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/>
  <mc:AlternateContent xmlns:mc="http://schemas.openxmlformats.org/markup-compatibility/2006">
    <mc:Choice Requires="x15">
      <x15ac:absPath xmlns:x15ac="http://schemas.microsoft.com/office/spreadsheetml/2010/11/ac" url="https://d.docs.live.net/46279753faa86526/Desktop/Documents/Dance/"/>
    </mc:Choice>
  </mc:AlternateContent>
  <xr:revisionPtr revIDLastSave="0" documentId="11_73162F33DF6F4C3643306CCA17452CD7773FED8E" xr6:coauthVersionLast="47" xr6:coauthVersionMax="47" xr10:uidLastSave="{00000000-0000-0000-0000-000000000000}"/>
  <bookViews>
    <workbookView xWindow="-108" yWindow="-108" windowWidth="23256" windowHeight="12456" firstSheet="2" activeTab="2" xr2:uid="{00000000-000D-0000-FFFF-FFFF00000000}"/>
  </bookViews>
  <sheets>
    <sheet name="mm 25-26 members" sheetId="39" r:id="rId1"/>
    <sheet name="mm 24-25 members" sheetId="38" r:id="rId2"/>
    <sheet name="All 24-25" sheetId="36" r:id="rId3"/>
    <sheet name="All 23-24" sheetId="34" r:id="rId4"/>
    <sheet name="emails" sheetId="31" r:id="rId5"/>
    <sheet name="mm 23-24 members" sheetId="35" r:id="rId6"/>
    <sheet name="All 22-23" sheetId="27" r:id="rId7"/>
    <sheet name="mm 22-23 members" sheetId="29" r:id="rId8"/>
    <sheet name="mm 21-22 members" sheetId="28" r:id="rId9"/>
    <sheet name="mm 19-20 members" sheetId="25" r:id="rId10"/>
    <sheet name="mm 18-19 members" sheetId="21" r:id="rId11"/>
    <sheet name="All 18-19" sheetId="13" r:id="rId12"/>
    <sheet name="Meetup" sheetId="23" r:id="rId13"/>
    <sheet name="mm blank members" sheetId="24" r:id="rId14"/>
    <sheet name="mm 17-18 members" sheetId="19" r:id="rId15"/>
    <sheet name="mm 12-13 members" sheetId="7" r:id="rId16"/>
    <sheet name="mm 13-14 members" sheetId="10" r:id="rId17"/>
    <sheet name="mm 14-15 members" sheetId="12" r:id="rId18"/>
    <sheet name="mm 15-16 members" sheetId="17" r:id="rId19"/>
    <sheet name="mm 16-17 members" sheetId="18" r:id="rId20"/>
    <sheet name="2016 Glitter Ball by name" sheetId="16" r:id="rId21"/>
    <sheet name="2016 Glitter Ball by table" sheetId="15" r:id="rId22"/>
    <sheet name="2017 Glitter Ball by name" sheetId="20" r:id="rId23"/>
    <sheet name="2017 Glitter Ball by table" sheetId="11" r:id="rId24"/>
    <sheet name="new emails" sheetId="22" r:id="rId25"/>
    <sheet name="Deceased" sheetId="30" r:id="rId26"/>
    <sheet name="Lonny Lynn" sheetId="33" r:id="rId27"/>
    <sheet name="LeRoy " sheetId="26" r:id="rId28"/>
    <sheet name="Rowlan COL" sheetId="32" r:id="rId29"/>
  </sheets>
  <externalReferences>
    <externalReference r:id="rId30"/>
    <externalReference r:id="rId31"/>
    <externalReference r:id="rId32"/>
  </externalReferences>
  <definedNames>
    <definedName name="_xlnm._FilterDatabase" localSheetId="6" hidden="1">'All 22-23'!$A$1:$CI$366</definedName>
    <definedName name="_xlnm._FilterDatabase" localSheetId="3" hidden="1">'All 23-24'!$A$2:$EV$67</definedName>
    <definedName name="_xlnm._FilterDatabase" localSheetId="2" hidden="1">'All 24-25'!$A$2:$EV$239</definedName>
    <definedName name="_xlnm.Print_Area" localSheetId="20">'2016 Glitter Ball by name'!$K$3:$L$188</definedName>
    <definedName name="_xlnm.Print_Area" localSheetId="21">'2016 Glitter Ball by table'!$I$2:$K$188</definedName>
    <definedName name="_xlnm.Print_Area" localSheetId="22">'2017 Glitter Ball by name'!$I$2:$J$190</definedName>
    <definedName name="_xlnm.Print_Area" localSheetId="23">'2017 Glitter Ball by table'!$I$2:$J$190</definedName>
    <definedName name="_xlnm.Print_Area" localSheetId="11">'All 18-19'!$I$2:$M$195</definedName>
    <definedName name="_xlnm.Print_Area" localSheetId="6">'All 22-23'!$H$6:$L$240</definedName>
    <definedName name="_xlnm.Print_Area" localSheetId="3">'All 23-24'!$A$1:$K$151</definedName>
    <definedName name="_xlnm.Print_Area" localSheetId="2">'All 24-25'!$A$1:$K$249</definedName>
    <definedName name="_xlnm.Print_Area" localSheetId="27">'LeRoy '!$I$2:$N$225</definedName>
    <definedName name="_xlnm.Print_Area" localSheetId="26">'Lonny Lynn'!$S$2:$S$73</definedName>
    <definedName name="_xlnm.Print_Area" localSheetId="15">'mm 12-13 members'!$I$1:$P$59</definedName>
    <definedName name="_xlnm.Print_Titles" localSheetId="20">'2016 Glitter Ball by name'!$A:$B,'2016 Glitter Ball by name'!$1:$1</definedName>
    <definedName name="_xlnm.Print_Titles" localSheetId="21">'2016 Glitter Ball by table'!$A:$C,'2016 Glitter Ball by table'!$1:$1</definedName>
    <definedName name="_xlnm.Print_Titles" localSheetId="22">'2017 Glitter Ball by name'!$A:$A,'2017 Glitter Ball by name'!$1:$1</definedName>
    <definedName name="_xlnm.Print_Titles" localSheetId="23">'2017 Glitter Ball by table'!$A:$A,'2017 Glitter Ball by table'!$1:$1</definedName>
    <definedName name="_xlnm.Print_Titles" localSheetId="11">'All 18-19'!$B:$F,'All 18-19'!$1:$1</definedName>
    <definedName name="_xlnm.Print_Titles" localSheetId="6">'All 22-23'!$B:$E,'All 22-23'!$1:$1</definedName>
    <definedName name="_xlnm.Print_Titles" localSheetId="3">'All 23-24'!$C:$E,'All 23-24'!$1:$1</definedName>
    <definedName name="_xlnm.Print_Titles" localSheetId="2">'All 24-25'!$D:$E,'All 24-25'!$1:$1</definedName>
    <definedName name="_xlnm.Print_Titles" localSheetId="27">'LeRoy '!$B:$F,'LeRoy '!$1:$1</definedName>
    <definedName name="_xlnm.Print_Titles" localSheetId="26">'Lonny Lynn'!$H:$I,'Lonny Lynn'!$1:$1</definedName>
    <definedName name="_xlnm.Print_Titles" localSheetId="15">'mm 12-13 members'!$C:$F,'mm 12-13 members'!#REF!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03" i="38" l="1"/>
  <c r="FR208" i="36"/>
  <c r="BA139" i="36"/>
  <c r="DV139" i="36"/>
  <c r="EV139" i="36"/>
  <c r="FR139" i="36"/>
  <c r="FR218" i="36"/>
  <c r="FR219" i="36"/>
  <c r="EV165" i="36"/>
  <c r="DV165" i="36"/>
  <c r="BA165" i="36"/>
  <c r="EV82" i="38"/>
  <c r="DV82" i="38"/>
  <c r="BA82" i="38"/>
  <c r="FR81" i="38"/>
  <c r="EV81" i="38"/>
  <c r="DV81" i="38"/>
  <c r="BA81" i="38"/>
  <c r="BA164" i="36"/>
  <c r="DV164" i="36"/>
  <c r="EV164" i="36"/>
  <c r="FR79" i="38"/>
  <c r="EV79" i="38"/>
  <c r="DV79" i="38"/>
  <c r="BA79" i="38"/>
  <c r="FR78" i="38"/>
  <c r="EV78" i="38"/>
  <c r="DV78" i="38"/>
  <c r="BA78" i="38"/>
  <c r="BA77" i="38"/>
  <c r="BA1680" i="36"/>
  <c r="FR4" i="36"/>
  <c r="FR5" i="36"/>
  <c r="FR6" i="36"/>
  <c r="FR7" i="36"/>
  <c r="FR8" i="36"/>
  <c r="FR9" i="36"/>
  <c r="FR10" i="36"/>
  <c r="FR11" i="36"/>
  <c r="FR12" i="36"/>
  <c r="FR13" i="36"/>
  <c r="FR14" i="36"/>
  <c r="FR15" i="36"/>
  <c r="FR16" i="36"/>
  <c r="FR17" i="36"/>
  <c r="FR18" i="36"/>
  <c r="FR19" i="36"/>
  <c r="FR20" i="36"/>
  <c r="FR21" i="36"/>
  <c r="FR22" i="36"/>
  <c r="FR23" i="36"/>
  <c r="FR25" i="36"/>
  <c r="FR26" i="36"/>
  <c r="FR27" i="36"/>
  <c r="FR28" i="36"/>
  <c r="FR29" i="36"/>
  <c r="FR30" i="36"/>
  <c r="FR31" i="36"/>
  <c r="FR32" i="36"/>
  <c r="FR33" i="36"/>
  <c r="FR34" i="36"/>
  <c r="FR35" i="36"/>
  <c r="FR36" i="36"/>
  <c r="FR37" i="36"/>
  <c r="FR38" i="36"/>
  <c r="FR39" i="36"/>
  <c r="FR40" i="36"/>
  <c r="FR41" i="36"/>
  <c r="FR42" i="36"/>
  <c r="FR43" i="36"/>
  <c r="FR44" i="36"/>
  <c r="FR45" i="36"/>
  <c r="FR47" i="36"/>
  <c r="FR48" i="36"/>
  <c r="FR49" i="36"/>
  <c r="FR53" i="36"/>
  <c r="FR54" i="36"/>
  <c r="FR55" i="36"/>
  <c r="FR56" i="36"/>
  <c r="FR59" i="36"/>
  <c r="FR60" i="36"/>
  <c r="FR61" i="36"/>
  <c r="FR62" i="36"/>
  <c r="FR63" i="36"/>
  <c r="FR64" i="36"/>
  <c r="FR65" i="36"/>
  <c r="FR66" i="36"/>
  <c r="FR67" i="36"/>
  <c r="FR68" i="36"/>
  <c r="FR69" i="36"/>
  <c r="FR70" i="36"/>
  <c r="FR71" i="36"/>
  <c r="FR72" i="36"/>
  <c r="FR73" i="36"/>
  <c r="FR88" i="36"/>
  <c r="FR89" i="36"/>
  <c r="FR90" i="36"/>
  <c r="FR91" i="36"/>
  <c r="FR97" i="36"/>
  <c r="FR102" i="36"/>
  <c r="FR113" i="36"/>
  <c r="FR114" i="36"/>
  <c r="FR115" i="36"/>
  <c r="FR119" i="36"/>
  <c r="FR120" i="36"/>
  <c r="FR121" i="36"/>
  <c r="FR122" i="36"/>
  <c r="FR123" i="36"/>
  <c r="FR128" i="36"/>
  <c r="FR129" i="36"/>
  <c r="FR140" i="36"/>
  <c r="FR141" i="36"/>
  <c r="FR142" i="36"/>
  <c r="FR157" i="36"/>
  <c r="FR172" i="36"/>
  <c r="FR173" i="36"/>
  <c r="FR175" i="36"/>
  <c r="FR177" i="36"/>
  <c r="FR200" i="36"/>
  <c r="FR207" i="36"/>
  <c r="FR209" i="36"/>
  <c r="FR210" i="36"/>
  <c r="FR212" i="36"/>
  <c r="FR213" i="36"/>
  <c r="FR216" i="36"/>
  <c r="FR217" i="36"/>
  <c r="FR220" i="36"/>
  <c r="FR221" i="36"/>
  <c r="FR225" i="36"/>
  <c r="FR226" i="36"/>
  <c r="FR227" i="36"/>
  <c r="FR228" i="36"/>
  <c r="FR229" i="36"/>
  <c r="FR230" i="36"/>
  <c r="FR92" i="36"/>
  <c r="FR231" i="36"/>
  <c r="FR232" i="36"/>
  <c r="FR106" i="36"/>
  <c r="FR233" i="36"/>
  <c r="FR234" i="36"/>
  <c r="FR235" i="36"/>
  <c r="FR236" i="36"/>
  <c r="DV71" i="38"/>
  <c r="BA71" i="38"/>
  <c r="FR70" i="38"/>
  <c r="EV70" i="38"/>
  <c r="DV70" i="38"/>
  <c r="BA70" i="38"/>
  <c r="FR69" i="38"/>
  <c r="EV69" i="38"/>
  <c r="DV69" i="38"/>
  <c r="BA69" i="38"/>
  <c r="EV69" i="36"/>
  <c r="DV69" i="36"/>
  <c r="BA69" i="36"/>
  <c r="EV68" i="36"/>
  <c r="DV68" i="36"/>
  <c r="BA68" i="36"/>
  <c r="EV63" i="36"/>
  <c r="DV63" i="36"/>
  <c r="BA63" i="36"/>
  <c r="EV43" i="36"/>
  <c r="DV43" i="36"/>
  <c r="BA43" i="36"/>
  <c r="EV27" i="36"/>
  <c r="DV27" i="36"/>
  <c r="BA27" i="36"/>
  <c r="EV26" i="36"/>
  <c r="DV26" i="36"/>
  <c r="BA26" i="36"/>
  <c r="DV30" i="36"/>
  <c r="BA30" i="36"/>
  <c r="DV29" i="36"/>
  <c r="BA29" i="36"/>
  <c r="EV13" i="36"/>
  <c r="DV13" i="36"/>
  <c r="BA13" i="36"/>
  <c r="BA59" i="38"/>
  <c r="DV59" i="38"/>
  <c r="EV59" i="38"/>
  <c r="BA60" i="38"/>
  <c r="DV60" i="38"/>
  <c r="BA61" i="38"/>
  <c r="DV61" i="38"/>
  <c r="BA62" i="38"/>
  <c r="DV62" i="38"/>
  <c r="EV62" i="38"/>
  <c r="FR62" i="38"/>
  <c r="BA63" i="38"/>
  <c r="DV63" i="38"/>
  <c r="EV63" i="38"/>
  <c r="FR63" i="38"/>
  <c r="BA64" i="38"/>
  <c r="DV64" i="38"/>
  <c r="EV64" i="38"/>
  <c r="BA65" i="38"/>
  <c r="DV65" i="38"/>
  <c r="EV65" i="38"/>
  <c r="FR65" i="38"/>
  <c r="BA66" i="38"/>
  <c r="DV66" i="38"/>
  <c r="EV66" i="38"/>
  <c r="FR66" i="38"/>
  <c r="BA67" i="38"/>
  <c r="DV67" i="38"/>
  <c r="EV67" i="38"/>
  <c r="FR67" i="38"/>
  <c r="B68" i="38"/>
  <c r="C68" i="38"/>
  <c r="D68" i="38"/>
  <c r="E68" i="38"/>
  <c r="BA88" i="36"/>
  <c r="EV225" i="36"/>
  <c r="DV225" i="36"/>
  <c r="EV142" i="36"/>
  <c r="EV9" i="36"/>
  <c r="EV8" i="36"/>
  <c r="FR57" i="38"/>
  <c r="EV57" i="38"/>
  <c r="DV57" i="38"/>
  <c r="BA57" i="38"/>
  <c r="FR56" i="38"/>
  <c r="EV56" i="38"/>
  <c r="DV56" i="38"/>
  <c r="BA56" i="38"/>
  <c r="FR54" i="38"/>
  <c r="EV54" i="38"/>
  <c r="DV54" i="38"/>
  <c r="BA54" i="38"/>
  <c r="FR53" i="38"/>
  <c r="EV53" i="38"/>
  <c r="DV53" i="38"/>
  <c r="BA53" i="38"/>
  <c r="FR52" i="38"/>
  <c r="EV52" i="38"/>
  <c r="DV52" i="38"/>
  <c r="BA52" i="38"/>
  <c r="FR51" i="38"/>
  <c r="EV51" i="38"/>
  <c r="DV51" i="38"/>
  <c r="BA51" i="38"/>
  <c r="FR50" i="38"/>
  <c r="EV50" i="38"/>
  <c r="DV50" i="38"/>
  <c r="BA50" i="38"/>
  <c r="FR49" i="38"/>
  <c r="EV49" i="38"/>
  <c r="DV49" i="38"/>
  <c r="BA49" i="38"/>
  <c r="FR48" i="38"/>
  <c r="EV48" i="38"/>
  <c r="DV48" i="38"/>
  <c r="BA48" i="38"/>
  <c r="FR47" i="38"/>
  <c r="EV47" i="38"/>
  <c r="DV47" i="38"/>
  <c r="BA47" i="38"/>
  <c r="FR46" i="38"/>
  <c r="EV46" i="38"/>
  <c r="DV46" i="38"/>
  <c r="BA46" i="38"/>
  <c r="FR45" i="38"/>
  <c r="EV45" i="38"/>
  <c r="DV45" i="38"/>
  <c r="BA45" i="38"/>
  <c r="FR44" i="38"/>
  <c r="EV44" i="38"/>
  <c r="DV44" i="38"/>
  <c r="BA44" i="38"/>
  <c r="EV207" i="36"/>
  <c r="DV207" i="36"/>
  <c r="BA207" i="36"/>
  <c r="DV90" i="36" l="1"/>
  <c r="DV102" i="36"/>
  <c r="DV119" i="36"/>
  <c r="DV120" i="36"/>
  <c r="DV121" i="36"/>
  <c r="DV122" i="36"/>
  <c r="DV128" i="36"/>
  <c r="DV129" i="36"/>
  <c r="DV140" i="36"/>
  <c r="DV212" i="36"/>
  <c r="DV213" i="36"/>
  <c r="DV220" i="36"/>
  <c r="DV221" i="36"/>
  <c r="DV226" i="36"/>
  <c r="DV227" i="36"/>
  <c r="DV228" i="36"/>
  <c r="BA90" i="36"/>
  <c r="BA102" i="36"/>
  <c r="BA119" i="36"/>
  <c r="BA120" i="36"/>
  <c r="BA121" i="36"/>
  <c r="BA122" i="36"/>
  <c r="BA128" i="36"/>
  <c r="BA129" i="36"/>
  <c r="BA140" i="36"/>
  <c r="EV140" i="36"/>
  <c r="EV121" i="36"/>
  <c r="EV122" i="36"/>
  <c r="EV212" i="36"/>
  <c r="EV213" i="36"/>
  <c r="EV102" i="36"/>
  <c r="EV119" i="36"/>
  <c r="EV120" i="36"/>
  <c r="BA212" i="36"/>
  <c r="BA213" i="36"/>
  <c r="FR40" i="38"/>
  <c r="EV40" i="38"/>
  <c r="DV40" i="38"/>
  <c r="BA40" i="38"/>
  <c r="FR39" i="38"/>
  <c r="EV39" i="38"/>
  <c r="DV39" i="38"/>
  <c r="BA39" i="38"/>
  <c r="FR38" i="38"/>
  <c r="EV38" i="38"/>
  <c r="DV38" i="38"/>
  <c r="BA38" i="38"/>
  <c r="FR3" i="36"/>
  <c r="FR237" i="36"/>
  <c r="FR238" i="36"/>
  <c r="FR239" i="36"/>
  <c r="FR155" i="36"/>
  <c r="FR156" i="36"/>
  <c r="FR240" i="36"/>
  <c r="FR241" i="36"/>
  <c r="FR52" i="36"/>
  <c r="FR57" i="36"/>
  <c r="FR58" i="36"/>
  <c r="FR242" i="36"/>
  <c r="FR243" i="36"/>
  <c r="FR244" i="36"/>
  <c r="FR245" i="36"/>
  <c r="FR246" i="36"/>
  <c r="FR247" i="36"/>
  <c r="FR248" i="36"/>
  <c r="FR249" i="36"/>
  <c r="EV6" i="36"/>
  <c r="EV7" i="36"/>
  <c r="EV10" i="36"/>
  <c r="EV12" i="36"/>
  <c r="EV14" i="36"/>
  <c r="EV15" i="36"/>
  <c r="EV16" i="36"/>
  <c r="EV17" i="36"/>
  <c r="EV18" i="36"/>
  <c r="EV19" i="36"/>
  <c r="EV20" i="36"/>
  <c r="EV21" i="36"/>
  <c r="EV23" i="36"/>
  <c r="EV32" i="36"/>
  <c r="EV33" i="36"/>
  <c r="EV34" i="36"/>
  <c r="EV35" i="36"/>
  <c r="EV36" i="36"/>
  <c r="EV37" i="36"/>
  <c r="EV38" i="36"/>
  <c r="EV39" i="36"/>
  <c r="EV40" i="36"/>
  <c r="EV41" i="36"/>
  <c r="EV42" i="36"/>
  <c r="EV53" i="36"/>
  <c r="EV54" i="36"/>
  <c r="EV55" i="36"/>
  <c r="EV56" i="36"/>
  <c r="EV59" i="36"/>
  <c r="EV60" i="36"/>
  <c r="EV62" i="36"/>
  <c r="EV66" i="36"/>
  <c r="EV67" i="36"/>
  <c r="EV70" i="36"/>
  <c r="EV71" i="36"/>
  <c r="EV90" i="36"/>
  <c r="EV128" i="36"/>
  <c r="EV129" i="36"/>
  <c r="EV220" i="36"/>
  <c r="EV221" i="36"/>
  <c r="EV226" i="36"/>
  <c r="EV227" i="36"/>
  <c r="EV228" i="36"/>
  <c r="EV3" i="36"/>
  <c r="EV4" i="36"/>
  <c r="EV5" i="36"/>
  <c r="EV229" i="36"/>
  <c r="EV230" i="36"/>
  <c r="EV92" i="36"/>
  <c r="EV231" i="36"/>
  <c r="EV232" i="36"/>
  <c r="EV11" i="36"/>
  <c r="EV106" i="36"/>
  <c r="EV233" i="36"/>
  <c r="EV234" i="36"/>
  <c r="EV235" i="36"/>
  <c r="EV236" i="36"/>
  <c r="EV237" i="36"/>
  <c r="EV123" i="36"/>
  <c r="EV22" i="36"/>
  <c r="EV25" i="36"/>
  <c r="EV28" i="36"/>
  <c r="EV31" i="36"/>
  <c r="EV238" i="36"/>
  <c r="EV239" i="36"/>
  <c r="EV44" i="36"/>
  <c r="EV45" i="36"/>
  <c r="EV155" i="36"/>
  <c r="EV156" i="36"/>
  <c r="EV157" i="36"/>
  <c r="EV48" i="36"/>
  <c r="EV49" i="36"/>
  <c r="EV240" i="36"/>
  <c r="EV241" i="36"/>
  <c r="EV52" i="36"/>
  <c r="EV177" i="36"/>
  <c r="EV57" i="36"/>
  <c r="EV58" i="36"/>
  <c r="EV61" i="36"/>
  <c r="EV242" i="36"/>
  <c r="EV64" i="36"/>
  <c r="EV65" i="36"/>
  <c r="EV243" i="36"/>
  <c r="EV244" i="36"/>
  <c r="EV245" i="36"/>
  <c r="EV246" i="36"/>
  <c r="EV72" i="36"/>
  <c r="EV247" i="36"/>
  <c r="EV248" i="36"/>
  <c r="EV249" i="36"/>
  <c r="DV7" i="36"/>
  <c r="DV6" i="36"/>
  <c r="FC1814" i="36"/>
  <c r="FD1814" i="36"/>
  <c r="FE1814" i="36"/>
  <c r="FF1814" i="36"/>
  <c r="FG1814" i="36"/>
  <c r="FH1814" i="36"/>
  <c r="FI1814" i="36"/>
  <c r="FJ1814" i="36"/>
  <c r="FK1814" i="36"/>
  <c r="FL1814" i="36"/>
  <c r="FM1814" i="36"/>
  <c r="FN1814" i="36"/>
  <c r="FO1814" i="36"/>
  <c r="FP1814" i="36"/>
  <c r="FQ1814" i="36"/>
  <c r="FC1815" i="36"/>
  <c r="FD1815" i="36"/>
  <c r="FE1815" i="36"/>
  <c r="FF1815" i="36"/>
  <c r="FG1815" i="36"/>
  <c r="FH1815" i="36"/>
  <c r="FI1815" i="36"/>
  <c r="FJ1815" i="36"/>
  <c r="FK1815" i="36"/>
  <c r="FL1815" i="36"/>
  <c r="FM1815" i="36"/>
  <c r="FN1815" i="36"/>
  <c r="FO1815" i="36"/>
  <c r="FP1815" i="36"/>
  <c r="FQ1815" i="36"/>
  <c r="FC1816" i="36"/>
  <c r="FD1816" i="36"/>
  <c r="FE1816" i="36"/>
  <c r="FF1816" i="36"/>
  <c r="FG1816" i="36"/>
  <c r="FH1816" i="36"/>
  <c r="FI1816" i="36"/>
  <c r="FJ1816" i="36"/>
  <c r="FK1816" i="36"/>
  <c r="FL1816" i="36"/>
  <c r="FM1816" i="36"/>
  <c r="FN1816" i="36"/>
  <c r="FO1816" i="36"/>
  <c r="FP1816" i="36"/>
  <c r="FQ1816" i="36"/>
  <c r="FC1817" i="36"/>
  <c r="FD1817" i="36"/>
  <c r="FE1817" i="36"/>
  <c r="FF1817" i="36"/>
  <c r="FG1817" i="36"/>
  <c r="FH1817" i="36"/>
  <c r="FI1817" i="36"/>
  <c r="FJ1817" i="36"/>
  <c r="FK1817" i="36"/>
  <c r="FL1817" i="36"/>
  <c r="FM1817" i="36"/>
  <c r="FN1817" i="36"/>
  <c r="FO1817" i="36"/>
  <c r="FP1817" i="36"/>
  <c r="FQ1817" i="36"/>
  <c r="FC1818" i="36"/>
  <c r="FD1818" i="36"/>
  <c r="FE1818" i="36"/>
  <c r="FF1818" i="36"/>
  <c r="FG1818" i="36"/>
  <c r="FH1818" i="36"/>
  <c r="FI1818" i="36"/>
  <c r="FJ1818" i="36"/>
  <c r="FK1818" i="36"/>
  <c r="FL1818" i="36"/>
  <c r="FM1818" i="36"/>
  <c r="FN1818" i="36"/>
  <c r="FO1818" i="36"/>
  <c r="FP1818" i="36"/>
  <c r="FQ1818" i="36"/>
  <c r="FC1820" i="36"/>
  <c r="FD1820" i="36"/>
  <c r="FE1820" i="36"/>
  <c r="FF1820" i="36"/>
  <c r="FG1820" i="36"/>
  <c r="FH1820" i="36"/>
  <c r="FI1820" i="36"/>
  <c r="FJ1820" i="36"/>
  <c r="FK1820" i="36"/>
  <c r="FL1820" i="36"/>
  <c r="FM1820" i="36"/>
  <c r="FN1820" i="36"/>
  <c r="FO1820" i="36"/>
  <c r="FP1820" i="36"/>
  <c r="FQ1820" i="36"/>
  <c r="EX1814" i="36"/>
  <c r="EY1814" i="36"/>
  <c r="EZ1814" i="36"/>
  <c r="FA1814" i="36"/>
  <c r="FB1814" i="36"/>
  <c r="EX1815" i="36"/>
  <c r="EY1815" i="36"/>
  <c r="EZ1815" i="36"/>
  <c r="FA1815" i="36"/>
  <c r="FB1815" i="36"/>
  <c r="EX1816" i="36"/>
  <c r="EY1816" i="36"/>
  <c r="EZ1816" i="36"/>
  <c r="FA1816" i="36"/>
  <c r="FB1816" i="36"/>
  <c r="EX1817" i="36"/>
  <c r="EY1817" i="36"/>
  <c r="EZ1817" i="36"/>
  <c r="FA1817" i="36"/>
  <c r="FB1817" i="36"/>
  <c r="EX1818" i="36"/>
  <c r="EY1818" i="36"/>
  <c r="EZ1818" i="36"/>
  <c r="FA1818" i="36"/>
  <c r="FB1818" i="36"/>
  <c r="EX1820" i="36"/>
  <c r="EY1820" i="36"/>
  <c r="EZ1820" i="36"/>
  <c r="FA1820" i="36"/>
  <c r="FB1820" i="36"/>
  <c r="EW1820" i="36"/>
  <c r="EW1818" i="36"/>
  <c r="EW1817" i="36"/>
  <c r="EW1816" i="36"/>
  <c r="EW1815" i="36"/>
  <c r="EW1814" i="36"/>
  <c r="DV39" i="36"/>
  <c r="DV38" i="36"/>
  <c r="BA39" i="36"/>
  <c r="BA38" i="36"/>
  <c r="DV9" i="38"/>
  <c r="EV36" i="38"/>
  <c r="DV36" i="38"/>
  <c r="BA36" i="38"/>
  <c r="EV35" i="38"/>
  <c r="DV35" i="38"/>
  <c r="BA35" i="38"/>
  <c r="EV34" i="38"/>
  <c r="DV34" i="38"/>
  <c r="BA34" i="38"/>
  <c r="EV33" i="38"/>
  <c r="DV33" i="38"/>
  <c r="BA33" i="38"/>
  <c r="EV32" i="38"/>
  <c r="DV32" i="38"/>
  <c r="BA32" i="38"/>
  <c r="EV31" i="38"/>
  <c r="DV31" i="38"/>
  <c r="BA31" i="38"/>
  <c r="EV30" i="38"/>
  <c r="DV30" i="38"/>
  <c r="BA30" i="38"/>
  <c r="EV29" i="38"/>
  <c r="DV29" i="38"/>
  <c r="EV28" i="38"/>
  <c r="DV28" i="38"/>
  <c r="EV27" i="38"/>
  <c r="DV27" i="38"/>
  <c r="BA27" i="38"/>
  <c r="EV26" i="38"/>
  <c r="DV26" i="38"/>
  <c r="BA26" i="38"/>
  <c r="EV25" i="38"/>
  <c r="DV25" i="38"/>
  <c r="BA25" i="38"/>
  <c r="DV24" i="38"/>
  <c r="DV23" i="38"/>
  <c r="EV20" i="38"/>
  <c r="DV20" i="38"/>
  <c r="BA20" i="38"/>
  <c r="EV19" i="38"/>
  <c r="DV19" i="38"/>
  <c r="BA19" i="38"/>
  <c r="DV17" i="38"/>
  <c r="BA17" i="38"/>
  <c r="EV16" i="38"/>
  <c r="DV16" i="38"/>
  <c r="BA16" i="38"/>
  <c r="EV15" i="38"/>
  <c r="DV15" i="38"/>
  <c r="BA15" i="38"/>
  <c r="EV14" i="38"/>
  <c r="DV14" i="38"/>
  <c r="BA14" i="38"/>
  <c r="EV13" i="38"/>
  <c r="DV13" i="38"/>
  <c r="BA13" i="38"/>
  <c r="EV12" i="38"/>
  <c r="DV12" i="38"/>
  <c r="BA12" i="38"/>
  <c r="EV11" i="38"/>
  <c r="DV11" i="38"/>
  <c r="BA11" i="38"/>
  <c r="EV10" i="38"/>
  <c r="DV10" i="38"/>
  <c r="BA10" i="38"/>
  <c r="EV8" i="38"/>
  <c r="DV8" i="38"/>
  <c r="BA8" i="38"/>
  <c r="EV7" i="38"/>
  <c r="DV7" i="38"/>
  <c r="BA7" i="38"/>
  <c r="EV6" i="38"/>
  <c r="DV6" i="38"/>
  <c r="BA6" i="38"/>
  <c r="EV5" i="38"/>
  <c r="DV5" i="38"/>
  <c r="BA5" i="38"/>
  <c r="EV4" i="38"/>
  <c r="DV4" i="38"/>
  <c r="BA4" i="38"/>
  <c r="EV2" i="38"/>
  <c r="DV2" i="38"/>
  <c r="BA2" i="38"/>
  <c r="B37" i="38"/>
  <c r="C37" i="38"/>
  <c r="D37" i="38"/>
  <c r="E37" i="38"/>
  <c r="B41" i="38"/>
  <c r="C41" i="38"/>
  <c r="D41" i="38"/>
  <c r="E41" i="38"/>
  <c r="B55" i="38"/>
  <c r="C55" i="38"/>
  <c r="D55" i="38"/>
  <c r="E55" i="38"/>
  <c r="B58" i="38"/>
  <c r="C58" i="38"/>
  <c r="D58" i="38"/>
  <c r="E58" i="38"/>
  <c r="E165" i="39"/>
  <c r="D165" i="39"/>
  <c r="C165" i="39"/>
  <c r="B165" i="39"/>
  <c r="E160" i="39"/>
  <c r="D160" i="39"/>
  <c r="C160" i="39"/>
  <c r="B160" i="39"/>
  <c r="E153" i="39"/>
  <c r="D153" i="39"/>
  <c r="C153" i="39"/>
  <c r="B153" i="39"/>
  <c r="E148" i="39"/>
  <c r="D148" i="39"/>
  <c r="C148" i="39"/>
  <c r="B148" i="39"/>
  <c r="E143" i="39"/>
  <c r="D143" i="39"/>
  <c r="C143" i="39"/>
  <c r="B143" i="39"/>
  <c r="E138" i="39"/>
  <c r="D138" i="39"/>
  <c r="C138" i="39"/>
  <c r="B138" i="39"/>
  <c r="E132" i="39"/>
  <c r="D132" i="39"/>
  <c r="C132" i="39"/>
  <c r="B132" i="39"/>
  <c r="E127" i="39"/>
  <c r="D127" i="39"/>
  <c r="C127" i="39"/>
  <c r="B127" i="39"/>
  <c r="E122" i="39"/>
  <c r="D122" i="39"/>
  <c r="C122" i="39"/>
  <c r="B122" i="39"/>
  <c r="E118" i="39"/>
  <c r="D118" i="39"/>
  <c r="C118" i="39"/>
  <c r="B118" i="39"/>
  <c r="E111" i="39"/>
  <c r="D111" i="39"/>
  <c r="C111" i="39"/>
  <c r="B111" i="39"/>
  <c r="E108" i="39"/>
  <c r="D108" i="39"/>
  <c r="C108" i="39"/>
  <c r="B108" i="39"/>
  <c r="E104" i="39"/>
  <c r="D104" i="39"/>
  <c r="C104" i="39"/>
  <c r="B104" i="39"/>
  <c r="E100" i="39"/>
  <c r="D100" i="39"/>
  <c r="C100" i="39"/>
  <c r="B100" i="39"/>
  <c r="E97" i="39"/>
  <c r="E112" i="39" s="1"/>
  <c r="D97" i="39"/>
  <c r="D112" i="39" s="1"/>
  <c r="C97" i="39"/>
  <c r="B97" i="39"/>
  <c r="B112" i="39" s="1"/>
  <c r="E92" i="39"/>
  <c r="D92" i="39"/>
  <c r="C92" i="39"/>
  <c r="B92" i="39"/>
  <c r="E85" i="39"/>
  <c r="D85" i="39"/>
  <c r="C85" i="39"/>
  <c r="B85" i="39"/>
  <c r="E79" i="39"/>
  <c r="D79" i="39"/>
  <c r="C79" i="39"/>
  <c r="B79" i="39"/>
  <c r="E72" i="39"/>
  <c r="D72" i="39"/>
  <c r="C72" i="39"/>
  <c r="B72" i="39"/>
  <c r="E67" i="39"/>
  <c r="D67" i="39"/>
  <c r="C67" i="39"/>
  <c r="B67" i="39"/>
  <c r="E54" i="39"/>
  <c r="E68" i="39" s="1"/>
  <c r="E69" i="39" s="1"/>
  <c r="D54" i="39"/>
  <c r="C54" i="39"/>
  <c r="B54" i="39"/>
  <c r="B68" i="39" s="1"/>
  <c r="B69" i="39" s="1"/>
  <c r="E94" i="38"/>
  <c r="D94" i="38"/>
  <c r="C94" i="38"/>
  <c r="B94" i="38"/>
  <c r="E83" i="38"/>
  <c r="D83" i="38"/>
  <c r="C83" i="38"/>
  <c r="B83" i="38"/>
  <c r="E148" i="38"/>
  <c r="D148" i="38"/>
  <c r="C148" i="38"/>
  <c r="B148" i="38"/>
  <c r="E143" i="38"/>
  <c r="D143" i="38"/>
  <c r="C143" i="38"/>
  <c r="B143" i="38"/>
  <c r="E136" i="38"/>
  <c r="D136" i="38"/>
  <c r="C136" i="38"/>
  <c r="B136" i="38"/>
  <c r="E131" i="38"/>
  <c r="D131" i="38"/>
  <c r="C131" i="38"/>
  <c r="B131" i="38"/>
  <c r="E126" i="38"/>
  <c r="D126" i="38"/>
  <c r="C126" i="38"/>
  <c r="B126" i="38"/>
  <c r="E121" i="38"/>
  <c r="D121" i="38"/>
  <c r="C121" i="38"/>
  <c r="B121" i="38"/>
  <c r="E115" i="38"/>
  <c r="D115" i="38"/>
  <c r="C115" i="38"/>
  <c r="B115" i="38"/>
  <c r="E110" i="38"/>
  <c r="D110" i="38"/>
  <c r="C110" i="38"/>
  <c r="B110" i="38"/>
  <c r="E105" i="38"/>
  <c r="D105" i="38"/>
  <c r="C105" i="38"/>
  <c r="B105" i="38"/>
  <c r="E101" i="38"/>
  <c r="D101" i="38"/>
  <c r="C101" i="38"/>
  <c r="B101" i="38"/>
  <c r="E91" i="38"/>
  <c r="D91" i="38"/>
  <c r="C91" i="38"/>
  <c r="B91" i="38"/>
  <c r="E87" i="38"/>
  <c r="D87" i="38"/>
  <c r="C87" i="38"/>
  <c r="B87" i="38"/>
  <c r="E80" i="38"/>
  <c r="D80" i="38"/>
  <c r="C80" i="38"/>
  <c r="B80" i="38"/>
  <c r="E72" i="38"/>
  <c r="D72" i="38"/>
  <c r="C72" i="38"/>
  <c r="B72" i="38"/>
  <c r="EU1820" i="36"/>
  <c r="ET1820" i="36"/>
  <c r="ES1820" i="36"/>
  <c r="ER1820" i="36"/>
  <c r="EQ1820" i="36"/>
  <c r="EP1820" i="36"/>
  <c r="EO1820" i="36"/>
  <c r="EN1820" i="36"/>
  <c r="EM1820" i="36"/>
  <c r="EL1820" i="36"/>
  <c r="EK1820" i="36"/>
  <c r="EJ1820" i="36"/>
  <c r="EI1820" i="36"/>
  <c r="EH1820" i="36"/>
  <c r="EG1820" i="36"/>
  <c r="EF1820" i="36"/>
  <c r="EE1820" i="36"/>
  <c r="ED1820" i="36"/>
  <c r="EC1820" i="36"/>
  <c r="EB1820" i="36"/>
  <c r="EA1820" i="36"/>
  <c r="DZ1820" i="36"/>
  <c r="DY1820" i="36"/>
  <c r="DX1820" i="36"/>
  <c r="DW1820" i="36"/>
  <c r="DU1820" i="36"/>
  <c r="DT1820" i="36"/>
  <c r="DS1820" i="36"/>
  <c r="DR1820" i="36"/>
  <c r="DQ1820" i="36"/>
  <c r="DP1820" i="36"/>
  <c r="DO1820" i="36"/>
  <c r="DN1820" i="36"/>
  <c r="DM1820" i="36"/>
  <c r="DL1820" i="36"/>
  <c r="DK1820" i="36"/>
  <c r="DJ1820" i="36"/>
  <c r="DI1820" i="36"/>
  <c r="DH1820" i="36"/>
  <c r="DG1820" i="36"/>
  <c r="DF1820" i="36"/>
  <c r="DE1820" i="36"/>
  <c r="DD1820" i="36"/>
  <c r="DC1820" i="36"/>
  <c r="DB1820" i="36"/>
  <c r="DA1820" i="36"/>
  <c r="CZ1820" i="36"/>
  <c r="CY1820" i="36"/>
  <c r="AZ1820" i="36"/>
  <c r="AY1820" i="36"/>
  <c r="AX1820" i="36"/>
  <c r="AW1820" i="36"/>
  <c r="AV1820" i="36"/>
  <c r="AU1820" i="36"/>
  <c r="AT1820" i="36"/>
  <c r="AS1820" i="36"/>
  <c r="AR1820" i="36"/>
  <c r="AQ1820" i="36"/>
  <c r="AP1820" i="36"/>
  <c r="AO1820" i="36"/>
  <c r="AN1820" i="36"/>
  <c r="AM1820" i="36"/>
  <c r="AL1820" i="36"/>
  <c r="AK1820" i="36"/>
  <c r="AJ1820" i="36"/>
  <c r="AI1820" i="36"/>
  <c r="AH1820" i="36"/>
  <c r="AG1820" i="36"/>
  <c r="AF1820" i="36"/>
  <c r="AE1820" i="36"/>
  <c r="AC1820" i="36"/>
  <c r="EU1818" i="36"/>
  <c r="ET1818" i="36"/>
  <c r="ES1818" i="36"/>
  <c r="ER1818" i="36"/>
  <c r="EQ1818" i="36"/>
  <c r="EP1818" i="36"/>
  <c r="EO1818" i="36"/>
  <c r="EN1818" i="36"/>
  <c r="EM1818" i="36"/>
  <c r="EL1818" i="36"/>
  <c r="EK1818" i="36"/>
  <c r="EJ1818" i="36"/>
  <c r="EI1818" i="36"/>
  <c r="EH1818" i="36"/>
  <c r="EG1818" i="36"/>
  <c r="EF1818" i="36"/>
  <c r="EE1818" i="36"/>
  <c r="ED1818" i="36"/>
  <c r="EC1818" i="36"/>
  <c r="EB1818" i="36"/>
  <c r="EA1818" i="36"/>
  <c r="DZ1818" i="36"/>
  <c r="DY1818" i="36"/>
  <c r="DX1818" i="36"/>
  <c r="DW1818" i="36"/>
  <c r="DU1818" i="36"/>
  <c r="DT1818" i="36"/>
  <c r="DS1818" i="36"/>
  <c r="DR1818" i="36"/>
  <c r="DQ1818" i="36"/>
  <c r="DP1818" i="36"/>
  <c r="DO1818" i="36"/>
  <c r="DN1818" i="36"/>
  <c r="DM1818" i="36"/>
  <c r="DL1818" i="36"/>
  <c r="DK1818" i="36"/>
  <c r="DJ1818" i="36"/>
  <c r="DI1818" i="36"/>
  <c r="DH1818" i="36"/>
  <c r="DG1818" i="36"/>
  <c r="DF1818" i="36"/>
  <c r="DE1818" i="36"/>
  <c r="DD1818" i="36"/>
  <c r="DC1818" i="36"/>
  <c r="DB1818" i="36"/>
  <c r="DA1818" i="36"/>
  <c r="CZ1818" i="36"/>
  <c r="CY1818" i="36"/>
  <c r="AZ1818" i="36"/>
  <c r="AY1818" i="36"/>
  <c r="AX1818" i="36"/>
  <c r="AW1818" i="36"/>
  <c r="AV1818" i="36"/>
  <c r="AU1818" i="36"/>
  <c r="AT1818" i="36"/>
  <c r="AS1818" i="36"/>
  <c r="AR1818" i="36"/>
  <c r="AQ1818" i="36"/>
  <c r="AP1818" i="36"/>
  <c r="AO1818" i="36"/>
  <c r="AN1818" i="36"/>
  <c r="AM1818" i="36"/>
  <c r="AL1818" i="36"/>
  <c r="AK1818" i="36"/>
  <c r="AJ1818" i="36"/>
  <c r="AI1818" i="36"/>
  <c r="AH1818" i="36"/>
  <c r="AG1818" i="36"/>
  <c r="AF1818" i="36"/>
  <c r="AE1818" i="36"/>
  <c r="EU1817" i="36"/>
  <c r="ET1817" i="36"/>
  <c r="ES1817" i="36"/>
  <c r="ER1817" i="36"/>
  <c r="EQ1817" i="36"/>
  <c r="EP1817" i="36"/>
  <c r="EO1817" i="36"/>
  <c r="EN1817" i="36"/>
  <c r="EM1817" i="36"/>
  <c r="EL1817" i="36"/>
  <c r="EK1817" i="36"/>
  <c r="EJ1817" i="36"/>
  <c r="EI1817" i="36"/>
  <c r="EH1817" i="36"/>
  <c r="EG1817" i="36"/>
  <c r="EF1817" i="36"/>
  <c r="EE1817" i="36"/>
  <c r="ED1817" i="36"/>
  <c r="EC1817" i="36"/>
  <c r="EB1817" i="36"/>
  <c r="EA1817" i="36"/>
  <c r="DZ1817" i="36"/>
  <c r="DY1817" i="36"/>
  <c r="DX1817" i="36"/>
  <c r="DW1817" i="36"/>
  <c r="DU1817" i="36"/>
  <c r="DT1817" i="36"/>
  <c r="DS1817" i="36"/>
  <c r="DR1817" i="36"/>
  <c r="DQ1817" i="36"/>
  <c r="DP1817" i="36"/>
  <c r="DO1817" i="36"/>
  <c r="DN1817" i="36"/>
  <c r="DM1817" i="36"/>
  <c r="DL1817" i="36"/>
  <c r="DK1817" i="36"/>
  <c r="DJ1817" i="36"/>
  <c r="DI1817" i="36"/>
  <c r="DH1817" i="36"/>
  <c r="DG1817" i="36"/>
  <c r="DF1817" i="36"/>
  <c r="DE1817" i="36"/>
  <c r="DD1817" i="36"/>
  <c r="DC1817" i="36"/>
  <c r="DB1817" i="36"/>
  <c r="DA1817" i="36"/>
  <c r="CZ1817" i="36"/>
  <c r="CY1817" i="36"/>
  <c r="AZ1817" i="36"/>
  <c r="AY1817" i="36"/>
  <c r="AX1817" i="36"/>
  <c r="AW1817" i="36"/>
  <c r="AV1817" i="36"/>
  <c r="AU1817" i="36"/>
  <c r="AT1817" i="36"/>
  <c r="AS1817" i="36"/>
  <c r="AR1817" i="36"/>
  <c r="AQ1817" i="36"/>
  <c r="AP1817" i="36"/>
  <c r="AO1817" i="36"/>
  <c r="AN1817" i="36"/>
  <c r="AM1817" i="36"/>
  <c r="AL1817" i="36"/>
  <c r="AK1817" i="36"/>
  <c r="AJ1817" i="36"/>
  <c r="AI1817" i="36"/>
  <c r="AH1817" i="36"/>
  <c r="AG1817" i="36"/>
  <c r="AF1817" i="36"/>
  <c r="AE1817" i="36"/>
  <c r="EU1816" i="36"/>
  <c r="ET1816" i="36"/>
  <c r="ES1816" i="36"/>
  <c r="ER1816" i="36"/>
  <c r="EQ1816" i="36"/>
  <c r="EP1816" i="36"/>
  <c r="EO1816" i="36"/>
  <c r="EN1816" i="36"/>
  <c r="EM1816" i="36"/>
  <c r="EL1816" i="36"/>
  <c r="EK1816" i="36"/>
  <c r="EJ1816" i="36"/>
  <c r="EI1816" i="36"/>
  <c r="EH1816" i="36"/>
  <c r="EG1816" i="36"/>
  <c r="EF1816" i="36"/>
  <c r="EE1816" i="36"/>
  <c r="ED1816" i="36"/>
  <c r="EC1816" i="36"/>
  <c r="EB1816" i="36"/>
  <c r="EA1816" i="36"/>
  <c r="DZ1816" i="36"/>
  <c r="DY1816" i="36"/>
  <c r="DX1816" i="36"/>
  <c r="DW1816" i="36"/>
  <c r="DU1816" i="36"/>
  <c r="DT1816" i="36"/>
  <c r="DS1816" i="36"/>
  <c r="DR1816" i="36"/>
  <c r="DQ1816" i="36"/>
  <c r="DP1816" i="36"/>
  <c r="DO1816" i="36"/>
  <c r="DN1816" i="36"/>
  <c r="DM1816" i="36"/>
  <c r="DL1816" i="36"/>
  <c r="DK1816" i="36"/>
  <c r="DJ1816" i="36"/>
  <c r="DI1816" i="36"/>
  <c r="DH1816" i="36"/>
  <c r="DG1816" i="36"/>
  <c r="DF1816" i="36"/>
  <c r="DE1816" i="36"/>
  <c r="DD1816" i="36"/>
  <c r="DC1816" i="36"/>
  <c r="DB1816" i="36"/>
  <c r="DA1816" i="36"/>
  <c r="CZ1816" i="36"/>
  <c r="CY1816" i="36"/>
  <c r="AZ1816" i="36"/>
  <c r="AY1816" i="36"/>
  <c r="AX1816" i="36"/>
  <c r="AW1816" i="36"/>
  <c r="AV1816" i="36"/>
  <c r="AU1816" i="36"/>
  <c r="AT1816" i="36"/>
  <c r="AS1816" i="36"/>
  <c r="AR1816" i="36"/>
  <c r="AQ1816" i="36"/>
  <c r="AP1816" i="36"/>
  <c r="AO1816" i="36"/>
  <c r="AN1816" i="36"/>
  <c r="AM1816" i="36"/>
  <c r="AL1816" i="36"/>
  <c r="AK1816" i="36"/>
  <c r="AJ1816" i="36"/>
  <c r="AI1816" i="36"/>
  <c r="AH1816" i="36"/>
  <c r="AG1816" i="36"/>
  <c r="AF1816" i="36"/>
  <c r="AE1816" i="36"/>
  <c r="EU1815" i="36"/>
  <c r="ET1815" i="36"/>
  <c r="ES1815" i="36"/>
  <c r="ER1815" i="36"/>
  <c r="EQ1815" i="36"/>
  <c r="EP1815" i="36"/>
  <c r="EO1815" i="36"/>
  <c r="EN1815" i="36"/>
  <c r="EM1815" i="36"/>
  <c r="EL1815" i="36"/>
  <c r="EK1815" i="36"/>
  <c r="EJ1815" i="36"/>
  <c r="EI1815" i="36"/>
  <c r="EH1815" i="36"/>
  <c r="EG1815" i="36"/>
  <c r="EF1815" i="36"/>
  <c r="EE1815" i="36"/>
  <c r="ED1815" i="36"/>
  <c r="EC1815" i="36"/>
  <c r="EB1815" i="36"/>
  <c r="EA1815" i="36"/>
  <c r="DZ1815" i="36"/>
  <c r="DY1815" i="36"/>
  <c r="DX1815" i="36"/>
  <c r="DW1815" i="36"/>
  <c r="DU1815" i="36"/>
  <c r="DT1815" i="36"/>
  <c r="DS1815" i="36"/>
  <c r="DR1815" i="36"/>
  <c r="DQ1815" i="36"/>
  <c r="DP1815" i="36"/>
  <c r="DO1815" i="36"/>
  <c r="DN1815" i="36"/>
  <c r="DM1815" i="36"/>
  <c r="DL1815" i="36"/>
  <c r="DK1815" i="36"/>
  <c r="DJ1815" i="36"/>
  <c r="DI1815" i="36"/>
  <c r="DH1815" i="36"/>
  <c r="DG1815" i="36"/>
  <c r="DF1815" i="36"/>
  <c r="DE1815" i="36"/>
  <c r="DD1815" i="36"/>
  <c r="DC1815" i="36"/>
  <c r="DB1815" i="36"/>
  <c r="DA1815" i="36"/>
  <c r="CZ1815" i="36"/>
  <c r="CY1815" i="36"/>
  <c r="AZ1815" i="36"/>
  <c r="AY1815" i="36"/>
  <c r="AX1815" i="36"/>
  <c r="AW1815" i="36"/>
  <c r="AV1815" i="36"/>
  <c r="AU1815" i="36"/>
  <c r="AT1815" i="36"/>
  <c r="AS1815" i="36"/>
  <c r="AR1815" i="36"/>
  <c r="AQ1815" i="36"/>
  <c r="AP1815" i="36"/>
  <c r="AO1815" i="36"/>
  <c r="AN1815" i="36"/>
  <c r="AM1815" i="36"/>
  <c r="AL1815" i="36"/>
  <c r="AK1815" i="36"/>
  <c r="AJ1815" i="36"/>
  <c r="AI1815" i="36"/>
  <c r="AH1815" i="36"/>
  <c r="AG1815" i="36"/>
  <c r="AF1815" i="36"/>
  <c r="AE1815" i="36"/>
  <c r="EU1814" i="36"/>
  <c r="ET1814" i="36"/>
  <c r="ES1814" i="36"/>
  <c r="ER1814" i="36"/>
  <c r="EQ1814" i="36"/>
  <c r="EP1814" i="36"/>
  <c r="EO1814" i="36"/>
  <c r="EN1814" i="36"/>
  <c r="EM1814" i="36"/>
  <c r="EL1814" i="36"/>
  <c r="EK1814" i="36"/>
  <c r="EJ1814" i="36"/>
  <c r="EI1814" i="36"/>
  <c r="EH1814" i="36"/>
  <c r="EG1814" i="36"/>
  <c r="EF1814" i="36"/>
  <c r="EE1814" i="36"/>
  <c r="ED1814" i="36"/>
  <c r="EC1814" i="36"/>
  <c r="EB1814" i="36"/>
  <c r="EA1814" i="36"/>
  <c r="DZ1814" i="36"/>
  <c r="DY1814" i="36"/>
  <c r="DX1814" i="36"/>
  <c r="DW1814" i="36"/>
  <c r="DU1814" i="36"/>
  <c r="DT1814" i="36"/>
  <c r="DS1814" i="36"/>
  <c r="DR1814" i="36"/>
  <c r="DQ1814" i="36"/>
  <c r="DP1814" i="36"/>
  <c r="DO1814" i="36"/>
  <c r="DN1814" i="36"/>
  <c r="DM1814" i="36"/>
  <c r="DL1814" i="36"/>
  <c r="DK1814" i="36"/>
  <c r="DJ1814" i="36"/>
  <c r="DI1814" i="36"/>
  <c r="DH1814" i="36"/>
  <c r="DG1814" i="36"/>
  <c r="DF1814" i="36"/>
  <c r="DE1814" i="36"/>
  <c r="DD1814" i="36"/>
  <c r="DC1814" i="36"/>
  <c r="DB1814" i="36"/>
  <c r="DA1814" i="36"/>
  <c r="CZ1814" i="36"/>
  <c r="CY1814" i="36"/>
  <c r="AZ1814" i="36"/>
  <c r="AY1814" i="36"/>
  <c r="AX1814" i="36"/>
  <c r="AW1814" i="36"/>
  <c r="AV1814" i="36"/>
  <c r="AU1814" i="36"/>
  <c r="AT1814" i="36"/>
  <c r="AS1814" i="36"/>
  <c r="AR1814" i="36"/>
  <c r="AQ1814" i="36"/>
  <c r="AP1814" i="36"/>
  <c r="AO1814" i="36"/>
  <c r="AN1814" i="36"/>
  <c r="AM1814" i="36"/>
  <c r="AL1814" i="36"/>
  <c r="AK1814" i="36"/>
  <c r="AJ1814" i="36"/>
  <c r="AI1814" i="36"/>
  <c r="AH1814" i="36"/>
  <c r="AG1814" i="36"/>
  <c r="AF1814" i="36"/>
  <c r="AE1814" i="36"/>
  <c r="BA1813" i="36"/>
  <c r="BA1812" i="36"/>
  <c r="BA1811" i="36"/>
  <c r="BA1810" i="36"/>
  <c r="BA1809" i="36"/>
  <c r="BA1808" i="36"/>
  <c r="BA1807" i="36"/>
  <c r="BA1806" i="36"/>
  <c r="BA1805" i="36"/>
  <c r="BA1804" i="36"/>
  <c r="BA1803" i="36"/>
  <c r="BA1802" i="36"/>
  <c r="BA1801" i="36"/>
  <c r="BA1800" i="36"/>
  <c r="BA1799" i="36"/>
  <c r="BA1798" i="36"/>
  <c r="BA1797" i="36"/>
  <c r="BA1796" i="36"/>
  <c r="BA1795" i="36"/>
  <c r="BA1794" i="36"/>
  <c r="BA1793" i="36"/>
  <c r="BA1792" i="36"/>
  <c r="BA1791" i="36"/>
  <c r="BA1790" i="36"/>
  <c r="BA1789" i="36"/>
  <c r="BA1788" i="36"/>
  <c r="BA1787" i="36"/>
  <c r="BA1786" i="36"/>
  <c r="BA1785" i="36"/>
  <c r="BA1784" i="36"/>
  <c r="BA1783" i="36"/>
  <c r="BA1782" i="36"/>
  <c r="BA1781" i="36"/>
  <c r="BA1780" i="36"/>
  <c r="BA1779" i="36"/>
  <c r="BA1778" i="36"/>
  <c r="BA1777" i="36"/>
  <c r="BA1776" i="36"/>
  <c r="BA1775" i="36"/>
  <c r="BA1774" i="36"/>
  <c r="BA1773" i="36"/>
  <c r="BA1772" i="36"/>
  <c r="BA1771" i="36"/>
  <c r="BA1770" i="36"/>
  <c r="BA1769" i="36"/>
  <c r="BA1768" i="36"/>
  <c r="BA1767" i="36"/>
  <c r="BA1766" i="36"/>
  <c r="BA1765" i="36"/>
  <c r="BA1764" i="36"/>
  <c r="BA1763" i="36"/>
  <c r="BA1762" i="36"/>
  <c r="BA1761" i="36"/>
  <c r="BA1760" i="36"/>
  <c r="BA1759" i="36"/>
  <c r="BA1758" i="36"/>
  <c r="BA1757" i="36"/>
  <c r="BA1756" i="36"/>
  <c r="BA1755" i="36"/>
  <c r="BA1754" i="36"/>
  <c r="BA1753" i="36"/>
  <c r="BA1752" i="36"/>
  <c r="BA1751" i="36"/>
  <c r="BA1750" i="36"/>
  <c r="BA1749" i="36"/>
  <c r="BA1748" i="36"/>
  <c r="BA1747" i="36"/>
  <c r="BA1746" i="36"/>
  <c r="BA1745" i="36"/>
  <c r="BA1744" i="36"/>
  <c r="BA1743" i="36"/>
  <c r="BA1742" i="36"/>
  <c r="BA1741" i="36"/>
  <c r="BA1740" i="36"/>
  <c r="BA1739" i="36"/>
  <c r="BA1738" i="36"/>
  <c r="BA1737" i="36"/>
  <c r="BA1736" i="36"/>
  <c r="BA1735" i="36"/>
  <c r="BA1734" i="36"/>
  <c r="BA1733" i="36"/>
  <c r="BA1732" i="36"/>
  <c r="BA1731" i="36"/>
  <c r="BA1730" i="36"/>
  <c r="BA1729" i="36"/>
  <c r="BA1728" i="36"/>
  <c r="BA1727" i="36"/>
  <c r="BA1726" i="36"/>
  <c r="BA1725" i="36"/>
  <c r="BA1724" i="36"/>
  <c r="BA1723" i="36"/>
  <c r="BA1722" i="36"/>
  <c r="BA1721" i="36"/>
  <c r="BA1720" i="36"/>
  <c r="BA1719" i="36"/>
  <c r="BA1718" i="36"/>
  <c r="BA1717" i="36"/>
  <c r="BA1716" i="36"/>
  <c r="BA1715" i="36"/>
  <c r="BA1714" i="36"/>
  <c r="BA1713" i="36"/>
  <c r="DV1712" i="36"/>
  <c r="BA1712" i="36"/>
  <c r="DV1711" i="36"/>
  <c r="BA1711" i="36"/>
  <c r="BA1710" i="36"/>
  <c r="BA1709" i="36"/>
  <c r="BA1708" i="36"/>
  <c r="BA1707" i="36"/>
  <c r="BA1705" i="36"/>
  <c r="EV1704" i="36"/>
  <c r="DV1704" i="36"/>
  <c r="BA1704" i="36"/>
  <c r="EV1703" i="36"/>
  <c r="DV1703" i="36"/>
  <c r="BA1703" i="36"/>
  <c r="BA1702" i="36"/>
  <c r="DV1700" i="36"/>
  <c r="BA1700" i="36"/>
  <c r="DV1698" i="36"/>
  <c r="BA1698" i="36"/>
  <c r="EV1697" i="36"/>
  <c r="DV1697" i="36"/>
  <c r="DV1696" i="36"/>
  <c r="BA1696" i="36"/>
  <c r="BA1695" i="36"/>
  <c r="BA1694" i="36"/>
  <c r="BA1693" i="36"/>
  <c r="BA1692" i="36"/>
  <c r="BA1689" i="36"/>
  <c r="BA1685" i="36"/>
  <c r="BA1682" i="36"/>
  <c r="BA1681" i="36"/>
  <c r="BA1679" i="36"/>
  <c r="BA1678" i="36"/>
  <c r="BA1677" i="36"/>
  <c r="BA1676" i="36"/>
  <c r="BA1675" i="36"/>
  <c r="BA1674" i="36"/>
  <c r="BA1673" i="36"/>
  <c r="BA1672" i="36"/>
  <c r="BA1671" i="36"/>
  <c r="BA1670" i="36"/>
  <c r="BA1669" i="36"/>
  <c r="BA1668" i="36"/>
  <c r="BA1667" i="36"/>
  <c r="BA1666" i="36"/>
  <c r="BA1665" i="36"/>
  <c r="BA1664" i="36"/>
  <c r="BA1663" i="36"/>
  <c r="BA1662" i="36"/>
  <c r="BA1661" i="36"/>
  <c r="BA1660" i="36"/>
  <c r="BA1659" i="36"/>
  <c r="BA1658" i="36"/>
  <c r="BA1657" i="36"/>
  <c r="BA1656" i="36"/>
  <c r="BA1655" i="36"/>
  <c r="BA1654" i="36"/>
  <c r="BA1653" i="36"/>
  <c r="BA1652" i="36"/>
  <c r="BA1651" i="36"/>
  <c r="BA1650" i="36"/>
  <c r="BA1649" i="36"/>
  <c r="BA1648" i="36"/>
  <c r="BA1647" i="36"/>
  <c r="BA1646" i="36"/>
  <c r="BA1645" i="36"/>
  <c r="BA1644" i="36"/>
  <c r="BA1643" i="36"/>
  <c r="BA1642" i="36"/>
  <c r="BA1641" i="36"/>
  <c r="BA1640" i="36"/>
  <c r="BA1639" i="36"/>
  <c r="BA1638" i="36"/>
  <c r="BA1637" i="36"/>
  <c r="BA1636" i="36"/>
  <c r="BA1635" i="36"/>
  <c r="BA1634" i="36"/>
  <c r="BA1633" i="36"/>
  <c r="BA1632" i="36"/>
  <c r="BA1631" i="36"/>
  <c r="BA1630" i="36"/>
  <c r="BA1629" i="36"/>
  <c r="BA1628" i="36"/>
  <c r="BA1627" i="36"/>
  <c r="BA1626" i="36"/>
  <c r="BA1625" i="36"/>
  <c r="BA1624" i="36"/>
  <c r="BA1623" i="36"/>
  <c r="BA1622" i="36"/>
  <c r="BA1621" i="36"/>
  <c r="BA1620" i="36"/>
  <c r="BA1619" i="36"/>
  <c r="BA1618" i="36"/>
  <c r="BA1617" i="36"/>
  <c r="BA1615" i="36"/>
  <c r="S1615" i="36"/>
  <c r="R1615" i="36"/>
  <c r="BA1614" i="36"/>
  <c r="BA1613" i="36"/>
  <c r="BA1612" i="36"/>
  <c r="BA1611" i="36"/>
  <c r="BA1610" i="36"/>
  <c r="BA1609" i="36"/>
  <c r="BA1608" i="36"/>
  <c r="BA1607" i="36"/>
  <c r="BA1606" i="36"/>
  <c r="BA1605" i="36"/>
  <c r="BA1604" i="36"/>
  <c r="BA1603" i="36"/>
  <c r="BA1602" i="36"/>
  <c r="BA1601" i="36"/>
  <c r="BA1600" i="36"/>
  <c r="BA1599" i="36"/>
  <c r="BA1598" i="36"/>
  <c r="BA1597" i="36"/>
  <c r="BA1596" i="36"/>
  <c r="BA1595" i="36"/>
  <c r="BA1594" i="36"/>
  <c r="BA1593" i="36"/>
  <c r="BA1592" i="36"/>
  <c r="BA1591" i="36"/>
  <c r="BA1590" i="36"/>
  <c r="BA1589" i="36"/>
  <c r="BA1588" i="36"/>
  <c r="BA1587" i="36"/>
  <c r="BA1586" i="36"/>
  <c r="BA1585" i="36"/>
  <c r="BA1584" i="36"/>
  <c r="BA1583" i="36"/>
  <c r="BA1582" i="36"/>
  <c r="BA1581" i="36"/>
  <c r="BA1580" i="36"/>
  <c r="BA1579" i="36"/>
  <c r="BA1578" i="36"/>
  <c r="BA1577" i="36"/>
  <c r="BA1576" i="36"/>
  <c r="BA1575" i="36"/>
  <c r="BA1574" i="36"/>
  <c r="BA1573" i="36"/>
  <c r="BA1572" i="36"/>
  <c r="BA1571" i="36"/>
  <c r="BA1570" i="36"/>
  <c r="BA1569" i="36"/>
  <c r="BA1568" i="36"/>
  <c r="BA1567" i="36"/>
  <c r="BA1566" i="36"/>
  <c r="BA1565" i="36"/>
  <c r="BA1564" i="36"/>
  <c r="BA1563" i="36"/>
  <c r="BA1562" i="36"/>
  <c r="BA1561" i="36"/>
  <c r="BA1560" i="36"/>
  <c r="BA1559" i="36"/>
  <c r="BA1558" i="36"/>
  <c r="BA1557" i="36"/>
  <c r="BA1556" i="36"/>
  <c r="BA1555" i="36"/>
  <c r="BA1554" i="36"/>
  <c r="BA1553" i="36"/>
  <c r="BA1552" i="36"/>
  <c r="BA1551" i="36"/>
  <c r="BA1550" i="36"/>
  <c r="BA1549" i="36"/>
  <c r="BA1548" i="36"/>
  <c r="BA1547" i="36"/>
  <c r="BA1546" i="36"/>
  <c r="BA1545" i="36"/>
  <c r="BA1544" i="36"/>
  <c r="BA1543" i="36"/>
  <c r="BA1542" i="36"/>
  <c r="BA1541" i="36"/>
  <c r="BA1540" i="36"/>
  <c r="BA214" i="36"/>
  <c r="BA1539" i="36"/>
  <c r="BA1538" i="36"/>
  <c r="BA1537" i="36"/>
  <c r="BA1536" i="36"/>
  <c r="BA1535" i="36"/>
  <c r="BA1534" i="36"/>
  <c r="BA1533" i="36"/>
  <c r="BA1532" i="36"/>
  <c r="BA1531" i="36"/>
  <c r="BA1530" i="36"/>
  <c r="BA1690" i="36"/>
  <c r="BA1529" i="36"/>
  <c r="BA1528" i="36"/>
  <c r="BA1527" i="36"/>
  <c r="BA1526" i="36"/>
  <c r="BA1525" i="36"/>
  <c r="BA1706" i="36"/>
  <c r="BA1524" i="36"/>
  <c r="BA1523" i="36"/>
  <c r="BA1688" i="36"/>
  <c r="BA1522" i="36"/>
  <c r="BA1521" i="36"/>
  <c r="BA1520" i="36"/>
  <c r="BA1519" i="36"/>
  <c r="BA1518" i="36"/>
  <c r="BA1517" i="36"/>
  <c r="BA1516" i="36"/>
  <c r="BA1515" i="36"/>
  <c r="BA1514" i="36"/>
  <c r="BA1513" i="36"/>
  <c r="BA1512" i="36"/>
  <c r="BA1511" i="36"/>
  <c r="BA1510" i="36"/>
  <c r="BA1509" i="36"/>
  <c r="BA1508" i="36"/>
  <c r="BA1507" i="36"/>
  <c r="BA1506" i="36"/>
  <c r="BA1505" i="36"/>
  <c r="BA1504" i="36"/>
  <c r="BA1503" i="36"/>
  <c r="BA1502" i="36"/>
  <c r="BA1501" i="36"/>
  <c r="BA1500" i="36"/>
  <c r="BA1499" i="36"/>
  <c r="BA1498" i="36"/>
  <c r="BA1497" i="36"/>
  <c r="BA1496" i="36"/>
  <c r="BA1495" i="36"/>
  <c r="BA1494" i="36"/>
  <c r="BA1493" i="36"/>
  <c r="BA1492" i="36"/>
  <c r="BA1491" i="36"/>
  <c r="BA1490" i="36"/>
  <c r="BA1489" i="36"/>
  <c r="BA1488" i="36"/>
  <c r="BA1487" i="36"/>
  <c r="BA1486" i="36"/>
  <c r="BA1485" i="36"/>
  <c r="BA1484" i="36"/>
  <c r="BA1483" i="36"/>
  <c r="BA1482" i="36"/>
  <c r="BA1481" i="36"/>
  <c r="BA1480" i="36"/>
  <c r="BA1479" i="36"/>
  <c r="BA1478" i="36"/>
  <c r="BA1477" i="36"/>
  <c r="BA1476" i="36"/>
  <c r="BA1475" i="36"/>
  <c r="BA1474" i="36"/>
  <c r="BA1473" i="36"/>
  <c r="BA1472" i="36"/>
  <c r="BA1471" i="36"/>
  <c r="BA1470" i="36"/>
  <c r="BA1469" i="36"/>
  <c r="BA1468" i="36"/>
  <c r="BA1467" i="36"/>
  <c r="BA1466" i="36"/>
  <c r="BA1465" i="36"/>
  <c r="BA1464" i="36"/>
  <c r="BA1463" i="36"/>
  <c r="BA1462" i="36"/>
  <c r="BA1461" i="36"/>
  <c r="BA1460" i="36"/>
  <c r="BA1459" i="36"/>
  <c r="BA1458" i="36"/>
  <c r="BA1457" i="36"/>
  <c r="BA1456" i="36"/>
  <c r="BA1455" i="36"/>
  <c r="BA1454" i="36"/>
  <c r="BA1453" i="36"/>
  <c r="BA1452" i="36"/>
  <c r="BA1451" i="36"/>
  <c r="BA1450" i="36"/>
  <c r="BA1449" i="36"/>
  <c r="BA1448" i="36"/>
  <c r="BA1447" i="36"/>
  <c r="BA1446" i="36"/>
  <c r="BA1445" i="36"/>
  <c r="BA1444" i="36"/>
  <c r="BA1443" i="36"/>
  <c r="BA1442" i="36"/>
  <c r="BA1441" i="36"/>
  <c r="BA1440" i="36"/>
  <c r="BA1439" i="36"/>
  <c r="BA1438" i="36"/>
  <c r="BA1437" i="36"/>
  <c r="BA1436" i="36"/>
  <c r="BA1435" i="36"/>
  <c r="BA1434" i="36"/>
  <c r="BA1433" i="36"/>
  <c r="BA1432" i="36"/>
  <c r="BA1431" i="36"/>
  <c r="BA1430" i="36"/>
  <c r="BA1429" i="36"/>
  <c r="BA1428" i="36"/>
  <c r="BA1427" i="36"/>
  <c r="BA1426" i="36"/>
  <c r="BA1425" i="36"/>
  <c r="BA1424" i="36"/>
  <c r="BA1423" i="36"/>
  <c r="BA1422" i="36"/>
  <c r="BA1421" i="36"/>
  <c r="BA1420" i="36"/>
  <c r="BA1419" i="36"/>
  <c r="BA1418" i="36"/>
  <c r="BA1417" i="36"/>
  <c r="BA1416" i="36"/>
  <c r="BA1415" i="36"/>
  <c r="BA1414" i="36"/>
  <c r="BA1413" i="36"/>
  <c r="BA189" i="36"/>
  <c r="BA1412" i="36"/>
  <c r="BA1411" i="36"/>
  <c r="BA1410" i="36"/>
  <c r="BA1409" i="36"/>
  <c r="BA1408" i="36"/>
  <c r="BA1407" i="36"/>
  <c r="BA1406" i="36"/>
  <c r="BA1405" i="36"/>
  <c r="BA1404" i="36"/>
  <c r="BA1403" i="36"/>
  <c r="BA1402" i="36"/>
  <c r="BA1401" i="36"/>
  <c r="BA1400" i="36"/>
  <c r="BA1399" i="36"/>
  <c r="BA1398" i="36"/>
  <c r="BA1397" i="36"/>
  <c r="BA1396" i="36"/>
  <c r="BA1395" i="36"/>
  <c r="BA1394" i="36"/>
  <c r="BA1393" i="36"/>
  <c r="BA1392" i="36"/>
  <c r="BA1391" i="36"/>
  <c r="BA1390" i="36"/>
  <c r="BA1389" i="36"/>
  <c r="BA1388" i="36"/>
  <c r="BA1387" i="36"/>
  <c r="BA1386" i="36"/>
  <c r="BA1385" i="36"/>
  <c r="BA1384" i="36"/>
  <c r="BA1383" i="36"/>
  <c r="BA1382" i="36"/>
  <c r="BA1381" i="36"/>
  <c r="BA1380" i="36"/>
  <c r="BA1379" i="36"/>
  <c r="BA1378" i="36"/>
  <c r="BA1377" i="36"/>
  <c r="BA1376" i="36"/>
  <c r="BA1375" i="36"/>
  <c r="BA1374" i="36"/>
  <c r="BA1373" i="36"/>
  <c r="BA1372" i="36"/>
  <c r="BA1371" i="36"/>
  <c r="BA1370" i="36"/>
  <c r="BA1369" i="36"/>
  <c r="BA1368" i="36"/>
  <c r="BA1367" i="36"/>
  <c r="BA1366" i="36"/>
  <c r="BA1365" i="36"/>
  <c r="BA1364" i="36"/>
  <c r="BA1363" i="36"/>
  <c r="BA1362" i="36"/>
  <c r="BA1361" i="36"/>
  <c r="BA1360" i="36"/>
  <c r="BA1359" i="36"/>
  <c r="BA1358" i="36"/>
  <c r="BA1357" i="36"/>
  <c r="BA1356" i="36"/>
  <c r="BA1355" i="36"/>
  <c r="BA1354" i="36"/>
  <c r="BA1353" i="36"/>
  <c r="BA1352" i="36"/>
  <c r="BA1351" i="36"/>
  <c r="BA1350" i="36"/>
  <c r="BA1349" i="36"/>
  <c r="BA1348" i="36"/>
  <c r="BA1347" i="36"/>
  <c r="BA1346" i="36"/>
  <c r="BA1345" i="36"/>
  <c r="BA1344" i="36"/>
  <c r="BA1343" i="36"/>
  <c r="BA1342" i="36"/>
  <c r="BA1341" i="36"/>
  <c r="BA1340" i="36"/>
  <c r="BA1339" i="36"/>
  <c r="BA1338" i="36"/>
  <c r="BA1337" i="36"/>
  <c r="BA1336" i="36"/>
  <c r="BA1335" i="36"/>
  <c r="BA1334" i="36"/>
  <c r="BA1333" i="36"/>
  <c r="BA1332" i="36"/>
  <c r="BA1331" i="36"/>
  <c r="BA1330" i="36"/>
  <c r="BA1329" i="36"/>
  <c r="BA1328" i="36"/>
  <c r="BA1327" i="36"/>
  <c r="BA1326" i="36"/>
  <c r="BA1325" i="36"/>
  <c r="BA1324" i="36"/>
  <c r="BA1323" i="36"/>
  <c r="BA1322" i="36"/>
  <c r="BA1321" i="36"/>
  <c r="BA1320" i="36"/>
  <c r="BA1319" i="36"/>
  <c r="BA1318" i="36"/>
  <c r="BA1317" i="36"/>
  <c r="BA1316" i="36"/>
  <c r="BA1315" i="36"/>
  <c r="BA1314" i="36"/>
  <c r="BA1313" i="36"/>
  <c r="BA1312" i="36"/>
  <c r="BA1311" i="36"/>
  <c r="BA1310" i="36"/>
  <c r="BA1309" i="36"/>
  <c r="BA1308" i="36"/>
  <c r="BA1307" i="36"/>
  <c r="BA1306" i="36"/>
  <c r="BA1305" i="36"/>
  <c r="BA175" i="36"/>
  <c r="BA1304" i="36"/>
  <c r="BA1303" i="36"/>
  <c r="BA1302" i="36"/>
  <c r="BA174" i="36"/>
  <c r="BA1301" i="36"/>
  <c r="BA1300" i="36"/>
  <c r="BA1299" i="36"/>
  <c r="BA1298" i="36"/>
  <c r="BA1297" i="36"/>
  <c r="BA1296" i="36"/>
  <c r="BA1295" i="36"/>
  <c r="BA1294" i="36"/>
  <c r="BA1293" i="36"/>
  <c r="BA1292" i="36"/>
  <c r="BA1291" i="36"/>
  <c r="BA1290" i="36"/>
  <c r="BA1289" i="36"/>
  <c r="BA1288" i="36"/>
  <c r="BA1287" i="36"/>
  <c r="BA1286" i="36"/>
  <c r="BA1285" i="36"/>
  <c r="BA1284" i="36"/>
  <c r="BA1283" i="36"/>
  <c r="BA1282" i="36"/>
  <c r="BA1281" i="36"/>
  <c r="BA1280" i="36"/>
  <c r="BA1279" i="36"/>
  <c r="BA1278" i="36"/>
  <c r="BA1277" i="36"/>
  <c r="BA1276" i="36"/>
  <c r="BA1275" i="36"/>
  <c r="BA1274" i="36"/>
  <c r="BA1273" i="36"/>
  <c r="BA1272" i="36"/>
  <c r="BA1271" i="36"/>
  <c r="BA1270" i="36"/>
  <c r="BA1269" i="36"/>
  <c r="BA1268" i="36"/>
  <c r="BA1267" i="36"/>
  <c r="BA1266" i="36"/>
  <c r="BA1265" i="36"/>
  <c r="BA1264" i="36"/>
  <c r="BA1263" i="36"/>
  <c r="BA1262" i="36"/>
  <c r="BA1261" i="36"/>
  <c r="BA1260" i="36"/>
  <c r="BA1259" i="36"/>
  <c r="BA1258" i="36"/>
  <c r="BA1257" i="36"/>
  <c r="BA1256" i="36"/>
  <c r="BA1255" i="36"/>
  <c r="BA1254" i="36"/>
  <c r="BA1253" i="36"/>
  <c r="BA1252" i="36"/>
  <c r="BA1251" i="36"/>
  <c r="BA1250" i="36"/>
  <c r="BA1249" i="36"/>
  <c r="BA50" i="36"/>
  <c r="BA1248" i="36"/>
  <c r="BA1247" i="36"/>
  <c r="BA1246" i="36"/>
  <c r="BA1245" i="36"/>
  <c r="BA1244" i="36"/>
  <c r="BA1243" i="36"/>
  <c r="BA1242" i="36"/>
  <c r="BA1241" i="36"/>
  <c r="BA1240" i="36"/>
  <c r="BA1239" i="36"/>
  <c r="BA1238" i="36"/>
  <c r="BA1237" i="36"/>
  <c r="BA1236" i="36"/>
  <c r="BA1235" i="36"/>
  <c r="BA1234" i="36"/>
  <c r="BA1233" i="36"/>
  <c r="BA1232" i="36"/>
  <c r="BA1231" i="36"/>
  <c r="BA1230" i="36"/>
  <c r="BA1229" i="36"/>
  <c r="BA1228" i="36"/>
  <c r="BA1227" i="36"/>
  <c r="BA1226" i="36"/>
  <c r="BA1225" i="36"/>
  <c r="BA1224" i="36"/>
  <c r="BA1223" i="36"/>
  <c r="BA1222" i="36"/>
  <c r="BA1221" i="36"/>
  <c r="BA1220" i="36"/>
  <c r="BA1219" i="36"/>
  <c r="BA1218" i="36"/>
  <c r="BA1217" i="36"/>
  <c r="BA1216" i="36"/>
  <c r="BA1215" i="36"/>
  <c r="BA1214" i="36"/>
  <c r="BA1213" i="36"/>
  <c r="BA1212" i="36"/>
  <c r="BA1211" i="36"/>
  <c r="BA1210" i="36"/>
  <c r="BA1209" i="36"/>
  <c r="BA1208" i="36"/>
  <c r="BA1207" i="36"/>
  <c r="BA1206" i="36"/>
  <c r="BA1205" i="36"/>
  <c r="BA1204" i="36"/>
  <c r="BA1203" i="36"/>
  <c r="BA1686" i="36"/>
  <c r="BA1202" i="36"/>
  <c r="BA1201" i="36"/>
  <c r="BA1200" i="36"/>
  <c r="BA1199" i="36"/>
  <c r="BA1198" i="36"/>
  <c r="BA1197" i="36"/>
  <c r="BA1196" i="36"/>
  <c r="BA1195" i="36"/>
  <c r="BA1194" i="36"/>
  <c r="BA1193" i="36"/>
  <c r="BA1192" i="36"/>
  <c r="BA1191" i="36"/>
  <c r="BA1190" i="36"/>
  <c r="BA1189" i="36"/>
  <c r="BA1188" i="36"/>
  <c r="BA1187" i="36"/>
  <c r="BA1186" i="36"/>
  <c r="BA1185" i="36"/>
  <c r="BA1184" i="36"/>
  <c r="BA1183" i="36"/>
  <c r="BA1182" i="36"/>
  <c r="BA1181" i="36"/>
  <c r="BA1180" i="36"/>
  <c r="BA1179" i="36"/>
  <c r="BA1178" i="36"/>
  <c r="BA1177" i="36"/>
  <c r="BA1176" i="36"/>
  <c r="BA1175" i="36"/>
  <c r="BA1174" i="36"/>
  <c r="BA1173" i="36"/>
  <c r="BA1172" i="36"/>
  <c r="BA1171" i="36"/>
  <c r="BA1170" i="36"/>
  <c r="BA1169" i="36"/>
  <c r="BA1168" i="36"/>
  <c r="BA1167" i="36"/>
  <c r="BA1166" i="36"/>
  <c r="BA1165" i="36"/>
  <c r="BA1164" i="36"/>
  <c r="BA1163" i="36"/>
  <c r="BA1162" i="36"/>
  <c r="BA1161" i="36"/>
  <c r="BA1160" i="36"/>
  <c r="BA1159" i="36"/>
  <c r="BA1158" i="36"/>
  <c r="BA1157" i="36"/>
  <c r="BA1156" i="36"/>
  <c r="BA1155" i="36"/>
  <c r="BA1154" i="36"/>
  <c r="BA1153" i="36"/>
  <c r="BA1152" i="36"/>
  <c r="BA1151" i="36"/>
  <c r="BA1150" i="36"/>
  <c r="BA1149" i="36"/>
  <c r="BA1148" i="36"/>
  <c r="BA1147" i="36"/>
  <c r="BA1146" i="36"/>
  <c r="BA1145" i="36"/>
  <c r="BA1144" i="36"/>
  <c r="BA1143" i="36"/>
  <c r="BA1142" i="36"/>
  <c r="BA1141" i="36"/>
  <c r="BA1140" i="36"/>
  <c r="BA1139" i="36"/>
  <c r="BA1138" i="36"/>
  <c r="BA1137" i="36"/>
  <c r="BA1136" i="36"/>
  <c r="BA1135" i="36"/>
  <c r="BA1134" i="36"/>
  <c r="BA1133" i="36"/>
  <c r="BA1132" i="36"/>
  <c r="BA1131" i="36"/>
  <c r="BA1130" i="36"/>
  <c r="BA1129" i="36"/>
  <c r="BA1128" i="36"/>
  <c r="BA1127" i="36"/>
  <c r="BA1126" i="36"/>
  <c r="BA1125" i="36"/>
  <c r="BA1124" i="36"/>
  <c r="BA1123" i="36"/>
  <c r="BA1122" i="36"/>
  <c r="BA1121" i="36"/>
  <c r="BA1120" i="36"/>
  <c r="BA1119" i="36"/>
  <c r="BA1118" i="36"/>
  <c r="BA1117" i="36"/>
  <c r="BA1116" i="36"/>
  <c r="BA1115" i="36"/>
  <c r="BA1114" i="36"/>
  <c r="BA1113" i="36"/>
  <c r="BA1112" i="36"/>
  <c r="BA1111" i="36"/>
  <c r="BA1110" i="36"/>
  <c r="BA1109" i="36"/>
  <c r="BA1108" i="36"/>
  <c r="BA1107" i="36"/>
  <c r="BA1106" i="36"/>
  <c r="BA142" i="36"/>
  <c r="BA1105" i="36"/>
  <c r="BA1104" i="36"/>
  <c r="BA1103" i="36"/>
  <c r="BA1102" i="36"/>
  <c r="BA1101" i="36"/>
  <c r="BA1100" i="36"/>
  <c r="BA1099" i="36"/>
  <c r="BA1098" i="36"/>
  <c r="BA1097" i="36"/>
  <c r="BA1096" i="36"/>
  <c r="BA1095" i="36"/>
  <c r="BA1094" i="36"/>
  <c r="BA1093" i="36"/>
  <c r="BA1092" i="36"/>
  <c r="BA1091" i="36"/>
  <c r="BA1090" i="36"/>
  <c r="BA1089" i="36"/>
  <c r="BA1088" i="36"/>
  <c r="BA1087" i="36"/>
  <c r="BA1086" i="36"/>
  <c r="BA1085" i="36"/>
  <c r="BA1084" i="36"/>
  <c r="BA1083" i="36"/>
  <c r="BA1082" i="36"/>
  <c r="BA1081" i="36"/>
  <c r="BA1080" i="36"/>
  <c r="BA1079" i="36"/>
  <c r="BA1078" i="36"/>
  <c r="BA1077" i="36"/>
  <c r="BA1076" i="36"/>
  <c r="BA1075" i="36"/>
  <c r="BA1074" i="36"/>
  <c r="BA1073" i="36"/>
  <c r="BA1072" i="36"/>
  <c r="BA1071" i="36"/>
  <c r="BA1070" i="36"/>
  <c r="BA1069" i="36"/>
  <c r="BA1068" i="36"/>
  <c r="BA1067" i="36"/>
  <c r="BA1066" i="36"/>
  <c r="BA1065" i="36"/>
  <c r="BA1064" i="36"/>
  <c r="BA1063" i="36"/>
  <c r="BA1062" i="36"/>
  <c r="BA1061" i="36"/>
  <c r="BA1060" i="36"/>
  <c r="BA1059" i="36"/>
  <c r="BA1058" i="36"/>
  <c r="BA1057" i="36"/>
  <c r="BA1056" i="36"/>
  <c r="BA1055" i="36"/>
  <c r="BA1054" i="36"/>
  <c r="BA1053" i="36"/>
  <c r="BA1052" i="36"/>
  <c r="BA1051" i="36"/>
  <c r="BA1050" i="36"/>
  <c r="BA1049" i="36"/>
  <c r="BA1048" i="36"/>
  <c r="BA1047" i="36"/>
  <c r="BA1046" i="36"/>
  <c r="BA1045" i="36"/>
  <c r="BA1044" i="36"/>
  <c r="BA1043" i="36"/>
  <c r="BA1042" i="36"/>
  <c r="BA1041" i="36"/>
  <c r="BA1040" i="36"/>
  <c r="BA1039" i="36"/>
  <c r="BA1038" i="36"/>
  <c r="BA1037" i="36"/>
  <c r="BA1036" i="36"/>
  <c r="BA1035" i="36"/>
  <c r="BA1034" i="36"/>
  <c r="BA1033" i="36"/>
  <c r="BA1032" i="36"/>
  <c r="BA1031" i="36"/>
  <c r="BA1030" i="36"/>
  <c r="BA1029" i="36"/>
  <c r="BA1028" i="36"/>
  <c r="BA1027" i="36"/>
  <c r="BA1026" i="36"/>
  <c r="BA1025" i="36"/>
  <c r="BA1024" i="36"/>
  <c r="BA1023" i="36"/>
  <c r="BA1022" i="36"/>
  <c r="BA1021" i="36"/>
  <c r="BA1020" i="36"/>
  <c r="BA1019" i="36"/>
  <c r="BA1018" i="36"/>
  <c r="BA1017" i="36"/>
  <c r="BA1016" i="36"/>
  <c r="BA1015" i="36"/>
  <c r="BA1014" i="36"/>
  <c r="BA1013" i="36"/>
  <c r="BA1012" i="36"/>
  <c r="BA1011" i="36"/>
  <c r="BA1010" i="36"/>
  <c r="BA1009" i="36"/>
  <c r="BA1008" i="36"/>
  <c r="BA1007" i="36"/>
  <c r="BA1006" i="36"/>
  <c r="BA1005" i="36"/>
  <c r="BA1004" i="36"/>
  <c r="BA1003" i="36"/>
  <c r="BA1002" i="36"/>
  <c r="BA1001" i="36"/>
  <c r="BA1000" i="36"/>
  <c r="BA999" i="36"/>
  <c r="BA998" i="36"/>
  <c r="BA997" i="36"/>
  <c r="BA996" i="36"/>
  <c r="BA995" i="36"/>
  <c r="BA994" i="36"/>
  <c r="BA993" i="36"/>
  <c r="BA992" i="36"/>
  <c r="BA991" i="36"/>
  <c r="BA990" i="36"/>
  <c r="BA989" i="36"/>
  <c r="BA988" i="36"/>
  <c r="BA987" i="36"/>
  <c r="BA986" i="36"/>
  <c r="BA985" i="36"/>
  <c r="BA984" i="36"/>
  <c r="BA983" i="36"/>
  <c r="BA982" i="36"/>
  <c r="BA981" i="36"/>
  <c r="BA980" i="36"/>
  <c r="BA979" i="36"/>
  <c r="BA978" i="36"/>
  <c r="BA977" i="36"/>
  <c r="BA976" i="36"/>
  <c r="BA975" i="36"/>
  <c r="BA974" i="36"/>
  <c r="BA973" i="36"/>
  <c r="BA972" i="36"/>
  <c r="BA971" i="36"/>
  <c r="BA970" i="36"/>
  <c r="BA969" i="36"/>
  <c r="BA968" i="36"/>
  <c r="BA967" i="36"/>
  <c r="BA966" i="36"/>
  <c r="BA965" i="36"/>
  <c r="BA964" i="36"/>
  <c r="BA963" i="36"/>
  <c r="BA962" i="36"/>
  <c r="BA961" i="36"/>
  <c r="BA960" i="36"/>
  <c r="BA959" i="36"/>
  <c r="BA958" i="36"/>
  <c r="BA957" i="36"/>
  <c r="BA956" i="36"/>
  <c r="BA955" i="36"/>
  <c r="BA954" i="36"/>
  <c r="BA953" i="36"/>
  <c r="BA952" i="36"/>
  <c r="BA951" i="36"/>
  <c r="BA950" i="36"/>
  <c r="BA949" i="36"/>
  <c r="BA948" i="36"/>
  <c r="BA947" i="36"/>
  <c r="BA946" i="36"/>
  <c r="BA945" i="36"/>
  <c r="BA944" i="36"/>
  <c r="BA943" i="36"/>
  <c r="BA942" i="36"/>
  <c r="BA941" i="36"/>
  <c r="BA940" i="36"/>
  <c r="BA939" i="36"/>
  <c r="BA938" i="36"/>
  <c r="BA937" i="36"/>
  <c r="BA936" i="36"/>
  <c r="BA935" i="36"/>
  <c r="BA934" i="36"/>
  <c r="BA933" i="36"/>
  <c r="BA932" i="36"/>
  <c r="BA931" i="36"/>
  <c r="BA930" i="36"/>
  <c r="BA929" i="36"/>
  <c r="BA928" i="36"/>
  <c r="BA927" i="36"/>
  <c r="BA926" i="36"/>
  <c r="BA925" i="36"/>
  <c r="BA924" i="36"/>
  <c r="BA923" i="36"/>
  <c r="BA922" i="36"/>
  <c r="BA921" i="36"/>
  <c r="BA920" i="36"/>
  <c r="BA110" i="36"/>
  <c r="BA919" i="36"/>
  <c r="BA918" i="36"/>
  <c r="BA917" i="36"/>
  <c r="BA916" i="36"/>
  <c r="BA915" i="36"/>
  <c r="BA914" i="36"/>
  <c r="BA913" i="36"/>
  <c r="BA912" i="36"/>
  <c r="BA911" i="36"/>
  <c r="BA910" i="36"/>
  <c r="BA909" i="36"/>
  <c r="BA908" i="36"/>
  <c r="BA907" i="36"/>
  <c r="BA906" i="36"/>
  <c r="BA905" i="36"/>
  <c r="BA904" i="36"/>
  <c r="BA903" i="36"/>
  <c r="BA902" i="36"/>
  <c r="BA901" i="36"/>
  <c r="BA900" i="36"/>
  <c r="BA899" i="36"/>
  <c r="BA898" i="36"/>
  <c r="BA897" i="36"/>
  <c r="BA896" i="36"/>
  <c r="BA895" i="36"/>
  <c r="BA894" i="36"/>
  <c r="BA893" i="36"/>
  <c r="BA892" i="36"/>
  <c r="BA891" i="36"/>
  <c r="BA890" i="36"/>
  <c r="BA889" i="36"/>
  <c r="BA888" i="36"/>
  <c r="BA887" i="36"/>
  <c r="BA886" i="36"/>
  <c r="BA885" i="36"/>
  <c r="BA884" i="36"/>
  <c r="BA883" i="36"/>
  <c r="BA882" i="36"/>
  <c r="BA881" i="36"/>
  <c r="BA880" i="36"/>
  <c r="BA879" i="36"/>
  <c r="BA878" i="36"/>
  <c r="BA877" i="36"/>
  <c r="BA876" i="36"/>
  <c r="BA875" i="36"/>
  <c r="BA874" i="36"/>
  <c r="BA873" i="36"/>
  <c r="BA872" i="36"/>
  <c r="BA871" i="36"/>
  <c r="BA870" i="36"/>
  <c r="BA869" i="36"/>
  <c r="BA868" i="36"/>
  <c r="BA867" i="36"/>
  <c r="BA866" i="36"/>
  <c r="BA865" i="36"/>
  <c r="BA864" i="36"/>
  <c r="BA863" i="36"/>
  <c r="BA862" i="36"/>
  <c r="BA861" i="36"/>
  <c r="BA860" i="36"/>
  <c r="BA859" i="36"/>
  <c r="BA858" i="36"/>
  <c r="BA857" i="36"/>
  <c r="BA856" i="36"/>
  <c r="BA855" i="36"/>
  <c r="BA854" i="36"/>
  <c r="BA853" i="36"/>
  <c r="BA852" i="36"/>
  <c r="BA851" i="36"/>
  <c r="BA850" i="36"/>
  <c r="BA849" i="36"/>
  <c r="BA848" i="36"/>
  <c r="BA847" i="36"/>
  <c r="BA846" i="36"/>
  <c r="BA845" i="36"/>
  <c r="BA844" i="36"/>
  <c r="BA843" i="36"/>
  <c r="BA842" i="36"/>
  <c r="BA841" i="36"/>
  <c r="BA840" i="36"/>
  <c r="BA839" i="36"/>
  <c r="BA838" i="36"/>
  <c r="BA837" i="36"/>
  <c r="BA836" i="36"/>
  <c r="BA835" i="36"/>
  <c r="BA834" i="36"/>
  <c r="BA833" i="36"/>
  <c r="BA832" i="36"/>
  <c r="BA831" i="36"/>
  <c r="BA830" i="36"/>
  <c r="BA829" i="36"/>
  <c r="BA828" i="36"/>
  <c r="BA827" i="36"/>
  <c r="BA826" i="36"/>
  <c r="BA103" i="36"/>
  <c r="BA825" i="36"/>
  <c r="BA824" i="36"/>
  <c r="BA823" i="36"/>
  <c r="BA822" i="36"/>
  <c r="BA821" i="36"/>
  <c r="BA820" i="36"/>
  <c r="BA819" i="36"/>
  <c r="BA818" i="36"/>
  <c r="BA817" i="36"/>
  <c r="BA816" i="36"/>
  <c r="BA815" i="36"/>
  <c r="BA814" i="36"/>
  <c r="BA813" i="36"/>
  <c r="BA812" i="36"/>
  <c r="BA811" i="36"/>
  <c r="BA810" i="36"/>
  <c r="BA809" i="36"/>
  <c r="BA808" i="36"/>
  <c r="BA807" i="36"/>
  <c r="BA806" i="36"/>
  <c r="BA804" i="36"/>
  <c r="BA803" i="36"/>
  <c r="BA802" i="36"/>
  <c r="BA801" i="36"/>
  <c r="BA800" i="36"/>
  <c r="BA799" i="36"/>
  <c r="BA798" i="36"/>
  <c r="BA797" i="36"/>
  <c r="BA796" i="36"/>
  <c r="BA794" i="36"/>
  <c r="BA793" i="36"/>
  <c r="BA792" i="36"/>
  <c r="BA791" i="36"/>
  <c r="BA790" i="36"/>
  <c r="BA789" i="36"/>
  <c r="BA788" i="36"/>
  <c r="BA787" i="36"/>
  <c r="BA786" i="36"/>
  <c r="BA785" i="36"/>
  <c r="BA784" i="36"/>
  <c r="BA783" i="36"/>
  <c r="BA782" i="36"/>
  <c r="BA781" i="36"/>
  <c r="BA780" i="36"/>
  <c r="BA779" i="36"/>
  <c r="BA778" i="36"/>
  <c r="BA777" i="36"/>
  <c r="BA776" i="36"/>
  <c r="BA775" i="36"/>
  <c r="BA774" i="36"/>
  <c r="BA773" i="36"/>
  <c r="BA772" i="36"/>
  <c r="BA771" i="36"/>
  <c r="BA770" i="36"/>
  <c r="BA769" i="36"/>
  <c r="BA768" i="36"/>
  <c r="BA767" i="36"/>
  <c r="BA766" i="36"/>
  <c r="BB766" i="36" s="1"/>
  <c r="BA765" i="36"/>
  <c r="BA764" i="36"/>
  <c r="BA763" i="36"/>
  <c r="BA762" i="36"/>
  <c r="BA761" i="36"/>
  <c r="BA760" i="36"/>
  <c r="BA759" i="36"/>
  <c r="BA758" i="36"/>
  <c r="BA757" i="36"/>
  <c r="BA756" i="36"/>
  <c r="BA755" i="36"/>
  <c r="BA754" i="36"/>
  <c r="BA753" i="36"/>
  <c r="BA752" i="36"/>
  <c r="BA751" i="36"/>
  <c r="BA750" i="36"/>
  <c r="BA749" i="36"/>
  <c r="BA748" i="36"/>
  <c r="BA747" i="36"/>
  <c r="BA746" i="36"/>
  <c r="BA745" i="36"/>
  <c r="BA744" i="36"/>
  <c r="BA743" i="36"/>
  <c r="BA742" i="36"/>
  <c r="BA741" i="36"/>
  <c r="BA740" i="36"/>
  <c r="BA739" i="36"/>
  <c r="BA738" i="36"/>
  <c r="BA737" i="36"/>
  <c r="BA736" i="36"/>
  <c r="BA735" i="36"/>
  <c r="BA734" i="36"/>
  <c r="BA733" i="36"/>
  <c r="BA732" i="36"/>
  <c r="BA731" i="36"/>
  <c r="BA730" i="36"/>
  <c r="BA729" i="36"/>
  <c r="BA728" i="36"/>
  <c r="BA727" i="36"/>
  <c r="BA726" i="36"/>
  <c r="BA725" i="36"/>
  <c r="BA724" i="36"/>
  <c r="BA723" i="36"/>
  <c r="BA722" i="36"/>
  <c r="BA721" i="36"/>
  <c r="BA720" i="36"/>
  <c r="BA719" i="36"/>
  <c r="BA718" i="36"/>
  <c r="BA717" i="36"/>
  <c r="BA716" i="36"/>
  <c r="BA715" i="36"/>
  <c r="BA714" i="36"/>
  <c r="BA713" i="36"/>
  <c r="BA712" i="36"/>
  <c r="BA711" i="36"/>
  <c r="BA710" i="36"/>
  <c r="BA709" i="36"/>
  <c r="BA708" i="36"/>
  <c r="BA707" i="36"/>
  <c r="BA706" i="36"/>
  <c r="BA705" i="36"/>
  <c r="BA704" i="36"/>
  <c r="BA703" i="36"/>
  <c r="BA702" i="36"/>
  <c r="BA701" i="36"/>
  <c r="BA700" i="36"/>
  <c r="BA699" i="36"/>
  <c r="BA698" i="36"/>
  <c r="BA697" i="36"/>
  <c r="BA696" i="36"/>
  <c r="BA695" i="36"/>
  <c r="BA694" i="36"/>
  <c r="BA693" i="36"/>
  <c r="BA692" i="36"/>
  <c r="BA691" i="36"/>
  <c r="BA690" i="36"/>
  <c r="BA689" i="36"/>
  <c r="BA688" i="36"/>
  <c r="BA687" i="36"/>
  <c r="BA686" i="36"/>
  <c r="BA685" i="36"/>
  <c r="BA684" i="36"/>
  <c r="BA683" i="36"/>
  <c r="BA682" i="36"/>
  <c r="BA681" i="36"/>
  <c r="BA680" i="36"/>
  <c r="BA679" i="36"/>
  <c r="BA678" i="36"/>
  <c r="BA677" i="36"/>
  <c r="BA676" i="36"/>
  <c r="BA675" i="36"/>
  <c r="BA674" i="36"/>
  <c r="BA673" i="36"/>
  <c r="BA672" i="36"/>
  <c r="BA671" i="36"/>
  <c r="BA670" i="36"/>
  <c r="BA669" i="36"/>
  <c r="BA668" i="36"/>
  <c r="BA667" i="36"/>
  <c r="BA666" i="36"/>
  <c r="BA89" i="36"/>
  <c r="BA665" i="36"/>
  <c r="BA664" i="36"/>
  <c r="BA663" i="36"/>
  <c r="BA662" i="36"/>
  <c r="BA661" i="36"/>
  <c r="BA660" i="36"/>
  <c r="BA659" i="36"/>
  <c r="BA658" i="36"/>
  <c r="BA657" i="36"/>
  <c r="BA656" i="36"/>
  <c r="BA655" i="36"/>
  <c r="BA654" i="36"/>
  <c r="BA653" i="36"/>
  <c r="BA652" i="36"/>
  <c r="BA651" i="36"/>
  <c r="BA650" i="36"/>
  <c r="BA649" i="36"/>
  <c r="BA648" i="36"/>
  <c r="BA647" i="36"/>
  <c r="BA646" i="36"/>
  <c r="BA645" i="36"/>
  <c r="BA644" i="36"/>
  <c r="BA643" i="36"/>
  <c r="BA642" i="36"/>
  <c r="BA641" i="36"/>
  <c r="BA640" i="36"/>
  <c r="BA639" i="36"/>
  <c r="BA638" i="36"/>
  <c r="BA637" i="36"/>
  <c r="BA636" i="36"/>
  <c r="BA635" i="36"/>
  <c r="BA634" i="36"/>
  <c r="BA633" i="36"/>
  <c r="BA632" i="36"/>
  <c r="BA631" i="36"/>
  <c r="BA630" i="36"/>
  <c r="BA629" i="36"/>
  <c r="BA628" i="36"/>
  <c r="BA627" i="36"/>
  <c r="BA626" i="36"/>
  <c r="BA625" i="36"/>
  <c r="BA624" i="36"/>
  <c r="BA623" i="36"/>
  <c r="BA622" i="36"/>
  <c r="BA621" i="36"/>
  <c r="BA620" i="36"/>
  <c r="BA619" i="36"/>
  <c r="BA618" i="36"/>
  <c r="BA617" i="36"/>
  <c r="BA616" i="36"/>
  <c r="BA615" i="36"/>
  <c r="BA614" i="36"/>
  <c r="BA613" i="36"/>
  <c r="BA612" i="36"/>
  <c r="BA611" i="36"/>
  <c r="BA610" i="36"/>
  <c r="BA609" i="36"/>
  <c r="BA608" i="36"/>
  <c r="BA607" i="36"/>
  <c r="BA606" i="36"/>
  <c r="BA605" i="36"/>
  <c r="BA604" i="36"/>
  <c r="BA603" i="36"/>
  <c r="BA602" i="36"/>
  <c r="BA601" i="36"/>
  <c r="BA600" i="36"/>
  <c r="BA599" i="36"/>
  <c r="BA598" i="36"/>
  <c r="BA597" i="36"/>
  <c r="BA596" i="36"/>
  <c r="BA595" i="36"/>
  <c r="BA594" i="36"/>
  <c r="BA593" i="36"/>
  <c r="BA592" i="36"/>
  <c r="BA591" i="36"/>
  <c r="BA590" i="36"/>
  <c r="BA589" i="36"/>
  <c r="BA588" i="36"/>
  <c r="BA587" i="36"/>
  <c r="BA586" i="36"/>
  <c r="BA1616" i="36"/>
  <c r="BA585" i="36"/>
  <c r="BA584" i="36"/>
  <c r="BA583" i="36"/>
  <c r="BA582" i="36"/>
  <c r="BA581" i="36"/>
  <c r="BA580" i="36"/>
  <c r="BA579" i="36"/>
  <c r="BA578" i="36"/>
  <c r="BA577" i="36"/>
  <c r="BA576" i="36"/>
  <c r="BA575" i="36"/>
  <c r="BA574" i="36"/>
  <c r="BA573" i="36"/>
  <c r="BA572" i="36"/>
  <c r="BA571" i="36"/>
  <c r="BA570" i="36"/>
  <c r="BA569" i="36"/>
  <c r="BA568" i="36"/>
  <c r="BA567" i="36"/>
  <c r="BA566" i="36"/>
  <c r="BA565" i="36"/>
  <c r="BA564" i="36"/>
  <c r="BA563" i="36"/>
  <c r="BA562" i="36"/>
  <c r="BA561" i="36"/>
  <c r="BA560" i="36"/>
  <c r="BA559" i="36"/>
  <c r="BA558" i="36"/>
  <c r="BA557" i="36"/>
  <c r="BA556" i="36"/>
  <c r="BA555" i="36"/>
  <c r="BA554" i="36"/>
  <c r="BA553" i="36"/>
  <c r="BA552" i="36"/>
  <c r="BA551" i="36"/>
  <c r="BA550" i="36"/>
  <c r="BA549" i="36"/>
  <c r="BA548" i="36"/>
  <c r="BA547" i="36"/>
  <c r="BA546" i="36"/>
  <c r="BA545" i="36"/>
  <c r="BA544" i="36"/>
  <c r="BA543" i="36"/>
  <c r="BA542" i="36"/>
  <c r="BA541" i="36"/>
  <c r="BA540" i="36"/>
  <c r="BA539" i="36"/>
  <c r="BA538" i="36"/>
  <c r="BA537" i="36"/>
  <c r="BA536" i="36"/>
  <c r="BA535" i="36"/>
  <c r="BA534" i="36"/>
  <c r="BA533" i="36"/>
  <c r="BA532" i="36"/>
  <c r="BA531" i="36"/>
  <c r="BA530" i="36"/>
  <c r="BA529" i="36"/>
  <c r="BA528" i="36"/>
  <c r="BA527" i="36"/>
  <c r="BA526" i="36"/>
  <c r="BA525" i="36"/>
  <c r="BA524" i="36"/>
  <c r="BA523" i="36"/>
  <c r="DV520" i="36"/>
  <c r="BA520" i="36"/>
  <c r="DV519" i="36"/>
  <c r="BA519" i="36"/>
  <c r="DV518" i="36"/>
  <c r="BA518" i="36"/>
  <c r="DV517" i="36"/>
  <c r="BA517" i="36"/>
  <c r="DV516" i="36"/>
  <c r="BA516" i="36"/>
  <c r="DV515" i="36"/>
  <c r="BA515" i="36"/>
  <c r="DV514" i="36"/>
  <c r="BA514" i="36"/>
  <c r="DV513" i="36"/>
  <c r="BA513" i="36"/>
  <c r="DV512" i="36"/>
  <c r="BA512" i="36"/>
  <c r="DV511" i="36"/>
  <c r="BA511" i="36"/>
  <c r="DV510" i="36"/>
  <c r="BA510" i="36"/>
  <c r="DV509" i="36"/>
  <c r="BA509" i="36"/>
  <c r="DV508" i="36"/>
  <c r="BA508" i="36"/>
  <c r="DV507" i="36"/>
  <c r="BA507" i="36"/>
  <c r="DV506" i="36"/>
  <c r="BA506" i="36"/>
  <c r="DV505" i="36"/>
  <c r="BA505" i="36"/>
  <c r="DV504" i="36"/>
  <c r="BA504" i="36"/>
  <c r="DV503" i="36"/>
  <c r="BA503" i="36"/>
  <c r="DV502" i="36"/>
  <c r="BA502" i="36"/>
  <c r="DV501" i="36"/>
  <c r="BA501" i="36"/>
  <c r="DV500" i="36"/>
  <c r="BA500" i="36"/>
  <c r="DV499" i="36"/>
  <c r="BA499" i="36"/>
  <c r="DV498" i="36"/>
  <c r="BA498" i="36"/>
  <c r="DV497" i="36"/>
  <c r="BA497" i="36"/>
  <c r="DV496" i="36"/>
  <c r="BA496" i="36"/>
  <c r="DV495" i="36"/>
  <c r="BA495" i="36"/>
  <c r="DV494" i="36"/>
  <c r="BA494" i="36"/>
  <c r="DV493" i="36"/>
  <c r="BA493" i="36"/>
  <c r="DV492" i="36"/>
  <c r="BA492" i="36"/>
  <c r="DV491" i="36"/>
  <c r="BA491" i="36"/>
  <c r="DV490" i="36"/>
  <c r="BA490" i="36"/>
  <c r="DV489" i="36"/>
  <c r="BA489" i="36"/>
  <c r="DV488" i="36"/>
  <c r="BA488" i="36"/>
  <c r="DV487" i="36"/>
  <c r="BA487" i="36"/>
  <c r="DV486" i="36"/>
  <c r="BA486" i="36"/>
  <c r="DV485" i="36"/>
  <c r="BA485" i="36"/>
  <c r="DV484" i="36"/>
  <c r="BA484" i="36"/>
  <c r="DV483" i="36"/>
  <c r="BA483" i="36"/>
  <c r="DV474" i="36"/>
  <c r="BA474" i="36"/>
  <c r="DV473" i="36"/>
  <c r="BA473" i="36"/>
  <c r="DV472" i="36"/>
  <c r="BA472" i="36"/>
  <c r="DV471" i="36"/>
  <c r="BA471" i="36"/>
  <c r="DV470" i="36"/>
  <c r="BA470" i="36"/>
  <c r="DV469" i="36"/>
  <c r="BA469" i="36"/>
  <c r="DV468" i="36"/>
  <c r="BA468" i="36"/>
  <c r="DV467" i="36"/>
  <c r="BA467" i="36"/>
  <c r="DV163" i="36"/>
  <c r="BA163" i="36"/>
  <c r="DV162" i="36"/>
  <c r="BA162" i="36"/>
  <c r="DV466" i="36"/>
  <c r="BA466" i="36"/>
  <c r="DV465" i="36"/>
  <c r="BA465" i="36"/>
  <c r="DV464" i="36"/>
  <c r="BA464" i="36"/>
  <c r="DV463" i="36"/>
  <c r="BA463" i="36"/>
  <c r="DV462" i="36"/>
  <c r="BA462" i="36"/>
  <c r="DV461" i="36"/>
  <c r="BA461" i="36"/>
  <c r="DV136" i="36"/>
  <c r="BA136" i="36"/>
  <c r="DV135" i="36"/>
  <c r="BA135" i="36"/>
  <c r="DV460" i="36"/>
  <c r="BA460" i="36"/>
  <c r="DV459" i="36"/>
  <c r="BA459" i="36"/>
  <c r="DV458" i="36"/>
  <c r="BA458" i="36"/>
  <c r="DV457" i="36"/>
  <c r="BA457" i="36"/>
  <c r="DV456" i="36"/>
  <c r="BA456" i="36"/>
  <c r="DV455" i="36"/>
  <c r="BA455" i="36"/>
  <c r="DV454" i="36"/>
  <c r="BA454" i="36"/>
  <c r="DV453" i="36"/>
  <c r="BA453" i="36"/>
  <c r="DV452" i="36"/>
  <c r="BA452" i="36"/>
  <c r="DV451" i="36"/>
  <c r="BA451" i="36"/>
  <c r="DV450" i="36"/>
  <c r="BA450" i="36"/>
  <c r="DV449" i="36"/>
  <c r="BA449" i="36"/>
  <c r="DV448" i="36"/>
  <c r="BA448" i="36"/>
  <c r="DV447" i="36"/>
  <c r="BA447" i="36"/>
  <c r="DV446" i="36"/>
  <c r="BA446" i="36"/>
  <c r="DV445" i="36"/>
  <c r="BA445" i="36"/>
  <c r="DV444" i="36"/>
  <c r="BA444" i="36"/>
  <c r="DV443" i="36"/>
  <c r="BA443" i="36"/>
  <c r="DV442" i="36"/>
  <c r="BA442" i="36"/>
  <c r="DV441" i="36"/>
  <c r="BA441" i="36"/>
  <c r="DV440" i="36"/>
  <c r="BA440" i="36"/>
  <c r="DV439" i="36"/>
  <c r="BA439" i="36"/>
  <c r="DV438" i="36"/>
  <c r="BA438" i="36"/>
  <c r="DV437" i="36"/>
  <c r="BA437" i="36"/>
  <c r="DV436" i="36"/>
  <c r="BA436" i="36"/>
  <c r="DV435" i="36"/>
  <c r="BA435" i="36"/>
  <c r="DV434" i="36"/>
  <c r="BA434" i="36"/>
  <c r="DV433" i="36"/>
  <c r="BA433" i="36"/>
  <c r="DV432" i="36"/>
  <c r="BA432" i="36"/>
  <c r="DV431" i="36"/>
  <c r="BA431" i="36"/>
  <c r="DV430" i="36"/>
  <c r="BA430" i="36"/>
  <c r="DV429" i="36"/>
  <c r="BA429" i="36"/>
  <c r="DV428" i="36"/>
  <c r="BA428" i="36"/>
  <c r="DV427" i="36"/>
  <c r="BA427" i="36"/>
  <c r="DV426" i="36"/>
  <c r="BA426" i="36"/>
  <c r="DV425" i="36"/>
  <c r="BA425" i="36"/>
  <c r="DV424" i="36"/>
  <c r="DV423" i="36"/>
  <c r="BA423" i="36"/>
  <c r="DV422" i="36"/>
  <c r="BA422" i="36"/>
  <c r="DV421" i="36"/>
  <c r="BA421" i="36"/>
  <c r="DV420" i="36"/>
  <c r="BA420" i="36"/>
  <c r="DV419" i="36"/>
  <c r="BA419" i="36"/>
  <c r="DV418" i="36"/>
  <c r="BA418" i="36"/>
  <c r="DV417" i="36"/>
  <c r="BA417" i="36"/>
  <c r="DV416" i="36"/>
  <c r="BA416" i="36"/>
  <c r="DV415" i="36"/>
  <c r="BA415" i="36"/>
  <c r="DV414" i="36"/>
  <c r="BA414" i="36"/>
  <c r="DV413" i="36"/>
  <c r="BA413" i="36"/>
  <c r="DV412" i="36"/>
  <c r="BA412" i="36"/>
  <c r="DV411" i="36"/>
  <c r="BA411" i="36"/>
  <c r="DV410" i="36"/>
  <c r="BA410" i="36"/>
  <c r="DV409" i="36"/>
  <c r="BA409" i="36"/>
  <c r="DV408" i="36"/>
  <c r="BA408" i="36"/>
  <c r="DV407" i="36"/>
  <c r="BA407" i="36"/>
  <c r="DV406" i="36"/>
  <c r="BA406" i="36"/>
  <c r="DV405" i="36"/>
  <c r="BA405" i="36"/>
  <c r="DV404" i="36"/>
  <c r="BA404" i="36"/>
  <c r="DV403" i="36"/>
  <c r="BA403" i="36"/>
  <c r="DV402" i="36"/>
  <c r="BA402" i="36"/>
  <c r="DV401" i="36"/>
  <c r="BA401" i="36"/>
  <c r="DV400" i="36"/>
  <c r="BA400" i="36"/>
  <c r="DV399" i="36"/>
  <c r="BA399" i="36"/>
  <c r="DV398" i="36"/>
  <c r="BA398" i="36"/>
  <c r="DV397" i="36"/>
  <c r="BA397" i="36"/>
  <c r="DV396" i="36"/>
  <c r="BA396" i="36"/>
  <c r="DV114" i="36"/>
  <c r="BA114" i="36"/>
  <c r="DV113" i="36"/>
  <c r="BA113" i="36"/>
  <c r="DV395" i="36"/>
  <c r="BA395" i="36"/>
  <c r="DV394" i="36"/>
  <c r="BA394" i="36"/>
  <c r="DV393" i="36"/>
  <c r="BA393" i="36"/>
  <c r="DV392" i="36"/>
  <c r="BA392" i="36"/>
  <c r="DV391" i="36"/>
  <c r="BA391" i="36"/>
  <c r="DV390" i="36"/>
  <c r="BA390" i="36"/>
  <c r="DV389" i="36"/>
  <c r="BA389" i="36"/>
  <c r="DV388" i="36"/>
  <c r="BA388" i="36"/>
  <c r="DV387" i="36"/>
  <c r="BA387" i="36"/>
  <c r="DV386" i="36"/>
  <c r="BA386" i="36"/>
  <c r="DV385" i="36"/>
  <c r="BA385" i="36"/>
  <c r="DV384" i="36"/>
  <c r="BA384" i="36"/>
  <c r="DV383" i="36"/>
  <c r="BA383" i="36"/>
  <c r="DV382" i="36"/>
  <c r="BA382" i="36"/>
  <c r="DV381" i="36"/>
  <c r="BA381" i="36"/>
  <c r="DV380" i="36"/>
  <c r="BA380" i="36"/>
  <c r="DV379" i="36"/>
  <c r="BA379" i="36"/>
  <c r="DV378" i="36"/>
  <c r="BA378" i="36"/>
  <c r="DV377" i="36"/>
  <c r="BA377" i="36"/>
  <c r="DV376" i="36"/>
  <c r="BA376" i="36"/>
  <c r="DV374" i="36"/>
  <c r="BA374" i="36"/>
  <c r="DV373" i="36"/>
  <c r="BA373" i="36"/>
  <c r="DV372" i="36"/>
  <c r="BA372" i="36"/>
  <c r="BA210" i="36"/>
  <c r="DV371" i="36"/>
  <c r="BA371" i="36"/>
  <c r="DV370" i="36"/>
  <c r="DV369" i="36"/>
  <c r="BA369" i="36"/>
  <c r="DV368" i="36"/>
  <c r="BA368" i="36"/>
  <c r="DV367" i="36"/>
  <c r="BA367" i="36"/>
  <c r="DV366" i="36"/>
  <c r="BA366" i="36"/>
  <c r="DV365" i="36"/>
  <c r="BA365" i="36"/>
  <c r="DV364" i="36"/>
  <c r="BA364" i="36"/>
  <c r="DV363" i="36"/>
  <c r="BA363" i="36"/>
  <c r="DV362" i="36"/>
  <c r="BA362" i="36"/>
  <c r="DV361" i="36"/>
  <c r="BA361" i="36"/>
  <c r="DV360" i="36"/>
  <c r="BA360" i="36"/>
  <c r="DV359" i="36"/>
  <c r="BA359" i="36"/>
  <c r="DV358" i="36"/>
  <c r="BA358" i="36"/>
  <c r="DV357" i="36"/>
  <c r="BA357" i="36"/>
  <c r="DV166" i="36"/>
  <c r="BA166" i="36"/>
  <c r="DV47" i="36"/>
  <c r="BA47" i="36"/>
  <c r="DV356" i="36"/>
  <c r="BA356" i="36"/>
  <c r="DV355" i="36"/>
  <c r="DV147" i="36"/>
  <c r="BA147" i="36"/>
  <c r="DV354" i="36"/>
  <c r="BA354" i="36"/>
  <c r="DV353" i="36"/>
  <c r="BA353" i="36"/>
  <c r="DV352" i="36"/>
  <c r="DV351" i="36"/>
  <c r="BA351" i="36"/>
  <c r="DV350" i="36"/>
  <c r="BA350" i="36"/>
  <c r="DV349" i="36"/>
  <c r="BA349" i="36"/>
  <c r="DV141" i="36"/>
  <c r="BA141" i="36"/>
  <c r="DV348" i="36"/>
  <c r="BA348" i="36"/>
  <c r="DV347" i="36"/>
  <c r="BA347" i="36"/>
  <c r="BA346" i="36"/>
  <c r="DV250" i="36"/>
  <c r="BA250" i="36"/>
  <c r="DV345" i="36"/>
  <c r="DV344" i="36"/>
  <c r="DV343" i="36"/>
  <c r="BA343" i="36"/>
  <c r="DV342" i="36"/>
  <c r="BA342" i="36"/>
  <c r="DV341" i="36"/>
  <c r="BA341" i="36"/>
  <c r="BA340" i="36"/>
  <c r="DV339" i="36"/>
  <c r="BA339" i="36"/>
  <c r="DV338" i="36"/>
  <c r="BA338" i="36"/>
  <c r="DV337" i="36"/>
  <c r="BA337" i="36"/>
  <c r="DV336" i="36"/>
  <c r="BA336" i="36"/>
  <c r="DV335" i="36"/>
  <c r="BA335" i="36"/>
  <c r="DV334" i="36"/>
  <c r="BA334" i="36"/>
  <c r="DV333" i="36"/>
  <c r="BA333" i="36"/>
  <c r="DV332" i="36"/>
  <c r="BA332" i="36"/>
  <c r="DV331" i="36"/>
  <c r="BA331" i="36"/>
  <c r="DV330" i="36"/>
  <c r="DV101" i="36"/>
  <c r="BA101" i="36"/>
  <c r="DV100" i="36"/>
  <c r="BA100" i="36"/>
  <c r="DV8" i="36"/>
  <c r="BA8" i="36"/>
  <c r="DV329" i="36"/>
  <c r="BA329" i="36"/>
  <c r="DV328" i="36"/>
  <c r="BA328" i="36"/>
  <c r="DV327" i="36"/>
  <c r="BA327" i="36"/>
  <c r="DV326" i="36"/>
  <c r="BA326" i="36"/>
  <c r="DV325" i="36"/>
  <c r="BA325" i="36"/>
  <c r="DV324" i="36"/>
  <c r="BA324" i="36"/>
  <c r="DV323" i="36"/>
  <c r="BA323" i="36"/>
  <c r="DV322" i="36"/>
  <c r="BA322" i="36"/>
  <c r="DV321" i="36"/>
  <c r="BA321" i="36"/>
  <c r="DV320" i="36"/>
  <c r="BA320" i="36"/>
  <c r="DV319" i="36"/>
  <c r="BA319" i="36"/>
  <c r="DV9" i="36"/>
  <c r="BA9" i="36"/>
  <c r="DV317" i="36"/>
  <c r="BA317" i="36"/>
  <c r="DV300" i="36"/>
  <c r="DV299" i="36"/>
  <c r="EV223" i="36"/>
  <c r="DV223" i="36"/>
  <c r="BA223" i="36"/>
  <c r="EV222" i="36"/>
  <c r="DV222" i="36"/>
  <c r="BA222" i="36"/>
  <c r="EV298" i="36"/>
  <c r="DV298" i="36"/>
  <c r="BA298" i="36"/>
  <c r="EV297" i="36"/>
  <c r="DV297" i="36"/>
  <c r="BA297" i="36"/>
  <c r="EV296" i="36"/>
  <c r="DV296" i="36"/>
  <c r="BA296" i="36"/>
  <c r="EV295" i="36"/>
  <c r="DV295" i="36"/>
  <c r="BA295" i="36"/>
  <c r="EV294" i="36"/>
  <c r="DV294" i="36"/>
  <c r="BA294" i="36"/>
  <c r="EV293" i="36"/>
  <c r="DV293" i="36"/>
  <c r="BA293" i="36"/>
  <c r="EV292" i="36"/>
  <c r="DV292" i="36"/>
  <c r="BA292" i="36"/>
  <c r="EV291" i="36"/>
  <c r="DV291" i="36"/>
  <c r="BA291" i="36"/>
  <c r="EV51" i="36"/>
  <c r="DV51" i="36"/>
  <c r="BA51" i="36"/>
  <c r="EV290" i="36"/>
  <c r="DV290" i="36"/>
  <c r="BA290" i="36"/>
  <c r="EV289" i="36"/>
  <c r="DV289" i="36"/>
  <c r="BA289" i="36"/>
  <c r="EV288" i="36"/>
  <c r="DV288" i="36"/>
  <c r="BA288" i="36"/>
  <c r="EV287" i="36"/>
  <c r="DV287" i="36"/>
  <c r="BA287" i="36"/>
  <c r="EV286" i="36"/>
  <c r="DV286" i="36"/>
  <c r="BA286" i="36"/>
  <c r="EV285" i="36"/>
  <c r="DV285" i="36"/>
  <c r="BA285" i="36"/>
  <c r="EV284" i="36"/>
  <c r="DV284" i="36"/>
  <c r="BA284" i="36"/>
  <c r="EV283" i="36"/>
  <c r="DV283" i="36"/>
  <c r="BA283" i="36"/>
  <c r="EV282" i="36"/>
  <c r="DV282" i="36"/>
  <c r="BA282" i="36"/>
  <c r="EV281" i="36"/>
  <c r="DV281" i="36"/>
  <c r="BA281" i="36"/>
  <c r="EV280" i="36"/>
  <c r="DV280" i="36"/>
  <c r="BA280" i="36"/>
  <c r="EV279" i="36"/>
  <c r="DV279" i="36"/>
  <c r="BA279" i="36"/>
  <c r="EV278" i="36"/>
  <c r="DV278" i="36"/>
  <c r="BA278" i="36"/>
  <c r="EV277" i="36"/>
  <c r="DV277" i="36"/>
  <c r="BA277" i="36"/>
  <c r="EV276" i="36"/>
  <c r="DV276" i="36"/>
  <c r="BA276" i="36"/>
  <c r="EV275" i="36"/>
  <c r="DV275" i="36"/>
  <c r="BA275" i="36"/>
  <c r="EV274" i="36"/>
  <c r="DV274" i="36"/>
  <c r="BA274" i="36"/>
  <c r="EV273" i="36"/>
  <c r="DV273" i="36"/>
  <c r="BA273" i="36"/>
  <c r="DV271" i="36"/>
  <c r="BA271" i="36"/>
  <c r="DV270" i="36"/>
  <c r="BA270" i="36"/>
  <c r="BA221" i="36"/>
  <c r="BA220" i="36"/>
  <c r="EV269" i="36"/>
  <c r="DV269" i="36"/>
  <c r="BA269" i="36"/>
  <c r="DV268" i="36"/>
  <c r="BA268" i="36"/>
  <c r="EV267" i="36"/>
  <c r="DV267" i="36"/>
  <c r="BA267" i="36"/>
  <c r="DV266" i="36"/>
  <c r="BA266" i="36"/>
  <c r="DV265" i="36"/>
  <c r="BA265" i="36"/>
  <c r="EV264" i="36"/>
  <c r="DV264" i="36"/>
  <c r="BA264" i="36"/>
  <c r="EV263" i="36"/>
  <c r="DV263" i="36"/>
  <c r="BA263" i="36"/>
  <c r="DV262" i="36"/>
  <c r="BA262" i="36"/>
  <c r="EV261" i="36"/>
  <c r="DV261" i="36"/>
  <c r="EV260" i="36"/>
  <c r="DV260" i="36"/>
  <c r="BA260" i="36"/>
  <c r="DV259" i="36"/>
  <c r="BA259" i="36"/>
  <c r="EV258" i="36"/>
  <c r="DV258" i="36"/>
  <c r="BA258" i="36"/>
  <c r="EV257" i="36"/>
  <c r="DV257" i="36"/>
  <c r="BA257" i="36"/>
  <c r="EV256" i="36"/>
  <c r="DV256" i="36"/>
  <c r="BA256" i="36"/>
  <c r="DV255" i="36"/>
  <c r="BA255" i="36"/>
  <c r="DV254" i="36"/>
  <c r="BA254" i="36"/>
  <c r="EV253" i="36"/>
  <c r="DV253" i="36"/>
  <c r="BA253" i="36"/>
  <c r="DV252" i="36"/>
  <c r="BA252" i="36"/>
  <c r="DV251" i="36"/>
  <c r="BA251" i="36"/>
  <c r="BA99" i="36"/>
  <c r="BA98" i="36"/>
  <c r="BA24" i="36"/>
  <c r="DV247" i="36"/>
  <c r="BA247" i="36"/>
  <c r="DV72" i="36"/>
  <c r="BA72" i="36"/>
  <c r="DV246" i="36"/>
  <c r="BA246" i="36"/>
  <c r="DV71" i="36"/>
  <c r="BA71" i="36"/>
  <c r="DV245" i="36"/>
  <c r="BA245" i="36"/>
  <c r="DV70" i="36"/>
  <c r="BA70" i="36"/>
  <c r="DV244" i="36"/>
  <c r="BA244" i="36"/>
  <c r="DV243" i="36"/>
  <c r="BA243" i="36"/>
  <c r="DV67" i="36"/>
  <c r="BA67" i="36"/>
  <c r="DV66" i="36"/>
  <c r="BA66" i="36"/>
  <c r="DV65" i="36"/>
  <c r="BA65" i="36"/>
  <c r="DV64" i="36"/>
  <c r="BA64" i="36"/>
  <c r="DV62" i="36"/>
  <c r="BA62" i="36"/>
  <c r="DV242" i="36"/>
  <c r="DV61" i="36"/>
  <c r="BA61" i="36"/>
  <c r="DV60" i="36"/>
  <c r="BA60" i="36"/>
  <c r="DV59" i="36"/>
  <c r="BA59" i="36"/>
  <c r="DV58" i="36"/>
  <c r="BA58" i="36"/>
  <c r="DV57" i="36"/>
  <c r="BA57" i="36"/>
  <c r="DV177" i="36"/>
  <c r="BA177" i="36"/>
  <c r="DV56" i="36"/>
  <c r="DV55" i="36"/>
  <c r="DV54" i="36"/>
  <c r="BA54" i="36"/>
  <c r="DV53" i="36"/>
  <c r="BA53" i="36"/>
  <c r="DV52" i="36"/>
  <c r="BA52" i="36"/>
  <c r="DV241" i="36"/>
  <c r="BA241" i="36"/>
  <c r="DV240" i="36"/>
  <c r="BA240" i="36"/>
  <c r="DV49" i="36"/>
  <c r="BA49" i="36"/>
  <c r="DV48" i="36"/>
  <c r="BA48" i="36"/>
  <c r="DV157" i="36"/>
  <c r="BA157" i="36"/>
  <c r="DV156" i="36"/>
  <c r="BA156" i="36"/>
  <c r="DV155" i="36"/>
  <c r="BA155" i="36"/>
  <c r="DV45" i="36"/>
  <c r="BA45" i="36"/>
  <c r="DV44" i="36"/>
  <c r="BA44" i="36"/>
  <c r="DV239" i="36"/>
  <c r="BA239" i="36"/>
  <c r="DV238" i="36"/>
  <c r="BA238" i="36"/>
  <c r="DV42" i="36"/>
  <c r="BA42" i="36"/>
  <c r="DV41" i="36"/>
  <c r="DV40" i="36"/>
  <c r="DV37" i="36"/>
  <c r="BA37" i="36"/>
  <c r="DV36" i="36"/>
  <c r="BA36" i="36"/>
  <c r="DV34" i="36"/>
  <c r="BA34" i="36"/>
  <c r="DV33" i="36"/>
  <c r="BA33" i="36"/>
  <c r="DV32" i="36"/>
  <c r="BA32" i="36"/>
  <c r="DV31" i="36"/>
  <c r="BA31" i="36"/>
  <c r="DV28" i="36"/>
  <c r="BA28" i="36"/>
  <c r="DV25" i="36"/>
  <c r="BA25" i="36"/>
  <c r="DV23" i="36"/>
  <c r="BA23" i="36"/>
  <c r="DV22" i="36"/>
  <c r="BA22" i="36"/>
  <c r="DV123" i="36"/>
  <c r="BA123" i="36"/>
  <c r="DV237" i="36"/>
  <c r="BA237" i="36"/>
  <c r="DV21" i="36"/>
  <c r="BA21" i="36"/>
  <c r="DV20" i="36"/>
  <c r="BA20" i="36"/>
  <c r="DV236" i="36"/>
  <c r="BA236" i="36"/>
  <c r="DV235" i="36"/>
  <c r="BA235" i="36"/>
  <c r="DV19" i="36"/>
  <c r="BA19" i="36"/>
  <c r="DV18" i="36"/>
  <c r="BA18" i="36"/>
  <c r="DV17" i="36"/>
  <c r="DV234" i="36"/>
  <c r="BA234" i="36"/>
  <c r="DV233" i="36"/>
  <c r="BA233" i="36"/>
  <c r="DV16" i="36"/>
  <c r="BA16" i="36"/>
  <c r="DV15" i="36"/>
  <c r="BA15" i="36"/>
  <c r="DV106" i="36"/>
  <c r="BA106" i="36"/>
  <c r="DV14" i="36"/>
  <c r="BA14" i="36"/>
  <c r="DV12" i="36"/>
  <c r="BA12" i="36"/>
  <c r="DV11" i="36"/>
  <c r="BA11" i="36"/>
  <c r="DV232" i="36"/>
  <c r="DV231" i="36"/>
  <c r="BA231" i="36"/>
  <c r="DV10" i="36"/>
  <c r="BA10" i="36"/>
  <c r="DV92" i="36"/>
  <c r="BA92" i="36"/>
  <c r="DV230" i="36"/>
  <c r="BA230" i="36"/>
  <c r="DV229" i="36"/>
  <c r="BA229" i="36"/>
  <c r="BA6" i="36"/>
  <c r="DV5" i="36"/>
  <c r="BA5" i="36"/>
  <c r="DV4" i="36"/>
  <c r="BA4" i="36"/>
  <c r="DV3" i="36"/>
  <c r="BA3" i="36"/>
  <c r="BA228" i="36"/>
  <c r="BA227" i="36"/>
  <c r="BA711" i="34"/>
  <c r="EV125" i="35"/>
  <c r="DV125" i="35"/>
  <c r="BA125" i="35"/>
  <c r="BA1270" i="34"/>
  <c r="EV99" i="35"/>
  <c r="DV99" i="35"/>
  <c r="BA99" i="35"/>
  <c r="EV97" i="35"/>
  <c r="DV97" i="35"/>
  <c r="BA97" i="35"/>
  <c r="EV96" i="35"/>
  <c r="DV96" i="35"/>
  <c r="BA96" i="35"/>
  <c r="B93" i="39" l="1"/>
  <c r="C93" i="39"/>
  <c r="D93" i="39"/>
  <c r="E93" i="39"/>
  <c r="E94" i="39" s="1"/>
  <c r="B133" i="39"/>
  <c r="B154" i="39"/>
  <c r="B166" i="39"/>
  <c r="C68" i="39"/>
  <c r="C69" i="39" s="1"/>
  <c r="C112" i="39"/>
  <c r="C133" i="39"/>
  <c r="C154" i="39"/>
  <c r="C166" i="39"/>
  <c r="D68" i="39"/>
  <c r="D69" i="39" s="1"/>
  <c r="D133" i="39"/>
  <c r="D154" i="39"/>
  <c r="D166" i="39"/>
  <c r="E133" i="39"/>
  <c r="E154" i="39"/>
  <c r="E166" i="39"/>
  <c r="FQ1819" i="36"/>
  <c r="FI1819" i="36"/>
  <c r="FJ1819" i="36"/>
  <c r="FF1819" i="36"/>
  <c r="FM1819" i="36"/>
  <c r="FE1819" i="36"/>
  <c r="FK1819" i="36"/>
  <c r="FC1819" i="36"/>
  <c r="FO1819" i="36"/>
  <c r="FG1819" i="36"/>
  <c r="FN1819" i="36"/>
  <c r="FL1819" i="36"/>
  <c r="FD1819" i="36"/>
  <c r="FR1817" i="36"/>
  <c r="FB1819" i="36"/>
  <c r="EY1819" i="36"/>
  <c r="FR1820" i="36"/>
  <c r="FP1819" i="36"/>
  <c r="FH1819" i="36"/>
  <c r="FR1815" i="36"/>
  <c r="EZ1819" i="36"/>
  <c r="EW1819" i="36"/>
  <c r="FA1819" i="36"/>
  <c r="FR1818" i="36"/>
  <c r="EX1819" i="36"/>
  <c r="FR1816" i="36"/>
  <c r="FR1814" i="36"/>
  <c r="B42" i="38"/>
  <c r="B43" i="38" s="1"/>
  <c r="AH1819" i="36"/>
  <c r="AP1819" i="36"/>
  <c r="AX1819" i="36"/>
  <c r="AI1819" i="36"/>
  <c r="AQ1819" i="36"/>
  <c r="AY1819" i="36"/>
  <c r="C116" i="38"/>
  <c r="C149" i="38"/>
  <c r="B116" i="38"/>
  <c r="B149" i="38"/>
  <c r="C42" i="38"/>
  <c r="C43" i="38" s="1"/>
  <c r="D95" i="38"/>
  <c r="D149" i="38"/>
  <c r="D42" i="38"/>
  <c r="D43" i="38" s="1"/>
  <c r="E42" i="38"/>
  <c r="E43" i="38" s="1"/>
  <c r="E95" i="38"/>
  <c r="E149" i="38"/>
  <c r="D116" i="38"/>
  <c r="C95" i="38"/>
  <c r="E116" i="38"/>
  <c r="ED1819" i="36"/>
  <c r="ET1819" i="36"/>
  <c r="DL1819" i="36"/>
  <c r="DT1819" i="36"/>
  <c r="EC1819" i="36"/>
  <c r="EK1819" i="36"/>
  <c r="ES1819" i="36"/>
  <c r="DM1819" i="36"/>
  <c r="EL1819" i="36"/>
  <c r="DD1819" i="36"/>
  <c r="DE1819" i="36"/>
  <c r="DV1815" i="36"/>
  <c r="DU1819" i="36"/>
  <c r="E113" i="39"/>
  <c r="E134" i="39" s="1"/>
  <c r="E155" i="39" s="1"/>
  <c r="E167" i="39" s="1"/>
  <c r="B94" i="39"/>
  <c r="B113" i="39" s="1"/>
  <c r="B95" i="38"/>
  <c r="B73" i="38"/>
  <c r="E137" i="38"/>
  <c r="C137" i="38"/>
  <c r="B137" i="38"/>
  <c r="E73" i="38"/>
  <c r="D73" i="38"/>
  <c r="C73" i="38"/>
  <c r="D137" i="38"/>
  <c r="EV1820" i="36"/>
  <c r="AJ1819" i="36"/>
  <c r="EV1815" i="36"/>
  <c r="AG1819" i="36"/>
  <c r="AO1819" i="36"/>
  <c r="AW1819" i="36"/>
  <c r="DC1819" i="36"/>
  <c r="DK1819" i="36"/>
  <c r="DS1819" i="36"/>
  <c r="EB1819" i="36"/>
  <c r="EJ1819" i="36"/>
  <c r="ER1819" i="36"/>
  <c r="DV1816" i="36"/>
  <c r="DJ1819" i="36"/>
  <c r="EQ1819" i="36"/>
  <c r="EV1816" i="36"/>
  <c r="AV1819" i="36"/>
  <c r="DB1819" i="36"/>
  <c r="EI1819" i="36"/>
  <c r="AE1819" i="36"/>
  <c r="AM1819" i="36"/>
  <c r="AU1819" i="36"/>
  <c r="DA1819" i="36"/>
  <c r="DI1819" i="36"/>
  <c r="DQ1819" i="36"/>
  <c r="DZ1819" i="36"/>
  <c r="EH1819" i="36"/>
  <c r="EP1819" i="36"/>
  <c r="BA1817" i="36"/>
  <c r="BA1818" i="36"/>
  <c r="AF1819" i="36"/>
  <c r="DR1819" i="36"/>
  <c r="CZ1819" i="36"/>
  <c r="DP1819" i="36"/>
  <c r="EG1819" i="36"/>
  <c r="EO1819" i="36"/>
  <c r="DV1817" i="36"/>
  <c r="EV1817" i="36"/>
  <c r="BA1820" i="36"/>
  <c r="AN1819" i="36"/>
  <c r="EA1819" i="36"/>
  <c r="AL1819" i="36"/>
  <c r="AT1819" i="36"/>
  <c r="DH1819" i="36"/>
  <c r="DY1819" i="36"/>
  <c r="AK1819" i="36"/>
  <c r="AS1819" i="36"/>
  <c r="CY1819" i="36"/>
  <c r="DG1819" i="36"/>
  <c r="DO1819" i="36"/>
  <c r="EV1814" i="36"/>
  <c r="EF1819" i="36"/>
  <c r="EN1819" i="36"/>
  <c r="BA1815" i="36"/>
  <c r="BA1816" i="36"/>
  <c r="DV1818" i="36"/>
  <c r="AR1819" i="36"/>
  <c r="AZ1819" i="36"/>
  <c r="DF1819" i="36"/>
  <c r="DN1819" i="36"/>
  <c r="DW1819" i="36"/>
  <c r="EE1819" i="36"/>
  <c r="EM1819" i="36"/>
  <c r="EU1819" i="36"/>
  <c r="EV1818" i="36"/>
  <c r="DV1820" i="36"/>
  <c r="BA1814" i="36"/>
  <c r="DV1814" i="36"/>
  <c r="DX1819" i="36"/>
  <c r="E134" i="35"/>
  <c r="D134" i="35"/>
  <c r="C134" i="35"/>
  <c r="B134" i="35"/>
  <c r="E108" i="35"/>
  <c r="D108" i="35"/>
  <c r="C108" i="35"/>
  <c r="B108" i="35"/>
  <c r="E104" i="35"/>
  <c r="D104" i="35"/>
  <c r="C104" i="35"/>
  <c r="B104" i="35"/>
  <c r="E98" i="35"/>
  <c r="D98" i="35"/>
  <c r="C98" i="35"/>
  <c r="B98" i="35"/>
  <c r="B100" i="35"/>
  <c r="C100" i="35"/>
  <c r="D100" i="35"/>
  <c r="E100" i="35"/>
  <c r="C93" i="35"/>
  <c r="D93" i="35"/>
  <c r="E93" i="35"/>
  <c r="B93" i="35"/>
  <c r="DV92" i="35"/>
  <c r="BA92" i="35"/>
  <c r="DV91" i="35"/>
  <c r="BA91" i="35"/>
  <c r="DV90" i="35"/>
  <c r="BA90" i="35"/>
  <c r="DV89" i="35"/>
  <c r="BA89" i="35"/>
  <c r="C86" i="35"/>
  <c r="D86" i="35"/>
  <c r="E86" i="35"/>
  <c r="C80" i="35"/>
  <c r="D80" i="35"/>
  <c r="E80" i="35"/>
  <c r="B86" i="35"/>
  <c r="B80" i="35"/>
  <c r="EV85" i="35"/>
  <c r="DV85" i="35"/>
  <c r="BA85" i="35"/>
  <c r="EV84" i="35"/>
  <c r="DV84" i="35"/>
  <c r="BA84" i="35"/>
  <c r="EV83" i="35"/>
  <c r="DV83" i="35"/>
  <c r="BA83" i="35"/>
  <c r="EV82" i="35"/>
  <c r="DV82" i="35"/>
  <c r="BA82" i="35"/>
  <c r="EV88" i="35"/>
  <c r="DV88" i="35"/>
  <c r="BA88" i="35"/>
  <c r="EV87" i="35"/>
  <c r="DV87" i="35"/>
  <c r="BA87" i="35"/>
  <c r="DV79" i="35"/>
  <c r="BA79" i="35"/>
  <c r="EV78" i="35"/>
  <c r="DV78" i="35"/>
  <c r="BA78" i="35"/>
  <c r="DV77" i="35"/>
  <c r="BA77" i="35"/>
  <c r="DV76" i="35"/>
  <c r="BA76" i="35"/>
  <c r="DV75" i="35"/>
  <c r="DV74" i="35"/>
  <c r="BA74" i="35"/>
  <c r="DV14" i="34"/>
  <c r="DV13" i="34"/>
  <c r="DV83" i="34"/>
  <c r="BA83" i="34"/>
  <c r="BA115" i="34"/>
  <c r="EB1706" i="34"/>
  <c r="BA117" i="34"/>
  <c r="BA118" i="34"/>
  <c r="BA13" i="34"/>
  <c r="DV117" i="34"/>
  <c r="DV118" i="34"/>
  <c r="DV1590" i="34"/>
  <c r="DV112" i="34"/>
  <c r="DV113" i="34"/>
  <c r="DV115" i="34"/>
  <c r="DV116" i="34"/>
  <c r="DV120" i="34"/>
  <c r="BA96" i="34"/>
  <c r="BA64" i="34"/>
  <c r="BA65" i="34"/>
  <c r="BA105" i="34"/>
  <c r="BA98" i="34"/>
  <c r="BA127" i="34"/>
  <c r="BA93" i="34"/>
  <c r="BA107" i="34"/>
  <c r="BA100" i="34"/>
  <c r="BA92" i="34"/>
  <c r="BA94" i="34"/>
  <c r="DV107" i="34"/>
  <c r="DV93" i="34"/>
  <c r="DV100" i="34"/>
  <c r="EV109" i="34"/>
  <c r="EV108" i="34"/>
  <c r="D94" i="39" l="1"/>
  <c r="D113" i="39" s="1"/>
  <c r="D134" i="39" s="1"/>
  <c r="D155" i="39" s="1"/>
  <c r="D167" i="39" s="1"/>
  <c r="B134" i="39"/>
  <c r="B155" i="39" s="1"/>
  <c r="B167" i="39" s="1"/>
  <c r="C94" i="39"/>
  <c r="C113" i="39" s="1"/>
  <c r="C134" i="39" s="1"/>
  <c r="C155" i="39" s="1"/>
  <c r="C167" i="39" s="1"/>
  <c r="FR1819" i="36"/>
  <c r="D74" i="38"/>
  <c r="D96" i="38" s="1"/>
  <c r="D117" i="38" s="1"/>
  <c r="D138" i="38" s="1"/>
  <c r="D150" i="38" s="1"/>
  <c r="B74" i="38"/>
  <c r="B96" i="38" s="1"/>
  <c r="B117" i="38" s="1"/>
  <c r="B138" i="38" s="1"/>
  <c r="B150" i="38" s="1"/>
  <c r="C74" i="38"/>
  <c r="C96" i="38" s="1"/>
  <c r="C117" i="38" s="1"/>
  <c r="C138" i="38" s="1"/>
  <c r="C150" i="38" s="1"/>
  <c r="E74" i="38"/>
  <c r="E96" i="38" s="1"/>
  <c r="E117" i="38" s="1"/>
  <c r="E138" i="38" s="1"/>
  <c r="E150" i="38" s="1"/>
  <c r="BA1819" i="36"/>
  <c r="EV1819" i="36"/>
  <c r="DV1819" i="36"/>
  <c r="D109" i="35"/>
  <c r="C109" i="35"/>
  <c r="E109" i="35"/>
  <c r="B109" i="35"/>
  <c r="EV40" i="35"/>
  <c r="DV40" i="35"/>
  <c r="BA40" i="35"/>
  <c r="DV96" i="34"/>
  <c r="DV64" i="34"/>
  <c r="DV65" i="34"/>
  <c r="DV23" i="34"/>
  <c r="DV30" i="34"/>
  <c r="DV37" i="34"/>
  <c r="DV41" i="34"/>
  <c r="DV44" i="34"/>
  <c r="DV45" i="34"/>
  <c r="DV54" i="34"/>
  <c r="DV55" i="34"/>
  <c r="DV66" i="34"/>
  <c r="DV69" i="34"/>
  <c r="DV84" i="34"/>
  <c r="DV92" i="34"/>
  <c r="DV121" i="34"/>
  <c r="DV3" i="34"/>
  <c r="DV4" i="34"/>
  <c r="DV122" i="34"/>
  <c r="DV123" i="34"/>
  <c r="DV94" i="34"/>
  <c r="DV124" i="34"/>
  <c r="DV97" i="34"/>
  <c r="DV125" i="34"/>
  <c r="EV68" i="35"/>
  <c r="DV68" i="35"/>
  <c r="BA68" i="35"/>
  <c r="E69" i="35"/>
  <c r="D69" i="35"/>
  <c r="C69" i="35"/>
  <c r="B69" i="35"/>
  <c r="E67" i="35"/>
  <c r="D67" i="35"/>
  <c r="C67" i="35"/>
  <c r="B67" i="35"/>
  <c r="EV65" i="35"/>
  <c r="DV65" i="35"/>
  <c r="BA65" i="35"/>
  <c r="EV64" i="35"/>
  <c r="DV64" i="35"/>
  <c r="BA64" i="35"/>
  <c r="EV63" i="35"/>
  <c r="DV63" i="35"/>
  <c r="BA63" i="35"/>
  <c r="BA60" i="35"/>
  <c r="EV59" i="35"/>
  <c r="DV59" i="35"/>
  <c r="BA59" i="35"/>
  <c r="EV58" i="35"/>
  <c r="DV58" i="35"/>
  <c r="BA58" i="35"/>
  <c r="EV56" i="35"/>
  <c r="DV56" i="35"/>
  <c r="BA56" i="35"/>
  <c r="EV55" i="35"/>
  <c r="DV55" i="35"/>
  <c r="BA55" i="35"/>
  <c r="EV9" i="34"/>
  <c r="DV9" i="34"/>
  <c r="BA9" i="34"/>
  <c r="EV53" i="35"/>
  <c r="DV53" i="35"/>
  <c r="BA53" i="35"/>
  <c r="EV52" i="35"/>
  <c r="DV52" i="35"/>
  <c r="EV51" i="35"/>
  <c r="DV51" i="35"/>
  <c r="EV50" i="35"/>
  <c r="DV50" i="35"/>
  <c r="BA50" i="35"/>
  <c r="EV49" i="35"/>
  <c r="DV49" i="35"/>
  <c r="BA49" i="35"/>
  <c r="EV48" i="35"/>
  <c r="DV48" i="35"/>
  <c r="BA48" i="35"/>
  <c r="EV47" i="35"/>
  <c r="DV47" i="35"/>
  <c r="BA47" i="35"/>
  <c r="EV46" i="35"/>
  <c r="DV46" i="35"/>
  <c r="BA46" i="35"/>
  <c r="EV45" i="35"/>
  <c r="DV45" i="35"/>
  <c r="BA45" i="35"/>
  <c r="EV44" i="35"/>
  <c r="DV44" i="35"/>
  <c r="BA44" i="35"/>
  <c r="EV43" i="35"/>
  <c r="DV43" i="35"/>
  <c r="BA43" i="35"/>
  <c r="EV42" i="35"/>
  <c r="DV42" i="35"/>
  <c r="BA42" i="35"/>
  <c r="EV97" i="34"/>
  <c r="EV116" i="34"/>
  <c r="EV115" i="34"/>
  <c r="EV114" i="34"/>
  <c r="EV112" i="34"/>
  <c r="EV82" i="34"/>
  <c r="EV59" i="34"/>
  <c r="EV48" i="34"/>
  <c r="EU1712" i="34"/>
  <c r="EU1710" i="34"/>
  <c r="EU1709" i="34"/>
  <c r="EU1708" i="34"/>
  <c r="EU1707" i="34"/>
  <c r="EU1706" i="34"/>
  <c r="ET1712" i="34"/>
  <c r="ET1710" i="34"/>
  <c r="ET1709" i="34"/>
  <c r="ET1708" i="34"/>
  <c r="ET1707" i="34"/>
  <c r="ET1706" i="34"/>
  <c r="ES1712" i="34"/>
  <c r="ES1710" i="34"/>
  <c r="ES1709" i="34"/>
  <c r="ES1708" i="34"/>
  <c r="ES1707" i="34"/>
  <c r="ES1706" i="34"/>
  <c r="ER1712" i="34"/>
  <c r="ER1710" i="34"/>
  <c r="ER1709" i="34"/>
  <c r="ER1708" i="34"/>
  <c r="ER1707" i="34"/>
  <c r="ER1706" i="34"/>
  <c r="EQ1712" i="34"/>
  <c r="EQ1710" i="34"/>
  <c r="EQ1709" i="34"/>
  <c r="EQ1708" i="34"/>
  <c r="EQ1707" i="34"/>
  <c r="EQ1706" i="34"/>
  <c r="EP1712" i="34"/>
  <c r="EP1710" i="34"/>
  <c r="EP1709" i="34"/>
  <c r="EP1708" i="34"/>
  <c r="EP1707" i="34"/>
  <c r="EP1706" i="34"/>
  <c r="EO1712" i="34"/>
  <c r="EO1710" i="34"/>
  <c r="EO1709" i="34"/>
  <c r="EO1708" i="34"/>
  <c r="EO1707" i="34"/>
  <c r="EO1706" i="34"/>
  <c r="EN1712" i="34"/>
  <c r="EN1710" i="34"/>
  <c r="EN1709" i="34"/>
  <c r="EN1708" i="34"/>
  <c r="EN1707" i="34"/>
  <c r="EN1706" i="34"/>
  <c r="EM1712" i="34"/>
  <c r="EM1710" i="34"/>
  <c r="EM1709" i="34"/>
  <c r="EM1708" i="34"/>
  <c r="EM1707" i="34"/>
  <c r="EM1706" i="34"/>
  <c r="EL1712" i="34"/>
  <c r="EL1710" i="34"/>
  <c r="EL1709" i="34"/>
  <c r="EL1708" i="34"/>
  <c r="EL1707" i="34"/>
  <c r="EL1706" i="34"/>
  <c r="EK1712" i="34"/>
  <c r="EK1710" i="34"/>
  <c r="EK1709" i="34"/>
  <c r="EK1708" i="34"/>
  <c r="EK1707" i="34"/>
  <c r="EK1706" i="34"/>
  <c r="EJ1712" i="34"/>
  <c r="EJ1710" i="34"/>
  <c r="EJ1709" i="34"/>
  <c r="EJ1708" i="34"/>
  <c r="EJ1707" i="34"/>
  <c r="EJ1706" i="34"/>
  <c r="EI1712" i="34"/>
  <c r="EI1710" i="34"/>
  <c r="EI1709" i="34"/>
  <c r="EI1708" i="34"/>
  <c r="EI1707" i="34"/>
  <c r="EI1706" i="34"/>
  <c r="EH1712" i="34"/>
  <c r="EH1710" i="34"/>
  <c r="EH1709" i="34"/>
  <c r="EH1708" i="34"/>
  <c r="EH1707" i="34"/>
  <c r="EH1706" i="34"/>
  <c r="EG1712" i="34"/>
  <c r="EG1710" i="34"/>
  <c r="EG1709" i="34"/>
  <c r="EG1708" i="34"/>
  <c r="EG1707" i="34"/>
  <c r="EG1706" i="34"/>
  <c r="EF1712" i="34"/>
  <c r="EF1710" i="34"/>
  <c r="EF1709" i="34"/>
  <c r="EF1708" i="34"/>
  <c r="EF1707" i="34"/>
  <c r="EF1706" i="34"/>
  <c r="EE1712" i="34"/>
  <c r="EE1710" i="34"/>
  <c r="EE1709" i="34"/>
  <c r="EE1708" i="34"/>
  <c r="EE1707" i="34"/>
  <c r="EE1706" i="34"/>
  <c r="ED1712" i="34"/>
  <c r="ED1710" i="34"/>
  <c r="ED1709" i="34"/>
  <c r="ED1708" i="34"/>
  <c r="ED1707" i="34"/>
  <c r="ED1706" i="34"/>
  <c r="EC1712" i="34"/>
  <c r="EC1710" i="34"/>
  <c r="EC1709" i="34"/>
  <c r="EC1708" i="34"/>
  <c r="EC1707" i="34"/>
  <c r="EC1706" i="34"/>
  <c r="EB1712" i="34"/>
  <c r="EB1710" i="34"/>
  <c r="EB1709" i="34"/>
  <c r="EB1708" i="34"/>
  <c r="EB1707" i="34"/>
  <c r="EA1712" i="34"/>
  <c r="EA1710" i="34"/>
  <c r="EA1709" i="34"/>
  <c r="EA1708" i="34"/>
  <c r="EA1707" i="34"/>
  <c r="EA1706" i="34"/>
  <c r="DZ1712" i="34"/>
  <c r="DZ1710" i="34"/>
  <c r="DZ1709" i="34"/>
  <c r="DZ1708" i="34"/>
  <c r="DZ1707" i="34"/>
  <c r="DZ1706" i="34"/>
  <c r="DW1712" i="34"/>
  <c r="DW1710" i="34"/>
  <c r="DW1709" i="34"/>
  <c r="DW1708" i="34"/>
  <c r="DW1707" i="34"/>
  <c r="DW1706" i="34"/>
  <c r="DY1712" i="34"/>
  <c r="DY1710" i="34"/>
  <c r="DY1709" i="34"/>
  <c r="DY1708" i="34"/>
  <c r="DY1707" i="34"/>
  <c r="DY1706" i="34"/>
  <c r="DX1712" i="34"/>
  <c r="DX1710" i="34"/>
  <c r="DX1709" i="34"/>
  <c r="DX1708" i="34"/>
  <c r="DX1707" i="34"/>
  <c r="DX1706" i="34"/>
  <c r="EV5" i="35"/>
  <c r="DV5" i="35"/>
  <c r="BA5" i="35"/>
  <c r="EV39" i="35"/>
  <c r="DV39" i="35"/>
  <c r="BA39" i="35"/>
  <c r="EV38" i="35"/>
  <c r="DV38" i="35"/>
  <c r="BA38" i="35"/>
  <c r="EV37" i="35"/>
  <c r="DV37" i="35"/>
  <c r="BA37" i="35"/>
  <c r="EV36" i="35"/>
  <c r="DV36" i="35"/>
  <c r="BA36" i="35"/>
  <c r="EV35" i="35"/>
  <c r="DV35" i="35"/>
  <c r="BA35" i="35"/>
  <c r="EV34" i="35"/>
  <c r="DV34" i="35"/>
  <c r="BA34" i="35"/>
  <c r="EV33" i="35"/>
  <c r="DV33" i="35"/>
  <c r="BA33" i="35"/>
  <c r="EV32" i="35"/>
  <c r="DV32" i="35"/>
  <c r="BA32" i="35"/>
  <c r="EV31" i="35"/>
  <c r="DV31" i="35"/>
  <c r="BA31" i="35"/>
  <c r="EV30" i="35"/>
  <c r="DV30" i="35"/>
  <c r="BA30" i="35"/>
  <c r="EV29" i="35"/>
  <c r="DV29" i="35"/>
  <c r="BA29" i="35"/>
  <c r="EV28" i="35"/>
  <c r="DV28" i="35"/>
  <c r="BA28" i="35"/>
  <c r="EV27" i="35"/>
  <c r="DV27" i="35"/>
  <c r="BA27" i="35"/>
  <c r="EV26" i="35"/>
  <c r="DV26" i="35"/>
  <c r="BA26" i="35"/>
  <c r="EV25" i="35"/>
  <c r="DV25" i="35"/>
  <c r="BA25" i="35"/>
  <c r="EV24" i="35"/>
  <c r="DV24" i="35"/>
  <c r="BA24" i="35"/>
  <c r="EV23" i="35"/>
  <c r="DV23" i="35"/>
  <c r="BA23" i="35"/>
  <c r="EV22" i="35"/>
  <c r="DV22" i="35"/>
  <c r="BA22" i="35"/>
  <c r="EV21" i="35"/>
  <c r="DV21" i="35"/>
  <c r="BA21" i="35"/>
  <c r="EV20" i="35"/>
  <c r="DV20" i="35"/>
  <c r="BA20" i="35"/>
  <c r="EV19" i="35"/>
  <c r="DV19" i="35"/>
  <c r="BA19" i="35"/>
  <c r="EV18" i="35"/>
  <c r="DV18" i="35"/>
  <c r="BA18" i="35"/>
  <c r="EV17" i="35"/>
  <c r="DV17" i="35"/>
  <c r="BA17" i="35"/>
  <c r="EV16" i="35"/>
  <c r="DV16" i="35"/>
  <c r="BA16" i="35"/>
  <c r="EV15" i="35"/>
  <c r="DV15" i="35"/>
  <c r="BA15" i="35"/>
  <c r="EV14" i="35"/>
  <c r="DV14" i="35"/>
  <c r="BA14" i="35"/>
  <c r="EV13" i="35"/>
  <c r="DV13" i="35"/>
  <c r="BA13" i="35"/>
  <c r="EV12" i="35"/>
  <c r="DV11" i="35"/>
  <c r="BA11" i="35"/>
  <c r="DV10" i="35"/>
  <c r="BA10" i="35"/>
  <c r="EV9" i="35"/>
  <c r="DV9" i="35"/>
  <c r="BA9" i="35"/>
  <c r="EV8" i="35"/>
  <c r="DV8" i="35"/>
  <c r="BA8" i="35"/>
  <c r="EV7" i="35"/>
  <c r="DV7" i="35"/>
  <c r="BA7" i="35"/>
  <c r="EV6" i="35"/>
  <c r="DV6" i="35"/>
  <c r="BA6" i="35"/>
  <c r="EV4" i="35"/>
  <c r="DV4" i="35"/>
  <c r="BA4" i="35"/>
  <c r="EV3" i="35"/>
  <c r="DV3" i="35"/>
  <c r="BA3" i="35"/>
  <c r="EV2" i="35"/>
  <c r="DV2" i="35"/>
  <c r="BA2" i="35"/>
  <c r="E177" i="35"/>
  <c r="D177" i="35"/>
  <c r="C177" i="35"/>
  <c r="B177" i="35"/>
  <c r="E172" i="35"/>
  <c r="D172" i="35"/>
  <c r="C172" i="35"/>
  <c r="B172" i="35"/>
  <c r="E167" i="35"/>
  <c r="D167" i="35"/>
  <c r="C167" i="35"/>
  <c r="B167" i="35"/>
  <c r="E162" i="35"/>
  <c r="D162" i="35"/>
  <c r="C162" i="35"/>
  <c r="B162" i="35"/>
  <c r="E155" i="35"/>
  <c r="D155" i="35"/>
  <c r="C155" i="35"/>
  <c r="B155" i="35"/>
  <c r="E150" i="35"/>
  <c r="D150" i="35"/>
  <c r="C150" i="35"/>
  <c r="B150" i="35"/>
  <c r="E145" i="35"/>
  <c r="D145" i="35"/>
  <c r="C145" i="35"/>
  <c r="B145" i="35"/>
  <c r="E140" i="35"/>
  <c r="D140" i="35"/>
  <c r="C140" i="35"/>
  <c r="B140" i="35"/>
  <c r="E129" i="35"/>
  <c r="D129" i="35"/>
  <c r="C129" i="35"/>
  <c r="B129" i="35"/>
  <c r="E124" i="35"/>
  <c r="D124" i="35"/>
  <c r="C124" i="35"/>
  <c r="B124" i="35"/>
  <c r="E120" i="35"/>
  <c r="D120" i="35"/>
  <c r="C120" i="35"/>
  <c r="B120" i="35"/>
  <c r="E115" i="35"/>
  <c r="D115" i="35"/>
  <c r="C115" i="35"/>
  <c r="B115" i="35"/>
  <c r="E73" i="35"/>
  <c r="D73" i="35"/>
  <c r="C73" i="35"/>
  <c r="B73" i="35"/>
  <c r="E54" i="35"/>
  <c r="D54" i="35"/>
  <c r="C54" i="35"/>
  <c r="B54" i="35"/>
  <c r="E41" i="35"/>
  <c r="D41" i="35"/>
  <c r="C41" i="35"/>
  <c r="B41" i="35"/>
  <c r="DV21" i="34"/>
  <c r="DV22" i="34"/>
  <c r="DV31" i="34"/>
  <c r="DV63" i="34"/>
  <c r="DV81" i="34"/>
  <c r="DV10" i="34"/>
  <c r="DV36" i="34"/>
  <c r="DV35" i="34"/>
  <c r="DV52" i="34"/>
  <c r="DV48" i="34"/>
  <c r="DV51" i="34"/>
  <c r="DV104" i="34"/>
  <c r="DV101" i="34"/>
  <c r="DV98" i="34"/>
  <c r="DV67" i="34"/>
  <c r="EV101" i="34"/>
  <c r="EV37" i="34"/>
  <c r="E156" i="35" l="1"/>
  <c r="D156" i="35"/>
  <c r="B135" i="35"/>
  <c r="B156" i="35"/>
  <c r="C156" i="35"/>
  <c r="E135" i="35"/>
  <c r="D135" i="35"/>
  <c r="C135" i="35"/>
  <c r="B94" i="35"/>
  <c r="C94" i="35"/>
  <c r="E94" i="35"/>
  <c r="D94" i="35"/>
  <c r="B70" i="35"/>
  <c r="B71" i="35" s="1"/>
  <c r="E70" i="35"/>
  <c r="E71" i="35" s="1"/>
  <c r="D70" i="35"/>
  <c r="D71" i="35" s="1"/>
  <c r="C70" i="35"/>
  <c r="C71" i="35" s="1"/>
  <c r="EV1712" i="34"/>
  <c r="DY1711" i="34"/>
  <c r="EV1707" i="34"/>
  <c r="EV1708" i="34"/>
  <c r="EB1711" i="34"/>
  <c r="DW1711" i="34"/>
  <c r="EC1711" i="34"/>
  <c r="EK1711" i="34"/>
  <c r="EO1711" i="34"/>
  <c r="ES1711" i="34"/>
  <c r="EV1710" i="34"/>
  <c r="EV1709" i="34"/>
  <c r="EL1711" i="34"/>
  <c r="DZ1711" i="34"/>
  <c r="ED1711" i="34"/>
  <c r="EH1711" i="34"/>
  <c r="EP1711" i="34"/>
  <c r="ET1711" i="34"/>
  <c r="DX1711" i="34"/>
  <c r="EA1711" i="34"/>
  <c r="EE1711" i="34"/>
  <c r="EI1711" i="34"/>
  <c r="EM1711" i="34"/>
  <c r="EQ1711" i="34"/>
  <c r="EU1711" i="34"/>
  <c r="EF1711" i="34"/>
  <c r="EJ1711" i="34"/>
  <c r="EN1711" i="34"/>
  <c r="ER1711" i="34"/>
  <c r="EV1706" i="34"/>
  <c r="EG1711" i="34"/>
  <c r="E178" i="35"/>
  <c r="B178" i="35"/>
  <c r="D178" i="35"/>
  <c r="C178" i="35"/>
  <c r="BA51" i="34"/>
  <c r="BA81" i="34"/>
  <c r="BA10" i="34"/>
  <c r="BA36" i="34"/>
  <c r="BA35" i="34"/>
  <c r="BA52" i="34"/>
  <c r="EV35" i="34"/>
  <c r="EV120" i="34"/>
  <c r="EV121" i="34"/>
  <c r="EV4" i="34"/>
  <c r="EV5" i="34"/>
  <c r="EV6" i="34"/>
  <c r="EV122" i="34"/>
  <c r="EV123" i="34"/>
  <c r="EV7" i="34"/>
  <c r="EV94" i="34"/>
  <c r="EV124" i="34"/>
  <c r="EV8" i="34"/>
  <c r="EV11" i="34"/>
  <c r="EV125" i="34"/>
  <c r="EV12" i="34"/>
  <c r="EV1597" i="34"/>
  <c r="EV16" i="34"/>
  <c r="EV126" i="34"/>
  <c r="EV127" i="34"/>
  <c r="EV17" i="34"/>
  <c r="EV19" i="34"/>
  <c r="EV20" i="34"/>
  <c r="EV24" i="34"/>
  <c r="EV25" i="34"/>
  <c r="EV99" i="34"/>
  <c r="EV1590" i="34"/>
  <c r="EV128" i="34"/>
  <c r="EV129" i="34"/>
  <c r="EV130" i="34"/>
  <c r="EV28" i="34"/>
  <c r="EV29" i="34"/>
  <c r="EV131" i="34"/>
  <c r="EV132" i="34"/>
  <c r="EV30" i="34"/>
  <c r="EV32" i="34"/>
  <c r="EV34" i="34"/>
  <c r="EV102" i="34"/>
  <c r="EV103" i="34"/>
  <c r="EV133" i="34"/>
  <c r="EV38" i="34"/>
  <c r="EV39" i="34"/>
  <c r="EV40" i="34"/>
  <c r="EV134" i="34"/>
  <c r="EV135" i="34"/>
  <c r="EV136" i="34"/>
  <c r="EV42" i="34"/>
  <c r="EV43" i="34"/>
  <c r="EV46" i="34"/>
  <c r="EV137" i="34"/>
  <c r="EV138" i="34"/>
  <c r="EV47" i="34"/>
  <c r="EV49" i="34"/>
  <c r="EV50" i="34"/>
  <c r="EV139" i="34"/>
  <c r="EV53" i="34"/>
  <c r="EV140" i="34"/>
  <c r="EV54" i="34"/>
  <c r="EV55" i="34"/>
  <c r="EV56" i="34"/>
  <c r="EV57" i="34"/>
  <c r="EV141" i="34"/>
  <c r="EV58" i="34"/>
  <c r="EV142" i="34"/>
  <c r="EV143" i="34"/>
  <c r="EV60" i="34"/>
  <c r="EV144" i="34"/>
  <c r="EV61" i="34"/>
  <c r="EV62" i="34"/>
  <c r="EV145" i="34"/>
  <c r="EV66" i="34"/>
  <c r="EV68" i="34"/>
  <c r="EV70" i="34"/>
  <c r="EV71" i="34"/>
  <c r="EV146" i="34"/>
  <c r="EV147" i="34"/>
  <c r="EV72" i="34"/>
  <c r="EV73" i="34"/>
  <c r="EV74" i="34"/>
  <c r="EV75" i="34"/>
  <c r="EV76" i="34"/>
  <c r="EV77" i="34"/>
  <c r="EV78" i="34"/>
  <c r="EV79" i="34"/>
  <c r="EV80" i="34"/>
  <c r="EV148" i="34"/>
  <c r="EV149" i="34"/>
  <c r="EV84" i="34"/>
  <c r="EV1596" i="34"/>
  <c r="EV85" i="34"/>
  <c r="EV150" i="34"/>
  <c r="EV151" i="34"/>
  <c r="EV31" i="34"/>
  <c r="EV33" i="34"/>
  <c r="EV67" i="34"/>
  <c r="EV63" i="34"/>
  <c r="EV81" i="34"/>
  <c r="EV10" i="34"/>
  <c r="EV36" i="34"/>
  <c r="EV52" i="34"/>
  <c r="EV51" i="34"/>
  <c r="EV104" i="34"/>
  <c r="EV98" i="34"/>
  <c r="EV3" i="34"/>
  <c r="DV151" i="34"/>
  <c r="BA151" i="34"/>
  <c r="DU1712" i="34"/>
  <c r="DT1712" i="34"/>
  <c r="DS1712" i="34"/>
  <c r="DR1712" i="34"/>
  <c r="DQ1712" i="34"/>
  <c r="DP1712" i="34"/>
  <c r="DO1712" i="34"/>
  <c r="DN1712" i="34"/>
  <c r="DM1712" i="34"/>
  <c r="DL1712" i="34"/>
  <c r="DK1712" i="34"/>
  <c r="DJ1712" i="34"/>
  <c r="DI1712" i="34"/>
  <c r="DH1712" i="34"/>
  <c r="DG1712" i="34"/>
  <c r="DF1712" i="34"/>
  <c r="DE1712" i="34"/>
  <c r="DD1712" i="34"/>
  <c r="DC1712" i="34"/>
  <c r="DB1712" i="34"/>
  <c r="DA1712" i="34"/>
  <c r="CZ1712" i="34"/>
  <c r="CY1712" i="34"/>
  <c r="AZ1712" i="34"/>
  <c r="AY1712" i="34"/>
  <c r="AX1712" i="34"/>
  <c r="AW1712" i="34"/>
  <c r="AV1712" i="34"/>
  <c r="AU1712" i="34"/>
  <c r="AT1712" i="34"/>
  <c r="AS1712" i="34"/>
  <c r="AR1712" i="34"/>
  <c r="AQ1712" i="34"/>
  <c r="AP1712" i="34"/>
  <c r="AO1712" i="34"/>
  <c r="AN1712" i="34"/>
  <c r="AM1712" i="34"/>
  <c r="AL1712" i="34"/>
  <c r="AK1712" i="34"/>
  <c r="AJ1712" i="34"/>
  <c r="AI1712" i="34"/>
  <c r="AH1712" i="34"/>
  <c r="AG1712" i="34"/>
  <c r="AF1712" i="34"/>
  <c r="AE1712" i="34"/>
  <c r="AC1712" i="34"/>
  <c r="DU1710" i="34"/>
  <c r="DT1710" i="34"/>
  <c r="DS1710" i="34"/>
  <c r="DR1710" i="34"/>
  <c r="DQ1710" i="34"/>
  <c r="DP1710" i="34"/>
  <c r="DO1710" i="34"/>
  <c r="DN1710" i="34"/>
  <c r="DM1710" i="34"/>
  <c r="DL1710" i="34"/>
  <c r="DK1710" i="34"/>
  <c r="DJ1710" i="34"/>
  <c r="DI1710" i="34"/>
  <c r="DH1710" i="34"/>
  <c r="DG1710" i="34"/>
  <c r="DF1710" i="34"/>
  <c r="DE1710" i="34"/>
  <c r="DD1710" i="34"/>
  <c r="DC1710" i="34"/>
  <c r="DB1710" i="34"/>
  <c r="DA1710" i="34"/>
  <c r="CZ1710" i="34"/>
  <c r="CY1710" i="34"/>
  <c r="AZ1710" i="34"/>
  <c r="AY1710" i="34"/>
  <c r="AX1710" i="34"/>
  <c r="AW1710" i="34"/>
  <c r="AV1710" i="34"/>
  <c r="AU1710" i="34"/>
  <c r="AT1710" i="34"/>
  <c r="AS1710" i="34"/>
  <c r="AR1710" i="34"/>
  <c r="AQ1710" i="34"/>
  <c r="AP1710" i="34"/>
  <c r="AO1710" i="34"/>
  <c r="AN1710" i="34"/>
  <c r="AM1710" i="34"/>
  <c r="AL1710" i="34"/>
  <c r="AK1710" i="34"/>
  <c r="AJ1710" i="34"/>
  <c r="AI1710" i="34"/>
  <c r="AH1710" i="34"/>
  <c r="AG1710" i="34"/>
  <c r="AF1710" i="34"/>
  <c r="AE1710" i="34"/>
  <c r="DU1709" i="34"/>
  <c r="DT1709" i="34"/>
  <c r="DS1709" i="34"/>
  <c r="DR1709" i="34"/>
  <c r="DQ1709" i="34"/>
  <c r="DP1709" i="34"/>
  <c r="DO1709" i="34"/>
  <c r="DN1709" i="34"/>
  <c r="DM1709" i="34"/>
  <c r="DL1709" i="34"/>
  <c r="DK1709" i="34"/>
  <c r="DJ1709" i="34"/>
  <c r="DI1709" i="34"/>
  <c r="DH1709" i="34"/>
  <c r="DG1709" i="34"/>
  <c r="DF1709" i="34"/>
  <c r="DE1709" i="34"/>
  <c r="DD1709" i="34"/>
  <c r="DC1709" i="34"/>
  <c r="DB1709" i="34"/>
  <c r="DA1709" i="34"/>
  <c r="CZ1709" i="34"/>
  <c r="CY1709" i="34"/>
  <c r="AZ1709" i="34"/>
  <c r="AY1709" i="34"/>
  <c r="AX1709" i="34"/>
  <c r="AW1709" i="34"/>
  <c r="AV1709" i="34"/>
  <c r="AU1709" i="34"/>
  <c r="AT1709" i="34"/>
  <c r="AS1709" i="34"/>
  <c r="AR1709" i="34"/>
  <c r="AQ1709" i="34"/>
  <c r="AP1709" i="34"/>
  <c r="AO1709" i="34"/>
  <c r="AN1709" i="34"/>
  <c r="AM1709" i="34"/>
  <c r="AL1709" i="34"/>
  <c r="AK1709" i="34"/>
  <c r="AJ1709" i="34"/>
  <c r="AI1709" i="34"/>
  <c r="AH1709" i="34"/>
  <c r="AG1709" i="34"/>
  <c r="AF1709" i="34"/>
  <c r="AE1709" i="34"/>
  <c r="DU1708" i="34"/>
  <c r="DT1708" i="34"/>
  <c r="DS1708" i="34"/>
  <c r="DR1708" i="34"/>
  <c r="DQ1708" i="34"/>
  <c r="DP1708" i="34"/>
  <c r="DO1708" i="34"/>
  <c r="DN1708" i="34"/>
  <c r="DM1708" i="34"/>
  <c r="DL1708" i="34"/>
  <c r="DK1708" i="34"/>
  <c r="DJ1708" i="34"/>
  <c r="DI1708" i="34"/>
  <c r="DH1708" i="34"/>
  <c r="DG1708" i="34"/>
  <c r="DF1708" i="34"/>
  <c r="DE1708" i="34"/>
  <c r="DD1708" i="34"/>
  <c r="DC1708" i="34"/>
  <c r="DB1708" i="34"/>
  <c r="DA1708" i="34"/>
  <c r="CZ1708" i="34"/>
  <c r="CY1708" i="34"/>
  <c r="AZ1708" i="34"/>
  <c r="AY1708" i="34"/>
  <c r="AX1708" i="34"/>
  <c r="AW1708" i="34"/>
  <c r="AV1708" i="34"/>
  <c r="AU1708" i="34"/>
  <c r="AT1708" i="34"/>
  <c r="AS1708" i="34"/>
  <c r="AR1708" i="34"/>
  <c r="AQ1708" i="34"/>
  <c r="AP1708" i="34"/>
  <c r="AO1708" i="34"/>
  <c r="AN1708" i="34"/>
  <c r="AM1708" i="34"/>
  <c r="AL1708" i="34"/>
  <c r="AK1708" i="34"/>
  <c r="AJ1708" i="34"/>
  <c r="AI1708" i="34"/>
  <c r="AH1708" i="34"/>
  <c r="AG1708" i="34"/>
  <c r="AF1708" i="34"/>
  <c r="AE1708" i="34"/>
  <c r="DU1707" i="34"/>
  <c r="DT1707" i="34"/>
  <c r="DS1707" i="34"/>
  <c r="DR1707" i="34"/>
  <c r="DQ1707" i="34"/>
  <c r="DP1707" i="34"/>
  <c r="DO1707" i="34"/>
  <c r="DN1707" i="34"/>
  <c r="DM1707" i="34"/>
  <c r="DL1707" i="34"/>
  <c r="DK1707" i="34"/>
  <c r="DJ1707" i="34"/>
  <c r="DI1707" i="34"/>
  <c r="DH1707" i="34"/>
  <c r="DG1707" i="34"/>
  <c r="DF1707" i="34"/>
  <c r="DE1707" i="34"/>
  <c r="DD1707" i="34"/>
  <c r="DC1707" i="34"/>
  <c r="DB1707" i="34"/>
  <c r="DA1707" i="34"/>
  <c r="CZ1707" i="34"/>
  <c r="CY1707" i="34"/>
  <c r="AZ1707" i="34"/>
  <c r="AY1707" i="34"/>
  <c r="AX1707" i="34"/>
  <c r="AW1707" i="34"/>
  <c r="AV1707" i="34"/>
  <c r="AU1707" i="34"/>
  <c r="AT1707" i="34"/>
  <c r="AS1707" i="34"/>
  <c r="AR1707" i="34"/>
  <c r="AQ1707" i="34"/>
  <c r="AP1707" i="34"/>
  <c r="AO1707" i="34"/>
  <c r="AN1707" i="34"/>
  <c r="AM1707" i="34"/>
  <c r="AL1707" i="34"/>
  <c r="AK1707" i="34"/>
  <c r="AJ1707" i="34"/>
  <c r="AI1707" i="34"/>
  <c r="AH1707" i="34"/>
  <c r="AG1707" i="34"/>
  <c r="AF1707" i="34"/>
  <c r="AE1707" i="34"/>
  <c r="DU1706" i="34"/>
  <c r="DT1706" i="34"/>
  <c r="DS1706" i="34"/>
  <c r="DR1706" i="34"/>
  <c r="DQ1706" i="34"/>
  <c r="DP1706" i="34"/>
  <c r="DO1706" i="34"/>
  <c r="DN1706" i="34"/>
  <c r="DM1706" i="34"/>
  <c r="DL1706" i="34"/>
  <c r="DK1706" i="34"/>
  <c r="DJ1706" i="34"/>
  <c r="DI1706" i="34"/>
  <c r="DH1706" i="34"/>
  <c r="DG1706" i="34"/>
  <c r="DF1706" i="34"/>
  <c r="DE1706" i="34"/>
  <c r="DD1706" i="34"/>
  <c r="DC1706" i="34"/>
  <c r="DB1706" i="34"/>
  <c r="DA1706" i="34"/>
  <c r="CZ1706" i="34"/>
  <c r="CY1706" i="34"/>
  <c r="AZ1706" i="34"/>
  <c r="AY1706" i="34"/>
  <c r="AX1706" i="34"/>
  <c r="AW1706" i="34"/>
  <c r="AV1706" i="34"/>
  <c r="AU1706" i="34"/>
  <c r="AT1706" i="34"/>
  <c r="AS1706" i="34"/>
  <c r="AR1706" i="34"/>
  <c r="AQ1706" i="34"/>
  <c r="AP1706" i="34"/>
  <c r="AO1706" i="34"/>
  <c r="AN1706" i="34"/>
  <c r="AM1706" i="34"/>
  <c r="AL1706" i="34"/>
  <c r="AK1706" i="34"/>
  <c r="AJ1706" i="34"/>
  <c r="AI1706" i="34"/>
  <c r="AH1706" i="34"/>
  <c r="AG1706" i="34"/>
  <c r="AF1706" i="34"/>
  <c r="AE1706" i="34"/>
  <c r="BA1705" i="34"/>
  <c r="BA1704" i="34"/>
  <c r="BA1703" i="34"/>
  <c r="BA1702" i="34"/>
  <c r="BA1701" i="34"/>
  <c r="BA1700" i="34"/>
  <c r="BA1699" i="34"/>
  <c r="BA1698" i="34"/>
  <c r="BA1697" i="34"/>
  <c r="BA1696" i="34"/>
  <c r="BA1695" i="34"/>
  <c r="BA1694" i="34"/>
  <c r="BA1693" i="34"/>
  <c r="BA1692" i="34"/>
  <c r="BA1691" i="34"/>
  <c r="BA1690" i="34"/>
  <c r="BA1689" i="34"/>
  <c r="BA1688" i="34"/>
  <c r="BA1687" i="34"/>
  <c r="BA1686" i="34"/>
  <c r="BA1685" i="34"/>
  <c r="BA1684" i="34"/>
  <c r="BA1683" i="34"/>
  <c r="BA1682" i="34"/>
  <c r="BA1681" i="34"/>
  <c r="BA1680" i="34"/>
  <c r="BA1679" i="34"/>
  <c r="BA1678" i="34"/>
  <c r="BA1677" i="34"/>
  <c r="BA1676" i="34"/>
  <c r="BA1675" i="34"/>
  <c r="BA1674" i="34"/>
  <c r="BA1673" i="34"/>
  <c r="BA1672" i="34"/>
  <c r="BA1671" i="34"/>
  <c r="BA1670" i="34"/>
  <c r="BA1669" i="34"/>
  <c r="BA1668" i="34"/>
  <c r="BA1667" i="34"/>
  <c r="BA1666" i="34"/>
  <c r="BA1665" i="34"/>
  <c r="BA1664" i="34"/>
  <c r="BA1663" i="34"/>
  <c r="BA1662" i="34"/>
  <c r="BA1661" i="34"/>
  <c r="BA1660" i="34"/>
  <c r="BA1659" i="34"/>
  <c r="BA1658" i="34"/>
  <c r="BA1657" i="34"/>
  <c r="BA1656" i="34"/>
  <c r="BA1655" i="34"/>
  <c r="BA1654" i="34"/>
  <c r="BA1653" i="34"/>
  <c r="BA1652" i="34"/>
  <c r="BA1651" i="34"/>
  <c r="BA1650" i="34"/>
  <c r="BA1649" i="34"/>
  <c r="BA1648" i="34"/>
  <c r="BA1647" i="34"/>
  <c r="BA1646" i="34"/>
  <c r="BA1645" i="34"/>
  <c r="BA1644" i="34"/>
  <c r="BA1643" i="34"/>
  <c r="BA1642" i="34"/>
  <c r="BA1641" i="34"/>
  <c r="BA1640" i="34"/>
  <c r="BA1639" i="34"/>
  <c r="BA1638" i="34"/>
  <c r="BA1637" i="34"/>
  <c r="BA1636" i="34"/>
  <c r="BA1635" i="34"/>
  <c r="BA1634" i="34"/>
  <c r="BA1633" i="34"/>
  <c r="BA1632" i="34"/>
  <c r="BA1631" i="34"/>
  <c r="BA1630" i="34"/>
  <c r="BA1629" i="34"/>
  <c r="BA1628" i="34"/>
  <c r="BA1627" i="34"/>
  <c r="BA1626" i="34"/>
  <c r="BA1625" i="34"/>
  <c r="BA1624" i="34"/>
  <c r="BA1623" i="34"/>
  <c r="BA1622" i="34"/>
  <c r="BA1621" i="34"/>
  <c r="BA1620" i="34"/>
  <c r="BA1619" i="34"/>
  <c r="BA1618" i="34"/>
  <c r="BA1617" i="34"/>
  <c r="BA1616" i="34"/>
  <c r="BA1615" i="34"/>
  <c r="BA1614" i="34"/>
  <c r="BA1613" i="34"/>
  <c r="BA1612" i="34"/>
  <c r="BA1611" i="34"/>
  <c r="BA1610" i="34"/>
  <c r="BA1609" i="34"/>
  <c r="BA1608" i="34"/>
  <c r="BA1607" i="34"/>
  <c r="BA1606" i="34"/>
  <c r="BA1605" i="34"/>
  <c r="DV1604" i="34"/>
  <c r="BA1604" i="34"/>
  <c r="DV1603" i="34"/>
  <c r="BA1603" i="34"/>
  <c r="BA1602" i="34"/>
  <c r="BA1601" i="34"/>
  <c r="BA1600" i="34"/>
  <c r="BA1599" i="34"/>
  <c r="BA1581" i="34"/>
  <c r="BA1578" i="34"/>
  <c r="BA1577" i="34"/>
  <c r="BA1576" i="34"/>
  <c r="BA1575" i="34"/>
  <c r="BA1574" i="34"/>
  <c r="BA1573" i="34"/>
  <c r="BA1572" i="34"/>
  <c r="BA1571" i="34"/>
  <c r="BA1570" i="34"/>
  <c r="BA1569" i="34"/>
  <c r="BA1568" i="34"/>
  <c r="BA1567" i="34"/>
  <c r="BA1566" i="34"/>
  <c r="BA1565" i="34"/>
  <c r="BA1564" i="34"/>
  <c r="BA1563" i="34"/>
  <c r="BA1562" i="34"/>
  <c r="BA1561" i="34"/>
  <c r="BA1560" i="34"/>
  <c r="BA1559" i="34"/>
  <c r="BA1558" i="34"/>
  <c r="BA1557" i="34"/>
  <c r="BA1556" i="34"/>
  <c r="BA1555" i="34"/>
  <c r="BA1554" i="34"/>
  <c r="BA1553" i="34"/>
  <c r="BA112" i="34"/>
  <c r="BA1552" i="34"/>
  <c r="BA1551" i="34"/>
  <c r="BA1550" i="34"/>
  <c r="BA1549" i="34"/>
  <c r="BA1548" i="34"/>
  <c r="BA1547" i="34"/>
  <c r="BA1546" i="34"/>
  <c r="BA1545" i="34"/>
  <c r="BA1544" i="34"/>
  <c r="BA1543" i="34"/>
  <c r="BA1542" i="34"/>
  <c r="BA1541" i="34"/>
  <c r="BA1540" i="34"/>
  <c r="BA1539" i="34"/>
  <c r="BA1538" i="34"/>
  <c r="BA1537" i="34"/>
  <c r="BA1536" i="34"/>
  <c r="BA1535" i="34"/>
  <c r="BA1534" i="34"/>
  <c r="BA1533" i="34"/>
  <c r="BA1532" i="34"/>
  <c r="BA1531" i="34"/>
  <c r="BA1530" i="34"/>
  <c r="BA1529" i="34"/>
  <c r="BA1528" i="34"/>
  <c r="BA1527" i="34"/>
  <c r="BA1526" i="34"/>
  <c r="BA1525" i="34"/>
  <c r="BA1524" i="34"/>
  <c r="BA1523" i="34"/>
  <c r="BA1522" i="34"/>
  <c r="BA1521" i="34"/>
  <c r="BA1520" i="34"/>
  <c r="BA1519" i="34"/>
  <c r="BA1518" i="34"/>
  <c r="BA1517" i="34"/>
  <c r="BA1516" i="34"/>
  <c r="BA1515" i="34"/>
  <c r="BA1514" i="34"/>
  <c r="BA1513" i="34"/>
  <c r="S1513" i="34"/>
  <c r="R1513" i="34"/>
  <c r="BA1512" i="34"/>
  <c r="BA1511" i="34"/>
  <c r="BA1510" i="34"/>
  <c r="BA1509" i="34"/>
  <c r="BA1508" i="34"/>
  <c r="BA1507" i="34"/>
  <c r="BA1506" i="34"/>
  <c r="BA1505" i="34"/>
  <c r="BA1504" i="34"/>
  <c r="BA1503" i="34"/>
  <c r="BA1502" i="34"/>
  <c r="BA1501" i="34"/>
  <c r="BA1500" i="34"/>
  <c r="BA1499" i="34"/>
  <c r="BA1498" i="34"/>
  <c r="BA1497" i="34"/>
  <c r="BA1496" i="34"/>
  <c r="BA1495" i="34"/>
  <c r="BA1494" i="34"/>
  <c r="BA1493" i="34"/>
  <c r="BA1492" i="34"/>
  <c r="BA1491" i="34"/>
  <c r="BA1490" i="34"/>
  <c r="BA1489" i="34"/>
  <c r="BA1488" i="34"/>
  <c r="BA1487" i="34"/>
  <c r="BA1486" i="34"/>
  <c r="BA1485" i="34"/>
  <c r="BA1484" i="34"/>
  <c r="BA1483" i="34"/>
  <c r="BA1482" i="34"/>
  <c r="BA1481" i="34"/>
  <c r="BA1480" i="34"/>
  <c r="BA1479" i="34"/>
  <c r="BA1478" i="34"/>
  <c r="BA1477" i="34"/>
  <c r="BA1476" i="34"/>
  <c r="BA1475" i="34"/>
  <c r="BA1474" i="34"/>
  <c r="BA1473" i="34"/>
  <c r="BA1472" i="34"/>
  <c r="BA1471" i="34"/>
  <c r="BA1470" i="34"/>
  <c r="BA1469" i="34"/>
  <c r="BA1468" i="34"/>
  <c r="BA1467" i="34"/>
  <c r="BA1466" i="34"/>
  <c r="BA1465" i="34"/>
  <c r="BA1464" i="34"/>
  <c r="BA1463" i="34"/>
  <c r="BA1462" i="34"/>
  <c r="BA1461" i="34"/>
  <c r="BA1460" i="34"/>
  <c r="BA1459" i="34"/>
  <c r="BA1458" i="34"/>
  <c r="BA1457" i="34"/>
  <c r="BA1456" i="34"/>
  <c r="BA1455" i="34"/>
  <c r="BA1454" i="34"/>
  <c r="BA1453" i="34"/>
  <c r="BA1452" i="34"/>
  <c r="BA1451" i="34"/>
  <c r="BA1450" i="34"/>
  <c r="BA1449" i="34"/>
  <c r="BA1448" i="34"/>
  <c r="BA1447" i="34"/>
  <c r="BA1446" i="34"/>
  <c r="BA1445" i="34"/>
  <c r="BA1444" i="34"/>
  <c r="BA1443" i="34"/>
  <c r="BA1442" i="34"/>
  <c r="BA1441" i="34"/>
  <c r="BA1440" i="34"/>
  <c r="BA1439" i="34"/>
  <c r="BA1438" i="34"/>
  <c r="BA1437" i="34"/>
  <c r="BA1436" i="34"/>
  <c r="BA1435" i="34"/>
  <c r="BA1434" i="34"/>
  <c r="BA1433" i="34"/>
  <c r="BA1432" i="34"/>
  <c r="BA1431" i="34"/>
  <c r="BA1430" i="34"/>
  <c r="BA1429" i="34"/>
  <c r="BA1428" i="34"/>
  <c r="BA1427" i="34"/>
  <c r="BA1426" i="34"/>
  <c r="BA1425" i="34"/>
  <c r="BA1424" i="34"/>
  <c r="BA1423" i="34"/>
  <c r="BA1422" i="34"/>
  <c r="BA1421" i="34"/>
  <c r="BA1420" i="34"/>
  <c r="BA1419" i="34"/>
  <c r="BA1418" i="34"/>
  <c r="BA1417" i="34"/>
  <c r="BA1416" i="34"/>
  <c r="BA1587" i="34"/>
  <c r="BA1415" i="34"/>
  <c r="BA1414" i="34"/>
  <c r="BA1413" i="34"/>
  <c r="BA1412" i="34"/>
  <c r="BA1411" i="34"/>
  <c r="BA1410" i="34"/>
  <c r="BA1409" i="34"/>
  <c r="BA1408" i="34"/>
  <c r="BA1407" i="34"/>
  <c r="BA1406" i="34"/>
  <c r="BA1405" i="34"/>
  <c r="BA1404" i="34"/>
  <c r="BA1403" i="34"/>
  <c r="BA1402" i="34"/>
  <c r="BA1401" i="34"/>
  <c r="BA1400" i="34"/>
  <c r="BA1399" i="34"/>
  <c r="BA113" i="34"/>
  <c r="BA1398" i="34"/>
  <c r="BA1397" i="34"/>
  <c r="BA1396" i="34"/>
  <c r="BA1395" i="34"/>
  <c r="BA1394" i="34"/>
  <c r="BA1393" i="34"/>
  <c r="BA1392" i="34"/>
  <c r="BA1391" i="34"/>
  <c r="BA1390" i="34"/>
  <c r="BA1389" i="34"/>
  <c r="BA1388" i="34"/>
  <c r="BA1387" i="34"/>
  <c r="BA1386" i="34"/>
  <c r="BA1385" i="34"/>
  <c r="BA1384" i="34"/>
  <c r="BA1383" i="34"/>
  <c r="BA1382" i="34"/>
  <c r="BA1381" i="34"/>
  <c r="BA1380" i="34"/>
  <c r="BA1379" i="34"/>
  <c r="BA1378" i="34"/>
  <c r="BA1377" i="34"/>
  <c r="BA1376" i="34"/>
  <c r="BA1375" i="34"/>
  <c r="BA1374" i="34"/>
  <c r="BA1373" i="34"/>
  <c r="BA1372" i="34"/>
  <c r="BA1371" i="34"/>
  <c r="BA1370" i="34"/>
  <c r="BA1369" i="34"/>
  <c r="BA1368" i="34"/>
  <c r="BA1367" i="34"/>
  <c r="BA1366" i="34"/>
  <c r="BA1365" i="34"/>
  <c r="BA1364" i="34"/>
  <c r="BA1363" i="34"/>
  <c r="BA1362" i="34"/>
  <c r="BA1361" i="34"/>
  <c r="BA1360" i="34"/>
  <c r="BA1359" i="34"/>
  <c r="BA1358" i="34"/>
  <c r="BA1357" i="34"/>
  <c r="BA1356" i="34"/>
  <c r="BA1355" i="34"/>
  <c r="BA1354" i="34"/>
  <c r="BA1353" i="34"/>
  <c r="BA1352" i="34"/>
  <c r="BA1351" i="34"/>
  <c r="BA1350" i="34"/>
  <c r="BA1349" i="34"/>
  <c r="BA1348" i="34"/>
  <c r="BA1347" i="34"/>
  <c r="BA1346" i="34"/>
  <c r="BA1345" i="34"/>
  <c r="BA1344" i="34"/>
  <c r="BA1343" i="34"/>
  <c r="BA1342" i="34"/>
  <c r="BA1341" i="34"/>
  <c r="BA1340" i="34"/>
  <c r="BA1339" i="34"/>
  <c r="BA1338" i="34"/>
  <c r="BA1337" i="34"/>
  <c r="BA1336" i="34"/>
  <c r="BA1335" i="34"/>
  <c r="BA1334" i="34"/>
  <c r="BA1333" i="34"/>
  <c r="BA1332" i="34"/>
  <c r="BA1331" i="34"/>
  <c r="BA1330" i="34"/>
  <c r="BA1329" i="34"/>
  <c r="BA1328" i="34"/>
  <c r="BA1327" i="34"/>
  <c r="BA1326" i="34"/>
  <c r="BA1325" i="34"/>
  <c r="BA1324" i="34"/>
  <c r="BA1323" i="34"/>
  <c r="BA1322" i="34"/>
  <c r="BA1321" i="34"/>
  <c r="BA1320" i="34"/>
  <c r="BA1319" i="34"/>
  <c r="BA1318" i="34"/>
  <c r="BA1317" i="34"/>
  <c r="BA1316" i="34"/>
  <c r="BA1315" i="34"/>
  <c r="BA1314" i="34"/>
  <c r="BA1313" i="34"/>
  <c r="BA1312" i="34"/>
  <c r="BA1311" i="34"/>
  <c r="BA1310" i="34"/>
  <c r="BA1309" i="34"/>
  <c r="BA1308" i="34"/>
  <c r="BA1307" i="34"/>
  <c r="BA1306" i="34"/>
  <c r="BA1305" i="34"/>
  <c r="BA1304" i="34"/>
  <c r="BA1303" i="34"/>
  <c r="BA1302" i="34"/>
  <c r="BA1301" i="34"/>
  <c r="BA1300" i="34"/>
  <c r="BA1299" i="34"/>
  <c r="BA1298" i="34"/>
  <c r="BA1297" i="34"/>
  <c r="BA1296" i="34"/>
  <c r="BA1295" i="34"/>
  <c r="BA1294" i="34"/>
  <c r="BA1293" i="34"/>
  <c r="BA1292" i="34"/>
  <c r="BA1291" i="34"/>
  <c r="BA1290" i="34"/>
  <c r="BA1289" i="34"/>
  <c r="BA1288" i="34"/>
  <c r="BA1287" i="34"/>
  <c r="BA1286" i="34"/>
  <c r="BA1285" i="34"/>
  <c r="BA1284" i="34"/>
  <c r="BA1283" i="34"/>
  <c r="BA1282" i="34"/>
  <c r="BA1281" i="34"/>
  <c r="BA1280" i="34"/>
  <c r="BA1279" i="34"/>
  <c r="BA1278" i="34"/>
  <c r="BA1277" i="34"/>
  <c r="BA1276" i="34"/>
  <c r="BA1275" i="34"/>
  <c r="BA1274" i="34"/>
  <c r="BA1273" i="34"/>
  <c r="BA1272" i="34"/>
  <c r="BA1271" i="34"/>
  <c r="BA1269" i="34"/>
  <c r="BA1268" i="34"/>
  <c r="BA1267" i="34"/>
  <c r="BA1266" i="34"/>
  <c r="BA1265" i="34"/>
  <c r="BA1264" i="34"/>
  <c r="BA1263" i="34"/>
  <c r="BA1262" i="34"/>
  <c r="BA1261" i="34"/>
  <c r="BA1260" i="34"/>
  <c r="BA1259" i="34"/>
  <c r="BA1258" i="34"/>
  <c r="BA1257" i="34"/>
  <c r="BA1256" i="34"/>
  <c r="BA1255" i="34"/>
  <c r="BA1254" i="34"/>
  <c r="BA1253" i="34"/>
  <c r="BA1252" i="34"/>
  <c r="BA1251" i="34"/>
  <c r="BA1250" i="34"/>
  <c r="BA1249" i="34"/>
  <c r="BA1248" i="34"/>
  <c r="BA1247" i="34"/>
  <c r="BA1246" i="34"/>
  <c r="BA1245" i="34"/>
  <c r="BA1244" i="34"/>
  <c r="BA1243" i="34"/>
  <c r="BA1242" i="34"/>
  <c r="BA1241" i="34"/>
  <c r="BA1240" i="34"/>
  <c r="BA1239" i="34"/>
  <c r="BA1238" i="34"/>
  <c r="BA1237" i="34"/>
  <c r="BA1236" i="34"/>
  <c r="BA1235" i="34"/>
  <c r="BA1234" i="34"/>
  <c r="BA1233" i="34"/>
  <c r="BA1232" i="34"/>
  <c r="BA1231" i="34"/>
  <c r="BA1230" i="34"/>
  <c r="BA1229" i="34"/>
  <c r="BA1228" i="34"/>
  <c r="BA1227" i="34"/>
  <c r="BA1226" i="34"/>
  <c r="BA1225" i="34"/>
  <c r="BA1224" i="34"/>
  <c r="BA1223" i="34"/>
  <c r="BA1222" i="34"/>
  <c r="BA1221" i="34"/>
  <c r="BA1220" i="34"/>
  <c r="BA1219" i="34"/>
  <c r="BA1218" i="34"/>
  <c r="BA1217" i="34"/>
  <c r="BA1216" i="34"/>
  <c r="BA1215" i="34"/>
  <c r="BA1214" i="34"/>
  <c r="BA1213" i="34"/>
  <c r="BA1212" i="34"/>
  <c r="BA1211" i="34"/>
  <c r="BA1210" i="34"/>
  <c r="BA1209" i="34"/>
  <c r="BA1208" i="34"/>
  <c r="BA1207" i="34"/>
  <c r="BA1206" i="34"/>
  <c r="BA1205" i="34"/>
  <c r="BA1204" i="34"/>
  <c r="BA1203" i="34"/>
  <c r="BA1202" i="34"/>
  <c r="BA1201" i="34"/>
  <c r="BA1200" i="34"/>
  <c r="BA1199" i="34"/>
  <c r="BA1198" i="34"/>
  <c r="BA1197" i="34"/>
  <c r="BA1196" i="34"/>
  <c r="BA1195" i="34"/>
  <c r="BA1194" i="34"/>
  <c r="BA1193" i="34"/>
  <c r="BA1192" i="34"/>
  <c r="BA1191" i="34"/>
  <c r="BA1190" i="34"/>
  <c r="BA1189" i="34"/>
  <c r="BA1188" i="34"/>
  <c r="BA1187" i="34"/>
  <c r="BA1186" i="34"/>
  <c r="BA1185" i="34"/>
  <c r="BA1184" i="34"/>
  <c r="BA1183" i="34"/>
  <c r="BA1182" i="34"/>
  <c r="BA1181" i="34"/>
  <c r="BA1180" i="34"/>
  <c r="BA1179" i="34"/>
  <c r="BA1178" i="34"/>
  <c r="BA1177" i="34"/>
  <c r="BA1176" i="34"/>
  <c r="BA1175" i="34"/>
  <c r="BA1174" i="34"/>
  <c r="BA1173" i="34"/>
  <c r="BA1172" i="34"/>
  <c r="BA1171" i="34"/>
  <c r="BA1170" i="34"/>
  <c r="BA1169" i="34"/>
  <c r="BA1168" i="34"/>
  <c r="BA1167" i="34"/>
  <c r="BA1166" i="34"/>
  <c r="BA1165" i="34"/>
  <c r="BA1164" i="34"/>
  <c r="BA1163" i="34"/>
  <c r="BA1162" i="34"/>
  <c r="BA1161" i="34"/>
  <c r="BA1160" i="34"/>
  <c r="BA1159" i="34"/>
  <c r="BA1158" i="34"/>
  <c r="BA1157" i="34"/>
  <c r="BA1156" i="34"/>
  <c r="BA1155" i="34"/>
  <c r="BA1154" i="34"/>
  <c r="BA1153" i="34"/>
  <c r="BA1152" i="34"/>
  <c r="BA1151" i="34"/>
  <c r="BA1150" i="34"/>
  <c r="BA1149" i="34"/>
  <c r="BA1148" i="34"/>
  <c r="BA1147" i="34"/>
  <c r="BA1146" i="34"/>
  <c r="BA1145" i="34"/>
  <c r="BA1144" i="34"/>
  <c r="BA1143" i="34"/>
  <c r="BA1142" i="34"/>
  <c r="BA1141" i="34"/>
  <c r="BA1140" i="34"/>
  <c r="BA1139" i="34"/>
  <c r="BA1138" i="34"/>
  <c r="BA1137" i="34"/>
  <c r="BA1136" i="34"/>
  <c r="BA1135" i="34"/>
  <c r="BA1134" i="34"/>
  <c r="BA1133" i="34"/>
  <c r="BA1132" i="34"/>
  <c r="BA1131" i="34"/>
  <c r="BA1130" i="34"/>
  <c r="BA1129" i="34"/>
  <c r="BA1127" i="34"/>
  <c r="BA1126" i="34"/>
  <c r="BA1125" i="34"/>
  <c r="BA1124" i="34"/>
  <c r="BA1123" i="34"/>
  <c r="BA1122" i="34"/>
  <c r="BA1121" i="34"/>
  <c r="BA1120" i="34"/>
  <c r="BA1119" i="34"/>
  <c r="BA1118" i="34"/>
  <c r="BA1117" i="34"/>
  <c r="BA1116" i="34"/>
  <c r="BA1115" i="34"/>
  <c r="BA1114" i="34"/>
  <c r="BA1113" i="34"/>
  <c r="BA1112" i="34"/>
  <c r="BA1111" i="34"/>
  <c r="BA1110" i="34"/>
  <c r="BA1109" i="34"/>
  <c r="BA1108" i="34"/>
  <c r="BA1107" i="34"/>
  <c r="BA1106" i="34"/>
  <c r="BA1105" i="34"/>
  <c r="BA1104" i="34"/>
  <c r="BA1103" i="34"/>
  <c r="BA1102" i="34"/>
  <c r="BA1101" i="34"/>
  <c r="BA1100" i="34"/>
  <c r="BA1099" i="34"/>
  <c r="BA1098" i="34"/>
  <c r="BA1097" i="34"/>
  <c r="BA1096" i="34"/>
  <c r="BA1095" i="34"/>
  <c r="BA1094" i="34"/>
  <c r="BA1586" i="34"/>
  <c r="BA1093" i="34"/>
  <c r="BA1092" i="34"/>
  <c r="BA1091" i="34"/>
  <c r="BA1090" i="34"/>
  <c r="BA1089" i="34"/>
  <c r="BA1088" i="34"/>
  <c r="BA1087" i="34"/>
  <c r="BA1086" i="34"/>
  <c r="BA1582" i="34"/>
  <c r="BA1085" i="34"/>
  <c r="BA1084" i="34"/>
  <c r="BA1083" i="34"/>
  <c r="BA1082" i="34"/>
  <c r="BA1081" i="34"/>
  <c r="BA1080" i="34"/>
  <c r="BA1079" i="34"/>
  <c r="BA1078" i="34"/>
  <c r="BA1077" i="34"/>
  <c r="BA1076" i="34"/>
  <c r="BA1075" i="34"/>
  <c r="BA1074" i="34"/>
  <c r="BA1073" i="34"/>
  <c r="BA1072" i="34"/>
  <c r="BA1071" i="34"/>
  <c r="BA1070" i="34"/>
  <c r="BA1069" i="34"/>
  <c r="BA1068" i="34"/>
  <c r="BA1067" i="34"/>
  <c r="BA1066" i="34"/>
  <c r="BA1065" i="34"/>
  <c r="BA1064" i="34"/>
  <c r="BA1063" i="34"/>
  <c r="BA1062" i="34"/>
  <c r="BA1061" i="34"/>
  <c r="BA1060" i="34"/>
  <c r="BA1059" i="34"/>
  <c r="BA1058" i="34"/>
  <c r="BA1057" i="34"/>
  <c r="BA1056" i="34"/>
  <c r="BA1055" i="34"/>
  <c r="BA1054" i="34"/>
  <c r="BA1053" i="34"/>
  <c r="BA1052" i="34"/>
  <c r="BA1051" i="34"/>
  <c r="BA1050" i="34"/>
  <c r="BA1049" i="34"/>
  <c r="BA1048" i="34"/>
  <c r="BA1047" i="34"/>
  <c r="BA48" i="34"/>
  <c r="BA1046" i="34"/>
  <c r="BA1045" i="34"/>
  <c r="BA1044" i="34"/>
  <c r="BA1043" i="34"/>
  <c r="BA1042" i="34"/>
  <c r="BA1041" i="34"/>
  <c r="BA1040" i="34"/>
  <c r="BA1039" i="34"/>
  <c r="BA1038" i="34"/>
  <c r="BA1037" i="34"/>
  <c r="BA1036" i="34"/>
  <c r="BA1035" i="34"/>
  <c r="BA1034" i="34"/>
  <c r="BA1033" i="34"/>
  <c r="BA1032" i="34"/>
  <c r="BA1031" i="34"/>
  <c r="BA1030" i="34"/>
  <c r="BA1029" i="34"/>
  <c r="BA1028" i="34"/>
  <c r="BA1027" i="34"/>
  <c r="BA1026" i="34"/>
  <c r="BA1025" i="34"/>
  <c r="BA1024" i="34"/>
  <c r="BA1023" i="34"/>
  <c r="BA1022" i="34"/>
  <c r="BA1021" i="34"/>
  <c r="BA1020" i="34"/>
  <c r="BA1019" i="34"/>
  <c r="BA1018" i="34"/>
  <c r="BA1017" i="34"/>
  <c r="BA1016" i="34"/>
  <c r="BA1015" i="34"/>
  <c r="BA1014" i="34"/>
  <c r="BA1013" i="34"/>
  <c r="BA1012" i="34"/>
  <c r="BA1011" i="34"/>
  <c r="BA1010" i="34"/>
  <c r="BA1009" i="34"/>
  <c r="BA1008" i="34"/>
  <c r="BA1007" i="34"/>
  <c r="BA1006" i="34"/>
  <c r="BA1005" i="34"/>
  <c r="BA1004" i="34"/>
  <c r="BA1003" i="34"/>
  <c r="BA1002" i="34"/>
  <c r="BA1001" i="34"/>
  <c r="BA1000" i="34"/>
  <c r="BA999" i="34"/>
  <c r="BA998" i="34"/>
  <c r="BA997" i="34"/>
  <c r="BA996" i="34"/>
  <c r="BA995" i="34"/>
  <c r="BA994" i="34"/>
  <c r="BA993" i="34"/>
  <c r="BA992" i="34"/>
  <c r="BA991" i="34"/>
  <c r="BA990" i="34"/>
  <c r="BA989" i="34"/>
  <c r="BA988" i="34"/>
  <c r="BA987" i="34"/>
  <c r="BA986" i="34"/>
  <c r="BA985" i="34"/>
  <c r="BA984" i="34"/>
  <c r="BA983" i="34"/>
  <c r="BA982" i="34"/>
  <c r="BA981" i="34"/>
  <c r="BA980" i="34"/>
  <c r="BA979" i="34"/>
  <c r="BA978" i="34"/>
  <c r="BA977" i="34"/>
  <c r="BA976" i="34"/>
  <c r="BA975" i="34"/>
  <c r="BA974" i="34"/>
  <c r="BA973" i="34"/>
  <c r="BA972" i="34"/>
  <c r="BA41" i="34"/>
  <c r="BA971" i="34"/>
  <c r="BA970" i="34"/>
  <c r="BA969" i="34"/>
  <c r="BA968" i="34"/>
  <c r="BA967" i="34"/>
  <c r="BA966" i="34"/>
  <c r="BA965" i="34"/>
  <c r="BA964" i="34"/>
  <c r="BA963" i="34"/>
  <c r="BA962" i="34"/>
  <c r="BA961" i="34"/>
  <c r="BA960" i="34"/>
  <c r="BA959" i="34"/>
  <c r="BA958" i="34"/>
  <c r="BA957" i="34"/>
  <c r="BA956" i="34"/>
  <c r="BA955" i="34"/>
  <c r="BA954" i="34"/>
  <c r="BA953" i="34"/>
  <c r="BA952" i="34"/>
  <c r="BA951" i="34"/>
  <c r="BA950" i="34"/>
  <c r="BA949" i="34"/>
  <c r="BA948" i="34"/>
  <c r="BA947" i="34"/>
  <c r="BA946" i="34"/>
  <c r="BA945" i="34"/>
  <c r="BA944" i="34"/>
  <c r="BA943" i="34"/>
  <c r="BA942" i="34"/>
  <c r="BA941" i="34"/>
  <c r="BA940" i="34"/>
  <c r="BA939" i="34"/>
  <c r="BA938" i="34"/>
  <c r="BA937" i="34"/>
  <c r="BA936" i="34"/>
  <c r="BA935" i="34"/>
  <c r="BA934" i="34"/>
  <c r="BA933" i="34"/>
  <c r="BA932" i="34"/>
  <c r="BA931" i="34"/>
  <c r="BA930" i="34"/>
  <c r="BA929" i="34"/>
  <c r="BA928" i="34"/>
  <c r="BA927" i="34"/>
  <c r="BA926" i="34"/>
  <c r="BA925" i="34"/>
  <c r="BA924" i="34"/>
  <c r="BA923" i="34"/>
  <c r="BA922" i="34"/>
  <c r="BA921" i="34"/>
  <c r="BA920" i="34"/>
  <c r="BA919" i="34"/>
  <c r="BA918" i="34"/>
  <c r="BA917" i="34"/>
  <c r="BA916" i="34"/>
  <c r="BA915" i="34"/>
  <c r="BA914" i="34"/>
  <c r="BA913" i="34"/>
  <c r="BA912" i="34"/>
  <c r="BA911" i="34"/>
  <c r="BA910" i="34"/>
  <c r="BA909" i="34"/>
  <c r="BA37" i="34"/>
  <c r="BA908" i="34"/>
  <c r="BA907" i="34"/>
  <c r="BA906" i="34"/>
  <c r="BA905" i="34"/>
  <c r="BA904" i="34"/>
  <c r="BA903" i="34"/>
  <c r="BA902" i="34"/>
  <c r="BA901" i="34"/>
  <c r="BA900" i="34"/>
  <c r="BA899" i="34"/>
  <c r="BA898" i="34"/>
  <c r="BA897" i="34"/>
  <c r="BA896" i="34"/>
  <c r="BA895" i="34"/>
  <c r="BA894" i="34"/>
  <c r="BA893" i="34"/>
  <c r="BA892" i="34"/>
  <c r="BA891" i="34"/>
  <c r="BA890" i="34"/>
  <c r="BA889" i="34"/>
  <c r="BA888" i="34"/>
  <c r="BA887" i="34"/>
  <c r="BA886" i="34"/>
  <c r="BA885" i="34"/>
  <c r="BA884" i="34"/>
  <c r="BA883" i="34"/>
  <c r="BA882" i="34"/>
  <c r="BA881" i="34"/>
  <c r="BA880" i="34"/>
  <c r="BA879" i="34"/>
  <c r="BA878" i="34"/>
  <c r="BA877" i="34"/>
  <c r="BA876" i="34"/>
  <c r="BA875" i="34"/>
  <c r="BA874" i="34"/>
  <c r="BA873" i="34"/>
  <c r="BA872" i="34"/>
  <c r="BA871" i="34"/>
  <c r="BA870" i="34"/>
  <c r="BA869" i="34"/>
  <c r="BA868" i="34"/>
  <c r="BA89" i="34"/>
  <c r="BA867" i="34"/>
  <c r="BA866" i="34"/>
  <c r="BA865" i="34"/>
  <c r="BA864" i="34"/>
  <c r="BA863" i="34"/>
  <c r="BA862" i="34"/>
  <c r="BA861" i="34"/>
  <c r="BA860" i="34"/>
  <c r="BA859" i="34"/>
  <c r="BA858" i="34"/>
  <c r="BA857" i="34"/>
  <c r="BA856" i="34"/>
  <c r="BA855" i="34"/>
  <c r="BA854" i="34"/>
  <c r="BA853" i="34"/>
  <c r="BA852" i="34"/>
  <c r="BA851" i="34"/>
  <c r="BA850" i="34"/>
  <c r="BA849" i="34"/>
  <c r="BA848" i="34"/>
  <c r="BA847" i="34"/>
  <c r="BA846" i="34"/>
  <c r="BA845" i="34"/>
  <c r="BA844" i="34"/>
  <c r="BA843" i="34"/>
  <c r="BA101" i="34"/>
  <c r="BA842" i="34"/>
  <c r="BA841" i="34"/>
  <c r="BA840" i="34"/>
  <c r="BA839" i="34"/>
  <c r="BA838" i="34"/>
  <c r="BA837" i="34"/>
  <c r="BA836" i="34"/>
  <c r="BA835" i="34"/>
  <c r="BA834" i="34"/>
  <c r="BA833" i="34"/>
  <c r="BA832" i="34"/>
  <c r="BA831" i="34"/>
  <c r="BA830" i="34"/>
  <c r="BA829" i="34"/>
  <c r="BA828" i="34"/>
  <c r="BA827" i="34"/>
  <c r="BA826" i="34"/>
  <c r="BA825" i="34"/>
  <c r="BA824" i="34"/>
  <c r="BA823" i="34"/>
  <c r="BA822" i="34"/>
  <c r="BA821" i="34"/>
  <c r="BA820" i="34"/>
  <c r="BA819" i="34"/>
  <c r="BA818" i="34"/>
  <c r="BA817" i="34"/>
  <c r="BA816" i="34"/>
  <c r="BA815" i="34"/>
  <c r="BA814" i="34"/>
  <c r="BA813" i="34"/>
  <c r="BA812" i="34"/>
  <c r="BA811" i="34"/>
  <c r="BA810" i="34"/>
  <c r="BA809" i="34"/>
  <c r="BA808" i="34"/>
  <c r="BA807" i="34"/>
  <c r="BA806" i="34"/>
  <c r="BA805" i="34"/>
  <c r="BA804" i="34"/>
  <c r="BA803" i="34"/>
  <c r="BA802" i="34"/>
  <c r="BA801" i="34"/>
  <c r="BA800" i="34"/>
  <c r="BA799" i="34"/>
  <c r="BA798" i="34"/>
  <c r="BA797" i="34"/>
  <c r="BA796" i="34"/>
  <c r="BA795" i="34"/>
  <c r="BA794" i="34"/>
  <c r="BA793" i="34"/>
  <c r="BA792" i="34"/>
  <c r="BA791" i="34"/>
  <c r="BA790" i="34"/>
  <c r="BA789" i="34"/>
  <c r="BA788" i="34"/>
  <c r="BA787" i="34"/>
  <c r="BA786" i="34"/>
  <c r="BA785" i="34"/>
  <c r="BA784" i="34"/>
  <c r="BA783" i="34"/>
  <c r="BA782" i="34"/>
  <c r="BA781" i="34"/>
  <c r="BA780" i="34"/>
  <c r="BA779" i="34"/>
  <c r="BA778" i="34"/>
  <c r="BA777" i="34"/>
  <c r="BA776" i="34"/>
  <c r="BA775" i="34"/>
  <c r="BA774" i="34"/>
  <c r="BA773" i="34"/>
  <c r="BA1595" i="34"/>
  <c r="BA772" i="34"/>
  <c r="BA771" i="34"/>
  <c r="BA770" i="34"/>
  <c r="BA769" i="34"/>
  <c r="BA768" i="34"/>
  <c r="BA767" i="34"/>
  <c r="BA766" i="34"/>
  <c r="BA765" i="34"/>
  <c r="BA764" i="34"/>
  <c r="BA763" i="34"/>
  <c r="BA762" i="34"/>
  <c r="BA761" i="34"/>
  <c r="BA760" i="34"/>
  <c r="BA759" i="34"/>
  <c r="BA758" i="34"/>
  <c r="BA757" i="34"/>
  <c r="BA756" i="34"/>
  <c r="BA22" i="34"/>
  <c r="BA21" i="34"/>
  <c r="BA755" i="34"/>
  <c r="BA754" i="34"/>
  <c r="BA753" i="34"/>
  <c r="BA752" i="34"/>
  <c r="BA751" i="34"/>
  <c r="BA750" i="34"/>
  <c r="BA749" i="34"/>
  <c r="BA748" i="34"/>
  <c r="BA747" i="34"/>
  <c r="BA746" i="34"/>
  <c r="BA745" i="34"/>
  <c r="BA744" i="34"/>
  <c r="BA743" i="34"/>
  <c r="BA742" i="34"/>
  <c r="BA741" i="34"/>
  <c r="BA740" i="34"/>
  <c r="BA739" i="34"/>
  <c r="BA738" i="34"/>
  <c r="BA737" i="34"/>
  <c r="BA736" i="34"/>
  <c r="BA735" i="34"/>
  <c r="BA734" i="34"/>
  <c r="BA733" i="34"/>
  <c r="BA732" i="34"/>
  <c r="BA731" i="34"/>
  <c r="BA730" i="34"/>
  <c r="BA729" i="34"/>
  <c r="BA728" i="34"/>
  <c r="BA727" i="34"/>
  <c r="BA726" i="34"/>
  <c r="BA725" i="34"/>
  <c r="BA724" i="34"/>
  <c r="BA723" i="34"/>
  <c r="BA722" i="34"/>
  <c r="BA721" i="34"/>
  <c r="BA720" i="34"/>
  <c r="BA719" i="34"/>
  <c r="BA718" i="34"/>
  <c r="BA717" i="34"/>
  <c r="BA716" i="34"/>
  <c r="BA715" i="34"/>
  <c r="BA714" i="34"/>
  <c r="BA713" i="34"/>
  <c r="BA712" i="34"/>
  <c r="BA1583" i="34"/>
  <c r="BA710" i="34"/>
  <c r="BA709" i="34"/>
  <c r="BA708" i="34"/>
  <c r="BA707" i="34"/>
  <c r="BA706" i="34"/>
  <c r="BA705" i="34"/>
  <c r="BA704" i="34"/>
  <c r="BA703" i="34"/>
  <c r="BA702" i="34"/>
  <c r="BA701" i="34"/>
  <c r="BA700" i="34"/>
  <c r="BA699" i="34"/>
  <c r="BA698" i="34"/>
  <c r="BA697" i="34"/>
  <c r="BA696" i="34"/>
  <c r="BA695" i="34"/>
  <c r="BA694" i="34"/>
  <c r="BA693" i="34"/>
  <c r="BA692" i="34"/>
  <c r="BA691" i="34"/>
  <c r="BA689" i="34"/>
  <c r="BA688" i="34"/>
  <c r="BA687" i="34"/>
  <c r="BA686" i="34"/>
  <c r="BA685" i="34"/>
  <c r="BA684" i="34"/>
  <c r="BA683" i="34"/>
  <c r="BA682" i="34"/>
  <c r="BA681" i="34"/>
  <c r="BA679" i="34"/>
  <c r="BA678" i="34"/>
  <c r="BA677" i="34"/>
  <c r="BA676" i="34"/>
  <c r="BA675" i="34"/>
  <c r="BA674" i="34"/>
  <c r="BA673" i="34"/>
  <c r="BA672" i="34"/>
  <c r="BA671" i="34"/>
  <c r="BA670" i="34"/>
  <c r="BA669" i="34"/>
  <c r="BA668" i="34"/>
  <c r="BA667" i="34"/>
  <c r="BA666" i="34"/>
  <c r="BA665" i="34"/>
  <c r="BA664" i="34"/>
  <c r="BA663" i="34"/>
  <c r="BA662" i="34"/>
  <c r="BA661" i="34"/>
  <c r="BA660" i="34"/>
  <c r="BA659" i="34"/>
  <c r="BA658" i="34"/>
  <c r="BA657" i="34"/>
  <c r="BA656" i="34"/>
  <c r="BA655" i="34"/>
  <c r="BA654" i="34"/>
  <c r="BA653" i="34"/>
  <c r="BA652" i="34"/>
  <c r="BA651" i="34"/>
  <c r="BB651" i="34" s="1"/>
  <c r="BA650" i="34"/>
  <c r="BA649" i="34"/>
  <c r="BA648" i="34"/>
  <c r="BA647" i="34"/>
  <c r="BA646" i="34"/>
  <c r="BA645" i="34"/>
  <c r="BA644" i="34"/>
  <c r="BA643" i="34"/>
  <c r="BA642" i="34"/>
  <c r="BA641" i="34"/>
  <c r="BA640" i="34"/>
  <c r="BA639" i="34"/>
  <c r="BA638" i="34"/>
  <c r="BA637" i="34"/>
  <c r="BA636" i="34"/>
  <c r="BA1588" i="34"/>
  <c r="BA635" i="34"/>
  <c r="BA634" i="34"/>
  <c r="BA633" i="34"/>
  <c r="BA632" i="34"/>
  <c r="BA631" i="34"/>
  <c r="BA630" i="34"/>
  <c r="BA91" i="34"/>
  <c r="BA90" i="34"/>
  <c r="BA629" i="34"/>
  <c r="BA628" i="34"/>
  <c r="BA627" i="34"/>
  <c r="BA626" i="34"/>
  <c r="BA625" i="34"/>
  <c r="BA624" i="34"/>
  <c r="BA623" i="34"/>
  <c r="BA622" i="34"/>
  <c r="BA621" i="34"/>
  <c r="BA620" i="34"/>
  <c r="BA619" i="34"/>
  <c r="BA618" i="34"/>
  <c r="BA617" i="34"/>
  <c r="BA616" i="34"/>
  <c r="BA615" i="34"/>
  <c r="BA614" i="34"/>
  <c r="BA1598" i="34"/>
  <c r="BA97" i="34"/>
  <c r="BA613" i="34"/>
  <c r="BA612" i="34"/>
  <c r="BA611" i="34"/>
  <c r="BA610" i="34"/>
  <c r="BA609" i="34"/>
  <c r="BA608" i="34"/>
  <c r="BA607" i="34"/>
  <c r="BA606" i="34"/>
  <c r="BA605" i="34"/>
  <c r="BA604" i="34"/>
  <c r="BA603" i="34"/>
  <c r="BA602" i="34"/>
  <c r="BA601" i="34"/>
  <c r="BA600" i="34"/>
  <c r="BA599" i="34"/>
  <c r="BA598" i="34"/>
  <c r="BA597" i="34"/>
  <c r="BA596" i="34"/>
  <c r="BA595" i="34"/>
  <c r="BA594" i="34"/>
  <c r="BA593" i="34"/>
  <c r="BA592" i="34"/>
  <c r="BA591" i="34"/>
  <c r="BA590" i="34"/>
  <c r="BA589" i="34"/>
  <c r="BA588" i="34"/>
  <c r="BA587" i="34"/>
  <c r="BA586" i="34"/>
  <c r="BA585" i="34"/>
  <c r="BA584" i="34"/>
  <c r="BA583" i="34"/>
  <c r="BA582" i="34"/>
  <c r="BA581" i="34"/>
  <c r="BA580" i="34"/>
  <c r="BA579" i="34"/>
  <c r="BA578" i="34"/>
  <c r="BA577" i="34"/>
  <c r="BA576" i="34"/>
  <c r="BA575" i="34"/>
  <c r="BA574" i="34"/>
  <c r="BA573" i="34"/>
  <c r="BA572" i="34"/>
  <c r="BA571" i="34"/>
  <c r="BA570" i="34"/>
  <c r="BA569" i="34"/>
  <c r="BA568" i="34"/>
  <c r="BA567" i="34"/>
  <c r="BA566" i="34"/>
  <c r="BA565" i="34"/>
  <c r="BA564" i="34"/>
  <c r="BA563" i="34"/>
  <c r="BA562" i="34"/>
  <c r="BA561" i="34"/>
  <c r="BA560" i="34"/>
  <c r="BA559" i="34"/>
  <c r="BA558" i="34"/>
  <c r="BA557" i="34"/>
  <c r="BA556" i="34"/>
  <c r="BA555" i="34"/>
  <c r="BA554" i="34"/>
  <c r="BA553" i="34"/>
  <c r="BA552" i="34"/>
  <c r="BA551" i="34"/>
  <c r="BA550" i="34"/>
  <c r="BA549" i="34"/>
  <c r="BA548" i="34"/>
  <c r="BA547" i="34"/>
  <c r="BA546" i="34"/>
  <c r="BA545" i="34"/>
  <c r="BA544" i="34"/>
  <c r="BA543" i="34"/>
  <c r="BA542" i="34"/>
  <c r="BA541" i="34"/>
  <c r="BA540" i="34"/>
  <c r="BA539" i="34"/>
  <c r="BA538" i="34"/>
  <c r="BA537" i="34"/>
  <c r="BA536" i="34"/>
  <c r="BA535" i="34"/>
  <c r="BA534" i="34"/>
  <c r="BA533" i="34"/>
  <c r="BA532" i="34"/>
  <c r="BA531" i="34"/>
  <c r="BA530" i="34"/>
  <c r="BA529" i="34"/>
  <c r="BA528" i="34"/>
  <c r="BA527" i="34"/>
  <c r="BA526" i="34"/>
  <c r="BA525" i="34"/>
  <c r="BA524" i="34"/>
  <c r="BA523" i="34"/>
  <c r="BA522" i="34"/>
  <c r="BA521" i="34"/>
  <c r="BA520" i="34"/>
  <c r="BA519" i="34"/>
  <c r="BA518" i="34"/>
  <c r="BA517" i="34"/>
  <c r="BA516" i="34"/>
  <c r="BA515" i="34"/>
  <c r="BA514" i="34"/>
  <c r="BA1585" i="34"/>
  <c r="BA513" i="34"/>
  <c r="BA512" i="34"/>
  <c r="BA511" i="34"/>
  <c r="BA510" i="34"/>
  <c r="BA509" i="34"/>
  <c r="BA508" i="34"/>
  <c r="BA507" i="34"/>
  <c r="BA506" i="34"/>
  <c r="BA505" i="34"/>
  <c r="BA504" i="34"/>
  <c r="BA503" i="34"/>
  <c r="BA502" i="34"/>
  <c r="BA501" i="34"/>
  <c r="BA500" i="34"/>
  <c r="BA499" i="34"/>
  <c r="BA498" i="34"/>
  <c r="BA497" i="34"/>
  <c r="BA496" i="34"/>
  <c r="BA495" i="34"/>
  <c r="BA494" i="34"/>
  <c r="BA493" i="34"/>
  <c r="BA492" i="34"/>
  <c r="BA491" i="34"/>
  <c r="BA490" i="34"/>
  <c r="BA489" i="34"/>
  <c r="BA488" i="34"/>
  <c r="BA487" i="34"/>
  <c r="BA486" i="34"/>
  <c r="BA485" i="34"/>
  <c r="BA484" i="34"/>
  <c r="BA483" i="34"/>
  <c r="BA482" i="34"/>
  <c r="BA481" i="34"/>
  <c r="BA480" i="34"/>
  <c r="BA479" i="34"/>
  <c r="BA478" i="34"/>
  <c r="BA477" i="34"/>
  <c r="BA476" i="34"/>
  <c r="BA475" i="34"/>
  <c r="BA474" i="34"/>
  <c r="BA473" i="34"/>
  <c r="BA472" i="34"/>
  <c r="BA471" i="34"/>
  <c r="BA470" i="34"/>
  <c r="BA469" i="34"/>
  <c r="BA468" i="34"/>
  <c r="BA467" i="34"/>
  <c r="BA466" i="34"/>
  <c r="BA465" i="34"/>
  <c r="BA464" i="34"/>
  <c r="BA463" i="34"/>
  <c r="BA462" i="34"/>
  <c r="BA461" i="34"/>
  <c r="BA460" i="34"/>
  <c r="BA459" i="34"/>
  <c r="BA458" i="34"/>
  <c r="BA457" i="34"/>
  <c r="BA456" i="34"/>
  <c r="BA455" i="34"/>
  <c r="BA454" i="34"/>
  <c r="BA453" i="34"/>
  <c r="BA452" i="34"/>
  <c r="BA451" i="34"/>
  <c r="BA450" i="34"/>
  <c r="BA449" i="34"/>
  <c r="BA448" i="34"/>
  <c r="BA447" i="34"/>
  <c r="BA446" i="34"/>
  <c r="BA445" i="34"/>
  <c r="BA444" i="34"/>
  <c r="BA443" i="34"/>
  <c r="BA442" i="34"/>
  <c r="BA441" i="34"/>
  <c r="BA440" i="34"/>
  <c r="BA439" i="34"/>
  <c r="BA438" i="34"/>
  <c r="BA437" i="34"/>
  <c r="BA436" i="34"/>
  <c r="BA435" i="34"/>
  <c r="BA434" i="34"/>
  <c r="BA433" i="34"/>
  <c r="BA432" i="34"/>
  <c r="BA431" i="34"/>
  <c r="BA430" i="34"/>
  <c r="BA429" i="34"/>
  <c r="BA428" i="34"/>
  <c r="BA427" i="34"/>
  <c r="BA426" i="34"/>
  <c r="BA425" i="34"/>
  <c r="BA424" i="34"/>
  <c r="BA423" i="34"/>
  <c r="BA422" i="34"/>
  <c r="BA421" i="34"/>
  <c r="BA420" i="34"/>
  <c r="BA419" i="34"/>
  <c r="BA418" i="34"/>
  <c r="BA417" i="34"/>
  <c r="BA416" i="34"/>
  <c r="BA415" i="34"/>
  <c r="BA414" i="34"/>
  <c r="BA413" i="34"/>
  <c r="BA412" i="34"/>
  <c r="BA411" i="34"/>
  <c r="BA410" i="34"/>
  <c r="BA409" i="34"/>
  <c r="BA408" i="34"/>
  <c r="BA407" i="34"/>
  <c r="BA406" i="34"/>
  <c r="BA405" i="34"/>
  <c r="DV402" i="34"/>
  <c r="BA402" i="34"/>
  <c r="DV401" i="34"/>
  <c r="BA401" i="34"/>
  <c r="DV400" i="34"/>
  <c r="BA400" i="34"/>
  <c r="DV399" i="34"/>
  <c r="BA399" i="34"/>
  <c r="DV398" i="34"/>
  <c r="BA398" i="34"/>
  <c r="DV397" i="34"/>
  <c r="BA397" i="34"/>
  <c r="DV396" i="34"/>
  <c r="BA396" i="34"/>
  <c r="DV395" i="34"/>
  <c r="BA395" i="34"/>
  <c r="DV394" i="34"/>
  <c r="BA394" i="34"/>
  <c r="DV1589" i="34"/>
  <c r="BA1589" i="34"/>
  <c r="DV393" i="34"/>
  <c r="BA393" i="34"/>
  <c r="DV392" i="34"/>
  <c r="BA392" i="34"/>
  <c r="DV391" i="34"/>
  <c r="BA391" i="34"/>
  <c r="DV390" i="34"/>
  <c r="BA390" i="34"/>
  <c r="DV389" i="34"/>
  <c r="BA389" i="34"/>
  <c r="DV388" i="34"/>
  <c r="BA388" i="34"/>
  <c r="DV387" i="34"/>
  <c r="BA387" i="34"/>
  <c r="DV386" i="34"/>
  <c r="BA386" i="34"/>
  <c r="DV385" i="34"/>
  <c r="BA385" i="34"/>
  <c r="DV384" i="34"/>
  <c r="BA384" i="34"/>
  <c r="DV383" i="34"/>
  <c r="BA383" i="34"/>
  <c r="DV382" i="34"/>
  <c r="BA382" i="34"/>
  <c r="DV381" i="34"/>
  <c r="BA381" i="34"/>
  <c r="DV380" i="34"/>
  <c r="BA380" i="34"/>
  <c r="DV379" i="34"/>
  <c r="BA379" i="34"/>
  <c r="DV378" i="34"/>
  <c r="BA378" i="34"/>
  <c r="DV377" i="34"/>
  <c r="BA377" i="34"/>
  <c r="DV376" i="34"/>
  <c r="BA376" i="34"/>
  <c r="DV375" i="34"/>
  <c r="BA375" i="34"/>
  <c r="DV374" i="34"/>
  <c r="BA374" i="34"/>
  <c r="DV373" i="34"/>
  <c r="BA373" i="34"/>
  <c r="DV372" i="34"/>
  <c r="BA372" i="34"/>
  <c r="DV371" i="34"/>
  <c r="BA371" i="34"/>
  <c r="DV370" i="34"/>
  <c r="BA370" i="34"/>
  <c r="DV369" i="34"/>
  <c r="BA369" i="34"/>
  <c r="DV368" i="34"/>
  <c r="BA368" i="34"/>
  <c r="DV367" i="34"/>
  <c r="BA367" i="34"/>
  <c r="DV366" i="34"/>
  <c r="BA366" i="34"/>
  <c r="DV365" i="34"/>
  <c r="BA365" i="34"/>
  <c r="DV354" i="34"/>
  <c r="BA354" i="34"/>
  <c r="DV353" i="34"/>
  <c r="BA353" i="34"/>
  <c r="DV109" i="34"/>
  <c r="BA109" i="34"/>
  <c r="DV108" i="34"/>
  <c r="BA108" i="34"/>
  <c r="DV352" i="34"/>
  <c r="BA352" i="34"/>
  <c r="DV351" i="34"/>
  <c r="BA351" i="34"/>
  <c r="DV350" i="34"/>
  <c r="BA350" i="34"/>
  <c r="DV349" i="34"/>
  <c r="BA349" i="34"/>
  <c r="DV348" i="34"/>
  <c r="BA348" i="34"/>
  <c r="DV347" i="34"/>
  <c r="BA347" i="34"/>
  <c r="DV346" i="34"/>
  <c r="BA346" i="34"/>
  <c r="DV345" i="34"/>
  <c r="BA345" i="34"/>
  <c r="DV344" i="34"/>
  <c r="BA344" i="34"/>
  <c r="DV343" i="34"/>
  <c r="BA343" i="34"/>
  <c r="DV342" i="34"/>
  <c r="BA342" i="34"/>
  <c r="DV341" i="34"/>
  <c r="BA341" i="34"/>
  <c r="DV340" i="34"/>
  <c r="BA340" i="34"/>
  <c r="DV339" i="34"/>
  <c r="BA339" i="34"/>
  <c r="DV338" i="34"/>
  <c r="BA338" i="34"/>
  <c r="DV337" i="34"/>
  <c r="BA337" i="34"/>
  <c r="DV336" i="34"/>
  <c r="BA336" i="34"/>
  <c r="DV335" i="34"/>
  <c r="BA335" i="34"/>
  <c r="DV334" i="34"/>
  <c r="BA334" i="34"/>
  <c r="DV333" i="34"/>
  <c r="BA333" i="34"/>
  <c r="DV332" i="34"/>
  <c r="BA332" i="34"/>
  <c r="DV331" i="34"/>
  <c r="BA331" i="34"/>
  <c r="DV330" i="34"/>
  <c r="BA330" i="34"/>
  <c r="DV329" i="34"/>
  <c r="BA329" i="34"/>
  <c r="DV328" i="34"/>
  <c r="BA328" i="34"/>
  <c r="DV327" i="34"/>
  <c r="BA327" i="34"/>
  <c r="DV326" i="34"/>
  <c r="BA326" i="34"/>
  <c r="DV325" i="34"/>
  <c r="BA325" i="34"/>
  <c r="DV324" i="34"/>
  <c r="BA324" i="34"/>
  <c r="DV323" i="34"/>
  <c r="BA323" i="34"/>
  <c r="DV322" i="34"/>
  <c r="BA322" i="34"/>
  <c r="DV321" i="34"/>
  <c r="BA321" i="34"/>
  <c r="DV320" i="34"/>
  <c r="BA320" i="34"/>
  <c r="DV319" i="34"/>
  <c r="BA319" i="34"/>
  <c r="DV318" i="34"/>
  <c r="BA318" i="34"/>
  <c r="DV317" i="34"/>
  <c r="BA317" i="34"/>
  <c r="DV316" i="34"/>
  <c r="BA316" i="34"/>
  <c r="DV315" i="34"/>
  <c r="BA315" i="34"/>
  <c r="DV314" i="34"/>
  <c r="BA314" i="34"/>
  <c r="DV313" i="34"/>
  <c r="BA313" i="34"/>
  <c r="DV312" i="34"/>
  <c r="BA312" i="34"/>
  <c r="DV311" i="34"/>
  <c r="BA311" i="34"/>
  <c r="DV1593" i="34"/>
  <c r="BA1593" i="34"/>
  <c r="DV310" i="34"/>
  <c r="BA310" i="34"/>
  <c r="DV309" i="34"/>
  <c r="BA309" i="34"/>
  <c r="DV308" i="34"/>
  <c r="BA308" i="34"/>
  <c r="DV307" i="34"/>
  <c r="BA307" i="34"/>
  <c r="DV306" i="34"/>
  <c r="BA306" i="34"/>
  <c r="DV305" i="34"/>
  <c r="BA305" i="34"/>
  <c r="DV304" i="34"/>
  <c r="BA304" i="34"/>
  <c r="DV303" i="34"/>
  <c r="BA303" i="34"/>
  <c r="DV302" i="34"/>
  <c r="BA302" i="34"/>
  <c r="DV301" i="34"/>
  <c r="BA301" i="34"/>
  <c r="DV300" i="34"/>
  <c r="DV299" i="34"/>
  <c r="BA299" i="34"/>
  <c r="DV298" i="34"/>
  <c r="BA298" i="34"/>
  <c r="DV297" i="34"/>
  <c r="BA297" i="34"/>
  <c r="DV296" i="34"/>
  <c r="BA296" i="34"/>
  <c r="DV95" i="34"/>
  <c r="BA95" i="34"/>
  <c r="DV295" i="34"/>
  <c r="BA295" i="34"/>
  <c r="DV294" i="34"/>
  <c r="BA294" i="34"/>
  <c r="DV293" i="34"/>
  <c r="BA293" i="34"/>
  <c r="DV292" i="34"/>
  <c r="BA292" i="34"/>
  <c r="DV291" i="34"/>
  <c r="BA291" i="34"/>
  <c r="DV290" i="34"/>
  <c r="BA290" i="34"/>
  <c r="DV289" i="34"/>
  <c r="BA289" i="34"/>
  <c r="DV288" i="34"/>
  <c r="BA288" i="34"/>
  <c r="DV287" i="34"/>
  <c r="BA287" i="34"/>
  <c r="DV286" i="34"/>
  <c r="BA286" i="34"/>
  <c r="DV285" i="34"/>
  <c r="BA285" i="34"/>
  <c r="DV284" i="34"/>
  <c r="BA284" i="34"/>
  <c r="DV283" i="34"/>
  <c r="BA283" i="34"/>
  <c r="DV282" i="34"/>
  <c r="BA282" i="34"/>
  <c r="DV281" i="34"/>
  <c r="BA281" i="34"/>
  <c r="DV280" i="34"/>
  <c r="BA280" i="34"/>
  <c r="DV279" i="34"/>
  <c r="BA279" i="34"/>
  <c r="DV278" i="34"/>
  <c r="BA278" i="34"/>
  <c r="DV277" i="34"/>
  <c r="BA277" i="34"/>
  <c r="DV276" i="34"/>
  <c r="BA276" i="34"/>
  <c r="DV275" i="34"/>
  <c r="BA275" i="34"/>
  <c r="DV274" i="34"/>
  <c r="BA274" i="34"/>
  <c r="DV273" i="34"/>
  <c r="BA273" i="34"/>
  <c r="DV272" i="34"/>
  <c r="BA272" i="34"/>
  <c r="DV27" i="34"/>
  <c r="BA27" i="34"/>
  <c r="DV271" i="34"/>
  <c r="BA271" i="34"/>
  <c r="DV26" i="34"/>
  <c r="BA26" i="34"/>
  <c r="DV270" i="34"/>
  <c r="BA270" i="34"/>
  <c r="DV269" i="34"/>
  <c r="BA269" i="34"/>
  <c r="DV268" i="34"/>
  <c r="BA268" i="34"/>
  <c r="DV267" i="34"/>
  <c r="BA267" i="34"/>
  <c r="DV266" i="34"/>
  <c r="BA266" i="34"/>
  <c r="DV265" i="34"/>
  <c r="BA265" i="34"/>
  <c r="DV264" i="34"/>
  <c r="BA264" i="34"/>
  <c r="DV263" i="34"/>
  <c r="BA263" i="34"/>
  <c r="DV262" i="34"/>
  <c r="BA262" i="34"/>
  <c r="DV261" i="34"/>
  <c r="BA261" i="34"/>
  <c r="DV260" i="34"/>
  <c r="BA260" i="34"/>
  <c r="DV259" i="34"/>
  <c r="BA259" i="34"/>
  <c r="DV258" i="34"/>
  <c r="BA258" i="34"/>
  <c r="DV257" i="34"/>
  <c r="BA257" i="34"/>
  <c r="DV256" i="34"/>
  <c r="BA256" i="34"/>
  <c r="DV255" i="34"/>
  <c r="BA255" i="34"/>
  <c r="DV254" i="34"/>
  <c r="BA254" i="34"/>
  <c r="DV253" i="34"/>
  <c r="BA253" i="34"/>
  <c r="DV252" i="34"/>
  <c r="BA252" i="34"/>
  <c r="DV251" i="34"/>
  <c r="BA251" i="34"/>
  <c r="BA116" i="34"/>
  <c r="DV250" i="34"/>
  <c r="BA250" i="34"/>
  <c r="DV248" i="34"/>
  <c r="BA248" i="34"/>
  <c r="DV247" i="34"/>
  <c r="BA247" i="34"/>
  <c r="DV1591" i="34"/>
  <c r="BA1591" i="34"/>
  <c r="DV246" i="34"/>
  <c r="BA246" i="34"/>
  <c r="BA245" i="34"/>
  <c r="DV244" i="34"/>
  <c r="BA244" i="34"/>
  <c r="DV243" i="34"/>
  <c r="BA243" i="34"/>
  <c r="DV242" i="34"/>
  <c r="DV114" i="34"/>
  <c r="BA114" i="34"/>
  <c r="DV241" i="34"/>
  <c r="BA241" i="34"/>
  <c r="DV240" i="34"/>
  <c r="BA240" i="34"/>
  <c r="DV239" i="34"/>
  <c r="BA239" i="34"/>
  <c r="DV238" i="34"/>
  <c r="BA238" i="34"/>
  <c r="DV236" i="34"/>
  <c r="BA236" i="34"/>
  <c r="DV235" i="34"/>
  <c r="BA235" i="34"/>
  <c r="DV234" i="34"/>
  <c r="BA234" i="34"/>
  <c r="BA63" i="34"/>
  <c r="DV233" i="34"/>
  <c r="BA233" i="34"/>
  <c r="DV232" i="34"/>
  <c r="BA232" i="34"/>
  <c r="DV111" i="34"/>
  <c r="BA111" i="34"/>
  <c r="DV110" i="34"/>
  <c r="BA110" i="34"/>
  <c r="DV231" i="34"/>
  <c r="BA231" i="34"/>
  <c r="DV230" i="34"/>
  <c r="BA230" i="34"/>
  <c r="DV229" i="34"/>
  <c r="BA229" i="34"/>
  <c r="DV228" i="34"/>
  <c r="BA228" i="34"/>
  <c r="DV227" i="34"/>
  <c r="BA227" i="34"/>
  <c r="DV226" i="34"/>
  <c r="BA226" i="34"/>
  <c r="DV225" i="34"/>
  <c r="BA225" i="34"/>
  <c r="DV224" i="34"/>
  <c r="DV223" i="34"/>
  <c r="BA223" i="34"/>
  <c r="DV222" i="34"/>
  <c r="BA222" i="34"/>
  <c r="DV221" i="34"/>
  <c r="BA221" i="34"/>
  <c r="DV220" i="34"/>
  <c r="DV219" i="34"/>
  <c r="BA219" i="34"/>
  <c r="DV106" i="34"/>
  <c r="BA106" i="34"/>
  <c r="DV105" i="34"/>
  <c r="DV218" i="34"/>
  <c r="BA218" i="34"/>
  <c r="DV217" i="34"/>
  <c r="BA217" i="34"/>
  <c r="DV216" i="34"/>
  <c r="BA216" i="34"/>
  <c r="DV215" i="34"/>
  <c r="BA215" i="34"/>
  <c r="DV214" i="34"/>
  <c r="BA214" i="34"/>
  <c r="BA213" i="34"/>
  <c r="DV212" i="34"/>
  <c r="BA212" i="34"/>
  <c r="DV211" i="34"/>
  <c r="BA211" i="34"/>
  <c r="DV210" i="34"/>
  <c r="DV209" i="34"/>
  <c r="DV208" i="34"/>
  <c r="BA208" i="34"/>
  <c r="DV33" i="34"/>
  <c r="BA33" i="34"/>
  <c r="BA31" i="34"/>
  <c r="DV207" i="34"/>
  <c r="BA207" i="34"/>
  <c r="DV206" i="34"/>
  <c r="BA206" i="34"/>
  <c r="BA205" i="34"/>
  <c r="DV204" i="34"/>
  <c r="BA204" i="34"/>
  <c r="DV203" i="34"/>
  <c r="BA203" i="34"/>
  <c r="DV202" i="34"/>
  <c r="BA202" i="34"/>
  <c r="DV201" i="34"/>
  <c r="BA201" i="34"/>
  <c r="DV200" i="34"/>
  <c r="BA200" i="34"/>
  <c r="DV18" i="34"/>
  <c r="BA18" i="34"/>
  <c r="DV199" i="34"/>
  <c r="BA199" i="34"/>
  <c r="DV198" i="34"/>
  <c r="BA198" i="34"/>
  <c r="DV197" i="34"/>
  <c r="BA197" i="34"/>
  <c r="DV15" i="34"/>
  <c r="BA15" i="34"/>
  <c r="DV196" i="34"/>
  <c r="BA196" i="34"/>
  <c r="DV195" i="34"/>
  <c r="DV194" i="34"/>
  <c r="BA194" i="34"/>
  <c r="DV193" i="34"/>
  <c r="BA193" i="34"/>
  <c r="DV192" i="34"/>
  <c r="BA192" i="34"/>
  <c r="DV191" i="34"/>
  <c r="BA191" i="34"/>
  <c r="DV190" i="34"/>
  <c r="BA190" i="34"/>
  <c r="DV189" i="34"/>
  <c r="BA189" i="34"/>
  <c r="DV188" i="34"/>
  <c r="BA188" i="34"/>
  <c r="DV187" i="34"/>
  <c r="BA187" i="34"/>
  <c r="DV186" i="34"/>
  <c r="BA186" i="34"/>
  <c r="DV185" i="34"/>
  <c r="BA185" i="34"/>
  <c r="DV184" i="34"/>
  <c r="BA184" i="34"/>
  <c r="DV183" i="34"/>
  <c r="BA183" i="34"/>
  <c r="DV182" i="34"/>
  <c r="BA182" i="34"/>
  <c r="DV181" i="34"/>
  <c r="BA181" i="34"/>
  <c r="DV180" i="34"/>
  <c r="BA180" i="34"/>
  <c r="DV179" i="34"/>
  <c r="BA179" i="34"/>
  <c r="BA67" i="34"/>
  <c r="DV149" i="34"/>
  <c r="BA149" i="34"/>
  <c r="DV150" i="34"/>
  <c r="BA150" i="34"/>
  <c r="DV85" i="34"/>
  <c r="BA85" i="34"/>
  <c r="DV1596" i="34"/>
  <c r="BA1596" i="34"/>
  <c r="BA84" i="34"/>
  <c r="DV82" i="34"/>
  <c r="BA82" i="34"/>
  <c r="DV148" i="34"/>
  <c r="BA148" i="34"/>
  <c r="DV80" i="34"/>
  <c r="BA80" i="34"/>
  <c r="DV79" i="34"/>
  <c r="BA79" i="34"/>
  <c r="DV78" i="34"/>
  <c r="BA78" i="34"/>
  <c r="DV77" i="34"/>
  <c r="BA77" i="34"/>
  <c r="DV76" i="34"/>
  <c r="BA76" i="34"/>
  <c r="DV75" i="34"/>
  <c r="BA75" i="34"/>
  <c r="DV74" i="34"/>
  <c r="BA74" i="34"/>
  <c r="DV73" i="34"/>
  <c r="BA73" i="34"/>
  <c r="DV72" i="34"/>
  <c r="BA72" i="34"/>
  <c r="DV147" i="34"/>
  <c r="BA147" i="34"/>
  <c r="DV146" i="34"/>
  <c r="BA146" i="34"/>
  <c r="DV71" i="34"/>
  <c r="BA71" i="34"/>
  <c r="DV70" i="34"/>
  <c r="BA70" i="34"/>
  <c r="DV68" i="34"/>
  <c r="BA68" i="34"/>
  <c r="BA66" i="34"/>
  <c r="DV145" i="34"/>
  <c r="BA145" i="34"/>
  <c r="DV153" i="34"/>
  <c r="DV152" i="34"/>
  <c r="DV62" i="34"/>
  <c r="DV61" i="34"/>
  <c r="DV144" i="34"/>
  <c r="BA144" i="34"/>
  <c r="DV60" i="34"/>
  <c r="BA60" i="34"/>
  <c r="DV143" i="34"/>
  <c r="BA143" i="34"/>
  <c r="DV142" i="34"/>
  <c r="BA142" i="34"/>
  <c r="DV59" i="34"/>
  <c r="BA59" i="34"/>
  <c r="DV58" i="34"/>
  <c r="BA58" i="34"/>
  <c r="DV141" i="34"/>
  <c r="BA141" i="34"/>
  <c r="DV57" i="34"/>
  <c r="BA57" i="34"/>
  <c r="DV56" i="34"/>
  <c r="BA56" i="34"/>
  <c r="BA55" i="34"/>
  <c r="BA54" i="34"/>
  <c r="DV140" i="34"/>
  <c r="BA140" i="34"/>
  <c r="DV53" i="34"/>
  <c r="BA53" i="34"/>
  <c r="DV139" i="34"/>
  <c r="BA139" i="34"/>
  <c r="DV50" i="34"/>
  <c r="BA50" i="34"/>
  <c r="DV49" i="34"/>
  <c r="BA49" i="34"/>
  <c r="DV47" i="34"/>
  <c r="BA47" i="34"/>
  <c r="DV138" i="34"/>
  <c r="BA138" i="34"/>
  <c r="DV137" i="34"/>
  <c r="BA137" i="34"/>
  <c r="DV46" i="34"/>
  <c r="BA46" i="34"/>
  <c r="DV43" i="34"/>
  <c r="BA43" i="34"/>
  <c r="DV42" i="34"/>
  <c r="BA42" i="34"/>
  <c r="DV136" i="34"/>
  <c r="BA136" i="34"/>
  <c r="DV135" i="34"/>
  <c r="BA135" i="34"/>
  <c r="DV134" i="34"/>
  <c r="BA134" i="34"/>
  <c r="DV40" i="34"/>
  <c r="BA40" i="34"/>
  <c r="DV39" i="34"/>
  <c r="BA39" i="34"/>
  <c r="DV38" i="34"/>
  <c r="BA38" i="34"/>
  <c r="DV133" i="34"/>
  <c r="BA133" i="34"/>
  <c r="DV103" i="34"/>
  <c r="BA103" i="34"/>
  <c r="DV102" i="34"/>
  <c r="BA102" i="34"/>
  <c r="DV34" i="34"/>
  <c r="BA34" i="34"/>
  <c r="DV32" i="34"/>
  <c r="BA32" i="34"/>
  <c r="BA30" i="34"/>
  <c r="DV132" i="34"/>
  <c r="BA132" i="34"/>
  <c r="DV131" i="34"/>
  <c r="BA131" i="34"/>
  <c r="DV29" i="34"/>
  <c r="BA29" i="34"/>
  <c r="DV28" i="34"/>
  <c r="BA28" i="34"/>
  <c r="DV130" i="34"/>
  <c r="BA130" i="34"/>
  <c r="DV129" i="34"/>
  <c r="BA129" i="34"/>
  <c r="DV128" i="34"/>
  <c r="BA128" i="34"/>
  <c r="DV99" i="34"/>
  <c r="BA99" i="34"/>
  <c r="DV25" i="34"/>
  <c r="BA25" i="34"/>
  <c r="DV24" i="34"/>
  <c r="BA24" i="34"/>
  <c r="DV20" i="34"/>
  <c r="BA20" i="34"/>
  <c r="DV19" i="34"/>
  <c r="BA19" i="34"/>
  <c r="DV17" i="34"/>
  <c r="BA17" i="34"/>
  <c r="DV127" i="34"/>
  <c r="DV126" i="34"/>
  <c r="BA126" i="34"/>
  <c r="DV16" i="34"/>
  <c r="BA16" i="34"/>
  <c r="DV1597" i="34"/>
  <c r="BA1597" i="34"/>
  <c r="DV12" i="34"/>
  <c r="BA12" i="34"/>
  <c r="BA125" i="34"/>
  <c r="DV11" i="34"/>
  <c r="BA11" i="34"/>
  <c r="DV8" i="34"/>
  <c r="BA8" i="34"/>
  <c r="BA124" i="34"/>
  <c r="DV7" i="34"/>
  <c r="BA7" i="34"/>
  <c r="BA123" i="34"/>
  <c r="BA122" i="34"/>
  <c r="DV6" i="34"/>
  <c r="BA6" i="34"/>
  <c r="DV5" i="34"/>
  <c r="BA5" i="34"/>
  <c r="BA4" i="34"/>
  <c r="BA3" i="34"/>
  <c r="BA121" i="34"/>
  <c r="BA120" i="34"/>
  <c r="E185" i="29"/>
  <c r="D185" i="29"/>
  <c r="C185" i="29"/>
  <c r="B185" i="29"/>
  <c r="E180" i="29"/>
  <c r="D180" i="29"/>
  <c r="C180" i="29"/>
  <c r="B180" i="29"/>
  <c r="E175" i="29"/>
  <c r="D175" i="29"/>
  <c r="C175" i="29"/>
  <c r="B175" i="29"/>
  <c r="DV234" i="27"/>
  <c r="DV235" i="27"/>
  <c r="DV236" i="27"/>
  <c r="BA234" i="27"/>
  <c r="BA235" i="27"/>
  <c r="BA236" i="27"/>
  <c r="BA126" i="27"/>
  <c r="BA127" i="27"/>
  <c r="BA128" i="27"/>
  <c r="BA129" i="27"/>
  <c r="BA130" i="27"/>
  <c r="BA131" i="27"/>
  <c r="BA132" i="27"/>
  <c r="DV125" i="27"/>
  <c r="DV126" i="27"/>
  <c r="DV127" i="27"/>
  <c r="DV128" i="27"/>
  <c r="DV129" i="27"/>
  <c r="DV130" i="27"/>
  <c r="DV131" i="27"/>
  <c r="DV132" i="27"/>
  <c r="DV133" i="27"/>
  <c r="DV134" i="27"/>
  <c r="DV135" i="27"/>
  <c r="DV244" i="27"/>
  <c r="DV245" i="27"/>
  <c r="DV246" i="27"/>
  <c r="DV247" i="27"/>
  <c r="DV248" i="27"/>
  <c r="DV249" i="27"/>
  <c r="DV250" i="27"/>
  <c r="DV251" i="27"/>
  <c r="DV252" i="27"/>
  <c r="DV253" i="27"/>
  <c r="DV254" i="27"/>
  <c r="DV255" i="27"/>
  <c r="DV256" i="27"/>
  <c r="DV257" i="27"/>
  <c r="DV258" i="27"/>
  <c r="DV259" i="27"/>
  <c r="DV260" i="27"/>
  <c r="DV261" i="27"/>
  <c r="DV262" i="27"/>
  <c r="DV263" i="27"/>
  <c r="DV264" i="27"/>
  <c r="DV265" i="27"/>
  <c r="DV41" i="27"/>
  <c r="DV42" i="27"/>
  <c r="DV43" i="27"/>
  <c r="DV44" i="27"/>
  <c r="DV123" i="27"/>
  <c r="DV124" i="27"/>
  <c r="DV136" i="27"/>
  <c r="DV137" i="27"/>
  <c r="DV138" i="27"/>
  <c r="DV139" i="27"/>
  <c r="DV140" i="27"/>
  <c r="DV141" i="27"/>
  <c r="DV142" i="27"/>
  <c r="DV143" i="27"/>
  <c r="DV144" i="27"/>
  <c r="DV145" i="27"/>
  <c r="DV166" i="27"/>
  <c r="DV165" i="27"/>
  <c r="DV164" i="27"/>
  <c r="DV163" i="27"/>
  <c r="DV162" i="27"/>
  <c r="DV160" i="27"/>
  <c r="DV159" i="27"/>
  <c r="DV158" i="27"/>
  <c r="DV157" i="27"/>
  <c r="DV156" i="27"/>
  <c r="DV155" i="27"/>
  <c r="DV154" i="27"/>
  <c r="DV153" i="27"/>
  <c r="DV152" i="27"/>
  <c r="DV150" i="27"/>
  <c r="DV149" i="27"/>
  <c r="DV148" i="27"/>
  <c r="DV147" i="27"/>
  <c r="DV146" i="27"/>
  <c r="DV169" i="27"/>
  <c r="DV170" i="27"/>
  <c r="DV171" i="27"/>
  <c r="DV172" i="27"/>
  <c r="DV173" i="27"/>
  <c r="DV174" i="27"/>
  <c r="DV175" i="27"/>
  <c r="DV176" i="27"/>
  <c r="DV177" i="27"/>
  <c r="DV178" i="27"/>
  <c r="DV179" i="27"/>
  <c r="DV180" i="27"/>
  <c r="DV181" i="27"/>
  <c r="DV182" i="27"/>
  <c r="DV183" i="27"/>
  <c r="DV184" i="27"/>
  <c r="DV185" i="27"/>
  <c r="DV186" i="27"/>
  <c r="DV202" i="27"/>
  <c r="DV201" i="27"/>
  <c r="DV200" i="27"/>
  <c r="DV198" i="27"/>
  <c r="DV197" i="27"/>
  <c r="DV196" i="27"/>
  <c r="DV195" i="27"/>
  <c r="DV194" i="27"/>
  <c r="DV193" i="27"/>
  <c r="DV192" i="27"/>
  <c r="DV191" i="27"/>
  <c r="DV121" i="27"/>
  <c r="DV189" i="27"/>
  <c r="DV188" i="27"/>
  <c r="DV187" i="27"/>
  <c r="DV214" i="27"/>
  <c r="DV213" i="27"/>
  <c r="DV212" i="27"/>
  <c r="DV211" i="27"/>
  <c r="DV210" i="27"/>
  <c r="DV209" i="27"/>
  <c r="DV208" i="27"/>
  <c r="DV207" i="27"/>
  <c r="DV206" i="27"/>
  <c r="DV205" i="27"/>
  <c r="DV203" i="27"/>
  <c r="DO1675" i="27"/>
  <c r="BA128" i="29"/>
  <c r="DP1672" i="27"/>
  <c r="DQ1672" i="27"/>
  <c r="DR1672" i="27"/>
  <c r="DS1672" i="27"/>
  <c r="DT1672" i="27"/>
  <c r="DU1672" i="27"/>
  <c r="DP1673" i="27"/>
  <c r="DQ1673" i="27"/>
  <c r="DR1673" i="27"/>
  <c r="DS1673" i="27"/>
  <c r="DT1673" i="27"/>
  <c r="DU1673" i="27"/>
  <c r="DP1674" i="27"/>
  <c r="DQ1674" i="27"/>
  <c r="DR1674" i="27"/>
  <c r="DS1674" i="27"/>
  <c r="DT1674" i="27"/>
  <c r="DU1674" i="27"/>
  <c r="DP1675" i="27"/>
  <c r="DQ1675" i="27"/>
  <c r="DR1675" i="27"/>
  <c r="DS1675" i="27"/>
  <c r="DT1675" i="27"/>
  <c r="DU1675" i="27"/>
  <c r="DP1677" i="27"/>
  <c r="DQ1677" i="27"/>
  <c r="DR1677" i="27"/>
  <c r="DS1677" i="27"/>
  <c r="DT1677" i="27"/>
  <c r="DU1677" i="27"/>
  <c r="DM1672" i="27"/>
  <c r="DN1672" i="27"/>
  <c r="DO1672" i="27"/>
  <c r="DM1673" i="27"/>
  <c r="DN1673" i="27"/>
  <c r="DO1673" i="27"/>
  <c r="DM1674" i="27"/>
  <c r="DN1674" i="27"/>
  <c r="DO1674" i="27"/>
  <c r="DM1675" i="27"/>
  <c r="DN1675" i="27"/>
  <c r="DM1677" i="27"/>
  <c r="DN1677" i="27"/>
  <c r="DO1677" i="27"/>
  <c r="DL1672" i="27"/>
  <c r="DL1673" i="27"/>
  <c r="DL1674" i="27"/>
  <c r="DL1675" i="27"/>
  <c r="DL1677" i="27"/>
  <c r="DK1672" i="27"/>
  <c r="DK1673" i="27"/>
  <c r="DK1674" i="27"/>
  <c r="DK1675" i="27"/>
  <c r="DK1677" i="27"/>
  <c r="DJ1672" i="27"/>
  <c r="DJ1673" i="27"/>
  <c r="DJ1674" i="27"/>
  <c r="DJ1675" i="27"/>
  <c r="DJ1677" i="27"/>
  <c r="DI1672" i="27"/>
  <c r="DI1673" i="27"/>
  <c r="DI1674" i="27"/>
  <c r="DI1675" i="27"/>
  <c r="DI1677" i="27"/>
  <c r="DH1672" i="27"/>
  <c r="DH1673" i="27"/>
  <c r="DH1674" i="27"/>
  <c r="DH1675" i="27"/>
  <c r="DH1677" i="27"/>
  <c r="DG1672" i="27"/>
  <c r="DG1673" i="27"/>
  <c r="DG1674" i="27"/>
  <c r="DG1675" i="27"/>
  <c r="DG1677" i="27"/>
  <c r="DF1672" i="27"/>
  <c r="DF1673" i="27"/>
  <c r="DF1674" i="27"/>
  <c r="DF1675" i="27"/>
  <c r="DF1677" i="27"/>
  <c r="DE1672" i="27"/>
  <c r="DE1673" i="27"/>
  <c r="DE1674" i="27"/>
  <c r="DE1675" i="27"/>
  <c r="DE1677" i="27"/>
  <c r="DD1672" i="27"/>
  <c r="DD1673" i="27"/>
  <c r="DD1674" i="27"/>
  <c r="DD1675" i="27"/>
  <c r="DD1677" i="27"/>
  <c r="DR1671" i="27"/>
  <c r="DS1671" i="27"/>
  <c r="DT1671" i="27"/>
  <c r="DU1671" i="27"/>
  <c r="DM1671" i="27"/>
  <c r="DN1671" i="27"/>
  <c r="DO1671" i="27"/>
  <c r="DP1671" i="27"/>
  <c r="DQ1671" i="27"/>
  <c r="DJ1671" i="27"/>
  <c r="DK1671" i="27"/>
  <c r="DL1671" i="27"/>
  <c r="DI1671" i="27"/>
  <c r="DH1671" i="27"/>
  <c r="DG1671" i="27"/>
  <c r="DF1671" i="27"/>
  <c r="DE1671" i="27"/>
  <c r="DD1671" i="27"/>
  <c r="BA123" i="27"/>
  <c r="BA124" i="27"/>
  <c r="BA125" i="27"/>
  <c r="BA133" i="27"/>
  <c r="DV94" i="27"/>
  <c r="DV95" i="27"/>
  <c r="DV96" i="27"/>
  <c r="DV97" i="27"/>
  <c r="DV87" i="27"/>
  <c r="DV88" i="27"/>
  <c r="DV89" i="27"/>
  <c r="DV90" i="27"/>
  <c r="DV91" i="27"/>
  <c r="DV92" i="27"/>
  <c r="DV93" i="27"/>
  <c r="DV72" i="27"/>
  <c r="DV73" i="27"/>
  <c r="BA113" i="29"/>
  <c r="DV26" i="33"/>
  <c r="BA26" i="33"/>
  <c r="DV31" i="33"/>
  <c r="BA31" i="33"/>
  <c r="DV108" i="29"/>
  <c r="BA108" i="29"/>
  <c r="DV107" i="29"/>
  <c r="BA107" i="29"/>
  <c r="DV109" i="29"/>
  <c r="BA109" i="29"/>
  <c r="DV51" i="33"/>
  <c r="BA51" i="33"/>
  <c r="R40" i="33"/>
  <c r="Q40" i="33"/>
  <c r="DV40" i="33"/>
  <c r="BA40" i="33"/>
  <c r="T77" i="33"/>
  <c r="R77" i="33"/>
  <c r="R76" i="33"/>
  <c r="T76" i="33" s="1"/>
  <c r="R68" i="33"/>
  <c r="Q68" i="33"/>
  <c r="R67" i="33"/>
  <c r="Q67" i="33"/>
  <c r="BA57" i="27"/>
  <c r="DV57" i="27"/>
  <c r="R23" i="33"/>
  <c r="R24" i="33"/>
  <c r="BA134" i="27"/>
  <c r="BA90" i="27"/>
  <c r="R17" i="33"/>
  <c r="Q17" i="33"/>
  <c r="R16" i="33"/>
  <c r="Q16" i="33"/>
  <c r="DV101" i="29"/>
  <c r="BA101" i="29"/>
  <c r="DV100" i="29"/>
  <c r="BA100" i="29"/>
  <c r="BA35" i="27"/>
  <c r="R49" i="33"/>
  <c r="Q49" i="33"/>
  <c r="R42" i="33"/>
  <c r="Q42" i="33"/>
  <c r="R41" i="33"/>
  <c r="Q41" i="33"/>
  <c r="R38" i="33"/>
  <c r="R37" i="33"/>
  <c r="Q37" i="33"/>
  <c r="Q38" i="33"/>
  <c r="R36" i="33"/>
  <c r="Q36" i="33"/>
  <c r="R35" i="33"/>
  <c r="Q35" i="33"/>
  <c r="BA180" i="27"/>
  <c r="BA150" i="27"/>
  <c r="BA153" i="27"/>
  <c r="BA244" i="27"/>
  <c r="BA245" i="27"/>
  <c r="BA246" i="27"/>
  <c r="BA247" i="27"/>
  <c r="BA248" i="27"/>
  <c r="BA249" i="27"/>
  <c r="BA250" i="27"/>
  <c r="BA151" i="27"/>
  <c r="BA203" i="27"/>
  <c r="BA176" i="27"/>
  <c r="BA205" i="27"/>
  <c r="BA198" i="27"/>
  <c r="BA172" i="27"/>
  <c r="BA160" i="27"/>
  <c r="BA199" i="27"/>
  <c r="BA164" i="27"/>
  <c r="BA161" i="27"/>
  <c r="BA212" i="27"/>
  <c r="BA209" i="27"/>
  <c r="BA152" i="27"/>
  <c r="BA156" i="27"/>
  <c r="BA208" i="27"/>
  <c r="BA211" i="27"/>
  <c r="BA142" i="27"/>
  <c r="BA143" i="27"/>
  <c r="BA175" i="27"/>
  <c r="BA184" i="27"/>
  <c r="D95" i="35" l="1"/>
  <c r="D110" i="35" s="1"/>
  <c r="D136" i="35" s="1"/>
  <c r="D157" i="35" s="1"/>
  <c r="D179" i="35" s="1"/>
  <c r="C95" i="35"/>
  <c r="C110" i="35" s="1"/>
  <c r="C136" i="35" s="1"/>
  <c r="C157" i="35" s="1"/>
  <c r="C179" i="35" s="1"/>
  <c r="B95" i="35"/>
  <c r="B110" i="35" s="1"/>
  <c r="B136" i="35" s="1"/>
  <c r="B157" i="35" s="1"/>
  <c r="B179" i="35" s="1"/>
  <c r="EV1711" i="34"/>
  <c r="E95" i="35"/>
  <c r="E110" i="35" s="1"/>
  <c r="E136" i="35" s="1"/>
  <c r="E157" i="35" s="1"/>
  <c r="E179" i="35" s="1"/>
  <c r="AS1711" i="34"/>
  <c r="DG1711" i="34"/>
  <c r="AK1711" i="34"/>
  <c r="CY1711" i="34"/>
  <c r="DO1711" i="34"/>
  <c r="AZ1711" i="34"/>
  <c r="AJ1711" i="34"/>
  <c r="AR1711" i="34"/>
  <c r="DF1711" i="34"/>
  <c r="DN1711" i="34"/>
  <c r="AY1711" i="34"/>
  <c r="DU1711" i="34"/>
  <c r="BA1710" i="34"/>
  <c r="AH1711" i="34"/>
  <c r="DL1711" i="34"/>
  <c r="AO1711" i="34"/>
  <c r="DC1711" i="34"/>
  <c r="BA1708" i="34"/>
  <c r="DV1710" i="34"/>
  <c r="BA1707" i="34"/>
  <c r="AI1711" i="34"/>
  <c r="DE1711" i="34"/>
  <c r="AX1711" i="34"/>
  <c r="DD1711" i="34"/>
  <c r="AG1711" i="34"/>
  <c r="AW1711" i="34"/>
  <c r="DK1711" i="34"/>
  <c r="DS1711" i="34"/>
  <c r="AF1711" i="34"/>
  <c r="AN1711" i="34"/>
  <c r="AV1711" i="34"/>
  <c r="DB1711" i="34"/>
  <c r="DJ1711" i="34"/>
  <c r="DR1711" i="34"/>
  <c r="AQ1711" i="34"/>
  <c r="DM1711" i="34"/>
  <c r="AP1711" i="34"/>
  <c r="DT1711" i="34"/>
  <c r="DV1707" i="34"/>
  <c r="AE1711" i="34"/>
  <c r="AM1711" i="34"/>
  <c r="AU1711" i="34"/>
  <c r="DA1711" i="34"/>
  <c r="DI1711" i="34"/>
  <c r="DQ1711" i="34"/>
  <c r="DV1708" i="34"/>
  <c r="BA1709" i="34"/>
  <c r="BA1712" i="34"/>
  <c r="AL1711" i="34"/>
  <c r="AT1711" i="34"/>
  <c r="CZ1711" i="34"/>
  <c r="DH1711" i="34"/>
  <c r="DP1711" i="34"/>
  <c r="DV1709" i="34"/>
  <c r="DV1712" i="34"/>
  <c r="BA1706" i="34"/>
  <c r="DV1706" i="34"/>
  <c r="DR1676" i="27"/>
  <c r="DQ1676" i="27"/>
  <c r="DG1676" i="27"/>
  <c r="DJ1676" i="27"/>
  <c r="DN1676" i="27"/>
  <c r="DE1676" i="27"/>
  <c r="DO1676" i="27"/>
  <c r="DH1676" i="27"/>
  <c r="DM1676" i="27"/>
  <c r="DS1676" i="27"/>
  <c r="DK1676" i="27"/>
  <c r="DP1676" i="27"/>
  <c r="DT1676" i="27"/>
  <c r="DF1676" i="27"/>
  <c r="DU1676" i="27"/>
  <c r="DD1676" i="27"/>
  <c r="DI1676" i="27"/>
  <c r="DL1676" i="27"/>
  <c r="DV45" i="29"/>
  <c r="BA45" i="29"/>
  <c r="R70" i="33"/>
  <c r="Q70" i="33"/>
  <c r="R65" i="33"/>
  <c r="Q65" i="33"/>
  <c r="R72" i="33"/>
  <c r="Q72" i="33"/>
  <c r="R46" i="33"/>
  <c r="Q46" i="33"/>
  <c r="R71" i="33"/>
  <c r="Q71" i="33"/>
  <c r="R45" i="33"/>
  <c r="Q45" i="33"/>
  <c r="BA98" i="29"/>
  <c r="BA97" i="29"/>
  <c r="DV96" i="29"/>
  <c r="BA96" i="29"/>
  <c r="DV95" i="29"/>
  <c r="BA95" i="29"/>
  <c r="DV94" i="29"/>
  <c r="BA94" i="29"/>
  <c r="BA169" i="27"/>
  <c r="BA178" i="27"/>
  <c r="BA159" i="27"/>
  <c r="BA192" i="27"/>
  <c r="BA185" i="27"/>
  <c r="BA195" i="27"/>
  <c r="BA179" i="27"/>
  <c r="BA140" i="27"/>
  <c r="BA146" i="27"/>
  <c r="BA147" i="27"/>
  <c r="BA191" i="27"/>
  <c r="BA136" i="27"/>
  <c r="R73" i="33"/>
  <c r="Q73" i="33"/>
  <c r="R48" i="33"/>
  <c r="Q48" i="33"/>
  <c r="R69" i="33"/>
  <c r="Q69" i="33"/>
  <c r="R39" i="33"/>
  <c r="Q39" i="33"/>
  <c r="R30" i="33"/>
  <c r="Q30" i="33"/>
  <c r="R59" i="33"/>
  <c r="Q59" i="33"/>
  <c r="R58" i="33"/>
  <c r="Q58" i="33"/>
  <c r="R15" i="33"/>
  <c r="Q15" i="33"/>
  <c r="R14" i="33"/>
  <c r="Q14" i="33"/>
  <c r="DV71" i="27"/>
  <c r="DV70" i="27"/>
  <c r="DV88" i="29"/>
  <c r="BA88" i="29"/>
  <c r="DV87" i="29"/>
  <c r="BA87" i="29"/>
  <c r="DV86" i="29"/>
  <c r="BA86" i="29"/>
  <c r="DV89" i="29"/>
  <c r="BA89" i="29"/>
  <c r="DV84" i="29"/>
  <c r="BA84" i="29"/>
  <c r="DV83" i="29"/>
  <c r="BA83" i="29"/>
  <c r="BA349" i="27"/>
  <c r="BA350" i="27"/>
  <c r="BA351" i="27"/>
  <c r="BA352" i="27"/>
  <c r="BA353" i="27"/>
  <c r="BA354" i="27"/>
  <c r="BA355" i="27"/>
  <c r="BA356" i="27"/>
  <c r="BA357" i="27"/>
  <c r="BA358" i="27"/>
  <c r="BA359" i="27"/>
  <c r="BA360" i="27"/>
  <c r="BA361" i="27"/>
  <c r="BA362" i="27"/>
  <c r="BA363" i="27"/>
  <c r="BA364" i="27"/>
  <c r="BA365" i="27"/>
  <c r="BA366" i="27"/>
  <c r="BA334" i="27"/>
  <c r="BA335" i="27"/>
  <c r="BA336" i="27"/>
  <c r="BA337" i="27"/>
  <c r="BA338" i="27"/>
  <c r="BA339" i="27"/>
  <c r="BA340" i="27"/>
  <c r="BA341" i="27"/>
  <c r="BA342" i="27"/>
  <c r="BA343" i="27"/>
  <c r="BA344" i="27"/>
  <c r="BA345" i="27"/>
  <c r="BA346" i="27"/>
  <c r="BA347" i="27"/>
  <c r="BA348" i="27"/>
  <c r="DV354" i="27"/>
  <c r="DV355" i="27"/>
  <c r="DV356" i="27"/>
  <c r="DV357" i="27"/>
  <c r="DV358" i="27"/>
  <c r="DV359" i="27"/>
  <c r="DV360" i="27"/>
  <c r="DV361" i="27"/>
  <c r="DV362" i="27"/>
  <c r="DV364" i="27"/>
  <c r="DV365" i="27"/>
  <c r="DV366" i="27"/>
  <c r="DV341" i="27"/>
  <c r="DV342" i="27"/>
  <c r="DV343" i="27"/>
  <c r="DV344" i="27"/>
  <c r="DV345" i="27"/>
  <c r="DV346" i="27"/>
  <c r="DV347" i="27"/>
  <c r="DV348" i="27"/>
  <c r="DV350" i="27"/>
  <c r="DV351" i="27"/>
  <c r="DV353" i="27"/>
  <c r="DV332" i="27"/>
  <c r="DV333" i="27"/>
  <c r="DV352" i="27"/>
  <c r="DV363" i="27"/>
  <c r="DV334" i="27"/>
  <c r="DV335" i="27"/>
  <c r="DV336" i="27"/>
  <c r="DV337" i="27"/>
  <c r="DV338" i="27"/>
  <c r="DV339" i="27"/>
  <c r="DV340" i="27"/>
  <c r="DV349" i="27"/>
  <c r="DV3" i="27"/>
  <c r="DV4" i="27"/>
  <c r="DV5" i="27"/>
  <c r="DV6" i="27"/>
  <c r="DV7" i="27"/>
  <c r="DV8" i="27"/>
  <c r="DV9" i="27"/>
  <c r="DV10" i="27"/>
  <c r="DV11" i="27"/>
  <c r="DV12" i="27"/>
  <c r="DV13" i="27"/>
  <c r="DV14" i="27"/>
  <c r="AC1677" i="27"/>
  <c r="DC1677" i="27"/>
  <c r="DC1675" i="27"/>
  <c r="DC1674" i="27"/>
  <c r="DC1673" i="27"/>
  <c r="DB1677" i="27"/>
  <c r="DB1675" i="27"/>
  <c r="DB1674" i="27"/>
  <c r="DB1673" i="27"/>
  <c r="DB1672" i="27"/>
  <c r="DB1671" i="27"/>
  <c r="DA1677" i="27"/>
  <c r="DA1675" i="27"/>
  <c r="DA1674" i="27"/>
  <c r="DA1673" i="27"/>
  <c r="DA1672" i="27"/>
  <c r="DA1671" i="27"/>
  <c r="CZ1677" i="27"/>
  <c r="CZ1675" i="27"/>
  <c r="CZ1674" i="27"/>
  <c r="CZ1673" i="27"/>
  <c r="CZ1672" i="27"/>
  <c r="CZ1671" i="27"/>
  <c r="CY1677" i="27"/>
  <c r="CY1675" i="27"/>
  <c r="CY1674" i="27"/>
  <c r="CY1673" i="27"/>
  <c r="CY1672" i="27"/>
  <c r="CY1671" i="27"/>
  <c r="DC1672" i="27"/>
  <c r="DC1671" i="27"/>
  <c r="DV81" i="29"/>
  <c r="BA81" i="29"/>
  <c r="BA80" i="29"/>
  <c r="BA79" i="29"/>
  <c r="E106" i="28"/>
  <c r="D106" i="28"/>
  <c r="C106" i="28"/>
  <c r="E176" i="28"/>
  <c r="D175" i="28"/>
  <c r="E175" i="28"/>
  <c r="D176" i="28" s="1"/>
  <c r="E102" i="29"/>
  <c r="D102" i="29"/>
  <c r="C102" i="29"/>
  <c r="B102" i="29"/>
  <c r="BA1711" i="34" l="1"/>
  <c r="DV1711" i="34"/>
  <c r="R74" i="33"/>
  <c r="Q74" i="33"/>
  <c r="Q76" i="33" s="1"/>
  <c r="DU72" i="29"/>
  <c r="AZ72" i="29"/>
  <c r="DV241" i="27"/>
  <c r="DV242" i="27"/>
  <c r="DV243" i="27"/>
  <c r="DV266" i="27"/>
  <c r="DV267" i="27"/>
  <c r="DV268" i="27"/>
  <c r="DV269" i="27"/>
  <c r="DV270" i="27"/>
  <c r="DV271" i="27"/>
  <c r="DV272" i="27"/>
  <c r="DV273" i="27"/>
  <c r="DV29" i="27"/>
  <c r="DV30" i="27"/>
  <c r="DV274" i="27"/>
  <c r="DV275" i="27"/>
  <c r="DV276" i="27"/>
  <c r="DV277" i="27"/>
  <c r="DV278" i="27"/>
  <c r="DV279" i="27"/>
  <c r="DV280" i="27"/>
  <c r="DV281" i="27"/>
  <c r="DV282" i="27"/>
  <c r="DV283" i="27"/>
  <c r="DV284" i="27"/>
  <c r="DV285" i="27"/>
  <c r="DV286" i="27"/>
  <c r="DV287" i="27"/>
  <c r="DV288" i="27"/>
  <c r="DV289" i="27"/>
  <c r="DV290" i="27"/>
  <c r="DV291" i="27"/>
  <c r="DV292" i="27"/>
  <c r="DV293" i="27"/>
  <c r="DV294" i="27"/>
  <c r="DV295" i="27"/>
  <c r="DV296" i="27"/>
  <c r="DV297" i="27"/>
  <c r="DV298" i="27"/>
  <c r="DV299" i="27"/>
  <c r="DV300" i="27"/>
  <c r="DV301" i="27"/>
  <c r="DV302" i="27"/>
  <c r="DV303" i="27"/>
  <c r="DV304" i="27"/>
  <c r="DV328" i="27"/>
  <c r="DV329" i="27"/>
  <c r="DV305" i="27"/>
  <c r="DV306" i="27"/>
  <c r="DV307" i="27"/>
  <c r="DV308" i="27"/>
  <c r="DV309" i="27"/>
  <c r="DV310" i="27"/>
  <c r="DV61" i="27"/>
  <c r="DV62" i="27"/>
  <c r="DV311" i="27"/>
  <c r="DV312" i="27"/>
  <c r="DV313" i="27"/>
  <c r="DV314" i="27"/>
  <c r="DV315" i="27"/>
  <c r="DV316" i="27"/>
  <c r="DV317" i="27"/>
  <c r="DV59" i="27"/>
  <c r="DV60" i="27"/>
  <c r="DV330" i="27"/>
  <c r="DV331" i="27"/>
  <c r="DV168" i="27"/>
  <c r="DV167" i="27"/>
  <c r="DV35" i="27"/>
  <c r="DV34" i="27"/>
  <c r="DV27" i="27"/>
  <c r="DV15" i="27"/>
  <c r="BA294" i="27"/>
  <c r="BA295" i="27"/>
  <c r="BA296" i="27"/>
  <c r="BA297" i="27"/>
  <c r="BA298" i="27"/>
  <c r="BA299" i="27"/>
  <c r="BA165" i="27"/>
  <c r="BA166" i="27"/>
  <c r="BA167" i="27"/>
  <c r="BA168" i="27"/>
  <c r="BA171" i="27"/>
  <c r="BA300" i="27"/>
  <c r="BA301" i="27"/>
  <c r="BA302" i="27"/>
  <c r="BA303" i="27"/>
  <c r="BA304" i="27"/>
  <c r="BA328" i="27"/>
  <c r="BA329" i="27"/>
  <c r="BA305" i="27"/>
  <c r="BA306" i="27"/>
  <c r="BA307" i="27"/>
  <c r="BA308" i="27"/>
  <c r="BA309" i="27"/>
  <c r="BA310" i="27"/>
  <c r="BA61" i="27"/>
  <c r="BA62" i="27"/>
  <c r="BA311" i="27"/>
  <c r="BA312" i="27"/>
  <c r="BA313" i="27"/>
  <c r="BA314" i="27"/>
  <c r="BA315" i="27"/>
  <c r="BA316" i="27"/>
  <c r="BA317" i="27"/>
  <c r="BA148" i="27"/>
  <c r="BA149" i="27"/>
  <c r="BA29" i="27"/>
  <c r="BA259" i="27"/>
  <c r="BA261" i="27"/>
  <c r="BA262" i="27"/>
  <c r="BA263" i="27"/>
  <c r="BA264" i="27"/>
  <c r="BA265" i="27"/>
  <c r="BA266" i="27"/>
  <c r="BA267" i="27"/>
  <c r="BA268" i="27"/>
  <c r="BA141" i="27"/>
  <c r="BA269" i="27"/>
  <c r="BA270" i="27"/>
  <c r="BA271" i="27"/>
  <c r="BA272" i="27"/>
  <c r="BA273" i="27"/>
  <c r="BA243" i="27"/>
  <c r="BA251" i="27"/>
  <c r="BA252" i="27"/>
  <c r="BA253" i="27"/>
  <c r="BA254" i="27"/>
  <c r="BA255" i="27"/>
  <c r="BA256" i="27"/>
  <c r="BA257" i="27"/>
  <c r="BA258" i="27"/>
  <c r="BA227" i="27"/>
  <c r="BA228" i="27"/>
  <c r="BA229" i="27"/>
  <c r="BA230" i="27"/>
  <c r="BA36" i="27"/>
  <c r="BA231" i="27"/>
  <c r="BA232" i="27"/>
  <c r="BA233" i="27"/>
  <c r="BA30" i="27"/>
  <c r="BA274" i="27"/>
  <c r="BA275" i="27"/>
  <c r="BA276" i="27"/>
  <c r="BA277" i="27"/>
  <c r="BA278" i="27"/>
  <c r="BA279" i="27"/>
  <c r="BA154" i="27"/>
  <c r="BA280" i="27"/>
  <c r="BA281" i="27"/>
  <c r="BA282" i="27"/>
  <c r="BA283" i="27"/>
  <c r="BA155" i="27"/>
  <c r="BA284" i="27"/>
  <c r="BA285" i="27"/>
  <c r="BA286" i="27"/>
  <c r="BA287" i="27"/>
  <c r="BA288" i="27"/>
  <c r="BA289" i="27"/>
  <c r="BA290" i="27"/>
  <c r="BA291" i="27"/>
  <c r="BA292" i="27"/>
  <c r="BA293" i="27"/>
  <c r="DU75" i="29"/>
  <c r="AZ75" i="29"/>
  <c r="DU74" i="29"/>
  <c r="AZ74" i="29"/>
  <c r="DU73" i="29"/>
  <c r="AZ73" i="29"/>
  <c r="DU67" i="29"/>
  <c r="AZ67" i="29"/>
  <c r="DU66" i="29"/>
  <c r="AZ66" i="29"/>
  <c r="E113" i="28"/>
  <c r="E121" i="28"/>
  <c r="E118" i="28"/>
  <c r="E124" i="28"/>
  <c r="E131" i="28"/>
  <c r="E136" i="28"/>
  <c r="E141" i="28"/>
  <c r="E146" i="28"/>
  <c r="E153" i="28"/>
  <c r="E158" i="28"/>
  <c r="E163" i="28"/>
  <c r="E99" i="28"/>
  <c r="D99" i="28"/>
  <c r="E95" i="28"/>
  <c r="E83" i="28"/>
  <c r="E73" i="28"/>
  <c r="E168" i="28"/>
  <c r="C71" i="29"/>
  <c r="D71" i="29"/>
  <c r="E71" i="29"/>
  <c r="B71" i="29"/>
  <c r="DU70" i="29"/>
  <c r="AZ70" i="29"/>
  <c r="DU69" i="29"/>
  <c r="AZ69" i="29"/>
  <c r="DU68" i="29"/>
  <c r="AZ68" i="29"/>
  <c r="DU65" i="29"/>
  <c r="AZ65" i="29"/>
  <c r="DU64" i="29"/>
  <c r="AZ64" i="29"/>
  <c r="DU63" i="29"/>
  <c r="AZ63" i="29"/>
  <c r="DU62" i="29"/>
  <c r="AZ62" i="29"/>
  <c r="DU61" i="29"/>
  <c r="AZ61" i="29"/>
  <c r="DU60" i="29"/>
  <c r="AZ60" i="29"/>
  <c r="E59" i="29"/>
  <c r="D59" i="29"/>
  <c r="C59" i="29"/>
  <c r="B59" i="29"/>
  <c r="DU58" i="29"/>
  <c r="AZ58" i="29"/>
  <c r="DU57" i="29"/>
  <c r="AZ57" i="29"/>
  <c r="DU56" i="29"/>
  <c r="AZ56" i="29"/>
  <c r="DU55" i="29"/>
  <c r="AZ55" i="29"/>
  <c r="DU54" i="29"/>
  <c r="AZ54" i="29"/>
  <c r="DU53" i="29"/>
  <c r="AZ53" i="29"/>
  <c r="DU52" i="29"/>
  <c r="AZ52" i="29"/>
  <c r="DU51" i="29"/>
  <c r="AZ51" i="29"/>
  <c r="DU50" i="29"/>
  <c r="AZ50" i="29"/>
  <c r="DU49" i="29"/>
  <c r="AZ49" i="29"/>
  <c r="DU48" i="29"/>
  <c r="AZ48" i="29"/>
  <c r="DU47" i="29"/>
  <c r="AZ47" i="29"/>
  <c r="DU46" i="29"/>
  <c r="AZ46" i="29"/>
  <c r="E43" i="29"/>
  <c r="D43" i="29"/>
  <c r="C43" i="29"/>
  <c r="C44" i="29" s="1"/>
  <c r="B43" i="29"/>
  <c r="DU42" i="29"/>
  <c r="AZ42" i="29"/>
  <c r="DU41" i="29"/>
  <c r="AZ41" i="29"/>
  <c r="DU40" i="29"/>
  <c r="AZ40" i="29"/>
  <c r="DU39" i="29"/>
  <c r="AZ39" i="29"/>
  <c r="DU38" i="29"/>
  <c r="AZ38" i="29"/>
  <c r="DU37" i="29"/>
  <c r="AZ37" i="29"/>
  <c r="DU36" i="29"/>
  <c r="AZ36" i="29"/>
  <c r="DU35" i="29"/>
  <c r="AZ35" i="29"/>
  <c r="DU34" i="29"/>
  <c r="AZ34" i="29"/>
  <c r="DU33" i="29"/>
  <c r="AZ33" i="29"/>
  <c r="DU32" i="29"/>
  <c r="AZ32" i="29"/>
  <c r="DU31" i="29"/>
  <c r="AZ31" i="29"/>
  <c r="DU30" i="29"/>
  <c r="AZ30" i="29"/>
  <c r="DU29" i="29"/>
  <c r="AZ29" i="29"/>
  <c r="DU28" i="29"/>
  <c r="AZ28" i="29"/>
  <c r="DU27" i="29"/>
  <c r="AZ27" i="29"/>
  <c r="DU26" i="29"/>
  <c r="AZ26" i="29"/>
  <c r="DU25" i="29"/>
  <c r="AZ25" i="29"/>
  <c r="DU24" i="29"/>
  <c r="AZ24" i="29"/>
  <c r="DU23" i="29"/>
  <c r="AZ23" i="29"/>
  <c r="DU22" i="29"/>
  <c r="AZ22" i="29"/>
  <c r="DU21" i="29"/>
  <c r="AZ21" i="29"/>
  <c r="DU20" i="29"/>
  <c r="AZ20" i="29"/>
  <c r="DU19" i="29"/>
  <c r="AZ19" i="29"/>
  <c r="DU18" i="29"/>
  <c r="AZ18" i="29"/>
  <c r="DU17" i="29"/>
  <c r="AZ17" i="29"/>
  <c r="DU16" i="29"/>
  <c r="AZ16" i="29"/>
  <c r="DU15" i="29"/>
  <c r="AZ15" i="29"/>
  <c r="DU14" i="29"/>
  <c r="AZ14" i="29"/>
  <c r="DU13" i="29"/>
  <c r="AZ13" i="29"/>
  <c r="AZ12" i="29"/>
  <c r="DU11" i="29"/>
  <c r="AZ11" i="29"/>
  <c r="DU10" i="29"/>
  <c r="AZ10" i="29"/>
  <c r="DU9" i="29"/>
  <c r="AZ9" i="29"/>
  <c r="DU8" i="29"/>
  <c r="AZ8" i="29"/>
  <c r="DU7" i="29"/>
  <c r="AZ7" i="29"/>
  <c r="DU6" i="29"/>
  <c r="AZ6" i="29"/>
  <c r="DU5" i="29"/>
  <c r="AZ5" i="29"/>
  <c r="AZ4" i="29"/>
  <c r="AZ3" i="29"/>
  <c r="AZ2" i="29"/>
  <c r="BA79" i="27"/>
  <c r="BA80" i="27"/>
  <c r="BA81" i="27"/>
  <c r="BA82" i="27"/>
  <c r="BA83" i="27"/>
  <c r="BA84" i="27"/>
  <c r="BA85" i="27"/>
  <c r="BA86" i="27"/>
  <c r="BA4" i="27"/>
  <c r="BA5" i="27"/>
  <c r="BA6" i="27"/>
  <c r="BA16" i="27"/>
  <c r="BA9" i="27"/>
  <c r="BA135" i="27"/>
  <c r="BA186" i="27"/>
  <c r="DV215" i="27"/>
  <c r="DV216" i="27"/>
  <c r="DV217" i="27"/>
  <c r="DV218" i="27"/>
  <c r="DV219" i="27"/>
  <c r="DV220" i="27"/>
  <c r="DV221" i="27"/>
  <c r="DV222" i="27"/>
  <c r="DV223" i="27"/>
  <c r="DV224" i="27"/>
  <c r="DV225" i="27"/>
  <c r="DV17" i="27"/>
  <c r="DV18" i="27"/>
  <c r="DV19" i="27"/>
  <c r="DV20" i="27"/>
  <c r="DV21" i="27"/>
  <c r="DV22" i="27"/>
  <c r="DV23" i="27"/>
  <c r="DV24" i="27"/>
  <c r="DV226" i="27"/>
  <c r="DV25" i="27"/>
  <c r="DV26" i="27"/>
  <c r="DV227" i="27"/>
  <c r="DV228" i="27"/>
  <c r="DV229" i="27"/>
  <c r="DV230" i="27"/>
  <c r="DV31" i="27"/>
  <c r="DV32" i="27"/>
  <c r="DV33" i="27"/>
  <c r="DV36" i="27"/>
  <c r="DV37" i="27"/>
  <c r="DV38" i="27"/>
  <c r="DV40" i="27"/>
  <c r="DV39" i="27"/>
  <c r="DV231" i="27"/>
  <c r="DV232" i="27"/>
  <c r="DV233" i="27"/>
  <c r="DV45" i="27"/>
  <c r="DV46" i="27"/>
  <c r="DV48" i="27"/>
  <c r="DV49" i="27"/>
  <c r="DV47" i="27"/>
  <c r="DV50" i="27"/>
  <c r="DV51" i="27"/>
  <c r="DV52" i="27"/>
  <c r="DV53" i="27"/>
  <c r="DV54" i="27"/>
  <c r="DV55" i="27"/>
  <c r="DV56" i="27"/>
  <c r="DV58" i="27"/>
  <c r="DV1568" i="27"/>
  <c r="DV63" i="27"/>
  <c r="DV64" i="27"/>
  <c r="DV65" i="27"/>
  <c r="DV237" i="27"/>
  <c r="DV66" i="27"/>
  <c r="DV67" i="27"/>
  <c r="DV68" i="27"/>
  <c r="DV69" i="27"/>
  <c r="DV74" i="27"/>
  <c r="DV75" i="27"/>
  <c r="DV76" i="27"/>
  <c r="DV77" i="27"/>
  <c r="DV78" i="27"/>
  <c r="DV79" i="27"/>
  <c r="DV80" i="27"/>
  <c r="DV81" i="27"/>
  <c r="DV82" i="27"/>
  <c r="DV83" i="27"/>
  <c r="DV84" i="27"/>
  <c r="DV85" i="27"/>
  <c r="DV86" i="27"/>
  <c r="DV1569" i="27"/>
  <c r="DV238" i="27"/>
  <c r="DV239" i="27"/>
  <c r="DV2" i="27"/>
  <c r="DV240" i="27"/>
  <c r="DV16" i="27"/>
  <c r="BA1585" i="27"/>
  <c r="BA1586" i="27"/>
  <c r="BA1587" i="27"/>
  <c r="BA1588" i="27"/>
  <c r="BA1589" i="27"/>
  <c r="BA1590" i="27"/>
  <c r="BA1591" i="27"/>
  <c r="BA1592" i="27"/>
  <c r="BA1593" i="27"/>
  <c r="BA1594" i="27"/>
  <c r="BA1595" i="27"/>
  <c r="BA1596" i="27"/>
  <c r="BA1597" i="27"/>
  <c r="BA1598" i="27"/>
  <c r="BA1599" i="27"/>
  <c r="BA1600" i="27"/>
  <c r="BA1601" i="27"/>
  <c r="BA1602" i="27"/>
  <c r="BA1604" i="27"/>
  <c r="BA1605" i="27"/>
  <c r="BA1606" i="27"/>
  <c r="BA1607" i="27"/>
  <c r="BA1608" i="27"/>
  <c r="BA1609" i="27"/>
  <c r="BA1610" i="27"/>
  <c r="BA1611" i="27"/>
  <c r="BA1612" i="27"/>
  <c r="BA1614" i="27"/>
  <c r="BA1615" i="27"/>
  <c r="BA1616" i="27"/>
  <c r="BA1619" i="27"/>
  <c r="BA1620" i="27"/>
  <c r="BA1621" i="27"/>
  <c r="BA1622" i="27"/>
  <c r="BA1623" i="27"/>
  <c r="BA1624" i="27"/>
  <c r="BA1625" i="27"/>
  <c r="BA1626" i="27"/>
  <c r="BA1627" i="27"/>
  <c r="BA1628" i="27"/>
  <c r="BA1629" i="27"/>
  <c r="BA1630" i="27"/>
  <c r="BA1631" i="27"/>
  <c r="BA1632" i="27"/>
  <c r="BA1633" i="27"/>
  <c r="BA1634" i="27"/>
  <c r="BA1635" i="27"/>
  <c r="BA1636" i="27"/>
  <c r="BA1637" i="27"/>
  <c r="BA1638" i="27"/>
  <c r="BA1639" i="27"/>
  <c r="BA1640" i="27"/>
  <c r="BA1641" i="27"/>
  <c r="BA1642" i="27"/>
  <c r="BA1643" i="27"/>
  <c r="BA1644" i="27"/>
  <c r="BA1645" i="27"/>
  <c r="BA1646" i="27"/>
  <c r="BA1647" i="27"/>
  <c r="BA1648" i="27"/>
  <c r="BA1649" i="27"/>
  <c r="BA1650" i="27"/>
  <c r="BA1651" i="27"/>
  <c r="BA1652" i="27"/>
  <c r="BA1653" i="27"/>
  <c r="BA1654" i="27"/>
  <c r="BA1655" i="27"/>
  <c r="BA1656" i="27"/>
  <c r="BA1657" i="27"/>
  <c r="BA1658" i="27"/>
  <c r="BA1659" i="27"/>
  <c r="BA1660" i="27"/>
  <c r="BA1661" i="27"/>
  <c r="BA1662" i="27"/>
  <c r="BA1663" i="27"/>
  <c r="BA1664" i="27"/>
  <c r="BA1665" i="27"/>
  <c r="BA1666" i="27"/>
  <c r="BA1667" i="27"/>
  <c r="BA1668" i="27"/>
  <c r="BA1669" i="27"/>
  <c r="BA1670" i="27"/>
  <c r="BA1571" i="27"/>
  <c r="BA1572" i="27"/>
  <c r="BA1573" i="27"/>
  <c r="BA1574" i="27"/>
  <c r="BA1575" i="27"/>
  <c r="BA1576" i="27"/>
  <c r="BA1577" i="27"/>
  <c r="BA1578" i="27"/>
  <c r="BA1580" i="27"/>
  <c r="BA1581" i="27"/>
  <c r="BA1582" i="27"/>
  <c r="BA1583" i="27"/>
  <c r="BA1584" i="27"/>
  <c r="BA1563" i="27"/>
  <c r="BA1432" i="27"/>
  <c r="BA1433" i="27"/>
  <c r="BA1434" i="27"/>
  <c r="BA1435" i="27"/>
  <c r="BA1436" i="27"/>
  <c r="BA1437" i="27"/>
  <c r="BA1438" i="27"/>
  <c r="BA1439" i="27"/>
  <c r="BA1440" i="27"/>
  <c r="BA1441" i="27"/>
  <c r="BA1442" i="27"/>
  <c r="BA1443" i="27"/>
  <c r="BA1444" i="27"/>
  <c r="BA1445" i="27"/>
  <c r="BA1446" i="27"/>
  <c r="BA1447" i="27"/>
  <c r="BA1448" i="27"/>
  <c r="BA1449" i="27"/>
  <c r="BA1450" i="27"/>
  <c r="BA1451" i="27"/>
  <c r="BA1452" i="27"/>
  <c r="BA1453" i="27"/>
  <c r="BA1454" i="27"/>
  <c r="BA1455" i="27"/>
  <c r="BA206" i="27"/>
  <c r="BA207" i="27"/>
  <c r="BA1456" i="27"/>
  <c r="BA1457" i="27"/>
  <c r="BA1458" i="27"/>
  <c r="BA1459" i="27"/>
  <c r="BA1460" i="27"/>
  <c r="BA1461" i="27"/>
  <c r="BA1462" i="27"/>
  <c r="BA1463" i="27"/>
  <c r="BA1464" i="27"/>
  <c r="BA1465" i="27"/>
  <c r="BA1466" i="27"/>
  <c r="BA1467" i="27"/>
  <c r="BA1468" i="27"/>
  <c r="BA1469" i="27"/>
  <c r="BA1470" i="27"/>
  <c r="BA1471" i="27"/>
  <c r="BA1472" i="27"/>
  <c r="BA1473" i="27"/>
  <c r="BA1474" i="27"/>
  <c r="BA1475" i="27"/>
  <c r="BA1476" i="27"/>
  <c r="BA1477" i="27"/>
  <c r="BA1478" i="27"/>
  <c r="BA1479" i="27"/>
  <c r="BA1480" i="27"/>
  <c r="BA1481" i="27"/>
  <c r="BA1482" i="27"/>
  <c r="BA1483" i="27"/>
  <c r="BA1484" i="27"/>
  <c r="BA1485" i="27"/>
  <c r="BA1486" i="27"/>
  <c r="BA1487" i="27"/>
  <c r="BA1488" i="27"/>
  <c r="BA1489" i="27"/>
  <c r="BA1490" i="27"/>
  <c r="BA1491" i="27"/>
  <c r="BA1492" i="27"/>
  <c r="BA1493" i="27"/>
  <c r="BA1494" i="27"/>
  <c r="BA1495" i="27"/>
  <c r="BA1496" i="27"/>
  <c r="BA1497" i="27"/>
  <c r="BA1498" i="27"/>
  <c r="BA1499" i="27"/>
  <c r="BA1500" i="27"/>
  <c r="BA1501" i="27"/>
  <c r="BA1502" i="27"/>
  <c r="BA1503" i="27"/>
  <c r="BA1504" i="27"/>
  <c r="BA1505" i="27"/>
  <c r="BA1506" i="27"/>
  <c r="BA1507" i="27"/>
  <c r="BA1508" i="27"/>
  <c r="BA1509" i="27"/>
  <c r="BA1510" i="27"/>
  <c r="BA1511" i="27"/>
  <c r="BA1512" i="27"/>
  <c r="BA1513" i="27"/>
  <c r="BA1514" i="27"/>
  <c r="BA1515" i="27"/>
  <c r="BA1516" i="27"/>
  <c r="BA1517" i="27"/>
  <c r="BA1518" i="27"/>
  <c r="BA1519" i="27"/>
  <c r="BA1520" i="27"/>
  <c r="BA1521" i="27"/>
  <c r="BA1522" i="27"/>
  <c r="BA1523" i="27"/>
  <c r="BA1524" i="27"/>
  <c r="BA1525" i="27"/>
  <c r="BA1526" i="27"/>
  <c r="BA1527" i="27"/>
  <c r="BA1528" i="27"/>
  <c r="BA1529" i="27"/>
  <c r="BA1530" i="27"/>
  <c r="BA1531" i="27"/>
  <c r="BA1532" i="27"/>
  <c r="BA1533" i="27"/>
  <c r="BA1534" i="27"/>
  <c r="BA1535" i="27"/>
  <c r="BA1536" i="27"/>
  <c r="BA1537" i="27"/>
  <c r="BA1538" i="27"/>
  <c r="BA1539" i="27"/>
  <c r="BA1540" i="27"/>
  <c r="BA1541" i="27"/>
  <c r="BA1542" i="27"/>
  <c r="BA1543" i="27"/>
  <c r="BA1544" i="27"/>
  <c r="BA1545" i="27"/>
  <c r="BA1546" i="27"/>
  <c r="BA1547" i="27"/>
  <c r="BA1548" i="27"/>
  <c r="BA1549" i="27"/>
  <c r="BA1550" i="27"/>
  <c r="BA1551" i="27"/>
  <c r="BA1552" i="27"/>
  <c r="BA1553" i="27"/>
  <c r="BA1554" i="27"/>
  <c r="BA1555" i="27"/>
  <c r="BA1556" i="27"/>
  <c r="BA1557" i="27"/>
  <c r="BA1558" i="27"/>
  <c r="BA1559" i="27"/>
  <c r="BA1560" i="27"/>
  <c r="BA1207" i="27"/>
  <c r="BA1208" i="27"/>
  <c r="BA1209" i="27"/>
  <c r="BA1210" i="27"/>
  <c r="BA1211" i="27"/>
  <c r="BA1212" i="27"/>
  <c r="BA1213" i="27"/>
  <c r="BA1214" i="27"/>
  <c r="BA1215" i="27"/>
  <c r="BA1216" i="27"/>
  <c r="BA1217" i="27"/>
  <c r="BA1218" i="27"/>
  <c r="BA1219" i="27"/>
  <c r="BA1220" i="27"/>
  <c r="BA1221" i="27"/>
  <c r="BA1222" i="27"/>
  <c r="BA1223" i="27"/>
  <c r="BA1224" i="27"/>
  <c r="BA1225" i="27"/>
  <c r="BA1226" i="27"/>
  <c r="BA1227" i="27"/>
  <c r="BA1228" i="27"/>
  <c r="BA1229" i="27"/>
  <c r="BA1230" i="27"/>
  <c r="BA1231" i="27"/>
  <c r="BA1232" i="27"/>
  <c r="BA1233" i="27"/>
  <c r="BA1234" i="27"/>
  <c r="BA1235" i="27"/>
  <c r="BA1236" i="27"/>
  <c r="BA1237" i="27"/>
  <c r="BA1238" i="27"/>
  <c r="BA1239" i="27"/>
  <c r="BA1240" i="27"/>
  <c r="BA1241" i="27"/>
  <c r="BA1242" i="27"/>
  <c r="BA188" i="27"/>
  <c r="BA189" i="27"/>
  <c r="BA1243" i="27"/>
  <c r="BA1244" i="27"/>
  <c r="BA1245" i="27"/>
  <c r="BA1246" i="27"/>
  <c r="BA1247" i="27"/>
  <c r="BA1248" i="27"/>
  <c r="BA1249" i="27"/>
  <c r="BA1250" i="27"/>
  <c r="BA1251" i="27"/>
  <c r="BA1252" i="27"/>
  <c r="BA1253" i="27"/>
  <c r="BA1254" i="27"/>
  <c r="BA1255" i="27"/>
  <c r="BA1256" i="27"/>
  <c r="BA1257" i="27"/>
  <c r="BA1258" i="27"/>
  <c r="BA1259" i="27"/>
  <c r="BA1260" i="27"/>
  <c r="BA121" i="27"/>
  <c r="BA1261" i="27"/>
  <c r="BA1262" i="27"/>
  <c r="BA1263" i="27"/>
  <c r="BA1264" i="27"/>
  <c r="BA1265" i="27"/>
  <c r="BA1266" i="27"/>
  <c r="BA1267" i="27"/>
  <c r="BA1268" i="27"/>
  <c r="BA1269" i="27"/>
  <c r="BA1270" i="27"/>
  <c r="BA1271" i="27"/>
  <c r="BA1272" i="27"/>
  <c r="BA1273" i="27"/>
  <c r="BA1274" i="27"/>
  <c r="BA1275" i="27"/>
  <c r="BA1276" i="27"/>
  <c r="BA1277" i="27"/>
  <c r="BA1278" i="27"/>
  <c r="BA1279" i="27"/>
  <c r="BA1280" i="27"/>
  <c r="BA1281" i="27"/>
  <c r="BA1282" i="27"/>
  <c r="BA1283" i="27"/>
  <c r="BA1284" i="27"/>
  <c r="BA1285" i="27"/>
  <c r="BA1286" i="27"/>
  <c r="BA1287" i="27"/>
  <c r="BA1288" i="27"/>
  <c r="BA1289" i="27"/>
  <c r="BA1290" i="27"/>
  <c r="BA1291" i="27"/>
  <c r="BA1292" i="27"/>
  <c r="BA1293" i="27"/>
  <c r="BA1294" i="27"/>
  <c r="BA1295" i="27"/>
  <c r="BA1296" i="27"/>
  <c r="BA1297" i="27"/>
  <c r="BA1298" i="27"/>
  <c r="BA1299" i="27"/>
  <c r="BA1300" i="27"/>
  <c r="BA1301" i="27"/>
  <c r="BA1302" i="27"/>
  <c r="BA1303" i="27"/>
  <c r="BA1304" i="27"/>
  <c r="BA1305" i="27"/>
  <c r="BA1306" i="27"/>
  <c r="BA1307" i="27"/>
  <c r="BA1308" i="27"/>
  <c r="BA1309" i="27"/>
  <c r="BA1310" i="27"/>
  <c r="BA1311" i="27"/>
  <c r="BA1312" i="27"/>
  <c r="BA1313" i="27"/>
  <c r="BA1314" i="27"/>
  <c r="BA1315" i="27"/>
  <c r="BA1316" i="27"/>
  <c r="BA1317" i="27"/>
  <c r="BA1318" i="27"/>
  <c r="BA1319" i="27"/>
  <c r="BA1320" i="27"/>
  <c r="BA1321" i="27"/>
  <c r="BA1322" i="27"/>
  <c r="BA1323" i="27"/>
  <c r="BA1324" i="27"/>
  <c r="BA1325" i="27"/>
  <c r="BA1326" i="27"/>
  <c r="BA1327" i="27"/>
  <c r="BA1328" i="27"/>
  <c r="BA1329" i="27"/>
  <c r="BA1330" i="27"/>
  <c r="BA1331" i="27"/>
  <c r="BA1332" i="27"/>
  <c r="BA1333" i="27"/>
  <c r="BA1334" i="27"/>
  <c r="BA1335" i="27"/>
  <c r="BA1336" i="27"/>
  <c r="BA1337" i="27"/>
  <c r="BA1338" i="27"/>
  <c r="BA1339" i="27"/>
  <c r="BA193" i="27"/>
  <c r="BA194" i="27"/>
  <c r="BA1340" i="27"/>
  <c r="BA1341" i="27"/>
  <c r="BA1342" i="27"/>
  <c r="BA1343" i="27"/>
  <c r="BA1344" i="27"/>
  <c r="BA1345" i="27"/>
  <c r="BA1346" i="27"/>
  <c r="BA1347" i="27"/>
  <c r="BA1348" i="27"/>
  <c r="BA1349" i="27"/>
  <c r="BA1350" i="27"/>
  <c r="BA1351" i="27"/>
  <c r="BA1352" i="27"/>
  <c r="BA1353" i="27"/>
  <c r="BA1354" i="27"/>
  <c r="BA1355" i="27"/>
  <c r="BA1356" i="27"/>
  <c r="BA87" i="27"/>
  <c r="BA88" i="27"/>
  <c r="BA1357" i="27"/>
  <c r="BA1358" i="27"/>
  <c r="BA1359" i="27"/>
  <c r="BA1360" i="27"/>
  <c r="BA1361" i="27"/>
  <c r="BA1362" i="27"/>
  <c r="BA1363" i="27"/>
  <c r="BA1364" i="27"/>
  <c r="BA1365" i="27"/>
  <c r="BA1366" i="27"/>
  <c r="BA1367" i="27"/>
  <c r="BA1368" i="27"/>
  <c r="BA1369" i="27"/>
  <c r="BA1370" i="27"/>
  <c r="BA1371" i="27"/>
  <c r="BA1372" i="27"/>
  <c r="BA1373" i="27"/>
  <c r="BA1374" i="27"/>
  <c r="BA1375" i="27"/>
  <c r="BA1376" i="27"/>
  <c r="BA1377" i="27"/>
  <c r="BA1378" i="27"/>
  <c r="BA1379" i="27"/>
  <c r="BA1380" i="27"/>
  <c r="BA1381" i="27"/>
  <c r="BA1382" i="27"/>
  <c r="BA1383" i="27"/>
  <c r="BA1384" i="27"/>
  <c r="BA1385" i="27"/>
  <c r="BA1386" i="27"/>
  <c r="BA1387" i="27"/>
  <c r="BA1388" i="27"/>
  <c r="BA1389" i="27"/>
  <c r="BA1390" i="27"/>
  <c r="BA1391" i="27"/>
  <c r="BA1392" i="27"/>
  <c r="BA1393" i="27"/>
  <c r="BA1394" i="27"/>
  <c r="BA1395" i="27"/>
  <c r="BA1396" i="27"/>
  <c r="BA1397" i="27"/>
  <c r="BA1398" i="27"/>
  <c r="BA1399" i="27"/>
  <c r="BA1400" i="27"/>
  <c r="BA1401" i="27"/>
  <c r="BA1402" i="27"/>
  <c r="BA1403" i="27"/>
  <c r="BA1404" i="27"/>
  <c r="BA1405" i="27"/>
  <c r="BA1406" i="27"/>
  <c r="BA1407" i="27"/>
  <c r="BA1408" i="27"/>
  <c r="BA1409" i="27"/>
  <c r="BA1410" i="27"/>
  <c r="BA1411" i="27"/>
  <c r="BA97" i="27"/>
  <c r="BA1412" i="27"/>
  <c r="BA1413" i="27"/>
  <c r="BA1414" i="27"/>
  <c r="BA1415" i="27"/>
  <c r="BA1416" i="27"/>
  <c r="BA1417" i="27"/>
  <c r="BA200" i="27"/>
  <c r="BA201" i="27"/>
  <c r="BA1418" i="27"/>
  <c r="BA1419" i="27"/>
  <c r="BA1420" i="27"/>
  <c r="BA1421" i="27"/>
  <c r="BA1422" i="27"/>
  <c r="BA1423" i="27"/>
  <c r="BA1424" i="27"/>
  <c r="BA1425" i="27"/>
  <c r="BA1426" i="27"/>
  <c r="BA1427" i="27"/>
  <c r="BA1428" i="27"/>
  <c r="BA1429" i="27"/>
  <c r="BA1430" i="27"/>
  <c r="BA1431" i="27"/>
  <c r="BA647" i="27"/>
  <c r="BA648" i="27"/>
  <c r="BA649" i="27"/>
  <c r="BA651" i="27"/>
  <c r="BA652" i="27"/>
  <c r="BA653" i="27"/>
  <c r="BA654" i="27"/>
  <c r="BA655" i="27"/>
  <c r="BA656" i="27"/>
  <c r="BA657" i="27"/>
  <c r="BA658" i="27"/>
  <c r="BA659" i="27"/>
  <c r="BA1564" i="27"/>
  <c r="BA661" i="27"/>
  <c r="BA662" i="27"/>
  <c r="BA663" i="27"/>
  <c r="BA664" i="27"/>
  <c r="BA665" i="27"/>
  <c r="BA666" i="27"/>
  <c r="BA667" i="27"/>
  <c r="BA668" i="27"/>
  <c r="BA669" i="27"/>
  <c r="BA670" i="27"/>
  <c r="BA671" i="27"/>
  <c r="BA672" i="27"/>
  <c r="BA673" i="27"/>
  <c r="BA674" i="27"/>
  <c r="BA675" i="27"/>
  <c r="BA676" i="27"/>
  <c r="BA677" i="27"/>
  <c r="BA678" i="27"/>
  <c r="BA679" i="27"/>
  <c r="BA680" i="27"/>
  <c r="BA681" i="27"/>
  <c r="BA682" i="27"/>
  <c r="BA683" i="27"/>
  <c r="BA684" i="27"/>
  <c r="BA685" i="27"/>
  <c r="BA686" i="27"/>
  <c r="BA687" i="27"/>
  <c r="BA688" i="27"/>
  <c r="BA689" i="27"/>
  <c r="BA690" i="27"/>
  <c r="BA691" i="27"/>
  <c r="BA692" i="27"/>
  <c r="BA693" i="27"/>
  <c r="BA694" i="27"/>
  <c r="BA695" i="27"/>
  <c r="BA696" i="27"/>
  <c r="BA697" i="27"/>
  <c r="BA698" i="27"/>
  <c r="BA699" i="27"/>
  <c r="BA700" i="27"/>
  <c r="BA701" i="27"/>
  <c r="BA702" i="27"/>
  <c r="BA703" i="27"/>
  <c r="BA704" i="27"/>
  <c r="BA705" i="27"/>
  <c r="BA706" i="27"/>
  <c r="BA707" i="27"/>
  <c r="BA708" i="27"/>
  <c r="BA709" i="27"/>
  <c r="BA710" i="27"/>
  <c r="BA711" i="27"/>
  <c r="BA712" i="27"/>
  <c r="BA713" i="27"/>
  <c r="BA714" i="27"/>
  <c r="BA715" i="27"/>
  <c r="BA716" i="27"/>
  <c r="BA717" i="27"/>
  <c r="BA718" i="27"/>
  <c r="BA719" i="27"/>
  <c r="BA720" i="27"/>
  <c r="BA721" i="27"/>
  <c r="BA722" i="27"/>
  <c r="BA723" i="27"/>
  <c r="BA724" i="27"/>
  <c r="BA725" i="27"/>
  <c r="BA726" i="27"/>
  <c r="BA727" i="27"/>
  <c r="BA728" i="27"/>
  <c r="BA729" i="27"/>
  <c r="BA730" i="27"/>
  <c r="BA731" i="27"/>
  <c r="BA732" i="27"/>
  <c r="BA733" i="27"/>
  <c r="BA734" i="27"/>
  <c r="BA735" i="27"/>
  <c r="BA736" i="27"/>
  <c r="BA737" i="27"/>
  <c r="BA738" i="27"/>
  <c r="BA739" i="27"/>
  <c r="BA740" i="27"/>
  <c r="BA741" i="27"/>
  <c r="BA742" i="27"/>
  <c r="BA743" i="27"/>
  <c r="BA744" i="27"/>
  <c r="BA745" i="27"/>
  <c r="BA27" i="27"/>
  <c r="BA746" i="27"/>
  <c r="BA747" i="27"/>
  <c r="BA748" i="27"/>
  <c r="BA749" i="27"/>
  <c r="BA750" i="27"/>
  <c r="BA751" i="27"/>
  <c r="BA752" i="27"/>
  <c r="BA753" i="27"/>
  <c r="BA754" i="27"/>
  <c r="BA755" i="27"/>
  <c r="BA756" i="27"/>
  <c r="BA757" i="27"/>
  <c r="BA758" i="27"/>
  <c r="BA759" i="27"/>
  <c r="BA760" i="27"/>
  <c r="BA761" i="27"/>
  <c r="BA762" i="27"/>
  <c r="BA763" i="27"/>
  <c r="BA764" i="27"/>
  <c r="BA765" i="27"/>
  <c r="BA766" i="27"/>
  <c r="BA767" i="27"/>
  <c r="BA768" i="27"/>
  <c r="BA769" i="27"/>
  <c r="BA770" i="27"/>
  <c r="BA771" i="27"/>
  <c r="BA772" i="27"/>
  <c r="BA773" i="27"/>
  <c r="BA774" i="27"/>
  <c r="BA775" i="27"/>
  <c r="BA776" i="27"/>
  <c r="BA777" i="27"/>
  <c r="BA778" i="27"/>
  <c r="BA779" i="27"/>
  <c r="BA780" i="27"/>
  <c r="BA781" i="27"/>
  <c r="BA782" i="27"/>
  <c r="BA783" i="27"/>
  <c r="BA784" i="27"/>
  <c r="BA785" i="27"/>
  <c r="BA786" i="27"/>
  <c r="BA787" i="27"/>
  <c r="BA788" i="27"/>
  <c r="BA789" i="27"/>
  <c r="BA790" i="27"/>
  <c r="BA791" i="27"/>
  <c r="BA792" i="27"/>
  <c r="BA793" i="27"/>
  <c r="BA794" i="27"/>
  <c r="BA795" i="27"/>
  <c r="BA796" i="27"/>
  <c r="BA797" i="27"/>
  <c r="BA798" i="27"/>
  <c r="BA799" i="27"/>
  <c r="BA800" i="27"/>
  <c r="BA801" i="27"/>
  <c r="BA802" i="27"/>
  <c r="BA803" i="27"/>
  <c r="BA804" i="27"/>
  <c r="BA805" i="27"/>
  <c r="BA806" i="27"/>
  <c r="BA807" i="27"/>
  <c r="BA808" i="27"/>
  <c r="BA809" i="27"/>
  <c r="BA810" i="27"/>
  <c r="BA811" i="27"/>
  <c r="BA812" i="27"/>
  <c r="BA813" i="27"/>
  <c r="BA814" i="27"/>
  <c r="BA815" i="27"/>
  <c r="BA816" i="27"/>
  <c r="BA817" i="27"/>
  <c r="BA818" i="27"/>
  <c r="BA819" i="27"/>
  <c r="BA820" i="27"/>
  <c r="BA821" i="27"/>
  <c r="BA822" i="27"/>
  <c r="BA823" i="27"/>
  <c r="BA824" i="27"/>
  <c r="BA825" i="27"/>
  <c r="BA826" i="27"/>
  <c r="BA34" i="27"/>
  <c r="BA827" i="27"/>
  <c r="BA828" i="27"/>
  <c r="BA829" i="27"/>
  <c r="BA830" i="27"/>
  <c r="BA831" i="27"/>
  <c r="BA832" i="27"/>
  <c r="BA833" i="27"/>
  <c r="BA834" i="27"/>
  <c r="BA835" i="27"/>
  <c r="BA836" i="27"/>
  <c r="BA837" i="27"/>
  <c r="BA838" i="27"/>
  <c r="BA839" i="27"/>
  <c r="BA840" i="27"/>
  <c r="BA841" i="27"/>
  <c r="BA842" i="27"/>
  <c r="BA843" i="27"/>
  <c r="BA844" i="27"/>
  <c r="BA845" i="27"/>
  <c r="BA846" i="27"/>
  <c r="BA847" i="27"/>
  <c r="BA848" i="27"/>
  <c r="BA849" i="27"/>
  <c r="BA850" i="27"/>
  <c r="BA851" i="27"/>
  <c r="BA852" i="27"/>
  <c r="BA853" i="27"/>
  <c r="BA854" i="27"/>
  <c r="BA855" i="27"/>
  <c r="BA856" i="27"/>
  <c r="BA857" i="27"/>
  <c r="BA858" i="27"/>
  <c r="BA859" i="27"/>
  <c r="BA860" i="27"/>
  <c r="BA861" i="27"/>
  <c r="BA862" i="27"/>
  <c r="BA863" i="27"/>
  <c r="BA864" i="27"/>
  <c r="BA865" i="27"/>
  <c r="BA866" i="27"/>
  <c r="BA867" i="27"/>
  <c r="BA868" i="27"/>
  <c r="BA869" i="27"/>
  <c r="BA870" i="27"/>
  <c r="BA871" i="27"/>
  <c r="BA872" i="27"/>
  <c r="BA1570" i="27"/>
  <c r="BA873" i="27"/>
  <c r="BA874" i="27"/>
  <c r="BA875" i="27"/>
  <c r="BA876" i="27"/>
  <c r="BA877" i="27"/>
  <c r="BA878" i="27"/>
  <c r="BA879" i="27"/>
  <c r="BA880" i="27"/>
  <c r="BA881" i="27"/>
  <c r="BA882" i="27"/>
  <c r="BA883" i="27"/>
  <c r="BA884" i="27"/>
  <c r="BA41" i="27"/>
  <c r="BA885" i="27"/>
  <c r="BA886" i="27"/>
  <c r="BA887" i="27"/>
  <c r="BA888" i="27"/>
  <c r="BA889" i="27"/>
  <c r="BA890" i="27"/>
  <c r="BA891" i="27"/>
  <c r="BA892" i="27"/>
  <c r="BA893" i="27"/>
  <c r="BA894" i="27"/>
  <c r="BA895" i="27"/>
  <c r="BA1617" i="27"/>
  <c r="BA896" i="27"/>
  <c r="BA897" i="27"/>
  <c r="BA898" i="27"/>
  <c r="BA899" i="27"/>
  <c r="BA900" i="27"/>
  <c r="BA901" i="27"/>
  <c r="BA902" i="27"/>
  <c r="BA903" i="27"/>
  <c r="BA904" i="27"/>
  <c r="BA905" i="27"/>
  <c r="BA906" i="27"/>
  <c r="BA907" i="27"/>
  <c r="BA908" i="27"/>
  <c r="BA909" i="27"/>
  <c r="BA910" i="27"/>
  <c r="BA911" i="27"/>
  <c r="BA912" i="27"/>
  <c r="BA913" i="27"/>
  <c r="BA914" i="27"/>
  <c r="BA915" i="27"/>
  <c r="BA916" i="27"/>
  <c r="BA917" i="27"/>
  <c r="BA918" i="27"/>
  <c r="BA919" i="27"/>
  <c r="BA920" i="27"/>
  <c r="BA921" i="27"/>
  <c r="BA922" i="27"/>
  <c r="BA923" i="27"/>
  <c r="BA924" i="27"/>
  <c r="BA925" i="27"/>
  <c r="BA926" i="27"/>
  <c r="BA927" i="27"/>
  <c r="BA928" i="27"/>
  <c r="BA929" i="27"/>
  <c r="BA930" i="27"/>
  <c r="BA931" i="27"/>
  <c r="BA932" i="27"/>
  <c r="BA933" i="27"/>
  <c r="BA934" i="27"/>
  <c r="BA935" i="27"/>
  <c r="BA936" i="27"/>
  <c r="BA937" i="27"/>
  <c r="BA938" i="27"/>
  <c r="BA939" i="27"/>
  <c r="BA940" i="27"/>
  <c r="BA941" i="27"/>
  <c r="BA942" i="27"/>
  <c r="BA943" i="27"/>
  <c r="BA944" i="27"/>
  <c r="BA945" i="27"/>
  <c r="BA946" i="27"/>
  <c r="BA947" i="27"/>
  <c r="BA948" i="27"/>
  <c r="BA949" i="27"/>
  <c r="BA950" i="27"/>
  <c r="BA951" i="27"/>
  <c r="BA952" i="27"/>
  <c r="BA953" i="27"/>
  <c r="BA954" i="27"/>
  <c r="BA955" i="27"/>
  <c r="BA956" i="27"/>
  <c r="BA957" i="27"/>
  <c r="BA958" i="27"/>
  <c r="BA959" i="27"/>
  <c r="BA960" i="27"/>
  <c r="BA961" i="27"/>
  <c r="BA962" i="27"/>
  <c r="BA963" i="27"/>
  <c r="BA964" i="27"/>
  <c r="BA965" i="27"/>
  <c r="BA966" i="27"/>
  <c r="BA967" i="27"/>
  <c r="BA968" i="27"/>
  <c r="BA969" i="27"/>
  <c r="BA970" i="27"/>
  <c r="BA971" i="27"/>
  <c r="BA972" i="27"/>
  <c r="BA973" i="27"/>
  <c r="BA974" i="27"/>
  <c r="BA975" i="27"/>
  <c r="BA976" i="27"/>
  <c r="BA977" i="27"/>
  <c r="BA978" i="27"/>
  <c r="BA979" i="27"/>
  <c r="BA980" i="27"/>
  <c r="BA981" i="27"/>
  <c r="BA982" i="27"/>
  <c r="BA983" i="27"/>
  <c r="BA984" i="27"/>
  <c r="BA985" i="27"/>
  <c r="BA986" i="27"/>
  <c r="BA987" i="27"/>
  <c r="BA988" i="27"/>
  <c r="BA989" i="27"/>
  <c r="BA990" i="27"/>
  <c r="BA991" i="27"/>
  <c r="BA992" i="27"/>
  <c r="BA993" i="27"/>
  <c r="BA994" i="27"/>
  <c r="BA995" i="27"/>
  <c r="BA996" i="27"/>
  <c r="BA997" i="27"/>
  <c r="BA998" i="27"/>
  <c r="BA999" i="27"/>
  <c r="BA1000" i="27"/>
  <c r="BA1001" i="27"/>
  <c r="BA1002" i="27"/>
  <c r="BA1003" i="27"/>
  <c r="BA1004" i="27"/>
  <c r="BA1005" i="27"/>
  <c r="BA1006" i="27"/>
  <c r="BA1007" i="27"/>
  <c r="BA1008" i="27"/>
  <c r="BA1009" i="27"/>
  <c r="BA1010" i="27"/>
  <c r="BA1011" i="27"/>
  <c r="BA1012" i="27"/>
  <c r="BA1013" i="27"/>
  <c r="BA1014" i="27"/>
  <c r="BA1015" i="27"/>
  <c r="BA1016" i="27"/>
  <c r="BA1017" i="27"/>
  <c r="BA1018" i="27"/>
  <c r="BA1019" i="27"/>
  <c r="BA1020" i="27"/>
  <c r="BA1021" i="27"/>
  <c r="BA1022" i="27"/>
  <c r="BA1023" i="27"/>
  <c r="BA1024" i="27"/>
  <c r="BA1025" i="27"/>
  <c r="BA1026" i="27"/>
  <c r="BA1027" i="27"/>
  <c r="BA1028" i="27"/>
  <c r="BA1029" i="27"/>
  <c r="BA1030" i="27"/>
  <c r="BA1031" i="27"/>
  <c r="BA1032" i="27"/>
  <c r="BA1033" i="27"/>
  <c r="BA144" i="27"/>
  <c r="BA1034" i="27"/>
  <c r="BA1035" i="27"/>
  <c r="BA1036" i="27"/>
  <c r="BA1037" i="27"/>
  <c r="BA1038" i="27"/>
  <c r="BA1039" i="27"/>
  <c r="BA1040" i="27"/>
  <c r="BA1041" i="27"/>
  <c r="BA1042" i="27"/>
  <c r="BA1043" i="27"/>
  <c r="BA1044" i="27"/>
  <c r="BA1045" i="27"/>
  <c r="BA1046" i="27"/>
  <c r="BA1047" i="27"/>
  <c r="BA1048" i="27"/>
  <c r="BA1049" i="27"/>
  <c r="BA1050" i="27"/>
  <c r="BA1051" i="27"/>
  <c r="BA1052" i="27"/>
  <c r="BA1053" i="27"/>
  <c r="BA1054" i="27"/>
  <c r="BA1055" i="27"/>
  <c r="BA1056" i="27"/>
  <c r="BA1057" i="27"/>
  <c r="BA1058" i="27"/>
  <c r="BA1059" i="27"/>
  <c r="BA1060" i="27"/>
  <c r="BA1061" i="27"/>
  <c r="BA1062" i="27"/>
  <c r="BA1063" i="27"/>
  <c r="BA1064" i="27"/>
  <c r="BA1065" i="27"/>
  <c r="BA1066" i="27"/>
  <c r="BA1067" i="27"/>
  <c r="BA1068" i="27"/>
  <c r="BA1069" i="27"/>
  <c r="BA1070" i="27"/>
  <c r="BA1071" i="27"/>
  <c r="BA1072" i="27"/>
  <c r="BA1073" i="27"/>
  <c r="BA1074" i="27"/>
  <c r="BA1075" i="27"/>
  <c r="BA1076" i="27"/>
  <c r="BA1077" i="27"/>
  <c r="BA1078" i="27"/>
  <c r="BA1079" i="27"/>
  <c r="BA1080" i="27"/>
  <c r="BA1081" i="27"/>
  <c r="BA1082" i="27"/>
  <c r="BA1083" i="27"/>
  <c r="BA1084" i="27"/>
  <c r="BA1085" i="27"/>
  <c r="BA1086" i="27"/>
  <c r="BA1087" i="27"/>
  <c r="BA1088" i="27"/>
  <c r="BA1089" i="27"/>
  <c r="BA1090" i="27"/>
  <c r="BA1091" i="27"/>
  <c r="BA1092" i="27"/>
  <c r="BA1093" i="27"/>
  <c r="BA1094" i="27"/>
  <c r="BA1095" i="27"/>
  <c r="BA1096" i="27"/>
  <c r="BA1097" i="27"/>
  <c r="BA1098" i="27"/>
  <c r="BA1099" i="27"/>
  <c r="BA1100" i="27"/>
  <c r="BA1101" i="27"/>
  <c r="BA1102" i="27"/>
  <c r="BA1103" i="27"/>
  <c r="BA1104" i="27"/>
  <c r="BA1105" i="27"/>
  <c r="BA1106" i="27"/>
  <c r="BA1107" i="27"/>
  <c r="BA1109" i="27"/>
  <c r="BA1110" i="27"/>
  <c r="BA1111" i="27"/>
  <c r="BA1112" i="27"/>
  <c r="BA1113" i="27"/>
  <c r="BA1114" i="27"/>
  <c r="BA1115" i="27"/>
  <c r="BA1116" i="27"/>
  <c r="BA1117" i="27"/>
  <c r="BA1118" i="27"/>
  <c r="BA1119" i="27"/>
  <c r="BA1120" i="27"/>
  <c r="BA1121" i="27"/>
  <c r="BA1122" i="27"/>
  <c r="BA1123" i="27"/>
  <c r="BA1124" i="27"/>
  <c r="BA1125" i="27"/>
  <c r="BA1126" i="27"/>
  <c r="BA1127" i="27"/>
  <c r="BA1128" i="27"/>
  <c r="BA1129" i="27"/>
  <c r="BA1130" i="27"/>
  <c r="BA1131" i="27"/>
  <c r="BA1132" i="27"/>
  <c r="BA1133" i="27"/>
  <c r="BA1134" i="27"/>
  <c r="BA1135" i="27"/>
  <c r="BA1136" i="27"/>
  <c r="BA1137" i="27"/>
  <c r="BA1138" i="27"/>
  <c r="BA1139" i="27"/>
  <c r="BA1140" i="27"/>
  <c r="BA1141" i="27"/>
  <c r="BA1142" i="27"/>
  <c r="BA1143" i="27"/>
  <c r="BA1144" i="27"/>
  <c r="BA1145" i="27"/>
  <c r="BA1146" i="27"/>
  <c r="BA1147" i="27"/>
  <c r="BA1148" i="27"/>
  <c r="BA1149" i="27"/>
  <c r="BA1150" i="27"/>
  <c r="BA1151" i="27"/>
  <c r="BA1152" i="27"/>
  <c r="BA1153" i="27"/>
  <c r="BA1154" i="27"/>
  <c r="BA1155" i="27"/>
  <c r="BA1156" i="27"/>
  <c r="BA1157" i="27"/>
  <c r="BA1158" i="27"/>
  <c r="BA1159" i="27"/>
  <c r="BA1160" i="27"/>
  <c r="BA1161" i="27"/>
  <c r="BA1162" i="27"/>
  <c r="BA1163" i="27"/>
  <c r="BA1164" i="27"/>
  <c r="BA1165" i="27"/>
  <c r="BA1166" i="27"/>
  <c r="BA1167" i="27"/>
  <c r="BA1168" i="27"/>
  <c r="BA1169" i="27"/>
  <c r="BA1170" i="27"/>
  <c r="BA1171" i="27"/>
  <c r="BA1172" i="27"/>
  <c r="BA1173" i="27"/>
  <c r="BA1174" i="27"/>
  <c r="BA1175" i="27"/>
  <c r="BA1176" i="27"/>
  <c r="BA1177" i="27"/>
  <c r="BA1178" i="27"/>
  <c r="BA1179" i="27"/>
  <c r="BA1180" i="27"/>
  <c r="BA1181" i="27"/>
  <c r="BA1182" i="27"/>
  <c r="BA1183" i="27"/>
  <c r="BA1184" i="27"/>
  <c r="BA1185" i="27"/>
  <c r="BA1186" i="27"/>
  <c r="BA1187" i="27"/>
  <c r="BA1188" i="27"/>
  <c r="BA1189" i="27"/>
  <c r="BA1190" i="27"/>
  <c r="BA1191" i="27"/>
  <c r="BA1192" i="27"/>
  <c r="BA1193" i="27"/>
  <c r="BA1194" i="27"/>
  <c r="BA1195" i="27"/>
  <c r="BA1196" i="27"/>
  <c r="BA1197" i="27"/>
  <c r="BA1198" i="27"/>
  <c r="BA1199" i="27"/>
  <c r="BA1200" i="27"/>
  <c r="BA1201" i="27"/>
  <c r="BA1202" i="27"/>
  <c r="BA1203" i="27"/>
  <c r="BA1204" i="27"/>
  <c r="BA1205" i="27"/>
  <c r="BA1206" i="27"/>
  <c r="BA378" i="27"/>
  <c r="BA379" i="27"/>
  <c r="BA380" i="27"/>
  <c r="BA381" i="27"/>
  <c r="BA382" i="27"/>
  <c r="BA383" i="27"/>
  <c r="BA384" i="27"/>
  <c r="BA385" i="27"/>
  <c r="BA386" i="27"/>
  <c r="BA387" i="27"/>
  <c r="BA388" i="27"/>
  <c r="BA389" i="27"/>
  <c r="BA390" i="27"/>
  <c r="BA391" i="27"/>
  <c r="BA392" i="27"/>
  <c r="BA332" i="27"/>
  <c r="BA393" i="27"/>
  <c r="BA394" i="27"/>
  <c r="BA395" i="27"/>
  <c r="BA396" i="27"/>
  <c r="BA397" i="27"/>
  <c r="BA3" i="27"/>
  <c r="BA398" i="27"/>
  <c r="BA399" i="27"/>
  <c r="BA400" i="27"/>
  <c r="BA401" i="27"/>
  <c r="BA402" i="27"/>
  <c r="BA403" i="27"/>
  <c r="BA404" i="27"/>
  <c r="BA405" i="27"/>
  <c r="BA406" i="27"/>
  <c r="BA407" i="27"/>
  <c r="BA408" i="27"/>
  <c r="BA409" i="27"/>
  <c r="BA410" i="27"/>
  <c r="BA411" i="27"/>
  <c r="BA412" i="27"/>
  <c r="BA413" i="27"/>
  <c r="BA414" i="27"/>
  <c r="BA415" i="27"/>
  <c r="BA416" i="27"/>
  <c r="BA417" i="27"/>
  <c r="BA418" i="27"/>
  <c r="BA419" i="27"/>
  <c r="BA420" i="27"/>
  <c r="BA421" i="27"/>
  <c r="BA1603" i="27"/>
  <c r="BA1565" i="27"/>
  <c r="BA1566" i="27"/>
  <c r="BA422" i="27"/>
  <c r="BA423" i="27"/>
  <c r="BA424" i="27"/>
  <c r="BA425" i="27"/>
  <c r="BA426" i="27"/>
  <c r="BA241" i="27"/>
  <c r="BA242" i="27"/>
  <c r="BA427" i="27"/>
  <c r="BA428" i="27"/>
  <c r="BA429" i="27"/>
  <c r="BA430" i="27"/>
  <c r="BA431" i="27"/>
  <c r="BA432" i="27"/>
  <c r="BA433" i="27"/>
  <c r="BA434" i="27"/>
  <c r="BA435" i="27"/>
  <c r="BA436" i="27"/>
  <c r="BA437" i="27"/>
  <c r="BA438" i="27"/>
  <c r="BA439" i="27"/>
  <c r="BA440" i="27"/>
  <c r="BA441" i="27"/>
  <c r="BA442" i="27"/>
  <c r="BA443" i="27"/>
  <c r="BA444" i="27"/>
  <c r="BA445" i="27"/>
  <c r="BA1579" i="27"/>
  <c r="BA446" i="27"/>
  <c r="BA447" i="27"/>
  <c r="BA448" i="27"/>
  <c r="BA449" i="27"/>
  <c r="BA450" i="27"/>
  <c r="BA451" i="27"/>
  <c r="BA452" i="27"/>
  <c r="BA453" i="27"/>
  <c r="BA454" i="27"/>
  <c r="BA455" i="27"/>
  <c r="BA456" i="27"/>
  <c r="BA457" i="27"/>
  <c r="BA458" i="27"/>
  <c r="BA459" i="27"/>
  <c r="BA460" i="27"/>
  <c r="BA1567" i="27"/>
  <c r="BA461" i="27"/>
  <c r="BA462" i="27"/>
  <c r="BA463" i="27"/>
  <c r="BA464" i="27"/>
  <c r="BA465" i="27"/>
  <c r="BA466" i="27"/>
  <c r="BA467" i="27"/>
  <c r="BA468" i="27"/>
  <c r="BA469" i="27"/>
  <c r="BA470" i="27"/>
  <c r="BA471" i="27"/>
  <c r="BA472" i="27"/>
  <c r="BA333" i="27"/>
  <c r="BA11" i="27"/>
  <c r="BA473" i="27"/>
  <c r="BA474" i="27"/>
  <c r="BA475" i="27"/>
  <c r="BA476" i="27"/>
  <c r="BA477" i="27"/>
  <c r="BA478" i="27"/>
  <c r="BA479" i="27"/>
  <c r="BA480" i="27"/>
  <c r="BA481" i="27"/>
  <c r="BA482" i="27"/>
  <c r="BA483" i="27"/>
  <c r="BA484" i="27"/>
  <c r="BA485" i="27"/>
  <c r="BA486" i="27"/>
  <c r="BA487" i="27"/>
  <c r="BA488" i="27"/>
  <c r="BA489" i="27"/>
  <c r="BA490" i="27"/>
  <c r="BA491" i="27"/>
  <c r="BA492" i="27"/>
  <c r="BA493" i="27"/>
  <c r="BA494" i="27"/>
  <c r="BA495" i="27"/>
  <c r="BA496" i="27"/>
  <c r="BA497" i="27"/>
  <c r="BA498" i="27"/>
  <c r="BA499" i="27"/>
  <c r="BA500" i="27"/>
  <c r="BA501" i="27"/>
  <c r="BA502" i="27"/>
  <c r="BA503" i="27"/>
  <c r="BA504" i="27"/>
  <c r="BA505" i="27"/>
  <c r="BA506" i="27"/>
  <c r="BA507" i="27"/>
  <c r="BA508" i="27"/>
  <c r="BA509" i="27"/>
  <c r="BA510" i="27"/>
  <c r="BA511" i="27"/>
  <c r="BA512" i="27"/>
  <c r="BA513" i="27"/>
  <c r="BA514" i="27"/>
  <c r="BA515" i="27"/>
  <c r="BA516" i="27"/>
  <c r="BA517" i="27"/>
  <c r="BA518" i="27"/>
  <c r="BA519" i="27"/>
  <c r="BA520" i="27"/>
  <c r="BA521" i="27"/>
  <c r="BA522" i="27"/>
  <c r="BA523" i="27"/>
  <c r="BA524" i="27"/>
  <c r="BA525" i="27"/>
  <c r="BA1618" i="27"/>
  <c r="BA526" i="27"/>
  <c r="BA527" i="27"/>
  <c r="BA528" i="27"/>
  <c r="BA529" i="27"/>
  <c r="BA530" i="27"/>
  <c r="BA531" i="27"/>
  <c r="BA532" i="27"/>
  <c r="BA533" i="27"/>
  <c r="BA534" i="27"/>
  <c r="BA535" i="27"/>
  <c r="BA536" i="27"/>
  <c r="BA537" i="27"/>
  <c r="BA538" i="27"/>
  <c r="BA539" i="27"/>
  <c r="BA540" i="27"/>
  <c r="BA541" i="27"/>
  <c r="BA542" i="27"/>
  <c r="BA543" i="27"/>
  <c r="BA544" i="27"/>
  <c r="BA545" i="27"/>
  <c r="BA546" i="27"/>
  <c r="BA547" i="27"/>
  <c r="BA548" i="27"/>
  <c r="BA549" i="27"/>
  <c r="BA550" i="27"/>
  <c r="BA551" i="27"/>
  <c r="BA552" i="27"/>
  <c r="BA553" i="27"/>
  <c r="BA554" i="27"/>
  <c r="BA555" i="27"/>
  <c r="BA556" i="27"/>
  <c r="BA557" i="27"/>
  <c r="BA558" i="27"/>
  <c r="BA559" i="27"/>
  <c r="BA560" i="27"/>
  <c r="BA561" i="27"/>
  <c r="BA562" i="27"/>
  <c r="BA563" i="27"/>
  <c r="BA564" i="27"/>
  <c r="BA565" i="27"/>
  <c r="BA566" i="27"/>
  <c r="BA567" i="27"/>
  <c r="BA568" i="27"/>
  <c r="BA569" i="27"/>
  <c r="BA570" i="27"/>
  <c r="BA15" i="27"/>
  <c r="BA571" i="27"/>
  <c r="BA572" i="27"/>
  <c r="BA573" i="27"/>
  <c r="BA574" i="27"/>
  <c r="BA575" i="27"/>
  <c r="BA576" i="27"/>
  <c r="BA577" i="27"/>
  <c r="BA578" i="27"/>
  <c r="BA1613" i="27"/>
  <c r="BA579" i="27"/>
  <c r="BA580" i="27"/>
  <c r="BA581" i="27"/>
  <c r="BA582" i="27"/>
  <c r="BA583" i="27"/>
  <c r="BA584" i="27"/>
  <c r="BA585" i="27"/>
  <c r="BA586" i="27"/>
  <c r="BA587" i="27"/>
  <c r="BA588" i="27"/>
  <c r="BA589" i="27"/>
  <c r="BA590" i="27"/>
  <c r="BA591" i="27"/>
  <c r="BA592" i="27"/>
  <c r="BA593" i="27"/>
  <c r="BA594" i="27"/>
  <c r="BA595" i="27"/>
  <c r="BA596" i="27"/>
  <c r="BA597" i="27"/>
  <c r="BA598" i="27"/>
  <c r="BA599" i="27"/>
  <c r="BA600" i="27"/>
  <c r="BA601" i="27"/>
  <c r="BA602" i="27"/>
  <c r="BA603" i="27"/>
  <c r="BA604" i="27"/>
  <c r="BA605" i="27"/>
  <c r="BA606" i="27"/>
  <c r="BA607" i="27"/>
  <c r="BA608" i="27"/>
  <c r="BA609" i="27"/>
  <c r="BA610" i="27"/>
  <c r="BA611" i="27"/>
  <c r="BA612" i="27"/>
  <c r="BA613" i="27"/>
  <c r="BA614" i="27"/>
  <c r="BA615" i="27"/>
  <c r="BA616" i="27"/>
  <c r="BA617" i="27"/>
  <c r="BA618" i="27"/>
  <c r="BA619" i="27"/>
  <c r="BA620" i="27"/>
  <c r="BA621" i="27"/>
  <c r="BB621" i="27" s="1"/>
  <c r="BA622" i="27"/>
  <c r="BA623" i="27"/>
  <c r="BA624" i="27"/>
  <c r="BA625" i="27"/>
  <c r="BA626" i="27"/>
  <c r="BA627" i="27"/>
  <c r="BA628" i="27"/>
  <c r="BA629" i="27"/>
  <c r="BA630" i="27"/>
  <c r="BA631" i="27"/>
  <c r="BA632" i="27"/>
  <c r="BA633" i="27"/>
  <c r="BA634" i="27"/>
  <c r="BA635" i="27"/>
  <c r="BA636" i="27"/>
  <c r="BA637" i="27"/>
  <c r="BA18" i="27"/>
  <c r="BA638" i="27"/>
  <c r="BA639" i="27"/>
  <c r="BA640" i="27"/>
  <c r="BA641" i="27"/>
  <c r="BA642" i="27"/>
  <c r="BA643" i="27"/>
  <c r="BA644" i="27"/>
  <c r="BA645" i="27"/>
  <c r="BA646" i="27"/>
  <c r="BA23" i="27"/>
  <c r="BA24" i="27"/>
  <c r="BA226" i="27"/>
  <c r="BA25" i="27"/>
  <c r="BA26" i="27"/>
  <c r="BA31" i="27"/>
  <c r="BA32" i="27"/>
  <c r="BA33" i="27"/>
  <c r="BA38" i="27"/>
  <c r="BA40" i="27"/>
  <c r="BA39" i="27"/>
  <c r="BA42" i="27"/>
  <c r="BA43" i="27"/>
  <c r="BA44" i="27"/>
  <c r="BA45" i="27"/>
  <c r="BA46" i="27"/>
  <c r="BA47" i="27"/>
  <c r="BA50" i="27"/>
  <c r="BA51" i="27"/>
  <c r="BA52" i="27"/>
  <c r="BA53" i="27"/>
  <c r="BA54" i="27"/>
  <c r="BA56" i="27"/>
  <c r="BA58" i="27"/>
  <c r="BA1568" i="27"/>
  <c r="BA63" i="27"/>
  <c r="BA64" i="27"/>
  <c r="BA65" i="27"/>
  <c r="BA237" i="27"/>
  <c r="BA66" i="27"/>
  <c r="BA67" i="27"/>
  <c r="BA68" i="27"/>
  <c r="BA69" i="27"/>
  <c r="BA74" i="27"/>
  <c r="BA75" i="27"/>
  <c r="BA76" i="27"/>
  <c r="BA77" i="27"/>
  <c r="BA78" i="27"/>
  <c r="BA89" i="27"/>
  <c r="BA1569" i="27"/>
  <c r="BA197" i="27"/>
  <c r="BA238" i="27"/>
  <c r="BA239" i="27"/>
  <c r="BA91" i="27"/>
  <c r="BA92" i="27"/>
  <c r="BA93" i="27"/>
  <c r="BA94" i="27"/>
  <c r="BA95" i="27"/>
  <c r="BA96" i="27"/>
  <c r="BA240" i="27"/>
  <c r="BA213" i="27"/>
  <c r="BA210" i="27"/>
  <c r="BA202" i="27"/>
  <c r="BA181" i="27"/>
  <c r="BA187" i="27"/>
  <c r="BA162" i="27"/>
  <c r="BA163" i="27"/>
  <c r="BA137" i="27"/>
  <c r="BA138" i="27"/>
  <c r="BA37" i="27"/>
  <c r="BA48" i="27"/>
  <c r="BA49" i="27"/>
  <c r="BA173" i="27"/>
  <c r="BA55" i="27"/>
  <c r="BA177" i="27"/>
  <c r="BA59" i="27"/>
  <c r="BA60" i="27"/>
  <c r="BA182" i="27"/>
  <c r="BA183" i="27"/>
  <c r="BA330" i="27"/>
  <c r="BA331" i="27"/>
  <c r="BA369" i="27"/>
  <c r="BA370" i="27"/>
  <c r="BA371" i="27"/>
  <c r="BA372" i="27"/>
  <c r="BA373" i="27"/>
  <c r="BA374" i="27"/>
  <c r="BA375" i="27"/>
  <c r="BA7" i="27"/>
  <c r="BA214" i="27"/>
  <c r="BA8" i="27"/>
  <c r="BA215" i="27"/>
  <c r="BA216" i="27"/>
  <c r="BA10" i="27"/>
  <c r="BA217" i="27"/>
  <c r="BA12" i="27"/>
  <c r="BA13" i="27"/>
  <c r="BA218" i="27"/>
  <c r="BA219" i="27"/>
  <c r="BA220" i="27"/>
  <c r="BA221" i="27"/>
  <c r="BA222" i="27"/>
  <c r="BA223" i="27"/>
  <c r="BA14" i="27"/>
  <c r="BA224" i="27"/>
  <c r="BA225" i="27"/>
  <c r="BA17" i="27"/>
  <c r="BA19" i="27"/>
  <c r="BA20" i="27"/>
  <c r="BA21" i="27"/>
  <c r="BA22" i="27"/>
  <c r="BA145" i="27"/>
  <c r="BA2" i="27"/>
  <c r="BA133" i="28"/>
  <c r="BA132" i="28"/>
  <c r="BA128" i="28"/>
  <c r="BA127" i="28"/>
  <c r="BA111" i="28"/>
  <c r="BA110" i="28"/>
  <c r="BA116" i="28"/>
  <c r="BA165" i="28"/>
  <c r="BA155" i="28"/>
  <c r="C99" i="28"/>
  <c r="BA86" i="28"/>
  <c r="BA92" i="28"/>
  <c r="BA91" i="28"/>
  <c r="BA90" i="28"/>
  <c r="BA89" i="28"/>
  <c r="BA88" i="28"/>
  <c r="BA81" i="28"/>
  <c r="BA80" i="28"/>
  <c r="BA79" i="28"/>
  <c r="BA78" i="28"/>
  <c r="BA77" i="28"/>
  <c r="BA76" i="28"/>
  <c r="BA75" i="28"/>
  <c r="E60" i="28"/>
  <c r="BA71" i="28"/>
  <c r="BA70" i="28"/>
  <c r="BA69" i="28"/>
  <c r="BA67" i="28"/>
  <c r="BA58" i="28"/>
  <c r="BA57" i="28"/>
  <c r="BA56" i="28"/>
  <c r="BA55" i="28"/>
  <c r="BA54" i="28"/>
  <c r="BA53" i="28"/>
  <c r="BA52" i="28"/>
  <c r="BA51" i="28"/>
  <c r="BA49" i="28"/>
  <c r="BA47" i="28"/>
  <c r="BA46" i="28"/>
  <c r="BA44" i="28"/>
  <c r="E42" i="28"/>
  <c r="D42" i="28"/>
  <c r="C42" i="28"/>
  <c r="BA40" i="28"/>
  <c r="BA64" i="28"/>
  <c r="BA39" i="28"/>
  <c r="BA38" i="28"/>
  <c r="BA37" i="28"/>
  <c r="BA36" i="28"/>
  <c r="BA34" i="28"/>
  <c r="BA31" i="28"/>
  <c r="BA30" i="28"/>
  <c r="BA29" i="28"/>
  <c r="BA28" i="28"/>
  <c r="BA115" i="28"/>
  <c r="BA27" i="28"/>
  <c r="BA26" i="28"/>
  <c r="BA25" i="28"/>
  <c r="BA68" i="28"/>
  <c r="BA24" i="28"/>
  <c r="BA23" i="28"/>
  <c r="BA22" i="28"/>
  <c r="BA21" i="28"/>
  <c r="BA20" i="28"/>
  <c r="BA19" i="28"/>
  <c r="BA18" i="28"/>
  <c r="BA17" i="28"/>
  <c r="BA16" i="28"/>
  <c r="BA15" i="28"/>
  <c r="BA14" i="28"/>
  <c r="BA13" i="28"/>
  <c r="BA12" i="28"/>
  <c r="BA11" i="28"/>
  <c r="BA10" i="28"/>
  <c r="BA9" i="28"/>
  <c r="BA8" i="28"/>
  <c r="BA7" i="28"/>
  <c r="BA6" i="28"/>
  <c r="BA5" i="28"/>
  <c r="BA3" i="28"/>
  <c r="E170" i="29"/>
  <c r="E186" i="29" s="1"/>
  <c r="D170" i="29"/>
  <c r="D186" i="29" s="1"/>
  <c r="C170" i="29"/>
  <c r="C186" i="29" s="1"/>
  <c r="B170" i="29"/>
  <c r="B186" i="29" s="1"/>
  <c r="E163" i="29"/>
  <c r="D163" i="29"/>
  <c r="C163" i="29"/>
  <c r="B163" i="29"/>
  <c r="E158" i="29"/>
  <c r="D158" i="29"/>
  <c r="C158" i="29"/>
  <c r="B158" i="29"/>
  <c r="E153" i="29"/>
  <c r="D153" i="29"/>
  <c r="C153" i="29"/>
  <c r="B153" i="29"/>
  <c r="E148" i="29"/>
  <c r="D148" i="29"/>
  <c r="C148" i="29"/>
  <c r="B148" i="29"/>
  <c r="E143" i="29"/>
  <c r="D143" i="29"/>
  <c r="C143" i="29"/>
  <c r="B143" i="29"/>
  <c r="E136" i="29"/>
  <c r="D136" i="29"/>
  <c r="C136" i="29"/>
  <c r="B136" i="29"/>
  <c r="E131" i="29"/>
  <c r="D131" i="29"/>
  <c r="C131" i="29"/>
  <c r="B131" i="29"/>
  <c r="E126" i="29"/>
  <c r="D126" i="29"/>
  <c r="C126" i="29"/>
  <c r="B126" i="29"/>
  <c r="E121" i="29"/>
  <c r="D121" i="29"/>
  <c r="C121" i="29"/>
  <c r="B121" i="29"/>
  <c r="E114" i="29"/>
  <c r="D114" i="29"/>
  <c r="C114" i="29"/>
  <c r="B114" i="29"/>
  <c r="E112" i="29"/>
  <c r="D112" i="29"/>
  <c r="C112" i="29"/>
  <c r="B112" i="29"/>
  <c r="E110" i="29"/>
  <c r="D110" i="29"/>
  <c r="C110" i="29"/>
  <c r="B110" i="29"/>
  <c r="E106" i="29"/>
  <c r="D106" i="29"/>
  <c r="C106" i="29"/>
  <c r="B106" i="29"/>
  <c r="E99" i="29"/>
  <c r="D99" i="29"/>
  <c r="C99" i="29"/>
  <c r="B99" i="29"/>
  <c r="E93" i="29"/>
  <c r="D93" i="29"/>
  <c r="C93" i="29"/>
  <c r="B93" i="29"/>
  <c r="E85" i="29"/>
  <c r="D85" i="29"/>
  <c r="C85" i="29"/>
  <c r="B85" i="29"/>
  <c r="E82" i="29"/>
  <c r="D82" i="29"/>
  <c r="C82" i="29"/>
  <c r="B82" i="29"/>
  <c r="E76" i="29"/>
  <c r="D76" i="29"/>
  <c r="C76" i="29"/>
  <c r="B76" i="29"/>
  <c r="C175" i="28"/>
  <c r="B175" i="28"/>
  <c r="D168" i="28"/>
  <c r="C168" i="28"/>
  <c r="B168" i="28"/>
  <c r="D163" i="28"/>
  <c r="C163" i="28"/>
  <c r="B163" i="28"/>
  <c r="D158" i="28"/>
  <c r="C158" i="28"/>
  <c r="B158" i="28"/>
  <c r="D153" i="28"/>
  <c r="C153" i="28"/>
  <c r="B153" i="28"/>
  <c r="D146" i="28"/>
  <c r="C146" i="28"/>
  <c r="B146" i="28"/>
  <c r="D141" i="28"/>
  <c r="C141" i="28"/>
  <c r="B141" i="28"/>
  <c r="D136" i="28"/>
  <c r="C136" i="28"/>
  <c r="B136" i="28"/>
  <c r="D131" i="28"/>
  <c r="C131" i="28"/>
  <c r="B131" i="28"/>
  <c r="D124" i="28"/>
  <c r="C124" i="28"/>
  <c r="B124" i="28"/>
  <c r="D121" i="28"/>
  <c r="C121" i="28"/>
  <c r="B121" i="28"/>
  <c r="D118" i="28"/>
  <c r="C118" i="28"/>
  <c r="B118" i="28"/>
  <c r="D113" i="28"/>
  <c r="C113" i="28"/>
  <c r="B113" i="28"/>
  <c r="D95" i="28"/>
  <c r="C95" i="28"/>
  <c r="B95" i="28"/>
  <c r="D83" i="28"/>
  <c r="C83" i="28"/>
  <c r="B83" i="28"/>
  <c r="D73" i="28"/>
  <c r="C73" i="28"/>
  <c r="B73" i="28"/>
  <c r="D60" i="28"/>
  <c r="C60" i="28"/>
  <c r="B60" i="28"/>
  <c r="B42" i="28"/>
  <c r="BA377" i="27"/>
  <c r="R1494" i="27"/>
  <c r="S1494" i="27"/>
  <c r="AE1671" i="27"/>
  <c r="AF1671" i="27"/>
  <c r="AG1671" i="27"/>
  <c r="AH1671" i="27"/>
  <c r="AI1671" i="27"/>
  <c r="AJ1671" i="27"/>
  <c r="AK1671" i="27"/>
  <c r="AL1671" i="27"/>
  <c r="AM1671" i="27"/>
  <c r="AN1671" i="27"/>
  <c r="AO1671" i="27"/>
  <c r="AP1671" i="27"/>
  <c r="AQ1671" i="27"/>
  <c r="AR1671" i="27"/>
  <c r="AS1671" i="27"/>
  <c r="AT1671" i="27"/>
  <c r="AU1671" i="27"/>
  <c r="AV1671" i="27"/>
  <c r="AW1671" i="27"/>
  <c r="AX1671" i="27"/>
  <c r="AY1671" i="27"/>
  <c r="AE1672" i="27"/>
  <c r="AF1672" i="27"/>
  <c r="AG1672" i="27"/>
  <c r="AH1672" i="27"/>
  <c r="AI1672" i="27"/>
  <c r="AJ1672" i="27"/>
  <c r="AK1672" i="27"/>
  <c r="AL1672" i="27"/>
  <c r="AM1672" i="27"/>
  <c r="AN1672" i="27"/>
  <c r="AO1672" i="27"/>
  <c r="AP1672" i="27"/>
  <c r="AQ1672" i="27"/>
  <c r="AR1672" i="27"/>
  <c r="AS1672" i="27"/>
  <c r="AT1672" i="27"/>
  <c r="AU1672" i="27"/>
  <c r="AV1672" i="27"/>
  <c r="AW1672" i="27"/>
  <c r="AX1672" i="27"/>
  <c r="AY1672" i="27"/>
  <c r="AE1673" i="27"/>
  <c r="AF1673" i="27"/>
  <c r="AG1673" i="27"/>
  <c r="AH1673" i="27"/>
  <c r="AI1673" i="27"/>
  <c r="AJ1673" i="27"/>
  <c r="AK1673" i="27"/>
  <c r="AL1673" i="27"/>
  <c r="AM1673" i="27"/>
  <c r="AN1673" i="27"/>
  <c r="AO1673" i="27"/>
  <c r="AP1673" i="27"/>
  <c r="AQ1673" i="27"/>
  <c r="AR1673" i="27"/>
  <c r="AS1673" i="27"/>
  <c r="AT1673" i="27"/>
  <c r="AU1673" i="27"/>
  <c r="AV1673" i="27"/>
  <c r="AW1673" i="27"/>
  <c r="AX1673" i="27"/>
  <c r="AY1673" i="27"/>
  <c r="AE1674" i="27"/>
  <c r="AF1674" i="27"/>
  <c r="AG1674" i="27"/>
  <c r="AH1674" i="27"/>
  <c r="AI1674" i="27"/>
  <c r="AJ1674" i="27"/>
  <c r="AK1674" i="27"/>
  <c r="AL1674" i="27"/>
  <c r="AM1674" i="27"/>
  <c r="AN1674" i="27"/>
  <c r="AO1674" i="27"/>
  <c r="AP1674" i="27"/>
  <c r="AQ1674" i="27"/>
  <c r="AR1674" i="27"/>
  <c r="AS1674" i="27"/>
  <c r="AT1674" i="27"/>
  <c r="AU1674" i="27"/>
  <c r="AV1674" i="27"/>
  <c r="AW1674" i="27"/>
  <c r="AX1674" i="27"/>
  <c r="AY1674" i="27"/>
  <c r="AE1675" i="27"/>
  <c r="AF1675" i="27"/>
  <c r="AG1675" i="27"/>
  <c r="AH1675" i="27"/>
  <c r="AI1675" i="27"/>
  <c r="AJ1675" i="27"/>
  <c r="AK1675" i="27"/>
  <c r="AL1675" i="27"/>
  <c r="AM1675" i="27"/>
  <c r="AN1675" i="27"/>
  <c r="AO1675" i="27"/>
  <c r="AP1675" i="27"/>
  <c r="AQ1675" i="27"/>
  <c r="AR1675" i="27"/>
  <c r="AS1675" i="27"/>
  <c r="AT1675" i="27"/>
  <c r="AU1675" i="27"/>
  <c r="AV1675" i="27"/>
  <c r="AW1675" i="27"/>
  <c r="AX1675" i="27"/>
  <c r="AY1675" i="27"/>
  <c r="AE1677" i="27"/>
  <c r="AF1677" i="27"/>
  <c r="AG1677" i="27"/>
  <c r="AH1677" i="27"/>
  <c r="AI1677" i="27"/>
  <c r="AJ1677" i="27"/>
  <c r="AK1677" i="27"/>
  <c r="AL1677" i="27"/>
  <c r="AM1677" i="27"/>
  <c r="AN1677" i="27"/>
  <c r="AO1677" i="27"/>
  <c r="AP1677" i="27"/>
  <c r="AQ1677" i="27"/>
  <c r="AR1677" i="27"/>
  <c r="AS1677" i="27"/>
  <c r="AT1677" i="27"/>
  <c r="AU1677" i="27"/>
  <c r="AV1677" i="27"/>
  <c r="AW1677" i="27"/>
  <c r="AX1677" i="27"/>
  <c r="AY1677" i="27"/>
  <c r="BB1564" i="13"/>
  <c r="BA1564" i="13"/>
  <c r="AZ1564" i="13"/>
  <c r="AY1564" i="13"/>
  <c r="AX1564" i="13"/>
  <c r="AW1564" i="13"/>
  <c r="AV1564" i="13"/>
  <c r="AU1564" i="13"/>
  <c r="AT1564" i="13"/>
  <c r="AS1564" i="13"/>
  <c r="AR1564" i="13"/>
  <c r="AQ1564" i="13"/>
  <c r="AP1564" i="13"/>
  <c r="AO1564" i="13"/>
  <c r="AN1564" i="13"/>
  <c r="AM1564" i="13"/>
  <c r="AL1564" i="13"/>
  <c r="AK1564" i="13"/>
  <c r="AJ1564" i="13"/>
  <c r="AI1564" i="13"/>
  <c r="AH1564" i="13"/>
  <c r="AG1564" i="13"/>
  <c r="BB1562" i="13"/>
  <c r="BA1562" i="13"/>
  <c r="AZ1562" i="13"/>
  <c r="AY1562" i="13"/>
  <c r="AX1562" i="13"/>
  <c r="AW1562" i="13"/>
  <c r="AV1562" i="13"/>
  <c r="AU1562" i="13"/>
  <c r="AT1562" i="13"/>
  <c r="AS1562" i="13"/>
  <c r="AR1562" i="13"/>
  <c r="AQ1562" i="13"/>
  <c r="AP1562" i="13"/>
  <c r="AO1562" i="13"/>
  <c r="AN1562" i="13"/>
  <c r="AM1562" i="13"/>
  <c r="AL1562" i="13"/>
  <c r="AK1562" i="13"/>
  <c r="AJ1562" i="13"/>
  <c r="AI1562" i="13"/>
  <c r="AH1562" i="13"/>
  <c r="AG1562" i="13"/>
  <c r="BB1561" i="13"/>
  <c r="BA1561" i="13"/>
  <c r="AZ1561" i="13"/>
  <c r="AY1561" i="13"/>
  <c r="AX1561" i="13"/>
  <c r="AW1561" i="13"/>
  <c r="AV1561" i="13"/>
  <c r="AU1561" i="13"/>
  <c r="AT1561" i="13"/>
  <c r="AS1561" i="13"/>
  <c r="AR1561" i="13"/>
  <c r="AQ1561" i="13"/>
  <c r="AP1561" i="13"/>
  <c r="AO1561" i="13"/>
  <c r="AN1561" i="13"/>
  <c r="AM1561" i="13"/>
  <c r="AL1561" i="13"/>
  <c r="AK1561" i="13"/>
  <c r="AJ1561" i="13"/>
  <c r="AI1561" i="13"/>
  <c r="AH1561" i="13"/>
  <c r="AG1561" i="13"/>
  <c r="BB1560" i="13"/>
  <c r="BA1560" i="13"/>
  <c r="AZ1560" i="13"/>
  <c r="AY1560" i="13"/>
  <c r="AX1560" i="13"/>
  <c r="AW1560" i="13"/>
  <c r="AV1560" i="13"/>
  <c r="AU1560" i="13"/>
  <c r="AT1560" i="13"/>
  <c r="AS1560" i="13"/>
  <c r="AR1560" i="13"/>
  <c r="AQ1560" i="13"/>
  <c r="AP1560" i="13"/>
  <c r="AO1560" i="13"/>
  <c r="AN1560" i="13"/>
  <c r="AM1560" i="13"/>
  <c r="AL1560" i="13"/>
  <c r="AK1560" i="13"/>
  <c r="AJ1560" i="13"/>
  <c r="AI1560" i="13"/>
  <c r="AH1560" i="13"/>
  <c r="AG1560" i="13"/>
  <c r="BB1559" i="13"/>
  <c r="BA1559" i="13"/>
  <c r="AZ1559" i="13"/>
  <c r="AY1559" i="13"/>
  <c r="AX1559" i="13"/>
  <c r="AW1559" i="13"/>
  <c r="AV1559" i="13"/>
  <c r="AU1559" i="13"/>
  <c r="AT1559" i="13"/>
  <c r="AS1559" i="13"/>
  <c r="AR1559" i="13"/>
  <c r="AQ1559" i="13"/>
  <c r="AP1559" i="13"/>
  <c r="AO1559" i="13"/>
  <c r="AN1559" i="13"/>
  <c r="AM1559" i="13"/>
  <c r="AL1559" i="13"/>
  <c r="AK1559" i="13"/>
  <c r="AJ1559" i="13"/>
  <c r="AI1559" i="13"/>
  <c r="AH1559" i="13"/>
  <c r="AG1559" i="13"/>
  <c r="BB1558" i="13"/>
  <c r="BA1558" i="13"/>
  <c r="AZ1558" i="13"/>
  <c r="AY1558" i="13"/>
  <c r="AY1563" i="13" s="1"/>
  <c r="AX1558" i="13"/>
  <c r="AX1563" i="13" s="1"/>
  <c r="AW1558" i="13"/>
  <c r="AV1558" i="13"/>
  <c r="AU1558" i="13"/>
  <c r="AT1558" i="13"/>
  <c r="AS1558" i="13"/>
  <c r="AR1558" i="13"/>
  <c r="AQ1558" i="13"/>
  <c r="AQ1563" i="13" s="1"/>
  <c r="AP1558" i="13"/>
  <c r="AP1563" i="13" s="1"/>
  <c r="AO1558" i="13"/>
  <c r="AN1558" i="13"/>
  <c r="AM1558" i="13"/>
  <c r="AL1558" i="13"/>
  <c r="AK1558" i="13"/>
  <c r="AJ1558" i="13"/>
  <c r="AI1558" i="13"/>
  <c r="AI1563" i="13" s="1"/>
  <c r="AH1558" i="13"/>
  <c r="AH1563" i="13" s="1"/>
  <c r="AG1558" i="13"/>
  <c r="BC1516" i="13"/>
  <c r="BC1515" i="13"/>
  <c r="BC1514" i="13"/>
  <c r="BC1512" i="13"/>
  <c r="BC1511" i="13"/>
  <c r="BC1510" i="13"/>
  <c r="BC1507" i="13"/>
  <c r="BC1504" i="13"/>
  <c r="BC1503" i="13"/>
  <c r="BC1431" i="13"/>
  <c r="V1429" i="13"/>
  <c r="U1429" i="13"/>
  <c r="BC1413" i="13"/>
  <c r="F1413" i="13"/>
  <c r="BC1411" i="13"/>
  <c r="BC1410" i="13"/>
  <c r="BC1409" i="13"/>
  <c r="BC1408" i="13"/>
  <c r="BC1407" i="13"/>
  <c r="BC1406" i="13"/>
  <c r="BC1405" i="13"/>
  <c r="BC1404" i="13"/>
  <c r="BC1403" i="13"/>
  <c r="BC1402" i="13"/>
  <c r="BC1401" i="13"/>
  <c r="BC1400" i="13"/>
  <c r="BC1399" i="13"/>
  <c r="BC1398" i="13"/>
  <c r="BC1397" i="13"/>
  <c r="BC1396" i="13"/>
  <c r="BC1395" i="13"/>
  <c r="BC1394" i="13"/>
  <c r="BC1393" i="13"/>
  <c r="BC1392" i="13"/>
  <c r="BC1391" i="13"/>
  <c r="BC1390" i="13"/>
  <c r="BC1389" i="13"/>
  <c r="BC1388" i="13"/>
  <c r="BC1387" i="13"/>
  <c r="BC1386" i="13"/>
  <c r="BC1385" i="13"/>
  <c r="BC1384" i="13"/>
  <c r="BC1383" i="13"/>
  <c r="BC1382" i="13"/>
  <c r="BC1381" i="13"/>
  <c r="BC1380" i="13"/>
  <c r="BC1379" i="13"/>
  <c r="BC1378" i="13"/>
  <c r="BC1377" i="13"/>
  <c r="BC1376" i="13"/>
  <c r="BC1375" i="13"/>
  <c r="BC1374" i="13"/>
  <c r="BC1373" i="13"/>
  <c r="BC1372" i="13"/>
  <c r="BC1371" i="13"/>
  <c r="BC1370" i="13"/>
  <c r="BC1369" i="13"/>
  <c r="BC1368" i="13"/>
  <c r="BC1367" i="13"/>
  <c r="BC1366" i="13"/>
  <c r="BC1365" i="13"/>
  <c r="BC1364" i="13"/>
  <c r="BC1363" i="13"/>
  <c r="BC1362" i="13"/>
  <c r="BC1361" i="13"/>
  <c r="BC1360" i="13"/>
  <c r="BC1359" i="13"/>
  <c r="BC1358" i="13"/>
  <c r="BC1357" i="13"/>
  <c r="BC1356" i="13"/>
  <c r="BC1355" i="13"/>
  <c r="BC1354" i="13"/>
  <c r="BC1353" i="13"/>
  <c r="BC1352" i="13"/>
  <c r="BC1351" i="13"/>
  <c r="BC1350" i="13"/>
  <c r="BC1349" i="13"/>
  <c r="BC1348" i="13"/>
  <c r="BC1347" i="13"/>
  <c r="BC1346" i="13"/>
  <c r="BC1345" i="13"/>
  <c r="BC1344" i="13"/>
  <c r="BC1343" i="13"/>
  <c r="BC1342" i="13"/>
  <c r="BC1341" i="13"/>
  <c r="BC1340" i="13"/>
  <c r="BC1339" i="13"/>
  <c r="BC1338" i="13"/>
  <c r="BC1337" i="13"/>
  <c r="BC1336" i="13"/>
  <c r="BC1335" i="13"/>
  <c r="BC1334" i="13"/>
  <c r="BC1333" i="13"/>
  <c r="BC1332" i="13"/>
  <c r="BC1331" i="13"/>
  <c r="BC1330" i="13"/>
  <c r="BC1329" i="13"/>
  <c r="BC1328" i="13"/>
  <c r="BC1327" i="13"/>
  <c r="BC1326" i="13"/>
  <c r="BC1325" i="13"/>
  <c r="BC1324" i="13"/>
  <c r="BC1323" i="13"/>
  <c r="BC1322" i="13"/>
  <c r="BC1321" i="13"/>
  <c r="BC1320" i="13"/>
  <c r="BC1319" i="13"/>
  <c r="BC1318" i="13"/>
  <c r="BC1317" i="13"/>
  <c r="BC1316" i="13"/>
  <c r="BC1315" i="13"/>
  <c r="BC1314" i="13"/>
  <c r="BC1313" i="13"/>
  <c r="BC1312" i="13"/>
  <c r="BC1311" i="13"/>
  <c r="BC1310" i="13"/>
  <c r="BC1309" i="13"/>
  <c r="BC1308" i="13"/>
  <c r="BC1307" i="13"/>
  <c r="BC1306" i="13"/>
  <c r="BC1305" i="13"/>
  <c r="BC1304" i="13"/>
  <c r="BC1303" i="13"/>
  <c r="BC1302" i="13"/>
  <c r="BC1301" i="13"/>
  <c r="BC1300" i="13"/>
  <c r="BC1299" i="13"/>
  <c r="BC1298" i="13"/>
  <c r="BC1297" i="13"/>
  <c r="BC1296" i="13"/>
  <c r="BC1295" i="13"/>
  <c r="BC1294" i="13"/>
  <c r="BC1293" i="13"/>
  <c r="BC1292" i="13"/>
  <c r="BC1291" i="13"/>
  <c r="BC1290" i="13"/>
  <c r="BC1289" i="13"/>
  <c r="BC1288" i="13"/>
  <c r="BC1287" i="13"/>
  <c r="BC1286" i="13"/>
  <c r="BC1285" i="13"/>
  <c r="BC1284" i="13"/>
  <c r="BC1283" i="13"/>
  <c r="BC1282" i="13"/>
  <c r="BC1281" i="13"/>
  <c r="BC1280" i="13"/>
  <c r="BC1279" i="13"/>
  <c r="BC1278" i="13"/>
  <c r="BC1277" i="13"/>
  <c r="BC1276" i="13"/>
  <c r="BC1275" i="13"/>
  <c r="BC1274" i="13"/>
  <c r="BC1273" i="13"/>
  <c r="BC1272" i="13"/>
  <c r="BC1271" i="13"/>
  <c r="BC1270" i="13"/>
  <c r="BC1269" i="13"/>
  <c r="BC1268" i="13"/>
  <c r="BC1267" i="13"/>
  <c r="BC1266" i="13"/>
  <c r="BC1265" i="13"/>
  <c r="BC1264" i="13"/>
  <c r="BC1263" i="13"/>
  <c r="BC1262" i="13"/>
  <c r="BC1261" i="13"/>
  <c r="BC1260" i="13"/>
  <c r="BC1259" i="13"/>
  <c r="BC1258" i="13"/>
  <c r="BC1257" i="13"/>
  <c r="BC1256" i="13"/>
  <c r="BC1255" i="13"/>
  <c r="BC1254" i="13"/>
  <c r="BC1253" i="13"/>
  <c r="BC1252" i="13"/>
  <c r="BC1251" i="13"/>
  <c r="BC1250" i="13"/>
  <c r="BC1249" i="13"/>
  <c r="BC1248" i="13"/>
  <c r="BC1247" i="13"/>
  <c r="BC1246" i="13"/>
  <c r="BC1245" i="13"/>
  <c r="BC1244" i="13"/>
  <c r="BC1243" i="13"/>
  <c r="BC1242" i="13"/>
  <c r="BC1241" i="13"/>
  <c r="BC1240" i="13"/>
  <c r="BC1239" i="13"/>
  <c r="BC1238" i="13"/>
  <c r="BC1237" i="13"/>
  <c r="BC1236" i="13"/>
  <c r="BC1235" i="13"/>
  <c r="BC1234" i="13"/>
  <c r="BC1233" i="13"/>
  <c r="BC1232" i="13"/>
  <c r="BC1231" i="13"/>
  <c r="BC1230" i="13"/>
  <c r="BC1229" i="13"/>
  <c r="BC1228" i="13"/>
  <c r="BC1227" i="13"/>
  <c r="BC1226" i="13"/>
  <c r="BC1225" i="13"/>
  <c r="BC1224" i="13"/>
  <c r="BC1223" i="13"/>
  <c r="BC1222" i="13"/>
  <c r="BC1221" i="13"/>
  <c r="BC1220" i="13"/>
  <c r="BC1219" i="13"/>
  <c r="BC1218" i="13"/>
  <c r="BC1217" i="13"/>
  <c r="BC1216" i="13"/>
  <c r="BC1215" i="13"/>
  <c r="BC1214" i="13"/>
  <c r="BC1213" i="13"/>
  <c r="BC1212" i="13"/>
  <c r="BC1211" i="13"/>
  <c r="BC1210" i="13"/>
  <c r="BC1209" i="13"/>
  <c r="BC1208" i="13"/>
  <c r="BC1207" i="13"/>
  <c r="BC1206" i="13"/>
  <c r="BC1205" i="13"/>
  <c r="BC1204" i="13"/>
  <c r="BC1203" i="13"/>
  <c r="BC1202" i="13"/>
  <c r="BC1201" i="13"/>
  <c r="BC1200" i="13"/>
  <c r="BC1199" i="13"/>
  <c r="BC1198" i="13"/>
  <c r="BC1197" i="13"/>
  <c r="BC1196" i="13"/>
  <c r="BC1195" i="13"/>
  <c r="BC1194" i="13"/>
  <c r="BC1193" i="13"/>
  <c r="BC1192" i="13"/>
  <c r="BC1191" i="13"/>
  <c r="BC1190" i="13"/>
  <c r="BC1189" i="13"/>
  <c r="BC1188" i="13"/>
  <c r="BC1187" i="13"/>
  <c r="BC1186" i="13"/>
  <c r="BC1185" i="13"/>
  <c r="BC1184" i="13"/>
  <c r="BC1183" i="13"/>
  <c r="BC1182" i="13"/>
  <c r="BC1181" i="13"/>
  <c r="BC1180" i="13"/>
  <c r="BC1179" i="13"/>
  <c r="BC1178" i="13"/>
  <c r="BC1177" i="13"/>
  <c r="BC1176" i="13"/>
  <c r="BC1175" i="13"/>
  <c r="BC1174" i="13"/>
  <c r="BC1173" i="13"/>
  <c r="BC1172" i="13"/>
  <c r="BC1171" i="13"/>
  <c r="BC1170" i="13"/>
  <c r="BC1169" i="13"/>
  <c r="BC1168" i="13"/>
  <c r="BC1167" i="13"/>
  <c r="BC1166" i="13"/>
  <c r="BC1165" i="13"/>
  <c r="BC1164" i="13"/>
  <c r="BC1163" i="13"/>
  <c r="BC1162" i="13"/>
  <c r="BC1161" i="13"/>
  <c r="BC1160" i="13"/>
  <c r="BC1159" i="13"/>
  <c r="BC1158" i="13"/>
  <c r="BC1157" i="13"/>
  <c r="BC1156" i="13"/>
  <c r="BC1155" i="13"/>
  <c r="BC1154" i="13"/>
  <c r="BC1153" i="13"/>
  <c r="BC1152" i="13"/>
  <c r="BC1151" i="13"/>
  <c r="BC1150" i="13"/>
  <c r="BC1149" i="13"/>
  <c r="BC1148" i="13"/>
  <c r="BC1147" i="13"/>
  <c r="BC1146" i="13"/>
  <c r="BC1145" i="13"/>
  <c r="BC1144" i="13"/>
  <c r="BC1143" i="13"/>
  <c r="BC1142" i="13"/>
  <c r="BC1141" i="13"/>
  <c r="BC1140" i="13"/>
  <c r="BC1139" i="13"/>
  <c r="BC1138" i="13"/>
  <c r="BC1137" i="13"/>
  <c r="BC1136" i="13"/>
  <c r="BC1135" i="13"/>
  <c r="BC1134" i="13"/>
  <c r="BC1133" i="13"/>
  <c r="BC1132" i="13"/>
  <c r="BC1131" i="13"/>
  <c r="BC1130" i="13"/>
  <c r="BC1129" i="13"/>
  <c r="BC1128" i="13"/>
  <c r="BC1127" i="13"/>
  <c r="BC1126" i="13"/>
  <c r="BC1125" i="13"/>
  <c r="BC1124" i="13"/>
  <c r="BC1123" i="13"/>
  <c r="BC1122" i="13"/>
  <c r="BC1121" i="13"/>
  <c r="BC1120" i="13"/>
  <c r="BC1119" i="13"/>
  <c r="BC1118" i="13"/>
  <c r="BC1117" i="13"/>
  <c r="BC1116" i="13"/>
  <c r="BC1115" i="13"/>
  <c r="BC1114" i="13"/>
  <c r="BC1113" i="13"/>
  <c r="BC1112" i="13"/>
  <c r="BC1111" i="13"/>
  <c r="BC1110" i="13"/>
  <c r="BC1109" i="13"/>
  <c r="BC1108" i="13"/>
  <c r="BC1107" i="13"/>
  <c r="BC1106" i="13"/>
  <c r="BC1105" i="13"/>
  <c r="BC1104" i="13"/>
  <c r="BC1103" i="13"/>
  <c r="BC1102" i="13"/>
  <c r="BC1101" i="13"/>
  <c r="BC1100" i="13"/>
  <c r="BC1099" i="13"/>
  <c r="BC1098" i="13"/>
  <c r="BC1097" i="13"/>
  <c r="BC1096" i="13"/>
  <c r="BC1095" i="13"/>
  <c r="BC1094" i="13"/>
  <c r="BC1093" i="13"/>
  <c r="BC1092" i="13"/>
  <c r="BC1091" i="13"/>
  <c r="BC1090" i="13"/>
  <c r="BC1089" i="13"/>
  <c r="BC1088" i="13"/>
  <c r="BC1087" i="13"/>
  <c r="BC1086" i="13"/>
  <c r="BC1085" i="13"/>
  <c r="BC1084" i="13"/>
  <c r="BC1083" i="13"/>
  <c r="BC1082" i="13"/>
  <c r="BC1081" i="13"/>
  <c r="BC1080" i="13"/>
  <c r="BC1079" i="13"/>
  <c r="BC1078" i="13"/>
  <c r="BC1077" i="13"/>
  <c r="BC1076" i="13"/>
  <c r="BC1075" i="13"/>
  <c r="BC1074" i="13"/>
  <c r="BC1073" i="13"/>
  <c r="BC1072" i="13"/>
  <c r="BC1071" i="13"/>
  <c r="BC1070" i="13"/>
  <c r="BC1069" i="13"/>
  <c r="BC1068" i="13"/>
  <c r="BC1067" i="13"/>
  <c r="BC1066" i="13"/>
  <c r="BC1065" i="13"/>
  <c r="BC1064" i="13"/>
  <c r="BC1063" i="13"/>
  <c r="BC1062" i="13"/>
  <c r="BC1061" i="13"/>
  <c r="BC1060" i="13"/>
  <c r="BC1059" i="13"/>
  <c r="BC1058" i="13"/>
  <c r="BC1057" i="13"/>
  <c r="BC1056" i="13"/>
  <c r="BC1055" i="13"/>
  <c r="BC1054" i="13"/>
  <c r="BC1053" i="13"/>
  <c r="BC1052" i="13"/>
  <c r="BC1051" i="13"/>
  <c r="BC1050" i="13"/>
  <c r="BC1049" i="13"/>
  <c r="BC1048" i="13"/>
  <c r="BC1047" i="13"/>
  <c r="BC1046" i="13"/>
  <c r="BC1045" i="13"/>
  <c r="BC1044" i="13"/>
  <c r="BC1043" i="13"/>
  <c r="BC1042" i="13"/>
  <c r="BC1041" i="13"/>
  <c r="BC1040" i="13"/>
  <c r="BC1039" i="13"/>
  <c r="BC1038" i="13"/>
  <c r="BC1037" i="13"/>
  <c r="BC1036" i="13"/>
  <c r="BC1035" i="13"/>
  <c r="BC1034" i="13"/>
  <c r="BC1033" i="13"/>
  <c r="BC1032" i="13"/>
  <c r="BC1031" i="13"/>
  <c r="BC1030" i="13"/>
  <c r="BC1029" i="13"/>
  <c r="BC1028" i="13"/>
  <c r="BC1027" i="13"/>
  <c r="BC1026" i="13"/>
  <c r="BC1025" i="13"/>
  <c r="BC1024" i="13"/>
  <c r="BC1023" i="13"/>
  <c r="BC1022" i="13"/>
  <c r="BC1021" i="13"/>
  <c r="BC1020" i="13"/>
  <c r="BC1019" i="13"/>
  <c r="BC1018" i="13"/>
  <c r="BC1017" i="13"/>
  <c r="BC1016" i="13"/>
  <c r="BC1015" i="13"/>
  <c r="BC1014" i="13"/>
  <c r="BC1013" i="13"/>
  <c r="BC1012" i="13"/>
  <c r="BC1011" i="13"/>
  <c r="BC1010" i="13"/>
  <c r="BC1009" i="13"/>
  <c r="BC1008" i="13"/>
  <c r="BC1007" i="13"/>
  <c r="BC1006" i="13"/>
  <c r="BC1005" i="13"/>
  <c r="BC1004" i="13"/>
  <c r="BC1003" i="13"/>
  <c r="BC1002" i="13"/>
  <c r="BC1001" i="13"/>
  <c r="BC1000" i="13"/>
  <c r="BC999" i="13"/>
  <c r="BC998" i="13"/>
  <c r="BC997" i="13"/>
  <c r="BC996" i="13"/>
  <c r="BC995" i="13"/>
  <c r="BC994" i="13"/>
  <c r="BC993" i="13"/>
  <c r="BC992" i="13"/>
  <c r="BC991" i="13"/>
  <c r="BC990" i="13"/>
  <c r="BC989" i="13"/>
  <c r="BC988" i="13"/>
  <c r="BC987" i="13"/>
  <c r="BC986" i="13"/>
  <c r="BC985" i="13"/>
  <c r="BC984" i="13"/>
  <c r="BC983" i="13"/>
  <c r="BC982" i="13"/>
  <c r="BC981" i="13"/>
  <c r="BC980" i="13"/>
  <c r="BC979" i="13"/>
  <c r="BC978" i="13"/>
  <c r="BC977" i="13"/>
  <c r="BC976" i="13"/>
  <c r="BC975" i="13"/>
  <c r="BC974" i="13"/>
  <c r="BC973" i="13"/>
  <c r="BC972" i="13"/>
  <c r="BC971" i="13"/>
  <c r="BC970" i="13"/>
  <c r="BC969" i="13"/>
  <c r="BC968" i="13"/>
  <c r="BC967" i="13"/>
  <c r="BC966" i="13"/>
  <c r="BC965" i="13"/>
  <c r="BC964" i="13"/>
  <c r="BC963" i="13"/>
  <c r="BC962" i="13"/>
  <c r="BC961" i="13"/>
  <c r="BC960" i="13"/>
  <c r="BC959" i="13"/>
  <c r="BC958" i="13"/>
  <c r="BC957" i="13"/>
  <c r="BC956" i="13"/>
  <c r="BC955" i="13"/>
  <c r="BC954" i="13"/>
  <c r="BC953" i="13"/>
  <c r="BC952" i="13"/>
  <c r="BC951" i="13"/>
  <c r="BC950" i="13"/>
  <c r="BC949" i="13"/>
  <c r="BC948" i="13"/>
  <c r="BC947" i="13"/>
  <c r="BC946" i="13"/>
  <c r="BC945" i="13"/>
  <c r="BC944" i="13"/>
  <c r="BC943" i="13"/>
  <c r="BC942" i="13"/>
  <c r="BC941" i="13"/>
  <c r="BC940" i="13"/>
  <c r="BC939" i="13"/>
  <c r="BC938" i="13"/>
  <c r="BC937" i="13"/>
  <c r="BC936" i="13"/>
  <c r="BC935" i="13"/>
  <c r="BC934" i="13"/>
  <c r="BC933" i="13"/>
  <c r="BC932" i="13"/>
  <c r="BC931" i="13"/>
  <c r="BC930" i="13"/>
  <c r="BC929" i="13"/>
  <c r="BC928" i="13"/>
  <c r="BC927" i="13"/>
  <c r="BC926" i="13"/>
  <c r="BC925" i="13"/>
  <c r="BC924" i="13"/>
  <c r="BC923" i="13"/>
  <c r="BC922" i="13"/>
  <c r="BC921" i="13"/>
  <c r="BC920" i="13"/>
  <c r="BC919" i="13"/>
  <c r="BC918" i="13"/>
  <c r="BC917" i="13"/>
  <c r="BC916" i="13"/>
  <c r="BC915" i="13"/>
  <c r="BC914" i="13"/>
  <c r="BC913" i="13"/>
  <c r="BC912" i="13"/>
  <c r="BC911" i="13"/>
  <c r="BC910" i="13"/>
  <c r="BC909" i="13"/>
  <c r="BC908" i="13"/>
  <c r="BC907" i="13"/>
  <c r="BC906" i="13"/>
  <c r="BC905" i="13"/>
  <c r="BC904" i="13"/>
  <c r="BC903" i="13"/>
  <c r="BC902" i="13"/>
  <c r="BC901" i="13"/>
  <c r="BC900" i="13"/>
  <c r="BC899" i="13"/>
  <c r="BC898" i="13"/>
  <c r="BC897" i="13"/>
  <c r="BC896" i="13"/>
  <c r="BC895" i="13"/>
  <c r="BC894" i="13"/>
  <c r="BC893" i="13"/>
  <c r="BC892" i="13"/>
  <c r="BC891" i="13"/>
  <c r="BC890" i="13"/>
  <c r="BC889" i="13"/>
  <c r="BC888" i="13"/>
  <c r="BC887" i="13"/>
  <c r="BC886" i="13"/>
  <c r="BC885" i="13"/>
  <c r="BC884" i="13"/>
  <c r="BC883" i="13"/>
  <c r="BC882" i="13"/>
  <c r="BC881" i="13"/>
  <c r="BC880" i="13"/>
  <c r="BC879" i="13"/>
  <c r="BC878" i="13"/>
  <c r="BC877" i="13"/>
  <c r="BC876" i="13"/>
  <c r="BC875" i="13"/>
  <c r="BC874" i="13"/>
  <c r="BC873" i="13"/>
  <c r="BC872" i="13"/>
  <c r="BC871" i="13"/>
  <c r="BC870" i="13"/>
  <c r="BC869" i="13"/>
  <c r="BC868" i="13"/>
  <c r="BC867" i="13"/>
  <c r="BC866" i="13"/>
  <c r="BC865" i="13"/>
  <c r="BC864" i="13"/>
  <c r="BC863" i="13"/>
  <c r="BC862" i="13"/>
  <c r="BC861" i="13"/>
  <c r="BC860" i="13"/>
  <c r="BC859" i="13"/>
  <c r="BC858" i="13"/>
  <c r="BC857" i="13"/>
  <c r="BC856" i="13"/>
  <c r="BC855" i="13"/>
  <c r="BC854" i="13"/>
  <c r="BC853" i="13"/>
  <c r="BC852" i="13"/>
  <c r="BC851" i="13"/>
  <c r="BC850" i="13"/>
  <c r="BC849" i="13"/>
  <c r="BC848" i="13"/>
  <c r="BC847" i="13"/>
  <c r="BC846" i="13"/>
  <c r="BC845" i="13"/>
  <c r="BC844" i="13"/>
  <c r="BC843" i="13"/>
  <c r="BC842" i="13"/>
  <c r="BC841" i="13"/>
  <c r="BC840" i="13"/>
  <c r="BC839" i="13"/>
  <c r="BC838" i="13"/>
  <c r="BC837" i="13"/>
  <c r="BC836" i="13"/>
  <c r="BC835" i="13"/>
  <c r="BC834" i="13"/>
  <c r="BC833" i="13"/>
  <c r="BC832" i="13"/>
  <c r="BC831" i="13"/>
  <c r="BC830" i="13"/>
  <c r="BC829" i="13"/>
  <c r="BC828" i="13"/>
  <c r="BC827" i="13"/>
  <c r="BC826" i="13"/>
  <c r="BC825" i="13"/>
  <c r="BC824" i="13"/>
  <c r="BC823" i="13"/>
  <c r="BC822" i="13"/>
  <c r="BC821" i="13"/>
  <c r="BC820" i="13"/>
  <c r="BC819" i="13"/>
  <c r="BC818" i="13"/>
  <c r="BC817" i="13"/>
  <c r="BC816" i="13"/>
  <c r="BC815" i="13"/>
  <c r="BC814" i="13"/>
  <c r="BC813" i="13"/>
  <c r="BC812" i="13"/>
  <c r="BC811" i="13"/>
  <c r="BC810" i="13"/>
  <c r="BC809" i="13"/>
  <c r="BC808" i="13"/>
  <c r="BC807" i="13"/>
  <c r="BC806" i="13"/>
  <c r="BC805" i="13"/>
  <c r="BC804" i="13"/>
  <c r="BC803" i="13"/>
  <c r="BC802" i="13"/>
  <c r="BC801" i="13"/>
  <c r="BC800" i="13"/>
  <c r="BC799" i="13"/>
  <c r="BC798" i="13"/>
  <c r="BC797" i="13"/>
  <c r="BC796" i="13"/>
  <c r="BC795" i="13"/>
  <c r="BC794" i="13"/>
  <c r="BC793" i="13"/>
  <c r="BC792" i="13"/>
  <c r="BC791" i="13"/>
  <c r="BC790" i="13"/>
  <c r="BC789" i="13"/>
  <c r="BC788" i="13"/>
  <c r="BC787" i="13"/>
  <c r="BC786" i="13"/>
  <c r="BC785" i="13"/>
  <c r="BC784" i="13"/>
  <c r="BC783" i="13"/>
  <c r="BC782" i="13"/>
  <c r="BC781" i="13"/>
  <c r="BC780" i="13"/>
  <c r="BC779" i="13"/>
  <c r="BC778" i="13"/>
  <c r="BC777" i="13"/>
  <c r="BC776" i="13"/>
  <c r="BC775" i="13"/>
  <c r="BC774" i="13"/>
  <c r="BC773" i="13"/>
  <c r="BC772" i="13"/>
  <c r="BC771" i="13"/>
  <c r="BC770" i="13"/>
  <c r="BC769" i="13"/>
  <c r="BC768" i="13"/>
  <c r="BC767" i="13"/>
  <c r="BC766" i="13"/>
  <c r="BC765" i="13"/>
  <c r="BC764" i="13"/>
  <c r="BC763" i="13"/>
  <c r="BC762" i="13"/>
  <c r="BC761" i="13"/>
  <c r="BC760" i="13"/>
  <c r="BC759" i="13"/>
  <c r="BC758" i="13"/>
  <c r="BC757" i="13"/>
  <c r="BC756" i="13"/>
  <c r="BC755" i="13"/>
  <c r="BC754" i="13"/>
  <c r="BC753" i="13"/>
  <c r="BC752" i="13"/>
  <c r="BC751" i="13"/>
  <c r="BC750" i="13"/>
  <c r="BC749" i="13"/>
  <c r="BC748" i="13"/>
  <c r="BC747" i="13"/>
  <c r="BC746" i="13"/>
  <c r="BC745" i="13"/>
  <c r="BC744" i="13"/>
  <c r="BC743" i="13"/>
  <c r="BC742" i="13"/>
  <c r="BC741" i="13"/>
  <c r="BC740" i="13"/>
  <c r="BC739" i="13"/>
  <c r="BC738" i="13"/>
  <c r="BC737" i="13"/>
  <c r="BC736" i="13"/>
  <c r="BC735" i="13"/>
  <c r="BC734" i="13"/>
  <c r="BC733" i="13"/>
  <c r="BC732" i="13"/>
  <c r="BC731" i="13"/>
  <c r="BC730" i="13"/>
  <c r="BC729" i="13"/>
  <c r="BC728" i="13"/>
  <c r="BC727" i="13"/>
  <c r="BC726" i="13"/>
  <c r="BC725" i="13"/>
  <c r="BC724" i="13"/>
  <c r="BC723" i="13"/>
  <c r="BC722" i="13"/>
  <c r="BC721" i="13"/>
  <c r="BC720" i="13"/>
  <c r="BC719" i="13"/>
  <c r="BC718" i="13"/>
  <c r="BC717" i="13"/>
  <c r="BC716" i="13"/>
  <c r="BC715" i="13"/>
  <c r="BC714" i="13"/>
  <c r="BC713" i="13"/>
  <c r="BC712" i="13"/>
  <c r="BC711" i="13"/>
  <c r="BC710" i="13"/>
  <c r="BC709" i="13"/>
  <c r="BC708" i="13"/>
  <c r="BC707" i="13"/>
  <c r="BC706" i="13"/>
  <c r="BC705" i="13"/>
  <c r="BC703" i="13"/>
  <c r="BC702" i="13"/>
  <c r="BC701" i="13"/>
  <c r="BC700" i="13"/>
  <c r="BC699" i="13"/>
  <c r="BC698" i="13"/>
  <c r="BC697" i="13"/>
  <c r="BC696" i="13"/>
  <c r="BC695" i="13"/>
  <c r="BC694" i="13"/>
  <c r="BC693" i="13"/>
  <c r="BC692" i="13"/>
  <c r="BC691" i="13"/>
  <c r="BC690" i="13"/>
  <c r="BC689" i="13"/>
  <c r="BC688" i="13"/>
  <c r="BC687" i="13"/>
  <c r="BC686" i="13"/>
  <c r="BC685" i="13"/>
  <c r="BC684" i="13"/>
  <c r="BC683" i="13"/>
  <c r="BC682" i="13"/>
  <c r="BC681" i="13"/>
  <c r="BC680" i="13"/>
  <c r="BC679" i="13"/>
  <c r="BC678" i="13"/>
  <c r="BC677" i="13"/>
  <c r="BC676" i="13"/>
  <c r="BC675" i="13"/>
  <c r="BC674" i="13"/>
  <c r="BC673" i="13"/>
  <c r="BC672" i="13"/>
  <c r="BC671" i="13"/>
  <c r="BC670" i="13"/>
  <c r="BC669" i="13"/>
  <c r="BC668" i="13"/>
  <c r="BC667" i="13"/>
  <c r="BC666" i="13"/>
  <c r="BC665" i="13"/>
  <c r="BC664" i="13"/>
  <c r="BC663" i="13"/>
  <c r="BC662" i="13"/>
  <c r="BC661" i="13"/>
  <c r="BC660" i="13"/>
  <c r="BC659" i="13"/>
  <c r="BC658" i="13"/>
  <c r="BC657" i="13"/>
  <c r="BC656" i="13"/>
  <c r="BC655" i="13"/>
  <c r="BC654" i="13"/>
  <c r="BC653" i="13"/>
  <c r="BC652" i="13"/>
  <c r="BC651" i="13"/>
  <c r="BC650" i="13"/>
  <c r="BC649" i="13"/>
  <c r="BC648" i="13"/>
  <c r="BC647" i="13"/>
  <c r="BC646" i="13"/>
  <c r="BC645" i="13"/>
  <c r="BC644" i="13"/>
  <c r="BC643" i="13"/>
  <c r="BC642" i="13"/>
  <c r="BC641" i="13"/>
  <c r="BC640" i="13"/>
  <c r="BC639" i="13"/>
  <c r="BC638" i="13"/>
  <c r="BC637" i="13"/>
  <c r="BC636" i="13"/>
  <c r="BC635" i="13"/>
  <c r="BC634" i="13"/>
  <c r="BC633" i="13"/>
  <c r="BC632" i="13"/>
  <c r="BC631" i="13"/>
  <c r="BC630" i="13"/>
  <c r="BC629" i="13"/>
  <c r="BC628" i="13"/>
  <c r="BC627" i="13"/>
  <c r="BC626" i="13"/>
  <c r="BC625" i="13"/>
  <c r="BC624" i="13"/>
  <c r="BC623" i="13"/>
  <c r="BC622" i="13"/>
  <c r="BC621" i="13"/>
  <c r="BC620" i="13"/>
  <c r="BC619" i="13"/>
  <c r="BC618" i="13"/>
  <c r="BC617" i="13"/>
  <c r="BC616" i="13"/>
  <c r="BC615" i="13"/>
  <c r="BC614" i="13"/>
  <c r="BC613" i="13"/>
  <c r="BC612" i="13"/>
  <c r="BC611" i="13"/>
  <c r="BC610" i="13"/>
  <c r="BC609" i="13"/>
  <c r="BC608" i="13"/>
  <c r="BC607" i="13"/>
  <c r="BC606" i="13"/>
  <c r="BC605" i="13"/>
  <c r="BC604" i="13"/>
  <c r="BC603" i="13"/>
  <c r="K603" i="13"/>
  <c r="BC602" i="13"/>
  <c r="BC601" i="13"/>
  <c r="BC600" i="13"/>
  <c r="BC599" i="13"/>
  <c r="BC598" i="13"/>
  <c r="BC597" i="13"/>
  <c r="BC596" i="13"/>
  <c r="BC595" i="13"/>
  <c r="BC594" i="13"/>
  <c r="BC593" i="13"/>
  <c r="BC592" i="13"/>
  <c r="BC591" i="13"/>
  <c r="BC590" i="13"/>
  <c r="BC589" i="13"/>
  <c r="BC588" i="13"/>
  <c r="BC587" i="13"/>
  <c r="BC586" i="13"/>
  <c r="BC585" i="13"/>
  <c r="BC584" i="13"/>
  <c r="BC583" i="13"/>
  <c r="BC582" i="13"/>
  <c r="BC581" i="13"/>
  <c r="BC580" i="13"/>
  <c r="BC579" i="13"/>
  <c r="BC578" i="13"/>
  <c r="BC577" i="13"/>
  <c r="BC576" i="13"/>
  <c r="BC575" i="13"/>
  <c r="BC574" i="13"/>
  <c r="BC573" i="13"/>
  <c r="BC572" i="13"/>
  <c r="BC571" i="13"/>
  <c r="BC570" i="13"/>
  <c r="BC569" i="13"/>
  <c r="BC555" i="13"/>
  <c r="BC554" i="13"/>
  <c r="BC553" i="13"/>
  <c r="BC552" i="13"/>
  <c r="BC551" i="13"/>
  <c r="BC550" i="13"/>
  <c r="BC549" i="13"/>
  <c r="BC548" i="13"/>
  <c r="BC547" i="13"/>
  <c r="BC546" i="13"/>
  <c r="BC545" i="13"/>
  <c r="BC544" i="13"/>
  <c r="BC543" i="13"/>
  <c r="BC542" i="13"/>
  <c r="BC541" i="13"/>
  <c r="BC540" i="13"/>
  <c r="BC539" i="13"/>
  <c r="BC538" i="13"/>
  <c r="BC537" i="13"/>
  <c r="BC536" i="13"/>
  <c r="BC535" i="13"/>
  <c r="BC534" i="13"/>
  <c r="BC533" i="13"/>
  <c r="BC532" i="13"/>
  <c r="BC531" i="13"/>
  <c r="BC530" i="13"/>
  <c r="BC529" i="13"/>
  <c r="BC528" i="13"/>
  <c r="BC527" i="13"/>
  <c r="BC526" i="13"/>
  <c r="BC525" i="13"/>
  <c r="BC524" i="13"/>
  <c r="BC523" i="13"/>
  <c r="BC522" i="13"/>
  <c r="BC521" i="13"/>
  <c r="BC520" i="13"/>
  <c r="BC519" i="13"/>
  <c r="BC518" i="13"/>
  <c r="BC517" i="13"/>
  <c r="BC516" i="13"/>
  <c r="BC515" i="13"/>
  <c r="BC514" i="13"/>
  <c r="BC513" i="13"/>
  <c r="BC512" i="13"/>
  <c r="BC511" i="13"/>
  <c r="BC510" i="13"/>
  <c r="BC509" i="13"/>
  <c r="BC508" i="13"/>
  <c r="BC507" i="13"/>
  <c r="BC506" i="13"/>
  <c r="BC505" i="13"/>
  <c r="BC504" i="13"/>
  <c r="BC503" i="13"/>
  <c r="BC502" i="13"/>
  <c r="BC501" i="13"/>
  <c r="BC500" i="13"/>
  <c r="BC499" i="13"/>
  <c r="BC498" i="13"/>
  <c r="BC497" i="13"/>
  <c r="BC496" i="13"/>
  <c r="BC495" i="13"/>
  <c r="BC494" i="13"/>
  <c r="BC493" i="13"/>
  <c r="BC492" i="13"/>
  <c r="BC491" i="13"/>
  <c r="BC490" i="13"/>
  <c r="BC489" i="13"/>
  <c r="BC488" i="13"/>
  <c r="BC487" i="13"/>
  <c r="BC486" i="13"/>
  <c r="BC485" i="13"/>
  <c r="BC484" i="13"/>
  <c r="BC483" i="13"/>
  <c r="BC482" i="13"/>
  <c r="BC481" i="13"/>
  <c r="BC480" i="13"/>
  <c r="BC479" i="13"/>
  <c r="BC478" i="13"/>
  <c r="BC477" i="13"/>
  <c r="BC476" i="13"/>
  <c r="BC475" i="13"/>
  <c r="BC474" i="13"/>
  <c r="BC473" i="13"/>
  <c r="BC472" i="13"/>
  <c r="BC471" i="13"/>
  <c r="BC470" i="13"/>
  <c r="BC469" i="13"/>
  <c r="BC468" i="13"/>
  <c r="BC467" i="13"/>
  <c r="BC466" i="13"/>
  <c r="BC465" i="13"/>
  <c r="BC464" i="13"/>
  <c r="BC463" i="13"/>
  <c r="BC462" i="13"/>
  <c r="BC461" i="13"/>
  <c r="BC460" i="13"/>
  <c r="BC459" i="13"/>
  <c r="BC458" i="13"/>
  <c r="BC457" i="13"/>
  <c r="BC456" i="13"/>
  <c r="BC455" i="13"/>
  <c r="BC454" i="13"/>
  <c r="BC453" i="13"/>
  <c r="BC452" i="13"/>
  <c r="BC451" i="13"/>
  <c r="BC450" i="13"/>
  <c r="BC449" i="13"/>
  <c r="BC448" i="13"/>
  <c r="BC447" i="13"/>
  <c r="BC446" i="13"/>
  <c r="BC445" i="13"/>
  <c r="BC444" i="13"/>
  <c r="BC443" i="13"/>
  <c r="BC442" i="13"/>
  <c r="BC441" i="13"/>
  <c r="BC440" i="13"/>
  <c r="BC439" i="13"/>
  <c r="BC438" i="13"/>
  <c r="BC437" i="13"/>
  <c r="BC436" i="13"/>
  <c r="BC435" i="13"/>
  <c r="BC434" i="13"/>
  <c r="BC433" i="13"/>
  <c r="BC432" i="13"/>
  <c r="BC431" i="13"/>
  <c r="BC430" i="13"/>
  <c r="BC429" i="13"/>
  <c r="BC428" i="13"/>
  <c r="BC427" i="13"/>
  <c r="BC426" i="13"/>
  <c r="BC425" i="13"/>
  <c r="BC424" i="13"/>
  <c r="BC423" i="13"/>
  <c r="BC422" i="13"/>
  <c r="BC421" i="13"/>
  <c r="BC420" i="13"/>
  <c r="BC419" i="13"/>
  <c r="BC418" i="13"/>
  <c r="BC417" i="13"/>
  <c r="BC416" i="13"/>
  <c r="BC415" i="13"/>
  <c r="BC414" i="13"/>
  <c r="BC413" i="13"/>
  <c r="BC412" i="13"/>
  <c r="BC411" i="13"/>
  <c r="BC410" i="13"/>
  <c r="BC409" i="13"/>
  <c r="BC408" i="13"/>
  <c r="BC407" i="13"/>
  <c r="BC406" i="13"/>
  <c r="BC405" i="13"/>
  <c r="BC404" i="13"/>
  <c r="BC403" i="13"/>
  <c r="BC402" i="13"/>
  <c r="BC401" i="13"/>
  <c r="BC400" i="13"/>
  <c r="BC399" i="13"/>
  <c r="BC398" i="13"/>
  <c r="BC397" i="13"/>
  <c r="BC396" i="13"/>
  <c r="BC395" i="13"/>
  <c r="BC394" i="13"/>
  <c r="BC393" i="13"/>
  <c r="BC392" i="13"/>
  <c r="BC391" i="13"/>
  <c r="BC390" i="13"/>
  <c r="BC389" i="13"/>
  <c r="BC388" i="13"/>
  <c r="BC387" i="13"/>
  <c r="BC386" i="13"/>
  <c r="BC385" i="13"/>
  <c r="BC384" i="13"/>
  <c r="BC383" i="13"/>
  <c r="BC382" i="13"/>
  <c r="BC381" i="13"/>
  <c r="BC380" i="13"/>
  <c r="BC379" i="13"/>
  <c r="BC378" i="13"/>
  <c r="BC377" i="13"/>
  <c r="BC376" i="13"/>
  <c r="BC375" i="13"/>
  <c r="BC374" i="13"/>
  <c r="BC373" i="13"/>
  <c r="BC372" i="13"/>
  <c r="BC371" i="13"/>
  <c r="BC370" i="13"/>
  <c r="BC369" i="13"/>
  <c r="BC368" i="13"/>
  <c r="BC367" i="13"/>
  <c r="BC366" i="13"/>
  <c r="BC365" i="13"/>
  <c r="BC364" i="13"/>
  <c r="BC363" i="13"/>
  <c r="BC362" i="13"/>
  <c r="BC361" i="13"/>
  <c r="BC360" i="13"/>
  <c r="BC359" i="13"/>
  <c r="BC358" i="13"/>
  <c r="BC357" i="13"/>
  <c r="BC356" i="13"/>
  <c r="BC355" i="13"/>
  <c r="BC354" i="13"/>
  <c r="BC353" i="13"/>
  <c r="BC352" i="13"/>
  <c r="BC351" i="13"/>
  <c r="BC350" i="13"/>
  <c r="BC349" i="13"/>
  <c r="BC348" i="13"/>
  <c r="BC347" i="13"/>
  <c r="BC346" i="13"/>
  <c r="BC345" i="13"/>
  <c r="BC344" i="13"/>
  <c r="BC343" i="13"/>
  <c r="BC342" i="13"/>
  <c r="BC341" i="13"/>
  <c r="BC340" i="13"/>
  <c r="BC339" i="13"/>
  <c r="BC338" i="13"/>
  <c r="BC337" i="13"/>
  <c r="BC336" i="13"/>
  <c r="BC335" i="13"/>
  <c r="BC334" i="13"/>
  <c r="BC333" i="13"/>
  <c r="BC332" i="13"/>
  <c r="BC331" i="13"/>
  <c r="BC330" i="13"/>
  <c r="BC329" i="13"/>
  <c r="BC328" i="13"/>
  <c r="BC327" i="13"/>
  <c r="BC326" i="13"/>
  <c r="BC325" i="13"/>
  <c r="BC324" i="13"/>
  <c r="BC323" i="13"/>
  <c r="BC322" i="13"/>
  <c r="BC321" i="13"/>
  <c r="BC320" i="13"/>
  <c r="BC319" i="13"/>
  <c r="BC318" i="13"/>
  <c r="BC317" i="13"/>
  <c r="BC316" i="13"/>
  <c r="BC315" i="13"/>
  <c r="BC314" i="13"/>
  <c r="BC313" i="13"/>
  <c r="BC312" i="13"/>
  <c r="BC311" i="13"/>
  <c r="BC310" i="13"/>
  <c r="BC309" i="13"/>
  <c r="BC308" i="13"/>
  <c r="BC307" i="13"/>
  <c r="BC306" i="13"/>
  <c r="BC305" i="13"/>
  <c r="BC304" i="13"/>
  <c r="BC303" i="13"/>
  <c r="BC302" i="13"/>
  <c r="BC301" i="13"/>
  <c r="BC300" i="13"/>
  <c r="BC299" i="13"/>
  <c r="BC298" i="13"/>
  <c r="BC297" i="13"/>
  <c r="BC296" i="13"/>
  <c r="BC295" i="13"/>
  <c r="BC294" i="13"/>
  <c r="BC293" i="13"/>
  <c r="BC292" i="13"/>
  <c r="BC291" i="13"/>
  <c r="BC290" i="13"/>
  <c r="BC289" i="13"/>
  <c r="BC288" i="13"/>
  <c r="BC287" i="13"/>
  <c r="BC286" i="13"/>
  <c r="BC285" i="13"/>
  <c r="BC284" i="13"/>
  <c r="BC283" i="13"/>
  <c r="BC282" i="13"/>
  <c r="BC281" i="13"/>
  <c r="BC280" i="13"/>
  <c r="BC279" i="13"/>
  <c r="BC278" i="13"/>
  <c r="BC277" i="13"/>
  <c r="BC276" i="13"/>
  <c r="BC275" i="13"/>
  <c r="BC274" i="13"/>
  <c r="BC273" i="13"/>
  <c r="BC272" i="13"/>
  <c r="BC271" i="13"/>
  <c r="BC270" i="13"/>
  <c r="BC269" i="13"/>
  <c r="BC268" i="13"/>
  <c r="BC267" i="13"/>
  <c r="BC266" i="13"/>
  <c r="BC265" i="13"/>
  <c r="BC264" i="13"/>
  <c r="BC263" i="13"/>
  <c r="BC262" i="13"/>
  <c r="BC261" i="13"/>
  <c r="BC260" i="13"/>
  <c r="BC259" i="13"/>
  <c r="BC258" i="13"/>
  <c r="BC257" i="13"/>
  <c r="BC256" i="13"/>
  <c r="BC255" i="13"/>
  <c r="BC254" i="13"/>
  <c r="BC253" i="13"/>
  <c r="BC252" i="13"/>
  <c r="BC251" i="13"/>
  <c r="BC250" i="13"/>
  <c r="BC249" i="13"/>
  <c r="BC248" i="13"/>
  <c r="BC247" i="13"/>
  <c r="BC246" i="13"/>
  <c r="BC245" i="13"/>
  <c r="BC244" i="13"/>
  <c r="BC243" i="13"/>
  <c r="BC242" i="13"/>
  <c r="BC241" i="13"/>
  <c r="BC240" i="13"/>
  <c r="BC239" i="13"/>
  <c r="BC238" i="13"/>
  <c r="BC237" i="13"/>
  <c r="BC236" i="13"/>
  <c r="BC235" i="13"/>
  <c r="BC234" i="13"/>
  <c r="BC233" i="13"/>
  <c r="BC232" i="13"/>
  <c r="BC231" i="13"/>
  <c r="BC230" i="13"/>
  <c r="BC229" i="13"/>
  <c r="BC228" i="13"/>
  <c r="BC227" i="13"/>
  <c r="BC226" i="13"/>
  <c r="BC225" i="13"/>
  <c r="BC224" i="13"/>
  <c r="BC223" i="13"/>
  <c r="BC222" i="13"/>
  <c r="BC221" i="13"/>
  <c r="BC220" i="13"/>
  <c r="BC219" i="13"/>
  <c r="BC218" i="13"/>
  <c r="BC217" i="13"/>
  <c r="BC216" i="13"/>
  <c r="BC215" i="13"/>
  <c r="BC214" i="13"/>
  <c r="BC213" i="13"/>
  <c r="BC212" i="13"/>
  <c r="BC211" i="13"/>
  <c r="BC210" i="13"/>
  <c r="BC209" i="13"/>
  <c r="BC208" i="13"/>
  <c r="BC207" i="13"/>
  <c r="BC206" i="13"/>
  <c r="BC205" i="13"/>
  <c r="BC204" i="13"/>
  <c r="BC203" i="13"/>
  <c r="BC202" i="13"/>
  <c r="BC201" i="13"/>
  <c r="BC200" i="13"/>
  <c r="BC199" i="13"/>
  <c r="BC198" i="13"/>
  <c r="BC197" i="13"/>
  <c r="BC196" i="13"/>
  <c r="BC195" i="13"/>
  <c r="BC194" i="13"/>
  <c r="BC193" i="13"/>
  <c r="BC192" i="13"/>
  <c r="BC191" i="13"/>
  <c r="BC190" i="13"/>
  <c r="BC189" i="13"/>
  <c r="BC188" i="13"/>
  <c r="BC187" i="13"/>
  <c r="BC186" i="13"/>
  <c r="BC185" i="13"/>
  <c r="BC184" i="13"/>
  <c r="BC183" i="13"/>
  <c r="BC182" i="13"/>
  <c r="BC181" i="13"/>
  <c r="BC180" i="13"/>
  <c r="BC179" i="13"/>
  <c r="BC178" i="13"/>
  <c r="BC122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3" i="13"/>
  <c r="BC2" i="13"/>
  <c r="AZ1672" i="27"/>
  <c r="BA376" i="27"/>
  <c r="BC52" i="26"/>
  <c r="BC51" i="26"/>
  <c r="BC107" i="26"/>
  <c r="BC109" i="26"/>
  <c r="BC131" i="26"/>
  <c r="BC175" i="26"/>
  <c r="BC182" i="26"/>
  <c r="BC186" i="26"/>
  <c r="BC83" i="26"/>
  <c r="BC211" i="26"/>
  <c r="BC212" i="26"/>
  <c r="BC84" i="26"/>
  <c r="BC242" i="26"/>
  <c r="BC243" i="26"/>
  <c r="BC286" i="26"/>
  <c r="BC317" i="26"/>
  <c r="BC318" i="26"/>
  <c r="BC323" i="26"/>
  <c r="BC10" i="26"/>
  <c r="BC11" i="26"/>
  <c r="BC391" i="26"/>
  <c r="BC458" i="26"/>
  <c r="BC469" i="26"/>
  <c r="BC2" i="26"/>
  <c r="BC3" i="26"/>
  <c r="BC491" i="26"/>
  <c r="BC89" i="26"/>
  <c r="BC103" i="26"/>
  <c r="BC104" i="26"/>
  <c r="BC513" i="26"/>
  <c r="BC532" i="26"/>
  <c r="BC554" i="26"/>
  <c r="BC62" i="26"/>
  <c r="BC602" i="26"/>
  <c r="BC607" i="26"/>
  <c r="BC63" i="26"/>
  <c r="BC699" i="26"/>
  <c r="BC823" i="26"/>
  <c r="BC824" i="26"/>
  <c r="BC827" i="26"/>
  <c r="BC828" i="26"/>
  <c r="BC64" i="26"/>
  <c r="BC935" i="26"/>
  <c r="BC949" i="26"/>
  <c r="BC959" i="26"/>
  <c r="BC4" i="26"/>
  <c r="BC5" i="26"/>
  <c r="BC55" i="26"/>
  <c r="BC56" i="26"/>
  <c r="BC1054" i="26"/>
  <c r="BC1078" i="26"/>
  <c r="BC6" i="26"/>
  <c r="BC61" i="26"/>
  <c r="BC1235" i="26"/>
  <c r="BC1236" i="26"/>
  <c r="BC1272" i="26"/>
  <c r="BC1320" i="26"/>
  <c r="BC1339" i="26"/>
  <c r="BC1355" i="26"/>
  <c r="BC7" i="26"/>
  <c r="BC1367" i="26"/>
  <c r="BC49" i="26"/>
  <c r="BC50" i="26"/>
  <c r="BC1401" i="26"/>
  <c r="BC1412" i="26"/>
  <c r="BC1425" i="26"/>
  <c r="BC137" i="26"/>
  <c r="BC155" i="26"/>
  <c r="BC162" i="26"/>
  <c r="BC231" i="26"/>
  <c r="BC8" i="26"/>
  <c r="BC9" i="26"/>
  <c r="BC274" i="26"/>
  <c r="BC302" i="26"/>
  <c r="BC328" i="26"/>
  <c r="BC329" i="26"/>
  <c r="BC331" i="26"/>
  <c r="BC335" i="26"/>
  <c r="BC364" i="26"/>
  <c r="BC379" i="26"/>
  <c r="BC380" i="26"/>
  <c r="BC12" i="26"/>
  <c r="BC13" i="26"/>
  <c r="BC456" i="26"/>
  <c r="BC457" i="26"/>
  <c r="BC106" i="26"/>
  <c r="BC515" i="26"/>
  <c r="BC73" i="26"/>
  <c r="BC568" i="26"/>
  <c r="BC569" i="26"/>
  <c r="BC577" i="26"/>
  <c r="BC593" i="26"/>
  <c r="BC74" i="26"/>
  <c r="BC690" i="26"/>
  <c r="BC722" i="26"/>
  <c r="BC734" i="26"/>
  <c r="BC735" i="26"/>
  <c r="BC758" i="26"/>
  <c r="BC14" i="26"/>
  <c r="BC15" i="26"/>
  <c r="BC815" i="26"/>
  <c r="BC16" i="26"/>
  <c r="BC17" i="26"/>
  <c r="BC34" i="26"/>
  <c r="BC35" i="26"/>
  <c r="BC877" i="26"/>
  <c r="BC895" i="26"/>
  <c r="BC929" i="26"/>
  <c r="BC960" i="26"/>
  <c r="BC995" i="26"/>
  <c r="BC996" i="26"/>
  <c r="BC1040" i="26"/>
  <c r="BC1052" i="26"/>
  <c r="BC1064" i="26"/>
  <c r="BC1074" i="26"/>
  <c r="BC1075" i="26"/>
  <c r="BC1099" i="26"/>
  <c r="BC1100" i="26"/>
  <c r="BC18" i="26"/>
  <c r="BC19" i="26"/>
  <c r="BC105" i="26"/>
  <c r="BC1224" i="26"/>
  <c r="BC1225" i="26"/>
  <c r="BC1241" i="26"/>
  <c r="BC1282" i="26"/>
  <c r="BC1283" i="26"/>
  <c r="BC1342" i="26"/>
  <c r="BC20" i="26"/>
  <c r="BC21" i="26"/>
  <c r="BC1380" i="26"/>
  <c r="BC1381" i="26"/>
  <c r="BC75" i="26"/>
  <c r="BC26" i="26"/>
  <c r="BC110" i="26"/>
  <c r="BC111" i="26"/>
  <c r="BC112" i="26"/>
  <c r="BC92" i="26"/>
  <c r="BC93" i="26"/>
  <c r="BC113" i="26"/>
  <c r="BC114" i="26"/>
  <c r="BC115" i="26"/>
  <c r="BC118" i="26"/>
  <c r="BC119" i="26"/>
  <c r="BC120" i="26"/>
  <c r="BC22" i="26"/>
  <c r="BC121" i="26"/>
  <c r="BC122" i="26"/>
  <c r="BC123" i="26"/>
  <c r="BC124" i="26"/>
  <c r="BC125" i="26"/>
  <c r="BC126" i="26"/>
  <c r="BC36" i="26"/>
  <c r="BC127" i="26"/>
  <c r="BC128" i="26"/>
  <c r="BC129" i="26"/>
  <c r="BC130" i="26"/>
  <c r="BC132" i="26"/>
  <c r="BC133" i="26"/>
  <c r="BC134" i="26"/>
  <c r="BC135" i="26"/>
  <c r="BC136" i="26"/>
  <c r="BC138" i="26"/>
  <c r="BC139" i="26"/>
  <c r="BC140" i="26"/>
  <c r="BC141" i="26"/>
  <c r="BC142" i="26"/>
  <c r="BC81" i="26"/>
  <c r="BC143" i="26"/>
  <c r="BC144" i="26"/>
  <c r="BC145" i="26"/>
  <c r="BC146" i="26"/>
  <c r="BC148" i="26"/>
  <c r="BC149" i="26"/>
  <c r="BC150" i="26"/>
  <c r="BC151" i="26"/>
  <c r="BC152" i="26"/>
  <c r="BC153" i="26"/>
  <c r="BC154" i="26"/>
  <c r="BC156" i="26"/>
  <c r="BC157" i="26"/>
  <c r="BC158" i="26"/>
  <c r="BC159" i="26"/>
  <c r="BC160" i="26"/>
  <c r="BC161" i="26"/>
  <c r="BC163" i="26"/>
  <c r="BC164" i="26"/>
  <c r="BC165" i="26"/>
  <c r="BC166" i="26"/>
  <c r="BC167" i="26"/>
  <c r="BC168" i="26"/>
  <c r="BC169" i="26"/>
  <c r="BC170" i="26"/>
  <c r="BC171" i="26"/>
  <c r="BC172" i="26"/>
  <c r="BC173" i="26"/>
  <c r="BC174" i="26"/>
  <c r="BC176" i="26"/>
  <c r="BC177" i="26"/>
  <c r="BC178" i="26"/>
  <c r="BC179" i="26"/>
  <c r="BC180" i="26"/>
  <c r="BC181" i="26"/>
  <c r="BC183" i="26"/>
  <c r="BC184" i="26"/>
  <c r="BC185" i="26"/>
  <c r="BC187" i="26"/>
  <c r="BC189" i="26"/>
  <c r="BC191" i="26"/>
  <c r="BC192" i="26"/>
  <c r="BC193" i="26"/>
  <c r="BC194" i="26"/>
  <c r="BC195" i="26"/>
  <c r="BC196" i="26"/>
  <c r="BC197" i="26"/>
  <c r="BC198" i="26"/>
  <c r="BC199" i="26"/>
  <c r="BC200" i="26"/>
  <c r="BC201" i="26"/>
  <c r="BC202" i="26"/>
  <c r="BC203" i="26"/>
  <c r="BC205" i="26"/>
  <c r="BC206" i="26"/>
  <c r="BC207" i="26"/>
  <c r="BC208" i="26"/>
  <c r="BC209" i="26"/>
  <c r="BC210" i="26"/>
  <c r="BC214" i="26"/>
  <c r="BC215" i="26"/>
  <c r="BC216" i="26"/>
  <c r="BC217" i="26"/>
  <c r="BC218" i="26"/>
  <c r="BC219" i="26"/>
  <c r="BC220" i="26"/>
  <c r="BC221" i="26"/>
  <c r="BC222" i="26"/>
  <c r="BC223" i="26"/>
  <c r="BC224" i="26"/>
  <c r="BC225" i="26"/>
  <c r="BC226" i="26"/>
  <c r="BC227" i="26"/>
  <c r="BC228" i="26"/>
  <c r="BC229" i="26"/>
  <c r="BC94" i="26"/>
  <c r="BC95" i="26"/>
  <c r="BC232" i="26"/>
  <c r="BC233" i="26"/>
  <c r="BC234" i="26"/>
  <c r="BC235" i="26"/>
  <c r="BC236" i="26"/>
  <c r="BC238" i="26"/>
  <c r="BC239" i="26"/>
  <c r="BC240" i="26"/>
  <c r="BC241" i="26"/>
  <c r="BC244" i="26"/>
  <c r="BC245" i="26"/>
  <c r="BC247" i="26"/>
  <c r="BC249" i="26"/>
  <c r="BC250" i="26"/>
  <c r="BC252" i="26"/>
  <c r="BC253" i="26"/>
  <c r="BC254" i="26"/>
  <c r="BC255" i="26"/>
  <c r="BC256" i="26"/>
  <c r="BC257" i="26"/>
  <c r="BC258" i="26"/>
  <c r="BC259" i="26"/>
  <c r="BC261" i="26"/>
  <c r="BC262" i="26"/>
  <c r="BC263" i="26"/>
  <c r="BC264" i="26"/>
  <c r="BC265" i="26"/>
  <c r="BC266" i="26"/>
  <c r="BC267" i="26"/>
  <c r="BC268" i="26"/>
  <c r="BC269" i="26"/>
  <c r="BC270" i="26"/>
  <c r="BC271" i="26"/>
  <c r="BC275" i="26"/>
  <c r="BC276" i="26"/>
  <c r="BC277" i="26"/>
  <c r="BC278" i="26"/>
  <c r="BC279" i="26"/>
  <c r="BC280" i="26"/>
  <c r="BC281" i="26"/>
  <c r="BC282" i="26"/>
  <c r="BC283" i="26"/>
  <c r="BC285" i="26"/>
  <c r="BC287" i="26"/>
  <c r="BC288" i="26"/>
  <c r="BC289" i="26"/>
  <c r="BC290" i="26"/>
  <c r="BC291" i="26"/>
  <c r="BC43" i="26"/>
  <c r="BC293" i="26"/>
  <c r="BC296" i="26"/>
  <c r="BC299" i="26"/>
  <c r="BC300" i="26"/>
  <c r="BC301" i="26"/>
  <c r="BC303" i="26"/>
  <c r="BC304" i="26"/>
  <c r="BC305" i="26"/>
  <c r="BC306" i="26"/>
  <c r="BC307" i="26"/>
  <c r="BC311" i="26"/>
  <c r="BC314" i="26"/>
  <c r="BC315" i="26"/>
  <c r="BC316" i="26"/>
  <c r="BC321" i="26"/>
  <c r="BC322" i="26"/>
  <c r="BC324" i="26"/>
  <c r="BC325" i="26"/>
  <c r="BC326" i="26"/>
  <c r="BC327" i="26"/>
  <c r="BC333" i="26"/>
  <c r="BC334" i="26"/>
  <c r="BC336" i="26"/>
  <c r="BC337" i="26"/>
  <c r="BC338" i="26"/>
  <c r="BC340" i="26"/>
  <c r="BC341" i="26"/>
  <c r="BC342" i="26"/>
  <c r="BC344" i="26"/>
  <c r="BC346" i="26"/>
  <c r="BC347" i="26"/>
  <c r="BC348" i="26"/>
  <c r="BC349" i="26"/>
  <c r="BC350" i="26"/>
  <c r="BC351" i="26"/>
  <c r="BC354" i="26"/>
  <c r="BC355" i="26"/>
  <c r="BC356" i="26"/>
  <c r="BC357" i="26"/>
  <c r="BC358" i="26"/>
  <c r="BC359" i="26"/>
  <c r="BC360" i="26"/>
  <c r="BC362" i="26"/>
  <c r="BC363" i="26"/>
  <c r="BC365" i="26"/>
  <c r="BC366" i="26"/>
  <c r="BC367" i="26"/>
  <c r="BC368" i="26"/>
  <c r="BC369" i="26"/>
  <c r="BC370" i="26"/>
  <c r="BC371" i="26"/>
  <c r="BC372" i="26"/>
  <c r="BC373" i="26"/>
  <c r="BC374" i="26"/>
  <c r="BC375" i="26"/>
  <c r="BC376" i="26"/>
  <c r="BC377" i="26"/>
  <c r="BC378" i="26"/>
  <c r="BC381" i="26"/>
  <c r="BC382" i="26"/>
  <c r="BC383" i="26"/>
  <c r="BC384" i="26"/>
  <c r="BC47" i="26"/>
  <c r="BC385" i="26"/>
  <c r="BC48" i="26"/>
  <c r="BC387" i="26"/>
  <c r="BC388" i="26"/>
  <c r="BC389" i="26"/>
  <c r="BC390" i="26"/>
  <c r="BC392" i="26"/>
  <c r="BC67" i="26"/>
  <c r="BC68" i="26"/>
  <c r="BC393" i="26"/>
  <c r="BC394" i="26"/>
  <c r="BC395" i="26"/>
  <c r="BC396" i="26"/>
  <c r="BC397" i="26"/>
  <c r="BC398" i="26"/>
  <c r="BC399" i="26"/>
  <c r="BC400" i="26"/>
  <c r="BC401" i="26"/>
  <c r="BC402" i="26"/>
  <c r="BC403" i="26"/>
  <c r="BC404" i="26"/>
  <c r="BC405" i="26"/>
  <c r="BC406" i="26"/>
  <c r="BC407" i="26"/>
  <c r="BC409" i="26"/>
  <c r="BC410" i="26"/>
  <c r="BC411" i="26"/>
  <c r="BC412" i="26"/>
  <c r="BC413" i="26"/>
  <c r="BC414" i="26"/>
  <c r="BC415" i="26"/>
  <c r="BC416" i="26"/>
  <c r="BC418" i="26"/>
  <c r="BC419" i="26"/>
  <c r="BC420" i="26"/>
  <c r="BC421" i="26"/>
  <c r="BC422" i="26"/>
  <c r="BC423" i="26"/>
  <c r="BC424" i="26"/>
  <c r="BC426" i="26"/>
  <c r="BC427" i="26"/>
  <c r="BC428" i="26"/>
  <c r="BC429" i="26"/>
  <c r="BC430" i="26"/>
  <c r="BC431" i="26"/>
  <c r="BC432" i="26"/>
  <c r="BC433" i="26"/>
  <c r="BC434" i="26"/>
  <c r="BC435" i="26"/>
  <c r="BC436" i="26"/>
  <c r="BC90" i="26"/>
  <c r="BC437" i="26"/>
  <c r="BC438" i="26"/>
  <c r="BC439" i="26"/>
  <c r="BC440" i="26"/>
  <c r="BC441" i="26"/>
  <c r="BC442" i="26"/>
  <c r="BC443" i="26"/>
  <c r="BC444" i="26"/>
  <c r="BC445" i="26"/>
  <c r="BC446" i="26"/>
  <c r="BC447" i="26"/>
  <c r="BC448" i="26"/>
  <c r="BC449" i="26"/>
  <c r="BC450" i="26"/>
  <c r="BC451" i="26"/>
  <c r="BC452" i="26"/>
  <c r="BC453" i="26"/>
  <c r="BC454" i="26"/>
  <c r="BC455" i="26"/>
  <c r="BC460" i="26"/>
  <c r="BC461" i="26"/>
  <c r="BC462" i="26"/>
  <c r="BC464" i="26"/>
  <c r="BC465" i="26"/>
  <c r="BC466" i="26"/>
  <c r="BC467" i="26"/>
  <c r="BC468" i="26"/>
  <c r="BC470" i="26"/>
  <c r="BC471" i="26"/>
  <c r="BC472" i="26"/>
  <c r="BC473" i="26"/>
  <c r="BC477" i="26"/>
  <c r="BC478" i="26"/>
  <c r="BC479" i="26"/>
  <c r="BC480" i="26"/>
  <c r="BC481" i="26"/>
  <c r="BC482" i="26"/>
  <c r="BC483" i="26"/>
  <c r="BC484" i="26"/>
  <c r="BC485" i="26"/>
  <c r="BC486" i="26"/>
  <c r="BC487" i="26"/>
  <c r="BC488" i="26"/>
  <c r="BC489" i="26"/>
  <c r="BC490" i="26"/>
  <c r="BC493" i="26"/>
  <c r="BC494" i="26"/>
  <c r="BC495" i="26"/>
  <c r="BC496" i="26"/>
  <c r="BC498" i="26"/>
  <c r="BC499" i="26"/>
  <c r="BC500" i="26"/>
  <c r="BC501" i="26"/>
  <c r="BC502" i="26"/>
  <c r="BC503" i="26"/>
  <c r="BC504" i="26"/>
  <c r="BC505" i="26"/>
  <c r="BC506" i="26"/>
  <c r="BC507" i="26"/>
  <c r="BC509" i="26"/>
  <c r="BC510" i="26"/>
  <c r="BC511" i="26"/>
  <c r="BC512" i="26"/>
  <c r="BC514" i="26"/>
  <c r="BC516" i="26"/>
  <c r="BC517" i="26"/>
  <c r="BC518" i="26"/>
  <c r="BC519" i="26"/>
  <c r="BC520" i="26"/>
  <c r="BC521" i="26"/>
  <c r="BC522" i="26"/>
  <c r="BC523" i="26"/>
  <c r="BC524" i="26"/>
  <c r="BC525" i="26"/>
  <c r="BC526" i="26"/>
  <c r="BC527" i="26"/>
  <c r="BC528" i="26"/>
  <c r="BC529" i="26"/>
  <c r="BC530" i="26"/>
  <c r="BC600" i="26"/>
  <c r="BC531" i="26"/>
  <c r="BC533" i="26"/>
  <c r="BC534" i="26"/>
  <c r="BC535" i="26"/>
  <c r="BC536" i="26"/>
  <c r="BC537" i="26"/>
  <c r="BC538" i="26"/>
  <c r="BC539" i="26"/>
  <c r="BC540" i="26"/>
  <c r="BC542" i="26"/>
  <c r="BC543" i="26"/>
  <c r="BC545" i="26"/>
  <c r="BC546" i="26"/>
  <c r="BC547" i="26"/>
  <c r="BC548" i="26"/>
  <c r="BC549" i="26"/>
  <c r="BC550" i="26"/>
  <c r="K617" i="26"/>
  <c r="BC617" i="26"/>
  <c r="BC618" i="26"/>
  <c r="BC619" i="26"/>
  <c r="BC620" i="26"/>
  <c r="BC621" i="26"/>
  <c r="BC622" i="26"/>
  <c r="BC623" i="26"/>
  <c r="BC624" i="26"/>
  <c r="BC625" i="26"/>
  <c r="BC626" i="26"/>
  <c r="BC627" i="26"/>
  <c r="BC628" i="26"/>
  <c r="BC629" i="26"/>
  <c r="BC630" i="26"/>
  <c r="BC631" i="26"/>
  <c r="BC632" i="26"/>
  <c r="BC633" i="26"/>
  <c r="BC634" i="26"/>
  <c r="BC635" i="26"/>
  <c r="BC636" i="26"/>
  <c r="BC637" i="26"/>
  <c r="BC638" i="26"/>
  <c r="BC639" i="26"/>
  <c r="BC640" i="26"/>
  <c r="BC641" i="26"/>
  <c r="BC642" i="26"/>
  <c r="BC643" i="26"/>
  <c r="BC644" i="26"/>
  <c r="BC645" i="26"/>
  <c r="BC646" i="26"/>
  <c r="BC647" i="26"/>
  <c r="BC648" i="26"/>
  <c r="BC649" i="26"/>
  <c r="BC650" i="26"/>
  <c r="BC651" i="26"/>
  <c r="BC652" i="26"/>
  <c r="BC653" i="26"/>
  <c r="BC654" i="26"/>
  <c r="BC655" i="26"/>
  <c r="BC656" i="26"/>
  <c r="BC657" i="26"/>
  <c r="BC658" i="26"/>
  <c r="BC659" i="26"/>
  <c r="BC660" i="26"/>
  <c r="BC661" i="26"/>
  <c r="BC662" i="26"/>
  <c r="BC663" i="26"/>
  <c r="BC664" i="26"/>
  <c r="BC665" i="26"/>
  <c r="BC666" i="26"/>
  <c r="BC667" i="26"/>
  <c r="BC668" i="26"/>
  <c r="BC669" i="26"/>
  <c r="BC670" i="26"/>
  <c r="BC671" i="26"/>
  <c r="BC672" i="26"/>
  <c r="BC673" i="26"/>
  <c r="BC674" i="26"/>
  <c r="BC675" i="26"/>
  <c r="BC676" i="26"/>
  <c r="BC677" i="26"/>
  <c r="BC678" i="26"/>
  <c r="BC551" i="26"/>
  <c r="BC552" i="26"/>
  <c r="BC553" i="26"/>
  <c r="BC555" i="26"/>
  <c r="BC556" i="26"/>
  <c r="BC557" i="26"/>
  <c r="BC559" i="26"/>
  <c r="BC560" i="26"/>
  <c r="BC562" i="26"/>
  <c r="BC563" i="26"/>
  <c r="BC564" i="26"/>
  <c r="BC565" i="26"/>
  <c r="BC567" i="26"/>
  <c r="BC571" i="26"/>
  <c r="BC572" i="26"/>
  <c r="BC573" i="26"/>
  <c r="BC574" i="26"/>
  <c r="BC575" i="26"/>
  <c r="BC576" i="26"/>
  <c r="BC578" i="26"/>
  <c r="BC579" i="26"/>
  <c r="BC580" i="26"/>
  <c r="BC581" i="26"/>
  <c r="BC582" i="26"/>
  <c r="BC585" i="26"/>
  <c r="BC586" i="26"/>
  <c r="BC587" i="26"/>
  <c r="BC588" i="26"/>
  <c r="BC589" i="26"/>
  <c r="BC590" i="26"/>
  <c r="BC591" i="26"/>
  <c r="BC592" i="26"/>
  <c r="BC594" i="26"/>
  <c r="BC595" i="26"/>
  <c r="BC596" i="26"/>
  <c r="BC85" i="26"/>
  <c r="BC597" i="26"/>
  <c r="BC598" i="26"/>
  <c r="BC599" i="26"/>
  <c r="BC601" i="26"/>
  <c r="BC603" i="26"/>
  <c r="BC604" i="26"/>
  <c r="BC605" i="26"/>
  <c r="BC606" i="26"/>
  <c r="BC608" i="26"/>
  <c r="BC609" i="26"/>
  <c r="BC610" i="26"/>
  <c r="BC611" i="26"/>
  <c r="BC612" i="26"/>
  <c r="BC613" i="26"/>
  <c r="BC614" i="26"/>
  <c r="BC616" i="26"/>
  <c r="BC679" i="26"/>
  <c r="BC681" i="26"/>
  <c r="BC682" i="26"/>
  <c r="BC683" i="26"/>
  <c r="BC684" i="26"/>
  <c r="BC686" i="26"/>
  <c r="BC687" i="26"/>
  <c r="BC688" i="26"/>
  <c r="BC689" i="26"/>
  <c r="BC691" i="26"/>
  <c r="BC692" i="26"/>
  <c r="BC693" i="26"/>
  <c r="BC694" i="26"/>
  <c r="BC695" i="26"/>
  <c r="BC696" i="26"/>
  <c r="BC697" i="26"/>
  <c r="BC698" i="26"/>
  <c r="BC700" i="26"/>
  <c r="BC701" i="26"/>
  <c r="BC702" i="26"/>
  <c r="BC703" i="26"/>
  <c r="BC704" i="26"/>
  <c r="BC705" i="26"/>
  <c r="BC706" i="26"/>
  <c r="BC707" i="26"/>
  <c r="BC708" i="26"/>
  <c r="BC709" i="26"/>
  <c r="BC710" i="26"/>
  <c r="BC711" i="26"/>
  <c r="BC712" i="26"/>
  <c r="BC713" i="26"/>
  <c r="BC714" i="26"/>
  <c r="BC715" i="26"/>
  <c r="BC716" i="26"/>
  <c r="BC717" i="26"/>
  <c r="BC718" i="26"/>
  <c r="BC719" i="26"/>
  <c r="BC720" i="26"/>
  <c r="BC721" i="26"/>
  <c r="BC723" i="26"/>
  <c r="BC724" i="26"/>
  <c r="BC725" i="26"/>
  <c r="BC726" i="26"/>
  <c r="BC727" i="26"/>
  <c r="BC728" i="26"/>
  <c r="BC730" i="26"/>
  <c r="BC731" i="26"/>
  <c r="BC732" i="26"/>
  <c r="BC733" i="26"/>
  <c r="BC736" i="26"/>
  <c r="BC737" i="26"/>
  <c r="BC739" i="26"/>
  <c r="BC740" i="26"/>
  <c r="BC741" i="26"/>
  <c r="BC742" i="26"/>
  <c r="BC743" i="26"/>
  <c r="BC744" i="26"/>
  <c r="BC745" i="26"/>
  <c r="BC746" i="26"/>
  <c r="BC747" i="26"/>
  <c r="BC749" i="26"/>
  <c r="BC750" i="26"/>
  <c r="BC751" i="26"/>
  <c r="BC752" i="26"/>
  <c r="BC753" i="26"/>
  <c r="BC754" i="26"/>
  <c r="BC755" i="26"/>
  <c r="BC69" i="26"/>
  <c r="BC756" i="26"/>
  <c r="BC757" i="26"/>
  <c r="BC759" i="26"/>
  <c r="BC760" i="26"/>
  <c r="BC761" i="26"/>
  <c r="BC762" i="26"/>
  <c r="BC765" i="26"/>
  <c r="BC766" i="26"/>
  <c r="BC767" i="26"/>
  <c r="BC768" i="26"/>
  <c r="BC769" i="26"/>
  <c r="BC770" i="26"/>
  <c r="BC771" i="26"/>
  <c r="BC772" i="26"/>
  <c r="BC773" i="26"/>
  <c r="BC774" i="26"/>
  <c r="BC775" i="26"/>
  <c r="BC776" i="26"/>
  <c r="BC777" i="26"/>
  <c r="BC778" i="26"/>
  <c r="BC779" i="26"/>
  <c r="BC780" i="26"/>
  <c r="BC781" i="26"/>
  <c r="BC782" i="26"/>
  <c r="BC783" i="26"/>
  <c r="BC784" i="26"/>
  <c r="BC785" i="26"/>
  <c r="BC786" i="26"/>
  <c r="BC787" i="26"/>
  <c r="BC788" i="26"/>
  <c r="BC789" i="26"/>
  <c r="BC790" i="26"/>
  <c r="BC791" i="26"/>
  <c r="BC792" i="26"/>
  <c r="BC793" i="26"/>
  <c r="BC794" i="26"/>
  <c r="BC795" i="26"/>
  <c r="BC796" i="26"/>
  <c r="BC797" i="26"/>
  <c r="BC798" i="26"/>
  <c r="BC799" i="26"/>
  <c r="BC800" i="26"/>
  <c r="BC801" i="26"/>
  <c r="BC802" i="26"/>
  <c r="BC803" i="26"/>
  <c r="BC804" i="26"/>
  <c r="BC805" i="26"/>
  <c r="BC806" i="26"/>
  <c r="BC807" i="26"/>
  <c r="BC808" i="26"/>
  <c r="BC809" i="26"/>
  <c r="BC810" i="26"/>
  <c r="BC812" i="26"/>
  <c r="BC813" i="26"/>
  <c r="BC814" i="26"/>
  <c r="BC816" i="26"/>
  <c r="BC817" i="26"/>
  <c r="BC818" i="26"/>
  <c r="BC819" i="26"/>
  <c r="BC820" i="26"/>
  <c r="BC821" i="26"/>
  <c r="BC822" i="26"/>
  <c r="BC825" i="26"/>
  <c r="BC826" i="26"/>
  <c r="BC829" i="26"/>
  <c r="BC830" i="26"/>
  <c r="BC831" i="26"/>
  <c r="BC832" i="26"/>
  <c r="BC833" i="26"/>
  <c r="BC834" i="26"/>
  <c r="BC835" i="26"/>
  <c r="BC79" i="26"/>
  <c r="BC80" i="26"/>
  <c r="BC836" i="26"/>
  <c r="BC837" i="26"/>
  <c r="BC838" i="26"/>
  <c r="BC839" i="26"/>
  <c r="BC840" i="26"/>
  <c r="BC841" i="26"/>
  <c r="BC843" i="26"/>
  <c r="BC845" i="26"/>
  <c r="BC846" i="26"/>
  <c r="BC847" i="26"/>
  <c r="BC848" i="26"/>
  <c r="BC849" i="26"/>
  <c r="BC850" i="26"/>
  <c r="BC852" i="26"/>
  <c r="BC853" i="26"/>
  <c r="BC855" i="26"/>
  <c r="BC856" i="26"/>
  <c r="BC857" i="26"/>
  <c r="BC858" i="26"/>
  <c r="BC859" i="26"/>
  <c r="BC860" i="26"/>
  <c r="BC861" i="26"/>
  <c r="BC862" i="26"/>
  <c r="BC863" i="26"/>
  <c r="BC864" i="26"/>
  <c r="BC865" i="26"/>
  <c r="BC866" i="26"/>
  <c r="BC867" i="26"/>
  <c r="BC869" i="26"/>
  <c r="BC870" i="26"/>
  <c r="BC871" i="26"/>
  <c r="BC872" i="26"/>
  <c r="BC873" i="26"/>
  <c r="BC875" i="26"/>
  <c r="BC876" i="26"/>
  <c r="BC878" i="26"/>
  <c r="BC879" i="26"/>
  <c r="BC880" i="26"/>
  <c r="BC882" i="26"/>
  <c r="BC883" i="26"/>
  <c r="BC884" i="26"/>
  <c r="BC886" i="26"/>
  <c r="BC887" i="26"/>
  <c r="BC888" i="26"/>
  <c r="BC889" i="26"/>
  <c r="BC890" i="26"/>
  <c r="BC891" i="26"/>
  <c r="BC893" i="26"/>
  <c r="BC894" i="26"/>
  <c r="BC896" i="26"/>
  <c r="BC897" i="26"/>
  <c r="BC898" i="26"/>
  <c r="BC899" i="26"/>
  <c r="BC900" i="26"/>
  <c r="BC901" i="26"/>
  <c r="BC902" i="26"/>
  <c r="BC903" i="26"/>
  <c r="BC904" i="26"/>
  <c r="BC908" i="26"/>
  <c r="BC909" i="26"/>
  <c r="BC910" i="26"/>
  <c r="BC911" i="26"/>
  <c r="BC913" i="26"/>
  <c r="BC914" i="26"/>
  <c r="BC915" i="26"/>
  <c r="BC917" i="26"/>
  <c r="BC918" i="26"/>
  <c r="BC919" i="26"/>
  <c r="BC920" i="26"/>
  <c r="BC921" i="26"/>
  <c r="BC922" i="26"/>
  <c r="BC923" i="26"/>
  <c r="BC924" i="26"/>
  <c r="BC70" i="26"/>
  <c r="BC927" i="26"/>
  <c r="BC928" i="26"/>
  <c r="BC930" i="26"/>
  <c r="BC931" i="26"/>
  <c r="BC932" i="26"/>
  <c r="BC933" i="26"/>
  <c r="BC934" i="26"/>
  <c r="BC936" i="26"/>
  <c r="BC937" i="26"/>
  <c r="BC938" i="26"/>
  <c r="BC939" i="26"/>
  <c r="BC940" i="26"/>
  <c r="BC941" i="26"/>
  <c r="BC942" i="26"/>
  <c r="BC943" i="26"/>
  <c r="BC944" i="26"/>
  <c r="BC946" i="26"/>
  <c r="BC947" i="26"/>
  <c r="BC948" i="26"/>
  <c r="BC950" i="26"/>
  <c r="BC951" i="26"/>
  <c r="BC952" i="26"/>
  <c r="BC953" i="26"/>
  <c r="BC955" i="26"/>
  <c r="BC956" i="26"/>
  <c r="BC957" i="26"/>
  <c r="BC958" i="26"/>
  <c r="BC961" i="26"/>
  <c r="BC53" i="26"/>
  <c r="BC54" i="26"/>
  <c r="BC963" i="26"/>
  <c r="BC964" i="26"/>
  <c r="BC965" i="26"/>
  <c r="BC966" i="26"/>
  <c r="BC967" i="26"/>
  <c r="BC968" i="26"/>
  <c r="BC969" i="26"/>
  <c r="BC970" i="26"/>
  <c r="BC971" i="26"/>
  <c r="BC973" i="26"/>
  <c r="BC974" i="26"/>
  <c r="BC42" i="26"/>
  <c r="BC976" i="26"/>
  <c r="BC978" i="26"/>
  <c r="BC980" i="26"/>
  <c r="BC981" i="26"/>
  <c r="BC982" i="26"/>
  <c r="BC983" i="26"/>
  <c r="BC984" i="26"/>
  <c r="BC985" i="26"/>
  <c r="BC986" i="26"/>
  <c r="BC988" i="26"/>
  <c r="BC989" i="26"/>
  <c r="BC990" i="26"/>
  <c r="BC991" i="26"/>
  <c r="BC992" i="26"/>
  <c r="BC993" i="26"/>
  <c r="BC994" i="26"/>
  <c r="BC997" i="26"/>
  <c r="BC998" i="26"/>
  <c r="BC999" i="26"/>
  <c r="BC1001" i="26"/>
  <c r="BC1002" i="26"/>
  <c r="BC1003" i="26"/>
  <c r="BC1004" i="26"/>
  <c r="BC1005" i="26"/>
  <c r="BC1006" i="26"/>
  <c r="BC1007" i="26"/>
  <c r="BC1008" i="26"/>
  <c r="BC1009" i="26"/>
  <c r="BC1010" i="26"/>
  <c r="BC1011" i="26"/>
  <c r="BC1012" i="26"/>
  <c r="BC1013" i="26"/>
  <c r="BC1014" i="26"/>
  <c r="BC1015" i="26"/>
  <c r="BC1016" i="26"/>
  <c r="BC1017" i="26"/>
  <c r="BC1018" i="26"/>
  <c r="BC1019" i="26"/>
  <c r="BC1020" i="26"/>
  <c r="BC1021" i="26"/>
  <c r="BC1022" i="26"/>
  <c r="BC1023" i="26"/>
  <c r="BC1024" i="26"/>
  <c r="BC1025" i="26"/>
  <c r="BC1026" i="26"/>
  <c r="BC1027" i="26"/>
  <c r="BC1028" i="26"/>
  <c r="BC1029" i="26"/>
  <c r="BC1031" i="26"/>
  <c r="BC1032" i="26"/>
  <c r="BC1033" i="26"/>
  <c r="BC1035" i="26"/>
  <c r="BC1036" i="26"/>
  <c r="BC1037" i="26"/>
  <c r="BC1038" i="26"/>
  <c r="BC1039" i="26"/>
  <c r="BC1041" i="26"/>
  <c r="BC1042" i="26"/>
  <c r="BC1043" i="26"/>
  <c r="BC1044" i="26"/>
  <c r="BC1045" i="26"/>
  <c r="BC1046" i="26"/>
  <c r="BC1047" i="26"/>
  <c r="BC1048" i="26"/>
  <c r="BC1049" i="26"/>
  <c r="BC1050" i="26"/>
  <c r="BC1051" i="26"/>
  <c r="BC1053" i="26"/>
  <c r="BC1055" i="26"/>
  <c r="BC1056" i="26"/>
  <c r="BC1058" i="26"/>
  <c r="BC1059" i="26"/>
  <c r="BC1060" i="26"/>
  <c r="BC1061" i="26"/>
  <c r="BC1062" i="26"/>
  <c r="BC1063" i="26"/>
  <c r="BC1065" i="26"/>
  <c r="BC1066" i="26"/>
  <c r="BC1067" i="26"/>
  <c r="BC1068" i="26"/>
  <c r="BC1069" i="26"/>
  <c r="BC1070" i="26"/>
  <c r="BC1071" i="26"/>
  <c r="BC1072" i="26"/>
  <c r="BC1073" i="26"/>
  <c r="BC1076" i="26"/>
  <c r="BC1079" i="26"/>
  <c r="BC1081" i="26"/>
  <c r="BC1082" i="26"/>
  <c r="BC1083" i="26"/>
  <c r="BC1084" i="26"/>
  <c r="BC1085" i="26"/>
  <c r="BC1087" i="26"/>
  <c r="BC1088" i="26"/>
  <c r="BC1089" i="26"/>
  <c r="BC1090" i="26"/>
  <c r="BC1091" i="26"/>
  <c r="BC1092" i="26"/>
  <c r="BC1093" i="26"/>
  <c r="BC24" i="26"/>
  <c r="BC25" i="26"/>
  <c r="BC1094" i="26"/>
  <c r="BC1096" i="26"/>
  <c r="BC1097" i="26"/>
  <c r="BC1098" i="26"/>
  <c r="BC1101" i="26"/>
  <c r="BC1102" i="26"/>
  <c r="BC57" i="26"/>
  <c r="BC82" i="26"/>
  <c r="BC1104" i="26"/>
  <c r="BC1105" i="26"/>
  <c r="BC59" i="26"/>
  <c r="BC60" i="26"/>
  <c r="BC1106" i="26"/>
  <c r="BC1107" i="26"/>
  <c r="BC1108" i="26"/>
  <c r="BC1109" i="26"/>
  <c r="BC1110" i="26"/>
  <c r="BC1111" i="26"/>
  <c r="BC1112" i="26"/>
  <c r="BC1113" i="26"/>
  <c r="BC1114" i="26"/>
  <c r="BC1115" i="26"/>
  <c r="BC30" i="26"/>
  <c r="BC40" i="26"/>
  <c r="BC31" i="26"/>
  <c r="BC29" i="26"/>
  <c r="BC100" i="26"/>
  <c r="BC1116" i="26"/>
  <c r="BC1117" i="26"/>
  <c r="BC1118" i="26"/>
  <c r="BC1119" i="26"/>
  <c r="BC1121" i="26"/>
  <c r="BC1122" i="26"/>
  <c r="BC1123" i="26"/>
  <c r="BC1124" i="26"/>
  <c r="BC1125" i="26"/>
  <c r="BC1126" i="26"/>
  <c r="BC1127" i="26"/>
  <c r="BC1128" i="26"/>
  <c r="BC1129" i="26"/>
  <c r="BC1130" i="26"/>
  <c r="BC1131" i="26"/>
  <c r="BC1132" i="26"/>
  <c r="BC1133" i="26"/>
  <c r="BC1134" i="26"/>
  <c r="BC1135" i="26"/>
  <c r="BC1136" i="26"/>
  <c r="BC1137" i="26"/>
  <c r="BC28" i="26"/>
  <c r="BC1138" i="26"/>
  <c r="BC1139" i="26"/>
  <c r="BC1141" i="26"/>
  <c r="BC1142" i="26"/>
  <c r="BC1143" i="26"/>
  <c r="BC1144" i="26"/>
  <c r="BC1145" i="26"/>
  <c r="BC1146" i="26"/>
  <c r="BC1147" i="26"/>
  <c r="BC1148" i="26"/>
  <c r="BC1149" i="26"/>
  <c r="BC1150" i="26"/>
  <c r="BC1151" i="26"/>
  <c r="BC1152" i="26"/>
  <c r="BC1153" i="26"/>
  <c r="BC1154" i="26"/>
  <c r="BC1155" i="26"/>
  <c r="BC1156" i="26"/>
  <c r="BC1157" i="26"/>
  <c r="BC1160" i="26"/>
  <c r="BC1161" i="26"/>
  <c r="BC1162" i="26"/>
  <c r="BC1163" i="26"/>
  <c r="BC1164" i="26"/>
  <c r="BC1165" i="26"/>
  <c r="BC1167" i="26"/>
  <c r="BC1168" i="26"/>
  <c r="BC1169" i="26"/>
  <c r="BC1170" i="26"/>
  <c r="BC1171" i="26"/>
  <c r="BC1172" i="26"/>
  <c r="BC1174" i="26"/>
  <c r="BC1177" i="26"/>
  <c r="BC23" i="26"/>
  <c r="BC1178" i="26"/>
  <c r="BC1179" i="26"/>
  <c r="BC1180" i="26"/>
  <c r="BC1182" i="26"/>
  <c r="BC1183" i="26"/>
  <c r="BC1184" i="26"/>
  <c r="BC1185" i="26"/>
  <c r="BC1186" i="26"/>
  <c r="BC1187" i="26"/>
  <c r="BC1188" i="26"/>
  <c r="BC1189" i="26"/>
  <c r="BC1190" i="26"/>
  <c r="BC1191" i="26"/>
  <c r="BC1192" i="26"/>
  <c r="BC1193" i="26"/>
  <c r="BC1194" i="26"/>
  <c r="BC1195" i="26"/>
  <c r="BC1196" i="26"/>
  <c r="BC1197" i="26"/>
  <c r="BC1198" i="26"/>
  <c r="BC1199" i="26"/>
  <c r="BC1175" i="26"/>
  <c r="BC1176" i="26"/>
  <c r="BC1200" i="26"/>
  <c r="BC1201" i="26"/>
  <c r="BC1202" i="26"/>
  <c r="BC1203" i="26"/>
  <c r="BC1204" i="26"/>
  <c r="BC1205" i="26"/>
  <c r="BC1206" i="26"/>
  <c r="BC1207" i="26"/>
  <c r="BC1208" i="26"/>
  <c r="BC1209" i="26"/>
  <c r="BC1210" i="26"/>
  <c r="BC1211" i="26"/>
  <c r="BC1212" i="26"/>
  <c r="BC1213" i="26"/>
  <c r="BC1214" i="26"/>
  <c r="BC1215" i="26"/>
  <c r="BC1217" i="26"/>
  <c r="BC1218" i="26"/>
  <c r="BC1219" i="26"/>
  <c r="BC1220" i="26"/>
  <c r="BC1221" i="26"/>
  <c r="BC1222" i="26"/>
  <c r="BC1223" i="26"/>
  <c r="BC1226" i="26"/>
  <c r="BC1227" i="26"/>
  <c r="BC1228" i="26"/>
  <c r="BC1229" i="26"/>
  <c r="BC1230" i="26"/>
  <c r="BC1231" i="26"/>
  <c r="BC1232" i="26"/>
  <c r="BC1233" i="26"/>
  <c r="BC1234" i="26"/>
  <c r="BC1237" i="26"/>
  <c r="BC96" i="26"/>
  <c r="BC97" i="26"/>
  <c r="BC1238" i="26"/>
  <c r="BC1239" i="26"/>
  <c r="BC1240" i="26"/>
  <c r="BC1242" i="26"/>
  <c r="BC1243" i="26"/>
  <c r="BC1244" i="26"/>
  <c r="BC1245" i="26"/>
  <c r="BC1246" i="26"/>
  <c r="BC1247" i="26"/>
  <c r="BC1248" i="26"/>
  <c r="BC1249" i="26"/>
  <c r="BC1250" i="26"/>
  <c r="BC1251" i="26"/>
  <c r="BC1252" i="26"/>
  <c r="BC1253" i="26"/>
  <c r="BC1254" i="26"/>
  <c r="BC1255" i="26"/>
  <c r="BC1257" i="26"/>
  <c r="BC1258" i="26"/>
  <c r="BC1259" i="26"/>
  <c r="BC1260" i="26"/>
  <c r="BC1261" i="26"/>
  <c r="BC1262" i="26"/>
  <c r="BC1263" i="26"/>
  <c r="BC1264" i="26"/>
  <c r="BC1265" i="26"/>
  <c r="BC1266" i="26"/>
  <c r="BC76" i="26"/>
  <c r="BC1267" i="26"/>
  <c r="BC1268" i="26"/>
  <c r="BC1269" i="26"/>
  <c r="BC1270" i="26"/>
  <c r="BC1271" i="26"/>
  <c r="BC1273" i="26"/>
  <c r="BC1274" i="26"/>
  <c r="BC1275" i="26"/>
  <c r="BC1276" i="26"/>
  <c r="BC1277" i="26"/>
  <c r="BC1278" i="26"/>
  <c r="BC1279" i="26"/>
  <c r="BC1280" i="26"/>
  <c r="BC1281" i="26"/>
  <c r="BC1284" i="26"/>
  <c r="BC1285" i="26"/>
  <c r="BC1286" i="26"/>
  <c r="BC1288" i="26"/>
  <c r="BC1289" i="26"/>
  <c r="BC1290" i="26"/>
  <c r="BC1291" i="26"/>
  <c r="BC1292" i="26"/>
  <c r="BC1293" i="26"/>
  <c r="BC1294" i="26"/>
  <c r="BC1295" i="26"/>
  <c r="BC1297" i="26"/>
  <c r="BC1298" i="26"/>
  <c r="BC1299" i="26"/>
  <c r="BC1300" i="26"/>
  <c r="BC1301" i="26"/>
  <c r="BC1302" i="26"/>
  <c r="BC1303" i="26"/>
  <c r="BC1304" i="26"/>
  <c r="BC1305" i="26"/>
  <c r="BC1306" i="26"/>
  <c r="BC1307" i="26"/>
  <c r="BC1308" i="26"/>
  <c r="BC1309" i="26"/>
  <c r="BC1310" i="26"/>
  <c r="BC1311" i="26"/>
  <c r="BC1312" i="26"/>
  <c r="BC1313" i="26"/>
  <c r="BC1314" i="26"/>
  <c r="BC1315" i="26"/>
  <c r="BC1316" i="26"/>
  <c r="BC1317" i="26"/>
  <c r="BC1318" i="26"/>
  <c r="BC1319" i="26"/>
  <c r="BC1321" i="26"/>
  <c r="BC1322" i="26"/>
  <c r="BC1323" i="26"/>
  <c r="BC1324" i="26"/>
  <c r="BC1328" i="26"/>
  <c r="BC1329" i="26"/>
  <c r="BC1330" i="26"/>
  <c r="BC1331" i="26"/>
  <c r="BC1332" i="26"/>
  <c r="BC1333" i="26"/>
  <c r="BC1334" i="26"/>
  <c r="BC1335" i="26"/>
  <c r="BC1336" i="26"/>
  <c r="BC1337" i="26"/>
  <c r="BC1338" i="26"/>
  <c r="BC1340" i="26"/>
  <c r="BC1341" i="26"/>
  <c r="BC1343" i="26"/>
  <c r="BC1344" i="26"/>
  <c r="BC1345" i="26"/>
  <c r="BC27" i="26"/>
  <c r="BC1346" i="26"/>
  <c r="BC1347" i="26"/>
  <c r="BC1348" i="26"/>
  <c r="BC86" i="26"/>
  <c r="BC1349" i="26"/>
  <c r="BC1351" i="26"/>
  <c r="BC1352" i="26"/>
  <c r="BC1354" i="26"/>
  <c r="BC1356" i="26"/>
  <c r="BC1357" i="26"/>
  <c r="BC1358" i="26"/>
  <c r="BC32" i="26"/>
  <c r="BC33" i="26"/>
  <c r="BC1359" i="26"/>
  <c r="BC1360" i="26"/>
  <c r="BC1363" i="26"/>
  <c r="BC1364" i="26"/>
  <c r="BC1365" i="26"/>
  <c r="BC1366" i="26"/>
  <c r="BC1371" i="26"/>
  <c r="BC1372" i="26"/>
  <c r="BC1373" i="26"/>
  <c r="BC1374" i="26"/>
  <c r="BC1375" i="26"/>
  <c r="BC1376" i="26"/>
  <c r="BC1377" i="26"/>
  <c r="BC1378" i="26"/>
  <c r="BC1379" i="26"/>
  <c r="BC1382" i="26"/>
  <c r="BC1384" i="26"/>
  <c r="BC1385" i="26"/>
  <c r="BC1386" i="26"/>
  <c r="BC1387" i="26"/>
  <c r="BC1388" i="26"/>
  <c r="BC1389" i="26"/>
  <c r="BC1390" i="26"/>
  <c r="BC1391" i="26"/>
  <c r="BC1392" i="26"/>
  <c r="BC1393" i="26"/>
  <c r="BC1394" i="26"/>
  <c r="BC1395" i="26"/>
  <c r="BC1396" i="26"/>
  <c r="BC1397" i="26"/>
  <c r="BC1398" i="26"/>
  <c r="BC1399" i="26"/>
  <c r="BC1400" i="26"/>
  <c r="BC1402" i="26"/>
  <c r="BC1403" i="26"/>
  <c r="BC1404" i="26"/>
  <c r="BC1405" i="26"/>
  <c r="BC1406" i="26"/>
  <c r="BC1407" i="26"/>
  <c r="BC1408" i="26"/>
  <c r="BC102" i="26"/>
  <c r="BC1409" i="26"/>
  <c r="BC1411" i="26"/>
  <c r="BC1413" i="26"/>
  <c r="BC1414" i="26"/>
  <c r="BC1415" i="26"/>
  <c r="BC1416" i="26"/>
  <c r="BC1417" i="26"/>
  <c r="BC1418" i="26"/>
  <c r="BC1419" i="26"/>
  <c r="BC1420" i="26"/>
  <c r="BC1421" i="26"/>
  <c r="BC1422" i="26"/>
  <c r="BC1423" i="26"/>
  <c r="BC1424" i="26"/>
  <c r="BC1426" i="26"/>
  <c r="BC1427" i="26"/>
  <c r="BC1428" i="26"/>
  <c r="BC1429" i="26"/>
  <c r="BC1430" i="26"/>
  <c r="BC1431" i="26"/>
  <c r="BC1432" i="26"/>
  <c r="BC1433" i="26"/>
  <c r="BC1434" i="26"/>
  <c r="BC1435" i="26"/>
  <c r="BC1436" i="26"/>
  <c r="BC1437" i="26"/>
  <c r="BC1438" i="26"/>
  <c r="BC1439" i="26"/>
  <c r="BC1440" i="26"/>
  <c r="BC1441" i="26"/>
  <c r="BC1442" i="26"/>
  <c r="BC1443" i="26"/>
  <c r="BC1444" i="26"/>
  <c r="BC1445" i="26"/>
  <c r="BC1446" i="26"/>
  <c r="BC101" i="26"/>
  <c r="BC1496" i="26"/>
  <c r="F1497" i="26"/>
  <c r="BC1497" i="26"/>
  <c r="U1498" i="26"/>
  <c r="V1498" i="26"/>
  <c r="BC386" i="26"/>
  <c r="BC615" i="26"/>
  <c r="BC868" i="26"/>
  <c r="BC987" i="26"/>
  <c r="BC361" i="26"/>
  <c r="BC1030" i="26"/>
  <c r="BC885" i="26"/>
  <c r="BC213" i="26"/>
  <c r="AG1501" i="26"/>
  <c r="AH1501" i="26"/>
  <c r="AI1501" i="26"/>
  <c r="BC1501" i="26" s="1"/>
  <c r="AJ1501" i="26"/>
  <c r="AK1501" i="26"/>
  <c r="AL1501" i="26"/>
  <c r="AM1501" i="26"/>
  <c r="AN1501" i="26"/>
  <c r="AO1501" i="26"/>
  <c r="AP1501" i="26"/>
  <c r="AQ1501" i="26"/>
  <c r="AR1501" i="26"/>
  <c r="AS1501" i="26"/>
  <c r="AT1501" i="26"/>
  <c r="AU1501" i="26"/>
  <c r="AV1501" i="26"/>
  <c r="AW1501" i="26"/>
  <c r="AX1501" i="26"/>
  <c r="AY1501" i="26"/>
  <c r="AZ1501" i="26"/>
  <c r="BA1501" i="26"/>
  <c r="BB1501" i="26"/>
  <c r="AG1502" i="26"/>
  <c r="AH1502" i="26"/>
  <c r="AI1502" i="26"/>
  <c r="AJ1502" i="26"/>
  <c r="AK1502" i="26"/>
  <c r="AL1502" i="26"/>
  <c r="AM1502" i="26"/>
  <c r="AN1502" i="26"/>
  <c r="AO1502" i="26"/>
  <c r="AP1502" i="26"/>
  <c r="AQ1502" i="26"/>
  <c r="AR1502" i="26"/>
  <c r="AS1502" i="26"/>
  <c r="AT1502" i="26"/>
  <c r="AT1506" i="26" s="1"/>
  <c r="AU1502" i="26"/>
  <c r="AV1502" i="26"/>
  <c r="AW1502" i="26"/>
  <c r="AX1502" i="26"/>
  <c r="AY1502" i="26"/>
  <c r="AZ1502" i="26"/>
  <c r="BA1502" i="26"/>
  <c r="BB1502" i="26"/>
  <c r="BB1506" i="26" s="1"/>
  <c r="AG1503" i="26"/>
  <c r="AH1503" i="26"/>
  <c r="AI1503" i="26"/>
  <c r="AJ1503" i="26"/>
  <c r="AK1503" i="26"/>
  <c r="AL1503" i="26"/>
  <c r="AM1503" i="26"/>
  <c r="AM1506" i="26" s="1"/>
  <c r="AN1503" i="26"/>
  <c r="AO1503" i="26"/>
  <c r="AP1503" i="26"/>
  <c r="AQ1503" i="26"/>
  <c r="AR1503" i="26"/>
  <c r="AS1503" i="26"/>
  <c r="AT1503" i="26"/>
  <c r="AU1503" i="26"/>
  <c r="AU1506" i="26" s="1"/>
  <c r="AV1503" i="26"/>
  <c r="AW1503" i="26"/>
  <c r="AX1503" i="26"/>
  <c r="AY1503" i="26"/>
  <c r="AZ1503" i="26"/>
  <c r="BA1503" i="26"/>
  <c r="BB1503" i="26"/>
  <c r="AG1504" i="26"/>
  <c r="AG1506" i="26" s="1"/>
  <c r="AH1504" i="26"/>
  <c r="AI1504" i="26"/>
  <c r="AJ1504" i="26"/>
  <c r="AK1504" i="26"/>
  <c r="AL1504" i="26"/>
  <c r="AM1504" i="26"/>
  <c r="AN1504" i="26"/>
  <c r="AO1504" i="26"/>
  <c r="AP1504" i="26"/>
  <c r="AQ1504" i="26"/>
  <c r="AR1504" i="26"/>
  <c r="AS1504" i="26"/>
  <c r="AT1504" i="26"/>
  <c r="AU1504" i="26"/>
  <c r="AV1504" i="26"/>
  <c r="AW1504" i="26"/>
  <c r="AW1506" i="26" s="1"/>
  <c r="AX1504" i="26"/>
  <c r="AY1504" i="26"/>
  <c r="AZ1504" i="26"/>
  <c r="BA1504" i="26"/>
  <c r="BB1504" i="26"/>
  <c r="AG1505" i="26"/>
  <c r="AH1505" i="26"/>
  <c r="AI1505" i="26"/>
  <c r="AJ1505" i="26"/>
  <c r="AK1505" i="26"/>
  <c r="AL1505" i="26"/>
  <c r="AM1505" i="26"/>
  <c r="AN1505" i="26"/>
  <c r="AO1505" i="26"/>
  <c r="AP1505" i="26"/>
  <c r="AQ1505" i="26"/>
  <c r="AR1505" i="26"/>
  <c r="AR1506" i="26" s="1"/>
  <c r="AS1505" i="26"/>
  <c r="AT1505" i="26"/>
  <c r="AU1505" i="26"/>
  <c r="AV1505" i="26"/>
  <c r="AW1505" i="26"/>
  <c r="AX1505" i="26"/>
  <c r="AY1505" i="26"/>
  <c r="AZ1505" i="26"/>
  <c r="AZ1506" i="26" s="1"/>
  <c r="BA1505" i="26"/>
  <c r="BB1505" i="26"/>
  <c r="AG1507" i="26"/>
  <c r="AH1507" i="26"/>
  <c r="AI1507" i="26"/>
  <c r="AJ1507" i="26"/>
  <c r="AK1507" i="26"/>
  <c r="AL1507" i="26"/>
  <c r="AM1507" i="26"/>
  <c r="AN1507" i="26"/>
  <c r="AO1507" i="26"/>
  <c r="AP1507" i="26"/>
  <c r="AQ1507" i="26"/>
  <c r="AR1507" i="26"/>
  <c r="AS1507" i="26"/>
  <c r="AT1507" i="26"/>
  <c r="AU1507" i="26"/>
  <c r="AV1507" i="26"/>
  <c r="AW1507" i="26"/>
  <c r="AX1507" i="26"/>
  <c r="AY1507" i="26"/>
  <c r="AZ1507" i="26"/>
  <c r="BA1507" i="26"/>
  <c r="BB1507" i="26"/>
  <c r="E39" i="25"/>
  <c r="E33" i="25"/>
  <c r="E27" i="25"/>
  <c r="E45" i="25"/>
  <c r="E19" i="25"/>
  <c r="E20" i="25" s="1"/>
  <c r="E21" i="25" s="1"/>
  <c r="E13" i="25"/>
  <c r="E7" i="25"/>
  <c r="B39" i="25"/>
  <c r="B33" i="25"/>
  <c r="B27" i="25"/>
  <c r="B45" i="25"/>
  <c r="B19" i="25"/>
  <c r="B20" i="25" s="1"/>
  <c r="B21" i="25" s="1"/>
  <c r="B13" i="25"/>
  <c r="B7" i="25"/>
  <c r="C7" i="25"/>
  <c r="D7" i="25"/>
  <c r="C13" i="25"/>
  <c r="D13" i="25"/>
  <c r="C19" i="25"/>
  <c r="C20" i="25" s="1"/>
  <c r="C21" i="25" s="1"/>
  <c r="D19" i="25"/>
  <c r="D20" i="25" s="1"/>
  <c r="D21" i="25" s="1"/>
  <c r="C27" i="25"/>
  <c r="D27" i="25"/>
  <c r="C33" i="25"/>
  <c r="D33" i="25"/>
  <c r="C39" i="25"/>
  <c r="D39" i="25"/>
  <c r="D46" i="25" s="1"/>
  <c r="C45" i="25"/>
  <c r="D45" i="25"/>
  <c r="B49" i="25"/>
  <c r="C49" i="25"/>
  <c r="D49" i="25"/>
  <c r="E49" i="25"/>
  <c r="B54" i="25"/>
  <c r="C54" i="25"/>
  <c r="C70" i="25" s="1"/>
  <c r="D54" i="25"/>
  <c r="E54" i="25"/>
  <c r="B59" i="25"/>
  <c r="C59" i="25"/>
  <c r="D59" i="25"/>
  <c r="E59" i="25"/>
  <c r="B64" i="25"/>
  <c r="C64" i="25"/>
  <c r="D64" i="25"/>
  <c r="E64" i="25"/>
  <c r="B69" i="25"/>
  <c r="C69" i="25"/>
  <c r="D69" i="25"/>
  <c r="E69" i="25"/>
  <c r="B70" i="25"/>
  <c r="B76" i="25"/>
  <c r="C76" i="25"/>
  <c r="D76" i="25"/>
  <c r="E76" i="25"/>
  <c r="B81" i="25"/>
  <c r="C81" i="25"/>
  <c r="D81" i="25"/>
  <c r="E81" i="25"/>
  <c r="E92" i="25" s="1"/>
  <c r="B86" i="25"/>
  <c r="C86" i="25"/>
  <c r="D86" i="25"/>
  <c r="E86" i="25"/>
  <c r="B91" i="25"/>
  <c r="C91" i="25"/>
  <c r="D91" i="25"/>
  <c r="E91" i="25"/>
  <c r="D92" i="25"/>
  <c r="B98" i="25"/>
  <c r="C98" i="25"/>
  <c r="D98" i="25"/>
  <c r="E98" i="25"/>
  <c r="B103" i="25"/>
  <c r="B114" i="25" s="1"/>
  <c r="C103" i="25"/>
  <c r="C114" i="25" s="1"/>
  <c r="D103" i="25"/>
  <c r="D114" i="25" s="1"/>
  <c r="E103" i="25"/>
  <c r="B108" i="25"/>
  <c r="C108" i="25"/>
  <c r="D108" i="25"/>
  <c r="E108" i="25"/>
  <c r="B113" i="25"/>
  <c r="C113" i="25"/>
  <c r="D113" i="25"/>
  <c r="E113" i="25"/>
  <c r="B120" i="25"/>
  <c r="C120" i="25"/>
  <c r="D120" i="25"/>
  <c r="E120" i="25"/>
  <c r="E141" i="25" s="1"/>
  <c r="B125" i="25"/>
  <c r="C125" i="25"/>
  <c r="D125" i="25"/>
  <c r="E125" i="25"/>
  <c r="B130" i="25"/>
  <c r="C130" i="25"/>
  <c r="D130" i="25"/>
  <c r="E130" i="25"/>
  <c r="B135" i="25"/>
  <c r="B141" i="25" s="1"/>
  <c r="C135" i="25"/>
  <c r="D135" i="25"/>
  <c r="E135" i="25"/>
  <c r="B140" i="25"/>
  <c r="C140" i="25"/>
  <c r="D140" i="25"/>
  <c r="E140" i="25"/>
  <c r="C141" i="25"/>
  <c r="C45" i="24"/>
  <c r="D45" i="24"/>
  <c r="E45" i="24"/>
  <c r="B45" i="24"/>
  <c r="C19" i="24"/>
  <c r="C13" i="24"/>
  <c r="C7" i="24"/>
  <c r="C20" i="24" s="1"/>
  <c r="C21" i="24" s="1"/>
  <c r="D19" i="24"/>
  <c r="D20" i="24" s="1"/>
  <c r="D21" i="24" s="1"/>
  <c r="D13" i="24"/>
  <c r="D7" i="24"/>
  <c r="E19" i="24"/>
  <c r="E13" i="24"/>
  <c r="E7" i="24"/>
  <c r="B19" i="24"/>
  <c r="B20" i="24" s="1"/>
  <c r="B21" i="24" s="1"/>
  <c r="B13" i="24"/>
  <c r="B7" i="24"/>
  <c r="B27" i="24"/>
  <c r="C27" i="24"/>
  <c r="D27" i="24"/>
  <c r="E27" i="24"/>
  <c r="B33" i="24"/>
  <c r="C33" i="24"/>
  <c r="D33" i="24"/>
  <c r="E33" i="24"/>
  <c r="B39" i="24"/>
  <c r="C39" i="24"/>
  <c r="D39" i="24"/>
  <c r="E39" i="24"/>
  <c r="B49" i="24"/>
  <c r="B70" i="24" s="1"/>
  <c r="C49" i="24"/>
  <c r="C70" i="24" s="1"/>
  <c r="D49" i="24"/>
  <c r="E49" i="24"/>
  <c r="B54" i="24"/>
  <c r="C54" i="24"/>
  <c r="D54" i="24"/>
  <c r="E54" i="24"/>
  <c r="B59" i="24"/>
  <c r="C59" i="24"/>
  <c r="D59" i="24"/>
  <c r="E59" i="24"/>
  <c r="B64" i="24"/>
  <c r="C64" i="24"/>
  <c r="D64" i="24"/>
  <c r="E64" i="24"/>
  <c r="B69" i="24"/>
  <c r="C69" i="24"/>
  <c r="D69" i="24"/>
  <c r="E69" i="24"/>
  <c r="B76" i="24"/>
  <c r="C76" i="24"/>
  <c r="C92" i="24" s="1"/>
  <c r="D76" i="24"/>
  <c r="E76" i="24"/>
  <c r="E92" i="24" s="1"/>
  <c r="B81" i="24"/>
  <c r="B92" i="24" s="1"/>
  <c r="C81" i="24"/>
  <c r="D81" i="24"/>
  <c r="E81" i="24"/>
  <c r="B86" i="24"/>
  <c r="C86" i="24"/>
  <c r="D86" i="24"/>
  <c r="E86" i="24"/>
  <c r="B91" i="24"/>
  <c r="C91" i="24"/>
  <c r="D91" i="24"/>
  <c r="E91" i="24"/>
  <c r="D92" i="24"/>
  <c r="B98" i="24"/>
  <c r="C98" i="24"/>
  <c r="D98" i="24"/>
  <c r="E98" i="24"/>
  <c r="B103" i="24"/>
  <c r="C103" i="24"/>
  <c r="D103" i="24"/>
  <c r="E103" i="24"/>
  <c r="B108" i="24"/>
  <c r="C108" i="24"/>
  <c r="D108" i="24"/>
  <c r="E108" i="24"/>
  <c r="B113" i="24"/>
  <c r="C113" i="24"/>
  <c r="D113" i="24"/>
  <c r="E113" i="24"/>
  <c r="B120" i="24"/>
  <c r="B141" i="24" s="1"/>
  <c r="C120" i="24"/>
  <c r="C141" i="24" s="1"/>
  <c r="D120" i="24"/>
  <c r="E120" i="24"/>
  <c r="E141" i="24" s="1"/>
  <c r="B125" i="24"/>
  <c r="C125" i="24"/>
  <c r="D125" i="24"/>
  <c r="E125" i="24"/>
  <c r="B130" i="24"/>
  <c r="C130" i="24"/>
  <c r="D130" i="24"/>
  <c r="E130" i="24"/>
  <c r="B135" i="24"/>
  <c r="C135" i="24"/>
  <c r="D135" i="24"/>
  <c r="E135" i="24"/>
  <c r="B140" i="24"/>
  <c r="C140" i="24"/>
  <c r="D140" i="24"/>
  <c r="E140" i="24"/>
  <c r="B90" i="21"/>
  <c r="B87" i="21"/>
  <c r="B84" i="21"/>
  <c r="B93" i="21"/>
  <c r="B99" i="21" s="1"/>
  <c r="B96" i="21"/>
  <c r="B76" i="21"/>
  <c r="B62" i="21"/>
  <c r="B34" i="21"/>
  <c r="B79" i="21"/>
  <c r="BB38" i="21"/>
  <c r="BB50" i="21"/>
  <c r="BB74" i="21"/>
  <c r="BB73" i="21"/>
  <c r="BB72" i="21"/>
  <c r="BB71" i="21"/>
  <c r="BB70" i="21"/>
  <c r="BB69" i="21"/>
  <c r="BB68" i="21"/>
  <c r="BB67" i="21"/>
  <c r="BB66" i="21"/>
  <c r="BB65" i="21"/>
  <c r="BB64" i="21"/>
  <c r="E62" i="21"/>
  <c r="E76" i="21"/>
  <c r="C62" i="21"/>
  <c r="C76" i="21"/>
  <c r="D62" i="21"/>
  <c r="D76" i="21"/>
  <c r="E34" i="21"/>
  <c r="E79" i="21"/>
  <c r="E90" i="21"/>
  <c r="E87" i="21"/>
  <c r="E84" i="21"/>
  <c r="E93" i="21"/>
  <c r="E96" i="21"/>
  <c r="C34" i="21"/>
  <c r="C79" i="21"/>
  <c r="C90" i="21"/>
  <c r="C99" i="21" s="1"/>
  <c r="C87" i="21"/>
  <c r="C84" i="21"/>
  <c r="C93" i="21"/>
  <c r="C96" i="21"/>
  <c r="BB60" i="21"/>
  <c r="BB59" i="21"/>
  <c r="BB58" i="21"/>
  <c r="BB57" i="21"/>
  <c r="BB56" i="21"/>
  <c r="BB55" i="21"/>
  <c r="BB54" i="21"/>
  <c r="BB53" i="21"/>
  <c r="BB52" i="21"/>
  <c r="BB51" i="21"/>
  <c r="BB49" i="21"/>
  <c r="BB48" i="21"/>
  <c r="BB47" i="21"/>
  <c r="BB46" i="21"/>
  <c r="BB45" i="21"/>
  <c r="BB44" i="21"/>
  <c r="BB43" i="21"/>
  <c r="BB42" i="21"/>
  <c r="BB41" i="21"/>
  <c r="BB40" i="21"/>
  <c r="BB39" i="21"/>
  <c r="BB37" i="21"/>
  <c r="BB36" i="21"/>
  <c r="BB32" i="21"/>
  <c r="BB31" i="21"/>
  <c r="BB30" i="21"/>
  <c r="BB29" i="21"/>
  <c r="BB28" i="21"/>
  <c r="BB27" i="21"/>
  <c r="BB26" i="21"/>
  <c r="BB25" i="21"/>
  <c r="BB24" i="21"/>
  <c r="BB23" i="21"/>
  <c r="BB22" i="21"/>
  <c r="BB21" i="21"/>
  <c r="BB20" i="21"/>
  <c r="BB19" i="21"/>
  <c r="BB18" i="21"/>
  <c r="BB17" i="21"/>
  <c r="BB16" i="21"/>
  <c r="BB15" i="21"/>
  <c r="BB13" i="21"/>
  <c r="BB12" i="21"/>
  <c r="BB11" i="21"/>
  <c r="BB10" i="21"/>
  <c r="BB9" i="21"/>
  <c r="BB8" i="21"/>
  <c r="BB7" i="21"/>
  <c r="BB6" i="21"/>
  <c r="BB5" i="21"/>
  <c r="BB4" i="21"/>
  <c r="BB3" i="21"/>
  <c r="D34" i="21"/>
  <c r="D79" i="21"/>
  <c r="C179" i="21"/>
  <c r="C185" i="21"/>
  <c r="C184" i="21"/>
  <c r="D179" i="21"/>
  <c r="D184" i="21"/>
  <c r="E179" i="21"/>
  <c r="E184" i="21"/>
  <c r="B179" i="21"/>
  <c r="B184" i="21"/>
  <c r="B185" i="21" s="1"/>
  <c r="B157" i="21"/>
  <c r="B162" i="21"/>
  <c r="B167" i="21"/>
  <c r="B172" i="21"/>
  <c r="B135" i="21"/>
  <c r="B140" i="21"/>
  <c r="B145" i="21"/>
  <c r="B150" i="21"/>
  <c r="B151" i="21" s="1"/>
  <c r="B108" i="21"/>
  <c r="B113" i="21"/>
  <c r="B129" i="21" s="1"/>
  <c r="B118" i="21"/>
  <c r="B123" i="21"/>
  <c r="B128" i="21"/>
  <c r="C157" i="21"/>
  <c r="C162" i="21"/>
  <c r="C167" i="21"/>
  <c r="C173" i="21" s="1"/>
  <c r="C172" i="21"/>
  <c r="D157" i="21"/>
  <c r="D162" i="21"/>
  <c r="D167" i="21"/>
  <c r="D172" i="21"/>
  <c r="E157" i="21"/>
  <c r="E162" i="21"/>
  <c r="E167" i="21"/>
  <c r="E172" i="21"/>
  <c r="C108" i="21"/>
  <c r="C113" i="21"/>
  <c r="C118" i="21"/>
  <c r="C123" i="21"/>
  <c r="C128" i="21"/>
  <c r="D108" i="21"/>
  <c r="D113" i="21"/>
  <c r="D118" i="21"/>
  <c r="D123" i="21"/>
  <c r="D128" i="21"/>
  <c r="E108" i="21"/>
  <c r="E129" i="21" s="1"/>
  <c r="E113" i="21"/>
  <c r="E118" i="21"/>
  <c r="E123" i="21"/>
  <c r="E128" i="21"/>
  <c r="F175" i="19"/>
  <c r="C175" i="19"/>
  <c r="E175" i="19"/>
  <c r="C47" i="19"/>
  <c r="D47" i="19"/>
  <c r="E47" i="19"/>
  <c r="F47" i="19"/>
  <c r="C70" i="19"/>
  <c r="D70" i="19"/>
  <c r="E70" i="19"/>
  <c r="F70" i="19"/>
  <c r="C90" i="19"/>
  <c r="D90" i="19"/>
  <c r="E90" i="19"/>
  <c r="F90" i="19"/>
  <c r="F105" i="19" s="1"/>
  <c r="F106" i="19" s="1"/>
  <c r="C104" i="19"/>
  <c r="D104" i="19"/>
  <c r="E104" i="19"/>
  <c r="F104" i="19"/>
  <c r="C110" i="19"/>
  <c r="D110" i="19"/>
  <c r="E110" i="19"/>
  <c r="F110" i="19"/>
  <c r="C119" i="19"/>
  <c r="D119" i="19"/>
  <c r="E119" i="19"/>
  <c r="F119" i="19"/>
  <c r="C125" i="19"/>
  <c r="D125" i="19"/>
  <c r="E125" i="19"/>
  <c r="F125" i="19"/>
  <c r="F130" i="19" s="1"/>
  <c r="F133" i="19" s="1"/>
  <c r="C129" i="19"/>
  <c r="D129" i="19"/>
  <c r="E129" i="19"/>
  <c r="F129" i="19"/>
  <c r="C147" i="19"/>
  <c r="D147" i="19"/>
  <c r="E147" i="19"/>
  <c r="F147" i="19"/>
  <c r="C161" i="19"/>
  <c r="D161" i="19"/>
  <c r="E161" i="19"/>
  <c r="F161" i="19"/>
  <c r="C166" i="19"/>
  <c r="C176" i="19" s="1"/>
  <c r="D166" i="19"/>
  <c r="E166" i="19"/>
  <c r="F166" i="19"/>
  <c r="D175" i="19"/>
  <c r="C182" i="19"/>
  <c r="D182" i="19"/>
  <c r="E182" i="19"/>
  <c r="F182" i="19"/>
  <c r="F198" i="19" s="1"/>
  <c r="C187" i="19"/>
  <c r="C198" i="19" s="1"/>
  <c r="D187" i="19"/>
  <c r="E187" i="19"/>
  <c r="F187" i="19"/>
  <c r="C192" i="19"/>
  <c r="D192" i="19"/>
  <c r="E192" i="19"/>
  <c r="F192" i="19"/>
  <c r="C197" i="19"/>
  <c r="D197" i="19"/>
  <c r="E197" i="19"/>
  <c r="F197" i="19"/>
  <c r="C204" i="19"/>
  <c r="D204" i="19"/>
  <c r="E204" i="19"/>
  <c r="F204" i="19"/>
  <c r="C209" i="19"/>
  <c r="D209" i="19"/>
  <c r="E209" i="19"/>
  <c r="F209" i="19"/>
  <c r="C214" i="19"/>
  <c r="D214" i="19"/>
  <c r="E214" i="19"/>
  <c r="F214" i="19"/>
  <c r="C219" i="19"/>
  <c r="D219" i="19"/>
  <c r="E219" i="19"/>
  <c r="F219" i="19"/>
  <c r="C224" i="19"/>
  <c r="D224" i="19"/>
  <c r="E224" i="19"/>
  <c r="F224" i="19"/>
  <c r="C231" i="19"/>
  <c r="C237" i="19" s="1"/>
  <c r="D231" i="19"/>
  <c r="D237" i="19" s="1"/>
  <c r="E231" i="19"/>
  <c r="F231" i="19"/>
  <c r="F237" i="19" s="1"/>
  <c r="C236" i="19"/>
  <c r="D236" i="19"/>
  <c r="E236" i="19"/>
  <c r="E237" i="19" s="1"/>
  <c r="F236" i="19"/>
  <c r="A251" i="11"/>
  <c r="B251" i="11"/>
  <c r="I251" i="11"/>
  <c r="A252" i="11"/>
  <c r="I252" i="11"/>
  <c r="A253" i="11"/>
  <c r="A254" i="11"/>
  <c r="I256" i="11"/>
  <c r="I261" i="11" s="1"/>
  <c r="A257" i="11"/>
  <c r="I257" i="11"/>
  <c r="M263" i="11"/>
  <c r="A264" i="11"/>
  <c r="M264" i="11"/>
  <c r="M265" i="11" s="1"/>
  <c r="A265" i="11"/>
  <c r="A251" i="20"/>
  <c r="B251" i="20"/>
  <c r="A296" i="20" s="1"/>
  <c r="I251" i="20"/>
  <c r="A252" i="20"/>
  <c r="I252" i="20"/>
  <c r="A253" i="20"/>
  <c r="A254" i="20"/>
  <c r="A255" i="20" s="1"/>
  <c r="A258" i="20" s="1"/>
  <c r="I256" i="20"/>
  <c r="I261" i="20" s="1"/>
  <c r="A257" i="20"/>
  <c r="I257" i="20"/>
  <c r="C294" i="20"/>
  <c r="A298" i="20"/>
  <c r="H305" i="20"/>
  <c r="I310" i="20"/>
  <c r="A260" i="15"/>
  <c r="B260" i="15"/>
  <c r="I260" i="15"/>
  <c r="A261" i="15"/>
  <c r="A264" i="15" s="1"/>
  <c r="I261" i="15"/>
  <c r="A262" i="15"/>
  <c r="C274" i="15" s="1"/>
  <c r="I262" i="15"/>
  <c r="A263" i="15"/>
  <c r="I265" i="15"/>
  <c r="I267" i="15" s="1"/>
  <c r="A266" i="15"/>
  <c r="I266" i="15"/>
  <c r="I268" i="15" s="1"/>
  <c r="A268" i="15"/>
  <c r="A269" i="15" s="1"/>
  <c r="A273" i="15"/>
  <c r="A274" i="15"/>
  <c r="A272" i="16"/>
  <c r="B272" i="16"/>
  <c r="E272" i="16"/>
  <c r="K272" i="16"/>
  <c r="A273" i="16"/>
  <c r="K273" i="16"/>
  <c r="A274" i="16"/>
  <c r="A275" i="16"/>
  <c r="K277" i="16"/>
  <c r="A278" i="16"/>
  <c r="K278" i="16"/>
  <c r="K279" i="16" s="1"/>
  <c r="A281" i="16"/>
  <c r="A282" i="16"/>
  <c r="A287" i="16"/>
  <c r="A289" i="16"/>
  <c r="A290" i="16"/>
  <c r="J147" i="16" s="1"/>
  <c r="K297" i="16"/>
  <c r="D84" i="21"/>
  <c r="D87" i="21"/>
  <c r="D90" i="21"/>
  <c r="D93" i="21"/>
  <c r="D96" i="21"/>
  <c r="C135" i="21"/>
  <c r="D135" i="21"/>
  <c r="E135" i="21"/>
  <c r="E151" i="21" s="1"/>
  <c r="C140" i="21"/>
  <c r="C151" i="21" s="1"/>
  <c r="D140" i="21"/>
  <c r="E140" i="21"/>
  <c r="C145" i="21"/>
  <c r="D145" i="21"/>
  <c r="E145" i="21"/>
  <c r="C150" i="21"/>
  <c r="D150" i="21"/>
  <c r="E150" i="21"/>
  <c r="C39" i="18"/>
  <c r="D39" i="18"/>
  <c r="E39" i="18"/>
  <c r="F39" i="18"/>
  <c r="C48" i="18"/>
  <c r="D48" i="18"/>
  <c r="E48" i="18"/>
  <c r="F48" i="18"/>
  <c r="C71" i="18"/>
  <c r="D71" i="18"/>
  <c r="E71" i="18"/>
  <c r="F71" i="18"/>
  <c r="F72" i="18"/>
  <c r="C88" i="18"/>
  <c r="D88" i="18"/>
  <c r="D118" i="18" s="1"/>
  <c r="E88" i="18"/>
  <c r="F88" i="18"/>
  <c r="I88" i="18"/>
  <c r="C102" i="18"/>
  <c r="D102" i="18"/>
  <c r="E102" i="18"/>
  <c r="F102" i="18"/>
  <c r="I102" i="18"/>
  <c r="C117" i="18"/>
  <c r="D117" i="18"/>
  <c r="E117" i="18"/>
  <c r="E118" i="18" s="1"/>
  <c r="F117" i="18"/>
  <c r="I117" i="18"/>
  <c r="C128" i="18"/>
  <c r="C168" i="18" s="1"/>
  <c r="D128" i="18"/>
  <c r="E128" i="18"/>
  <c r="F128" i="18"/>
  <c r="I128" i="18"/>
  <c r="C137" i="18"/>
  <c r="D137" i="18"/>
  <c r="E137" i="18"/>
  <c r="F137" i="18"/>
  <c r="I137" i="18"/>
  <c r="C147" i="18"/>
  <c r="D147" i="18"/>
  <c r="E147" i="18"/>
  <c r="F147" i="18"/>
  <c r="I147" i="18"/>
  <c r="C155" i="18"/>
  <c r="D155" i="18"/>
  <c r="E155" i="18"/>
  <c r="F155" i="18"/>
  <c r="I155" i="18"/>
  <c r="C165" i="18"/>
  <c r="D165" i="18"/>
  <c r="E165" i="18"/>
  <c r="F165" i="18"/>
  <c r="I165" i="18"/>
  <c r="C187" i="18"/>
  <c r="D187" i="18"/>
  <c r="E187" i="18"/>
  <c r="F187" i="18"/>
  <c r="C201" i="18"/>
  <c r="D201" i="18"/>
  <c r="E201" i="18"/>
  <c r="F201" i="18"/>
  <c r="F218" i="18" s="1"/>
  <c r="C208" i="18"/>
  <c r="D208" i="18"/>
  <c r="E208" i="18"/>
  <c r="F208" i="18"/>
  <c r="C217" i="18"/>
  <c r="D217" i="18"/>
  <c r="E217" i="18"/>
  <c r="F217" i="18"/>
  <c r="C225" i="18"/>
  <c r="D225" i="18"/>
  <c r="E225" i="18"/>
  <c r="E241" i="18" s="1"/>
  <c r="F225" i="18"/>
  <c r="C230" i="18"/>
  <c r="D230" i="18"/>
  <c r="E230" i="18"/>
  <c r="F230" i="18"/>
  <c r="F241" i="18" s="1"/>
  <c r="C235" i="18"/>
  <c r="D235" i="18"/>
  <c r="E235" i="18"/>
  <c r="F235" i="18"/>
  <c r="C240" i="18"/>
  <c r="D240" i="18"/>
  <c r="E240" i="18"/>
  <c r="F240" i="18"/>
  <c r="D241" i="18"/>
  <c r="C247" i="18"/>
  <c r="D247" i="18"/>
  <c r="E247" i="18"/>
  <c r="F247" i="18"/>
  <c r="F268" i="18" s="1"/>
  <c r="C252" i="18"/>
  <c r="D252" i="18"/>
  <c r="E252" i="18"/>
  <c r="F252" i="18"/>
  <c r="C257" i="18"/>
  <c r="D257" i="18"/>
  <c r="E257" i="18"/>
  <c r="F257" i="18"/>
  <c r="C262" i="18"/>
  <c r="D262" i="18"/>
  <c r="E262" i="18"/>
  <c r="F262" i="18"/>
  <c r="C267" i="18"/>
  <c r="D267" i="18"/>
  <c r="E267" i="18"/>
  <c r="F267" i="18"/>
  <c r="D268" i="18"/>
  <c r="E268" i="18"/>
  <c r="C274" i="18"/>
  <c r="D274" i="18"/>
  <c r="E274" i="18"/>
  <c r="F274" i="18"/>
  <c r="C279" i="18"/>
  <c r="C290" i="18" s="1"/>
  <c r="D279" i="18"/>
  <c r="E279" i="18"/>
  <c r="F279" i="18"/>
  <c r="C284" i="18"/>
  <c r="D284" i="18"/>
  <c r="E284" i="18"/>
  <c r="F284" i="18"/>
  <c r="C289" i="18"/>
  <c r="D289" i="18"/>
  <c r="E289" i="18"/>
  <c r="F289" i="18"/>
  <c r="C58" i="17"/>
  <c r="D58" i="17"/>
  <c r="E58" i="17"/>
  <c r="F58" i="17"/>
  <c r="C72" i="17"/>
  <c r="D72" i="17"/>
  <c r="E72" i="17"/>
  <c r="F72" i="17"/>
  <c r="C87" i="17"/>
  <c r="D87" i="17"/>
  <c r="E87" i="17"/>
  <c r="F87" i="17"/>
  <c r="C113" i="17"/>
  <c r="C114" i="17" s="1"/>
  <c r="D113" i="17"/>
  <c r="D114" i="17" s="1"/>
  <c r="E113" i="17"/>
  <c r="E114" i="17" s="1"/>
  <c r="F113" i="17"/>
  <c r="C130" i="17"/>
  <c r="D130" i="17"/>
  <c r="E130" i="17"/>
  <c r="F130" i="17"/>
  <c r="C146" i="17"/>
  <c r="D146" i="17"/>
  <c r="E146" i="17"/>
  <c r="F146" i="17"/>
  <c r="C162" i="17"/>
  <c r="D162" i="17"/>
  <c r="D163" i="17"/>
  <c r="E162" i="17"/>
  <c r="F162" i="17"/>
  <c r="C171" i="17"/>
  <c r="D171" i="17"/>
  <c r="E171" i="17"/>
  <c r="F171" i="17"/>
  <c r="C178" i="17"/>
  <c r="D178" i="17"/>
  <c r="E178" i="17"/>
  <c r="F178" i="17"/>
  <c r="C191" i="17"/>
  <c r="D191" i="17"/>
  <c r="D192" i="17" s="1"/>
  <c r="E191" i="17"/>
  <c r="F191" i="17"/>
  <c r="C209" i="17"/>
  <c r="D209" i="17"/>
  <c r="D219" i="17" s="1"/>
  <c r="E209" i="17"/>
  <c r="F209" i="17"/>
  <c r="C212" i="17"/>
  <c r="D212" i="17"/>
  <c r="E212" i="17"/>
  <c r="F212" i="17"/>
  <c r="C215" i="17"/>
  <c r="D215" i="17"/>
  <c r="E215" i="17"/>
  <c r="F215" i="17"/>
  <c r="C218" i="17"/>
  <c r="D218" i="17"/>
  <c r="E218" i="17"/>
  <c r="F218" i="17"/>
  <c r="F219" i="17"/>
  <c r="C223" i="17"/>
  <c r="D223" i="17"/>
  <c r="E223" i="17"/>
  <c r="F223" i="17"/>
  <c r="C226" i="17"/>
  <c r="D226" i="17"/>
  <c r="E226" i="17"/>
  <c r="E237" i="17" s="1"/>
  <c r="F226" i="17"/>
  <c r="C231" i="17"/>
  <c r="D231" i="17"/>
  <c r="E231" i="17"/>
  <c r="F231" i="17"/>
  <c r="C236" i="17"/>
  <c r="D236" i="17"/>
  <c r="E236" i="17"/>
  <c r="F236" i="17"/>
  <c r="C237" i="17"/>
  <c r="D237" i="17"/>
  <c r="C243" i="17"/>
  <c r="D243" i="17"/>
  <c r="E243" i="17"/>
  <c r="F243" i="17"/>
  <c r="C248" i="17"/>
  <c r="D248" i="17"/>
  <c r="E248" i="17"/>
  <c r="F248" i="17"/>
  <c r="C253" i="17"/>
  <c r="D253" i="17"/>
  <c r="E253" i="17"/>
  <c r="F253" i="17"/>
  <c r="C258" i="17"/>
  <c r="D258" i="17"/>
  <c r="E258" i="17"/>
  <c r="F258" i="17"/>
  <c r="C263" i="17"/>
  <c r="D263" i="17"/>
  <c r="E263" i="17"/>
  <c r="F263" i="17"/>
  <c r="C270" i="17"/>
  <c r="D270" i="17"/>
  <c r="E270" i="17"/>
  <c r="F270" i="17"/>
  <c r="C275" i="17"/>
  <c r="D275" i="17"/>
  <c r="E275" i="17"/>
  <c r="F275" i="17"/>
  <c r="C280" i="17"/>
  <c r="D280" i="17"/>
  <c r="E280" i="17"/>
  <c r="F280" i="17"/>
  <c r="C285" i="17"/>
  <c r="D285" i="17"/>
  <c r="E285" i="17"/>
  <c r="F285" i="17"/>
  <c r="C66" i="12"/>
  <c r="D66" i="12"/>
  <c r="E66" i="12"/>
  <c r="F66" i="12"/>
  <c r="C99" i="12"/>
  <c r="D99" i="12"/>
  <c r="E99" i="12"/>
  <c r="F99" i="12"/>
  <c r="C119" i="12"/>
  <c r="D119" i="12"/>
  <c r="E119" i="12"/>
  <c r="F119" i="12"/>
  <c r="C129" i="12"/>
  <c r="D129" i="12"/>
  <c r="E129" i="12"/>
  <c r="F129" i="12"/>
  <c r="F130" i="12" s="1"/>
  <c r="C139" i="12"/>
  <c r="D139" i="12"/>
  <c r="E139" i="12"/>
  <c r="F139" i="12"/>
  <c r="C148" i="12"/>
  <c r="D148" i="12"/>
  <c r="E148" i="12"/>
  <c r="F148" i="12"/>
  <c r="C160" i="12"/>
  <c r="D160" i="12"/>
  <c r="D161" i="12" s="1"/>
  <c r="E160" i="12"/>
  <c r="F160" i="12"/>
  <c r="C170" i="12"/>
  <c r="D170" i="12"/>
  <c r="E170" i="12"/>
  <c r="F170" i="12"/>
  <c r="C184" i="12"/>
  <c r="D184" i="12"/>
  <c r="E184" i="12"/>
  <c r="F184" i="12"/>
  <c r="C195" i="12"/>
  <c r="C202" i="12" s="1"/>
  <c r="D195" i="12"/>
  <c r="D202" i="12" s="1"/>
  <c r="E195" i="12"/>
  <c r="F195" i="12"/>
  <c r="C201" i="12"/>
  <c r="D201" i="12"/>
  <c r="E201" i="12"/>
  <c r="F201" i="12"/>
  <c r="C205" i="12"/>
  <c r="D205" i="12"/>
  <c r="D227" i="12" s="1"/>
  <c r="E205" i="12"/>
  <c r="E227" i="12" s="1"/>
  <c r="F205" i="12"/>
  <c r="F227" i="12" s="1"/>
  <c r="C212" i="12"/>
  <c r="D212" i="12"/>
  <c r="E212" i="12"/>
  <c r="F212" i="12"/>
  <c r="C215" i="12"/>
  <c r="D215" i="12"/>
  <c r="E215" i="12"/>
  <c r="F215" i="12"/>
  <c r="C223" i="12"/>
  <c r="D223" i="12"/>
  <c r="E223" i="12"/>
  <c r="F223" i="12"/>
  <c r="C226" i="12"/>
  <c r="D226" i="12"/>
  <c r="E226" i="12"/>
  <c r="F226" i="12"/>
  <c r="C233" i="12"/>
  <c r="D233" i="12"/>
  <c r="E233" i="12"/>
  <c r="F233" i="12"/>
  <c r="C238" i="12"/>
  <c r="C249" i="12" s="1"/>
  <c r="D238" i="12"/>
  <c r="D249" i="12" s="1"/>
  <c r="E238" i="12"/>
  <c r="F238" i="12"/>
  <c r="C243" i="12"/>
  <c r="D243" i="12"/>
  <c r="E243" i="12"/>
  <c r="F243" i="12"/>
  <c r="C248" i="12"/>
  <c r="D248" i="12"/>
  <c r="E248" i="12"/>
  <c r="F248" i="12"/>
  <c r="C255" i="12"/>
  <c r="D255" i="12"/>
  <c r="E255" i="12"/>
  <c r="E271" i="12" s="1"/>
  <c r="F255" i="12"/>
  <c r="F271" i="12" s="1"/>
  <c r="C260" i="12"/>
  <c r="D260" i="12"/>
  <c r="E260" i="12"/>
  <c r="F260" i="12"/>
  <c r="C265" i="12"/>
  <c r="D265" i="12"/>
  <c r="E265" i="12"/>
  <c r="F265" i="12"/>
  <c r="C270" i="12"/>
  <c r="D270" i="12"/>
  <c r="E270" i="12"/>
  <c r="F270" i="12"/>
  <c r="C277" i="12"/>
  <c r="D277" i="12"/>
  <c r="E277" i="12"/>
  <c r="F277" i="12"/>
  <c r="F298" i="12" s="1"/>
  <c r="C282" i="12"/>
  <c r="D282" i="12"/>
  <c r="E282" i="12"/>
  <c r="F282" i="12"/>
  <c r="C287" i="12"/>
  <c r="D287" i="12"/>
  <c r="E287" i="12"/>
  <c r="F287" i="12"/>
  <c r="C292" i="12"/>
  <c r="D292" i="12"/>
  <c r="E292" i="12"/>
  <c r="F292" i="12"/>
  <c r="C297" i="12"/>
  <c r="D297" i="12"/>
  <c r="E297" i="12"/>
  <c r="F297" i="12"/>
  <c r="E298" i="12"/>
  <c r="C68" i="10"/>
  <c r="D68" i="10"/>
  <c r="E68" i="10"/>
  <c r="F68" i="10"/>
  <c r="C102" i="10"/>
  <c r="D102" i="10"/>
  <c r="E102" i="10"/>
  <c r="F102" i="10"/>
  <c r="C131" i="10"/>
  <c r="D131" i="10"/>
  <c r="E131" i="10"/>
  <c r="F131" i="10"/>
  <c r="F146" i="10" s="1"/>
  <c r="C145" i="10"/>
  <c r="C146" i="10" s="1"/>
  <c r="D145" i="10"/>
  <c r="E145" i="10"/>
  <c r="F145" i="10"/>
  <c r="C155" i="10"/>
  <c r="D155" i="10"/>
  <c r="E155" i="10"/>
  <c r="F155" i="10"/>
  <c r="C171" i="10"/>
  <c r="D171" i="10"/>
  <c r="E171" i="10"/>
  <c r="F171" i="10"/>
  <c r="C179" i="10"/>
  <c r="D179" i="10"/>
  <c r="D180" i="10" s="1"/>
  <c r="E179" i="10"/>
  <c r="F179" i="10"/>
  <c r="F180" i="10" s="1"/>
  <c r="F181" i="10" s="1"/>
  <c r="C188" i="10"/>
  <c r="D188" i="10"/>
  <c r="E188" i="10"/>
  <c r="F188" i="10"/>
  <c r="C195" i="10"/>
  <c r="D195" i="10"/>
  <c r="E195" i="10"/>
  <c r="F195" i="10"/>
  <c r="C200" i="10"/>
  <c r="C211" i="10" s="1"/>
  <c r="D200" i="10"/>
  <c r="E200" i="10"/>
  <c r="F200" i="10"/>
  <c r="C210" i="10"/>
  <c r="D210" i="10"/>
  <c r="D211" i="10"/>
  <c r="E210" i="10"/>
  <c r="F210" i="10"/>
  <c r="C230" i="10"/>
  <c r="D230" i="10"/>
  <c r="E230" i="10"/>
  <c r="F230" i="10"/>
  <c r="C234" i="10"/>
  <c r="D234" i="10"/>
  <c r="E234" i="10"/>
  <c r="F234" i="10"/>
  <c r="C236" i="10"/>
  <c r="D236" i="10"/>
  <c r="E236" i="10"/>
  <c r="F236" i="10"/>
  <c r="C238" i="10"/>
  <c r="D238" i="10"/>
  <c r="E238" i="10"/>
  <c r="F238" i="10"/>
  <c r="C240" i="10"/>
  <c r="D240" i="10"/>
  <c r="E240" i="10"/>
  <c r="F240" i="10"/>
  <c r="C241" i="10"/>
  <c r="D241" i="10"/>
  <c r="C245" i="10"/>
  <c r="D245" i="10"/>
  <c r="E245" i="10"/>
  <c r="F245" i="10"/>
  <c r="C247" i="10"/>
  <c r="D247" i="10"/>
  <c r="E247" i="10"/>
  <c r="E252" i="10" s="1"/>
  <c r="F247" i="10"/>
  <c r="F252" i="10" s="1"/>
  <c r="C249" i="10"/>
  <c r="D249" i="10"/>
  <c r="E249" i="10"/>
  <c r="F249" i="10"/>
  <c r="C251" i="10"/>
  <c r="D251" i="10"/>
  <c r="E251" i="10"/>
  <c r="F251" i="10"/>
  <c r="C258" i="10"/>
  <c r="D258" i="10"/>
  <c r="E258" i="10"/>
  <c r="F258" i="10"/>
  <c r="C263" i="10"/>
  <c r="D263" i="10"/>
  <c r="E263" i="10"/>
  <c r="F263" i="10"/>
  <c r="C268" i="10"/>
  <c r="D268" i="10"/>
  <c r="E268" i="10"/>
  <c r="F268" i="10"/>
  <c r="C273" i="10"/>
  <c r="D273" i="10"/>
  <c r="E273" i="10"/>
  <c r="E274" i="10" s="1"/>
  <c r="F273" i="10"/>
  <c r="C277" i="10"/>
  <c r="D277" i="10"/>
  <c r="E277" i="10"/>
  <c r="F277" i="10"/>
  <c r="C279" i="10"/>
  <c r="D279" i="10"/>
  <c r="D284" i="10" s="1"/>
  <c r="E279" i="10"/>
  <c r="E284" i="10" s="1"/>
  <c r="F279" i="10"/>
  <c r="F284" i="10" s="1"/>
  <c r="C281" i="10"/>
  <c r="D281" i="10"/>
  <c r="E281" i="10"/>
  <c r="F281" i="10"/>
  <c r="C283" i="10"/>
  <c r="D283" i="10"/>
  <c r="E283" i="10"/>
  <c r="F283" i="10"/>
  <c r="C287" i="10"/>
  <c r="C288" i="10" s="1"/>
  <c r="C289" i="10" s="1"/>
  <c r="D287" i="10"/>
  <c r="D288" i="10" s="1"/>
  <c r="E287" i="10"/>
  <c r="F287" i="10"/>
  <c r="E288" i="10"/>
  <c r="F288" i="10"/>
  <c r="C61" i="7"/>
  <c r="E61" i="7"/>
  <c r="F61" i="7"/>
  <c r="G61" i="7"/>
  <c r="C94" i="7"/>
  <c r="E94" i="7"/>
  <c r="F94" i="7"/>
  <c r="F116" i="7" s="1"/>
  <c r="G94" i="7"/>
  <c r="G116" i="7" s="1"/>
  <c r="C115" i="7"/>
  <c r="E115" i="7"/>
  <c r="F115" i="7"/>
  <c r="G115" i="7"/>
  <c r="C137" i="7"/>
  <c r="C183" i="7" s="1"/>
  <c r="E137" i="7"/>
  <c r="F137" i="7"/>
  <c r="G137" i="7"/>
  <c r="C151" i="7"/>
  <c r="E151" i="7"/>
  <c r="F151" i="7"/>
  <c r="G151" i="7"/>
  <c r="C163" i="7"/>
  <c r="E163" i="7"/>
  <c r="F163" i="7"/>
  <c r="G163" i="7"/>
  <c r="C182" i="7"/>
  <c r="E182" i="7"/>
  <c r="F182" i="7"/>
  <c r="G182" i="7"/>
  <c r="C193" i="7"/>
  <c r="E193" i="7"/>
  <c r="F193" i="7"/>
  <c r="G193" i="7"/>
  <c r="C196" i="7"/>
  <c r="E196" i="7"/>
  <c r="F196" i="7"/>
  <c r="G196" i="7"/>
  <c r="C201" i="7"/>
  <c r="E201" i="7"/>
  <c r="F201" i="7"/>
  <c r="G201" i="7"/>
  <c r="C207" i="7"/>
  <c r="E207" i="7"/>
  <c r="F207" i="7"/>
  <c r="G207" i="7"/>
  <c r="C221" i="7"/>
  <c r="E221" i="7"/>
  <c r="F221" i="7"/>
  <c r="G221" i="7"/>
  <c r="C230" i="7"/>
  <c r="E230" i="7"/>
  <c r="F230" i="7"/>
  <c r="G230" i="7"/>
  <c r="C235" i="7"/>
  <c r="E235" i="7"/>
  <c r="F235" i="7"/>
  <c r="G235" i="7"/>
  <c r="E240" i="7"/>
  <c r="F240" i="7"/>
  <c r="G240" i="7"/>
  <c r="C246" i="7"/>
  <c r="C247" i="7"/>
  <c r="E246" i="7"/>
  <c r="E247" i="7" s="1"/>
  <c r="F246" i="7"/>
  <c r="F247" i="7" s="1"/>
  <c r="G246" i="7"/>
  <c r="G247" i="7"/>
  <c r="H246" i="7"/>
  <c r="C253" i="7"/>
  <c r="E253" i="7"/>
  <c r="F253" i="7"/>
  <c r="F257" i="7" s="1"/>
  <c r="G253" i="7"/>
  <c r="C256" i="7"/>
  <c r="E256" i="7"/>
  <c r="E257" i="7" s="1"/>
  <c r="F256" i="7"/>
  <c r="G256" i="7"/>
  <c r="C261" i="7"/>
  <c r="E261" i="7"/>
  <c r="F261" i="7"/>
  <c r="G261" i="7"/>
  <c r="C264" i="7"/>
  <c r="E264" i="7"/>
  <c r="F264" i="7"/>
  <c r="G264" i="7"/>
  <c r="C267" i="7"/>
  <c r="E267" i="7"/>
  <c r="F267" i="7"/>
  <c r="G267" i="7"/>
  <c r="C270" i="7"/>
  <c r="C271" i="7" s="1"/>
  <c r="E270" i="7"/>
  <c r="F270" i="7"/>
  <c r="G270" i="7"/>
  <c r="C275" i="7"/>
  <c r="E275" i="7"/>
  <c r="F275" i="7"/>
  <c r="G275" i="7"/>
  <c r="C278" i="7"/>
  <c r="E278" i="7"/>
  <c r="F278" i="7"/>
  <c r="G278" i="7"/>
  <c r="C281" i="7"/>
  <c r="E281" i="7"/>
  <c r="F281" i="7"/>
  <c r="G281" i="7"/>
  <c r="C284" i="7"/>
  <c r="E284" i="7"/>
  <c r="E285" i="7" s="1"/>
  <c r="F284" i="7"/>
  <c r="F285" i="7" s="1"/>
  <c r="G284" i="7"/>
  <c r="BA1506" i="26"/>
  <c r="AO1506" i="26"/>
  <c r="AK1506" i="26"/>
  <c r="D173" i="21"/>
  <c r="E99" i="21"/>
  <c r="D129" i="21"/>
  <c r="E185" i="21"/>
  <c r="A301" i="20"/>
  <c r="B295" i="20"/>
  <c r="E219" i="17"/>
  <c r="E161" i="12"/>
  <c r="E119" i="18" l="1"/>
  <c r="E180" i="10"/>
  <c r="E181" i="10" s="1"/>
  <c r="E212" i="10" s="1"/>
  <c r="E242" i="10" s="1"/>
  <c r="E253" i="10" s="1"/>
  <c r="E275" i="10" s="1"/>
  <c r="E285" i="10" s="1"/>
  <c r="E289" i="10" s="1"/>
  <c r="BC1502" i="26"/>
  <c r="BC1561" i="13"/>
  <c r="F271" i="7"/>
  <c r="D271" i="12"/>
  <c r="F249" i="12"/>
  <c r="F286" i="17"/>
  <c r="G183" i="7"/>
  <c r="G184" i="7" s="1"/>
  <c r="C274" i="10"/>
  <c r="F211" i="10"/>
  <c r="F212" i="10" s="1"/>
  <c r="C271" i="12"/>
  <c r="E249" i="12"/>
  <c r="E286" i="17"/>
  <c r="F290" i="18"/>
  <c r="A276" i="16"/>
  <c r="F176" i="19"/>
  <c r="D130" i="19"/>
  <c r="D133" i="19" s="1"/>
  <c r="D177" i="19" s="1"/>
  <c r="D199" i="19" s="1"/>
  <c r="D226" i="19" s="1"/>
  <c r="D238" i="19" s="1"/>
  <c r="E80" i="21"/>
  <c r="E81" i="21" s="1"/>
  <c r="B80" i="21"/>
  <c r="B81" i="21" s="1"/>
  <c r="B102" i="21" s="1"/>
  <c r="B130" i="21" s="1"/>
  <c r="B152" i="21" s="1"/>
  <c r="B174" i="21" s="1"/>
  <c r="B186" i="21" s="1"/>
  <c r="BC1504" i="26"/>
  <c r="E183" i="7"/>
  <c r="C130" i="12"/>
  <c r="D70" i="24"/>
  <c r="F274" i="10"/>
  <c r="D298" i="12"/>
  <c r="D286" i="17"/>
  <c r="F163" i="17"/>
  <c r="D168" i="18"/>
  <c r="D198" i="19"/>
  <c r="E176" i="19"/>
  <c r="E177" i="19" s="1"/>
  <c r="E199" i="19" s="1"/>
  <c r="C130" i="19"/>
  <c r="D141" i="24"/>
  <c r="E70" i="24"/>
  <c r="E114" i="25"/>
  <c r="C107" i="28"/>
  <c r="C219" i="17"/>
  <c r="I270" i="15"/>
  <c r="F225" i="19"/>
  <c r="D47" i="25"/>
  <c r="E102" i="21"/>
  <c r="E130" i="21" s="1"/>
  <c r="E152" i="21" s="1"/>
  <c r="E174" i="21" s="1"/>
  <c r="E186" i="21" s="1"/>
  <c r="E271" i="7"/>
  <c r="G208" i="7"/>
  <c r="C116" i="7"/>
  <c r="C184" i="7" s="1"/>
  <c r="C284" i="10"/>
  <c r="D252" i="10"/>
  <c r="F241" i="10"/>
  <c r="C180" i="10"/>
  <c r="C181" i="10" s="1"/>
  <c r="C212" i="10" s="1"/>
  <c r="C242" i="10" s="1"/>
  <c r="C253" i="10" s="1"/>
  <c r="C275" i="10" s="1"/>
  <c r="C285" i="10" s="1"/>
  <c r="C227" i="12"/>
  <c r="E202" i="12"/>
  <c r="E130" i="12"/>
  <c r="E162" i="12" s="1"/>
  <c r="E203" i="12" s="1"/>
  <c r="E228" i="12" s="1"/>
  <c r="E250" i="12" s="1"/>
  <c r="E272" i="12" s="1"/>
  <c r="E299" i="12" s="1"/>
  <c r="E264" i="17"/>
  <c r="C192" i="17"/>
  <c r="D218" i="18"/>
  <c r="F118" i="18"/>
  <c r="F119" i="18" s="1"/>
  <c r="A255" i="11"/>
  <c r="A256" i="11" s="1"/>
  <c r="E225" i="19"/>
  <c r="E198" i="19"/>
  <c r="E105" i="19"/>
  <c r="E106" i="19" s="1"/>
  <c r="E133" i="19" s="1"/>
  <c r="B173" i="21"/>
  <c r="D80" i="21"/>
  <c r="D81" i="21" s="1"/>
  <c r="E114" i="24"/>
  <c r="B46" i="24"/>
  <c r="B47" i="24" s="1"/>
  <c r="E20" i="24"/>
  <c r="E21" i="24" s="1"/>
  <c r="D141" i="25"/>
  <c r="C46" i="25"/>
  <c r="C47" i="25" s="1"/>
  <c r="C71" i="25" s="1"/>
  <c r="AV1506" i="26"/>
  <c r="AN1506" i="26"/>
  <c r="AH1506" i="26"/>
  <c r="AJ1563" i="13"/>
  <c r="AR1563" i="13"/>
  <c r="AZ1563" i="13"/>
  <c r="C298" i="12"/>
  <c r="F237" i="17"/>
  <c r="D290" i="18"/>
  <c r="D185" i="21"/>
  <c r="AY1506" i="26"/>
  <c r="G285" i="7"/>
  <c r="C285" i="7"/>
  <c r="C257" i="7"/>
  <c r="F208" i="7"/>
  <c r="F209" i="7" s="1"/>
  <c r="F248" i="7" s="1"/>
  <c r="F258" i="7" s="1"/>
  <c r="F272" i="7" s="1"/>
  <c r="F286" i="7" s="1"/>
  <c r="F183" i="7"/>
  <c r="C252" i="10"/>
  <c r="E241" i="10"/>
  <c r="D130" i="12"/>
  <c r="D264" i="17"/>
  <c r="E192" i="17"/>
  <c r="F192" i="17"/>
  <c r="C163" i="17"/>
  <c r="C164" i="17" s="1"/>
  <c r="C193" i="17" s="1"/>
  <c r="C220" i="17" s="1"/>
  <c r="C238" i="17" s="1"/>
  <c r="C265" i="17" s="1"/>
  <c r="C287" i="17" s="1"/>
  <c r="E290" i="18"/>
  <c r="C241" i="18"/>
  <c r="C218" i="18"/>
  <c r="F168" i="18"/>
  <c r="F171" i="18" s="1"/>
  <c r="F219" i="18" s="1"/>
  <c r="F242" i="18" s="1"/>
  <c r="F269" i="18" s="1"/>
  <c r="F291" i="18" s="1"/>
  <c r="C118" i="18"/>
  <c r="E72" i="18"/>
  <c r="D225" i="19"/>
  <c r="D105" i="19"/>
  <c r="D106" i="19" s="1"/>
  <c r="C129" i="21"/>
  <c r="E173" i="21"/>
  <c r="D114" i="24"/>
  <c r="E46" i="24"/>
  <c r="C92" i="25"/>
  <c r="C93" i="25" s="1"/>
  <c r="C115" i="25" s="1"/>
  <c r="C142" i="25" s="1"/>
  <c r="E70" i="25"/>
  <c r="BC1505" i="26"/>
  <c r="AS1506" i="26"/>
  <c r="AQ1506" i="26"/>
  <c r="AK1563" i="13"/>
  <c r="AS1563" i="13"/>
  <c r="BA1563" i="13"/>
  <c r="F202" i="12"/>
  <c r="F264" i="17"/>
  <c r="D164" i="17"/>
  <c r="D193" i="17" s="1"/>
  <c r="D220" i="17" s="1"/>
  <c r="D238" i="17" s="1"/>
  <c r="D265" i="17" s="1"/>
  <c r="D287" i="17" s="1"/>
  <c r="E218" i="18"/>
  <c r="D151" i="21"/>
  <c r="G271" i="7"/>
  <c r="G257" i="7"/>
  <c r="E208" i="7"/>
  <c r="E211" i="10"/>
  <c r="E146" i="10"/>
  <c r="C161" i="12"/>
  <c r="C162" i="12" s="1"/>
  <c r="C203" i="12" s="1"/>
  <c r="C286" i="17"/>
  <c r="C264" i="17"/>
  <c r="F114" i="17"/>
  <c r="C268" i="18"/>
  <c r="E168" i="18"/>
  <c r="D72" i="18"/>
  <c r="C290" i="16"/>
  <c r="C225" i="19"/>
  <c r="D176" i="19"/>
  <c r="C105" i="19"/>
  <c r="C106" i="19" s="1"/>
  <c r="C133" i="19" s="1"/>
  <c r="C177" i="19" s="1"/>
  <c r="C199" i="19" s="1"/>
  <c r="C226" i="19" s="1"/>
  <c r="C238" i="19" s="1"/>
  <c r="C80" i="21"/>
  <c r="C81" i="21" s="1"/>
  <c r="C102" i="21" s="1"/>
  <c r="C114" i="24"/>
  <c r="D46" i="24"/>
  <c r="D47" i="24" s="1"/>
  <c r="B92" i="25"/>
  <c r="D70" i="25"/>
  <c r="D71" i="25" s="1"/>
  <c r="D93" i="25" s="1"/>
  <c r="D115" i="25" s="1"/>
  <c r="D142" i="25" s="1"/>
  <c r="AL1506" i="26"/>
  <c r="AX1506" i="26"/>
  <c r="AP1506" i="26"/>
  <c r="C208" i="7"/>
  <c r="E116" i="7"/>
  <c r="E184" i="7" s="1"/>
  <c r="D274" i="10"/>
  <c r="D146" i="10"/>
  <c r="D181" i="10" s="1"/>
  <c r="D212" i="10" s="1"/>
  <c r="D242" i="10" s="1"/>
  <c r="D253" i="10" s="1"/>
  <c r="D275" i="10" s="1"/>
  <c r="D285" i="10" s="1"/>
  <c r="D289" i="10" s="1"/>
  <c r="F161" i="12"/>
  <c r="F162" i="12" s="1"/>
  <c r="F203" i="12" s="1"/>
  <c r="F228" i="12" s="1"/>
  <c r="F250" i="12" s="1"/>
  <c r="F272" i="12" s="1"/>
  <c r="F299" i="12" s="1"/>
  <c r="E163" i="17"/>
  <c r="E164" i="17" s="1"/>
  <c r="C72" i="18"/>
  <c r="D99" i="21"/>
  <c r="E130" i="19"/>
  <c r="B114" i="24"/>
  <c r="C46" i="24"/>
  <c r="C47" i="24" s="1"/>
  <c r="C71" i="24" s="1"/>
  <c r="B46" i="25"/>
  <c r="B47" i="25" s="1"/>
  <c r="B71" i="25" s="1"/>
  <c r="E46" i="25"/>
  <c r="E47" i="25" s="1"/>
  <c r="BC1507" i="26"/>
  <c r="AI1506" i="26"/>
  <c r="C115" i="29"/>
  <c r="C164" i="29"/>
  <c r="E115" i="29"/>
  <c r="E164" i="29"/>
  <c r="D115" i="29"/>
  <c r="D164" i="29"/>
  <c r="B115" i="29"/>
  <c r="B164" i="29"/>
  <c r="E103" i="29"/>
  <c r="D103" i="29"/>
  <c r="C103" i="29"/>
  <c r="B103" i="29"/>
  <c r="E44" i="29"/>
  <c r="D44" i="29"/>
  <c r="B44" i="29"/>
  <c r="C176" i="28"/>
  <c r="D147" i="28"/>
  <c r="C147" i="28"/>
  <c r="C137" i="29"/>
  <c r="B77" i="29"/>
  <c r="E107" i="28"/>
  <c r="E169" i="28"/>
  <c r="D125" i="28"/>
  <c r="D169" i="28"/>
  <c r="C169" i="28"/>
  <c r="E125" i="28"/>
  <c r="C125" i="28"/>
  <c r="E147" i="28"/>
  <c r="DC1676" i="27"/>
  <c r="D107" i="28"/>
  <c r="D137" i="29"/>
  <c r="E137" i="29"/>
  <c r="DA1676" i="27"/>
  <c r="DB1676" i="27"/>
  <c r="CZ1676" i="27"/>
  <c r="DV1672" i="27"/>
  <c r="DV1677" i="27"/>
  <c r="DV1675" i="27"/>
  <c r="DV1673" i="27"/>
  <c r="DV1674" i="27"/>
  <c r="DV1671" i="27"/>
  <c r="CY1676" i="27"/>
  <c r="A285" i="16"/>
  <c r="D61" i="28"/>
  <c r="D62" i="28" s="1"/>
  <c r="F184" i="7"/>
  <c r="D162" i="12"/>
  <c r="D203" i="12" s="1"/>
  <c r="D228" i="12" s="1"/>
  <c r="D250" i="12" s="1"/>
  <c r="D272" i="12" s="1"/>
  <c r="D299" i="12" s="1"/>
  <c r="F164" i="17"/>
  <c r="D171" i="18"/>
  <c r="D219" i="18" s="1"/>
  <c r="D242" i="18" s="1"/>
  <c r="D269" i="18" s="1"/>
  <c r="D291" i="18" s="1"/>
  <c r="D119" i="18"/>
  <c r="A299" i="20"/>
  <c r="A302" i="20" s="1"/>
  <c r="F177" i="19"/>
  <c r="F199" i="19" s="1"/>
  <c r="F226" i="19" s="1"/>
  <c r="F238" i="19" s="1"/>
  <c r="B71" i="24"/>
  <c r="B93" i="24" s="1"/>
  <c r="A265" i="15"/>
  <c r="A267" i="15"/>
  <c r="A270" i="15" s="1"/>
  <c r="C209" i="7"/>
  <c r="C248" i="7" s="1"/>
  <c r="C258" i="7" s="1"/>
  <c r="C272" i="7" s="1"/>
  <c r="C286" i="7" s="1"/>
  <c r="D102" i="21"/>
  <c r="D130" i="21" s="1"/>
  <c r="D152" i="21" s="1"/>
  <c r="D174" i="21" s="1"/>
  <c r="D186" i="21" s="1"/>
  <c r="A277" i="16"/>
  <c r="A279" i="16"/>
  <c r="E209" i="7"/>
  <c r="E248" i="7" s="1"/>
  <c r="E258" i="7" s="1"/>
  <c r="E272" i="7" s="1"/>
  <c r="E286" i="7" s="1"/>
  <c r="E171" i="18"/>
  <c r="E219" i="18" s="1"/>
  <c r="E242" i="18" s="1"/>
  <c r="E269" i="18" s="1"/>
  <c r="E291" i="18" s="1"/>
  <c r="C93" i="24"/>
  <c r="C115" i="24" s="1"/>
  <c r="C142" i="24" s="1"/>
  <c r="B93" i="25"/>
  <c r="B115" i="25" s="1"/>
  <c r="B142" i="25" s="1"/>
  <c r="AJ1506" i="26"/>
  <c r="BC1503" i="26"/>
  <c r="C289" i="16"/>
  <c r="A256" i="20"/>
  <c r="AG1563" i="13"/>
  <c r="AO1563" i="13"/>
  <c r="AW1563" i="13"/>
  <c r="BC1562" i="13"/>
  <c r="E77" i="29"/>
  <c r="AN1563" i="13"/>
  <c r="AV1563" i="13"/>
  <c r="H301" i="20"/>
  <c r="AM1563" i="13"/>
  <c r="AU1563" i="13"/>
  <c r="BC1559" i="13"/>
  <c r="BC1564" i="13"/>
  <c r="C77" i="29"/>
  <c r="C78" i="29" s="1"/>
  <c r="C273" i="15"/>
  <c r="A297" i="20"/>
  <c r="A295" i="20"/>
  <c r="AL1563" i="13"/>
  <c r="AT1563" i="13"/>
  <c r="BB1563" i="13"/>
  <c r="B137" i="29"/>
  <c r="BC1560" i="13"/>
  <c r="D77" i="29"/>
  <c r="B99" i="28"/>
  <c r="B106" i="28" s="1"/>
  <c r="B107" i="28" s="1"/>
  <c r="E61" i="28"/>
  <c r="E62" i="28" s="1"/>
  <c r="C61" i="28"/>
  <c r="C62" i="28" s="1"/>
  <c r="B125" i="28"/>
  <c r="B169" i="28"/>
  <c r="B147" i="28"/>
  <c r="B176" i="28"/>
  <c r="B61" i="28"/>
  <c r="B62" i="28" s="1"/>
  <c r="AZ1671" i="27"/>
  <c r="BA1671" i="27" s="1"/>
  <c r="AZ1674" i="27"/>
  <c r="BA1674" i="27" s="1"/>
  <c r="AZ1675" i="27"/>
  <c r="BA1675" i="27" s="1"/>
  <c r="AZ1673" i="27"/>
  <c r="BA1673" i="27" s="1"/>
  <c r="AZ1677" i="27"/>
  <c r="BA1677" i="27" s="1"/>
  <c r="AH1676" i="27"/>
  <c r="AX1676" i="27"/>
  <c r="AP1676" i="27"/>
  <c r="AJ1676" i="27"/>
  <c r="AS1676" i="27"/>
  <c r="AK1676" i="27"/>
  <c r="AY1676" i="27"/>
  <c r="AQ1676" i="27"/>
  <c r="AI1676" i="27"/>
  <c r="AW1676" i="27"/>
  <c r="AO1676" i="27"/>
  <c r="AG1676" i="27"/>
  <c r="AR1676" i="27"/>
  <c r="AV1676" i="27"/>
  <c r="AN1676" i="27"/>
  <c r="AU1676" i="27"/>
  <c r="AM1676" i="27"/>
  <c r="BA1672" i="27"/>
  <c r="AT1676" i="27"/>
  <c r="AL1676" i="27"/>
  <c r="AE1676" i="27"/>
  <c r="AF1676" i="27"/>
  <c r="BC1558" i="13"/>
  <c r="E226" i="19" l="1"/>
  <c r="E238" i="19" s="1"/>
  <c r="C228" i="12"/>
  <c r="C250" i="12" s="1"/>
  <c r="C272" i="12" s="1"/>
  <c r="C299" i="12" s="1"/>
  <c r="E71" i="25"/>
  <c r="E93" i="25" s="1"/>
  <c r="E115" i="25" s="1"/>
  <c r="E142" i="25" s="1"/>
  <c r="G209" i="7"/>
  <c r="G248" i="7" s="1"/>
  <c r="G258" i="7" s="1"/>
  <c r="G272" i="7" s="1"/>
  <c r="G286" i="7" s="1"/>
  <c r="F193" i="17"/>
  <c r="F220" i="17" s="1"/>
  <c r="F238" i="17" s="1"/>
  <c r="F265" i="17" s="1"/>
  <c r="F287" i="17" s="1"/>
  <c r="C130" i="21"/>
  <c r="C152" i="21" s="1"/>
  <c r="C174" i="21" s="1"/>
  <c r="C186" i="21" s="1"/>
  <c r="E193" i="17"/>
  <c r="E220" i="17" s="1"/>
  <c r="E238" i="17" s="1"/>
  <c r="E265" i="17" s="1"/>
  <c r="E287" i="17" s="1"/>
  <c r="F242" i="10"/>
  <c r="F253" i="10" s="1"/>
  <c r="F275" i="10" s="1"/>
  <c r="F285" i="10" s="1"/>
  <c r="F289" i="10" s="1"/>
  <c r="A258" i="11"/>
  <c r="B115" i="24"/>
  <c r="B142" i="24" s="1"/>
  <c r="E47" i="24"/>
  <c r="E71" i="24" s="1"/>
  <c r="E93" i="24" s="1"/>
  <c r="E115" i="24" s="1"/>
  <c r="E142" i="24" s="1"/>
  <c r="C119" i="18"/>
  <c r="C171" i="18" s="1"/>
  <c r="C219" i="18" s="1"/>
  <c r="C242" i="18" s="1"/>
  <c r="C269" i="18" s="1"/>
  <c r="C291" i="18" s="1"/>
  <c r="D71" i="24"/>
  <c r="D93" i="24" s="1"/>
  <c r="BC1563" i="13"/>
  <c r="D115" i="24"/>
  <c r="D142" i="24" s="1"/>
  <c r="BC1506" i="26"/>
  <c r="E78" i="29"/>
  <c r="E104" i="29" s="1"/>
  <c r="E116" i="29" s="1"/>
  <c r="E138" i="29" s="1"/>
  <c r="E165" i="29" s="1"/>
  <c r="E187" i="29" s="1"/>
  <c r="D78" i="29"/>
  <c r="D104" i="29" s="1"/>
  <c r="D116" i="29" s="1"/>
  <c r="D138" i="29" s="1"/>
  <c r="D165" i="29" s="1"/>
  <c r="D187" i="29" s="1"/>
  <c r="B78" i="29"/>
  <c r="B104" i="29" s="1"/>
  <c r="B116" i="29" s="1"/>
  <c r="B138" i="29" s="1"/>
  <c r="B165" i="29" s="1"/>
  <c r="C108" i="28"/>
  <c r="C126" i="28" s="1"/>
  <c r="C148" i="28" s="1"/>
  <c r="C170" i="28" s="1"/>
  <c r="C177" i="28" s="1"/>
  <c r="E108" i="28"/>
  <c r="E126" i="28" s="1"/>
  <c r="E148" i="28" s="1"/>
  <c r="E170" i="28" s="1"/>
  <c r="E177" i="28" s="1"/>
  <c r="D108" i="28"/>
  <c r="D126" i="28" s="1"/>
  <c r="D148" i="28" s="1"/>
  <c r="D170" i="28" s="1"/>
  <c r="C104" i="29"/>
  <c r="C116" i="29" s="1"/>
  <c r="C138" i="29" s="1"/>
  <c r="C165" i="29" s="1"/>
  <c r="C187" i="29" s="1"/>
  <c r="DV1676" i="27"/>
  <c r="H296" i="20"/>
  <c r="H295" i="20"/>
  <c r="H300" i="20"/>
  <c r="B108" i="28"/>
  <c r="B126" i="28" s="1"/>
  <c r="B148" i="28" s="1"/>
  <c r="B170" i="28" s="1"/>
  <c r="B177" i="28" s="1"/>
  <c r="AZ1676" i="27"/>
  <c r="BA1676" i="27" s="1"/>
  <c r="B187" i="29" l="1"/>
  <c r="D177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Volberding</author>
  </authors>
  <commentList>
    <comment ref="DX4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Mvolberd</author>
  </authors>
  <commentList>
    <comment ref="H95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Mvolberd</author>
  </authors>
  <commentList>
    <comment ref="H69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Mvolberd</author>
  </authors>
  <commentList>
    <comment ref="AT9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6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09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282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346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Volberding</author>
  </authors>
  <commentList>
    <comment ref="DX1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Volberding</author>
    <author>Mvolberd</author>
  </authors>
  <commentList>
    <comment ref="DX1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G22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368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392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2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3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8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15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Volberding</author>
    <author>Mvolberd</author>
  </authors>
  <commentList>
    <comment ref="DX2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G15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240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266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37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38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85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9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Volberding</author>
  </authors>
  <commentList>
    <comment ref="DX4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Volberding</author>
    <author>Mvolberd</author>
  </authors>
  <commentList>
    <comment ref="DG9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Mary Volberding: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193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223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07" authorId="1" shapeId="0" xr:uid="{00000000-0006-0000-0600-000004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08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60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89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Mvolberd</author>
  </authors>
  <commentList>
    <comment ref="AR12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Mvolberd</author>
  </authors>
  <commentList>
    <comment ref="AT17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0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06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45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320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Mvolberd</author>
  </authors>
  <commentList>
    <comment ref="H16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Mvolberd: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<sst xmlns="http://schemas.openxmlformats.org/spreadsheetml/2006/main" count="108503" uniqueCount="6020">
  <si>
    <t>mambomolly1@msn.com</t>
  </si>
  <si>
    <t>Karla</t>
  </si>
  <si>
    <t>651-270-1061</t>
  </si>
  <si>
    <t>karlanoel@hotmail.com</t>
  </si>
  <si>
    <t>logger2100@aol.com</t>
  </si>
  <si>
    <t>y - Kroes</t>
  </si>
  <si>
    <t>Kroes</t>
  </si>
  <si>
    <t>Groves</t>
  </si>
  <si>
    <t>John R.</t>
  </si>
  <si>
    <t>373-4632</t>
  </si>
  <si>
    <t>814-233-0848</t>
  </si>
  <si>
    <t>rharkness@silverstar.com</t>
  </si>
  <si>
    <t>Harmsen</t>
  </si>
  <si>
    <t>Deanna</t>
  </si>
  <si>
    <t>Harrison</t>
  </si>
  <si>
    <t>Rachele</t>
  </si>
  <si>
    <t>RACHELEHARRISON87@GMAIL.COM</t>
  </si>
  <si>
    <t>Hartline</t>
  </si>
  <si>
    <t>Bruce</t>
  </si>
  <si>
    <t>757-590-1820</t>
  </si>
  <si>
    <t>bch75@gilanet.com</t>
  </si>
  <si>
    <t>Hay</t>
  </si>
  <si>
    <t>471-8769</t>
  </si>
  <si>
    <t>1153 Leisure World</t>
  </si>
  <si>
    <t>Me  AZ</t>
  </si>
  <si>
    <t>jeanhay@comcast.net</t>
  </si>
  <si>
    <t>Hayashimi</t>
  </si>
  <si>
    <t>Mannine</t>
  </si>
  <si>
    <t>Beatrice</t>
  </si>
  <si>
    <t>480-830-1314</t>
  </si>
  <si>
    <t>35dasc@cox.net</t>
  </si>
  <si>
    <t>1818 E. Willow Tree Circle</t>
  </si>
  <si>
    <t>Gilbe</t>
  </si>
  <si>
    <t>Ranney</t>
  </si>
  <si>
    <t>Mary Ellen</t>
  </si>
  <si>
    <t>480-219-0314</t>
  </si>
  <si>
    <t>4449 E. Edgewood Ave</t>
  </si>
  <si>
    <t>Ziemann</t>
  </si>
  <si>
    <t>480-699-2014</t>
  </si>
  <si>
    <t>johnrgroves@cox.net</t>
  </si>
  <si>
    <t>3525 N. Reynolds Circle</t>
  </si>
  <si>
    <t>deceased 10/16/14</t>
  </si>
  <si>
    <t>Add new members here</t>
  </si>
  <si>
    <t>Heiderman</t>
  </si>
  <si>
    <t>214-3022</t>
  </si>
  <si>
    <t>1471 Leisure World</t>
  </si>
  <si>
    <t>shirleydances@yahoo.com</t>
  </si>
  <si>
    <t>Heinmann</t>
  </si>
  <si>
    <t>Bill</t>
  </si>
  <si>
    <t>464-0675</t>
  </si>
  <si>
    <t>701 S Dobson Rd #637</t>
  </si>
  <si>
    <t>Heinz</t>
  </si>
  <si>
    <t>541-913-1378</t>
  </si>
  <si>
    <t>No. 42</t>
  </si>
  <si>
    <t>No. 33</t>
  </si>
  <si>
    <t>No. 4</t>
  </si>
  <si>
    <t>No. 2</t>
  </si>
  <si>
    <t>No. 54</t>
  </si>
  <si>
    <t>No. 35</t>
  </si>
  <si>
    <t>Dalye</t>
  </si>
  <si>
    <t>218-770-7710</t>
  </si>
  <si>
    <t>dmdalve1@gmail.com</t>
  </si>
  <si>
    <t>No. 21</t>
  </si>
  <si>
    <t>Mesa</t>
  </si>
  <si>
    <t>Dunkley</t>
  </si>
  <si>
    <t>Laurie</t>
  </si>
  <si>
    <t>208-870-2016</t>
  </si>
  <si>
    <t>momdunk@hotmail.com</t>
  </si>
  <si>
    <t>No. 13</t>
  </si>
  <si>
    <t>1272 Ntyra Ave</t>
  </si>
  <si>
    <t>Bois</t>
  </si>
  <si>
    <t>ID</t>
  </si>
  <si>
    <t>343-364-2234</t>
  </si>
  <si>
    <t>No. 11</t>
  </si>
  <si>
    <t>No. 26</t>
  </si>
  <si>
    <t>Strohl</t>
  </si>
  <si>
    <t>480-205-6149</t>
  </si>
  <si>
    <t>wstrohl640@aol.com</t>
  </si>
  <si>
    <t>No. 25</t>
  </si>
  <si>
    <t>480-522-4547</t>
  </si>
  <si>
    <t>No. 41</t>
  </si>
  <si>
    <t>No. 17</t>
  </si>
  <si>
    <t>No. 28</t>
  </si>
  <si>
    <t>Hanson</t>
  </si>
  <si>
    <t>Alyson</t>
  </si>
  <si>
    <t>480-383-3878</t>
  </si>
  <si>
    <t>alydeaz@yahoo.com</t>
  </si>
  <si>
    <t>No. 43</t>
  </si>
  <si>
    <t>Katausky</t>
  </si>
  <si>
    <t>480-892-9253</t>
  </si>
  <si>
    <t>jsk84@earthlink.net</t>
  </si>
  <si>
    <t>No. 57</t>
  </si>
  <si>
    <t>Masters</t>
  </si>
  <si>
    <t>406-250-1801</t>
  </si>
  <si>
    <t>patriciamasters@aol.com</t>
  </si>
  <si>
    <t>1737 Evergreen St.</t>
  </si>
  <si>
    <t>360-460-7436</t>
  </si>
  <si>
    <t>Bartholomew (2017); Farnsworth</t>
  </si>
  <si>
    <t>546 Leisure World</t>
  </si>
  <si>
    <t>Praus</t>
  </si>
  <si>
    <t>fspraus@cox.net</t>
  </si>
  <si>
    <t>985-1224</t>
  </si>
  <si>
    <t>453 S Parkcrest #448</t>
  </si>
  <si>
    <t>Sylvia</t>
  </si>
  <si>
    <t>y - Pat</t>
  </si>
  <si>
    <t>Qually</t>
  </si>
  <si>
    <t>Keith</t>
  </si>
  <si>
    <t>pkqually@hotmail.com</t>
  </si>
  <si>
    <t>981-5271</t>
  </si>
  <si>
    <t>2350 E University Dr #8</t>
  </si>
  <si>
    <t>Quick</t>
  </si>
  <si>
    <t xml:space="preserve">520-705-3612 </t>
  </si>
  <si>
    <t>PO Box 1941</t>
  </si>
  <si>
    <t>Fl</t>
  </si>
  <si>
    <t>Nedra</t>
  </si>
  <si>
    <t>520-705-3612</t>
  </si>
  <si>
    <t>Joe</t>
  </si>
  <si>
    <t>jjjlquinn@hotmail.com</t>
  </si>
  <si>
    <t>480-392-3577</t>
  </si>
  <si>
    <t>215 N Power #511</t>
  </si>
  <si>
    <t xml:space="preserve">Boomgaard </t>
  </si>
  <si>
    <t>Aileen</t>
  </si>
  <si>
    <t>831-588-4648</t>
  </si>
  <si>
    <t>awalnut25@yahoo.com</t>
  </si>
  <si>
    <t>Cordero</t>
  </si>
  <si>
    <t>480-433-5031</t>
  </si>
  <si>
    <t>Ph</t>
  </si>
  <si>
    <t>48-981-9435</t>
  </si>
  <si>
    <t>1610 Leisure World</t>
  </si>
  <si>
    <t>Whitman</t>
  </si>
  <si>
    <t>605-670-7877</t>
  </si>
  <si>
    <t>ME</t>
  </si>
  <si>
    <t>480-654-1650</t>
  </si>
  <si>
    <t>C-12</t>
  </si>
  <si>
    <t>P-3</t>
  </si>
  <si>
    <t>P-4</t>
  </si>
  <si>
    <t>P-6</t>
  </si>
  <si>
    <t>4-6</t>
  </si>
  <si>
    <t>360-951-8700</t>
  </si>
  <si>
    <t>Jenneice</t>
  </si>
  <si>
    <t>colliewobblez@gmail.com</t>
  </si>
  <si>
    <t>barbjeanl9@yahoo.com</t>
  </si>
  <si>
    <t>380-6495</t>
  </si>
  <si>
    <t xml:space="preserve">8723 E Dewan Av </t>
  </si>
  <si>
    <t>Duane</t>
  </si>
  <si>
    <t>480-373-7170</t>
  </si>
  <si>
    <t>480-983-5411</t>
  </si>
  <si>
    <t>chartam77@gmail.com</t>
  </si>
  <si>
    <t>33rosemarie@gmail.com</t>
  </si>
  <si>
    <t>Jessie</t>
  </si>
  <si>
    <t>Gayle M.</t>
  </si>
  <si>
    <t>507-438-9426</t>
  </si>
  <si>
    <t>LwillsAK@gmail.com</t>
  </si>
  <si>
    <t>DaveGuevara@hotmail.com</t>
  </si>
  <si>
    <t>Kelly</t>
  </si>
  <si>
    <t>user 7732398</t>
  </si>
  <si>
    <t>FrankJ.</t>
  </si>
  <si>
    <t>Location</t>
  </si>
  <si>
    <t>Mesa, AZ</t>
  </si>
  <si>
    <t>Chandler, AZ</t>
  </si>
  <si>
    <t>Scottsdale, AZ</t>
  </si>
  <si>
    <t>Apache Junction, AZ</t>
  </si>
  <si>
    <t>Gilbert, AZ</t>
  </si>
  <si>
    <t>Phoenix, AZ</t>
  </si>
  <si>
    <t>Tempe, AZ</t>
  </si>
  <si>
    <t>Queen Creek, AZ</t>
  </si>
  <si>
    <t>Clarkston, MI</t>
  </si>
  <si>
    <t>Overton, NE</t>
  </si>
  <si>
    <t>Casa Grande, AZ</t>
  </si>
  <si>
    <t>Vancouver, BC</t>
  </si>
  <si>
    <t>Last visited group on</t>
  </si>
  <si>
    <t>Last Attended</t>
  </si>
  <si>
    <t>Total RSVPs</t>
  </si>
  <si>
    <t>RSVPed Yes</t>
  </si>
  <si>
    <t>RSVPed Maybe</t>
  </si>
  <si>
    <t>RSVPed No</t>
  </si>
  <si>
    <t>Meetups attended</t>
  </si>
  <si>
    <t>No shows</t>
  </si>
  <si>
    <t>Intro</t>
  </si>
  <si>
    <t>Photo</t>
  </si>
  <si>
    <t>Assistant Organizer</t>
  </si>
  <si>
    <t>Mailing List</t>
  </si>
  <si>
    <t>URL of Member Profile</t>
  </si>
  <si>
    <t>No</t>
  </si>
  <si>
    <t>Yes</t>
  </si>
  <si>
    <t xml:space="preserve">https://www.meetup.com/Merrymakers-Ballroom-Dancing-in-Mesa-Meetup/members/243545052/ </t>
  </si>
  <si>
    <t xml:space="preserve">https://www.meetup.com/Merrymakers-Ballroom-Dancing-in-Mesa-Meetup/members/173938962/ </t>
  </si>
  <si>
    <t>Martin</t>
  </si>
  <si>
    <t>Magdsick</t>
  </si>
  <si>
    <t>My Rene</t>
  </si>
  <si>
    <t>my1rene@yahoo.com</t>
  </si>
  <si>
    <t>Riske</t>
  </si>
  <si>
    <t>Muiznieks</t>
  </si>
  <si>
    <t>Hovland</t>
  </si>
  <si>
    <t>Myran</t>
  </si>
  <si>
    <t>Carlsan</t>
  </si>
  <si>
    <t>Noreen</t>
  </si>
  <si>
    <t>Litzenberer</t>
  </si>
  <si>
    <t>Rudy</t>
  </si>
  <si>
    <t>Baurlan</t>
  </si>
  <si>
    <t>Ritz</t>
  </si>
  <si>
    <t>Hastings</t>
  </si>
  <si>
    <t>Arnie</t>
  </si>
  <si>
    <t>Ne..</t>
  </si>
  <si>
    <t>B</t>
  </si>
  <si>
    <t>Parsons</t>
  </si>
  <si>
    <t>Lorna</t>
  </si>
  <si>
    <t>Geres</t>
  </si>
  <si>
    <t>Schiebe</t>
  </si>
  <si>
    <t>Lowell</t>
  </si>
  <si>
    <t>Zehr</t>
  </si>
  <si>
    <t>Schultheiss</t>
  </si>
  <si>
    <t>Leudre</t>
  </si>
  <si>
    <t>Culberson</t>
  </si>
  <si>
    <t>Simpson</t>
  </si>
  <si>
    <t>Rubink</t>
  </si>
  <si>
    <t>Herman</t>
  </si>
  <si>
    <t>McKinsey</t>
  </si>
  <si>
    <t>unknown</t>
  </si>
  <si>
    <t>Zabriskie</t>
  </si>
  <si>
    <t>can't read 6</t>
  </si>
  <si>
    <t>Purll</t>
  </si>
  <si>
    <t>Pharam</t>
  </si>
  <si>
    <t>Kortas</t>
  </si>
  <si>
    <t>Geniel</t>
  </si>
  <si>
    <t>Rudel</t>
  </si>
  <si>
    <t>Marcia (Monica)</t>
  </si>
  <si>
    <t>Stofferan</t>
  </si>
  <si>
    <t>Navarra</t>
  </si>
  <si>
    <t>Sanders</t>
  </si>
  <si>
    <t>Val</t>
  </si>
  <si>
    <t>Jale</t>
  </si>
  <si>
    <t>Goodman (Ritchey)</t>
  </si>
  <si>
    <t>Cindy</t>
  </si>
  <si>
    <t>…nyu</t>
  </si>
  <si>
    <t>Nawamon</t>
  </si>
  <si>
    <t>Rosy</t>
  </si>
  <si>
    <t>Beever</t>
  </si>
  <si>
    <t xml:space="preserve">Deborah </t>
  </si>
  <si>
    <t>Wiechnik</t>
  </si>
  <si>
    <t>A1</t>
  </si>
  <si>
    <t>A2</t>
  </si>
  <si>
    <t>Joanne Sihhoson</t>
  </si>
  <si>
    <t>Rick Pontz</t>
  </si>
  <si>
    <t xml:space="preserve">Joanne </t>
  </si>
  <si>
    <t>Sihhoson</t>
  </si>
  <si>
    <t xml:space="preserve">Rick </t>
  </si>
  <si>
    <t>Pontz</t>
  </si>
  <si>
    <t>Irene</t>
  </si>
  <si>
    <t>C..rse</t>
  </si>
  <si>
    <t>C.</t>
  </si>
  <si>
    <t>Howard R</t>
  </si>
  <si>
    <t>Haertel</t>
  </si>
  <si>
    <t>Viki</t>
  </si>
  <si>
    <t>Bachauer's date</t>
  </si>
  <si>
    <t>Spaein</t>
  </si>
  <si>
    <t>Ganlie</t>
  </si>
  <si>
    <t>Klugal</t>
  </si>
  <si>
    <t>Frieson</t>
  </si>
  <si>
    <t>Thelma</t>
  </si>
  <si>
    <t>Eueland</t>
  </si>
  <si>
    <t>C.ie</t>
  </si>
  <si>
    <t>Lyndon</t>
  </si>
  <si>
    <t>Lonneur..</t>
  </si>
  <si>
    <t>Spotts (Zeman)</t>
  </si>
  <si>
    <t>Jorgens</t>
  </si>
  <si>
    <t>Nerihe</t>
  </si>
  <si>
    <t>Nighorn</t>
  </si>
  <si>
    <t>3/29 4/5</t>
  </si>
  <si>
    <t>total Apr</t>
  </si>
  <si>
    <t>2014 Glitter Ball</t>
  </si>
  <si>
    <t>13-14</t>
  </si>
  <si>
    <t>Meyer</t>
  </si>
  <si>
    <t>Lambert</t>
  </si>
  <si>
    <t>641-355-3608</t>
  </si>
  <si>
    <t>Moore</t>
  </si>
  <si>
    <t>Barbara A.</t>
  </si>
  <si>
    <t>440 S. Parkcrest St., # 83</t>
  </si>
  <si>
    <t>401 S Ironwood Dr.</t>
  </si>
  <si>
    <t>440 Parkcrest St # 83</t>
  </si>
  <si>
    <t>480-507-5044</t>
  </si>
  <si>
    <t>Clarice</t>
  </si>
  <si>
    <t>Chism</t>
  </si>
  <si>
    <t>F</t>
  </si>
  <si>
    <t>2441 Leisure World</t>
  </si>
  <si>
    <t>cjchism@cox.net</t>
  </si>
  <si>
    <t>480-807-5044</t>
  </si>
  <si>
    <t>Fee</t>
  </si>
  <si>
    <t>602-418-6942</t>
  </si>
  <si>
    <t>wmfee@aol.com</t>
  </si>
  <si>
    <t>Frizane</t>
  </si>
  <si>
    <t>480-363-6372</t>
  </si>
  <si>
    <t>paulfrizane@yahoo.com</t>
  </si>
  <si>
    <t>3020 E. Main St., No. F50</t>
  </si>
  <si>
    <t>Veronica</t>
  </si>
  <si>
    <t>age 77</t>
  </si>
  <si>
    <t>AZ</t>
  </si>
  <si>
    <t>X</t>
  </si>
  <si>
    <t>Acosta</t>
  </si>
  <si>
    <t>John</t>
  </si>
  <si>
    <t>218-5703</t>
  </si>
  <si>
    <t>5843 E Albany St</t>
  </si>
  <si>
    <t>4/5</t>
  </si>
  <si>
    <t>2101 S Meridian Rd #38</t>
  </si>
  <si>
    <t>LWK0725@aol.com</t>
  </si>
  <si>
    <t>675 Leisure World</t>
  </si>
  <si>
    <t>480-664-2954</t>
  </si>
  <si>
    <t>480-699-3513</t>
  </si>
  <si>
    <t>7852 E Fountain Cove</t>
  </si>
  <si>
    <t>Pile</t>
  </si>
  <si>
    <t>Mila</t>
  </si>
  <si>
    <t>623-383-5585</t>
  </si>
  <si>
    <t>Victoria</t>
  </si>
  <si>
    <t>y - Gerald</t>
  </si>
  <si>
    <t>Goodroe</t>
  </si>
  <si>
    <t>Jackson</t>
  </si>
  <si>
    <t>Gouvenier</t>
  </si>
  <si>
    <t>Charlene</t>
  </si>
  <si>
    <t>480-766-0557</t>
  </si>
  <si>
    <t>dancingdavemucklow900@gmail.com; davidmucklow@cox.net</t>
  </si>
  <si>
    <t>Mar</t>
  </si>
  <si>
    <t>total Mar</t>
  </si>
  <si>
    <t>Apr</t>
  </si>
  <si>
    <t>Dave; ex-Welding</t>
  </si>
  <si>
    <t>y - Jack</t>
  </si>
  <si>
    <t>Lebby</t>
  </si>
  <si>
    <t>Evelyn</t>
  </si>
  <si>
    <t>lebbyfamily@gmail.com</t>
  </si>
  <si>
    <t>982-6039</t>
  </si>
  <si>
    <t>POB 6237</t>
  </si>
  <si>
    <t>Leeman</t>
  </si>
  <si>
    <t>William J.</t>
  </si>
  <si>
    <t>602-459-9338</t>
  </si>
  <si>
    <t>1403 W Broadway Av #22</t>
  </si>
  <si>
    <t>Linton</t>
  </si>
  <si>
    <t>plinton@cox.net</t>
  </si>
  <si>
    <t>985-5468</t>
  </si>
  <si>
    <t>2550 S Ellsworth Rd #530</t>
  </si>
  <si>
    <t>Lipe</t>
  </si>
  <si>
    <t>elipe@warpnet.net</t>
  </si>
  <si>
    <t>Petersburg</t>
  </si>
  <si>
    <t xml:space="preserve"> IL</t>
  </si>
  <si>
    <t>217 341-5327</t>
  </si>
  <si>
    <t>y - Elaine</t>
  </si>
  <si>
    <t>moved to CA</t>
  </si>
  <si>
    <t>602-301-4711</t>
  </si>
  <si>
    <t>261 N 55th Pl</t>
  </si>
  <si>
    <t>Dassinger</t>
  </si>
  <si>
    <t>Steve</t>
  </si>
  <si>
    <t>602-717-6582</t>
  </si>
  <si>
    <t>10220 Apache Trl</t>
  </si>
  <si>
    <t>Deaver</t>
  </si>
  <si>
    <t>Allie A.</t>
  </si>
  <si>
    <t>701-249-3651</t>
  </si>
  <si>
    <t>305 Sturerson</t>
  </si>
  <si>
    <t>Berthold</t>
  </si>
  <si>
    <t>ND</t>
  </si>
  <si>
    <t>Delgado</t>
  </si>
  <si>
    <t>Dee</t>
  </si>
  <si>
    <t>deedel004@aol.com</t>
  </si>
  <si>
    <t>480-807-6667</t>
  </si>
  <si>
    <t>Ed</t>
  </si>
  <si>
    <t>Eck</t>
  </si>
  <si>
    <t>Patricia</t>
  </si>
  <si>
    <t>patriciaeck621@gmail.com</t>
  </si>
  <si>
    <t>971 Fir</t>
  </si>
  <si>
    <t>570-4142</t>
  </si>
  <si>
    <t>az</t>
  </si>
  <si>
    <t>y - Friesen</t>
  </si>
  <si>
    <t>Friesen</t>
  </si>
  <si>
    <t>Eisner</t>
  </si>
  <si>
    <t>Marlene</t>
  </si>
  <si>
    <t>360-607-9570</t>
  </si>
  <si>
    <t xml:space="preserve">Theresa </t>
  </si>
  <si>
    <t>deceased 7/6/13</t>
  </si>
  <si>
    <t>4733 E. Edgewood Ave</t>
  </si>
  <si>
    <t>137 Williams Lane</t>
  </si>
  <si>
    <t>94404-3969</t>
  </si>
  <si>
    <t>some</t>
  </si>
  <si>
    <t>Griffen</t>
  </si>
  <si>
    <t>2550 S Ellsworth Rd #733</t>
  </si>
  <si>
    <t>magic623@cox.net</t>
  </si>
  <si>
    <t>Horst</t>
  </si>
  <si>
    <t>williamhorst252@yahoo.com</t>
  </si>
  <si>
    <t>McDonald</t>
  </si>
  <si>
    <t>480-951-9519</t>
  </si>
  <si>
    <t>6001 E Southern Av #17</t>
  </si>
  <si>
    <t>loismcd24@yahoo.com</t>
  </si>
  <si>
    <t>602-622-6266</t>
  </si>
  <si>
    <t>505 W Boxelder</t>
  </si>
  <si>
    <t>clevelh@hotmail.com</t>
  </si>
  <si>
    <t>Cole</t>
  </si>
  <si>
    <t>480-218-9312</t>
  </si>
  <si>
    <t>HARNANAZ@aol.com</t>
  </si>
  <si>
    <t>Cook</t>
  </si>
  <si>
    <t>Bonita</t>
  </si>
  <si>
    <t>248-8803</t>
  </si>
  <si>
    <t>8103 E Southern #203</t>
  </si>
  <si>
    <t>Brenda</t>
  </si>
  <si>
    <t>Corson</t>
  </si>
  <si>
    <t>991-4734</t>
  </si>
  <si>
    <t>9699 N Hayden Rd #108-115</t>
  </si>
  <si>
    <t>htcorson@aol.com</t>
  </si>
  <si>
    <t>Cyndi</t>
  </si>
  <si>
    <t>Cowie</t>
  </si>
  <si>
    <t>Caren (for Bob)</t>
  </si>
  <si>
    <t>carencowie@aol.com</t>
  </si>
  <si>
    <t>Cay</t>
  </si>
  <si>
    <t>Rondalyn</t>
  </si>
  <si>
    <t>Ross</t>
  </si>
  <si>
    <t>480-882-3106</t>
  </si>
  <si>
    <t>40576 N Eagle St</t>
  </si>
  <si>
    <t>rondalync@msn.com</t>
  </si>
  <si>
    <t>480-354-1130</t>
  </si>
  <si>
    <t>7952 E. Navvo Avenue</t>
  </si>
  <si>
    <t>paid dance only</t>
  </si>
  <si>
    <t>potental extra dance only</t>
  </si>
  <si>
    <t>count for caterer</t>
  </si>
  <si>
    <t>total people at dance</t>
  </si>
  <si>
    <t>members</t>
  </si>
  <si>
    <t>non-members</t>
  </si>
  <si>
    <t>members paid</t>
  </si>
  <si>
    <t>non-members paid</t>
  </si>
  <si>
    <t>no shows</t>
  </si>
  <si>
    <t>Wermers (Carver)</t>
  </si>
  <si>
    <t>mawermers@outlook.com</t>
  </si>
  <si>
    <t>2604 S Tambor ?</t>
  </si>
  <si>
    <t>480-586-5170</t>
  </si>
  <si>
    <t>Virginia</t>
  </si>
  <si>
    <t>815-262-7556</t>
  </si>
  <si>
    <t>PO Box 8808</t>
  </si>
  <si>
    <t>Booth</t>
  </si>
  <si>
    <t>dmb6665@yahoo.com</t>
  </si>
  <si>
    <t>602-826-8735</t>
  </si>
  <si>
    <t>1101 S Park Crest St</t>
  </si>
  <si>
    <t>Boyle</t>
  </si>
  <si>
    <t>Judy</t>
  </si>
  <si>
    <t>jebetb@aol.com</t>
  </si>
  <si>
    <t>219-2723</t>
  </si>
  <si>
    <t>606 S Edgewater Dr</t>
  </si>
  <si>
    <t>Bridwell</t>
  </si>
  <si>
    <t>Vyda J.</t>
  </si>
  <si>
    <t>Jeb</t>
  </si>
  <si>
    <t>Declan</t>
  </si>
  <si>
    <t>Kate</t>
  </si>
  <si>
    <t>Clem</t>
  </si>
  <si>
    <t>vjbridwell13@centurylink.net</t>
  </si>
  <si>
    <t>654-1994</t>
  </si>
  <si>
    <t>Burns</t>
  </si>
  <si>
    <t>Diana</t>
  </si>
  <si>
    <t>diana_39@hotmail.com</t>
  </si>
  <si>
    <t>507-7962</t>
  </si>
  <si>
    <t>deceased 5/30/16</t>
  </si>
  <si>
    <t>deceased 6/5/16</t>
  </si>
  <si>
    <t>deceased 2/1/17</t>
  </si>
  <si>
    <t>deceased 2016</t>
  </si>
  <si>
    <t>See</t>
  </si>
  <si>
    <t>Chu</t>
  </si>
  <si>
    <t>Morgan</t>
  </si>
  <si>
    <t>480-813-6338</t>
  </si>
  <si>
    <t>morgankchu@yahoo.com</t>
  </si>
  <si>
    <t>f?</t>
  </si>
  <si>
    <t>Ciokiewicz</t>
  </si>
  <si>
    <t>982-5625</t>
  </si>
  <si>
    <t>tomnlilcross@msn.com</t>
  </si>
  <si>
    <t>1842 W. 15th Lane</t>
  </si>
  <si>
    <t>Cross</t>
  </si>
  <si>
    <t>480-277-3235</t>
  </si>
  <si>
    <t>552 Leisure World</t>
  </si>
  <si>
    <t>2012, 2013, 2014 or 2015 partner</t>
  </si>
  <si>
    <t>FIRST NAMEMI</t>
  </si>
  <si>
    <t>E-Mail</t>
  </si>
  <si>
    <t>PHONE #</t>
  </si>
  <si>
    <t>St ADDRESS</t>
  </si>
  <si>
    <t>City</t>
  </si>
  <si>
    <t>ST</t>
  </si>
  <si>
    <t>ZIP</t>
  </si>
  <si>
    <t>CU</t>
  </si>
  <si>
    <t>SU</t>
  </si>
  <si>
    <t>CELL PHONE</t>
  </si>
  <si>
    <t>mm</t>
  </si>
  <si>
    <t>m</t>
  </si>
  <si>
    <t>jessjam@telus.net</t>
  </si>
  <si>
    <t>Aardahl</t>
  </si>
  <si>
    <t>Vern</t>
  </si>
  <si>
    <t>donanony@yahoo.com</t>
  </si>
  <si>
    <t xml:space="preserve">    </t>
  </si>
  <si>
    <t>223 N Val Vista</t>
  </si>
  <si>
    <t>Me</t>
  </si>
  <si>
    <t>Marco Gonzalez</t>
  </si>
  <si>
    <t>Silvero Palacios</t>
  </si>
  <si>
    <t>A-1</t>
  </si>
  <si>
    <t>Toni</t>
  </si>
  <si>
    <t>Rees</t>
  </si>
  <si>
    <t>azs</t>
  </si>
  <si>
    <t>aldvr5@gmail.com</t>
  </si>
  <si>
    <t>b'day 2/13/1923</t>
  </si>
  <si>
    <t>yes</t>
  </si>
  <si>
    <t>y - Schmuck</t>
  </si>
  <si>
    <t>718 S Arrowwood Way</t>
  </si>
  <si>
    <t>480-782-5888</t>
  </si>
  <si>
    <t>651 W Oriole Way</t>
  </si>
  <si>
    <t xml:space="preserve">Ch </t>
  </si>
  <si>
    <t>Blom</t>
  </si>
  <si>
    <t>Alma</t>
  </si>
  <si>
    <t>almablom2007@yahoo.com</t>
  </si>
  <si>
    <t>480-654-6517</t>
  </si>
  <si>
    <t>May</t>
  </si>
  <si>
    <t>6305 E Adobe Rd</t>
  </si>
  <si>
    <t>y - Lebby</t>
  </si>
  <si>
    <t>Boardman</t>
  </si>
  <si>
    <t>deceased 11/15/17</t>
  </si>
  <si>
    <t>louisepotter@shaw.ca</t>
  </si>
  <si>
    <t>Solymossy</t>
  </si>
  <si>
    <t>Emeric</t>
  </si>
  <si>
    <t>e-solymossy@wiu.edu</t>
  </si>
  <si>
    <t>Sommerfeld</t>
  </si>
  <si>
    <t>480-357-9128</t>
  </si>
  <si>
    <t>731 S Privet Way</t>
  </si>
  <si>
    <t>sukatha@gmail.com</t>
  </si>
  <si>
    <t>Wilcox</t>
  </si>
  <si>
    <t>Scheel</t>
  </si>
  <si>
    <t>Betty J.</t>
  </si>
  <si>
    <t>855-3576</t>
  </si>
  <si>
    <t>716 E Gary Dr</t>
  </si>
  <si>
    <t>Ernie</t>
  </si>
  <si>
    <t>480-567-8855</t>
  </si>
  <si>
    <t>11342 E Laguna Azd Cir</t>
  </si>
  <si>
    <t>y - Huf</t>
  </si>
  <si>
    <t>Tautfest</t>
  </si>
  <si>
    <t>373-1504</t>
  </si>
  <si>
    <t>473 E Kachina Av #4</t>
  </si>
  <si>
    <t>43964 W Juniper Av</t>
  </si>
  <si>
    <t>Tower Point Resort #F84</t>
  </si>
  <si>
    <t>803 Poplar Dr #753 (LPG)</t>
  </si>
  <si>
    <t>10950 E Flossmoor Av</t>
  </si>
  <si>
    <t>ja1953@centurylink.com</t>
  </si>
  <si>
    <t>Chase</t>
  </si>
  <si>
    <t>Poppy</t>
  </si>
  <si>
    <t>Reed (fiance)</t>
  </si>
  <si>
    <t xml:space="preserve">  </t>
  </si>
  <si>
    <t>Deever</t>
  </si>
  <si>
    <t>END</t>
  </si>
  <si>
    <t>patkunze@me.com</t>
  </si>
  <si>
    <t>jc.peaslee@hotmail.com</t>
  </si>
  <si>
    <t>Alexandra Kapp</t>
  </si>
  <si>
    <t>Kyra Villanueva</t>
  </si>
  <si>
    <t>Janet Maddox</t>
  </si>
  <si>
    <t>Lance Hill</t>
  </si>
  <si>
    <t>2/1 ?</t>
  </si>
  <si>
    <t>3/8</t>
  </si>
  <si>
    <t>Nita</t>
  </si>
  <si>
    <t>Sandy Adkins</t>
  </si>
  <si>
    <t>PJ</t>
  </si>
  <si>
    <t>Linda Vanegas-Salcido</t>
  </si>
  <si>
    <t>x 3/29 4/5</t>
  </si>
  <si>
    <t>Bode</t>
  </si>
  <si>
    <t>Furigay</t>
  </si>
  <si>
    <t>Ted</t>
  </si>
  <si>
    <t>Daschet</t>
  </si>
  <si>
    <t>Marla E</t>
  </si>
  <si>
    <t>MacNeill</t>
  </si>
  <si>
    <t>A</t>
  </si>
  <si>
    <t>Julie</t>
  </si>
  <si>
    <t>19</t>
  </si>
  <si>
    <t>Carolyn</t>
  </si>
  <si>
    <t>Torhjelm</t>
  </si>
  <si>
    <t>alfbrenn2@gmail.com</t>
  </si>
  <si>
    <t>480-737-7358</t>
  </si>
  <si>
    <t>Mucklow</t>
  </si>
  <si>
    <t>623-547-0101</t>
  </si>
  <si>
    <t>1744 N 165th Ln</t>
  </si>
  <si>
    <t>8466 S Mountain Air Ln</t>
  </si>
  <si>
    <t>Dickson</t>
  </si>
  <si>
    <t>480-745-9032</t>
  </si>
  <si>
    <t>480-983-564</t>
  </si>
  <si>
    <t>Joseph "Joe" C</t>
  </si>
  <si>
    <t>Youn P</t>
  </si>
  <si>
    <t>Lorenz</t>
  </si>
  <si>
    <t>720-985-8254</t>
  </si>
  <si>
    <t>8061 E Frito Dr</t>
  </si>
  <si>
    <t>dlnelson@live.com</t>
  </si>
  <si>
    <t>Liselotte "Lilo" R.</t>
  </si>
  <si>
    <t>4543 E. Emelita Ave.</t>
  </si>
  <si>
    <t>480-359-6938</t>
  </si>
  <si>
    <t>carolrm@comcast.net</t>
  </si>
  <si>
    <t>insurances4u@aol.com</t>
  </si>
  <si>
    <t>Haaf</t>
  </si>
  <si>
    <t>Elain</t>
  </si>
  <si>
    <t>480-280-7747</t>
  </si>
  <si>
    <t>401 S. Ironwood Dr.</t>
  </si>
  <si>
    <t>Zaluski</t>
  </si>
  <si>
    <t>Walter</t>
  </si>
  <si>
    <t>walt.zaluski@gmail.com</t>
  </si>
  <si>
    <t>602-315-8988</t>
  </si>
  <si>
    <t>K6J2B9</t>
  </si>
  <si>
    <t>480-659-7263</t>
  </si>
  <si>
    <t>VDO</t>
  </si>
  <si>
    <t>djredhatlady@aol.com</t>
  </si>
  <si>
    <t>Lori</t>
  </si>
  <si>
    <t>480-671-7877</t>
  </si>
  <si>
    <t>8869 E Greenview Dr</t>
  </si>
  <si>
    <t>Ayres</t>
  </si>
  <si>
    <t>967-0840</t>
  </si>
  <si>
    <t>630 E Bishop Dr</t>
  </si>
  <si>
    <t>Santana</t>
  </si>
  <si>
    <t>Baerenwald</t>
  </si>
  <si>
    <t>levocsal@live.com</t>
  </si>
  <si>
    <t>510-1091</t>
  </si>
  <si>
    <t>5401 E Coero ?</t>
  </si>
  <si>
    <t>Ahart</t>
  </si>
  <si>
    <t>Chari</t>
  </si>
  <si>
    <t>231-590-2007</t>
  </si>
  <si>
    <t>910 N Hammond Place</t>
  </si>
  <si>
    <t xml:space="preserve">Traverse City </t>
  </si>
  <si>
    <t>MI</t>
  </si>
  <si>
    <t>Noni</t>
  </si>
  <si>
    <t>25 S Quinn Cir  #42</t>
  </si>
  <si>
    <t xml:space="preserve">Chenausky </t>
  </si>
  <si>
    <t>billchenausky@yahoo.com</t>
  </si>
  <si>
    <t>Chesnut</t>
  </si>
  <si>
    <t>caroldb@gmail.com</t>
  </si>
  <si>
    <t>19-5</t>
  </si>
  <si>
    <t>19-6</t>
  </si>
  <si>
    <t>Jefferson's date</t>
  </si>
  <si>
    <t>Dubi</t>
  </si>
  <si>
    <t>Otto</t>
  </si>
  <si>
    <t>204-256-4668</t>
  </si>
  <si>
    <t>ddebaets24@gmail.com</t>
  </si>
  <si>
    <t>2605 S Tomahawk #3</t>
  </si>
  <si>
    <t>6945 E Main St</t>
  </si>
  <si>
    <t>Warren</t>
  </si>
  <si>
    <t>Georg</t>
  </si>
  <si>
    <t>Shirley</t>
  </si>
  <si>
    <t>480-641-6415</t>
  </si>
  <si>
    <t>jerjo1959@gmail.com</t>
  </si>
  <si>
    <t>Fedorak</t>
  </si>
  <si>
    <t>480-830-6087</t>
  </si>
  <si>
    <t>4860 E Main St #F36</t>
  </si>
  <si>
    <t>402-551-5113</t>
  </si>
  <si>
    <t>deceased 4/25/15</t>
  </si>
  <si>
    <t>Nonhof</t>
  </si>
  <si>
    <t>616-610-9689</t>
  </si>
  <si>
    <t>welovetodance2@gmail.com</t>
  </si>
  <si>
    <t>250-767-9421</t>
  </si>
  <si>
    <t>3704 Beach Av</t>
  </si>
  <si>
    <t>Peachlad</t>
  </si>
  <si>
    <t>Canada</t>
  </si>
  <si>
    <t>VOH1X1</t>
  </si>
  <si>
    <t>Fred</t>
  </si>
  <si>
    <t>Ch</t>
  </si>
  <si>
    <t>Barker</t>
  </si>
  <si>
    <t>19-20</t>
  </si>
  <si>
    <t xml:space="preserve">https://www.meetup.com/Merrymakers-Ballroom-Dancing-in-Mesa-Meetup/members/256674098/ </t>
  </si>
  <si>
    <t xml:space="preserve">https://www.meetup.com/Merrymakers-Ballroom-Dancing-in-Mesa-Meetup/members/257081300/ </t>
  </si>
  <si>
    <t xml:space="preserve">https://www.meetup.com/Merrymakers-Ballroom-Dancing-in-Mesa-Meetup/members/257079972/ </t>
  </si>
  <si>
    <t xml:space="preserve">https://www.meetup.com/Merrymakers-Ballroom-Dancing-in-Mesa-Meetup/members/257442239/ </t>
  </si>
  <si>
    <t xml:space="preserve">https://www.meetup.com/Merrymakers-Ballroom-Dancing-in-Mesa-Meetup/members/247173766/ </t>
  </si>
  <si>
    <t xml:space="preserve">https://www.meetup.com/Merrymakers-Ballroom-Dancing-in-Mesa-Meetup/members/260290820/ </t>
  </si>
  <si>
    <t xml:space="preserve">https://www.meetup.com/Merrymakers-Ballroom-Dancing-in-Mesa-Meetup/members/260373704/ </t>
  </si>
  <si>
    <t xml:space="preserve">https://www.meetup.com/Merrymakers-Ballroom-Dancing-in-Mesa-Meetup/members/258007316/ </t>
  </si>
  <si>
    <t xml:space="preserve">https://www.meetup.com/Merrymakers-Ballroom-Dancing-in-Mesa-Meetup/members/7732398/ </t>
  </si>
  <si>
    <t xml:space="preserve">https://www.meetup.com/Merrymakers-Ballroom-Dancing-in-Mesa-Meetup/members/13970414/ </t>
  </si>
  <si>
    <t>Kelowna</t>
  </si>
  <si>
    <t>BC</t>
  </si>
  <si>
    <t>V1Y1R5</t>
  </si>
  <si>
    <t>208-513-6237</t>
  </si>
  <si>
    <t xml:space="preserve">NEW - glorydancer1@gmail.com </t>
  </si>
  <si>
    <t>604-1947 Underhill St</t>
  </si>
  <si>
    <t>Harold</t>
  </si>
  <si>
    <t>1149 Leisure World</t>
  </si>
  <si>
    <t>y - Powers</t>
  </si>
  <si>
    <t>Powers</t>
  </si>
  <si>
    <t>Itsell</t>
  </si>
  <si>
    <t>Joy M.</t>
  </si>
  <si>
    <t>917-8760</t>
  </si>
  <si>
    <t>6001 E Southern Av #15</t>
  </si>
  <si>
    <t>Fran</t>
  </si>
  <si>
    <t>Jallo</t>
  </si>
  <si>
    <t>Leon</t>
  </si>
  <si>
    <t>ljallo@comcast.net</t>
  </si>
  <si>
    <t>Janda</t>
  </si>
  <si>
    <t>kjanda@frii.com</t>
  </si>
  <si>
    <t>Jaymes</t>
  </si>
  <si>
    <t>Melody</t>
  </si>
  <si>
    <t>MGJAYMES@msn.com</t>
  </si>
  <si>
    <t>Johnson</t>
  </si>
  <si>
    <t>335-3844</t>
  </si>
  <si>
    <t>675-7738</t>
  </si>
  <si>
    <t>Gwen</t>
  </si>
  <si>
    <t>480-984-5475</t>
  </si>
  <si>
    <t>480-654-3198</t>
  </si>
  <si>
    <t>437 E Germann Rd #75</t>
  </si>
  <si>
    <t>San Tan Valley</t>
  </si>
  <si>
    <t xml:space="preserve"> </t>
  </si>
  <si>
    <t>C-3</t>
  </si>
  <si>
    <t>C-4</t>
  </si>
  <si>
    <t>O-6</t>
  </si>
  <si>
    <t>O-5</t>
  </si>
  <si>
    <t>J-4</t>
  </si>
  <si>
    <t>301 S Signal Butte Rd #43</t>
  </si>
  <si>
    <t>pamroome@aol.com</t>
  </si>
  <si>
    <t>tachavosbuyh@msn.com</t>
  </si>
  <si>
    <t>Marilyn M</t>
  </si>
  <si>
    <t>William J</t>
  </si>
  <si>
    <t>Vyda J</t>
  </si>
  <si>
    <t>Ross W</t>
  </si>
  <si>
    <t>Joyce M</t>
  </si>
  <si>
    <t>Allie A</t>
  </si>
  <si>
    <t xml:space="preserve">Rowland G </t>
  </si>
  <si>
    <t xml:space="preserve">Robert W </t>
  </si>
  <si>
    <t xml:space="preserve">William L </t>
  </si>
  <si>
    <t>Pasnik (14)</t>
  </si>
  <si>
    <t>ex-Garass (deceased)</t>
  </si>
  <si>
    <t>Ponto (15); Cloward (14)</t>
  </si>
  <si>
    <t>Manzer (14)</t>
  </si>
  <si>
    <t>Kingston (14)</t>
  </si>
  <si>
    <t>5200 Granite Mountain Brook</t>
  </si>
  <si>
    <t>8700 E. University #811</t>
  </si>
  <si>
    <t>Crosett</t>
  </si>
  <si>
    <t>dan.crossett@gmail.com</t>
  </si>
  <si>
    <t>Rodendeck</t>
  </si>
  <si>
    <t>Virginia (&amp; Pete)</t>
  </si>
  <si>
    <t>905-391-5491</t>
  </si>
  <si>
    <t>jduncan5491@gmail.com</t>
  </si>
  <si>
    <t>3400 So. Ironwood Dr. #180</t>
  </si>
  <si>
    <t>"Jim Duncan"&lt;jduncan5491@gmail.com&gt;</t>
  </si>
  <si>
    <t>920-625-3390</t>
  </si>
  <si>
    <t>Travel (Other)</t>
  </si>
  <si>
    <t>C</t>
  </si>
  <si>
    <t>Ritchey - getting married Apr 5, 2018</t>
  </si>
  <si>
    <t>Goodman  - getting married Apr 5, 2018</t>
  </si>
  <si>
    <t>x - no car</t>
  </si>
  <si>
    <t>"Alyson Hanson"&lt;alydeaz@yahoo.com&gt;</t>
  </si>
  <si>
    <t>"Bonnie Hobbs"&lt;bonnielamkin@hotmail.com&gt;</t>
  </si>
  <si>
    <t>"John &amp; Susan Katausky"&lt;jsk84@earthlink.net&gt;</t>
  </si>
  <si>
    <t>"Denis Lebrun"&lt;lebrundenis@hotmail.com&gt;</t>
  </si>
  <si>
    <t>"Therese Lebrun"&lt;thereselebrun@hotmail.com&gt;</t>
  </si>
  <si>
    <t>dancingshoes03@juno.com</t>
  </si>
  <si>
    <t>Prall</t>
  </si>
  <si>
    <t>Sharil</t>
  </si>
  <si>
    <t>prall@windstream.net</t>
  </si>
  <si>
    <t>Printz</t>
  </si>
  <si>
    <t>503-2141</t>
  </si>
  <si>
    <t>1023 Leisure World</t>
  </si>
  <si>
    <t>Puring</t>
  </si>
  <si>
    <t>623-977-1406</t>
  </si>
  <si>
    <t>Ian</t>
  </si>
  <si>
    <t>Querns</t>
  </si>
  <si>
    <t>Jacqueline</t>
  </si>
  <si>
    <t>desertLover1@cox.net</t>
  </si>
  <si>
    <t>Rabjohn</t>
  </si>
  <si>
    <t>354-4900</t>
  </si>
  <si>
    <t>10824 E Keats Av</t>
  </si>
  <si>
    <t>Rake</t>
  </si>
  <si>
    <t>Elwood</t>
  </si>
  <si>
    <t>1560 Leisure World</t>
  </si>
  <si>
    <t>esrake@osage.net</t>
  </si>
  <si>
    <t>Rasso</t>
  </si>
  <si>
    <t>Larry Peterson</t>
  </si>
  <si>
    <t xml:space="preserve">3167 E University </t>
  </si>
  <si>
    <t>larsond@gvsu.edu</t>
  </si>
  <si>
    <t>7-7</t>
  </si>
  <si>
    <t>Lujan</t>
  </si>
  <si>
    <t>8-6</t>
  </si>
  <si>
    <t>8-7</t>
  </si>
  <si>
    <t>8-8</t>
  </si>
  <si>
    <t>8-9</t>
  </si>
  <si>
    <t>8-10</t>
  </si>
  <si>
    <t>Muel</t>
  </si>
  <si>
    <t>Green-Guenette</t>
  </si>
  <si>
    <t>bobsyl498@shaw.ca</t>
  </si>
  <si>
    <t>480-641-2480</t>
  </si>
  <si>
    <t>7-8</t>
  </si>
  <si>
    <t>7-9</t>
  </si>
  <si>
    <t>7-10</t>
  </si>
  <si>
    <t>7-11</t>
  </si>
  <si>
    <t>1083 E Sunscope Way</t>
  </si>
  <si>
    <t>Marasch</t>
  </si>
  <si>
    <t>Lala</t>
  </si>
  <si>
    <t>Betts</t>
  </si>
  <si>
    <t>Lillian</t>
  </si>
  <si>
    <t>2538 Airline Ave</t>
  </si>
  <si>
    <t>Toledo</t>
  </si>
  <si>
    <t>Peachland</t>
  </si>
  <si>
    <t>BC Canada</t>
  </si>
  <si>
    <t>Mike</t>
  </si>
  <si>
    <t>Riffel</t>
  </si>
  <si>
    <t>Donna</t>
  </si>
  <si>
    <t>donna.riffel@gmail.com</t>
  </si>
  <si>
    <t>480-861-7400</t>
  </si>
  <si>
    <t>deceased 12/24/14</t>
  </si>
  <si>
    <t>11350 E Segura Av</t>
  </si>
  <si>
    <t>Robins</t>
  </si>
  <si>
    <t>Eunice</t>
  </si>
  <si>
    <t>480-261-9021</t>
  </si>
  <si>
    <t>515-574-9051</t>
  </si>
  <si>
    <t>maryburr@juno.com</t>
  </si>
  <si>
    <t>231-796-9466</t>
  </si>
  <si>
    <t>231-250-5741</t>
  </si>
  <si>
    <t>larsonh@gvsu.edu</t>
  </si>
  <si>
    <t>616-901-0058</t>
  </si>
  <si>
    <t>Arnetveit</t>
  </si>
  <si>
    <t>Glau</t>
  </si>
  <si>
    <t>480-357-9059</t>
  </si>
  <si>
    <t>8421 E Main Street Sp.#138</t>
  </si>
  <si>
    <t>thereselebrun@hotmail.com</t>
  </si>
  <si>
    <t>5518 E Lindstrom Lane #1040</t>
  </si>
  <si>
    <t>602-529-6698</t>
  </si>
  <si>
    <t>480-440-8803</t>
  </si>
  <si>
    <t>Leroy</t>
  </si>
  <si>
    <t>605-695-2479</t>
  </si>
  <si>
    <t>2123 S. Lindenwood</t>
  </si>
  <si>
    <t>bubblesbrooks@yahoo.com</t>
  </si>
  <si>
    <t>480-249-5930</t>
  </si>
  <si>
    <t>717-401-0024</t>
  </si>
  <si>
    <t>480-981-5293</t>
  </si>
  <si>
    <t>308-390-7068</t>
  </si>
  <si>
    <t>308-380-2307</t>
  </si>
  <si>
    <t>Pueppke</t>
  </si>
  <si>
    <t>CSP@triotel.net</t>
  </si>
  <si>
    <t>uni4444@aol.com</t>
  </si>
  <si>
    <t>970-5807</t>
  </si>
  <si>
    <t>y - Burns</t>
  </si>
  <si>
    <t>Romans</t>
  </si>
  <si>
    <t>308-870-3472</t>
  </si>
  <si>
    <t>Roome</t>
  </si>
  <si>
    <t>Pamela T.</t>
  </si>
  <si>
    <t>pamroome@gmail.com</t>
  </si>
  <si>
    <t>480-766-2903</t>
  </si>
  <si>
    <t>mryan@mit.midco.net</t>
  </si>
  <si>
    <t>PO Box 1403</t>
  </si>
  <si>
    <t>Sackett</t>
  </si>
  <si>
    <t>msack11720@cox.net</t>
  </si>
  <si>
    <t>947-0876</t>
  </si>
  <si>
    <t>Klaver</t>
  </si>
  <si>
    <t>7231 E Granada Rd</t>
  </si>
  <si>
    <t>gjbrash@sasktel.net</t>
  </si>
  <si>
    <t>ljoybak@gmail.com</t>
  </si>
  <si>
    <t>mbaumann927@gmail.com</t>
  </si>
  <si>
    <t>3710 S Goldfield Rd # 432</t>
  </si>
  <si>
    <t>421 W Locust Dr</t>
  </si>
  <si>
    <t>219-781-1999</t>
  </si>
  <si>
    <t>GG</t>
  </si>
  <si>
    <t>Kutzler</t>
  </si>
  <si>
    <t>bkutzler@icloud.com</t>
  </si>
  <si>
    <t>Dancer</t>
  </si>
  <si>
    <t>imp0005@aol.com</t>
  </si>
  <si>
    <t>bahunkins@yahoo.com</t>
  </si>
  <si>
    <t>Jerry (Gerald)</t>
  </si>
  <si>
    <t>carollowell@yahoo.com</t>
  </si>
  <si>
    <t>623-205-2569</t>
  </si>
  <si>
    <t>mrfarnsworth55@yahoo.com</t>
  </si>
  <si>
    <t>donald.kirkman@cox.net</t>
  </si>
  <si>
    <t>DJ</t>
  </si>
  <si>
    <t>651-210-3481</t>
  </si>
  <si>
    <t>111 S Greenfield Rd #724</t>
  </si>
  <si>
    <t>Bagley</t>
  </si>
  <si>
    <t>854-3683</t>
  </si>
  <si>
    <t>4202 E Broadway #188</t>
  </si>
  <si>
    <t>Wright</t>
  </si>
  <si>
    <t>Dawn</t>
  </si>
  <si>
    <t>Warren - father</t>
  </si>
  <si>
    <t>Yaseen</t>
  </si>
  <si>
    <t>556-6717</t>
  </si>
  <si>
    <t>7139 E McDonald</t>
  </si>
  <si>
    <t>Kittie</t>
  </si>
  <si>
    <t>Young</t>
  </si>
  <si>
    <t>Booker</t>
  </si>
  <si>
    <t>BAD - tennisboy007@hotmail.com -BAD</t>
  </si>
  <si>
    <t xml:space="preserve">BAD - colleen_A@hotmail.com </t>
  </si>
  <si>
    <t>lel60@juno.com</t>
  </si>
  <si>
    <t>verledwards@hotmail.com</t>
  </si>
  <si>
    <t>Bailey</t>
  </si>
  <si>
    <t>Covert</t>
  </si>
  <si>
    <t>480-243-4885</t>
  </si>
  <si>
    <t>3380 Barkley Rd</t>
  </si>
  <si>
    <t>Ball</t>
  </si>
  <si>
    <t>Loveall</t>
  </si>
  <si>
    <t>Barbara</t>
  </si>
  <si>
    <t>johnacosta1953@yahoo.com</t>
  </si>
  <si>
    <t>Plavcak</t>
  </si>
  <si>
    <t>Helga</t>
  </si>
  <si>
    <t>969-2236</t>
  </si>
  <si>
    <t>mcra@aol.com</t>
  </si>
  <si>
    <t>Gallant</t>
  </si>
  <si>
    <t>Lou</t>
  </si>
  <si>
    <t>Page</t>
  </si>
  <si>
    <t>Gates</t>
  </si>
  <si>
    <t>Ronda</t>
  </si>
  <si>
    <t>699-7663</t>
  </si>
  <si>
    <t>887 Leisure World</t>
  </si>
  <si>
    <t>lilorrohloff@hotmail.com</t>
  </si>
  <si>
    <t>rondajgates@gmail.com</t>
  </si>
  <si>
    <t>robgay3@gmail.com</t>
  </si>
  <si>
    <t>Gayondato</t>
  </si>
  <si>
    <t>Lilia</t>
  </si>
  <si>
    <t>217-1270</t>
  </si>
  <si>
    <t>8240 E Dseseat Trl</t>
  </si>
  <si>
    <t>liliagayondato@yahoo.com</t>
  </si>
  <si>
    <t>Gearhart</t>
  </si>
  <si>
    <t>Kay</t>
  </si>
  <si>
    <t>776-4314</t>
  </si>
  <si>
    <t xml:space="preserve">Marilyn M </t>
  </si>
  <si>
    <t xml:space="preserve">William J </t>
  </si>
  <si>
    <t xml:space="preserve">Earl R </t>
  </si>
  <si>
    <t xml:space="preserve">Barbara A </t>
  </si>
  <si>
    <t xml:space="preserve">William G </t>
  </si>
  <si>
    <t xml:space="preserve">Pamela T </t>
  </si>
  <si>
    <t>480-636-1747</t>
  </si>
  <si>
    <t>480-641-9247</t>
  </si>
  <si>
    <t>480-654-9635</t>
  </si>
  <si>
    <t>Townsend</t>
  </si>
  <si>
    <t>Fortune</t>
  </si>
  <si>
    <t>Sorensen</t>
  </si>
  <si>
    <t>Fosnot</t>
  </si>
  <si>
    <t>Beverly</t>
  </si>
  <si>
    <t>712-212-5219</t>
  </si>
  <si>
    <t>Foster</t>
  </si>
  <si>
    <t>thejohnfriesen@hotmail.com</t>
  </si>
  <si>
    <t>515-313-3929</t>
  </si>
  <si>
    <t>8-11</t>
  </si>
  <si>
    <t>8-12</t>
  </si>
  <si>
    <t>8738 E San Lucas Dr</t>
  </si>
  <si>
    <t>Sc</t>
  </si>
  <si>
    <t>McEntyre</t>
  </si>
  <si>
    <t>Earl R.</t>
  </si>
  <si>
    <t>ermc257@cox.net</t>
  </si>
  <si>
    <t>927-1977</t>
  </si>
  <si>
    <t>Bielby</t>
  </si>
  <si>
    <t>Barbara J</t>
  </si>
  <si>
    <t>480-474-9356</t>
  </si>
  <si>
    <t>7249 E Palo Brea Dr</t>
  </si>
  <si>
    <t>480-984-0668</t>
  </si>
  <si>
    <t>Graham</t>
  </si>
  <si>
    <t>alices1128@msn.com</t>
  </si>
  <si>
    <t>Santi</t>
  </si>
  <si>
    <t>jtcatsunnyaz@hotmail.com</t>
  </si>
  <si>
    <t>Savory</t>
  </si>
  <si>
    <t>Cliff</t>
  </si>
  <si>
    <t>807-1977</t>
  </si>
  <si>
    <t>834 S Meridian Rd</t>
  </si>
  <si>
    <t>ishouldcare00seven@yahoo.com</t>
  </si>
  <si>
    <t>Sawicki</t>
  </si>
  <si>
    <t>Marie</t>
  </si>
  <si>
    <t>354-1849</t>
  </si>
  <si>
    <t>8027 E Madero Av</t>
  </si>
  <si>
    <t>travelermom04@aol.com</t>
  </si>
  <si>
    <t>Schaefer</t>
  </si>
  <si>
    <t>380-1234</t>
  </si>
  <si>
    <t>7750 E Broadway #333</t>
  </si>
  <si>
    <t>Kenneth</t>
  </si>
  <si>
    <t>480-969-9115</t>
  </si>
  <si>
    <t>Hannon</t>
  </si>
  <si>
    <t>Janet</t>
  </si>
  <si>
    <t>464 S Desert Palm</t>
  </si>
  <si>
    <t>hugho22@yahoo.com</t>
  </si>
  <si>
    <t>y - Hugh</t>
  </si>
  <si>
    <t>P</t>
  </si>
  <si>
    <t>JB</t>
  </si>
  <si>
    <t>lbp1047@yahoo.com</t>
  </si>
  <si>
    <t>Pacyga</t>
  </si>
  <si>
    <t>y - Kowal</t>
  </si>
  <si>
    <t>480-947-7041</t>
  </si>
  <si>
    <t>Palmisano</t>
  </si>
  <si>
    <t>6-8</t>
  </si>
  <si>
    <t>6-9</t>
  </si>
  <si>
    <t>Vito</t>
  </si>
  <si>
    <t>0nl1n3m3ssag3@cox.net</t>
  </si>
  <si>
    <t>Seeley</t>
  </si>
  <si>
    <t>y - Hoctor</t>
  </si>
  <si>
    <t>Hoctor</t>
  </si>
  <si>
    <t>Seelye</t>
  </si>
  <si>
    <t>WI</t>
  </si>
  <si>
    <t>Wisconsin Rapids</t>
  </si>
  <si>
    <t>Mardy</t>
  </si>
  <si>
    <t>984-5092</t>
  </si>
  <si>
    <t xml:space="preserve">Sel </t>
  </si>
  <si>
    <t xml:space="preserve">Janet </t>
  </si>
  <si>
    <t>friends of dana Allen</t>
  </si>
  <si>
    <t>1664 E Florence Blvd #A401</t>
  </si>
  <si>
    <t>8780 E McKellips #444</t>
  </si>
  <si>
    <t>301 S Signal Butte Rd #1202</t>
  </si>
  <si>
    <t>1353 W Crystal Springs Dr</t>
  </si>
  <si>
    <t xml:space="preserve">Gilbert </t>
  </si>
  <si>
    <t>682 S Lawson Dr.</t>
  </si>
  <si>
    <t>11313 E Boise St #19</t>
  </si>
  <si>
    <t>Eugene</t>
  </si>
  <si>
    <t>1023 E Alameda</t>
  </si>
  <si>
    <t>4700 E. Main St</t>
  </si>
  <si>
    <t>525 E Glencove St</t>
  </si>
  <si>
    <t>37914 N. Kyle St</t>
  </si>
  <si>
    <t>116 Tengo St</t>
  </si>
  <si>
    <t>37914 N Kyle St</t>
  </si>
  <si>
    <t>Santoro</t>
  </si>
  <si>
    <t>fjsantoro@yahoo.com</t>
  </si>
  <si>
    <t>641-2265</t>
  </si>
  <si>
    <t>PO Box 6281</t>
  </si>
  <si>
    <t>Scharpf</t>
  </si>
  <si>
    <t>kenscharpf@yahoo.com</t>
  </si>
  <si>
    <t>Reutzel</t>
  </si>
  <si>
    <t>Dorothy</t>
  </si>
  <si>
    <t>dorerv@msn.com</t>
  </si>
  <si>
    <t>Reyes</t>
  </si>
  <si>
    <t>Deborah</t>
  </si>
  <si>
    <t>588-5600</t>
  </si>
  <si>
    <t>jacosta1953@juno.com</t>
  </si>
  <si>
    <t>nodakwillie@comcast.net</t>
  </si>
  <si>
    <t>480-980-9816</t>
  </si>
  <si>
    <t>y - Jane</t>
  </si>
  <si>
    <t>Paul</t>
  </si>
  <si>
    <t>y - Mitchell</t>
  </si>
  <si>
    <t>Wills</t>
  </si>
  <si>
    <t>986-6463</t>
  </si>
  <si>
    <t xml:space="preserve">11427 E Monte Cir </t>
  </si>
  <si>
    <t>Pieczonka</t>
  </si>
  <si>
    <t>MacNamara</t>
  </si>
  <si>
    <t>deceased 9/18/16</t>
  </si>
  <si>
    <t>301 S Signal ButtE Rd #1202</t>
  </si>
  <si>
    <t>Devine</t>
  </si>
  <si>
    <t>651-235-2948</t>
  </si>
  <si>
    <t>Cashier</t>
  </si>
  <si>
    <t>Dicker</t>
  </si>
  <si>
    <t>Maureen</t>
  </si>
  <si>
    <t>maureendicker@gmail.com</t>
  </si>
  <si>
    <t>Doe</t>
  </si>
  <si>
    <t>bonniesbuddies@aol.com</t>
  </si>
  <si>
    <t>Doherty</t>
  </si>
  <si>
    <t>Stephen</t>
  </si>
  <si>
    <t>985-5092</t>
  </si>
  <si>
    <t xml:space="preserve">1819 N Saranac Cir </t>
  </si>
  <si>
    <t>Doug</t>
  </si>
  <si>
    <t>Downing</t>
  </si>
  <si>
    <t>305 S Val Vista #64</t>
  </si>
  <si>
    <t>lurianned@telus.net</t>
  </si>
  <si>
    <t>Luriann</t>
  </si>
  <si>
    <t>y - Ed</t>
  </si>
  <si>
    <t>"Diana Dalye"&lt;dmdalve1@gmail.com&gt;</t>
  </si>
  <si>
    <t>"Laurie Dunkley"&lt;momdunk@hotmail.com&gt;</t>
  </si>
  <si>
    <t>murphjanl@cox.net</t>
  </si>
  <si>
    <t>Milkovich (2015); Siironen (2014)</t>
  </si>
  <si>
    <t>Thimmesch (2015); Povey ex; Riely</t>
  </si>
  <si>
    <t>ex-Milkovich</t>
  </si>
  <si>
    <t>Steinke ex; Milkovich (2014)</t>
  </si>
  <si>
    <t>dsirks@cox.net</t>
  </si>
  <si>
    <t>505-453-5489</t>
  </si>
  <si>
    <t>4538 Cholla</t>
  </si>
  <si>
    <t>nmsusand@gmail.com</t>
  </si>
  <si>
    <t>y - Susan</t>
  </si>
  <si>
    <t>Karen R.</t>
  </si>
  <si>
    <t>pg9005@msn.com</t>
  </si>
  <si>
    <t>Gallagher</t>
  </si>
  <si>
    <t>pflahart@gmail.com</t>
  </si>
  <si>
    <t>Flaskerud</t>
  </si>
  <si>
    <t>Leisure World</t>
  </si>
  <si>
    <t>Joan</t>
  </si>
  <si>
    <t>Brash</t>
  </si>
  <si>
    <t>mms*</t>
  </si>
  <si>
    <t>free</t>
  </si>
  <si>
    <t>bad</t>
  </si>
  <si>
    <t>Baker</t>
  </si>
  <si>
    <t>remove 11/25/18</t>
  </si>
  <si>
    <t>for LeRoy</t>
  </si>
  <si>
    <t>11</t>
  </si>
  <si>
    <t>16</t>
  </si>
  <si>
    <t>20</t>
  </si>
  <si>
    <t>23</t>
  </si>
  <si>
    <t>24</t>
  </si>
  <si>
    <t>27</t>
  </si>
  <si>
    <t>28</t>
  </si>
  <si>
    <t>36</t>
  </si>
  <si>
    <t>35</t>
  </si>
  <si>
    <t>37</t>
  </si>
  <si>
    <t>40</t>
  </si>
  <si>
    <t>44</t>
  </si>
  <si>
    <t>45</t>
  </si>
  <si>
    <t>46</t>
  </si>
  <si>
    <t>47</t>
  </si>
  <si>
    <t>48</t>
  </si>
  <si>
    <t>9x</t>
  </si>
  <si>
    <t>10x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</si>
  <si>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</si>
  <si>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</si>
  <si>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</si>
  <si>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</si>
  <si>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</si>
  <si>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</si>
  <si>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</si>
  <si>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</si>
  <si>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</si>
  <si>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</si>
  <si>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</si>
  <si>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</si>
  <si>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</si>
  <si>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</si>
  <si>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</si>
  <si>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</si>
  <si>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</si>
  <si>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</si>
  <si>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</si>
  <si>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</si>
  <si>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</si>
  <si>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</si>
  <si>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</si>
  <si>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</si>
  <si>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</si>
  <si>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</si>
  <si>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</si>
  <si>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</si>
  <si>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</si>
  <si>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</si>
  <si>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Deeter</t>
  </si>
  <si>
    <t>Madge</t>
  </si>
  <si>
    <t>79</t>
  </si>
  <si>
    <t>80</t>
  </si>
  <si>
    <t>81</t>
  </si>
  <si>
    <t>84</t>
  </si>
  <si>
    <t>85</t>
  </si>
  <si>
    <t>1818 E Willow Tree Cir</t>
  </si>
  <si>
    <t>GB Amt paid</t>
  </si>
  <si>
    <t>4924 E Flossmoor Av</t>
  </si>
  <si>
    <t>suzlucksaz@aol.com</t>
  </si>
  <si>
    <t>Lund</t>
  </si>
  <si>
    <t>525 N May #21</t>
  </si>
  <si>
    <t>larrylund@cox.net</t>
  </si>
  <si>
    <t>Maciejewski</t>
  </si>
  <si>
    <t>Maria</t>
  </si>
  <si>
    <t>480-474-4649</t>
  </si>
  <si>
    <t>2031 Leisure World</t>
  </si>
  <si>
    <t>marialw@cox.net</t>
  </si>
  <si>
    <t>martymac@cox.net</t>
  </si>
  <si>
    <t>MacInnis</t>
  </si>
  <si>
    <t>judy_macinnis07@yahoo.ca</t>
  </si>
  <si>
    <t>480-285-8593</t>
  </si>
  <si>
    <t>Mallory</t>
  </si>
  <si>
    <t>985-2779</t>
  </si>
  <si>
    <t>4563 E Catalina Av</t>
  </si>
  <si>
    <t>832-1466</t>
  </si>
  <si>
    <t>2688 Leisure World</t>
  </si>
  <si>
    <t>amanzer55@gmail.com</t>
  </si>
  <si>
    <t xml:space="preserve">Don Jones </t>
  </si>
  <si>
    <t>Martel</t>
  </si>
  <si>
    <t>Rita</t>
  </si>
  <si>
    <t>613-936-6584</t>
  </si>
  <si>
    <t>ritamjmartel@hotmail.com</t>
  </si>
  <si>
    <t>"Pete" Loren</t>
  </si>
  <si>
    <t>gmjensen329@yahoo.com</t>
  </si>
  <si>
    <t>Pittman</t>
  </si>
  <si>
    <t>480-330-7007</t>
  </si>
  <si>
    <t>8700 E University #1504</t>
  </si>
  <si>
    <t>Teacher</t>
  </si>
  <si>
    <t>Walt</t>
  </si>
  <si>
    <t>Thomas</t>
  </si>
  <si>
    <t>Karen A.</t>
  </si>
  <si>
    <t>467-9403</t>
  </si>
  <si>
    <t>201 S Greenfield Rd #305</t>
  </si>
  <si>
    <t>noskimo@aol.com</t>
  </si>
  <si>
    <t>Thompson</t>
  </si>
  <si>
    <t>Thurston</t>
  </si>
  <si>
    <t>Cheryl</t>
  </si>
  <si>
    <t>cherjazz@hotmail.com</t>
  </si>
  <si>
    <t>Tidaback</t>
  </si>
  <si>
    <t>tidaback@gmail.com</t>
  </si>
  <si>
    <t>Tinker</t>
  </si>
  <si>
    <t>Jeanie L</t>
  </si>
  <si>
    <t>654-1650</t>
  </si>
  <si>
    <t>5735 E McDowell #232</t>
  </si>
  <si>
    <t>Latif</t>
  </si>
  <si>
    <t>Trnka</t>
  </si>
  <si>
    <t>641-5262</t>
  </si>
  <si>
    <t>111 S Greenfield Rd #486</t>
  </si>
  <si>
    <t>Sandy</t>
  </si>
  <si>
    <t>Valdivia</t>
  </si>
  <si>
    <t>tangofour2@yahoo.com</t>
  </si>
  <si>
    <t>Manuel</t>
  </si>
  <si>
    <t>Vankessel</t>
  </si>
  <si>
    <t>510-697-0362</t>
  </si>
  <si>
    <t>9023 E BrittlE Bush</t>
  </si>
  <si>
    <t>John (same as Jack?)</t>
  </si>
  <si>
    <t>480-982-6039</t>
  </si>
  <si>
    <t>480-807-3978</t>
  </si>
  <si>
    <t>480-664-2099</t>
  </si>
  <si>
    <t>480-380-6495</t>
  </si>
  <si>
    <t>480-288-2381</t>
  </si>
  <si>
    <t>480-544-2633</t>
  </si>
  <si>
    <t>480-588-5600</t>
  </si>
  <si>
    <t>480-947-0876</t>
  </si>
  <si>
    <t>480-981-7707</t>
  </si>
  <si>
    <t>480-985-4548</t>
  </si>
  <si>
    <t>480-272-6939</t>
  </si>
  <si>
    <t>480-671-9722</t>
  </si>
  <si>
    <t>480-982-6507</t>
  </si>
  <si>
    <t>480-981-8067</t>
  </si>
  <si>
    <t>480-970-5807</t>
  </si>
  <si>
    <t>480-357-1658</t>
  </si>
  <si>
    <t>480-813-6401</t>
  </si>
  <si>
    <t>480-985-1224</t>
  </si>
  <si>
    <t>480-807-1266</t>
  </si>
  <si>
    <t>480-380-2186</t>
  </si>
  <si>
    <t>480-325-0274</t>
  </si>
  <si>
    <t>480-284-6477</t>
  </si>
  <si>
    <t>480-380-4738</t>
  </si>
  <si>
    <t>480-854-8184</t>
  </si>
  <si>
    <t xml:space="preserve">BAD - deannaharmsen@yahoo.com </t>
  </si>
  <si>
    <t xml:space="preserve">BAD - bobsjoy55@hotmail.com </t>
  </si>
  <si>
    <t xml:space="preserve">BAD - dakotamade@aol.com </t>
  </si>
  <si>
    <t xml:space="preserve">BAD - sharonmcgavick@comcast.net </t>
  </si>
  <si>
    <t>2400 Baseline Av #21</t>
  </si>
  <si>
    <t>McLain</t>
  </si>
  <si>
    <t>480-924-6790</t>
  </si>
  <si>
    <t>215 N Power Rd  #279</t>
  </si>
  <si>
    <t>mclain279@aol.com</t>
  </si>
  <si>
    <t>McLaughlin</t>
  </si>
  <si>
    <t>712-830-3640</t>
  </si>
  <si>
    <t>BAD - drabjohn@cox.net</t>
  </si>
  <si>
    <t>Sturdivant</t>
  </si>
  <si>
    <t>WANTS room 1/1/2016</t>
  </si>
  <si>
    <t>67happycamper@gmail.com</t>
  </si>
  <si>
    <t>Rich &amp; Susan Vecchio's friend from Roseburg</t>
  </si>
  <si>
    <t>PO Box 420</t>
  </si>
  <si>
    <t>Glidden</t>
  </si>
  <si>
    <t>jmclaughlin@newwaytrucks.com</t>
  </si>
  <si>
    <t>Karine</t>
  </si>
  <si>
    <t>712-830-5999</t>
  </si>
  <si>
    <t>eatwell11@hotmail.com</t>
  </si>
  <si>
    <t>480-883-0336</t>
  </si>
  <si>
    <t>6640 S Callaway Dr</t>
  </si>
  <si>
    <t>85249-4444</t>
  </si>
  <si>
    <t>Pallas</t>
  </si>
  <si>
    <t>480-882-9683</t>
  </si>
  <si>
    <t>San Tan</t>
  </si>
  <si>
    <t>ejhaaf@sasktel.net</t>
  </si>
  <si>
    <t>White-Matthews 2017, Zaes 2016, Frickle before 2016</t>
  </si>
  <si>
    <t>'F-3</t>
  </si>
  <si>
    <t>Deceased 2/18</t>
  </si>
  <si>
    <t>age 65</t>
  </si>
  <si>
    <t>Dwight</t>
  </si>
  <si>
    <t>Eva</t>
  </si>
  <si>
    <t xml:space="preserve">1325 Princess  Moose Jaw           </t>
  </si>
  <si>
    <t xml:space="preserve">Sk </t>
  </si>
  <si>
    <t xml:space="preserve">Canada </t>
  </si>
  <si>
    <t xml:space="preserve">5734 E Fower Cir  </t>
  </si>
  <si>
    <t>Weber</t>
  </si>
  <si>
    <t>480-984-1527</t>
  </si>
  <si>
    <t>1101 S Ellsworth Rd #8</t>
  </si>
  <si>
    <t>Welding</t>
  </si>
  <si>
    <t>kj7u@msn.com</t>
  </si>
  <si>
    <t>480-946-8572</t>
  </si>
  <si>
    <t>Gilbert AZ</t>
  </si>
  <si>
    <t>480-664-6486</t>
  </si>
  <si>
    <t>Davis</t>
  </si>
  <si>
    <t>Cornwall</t>
  </si>
  <si>
    <t>Ont</t>
  </si>
  <si>
    <t>205 Robertson Av</t>
  </si>
  <si>
    <t>2550 S Ellsworth Road</t>
  </si>
  <si>
    <t>1317 N Blue Marlin Dr.</t>
  </si>
  <si>
    <t>525-2217</t>
  </si>
  <si>
    <t>215 N Power Rd</t>
  </si>
  <si>
    <t>y - Lovitt</t>
  </si>
  <si>
    <t>Lovitt</t>
  </si>
  <si>
    <t>Carter</t>
  </si>
  <si>
    <t>Colby</t>
  </si>
  <si>
    <t>MacNeil</t>
  </si>
  <si>
    <t>Carver</t>
  </si>
  <si>
    <t>2604 S Tambor</t>
  </si>
  <si>
    <t>Maevis</t>
  </si>
  <si>
    <t>Steinmetz</t>
  </si>
  <si>
    <t>Nan</t>
  </si>
  <si>
    <t>1-7</t>
  </si>
  <si>
    <t>1-8</t>
  </si>
  <si>
    <t>13-3</t>
  </si>
  <si>
    <t>13-4</t>
  </si>
  <si>
    <t>508-212-6520</t>
  </si>
  <si>
    <t>451 N Meridian Rd</t>
  </si>
  <si>
    <t>ryman08@hotmail.com</t>
  </si>
  <si>
    <t>Yungen</t>
  </si>
  <si>
    <t>ccowie@synergyseven.com</t>
  </si>
  <si>
    <t>Cox</t>
  </si>
  <si>
    <t>Percy</t>
  </si>
  <si>
    <t>Nerdahl</t>
  </si>
  <si>
    <t>Sean</t>
  </si>
  <si>
    <t>Ougden</t>
  </si>
  <si>
    <t>Virgina</t>
  </si>
  <si>
    <t>Kovalski (Pryga)</t>
  </si>
  <si>
    <t>Burr</t>
  </si>
  <si>
    <t>Bandol</t>
  </si>
  <si>
    <t>Riffel or Anderson, Colleen or Bandol</t>
  </si>
  <si>
    <t>2-4</t>
  </si>
  <si>
    <t>2-5</t>
  </si>
  <si>
    <t>2-6</t>
  </si>
  <si>
    <t>Frosella</t>
  </si>
  <si>
    <t>K-5</t>
  </si>
  <si>
    <t>K-6</t>
  </si>
  <si>
    <t>Sanchez</t>
  </si>
  <si>
    <t>Ginger</t>
  </si>
  <si>
    <t>Lin</t>
  </si>
  <si>
    <t>Severt</t>
  </si>
  <si>
    <t>csevert@gmail.com</t>
  </si>
  <si>
    <t>8728 Golden Cholla Dr.</t>
  </si>
  <si>
    <t>OH</t>
  </si>
  <si>
    <t>Arneson</t>
  </si>
  <si>
    <t>sue@iiiaz.com</t>
  </si>
  <si>
    <t>Arnold</t>
  </si>
  <si>
    <t>Ardythe</t>
  </si>
  <si>
    <t>982-0823</t>
  </si>
  <si>
    <t>3500 S Tomahawk Rd #170</t>
  </si>
  <si>
    <t>ardya2003@msn.com</t>
  </si>
  <si>
    <t>608-632-0359</t>
  </si>
  <si>
    <t>Walisser</t>
  </si>
  <si>
    <t>walipear@msn.com</t>
  </si>
  <si>
    <t>Walker</t>
  </si>
  <si>
    <t>480-845-1065</t>
  </si>
  <si>
    <t>Wangler</t>
  </si>
  <si>
    <t>513-3354</t>
  </si>
  <si>
    <t>deceased 7/26/16</t>
  </si>
  <si>
    <t>3-9</t>
  </si>
  <si>
    <t>3-10</t>
  </si>
  <si>
    <t>3-8</t>
  </si>
  <si>
    <t>5-7</t>
  </si>
  <si>
    <t>5-8</t>
  </si>
  <si>
    <t>5-9</t>
  </si>
  <si>
    <t>Detrich</t>
  </si>
  <si>
    <t>Janann</t>
  </si>
  <si>
    <t>Acedo</t>
  </si>
  <si>
    <t>Evans</t>
  </si>
  <si>
    <t>BAD - cw_arend@msn.com</t>
  </si>
  <si>
    <t>17-6</t>
  </si>
  <si>
    <t>18-5</t>
  </si>
  <si>
    <t>18-6</t>
  </si>
  <si>
    <t>libraguy@telus.net</t>
  </si>
  <si>
    <t>929-373-8739</t>
  </si>
  <si>
    <t>207 W Clarendon #2E</t>
  </si>
  <si>
    <t>abucksbaum@ieee.org</t>
  </si>
  <si>
    <t>Burgo</t>
  </si>
  <si>
    <t>Blanka</t>
  </si>
  <si>
    <t>Burney</t>
  </si>
  <si>
    <t>David L</t>
  </si>
  <si>
    <t>480-285-5909</t>
  </si>
  <si>
    <t>1322 E Louis Way</t>
  </si>
  <si>
    <t>davidburns1@cox.net</t>
  </si>
  <si>
    <t>Burroughs</t>
  </si>
  <si>
    <t>Floyd</t>
  </si>
  <si>
    <t>654-6257</t>
  </si>
  <si>
    <t>Bushell</t>
  </si>
  <si>
    <t>Alan</t>
  </si>
  <si>
    <t>Edwina</t>
  </si>
  <si>
    <t>McCown</t>
  </si>
  <si>
    <t>1357 Leisure World</t>
  </si>
  <si>
    <t>oriental (married 60 years - taking Princess 60 day cruise)</t>
  </si>
  <si>
    <t>tootsie7089@gmail.com</t>
  </si>
  <si>
    <t>ricksar@gmail.com</t>
  </si>
  <si>
    <t>karenmsward@gmail.com</t>
  </si>
  <si>
    <t>Karen Myers</t>
  </si>
  <si>
    <t>Sward;ex-Bourquein;</t>
  </si>
  <si>
    <t>Sward (Myers)</t>
  </si>
  <si>
    <t>Taft</t>
  </si>
  <si>
    <t>O. A.</t>
  </si>
  <si>
    <t>Griyg</t>
  </si>
  <si>
    <t>Linn</t>
  </si>
  <si>
    <t>Bunnin</t>
  </si>
  <si>
    <t>Dirks</t>
  </si>
  <si>
    <t>Plann</t>
  </si>
  <si>
    <t>Janca</t>
  </si>
  <si>
    <t>Sulek</t>
  </si>
  <si>
    <t>Drettleyer</t>
  </si>
  <si>
    <t>Mote</t>
  </si>
  <si>
    <t>Skene</t>
  </si>
  <si>
    <t>Boes</t>
  </si>
  <si>
    <t>Claire</t>
  </si>
  <si>
    <t>can't read 5</t>
  </si>
  <si>
    <t>Drea</t>
  </si>
  <si>
    <t>Fuller</t>
  </si>
  <si>
    <t>Peg</t>
  </si>
  <si>
    <t>10</t>
  </si>
  <si>
    <t>Kerley</t>
  </si>
  <si>
    <t>Haskell</t>
  </si>
  <si>
    <t>Stu</t>
  </si>
  <si>
    <t>Mickey</t>
  </si>
  <si>
    <t>R</t>
  </si>
  <si>
    <t>Season</t>
  </si>
  <si>
    <t>Mark</t>
  </si>
  <si>
    <t>Christian</t>
  </si>
  <si>
    <t>Galit..ines</t>
  </si>
  <si>
    <t>Pilner</t>
  </si>
  <si>
    <t>Janet (Jeanette?)</t>
  </si>
  <si>
    <t>Koch</t>
  </si>
  <si>
    <t>Greenough</t>
  </si>
  <si>
    <t>Pam</t>
  </si>
  <si>
    <t>Canaday</t>
  </si>
  <si>
    <t>Schneider</t>
  </si>
  <si>
    <t>Drapes</t>
  </si>
  <si>
    <t>Jeuer</t>
  </si>
  <si>
    <t>Vicky</t>
  </si>
  <si>
    <t>Cartner</t>
  </si>
  <si>
    <t>Bauman</t>
  </si>
  <si>
    <t>Vicki</t>
  </si>
  <si>
    <t>Buhr</t>
  </si>
  <si>
    <t>Wendell</t>
  </si>
  <si>
    <t>Gardner</t>
  </si>
  <si>
    <t>Zinn</t>
  </si>
  <si>
    <t>Joanie</t>
  </si>
  <si>
    <t>Deason</t>
  </si>
  <si>
    <t>Dee Deason</t>
  </si>
  <si>
    <t>Bob Myers</t>
  </si>
  <si>
    <t>Simmons</t>
  </si>
  <si>
    <t>Clare</t>
  </si>
  <si>
    <t>Recker</t>
  </si>
  <si>
    <t>Finney</t>
  </si>
  <si>
    <t>Barbra</t>
  </si>
  <si>
    <t>Hallanger</t>
  </si>
  <si>
    <t>Kathryn (Kathy)</t>
  </si>
  <si>
    <t>Orapper</t>
  </si>
  <si>
    <t>Lay</t>
  </si>
  <si>
    <t>Jabach</t>
  </si>
  <si>
    <t>Goggin</t>
  </si>
  <si>
    <t>985-4548</t>
  </si>
  <si>
    <t>Tusek</t>
  </si>
  <si>
    <t>jtben2711@cox.net</t>
  </si>
  <si>
    <t>272-6939</t>
  </si>
  <si>
    <t>5151 E Elena Av</t>
  </si>
  <si>
    <t>y - Anderson</t>
  </si>
  <si>
    <t>Maria Elena</t>
  </si>
  <si>
    <t>945-9875</t>
  </si>
  <si>
    <t xml:space="preserve">7055 E Belleview St </t>
  </si>
  <si>
    <t>Varner</t>
  </si>
  <si>
    <t>Jan</t>
  </si>
  <si>
    <t>springtmenow@q.com</t>
  </si>
  <si>
    <t>354-1130</t>
  </si>
  <si>
    <t>7842 E Linder Av</t>
  </si>
  <si>
    <t>y - Jan</t>
  </si>
  <si>
    <t>Vincent</t>
  </si>
  <si>
    <t>480-326-5995</t>
  </si>
  <si>
    <t>1309 W 7th Dr</t>
  </si>
  <si>
    <t>Volberding</t>
  </si>
  <si>
    <t>Mary E.</t>
  </si>
  <si>
    <t>mvolberd2@cox.net</t>
  </si>
  <si>
    <t>321-223-7566</t>
  </si>
  <si>
    <t>y - Barker</t>
  </si>
  <si>
    <t>Vosbuyh</t>
  </si>
  <si>
    <t>Tacha</t>
  </si>
  <si>
    <t>Ward</t>
  </si>
  <si>
    <t>981-7707</t>
  </si>
  <si>
    <t>Sum</t>
  </si>
  <si>
    <t>can't read</t>
  </si>
  <si>
    <t>Galen Mac</t>
  </si>
  <si>
    <t>Kusera</t>
  </si>
  <si>
    <t>Elliot</t>
  </si>
  <si>
    <t>nm</t>
  </si>
  <si>
    <t>meetup</t>
  </si>
  <si>
    <t>wrong members</t>
  </si>
  <si>
    <t>Hite</t>
  </si>
  <si>
    <t>Ethel</t>
  </si>
  <si>
    <t>Mariah</t>
  </si>
  <si>
    <t>Dack</t>
  </si>
  <si>
    <t>Reason</t>
  </si>
  <si>
    <t>Gandolfo</t>
  </si>
  <si>
    <t>Lesli</t>
  </si>
  <si>
    <t>Yanz</t>
  </si>
  <si>
    <t>Judd</t>
  </si>
  <si>
    <t>Ripplinger</t>
  </si>
  <si>
    <t>Kari</t>
  </si>
  <si>
    <t>Berrsce</t>
  </si>
  <si>
    <t>Sime</t>
  </si>
  <si>
    <t>Hert</t>
  </si>
  <si>
    <t>Melanie</t>
  </si>
  <si>
    <t>Fang</t>
  </si>
  <si>
    <t>Rosler</t>
  </si>
  <si>
    <t>Kunze</t>
  </si>
  <si>
    <t>Peaslee</t>
  </si>
  <si>
    <t>Rolands</t>
  </si>
  <si>
    <t>Johnsen</t>
  </si>
  <si>
    <t>skayweiss</t>
  </si>
  <si>
    <t>Lonny</t>
  </si>
  <si>
    <t>Denise</t>
  </si>
  <si>
    <t>Winged</t>
  </si>
  <si>
    <t>Joe H</t>
  </si>
  <si>
    <t>can't read 2</t>
  </si>
  <si>
    <t>Carst</t>
  </si>
  <si>
    <t>Margie</t>
  </si>
  <si>
    <t>Ria</t>
  </si>
  <si>
    <t>Wallis</t>
  </si>
  <si>
    <t>Forney</t>
  </si>
  <si>
    <t>Ramirez</t>
  </si>
  <si>
    <t>Wheeler</t>
  </si>
  <si>
    <t>Nigel</t>
  </si>
  <si>
    <t>Le</t>
  </si>
  <si>
    <t>Ga</t>
  </si>
  <si>
    <t>Deschene</t>
  </si>
  <si>
    <t>Burdick</t>
  </si>
  <si>
    <t>Mcleod</t>
  </si>
  <si>
    <t>Strong</t>
  </si>
  <si>
    <t>Mann</t>
  </si>
  <si>
    <t>mu</t>
  </si>
  <si>
    <t>12/21</t>
  </si>
  <si>
    <t>P J</t>
  </si>
  <si>
    <t>Carling</t>
  </si>
  <si>
    <t>Syvilla</t>
  </si>
  <si>
    <t xml:space="preserve">"Eddy" Lim-Lai </t>
  </si>
  <si>
    <t>Patricia "Trish"</t>
  </si>
  <si>
    <t>Mercedes "Mercy"</t>
  </si>
  <si>
    <t>Boucette</t>
  </si>
  <si>
    <t>Capra</t>
  </si>
  <si>
    <t>Martinson</t>
  </si>
  <si>
    <t>Hobsen</t>
  </si>
  <si>
    <t>Matheson</t>
  </si>
  <si>
    <t>Alle</t>
  </si>
  <si>
    <t>Pamela</t>
  </si>
  <si>
    <t>DeBord</t>
  </si>
  <si>
    <t>Russell</t>
  </si>
  <si>
    <t>Hookom</t>
  </si>
  <si>
    <t xml:space="preserve">Mary </t>
  </si>
  <si>
    <t>Barrett</t>
  </si>
  <si>
    <t>Bowman</t>
  </si>
  <si>
    <t>Vince</t>
  </si>
  <si>
    <t>Skwiot (Maynard)</t>
  </si>
  <si>
    <t>Sandra</t>
  </si>
  <si>
    <t>Bunyard</t>
  </si>
  <si>
    <t>Lizzy</t>
  </si>
  <si>
    <t>Josiah</t>
  </si>
  <si>
    <t>10116 E Osage</t>
  </si>
  <si>
    <t>y - Barry</t>
  </si>
  <si>
    <t>Plowe</t>
  </si>
  <si>
    <t>Allyn D</t>
  </si>
  <si>
    <t>allyndp@aol.com</t>
  </si>
  <si>
    <t>Buffalo</t>
  </si>
  <si>
    <t>NY</t>
  </si>
  <si>
    <t>Ponto</t>
  </si>
  <si>
    <t>Elden</t>
  </si>
  <si>
    <t>ecp3@cox.net</t>
  </si>
  <si>
    <t>854-8184</t>
  </si>
  <si>
    <t>6722 E Dallas</t>
  </si>
  <si>
    <t>Potts</t>
  </si>
  <si>
    <t>David</t>
  </si>
  <si>
    <t>nrgtango@yahoo.com</t>
  </si>
  <si>
    <t>480-371-0951</t>
  </si>
  <si>
    <t>940 Leisure World</t>
  </si>
  <si>
    <t>Joyce</t>
  </si>
  <si>
    <t>thatssojoyce@cox.net</t>
  </si>
  <si>
    <t>623-975-0801</t>
  </si>
  <si>
    <t>17445 N Flowing Spring Dr</t>
  </si>
  <si>
    <t>Su, AZ 85374</t>
  </si>
  <si>
    <t>Pratt</t>
  </si>
  <si>
    <t>Terry</t>
  </si>
  <si>
    <t>x-1</t>
  </si>
  <si>
    <t>x-2</t>
  </si>
  <si>
    <t>terrypratt28@yahoo.com</t>
  </si>
  <si>
    <t>807-1266</t>
  </si>
  <si>
    <t>Crossett</t>
  </si>
  <si>
    <t>Crossett (2017)</t>
  </si>
  <si>
    <t>Lyle</t>
  </si>
  <si>
    <t>Liu</t>
  </si>
  <si>
    <t>kenpauliu@juno.com</t>
  </si>
  <si>
    <t>807-3978</t>
  </si>
  <si>
    <t>1699 Leisure World</t>
  </si>
  <si>
    <t>Lloyd</t>
  </si>
  <si>
    <t>664-2099</t>
  </si>
  <si>
    <t>2550 S Ellsworth Rd #478</t>
  </si>
  <si>
    <t>Howard</t>
  </si>
  <si>
    <t>Maslonka</t>
  </si>
  <si>
    <t>maslonka1@cox.net</t>
  </si>
  <si>
    <t>Maynard</t>
  </si>
  <si>
    <t>699-0064</t>
  </si>
  <si>
    <t>193 Leisure World</t>
  </si>
  <si>
    <t>see Skwiot</t>
  </si>
  <si>
    <t>GM</t>
  </si>
  <si>
    <t>y - Skwiot</t>
  </si>
  <si>
    <t>Skwiot</t>
  </si>
  <si>
    <t>Mayo</t>
  </si>
  <si>
    <t>Liza</t>
  </si>
  <si>
    <t>lassiedoe@yahoo.com</t>
  </si>
  <si>
    <t>smayo220@gmail.com</t>
  </si>
  <si>
    <t>Mazzeo</t>
  </si>
  <si>
    <t>215-3992</t>
  </si>
  <si>
    <t>5637 So. Paco Blanco Dr</t>
  </si>
  <si>
    <t>D</t>
  </si>
  <si>
    <t>deedel004@gmail.com</t>
  </si>
  <si>
    <t>dancingpanda49@aol.com</t>
  </si>
  <si>
    <t>Prater</t>
  </si>
  <si>
    <t>donprater@msn.com</t>
  </si>
  <si>
    <t>Phyllis</t>
  </si>
  <si>
    <t>bennanddonna@gmail.com</t>
  </si>
  <si>
    <t>Condoulis</t>
  </si>
  <si>
    <t>d.condoulis@cox.net</t>
  </si>
  <si>
    <t>floibradley@gmail.com</t>
  </si>
  <si>
    <t>480-632-1171</t>
  </si>
  <si>
    <t>McGreal</t>
  </si>
  <si>
    <t>Georgia</t>
  </si>
  <si>
    <t>7-12</t>
  </si>
  <si>
    <t>19-3</t>
  </si>
  <si>
    <t>19-4</t>
  </si>
  <si>
    <t>Millie</t>
  </si>
  <si>
    <t>BAD - karin@collinscollege.edu</t>
  </si>
  <si>
    <t>BAD - jolsen3000@aol.com</t>
  </si>
  <si>
    <t>50 Caristie Garden SW</t>
  </si>
  <si>
    <t>Calgary</t>
  </si>
  <si>
    <t>Cleveland</t>
  </si>
  <si>
    <t>moved to TN</t>
  </si>
  <si>
    <t>Franklin</t>
  </si>
  <si>
    <t>TN</t>
  </si>
  <si>
    <t>2040 Roderick Cir</t>
  </si>
  <si>
    <t>Previous members - before 2015-16 season</t>
  </si>
  <si>
    <t>Baldwin</t>
  </si>
  <si>
    <t>Baldwin (significant other)</t>
  </si>
  <si>
    <t>2325 E Millbrae Ct</t>
  </si>
  <si>
    <t>Elaine</t>
  </si>
  <si>
    <t>Byerly</t>
  </si>
  <si>
    <t>Rowland G.</t>
  </si>
  <si>
    <t>rowland.byerly@q.com</t>
  </si>
  <si>
    <t>623-203-</t>
  </si>
  <si>
    <t>clyde5474@yahoo.com</t>
  </si>
  <si>
    <t>602-373-1870</t>
  </si>
  <si>
    <t>424 S Nassau Rd</t>
  </si>
  <si>
    <t>Sherry</t>
  </si>
  <si>
    <t>Bernadine</t>
  </si>
  <si>
    <t>bsherry1@cox.net</t>
  </si>
  <si>
    <t>981-8067</t>
  </si>
  <si>
    <t>6432 E Ellis</t>
  </si>
  <si>
    <t>Shoemaker</t>
  </si>
  <si>
    <t>jshoemaker7010@comcast.net</t>
  </si>
  <si>
    <t>jkd@mchsi.com</t>
  </si>
  <si>
    <t>50 N Prospector Rd</t>
  </si>
  <si>
    <t>703-371-9197</t>
  </si>
  <si>
    <t xml:space="preserve">Fayetteville </t>
  </si>
  <si>
    <t>PA</t>
  </si>
  <si>
    <t>Siironen</t>
  </si>
  <si>
    <t>stacharone2003@yahoo.com</t>
  </si>
  <si>
    <t>218-310-6845</t>
  </si>
  <si>
    <t>Smith</t>
  </si>
  <si>
    <t>480-646-1408</t>
  </si>
  <si>
    <t>515-963-7846</t>
  </si>
  <si>
    <t>Lizzie</t>
  </si>
  <si>
    <t>Barney</t>
  </si>
  <si>
    <t>barneyg38@gmail.com</t>
  </si>
  <si>
    <t>Moen</t>
  </si>
  <si>
    <t>Gahrs</t>
  </si>
  <si>
    <t xml:space="preserve">Carlene </t>
  </si>
  <si>
    <t>708 Novak Ln</t>
  </si>
  <si>
    <t>Big Rapids</t>
  </si>
  <si>
    <t>jandcgahrs@charter.net</t>
  </si>
  <si>
    <t xml:space="preserve">John </t>
  </si>
  <si>
    <t>Gainey</t>
  </si>
  <si>
    <t>Jody</t>
  </si>
  <si>
    <t>520-818-1669</t>
  </si>
  <si>
    <t>LPG Pass #</t>
  </si>
  <si>
    <t>2101 S Meridian Manor #44</t>
  </si>
  <si>
    <t>Meridian44@track2.com</t>
  </si>
  <si>
    <t>Stine</t>
  </si>
  <si>
    <t>Isley</t>
  </si>
  <si>
    <t>480-478-9015</t>
  </si>
  <si>
    <t>480-593-3596</t>
  </si>
  <si>
    <t>dospronto@gmail.com</t>
  </si>
  <si>
    <t>480-986-6463</t>
  </si>
  <si>
    <t>1409 N St Paul</t>
  </si>
  <si>
    <t>Firestine</t>
  </si>
  <si>
    <t>21278 E Cherrywood Dr</t>
  </si>
  <si>
    <t>480-206-9102</t>
  </si>
  <si>
    <t>11605 S Jokake St.</t>
  </si>
  <si>
    <t xml:space="preserve">Phx </t>
  </si>
  <si>
    <t>Kathleen</t>
  </si>
  <si>
    <t>Selland</t>
  </si>
  <si>
    <t>Santigati</t>
  </si>
  <si>
    <t>480-529-1673</t>
  </si>
  <si>
    <t>george26241@aol.com</t>
  </si>
  <si>
    <t>854 E Baylor Lane</t>
  </si>
  <si>
    <t>Gilbert</t>
  </si>
  <si>
    <t>"Deb" Deborah</t>
  </si>
  <si>
    <t>"Betty" Elizabeth</t>
  </si>
  <si>
    <t>712-202-4516</t>
  </si>
  <si>
    <t>McMartin - fiance</t>
  </si>
  <si>
    <t>Moore - ex; Boyle - fiancee</t>
  </si>
  <si>
    <t>6-10</t>
  </si>
  <si>
    <t>17-5</t>
  </si>
  <si>
    <t>Mannino</t>
  </si>
  <si>
    <t>BAD - rsuther@yukoncollege.yk.ca</t>
  </si>
  <si>
    <t>Clabaugh</t>
  </si>
  <si>
    <t xml:space="preserve">Jim </t>
  </si>
  <si>
    <t>SC</t>
  </si>
  <si>
    <t>JamesClabaugh@cox.net</t>
  </si>
  <si>
    <t>Clark</t>
  </si>
  <si>
    <t>Kirby</t>
  </si>
  <si>
    <t>712-291-1585</t>
  </si>
  <si>
    <t>1403 W Broadway #244</t>
  </si>
  <si>
    <t>bunnihop2@msn.com</t>
  </si>
  <si>
    <t>y - Monica</t>
  </si>
  <si>
    <t>Zandy</t>
  </si>
  <si>
    <t>207-400-6302</t>
  </si>
  <si>
    <t>15767 Remington Dr</t>
  </si>
  <si>
    <t>Su</t>
  </si>
  <si>
    <t>alezanderclark@gmail.com</t>
  </si>
  <si>
    <t>Olmstead</t>
  </si>
  <si>
    <t>Wallace</t>
  </si>
  <si>
    <t>South</t>
  </si>
  <si>
    <t>Gail</t>
  </si>
  <si>
    <t>Jill</t>
  </si>
  <si>
    <t>Matt A Pacheco</t>
  </si>
  <si>
    <t>Mary Nighorn</t>
  </si>
  <si>
    <t>Stephanie Perry</t>
  </si>
  <si>
    <t>D and D</t>
  </si>
  <si>
    <t>Eck (2017)</t>
  </si>
  <si>
    <t>Olson ? (2017)</t>
  </si>
  <si>
    <t>Olson (2016); Reed (15)</t>
  </si>
  <si>
    <t>deceased 2/7/18</t>
  </si>
  <si>
    <t>deceased 4/14/18</t>
  </si>
  <si>
    <t xml:space="preserve">n </t>
  </si>
  <si>
    <t>deceased before 4/19/16</t>
  </si>
  <si>
    <t>Geisdorf</t>
  </si>
  <si>
    <t>S</t>
  </si>
  <si>
    <t>warmhands65@gmail.com</t>
  </si>
  <si>
    <t>contacted 2/2017</t>
  </si>
  <si>
    <t>moved from AZ (nursing home)</t>
  </si>
  <si>
    <t>Curtis</t>
  </si>
  <si>
    <t>B-11</t>
  </si>
  <si>
    <t>B-12</t>
  </si>
  <si>
    <t>Hundertmark</t>
  </si>
  <si>
    <t>centmark1@juno.com</t>
  </si>
  <si>
    <t>Kehde</t>
  </si>
  <si>
    <t>Karl</t>
  </si>
  <si>
    <t>karl@healingnow.org</t>
  </si>
  <si>
    <t>Kelley</t>
  </si>
  <si>
    <t>Joyce Olsen</t>
  </si>
  <si>
    <t>610-1765</t>
  </si>
  <si>
    <t>3160 E Main St</t>
  </si>
  <si>
    <t>bb004@naver.com</t>
  </si>
  <si>
    <t>1044 W. Watson Drive</t>
  </si>
  <si>
    <t>Tem</t>
  </si>
  <si>
    <t>jolsen3000@aol.com</t>
  </si>
  <si>
    <t>Patrick</t>
  </si>
  <si>
    <t>kelleybandbookings@msn.com</t>
  </si>
  <si>
    <t xml:space="preserve">Patrick </t>
  </si>
  <si>
    <t>Kelm</t>
  </si>
  <si>
    <t>Eno</t>
  </si>
  <si>
    <t>Kent</t>
  </si>
  <si>
    <t>Arley</t>
  </si>
  <si>
    <t>623-251-4452</t>
  </si>
  <si>
    <t>17462 W Meadow Ln</t>
  </si>
  <si>
    <t>Sur</t>
  </si>
  <si>
    <t>Kenya</t>
  </si>
  <si>
    <t>Lindy</t>
  </si>
  <si>
    <t>godofmyheartforever@gmail.com</t>
  </si>
  <si>
    <t>Kinch</t>
  </si>
  <si>
    <t>Louise</t>
  </si>
  <si>
    <t>288-3314</t>
  </si>
  <si>
    <t>7151 E US 60</t>
  </si>
  <si>
    <t>Rod</t>
  </si>
  <si>
    <t>Kinnan</t>
  </si>
  <si>
    <t>480-560-5943</t>
  </si>
  <si>
    <t>9302 E Broadway Rd #30</t>
  </si>
  <si>
    <t>2550 S Ellsworth Rd #364</t>
  </si>
  <si>
    <t>Joy</t>
  </si>
  <si>
    <t>Hadley</t>
  </si>
  <si>
    <t>crvasalisa@hotmail.com</t>
  </si>
  <si>
    <t>Hammond</t>
  </si>
  <si>
    <t>480-357-0756</t>
  </si>
  <si>
    <t>Hanna</t>
  </si>
  <si>
    <t>Sunny</t>
  </si>
  <si>
    <t>Hansen</t>
  </si>
  <si>
    <t>Harding</t>
  </si>
  <si>
    <t>svetlanafloyd@aol.com</t>
  </si>
  <si>
    <t>Harkness</t>
  </si>
  <si>
    <t>BAD - rosedove@rangeweb.net</t>
  </si>
  <si>
    <t>mms</t>
  </si>
  <si>
    <t xml:space="preserve">Doug </t>
  </si>
  <si>
    <t>Feb</t>
  </si>
  <si>
    <t>total Feb</t>
  </si>
  <si>
    <t>az mm</t>
  </si>
  <si>
    <t>Eladio</t>
  </si>
  <si>
    <t>eladio4448@yahoo.com</t>
  </si>
  <si>
    <t>az mm*</t>
  </si>
  <si>
    <t>az mm r</t>
  </si>
  <si>
    <t>donjones6221@yahoo.com</t>
  </si>
  <si>
    <t>az mm r*</t>
  </si>
  <si>
    <t>az mm s</t>
  </si>
  <si>
    <t>az mm n</t>
  </si>
  <si>
    <t>az mm n*</t>
  </si>
  <si>
    <t>az mm s*</t>
  </si>
  <si>
    <t>Eisner (Friesen)</t>
  </si>
  <si>
    <t>4161 E Calypso</t>
  </si>
  <si>
    <t>Kuroski</t>
  </si>
  <si>
    <t>435-760-1744</t>
  </si>
  <si>
    <t>2550 S Ellsworth Rd #421</t>
  </si>
  <si>
    <t>jennesspond@yahoo.com</t>
  </si>
  <si>
    <t>cpowers21@cox.net</t>
  </si>
  <si>
    <t>Eleanor</t>
  </si>
  <si>
    <t>357-1877</t>
  </si>
  <si>
    <t>7750 E Broadway #299</t>
  </si>
  <si>
    <t>edwardomartini7@gmail.com</t>
  </si>
  <si>
    <t>Phoenix Dance</t>
  </si>
  <si>
    <t>phxdance@yahoogroups.com</t>
  </si>
  <si>
    <t xml:space="preserve">BAD - frauoberst48@msn.com </t>
  </si>
  <si>
    <t xml:space="preserve">BAD - pgroves@wilstu.edu </t>
  </si>
  <si>
    <t xml:space="preserve">BAD - gustaf@cybertrails.com </t>
  </si>
  <si>
    <t xml:space="preserve">BAD - jjguzik100@yahoo.com </t>
  </si>
  <si>
    <t>480-218-0954</t>
  </si>
  <si>
    <t>Robertson</t>
  </si>
  <si>
    <t>AZ 85206</t>
  </si>
  <si>
    <t>3-2</t>
  </si>
  <si>
    <t>D-1</t>
  </si>
  <si>
    <t>E-7</t>
  </si>
  <si>
    <t>G-5</t>
  </si>
  <si>
    <t>N-3</t>
  </si>
  <si>
    <t>3-4</t>
  </si>
  <si>
    <t>4-5</t>
  </si>
  <si>
    <t>C-9</t>
  </si>
  <si>
    <t>Telegas</t>
  </si>
  <si>
    <t>505-445-0090</t>
  </si>
  <si>
    <t xml:space="preserve"> (Dad to Nancy Foxen</t>
  </si>
  <si>
    <t>D-7</t>
  </si>
  <si>
    <t>11360 E Keats #25</t>
  </si>
  <si>
    <t>D-9</t>
  </si>
  <si>
    <t>K-4</t>
  </si>
  <si>
    <t>Butcher</t>
  </si>
  <si>
    <t>K-3</t>
  </si>
  <si>
    <t>osharon1@juno.com</t>
  </si>
  <si>
    <t>480-814-9662</t>
  </si>
  <si>
    <t>robsanzaz@gmail.com</t>
  </si>
  <si>
    <t>734-984-7982</t>
  </si>
  <si>
    <t>Andres (ex-Petta)</t>
  </si>
  <si>
    <t>ex-Booth</t>
  </si>
  <si>
    <t>16-4</t>
  </si>
  <si>
    <t>16-5</t>
  </si>
  <si>
    <t>Pallace</t>
  </si>
  <si>
    <t>No. 44</t>
  </si>
  <si>
    <t>No. 7</t>
  </si>
  <si>
    <t>No. 38</t>
  </si>
  <si>
    <t>No. 14</t>
  </si>
  <si>
    <t>No. 49</t>
  </si>
  <si>
    <t>No. 52</t>
  </si>
  <si>
    <t>No. 46</t>
  </si>
  <si>
    <t>No. 36</t>
  </si>
  <si>
    <t>No. 24</t>
  </si>
  <si>
    <t>No. 53</t>
  </si>
  <si>
    <t>No. 30</t>
  </si>
  <si>
    <t>No. 20</t>
  </si>
  <si>
    <t>No. 51</t>
  </si>
  <si>
    <t>No.48</t>
  </si>
  <si>
    <t>marleisner@gmail.com</t>
  </si>
  <si>
    <t>No. 6</t>
  </si>
  <si>
    <t>No. 27</t>
  </si>
  <si>
    <t>No. 16</t>
  </si>
  <si>
    <t>No. 15</t>
  </si>
  <si>
    <t>No. 19</t>
  </si>
  <si>
    <t>No. 12</t>
  </si>
  <si>
    <t>Iron River</t>
  </si>
  <si>
    <t>602-277-0571</t>
  </si>
  <si>
    <t>No. 56</t>
  </si>
  <si>
    <t>No. 23</t>
  </si>
  <si>
    <t>No. 55</t>
  </si>
  <si>
    <t>No. 29</t>
  </si>
  <si>
    <t>No. 39</t>
  </si>
  <si>
    <t>No. 8</t>
  </si>
  <si>
    <t>No. 10</t>
  </si>
  <si>
    <t>No. 32</t>
  </si>
  <si>
    <t>No. 50</t>
  </si>
  <si>
    <t>No. 1</t>
  </si>
  <si>
    <t>No. 5</t>
  </si>
  <si>
    <t>No. 37</t>
  </si>
  <si>
    <t>No. 58</t>
  </si>
  <si>
    <t>No. 18</t>
  </si>
  <si>
    <t>Nos. 60 &amp; 61</t>
  </si>
  <si>
    <t>No. 9</t>
  </si>
  <si>
    <t>Faye</t>
  </si>
  <si>
    <t>Sywarungsymun</t>
  </si>
  <si>
    <t>Chet</t>
  </si>
  <si>
    <t>y - Hannon</t>
  </si>
  <si>
    <t>Talley</t>
  </si>
  <si>
    <t>219-4931</t>
  </si>
  <si>
    <t>4709 E Calypso Av</t>
  </si>
  <si>
    <t>Erickson</t>
  </si>
  <si>
    <t>651-328-7080</t>
  </si>
  <si>
    <t>Faber</t>
  </si>
  <si>
    <t>Corrine</t>
  </si>
  <si>
    <t>Marilyn</t>
  </si>
  <si>
    <t>480-924-0177</t>
  </si>
  <si>
    <t>Farnsworth</t>
  </si>
  <si>
    <t>Fath</t>
  </si>
  <si>
    <t>Dick</t>
  </si>
  <si>
    <t>406-270-6646</t>
  </si>
  <si>
    <t>2401 N Ashton Pl</t>
  </si>
  <si>
    <t>Finn</t>
  </si>
  <si>
    <t>Edward</t>
  </si>
  <si>
    <t>380-7048</t>
  </si>
  <si>
    <t>146 N Merrill Rd #124</t>
  </si>
  <si>
    <t>ejf960@aol.com</t>
  </si>
  <si>
    <t>Flahart</t>
  </si>
  <si>
    <t>983-6829</t>
  </si>
  <si>
    <t>colliewobbleaz@gmail.com</t>
  </si>
  <si>
    <t>Gray</t>
  </si>
  <si>
    <t>Blake</t>
  </si>
  <si>
    <t>480-316-0873</t>
  </si>
  <si>
    <t>pelegray@gmail.com</t>
  </si>
  <si>
    <t>2136 E Diamond Ave</t>
  </si>
  <si>
    <t>1117 S St Paul</t>
  </si>
  <si>
    <t>P-1</t>
  </si>
  <si>
    <t>P-2</t>
  </si>
  <si>
    <t>P-5</t>
  </si>
  <si>
    <t>refunded</t>
  </si>
  <si>
    <t>A-11</t>
  </si>
  <si>
    <t>Wolford/Burrell</t>
  </si>
  <si>
    <t>Knapp</t>
  </si>
  <si>
    <t>DeBaets</t>
  </si>
  <si>
    <t>5-4</t>
  </si>
  <si>
    <t>A-7</t>
  </si>
  <si>
    <t>A-12</t>
  </si>
  <si>
    <t>928 N Winthrop Cir</t>
  </si>
  <si>
    <t>734 N Cholla</t>
  </si>
  <si>
    <t>8710 E Deer Canyon Cres</t>
  </si>
  <si>
    <t>25 S Quinn Cir #44</t>
  </si>
  <si>
    <t>Andres</t>
  </si>
  <si>
    <t>Hermann</t>
  </si>
  <si>
    <t>480-503-4180</t>
  </si>
  <si>
    <t>andresh@telas.net</t>
  </si>
  <si>
    <t>922 South 96th Street</t>
  </si>
  <si>
    <t>Lebrun</t>
  </si>
  <si>
    <t>Denis</t>
  </si>
  <si>
    <t>956-381-2420</t>
  </si>
  <si>
    <t>lebrundenis@hotmail.com</t>
  </si>
  <si>
    <t>Tower Point Resort, # F84</t>
  </si>
  <si>
    <t>Therese</t>
  </si>
  <si>
    <t>Yu</t>
  </si>
  <si>
    <t>480-699-7334</t>
  </si>
  <si>
    <t>tjohnyu@gmail.com</t>
  </si>
  <si>
    <t>421 W. Locust Dr.</t>
  </si>
  <si>
    <t>480-985-4434</t>
  </si>
  <si>
    <t>cgouvenier@cox.net</t>
  </si>
  <si>
    <t>7107 E. Flossmore Ave.</t>
  </si>
  <si>
    <t>8167 E Birdie Ln</t>
  </si>
  <si>
    <t>2101 S Yellow Wood</t>
  </si>
  <si>
    <t>30600 NE Livingston</t>
  </si>
  <si>
    <t>920 N 104th St</t>
  </si>
  <si>
    <t>Las Palmas</t>
  </si>
  <si>
    <t>Schiefert</t>
  </si>
  <si>
    <t>Lonnie</t>
  </si>
  <si>
    <t>lonvin@msn.com</t>
  </si>
  <si>
    <t>218-739-2691</t>
  </si>
  <si>
    <t>22526 Aundal River Rd</t>
  </si>
  <si>
    <t>Feyrug Falls</t>
  </si>
  <si>
    <t>MN</t>
  </si>
  <si>
    <t>Schmuck</t>
  </si>
  <si>
    <t>Danielle</t>
  </si>
  <si>
    <t>contessa.dys@gmail.com</t>
  </si>
  <si>
    <t>480-832-0437</t>
  </si>
  <si>
    <t>Seipel</t>
  </si>
  <si>
    <t>Raymond</t>
  </si>
  <si>
    <t>715-533-1828</t>
  </si>
  <si>
    <t>50907 Main St</t>
  </si>
  <si>
    <t>Osseo</t>
  </si>
  <si>
    <t>WA</t>
  </si>
  <si>
    <t>Serbmon</t>
  </si>
  <si>
    <t>fserbmon@yahoo.com</t>
  </si>
  <si>
    <t>Valente</t>
  </si>
  <si>
    <t>Angelo</t>
  </si>
  <si>
    <t>623-</t>
  </si>
  <si>
    <t>Everhart</t>
  </si>
  <si>
    <t>from GRSC</t>
  </si>
  <si>
    <t>Villafania</t>
  </si>
  <si>
    <t>Roger</t>
  </si>
  <si>
    <t>480-773-7944</t>
  </si>
  <si>
    <t>4753 E Edgewood Ave</t>
  </si>
  <si>
    <t>7952 E Navvo Av</t>
  </si>
  <si>
    <t>4753 E Edgewood Av</t>
  </si>
  <si>
    <t>3525 N Reynolds Cir</t>
  </si>
  <si>
    <t>sgeorg@cox.net; sgeorg@shaw.ca</t>
  </si>
  <si>
    <t>Getzin</t>
  </si>
  <si>
    <t>nancygetzin@aol.com</t>
  </si>
  <si>
    <t>Faith E.</t>
  </si>
  <si>
    <t>480-985-8055</t>
  </si>
  <si>
    <t>4959 E Farmdale Av</t>
  </si>
  <si>
    <t>Gonzales</t>
  </si>
  <si>
    <t>Lola</t>
  </si>
  <si>
    <t>505-215-3169</t>
  </si>
  <si>
    <t>10540 E Apache Trl</t>
  </si>
  <si>
    <t>lgonz@gobrainstorm.net</t>
  </si>
  <si>
    <t>Goodenough</t>
  </si>
  <si>
    <t>Carol A.</t>
  </si>
  <si>
    <t>541-598-6804</t>
  </si>
  <si>
    <t>PO Box 52005</t>
  </si>
  <si>
    <t>goodenoughcarol@gmail.com</t>
  </si>
  <si>
    <t>Goodrich</t>
  </si>
  <si>
    <t>Gerald</t>
  </si>
  <si>
    <t>982-7008</t>
  </si>
  <si>
    <t>1646 N Hilton Rd</t>
  </si>
  <si>
    <t>480-926-8772</t>
  </si>
  <si>
    <t>505-573-7337</t>
  </si>
  <si>
    <t>katsan3@gmail.com</t>
  </si>
  <si>
    <t>505-480-3275</t>
  </si>
  <si>
    <t>mikesan803@gmail.com</t>
  </si>
  <si>
    <t>1200 S Palomas NE</t>
  </si>
  <si>
    <t>C-2</t>
  </si>
  <si>
    <t>503-869-1222</t>
  </si>
  <si>
    <t>360-896-5810</t>
  </si>
  <si>
    <t>Williams</t>
  </si>
  <si>
    <t>jwmsco@comcast.net</t>
  </si>
  <si>
    <t>2602 E Waltann Lane</t>
  </si>
  <si>
    <t>Angotti</t>
  </si>
  <si>
    <t>2550 S Ellsworth Rd #455</t>
  </si>
  <si>
    <t>11116 E New Castle Av</t>
  </si>
  <si>
    <t>Miller (2018)Fitzgerald (2016);Beihoffer (2016); LaVie/Dahl/Riely</t>
  </si>
  <si>
    <t>Tourigny</t>
  </si>
  <si>
    <t>Arthur</t>
  </si>
  <si>
    <t>Hoffman</t>
  </si>
  <si>
    <t>Hillaby</t>
  </si>
  <si>
    <t>Leda</t>
  </si>
  <si>
    <t>7</t>
  </si>
  <si>
    <t>6</t>
  </si>
  <si>
    <t>8</t>
  </si>
  <si>
    <t>9</t>
  </si>
  <si>
    <t>12</t>
  </si>
  <si>
    <t>Hargens</t>
  </si>
  <si>
    <t>Greg</t>
  </si>
  <si>
    <t>Kainber</t>
  </si>
  <si>
    <t>Con</t>
  </si>
  <si>
    <t>15</t>
  </si>
  <si>
    <t>Caldwell</t>
  </si>
  <si>
    <t>Yeager</t>
  </si>
  <si>
    <t>Nelda</t>
  </si>
  <si>
    <t>Miskiw</t>
  </si>
  <si>
    <t>Novak</t>
  </si>
  <si>
    <t>Preece</t>
  </si>
  <si>
    <t>Cross (Beegle)</t>
  </si>
  <si>
    <t>O'sell</t>
  </si>
  <si>
    <t>Wanner</t>
  </si>
  <si>
    <t>Dian</t>
  </si>
  <si>
    <t>Ccounts</t>
  </si>
  <si>
    <t>Hanner</t>
  </si>
  <si>
    <t>Burkholder</t>
  </si>
  <si>
    <t>Nii</t>
  </si>
  <si>
    <t>Janie</t>
  </si>
  <si>
    <t>Horton</t>
  </si>
  <si>
    <t>Shirk</t>
  </si>
  <si>
    <t>Eisler</t>
  </si>
  <si>
    <t>can't read 3</t>
  </si>
  <si>
    <t>F tt</t>
  </si>
  <si>
    <t>Utter (2017);Tate</t>
  </si>
  <si>
    <t>Erhersemann (or Siessmann)</t>
  </si>
  <si>
    <t>Judy (or Jillby E)</t>
  </si>
  <si>
    <t>Case</t>
  </si>
  <si>
    <t>Esther</t>
  </si>
  <si>
    <t>Witte</t>
  </si>
  <si>
    <t>2/1</t>
  </si>
  <si>
    <t>Orsini-Castaldo</t>
  </si>
  <si>
    <t>Steven</t>
  </si>
  <si>
    <t>Follman</t>
  </si>
  <si>
    <t>Lynn</t>
  </si>
  <si>
    <t>12/21+</t>
  </si>
  <si>
    <t>Keen</t>
  </si>
  <si>
    <t>Green</t>
  </si>
  <si>
    <t>Tina</t>
  </si>
  <si>
    <t>Seger</t>
  </si>
  <si>
    <t>Jeanie</t>
  </si>
  <si>
    <t>Zeur</t>
  </si>
  <si>
    <t>can't read 4</t>
  </si>
  <si>
    <t>Trevor (Comeau)</t>
  </si>
  <si>
    <t>married 5/11/18</t>
  </si>
  <si>
    <t>13203 W Gaucho Dr</t>
  </si>
  <si>
    <t>SCW</t>
  </si>
  <si>
    <t>y - Sherry</t>
  </si>
  <si>
    <t>Smyth</t>
  </si>
  <si>
    <t>250-701-7574</t>
  </si>
  <si>
    <t>Estrella Mtn Park</t>
  </si>
  <si>
    <t>GY</t>
  </si>
  <si>
    <t>landasmyth@shaw.ca</t>
  </si>
  <si>
    <t>Deal</t>
  </si>
  <si>
    <t>250-510-3777</t>
  </si>
  <si>
    <t>Wedekind</t>
  </si>
  <si>
    <t xml:space="preserve">Bob </t>
  </si>
  <si>
    <t>wedekindr@yahoo.com</t>
  </si>
  <si>
    <t>12316 NE 192nd Av</t>
  </si>
  <si>
    <t>319-899-0920</t>
  </si>
  <si>
    <t>951-970-8224</t>
  </si>
  <si>
    <t>kfkoval@aol.com</t>
  </si>
  <si>
    <t>dancinginmesa@gmail.com</t>
  </si>
  <si>
    <t>Hazel</t>
  </si>
  <si>
    <t>carole.zeman@yahoo.com</t>
  </si>
  <si>
    <t>Zerbe</t>
  </si>
  <si>
    <t>WeWen2Sea@comcast.net</t>
  </si>
  <si>
    <t>Saundra</t>
  </si>
  <si>
    <t>2550 S Ellsworth Rd #265</t>
  </si>
  <si>
    <t>Myron</t>
  </si>
  <si>
    <t>Soroczynska</t>
  </si>
  <si>
    <t>Kat</t>
  </si>
  <si>
    <t>480-804-1490</t>
  </si>
  <si>
    <t>616 S Hardy Dr #144</t>
  </si>
  <si>
    <t>Spotts</t>
  </si>
  <si>
    <t>Wild Bill</t>
  </si>
  <si>
    <t>354-7173</t>
  </si>
  <si>
    <t>2059 E Brown Rd #45</t>
  </si>
  <si>
    <t>hhplavcak@Juno.com</t>
  </si>
  <si>
    <t>647-349-4037</t>
  </si>
  <si>
    <t>vankesse@comcast.net</t>
  </si>
  <si>
    <t>Vanida</t>
  </si>
  <si>
    <t>Verwayen</t>
  </si>
  <si>
    <t>Hank</t>
  </si>
  <si>
    <t>3021 S Fairway Dr</t>
  </si>
  <si>
    <t>henri.verwayen@gmail.com</t>
  </si>
  <si>
    <t>Vogan</t>
  </si>
  <si>
    <t>703-5230</t>
  </si>
  <si>
    <t>Orr</t>
  </si>
  <si>
    <t>orrjro@gmail.com</t>
  </si>
  <si>
    <t>480-354-3163</t>
  </si>
  <si>
    <t>8220 E Garfield St #109</t>
  </si>
  <si>
    <t>Wadzinski</t>
  </si>
  <si>
    <t>LaVera</t>
  </si>
  <si>
    <t>6231 E Snowdon St</t>
  </si>
  <si>
    <t>llwadzinski@gmail.com</t>
  </si>
  <si>
    <t>LeRoy</t>
  </si>
  <si>
    <t>Wagner</t>
  </si>
  <si>
    <t>tomwagner101@yahoo.com</t>
  </si>
  <si>
    <t>Wainscott</t>
  </si>
  <si>
    <t>Rebecca</t>
  </si>
  <si>
    <t>313-4022</t>
  </si>
  <si>
    <t>2064 S Farnsworth Dr #91</t>
  </si>
  <si>
    <t>rebeccalw3@msn.com</t>
  </si>
  <si>
    <t>Walimaa</t>
  </si>
  <si>
    <t>bothblue@gmail.com</t>
  </si>
  <si>
    <t>Liisa</t>
  </si>
  <si>
    <t>Stewart</t>
  </si>
  <si>
    <t>Alexis</t>
  </si>
  <si>
    <t>947-1686</t>
  </si>
  <si>
    <t>7668 E Coolidge</t>
  </si>
  <si>
    <t>Tate</t>
  </si>
  <si>
    <t>Colleen</t>
  </si>
  <si>
    <t>671-9722</t>
  </si>
  <si>
    <t>111 S Greenfield Rd</t>
  </si>
  <si>
    <t>Thimmesch</t>
  </si>
  <si>
    <t>Janice</t>
  </si>
  <si>
    <t>5-11</t>
  </si>
  <si>
    <t>andresh@telus.net</t>
  </si>
  <si>
    <t>17-1</t>
  </si>
  <si>
    <t>17-2</t>
  </si>
  <si>
    <t>682 S Lawson Dr</t>
  </si>
  <si>
    <t>2448  E Jacinto Ave</t>
  </si>
  <si>
    <t>480-453-0016</t>
  </si>
  <si>
    <t>480-373-4632</t>
  </si>
  <si>
    <t>1044 W Watson Drive</t>
  </si>
  <si>
    <t>480-373-9767</t>
  </si>
  <si>
    <t>71 Leisure World</t>
  </si>
  <si>
    <t>deceased 4/4/15</t>
  </si>
  <si>
    <t>duckadoc@aol.com</t>
  </si>
  <si>
    <t>982-6507</t>
  </si>
  <si>
    <t>8859 E Golden Cholla Dr</t>
  </si>
  <si>
    <t>312venus@gmail.com</t>
  </si>
  <si>
    <t>986-2409</t>
  </si>
  <si>
    <t>7661 E Ergewood</t>
  </si>
  <si>
    <t>y - Jacobs</t>
  </si>
  <si>
    <t>Dean</t>
  </si>
  <si>
    <t>288-2381</t>
  </si>
  <si>
    <t>11425 E University #41</t>
  </si>
  <si>
    <t>Delores</t>
  </si>
  <si>
    <t>pg</t>
  </si>
  <si>
    <t>Santore</t>
  </si>
  <si>
    <t>208-308-6999</t>
  </si>
  <si>
    <t>Masharo</t>
  </si>
  <si>
    <t>Frank</t>
  </si>
  <si>
    <t>544-2633</t>
  </si>
  <si>
    <t>POB 796</t>
  </si>
  <si>
    <t>Mathis</t>
  </si>
  <si>
    <t>Dixie</t>
  </si>
  <si>
    <t>602-993-8075</t>
  </si>
  <si>
    <t>16804 N 2nd Av #292</t>
  </si>
  <si>
    <t>PHXX</t>
  </si>
  <si>
    <t>Mazure</t>
  </si>
  <si>
    <t>Carol</t>
  </si>
  <si>
    <t>carolp1@cox.net</t>
  </si>
  <si>
    <t>946-8572</t>
  </si>
  <si>
    <t>280-890-4414</t>
  </si>
  <si>
    <t>janyceselland@hotmail.com</t>
  </si>
  <si>
    <t>y - Jones</t>
  </si>
  <si>
    <t>Sheton</t>
  </si>
  <si>
    <t>Shelli</t>
  </si>
  <si>
    <t>Short</t>
  </si>
  <si>
    <t>520-568-7414</t>
  </si>
  <si>
    <t>42576 W North Star</t>
  </si>
  <si>
    <t>joyweb515@gmail.com</t>
  </si>
  <si>
    <t>401 E 8th St Suite 214-349</t>
  </si>
  <si>
    <t>celticchat@msn.com</t>
  </si>
  <si>
    <t>Hewitt</t>
  </si>
  <si>
    <t>Janna</t>
  </si>
  <si>
    <t>janna.hewitt@yahoo.com</t>
  </si>
  <si>
    <t>Hinck</t>
  </si>
  <si>
    <t>Emmi</t>
  </si>
  <si>
    <t>jtrnka0@hotmail.com</t>
  </si>
  <si>
    <t>Brush Prairie</t>
  </si>
  <si>
    <t>Werra</t>
  </si>
  <si>
    <t>6350 E Hermosa Dr</t>
  </si>
  <si>
    <t>Weston</t>
  </si>
  <si>
    <t>ruwestaz@cox</t>
  </si>
  <si>
    <t>White</t>
  </si>
  <si>
    <t>Annie</t>
  </si>
  <si>
    <t>602-321-1898</t>
  </si>
  <si>
    <t>3010 W McRaE Way</t>
  </si>
  <si>
    <t>anniewhite888@yahoo.com</t>
  </si>
  <si>
    <t>Whitt</t>
  </si>
  <si>
    <t>Patti</t>
  </si>
  <si>
    <t>722 S Saranec Ave</t>
  </si>
  <si>
    <t>Burman</t>
  </si>
  <si>
    <t>480-895-5797</t>
  </si>
  <si>
    <t>bettyburm@q.com</t>
  </si>
  <si>
    <t>6791 S Oakmont Dr</t>
  </si>
  <si>
    <t>Chandler</t>
  </si>
  <si>
    <t>edemerse@cox.net</t>
  </si>
  <si>
    <t>Fullmer</t>
  </si>
  <si>
    <t>480-361-8667</t>
  </si>
  <si>
    <t>cfullmer@cox.net</t>
  </si>
  <si>
    <t>25 S Quinn Cir #35</t>
  </si>
  <si>
    <t>2543 N Snead Dr</t>
  </si>
  <si>
    <t>Youn</t>
  </si>
  <si>
    <t>Hong</t>
  </si>
  <si>
    <t>480-710-6952</t>
  </si>
  <si>
    <t>66004@naver.com</t>
  </si>
  <si>
    <t>Rockwell</t>
  </si>
  <si>
    <t>Sally</t>
  </si>
  <si>
    <t>Roden</t>
  </si>
  <si>
    <t>Beth</t>
  </si>
  <si>
    <t>Romanski</t>
  </si>
  <si>
    <t>9115 E Encanto St</t>
  </si>
  <si>
    <t>wildbilldjdance@hotmail.com</t>
  </si>
  <si>
    <t>Zeman</t>
  </si>
  <si>
    <t>http://WildBillCWdance.com</t>
  </si>
  <si>
    <t>Staples</t>
  </si>
  <si>
    <t>480-297-3073</t>
  </si>
  <si>
    <t>961 N Revere St</t>
  </si>
  <si>
    <t>Starszak</t>
  </si>
  <si>
    <t>Dianne</t>
  </si>
  <si>
    <t>659-6449</t>
  </si>
  <si>
    <t>10531 E Dolphin Av</t>
  </si>
  <si>
    <t>Stasica</t>
  </si>
  <si>
    <t>570-441-1194</t>
  </si>
  <si>
    <t>Stout</t>
  </si>
  <si>
    <t>588-8567</t>
  </si>
  <si>
    <t>215 N Power Rd #434</t>
  </si>
  <si>
    <t>Stringham</t>
  </si>
  <si>
    <t>estringham@juno.com</t>
  </si>
  <si>
    <t>Sudlow</t>
  </si>
  <si>
    <t>623-566-8195</t>
  </si>
  <si>
    <t>Ventana</t>
  </si>
  <si>
    <t xml:space="preserve">gssudlow@gmail.com </t>
  </si>
  <si>
    <t>Sullivan</t>
  </si>
  <si>
    <t>Ormond Beach</t>
  </si>
  <si>
    <t>FL</t>
  </si>
  <si>
    <t>308-991-1008</t>
  </si>
  <si>
    <t>Voels</t>
  </si>
  <si>
    <t>480-840-3997</t>
  </si>
  <si>
    <t>5402 E McKellips #145</t>
  </si>
  <si>
    <t>25819 S Ganford Drive</t>
  </si>
  <si>
    <t>25239 S Buttonwood Dr.</t>
  </si>
  <si>
    <t>2250 S Las Flores</t>
  </si>
  <si>
    <t>321 E Campbell Rd</t>
  </si>
  <si>
    <t>1452 S Ellsworth Rd</t>
  </si>
  <si>
    <t xml:space="preserve">2550 S Ellsworth Rd #362 </t>
  </si>
  <si>
    <t>Hobbs (was Lamkin)</t>
  </si>
  <si>
    <t>date joined</t>
  </si>
  <si>
    <t>meetup name</t>
  </si>
  <si>
    <t>gender</t>
  </si>
  <si>
    <t>number</t>
  </si>
  <si>
    <t>Lonestarhs</t>
  </si>
  <si>
    <t>Danielle Doty</t>
  </si>
  <si>
    <t>Kayla Lynne Allen</t>
  </si>
  <si>
    <t>Leo Zofrea</t>
  </si>
  <si>
    <t>Georgie Hershberger</t>
  </si>
  <si>
    <t>Darla Desautel</t>
  </si>
  <si>
    <t>Lee (was Hong)</t>
  </si>
  <si>
    <t>480-556-1538</t>
  </si>
  <si>
    <t>jimmccown@comcast.net</t>
  </si>
  <si>
    <t>Broughton</t>
  </si>
  <si>
    <t>602-319-5655</t>
  </si>
  <si>
    <t>moorefun1@yahoo.com</t>
  </si>
  <si>
    <t>284-6477</t>
  </si>
  <si>
    <t>2732 E Menlo St</t>
  </si>
  <si>
    <t>Moritz</t>
  </si>
  <si>
    <t>William G.</t>
  </si>
  <si>
    <t>623-680-6216</t>
  </si>
  <si>
    <t>Oliver</t>
  </si>
  <si>
    <t>Janelle</t>
  </si>
  <si>
    <t>jankaoliver@yahoo.com</t>
  </si>
  <si>
    <t>316-841-0485</t>
  </si>
  <si>
    <t>Nelson's guest</t>
  </si>
  <si>
    <t>lenjoy410@gmail.com</t>
  </si>
  <si>
    <t>Leonard</t>
  </si>
  <si>
    <t>Park</t>
  </si>
  <si>
    <t>Leah</t>
  </si>
  <si>
    <t>blueclearcoast@yahoo.com</t>
  </si>
  <si>
    <t>602-697-5875</t>
  </si>
  <si>
    <t>4686 E Jude Ct</t>
  </si>
  <si>
    <t>Larson</t>
  </si>
  <si>
    <t>480-373-0355</t>
  </si>
  <si>
    <t>8700 E University Dr #355</t>
  </si>
  <si>
    <t>No. 67</t>
  </si>
  <si>
    <t>No. 71</t>
  </si>
  <si>
    <t>No. 70</t>
  </si>
  <si>
    <t>No.66</t>
  </si>
  <si>
    <t>480-830-4681</t>
  </si>
  <si>
    <t>480-466-1325</t>
  </si>
  <si>
    <t>johnagleason22@gmail.com</t>
  </si>
  <si>
    <t>E-5</t>
  </si>
  <si>
    <t>C-8</t>
  </si>
  <si>
    <t>2-3</t>
  </si>
  <si>
    <t>C-7</t>
  </si>
  <si>
    <t>4-4</t>
  </si>
  <si>
    <t>E-12</t>
  </si>
  <si>
    <t>G-7</t>
  </si>
  <si>
    <t>480-654-8980</t>
  </si>
  <si>
    <t>C-11</t>
  </si>
  <si>
    <t>F-1</t>
  </si>
  <si>
    <t>F-2</t>
  </si>
  <si>
    <t>4-3</t>
  </si>
  <si>
    <t>E-10</t>
  </si>
  <si>
    <t>3-3</t>
  </si>
  <si>
    <t>6-1</t>
  </si>
  <si>
    <t>6-2</t>
  </si>
  <si>
    <t>5-2</t>
  </si>
  <si>
    <t>G-2</t>
  </si>
  <si>
    <t>6-4</t>
  </si>
  <si>
    <t>6-3</t>
  </si>
  <si>
    <t>Rice</t>
  </si>
  <si>
    <t>Grammer</t>
  </si>
  <si>
    <t>480-325-2337</t>
  </si>
  <si>
    <t>Brenneise</t>
  </si>
  <si>
    <t>Alfred</t>
  </si>
  <si>
    <t>Britton</t>
  </si>
  <si>
    <t>jmhemstead@yahoo.com</t>
  </si>
  <si>
    <t>Broderick</t>
  </si>
  <si>
    <t>Sarah</t>
  </si>
  <si>
    <t>ssdbroderick@gmail.com</t>
  </si>
  <si>
    <t>Bryant</t>
  </si>
  <si>
    <t>Bucksbaum</t>
  </si>
  <si>
    <t>Alberta  ca</t>
  </si>
  <si>
    <t>T3H 3B5</t>
  </si>
  <si>
    <t>shelbyjazz@gmail.com</t>
  </si>
  <si>
    <t>Colin</t>
  </si>
  <si>
    <t>dancemagik2003@yahoo.ca</t>
  </si>
  <si>
    <t>Wilson</t>
  </si>
  <si>
    <t>985-7219</t>
  </si>
  <si>
    <t>111 S Greenfield Rd #721</t>
  </si>
  <si>
    <t>jcdancers@hotmail.com</t>
  </si>
  <si>
    <t>Winterton</t>
  </si>
  <si>
    <t>Amanda</t>
  </si>
  <si>
    <t>Joel</t>
  </si>
  <si>
    <t>Witt</t>
  </si>
  <si>
    <t>Wittal</t>
  </si>
  <si>
    <t>Shannon</t>
  </si>
  <si>
    <t>262-565-3301</t>
  </si>
  <si>
    <t>Las Palmas #733</t>
  </si>
  <si>
    <t>shannon.wittal@gmail.com</t>
  </si>
  <si>
    <t>Wolford</t>
  </si>
  <si>
    <t>Marta</t>
  </si>
  <si>
    <t>y - Ramsey</t>
  </si>
  <si>
    <t>Woodard</t>
  </si>
  <si>
    <t>Carole</t>
  </si>
  <si>
    <t>650 N Haws Rd #4632</t>
  </si>
  <si>
    <t>PO Box 125</t>
  </si>
  <si>
    <t>potential total people at dance</t>
  </si>
  <si>
    <t>lawangler@cox.net</t>
  </si>
  <si>
    <t>Verna</t>
  </si>
  <si>
    <t>annwangler@cox.net</t>
  </si>
  <si>
    <t>Wannamaker</t>
  </si>
  <si>
    <t>4700 E Main St #1239</t>
  </si>
  <si>
    <t>belanhal@comcast.net</t>
  </si>
  <si>
    <t>Wright - daughter</t>
  </si>
  <si>
    <t>Watson</t>
  </si>
  <si>
    <t>390-9879</t>
  </si>
  <si>
    <t>8421 E Main St #4</t>
  </si>
  <si>
    <t>"Yun &amp; Youn Lee"&lt;66004@naver.com&gt;</t>
  </si>
  <si>
    <t>"Patricia Masters"&lt;patriciamasters@aol.com&gt;</t>
  </si>
  <si>
    <t>"Dee Ritchey"&lt;tootsie7089@gmail.com&gt;</t>
  </si>
  <si>
    <t>"Rick &amp; Susan Strohl"&lt;wstrohl640@aol.com&gt;</t>
  </si>
  <si>
    <t>Mrs (Jennifer)</t>
  </si>
  <si>
    <t>ex-Hauser (2016)</t>
  </si>
  <si>
    <t>Berrett (17); ex-Oliver</t>
  </si>
  <si>
    <t>Reed (15); ex-Jones</t>
  </si>
  <si>
    <t>Steinke(16); ex-Becker(15);</t>
  </si>
  <si>
    <t>ex-Berrett</t>
  </si>
  <si>
    <t>ex-Behrends</t>
  </si>
  <si>
    <t>Keil(15), Seipel (before 2015)</t>
  </si>
  <si>
    <t>Graham (17)</t>
  </si>
  <si>
    <t>James Peterson</t>
  </si>
  <si>
    <t>franklinhrasso@yahoo.com</t>
  </si>
  <si>
    <t>Reisetter</t>
  </si>
  <si>
    <t>Metheany (15);Vosbuyh(14)</t>
  </si>
  <si>
    <t>gmcgreal@comcast.net</t>
  </si>
  <si>
    <t>gdgmac@q.com</t>
  </si>
  <si>
    <t>Taylor</t>
  </si>
  <si>
    <t>gracietay2000@yahoo.com</t>
  </si>
  <si>
    <t>Deyoe-Cohen</t>
  </si>
  <si>
    <t>jayne102@msn.com</t>
  </si>
  <si>
    <t>Bayus</t>
  </si>
  <si>
    <t>jean4jazz@cox.net</t>
  </si>
  <si>
    <t>hayashi.jh@gmail.com</t>
  </si>
  <si>
    <t>jjjlquinn@gmail.com</t>
  </si>
  <si>
    <t>azd1</t>
  </si>
  <si>
    <t>doug.levasseur@gmail.com</t>
  </si>
  <si>
    <t>LeVasseur</t>
  </si>
  <si>
    <t>catintime@cox.net</t>
  </si>
  <si>
    <t>azd1*</t>
  </si>
  <si>
    <t>2570 E Manzanita</t>
  </si>
  <si>
    <t>Pearl_behrends13@yahoo.com</t>
  </si>
  <si>
    <t>emerprof@yahoo.com</t>
  </si>
  <si>
    <t>480-598-1647</t>
  </si>
  <si>
    <t>11610 S Ki Rd</t>
  </si>
  <si>
    <t>Phx</t>
  </si>
  <si>
    <t>Sorensen (Fosnot)</t>
  </si>
  <si>
    <t>712-212-1247</t>
  </si>
  <si>
    <t>2101 S Yellow Wood #87</t>
  </si>
  <si>
    <t>Louisette</t>
  </si>
  <si>
    <t>832-3892</t>
  </si>
  <si>
    <t>5623 E Adobe Rd</t>
  </si>
  <si>
    <t>Binder</t>
  </si>
  <si>
    <t>Ellen</t>
  </si>
  <si>
    <t>830-3159</t>
  </si>
  <si>
    <t>555 S Rochester St</t>
  </si>
  <si>
    <t>Black</t>
  </si>
  <si>
    <t>623-847-0391</t>
  </si>
  <si>
    <t xml:space="preserve"> see Herranen</t>
  </si>
  <si>
    <t>Herranen</t>
  </si>
  <si>
    <t>Bodzioctt</t>
  </si>
  <si>
    <t>William "Bud"</t>
  </si>
  <si>
    <t>480-985-1587</t>
  </si>
  <si>
    <t>Baronbuddy@att.net</t>
  </si>
  <si>
    <t>Bonora</t>
  </si>
  <si>
    <t>Al</t>
  </si>
  <si>
    <t>602-973-7734</t>
  </si>
  <si>
    <t>3140 W Glendale</t>
  </si>
  <si>
    <t>Boom</t>
  </si>
  <si>
    <t>Lyle G.</t>
  </si>
  <si>
    <t>373-2502</t>
  </si>
  <si>
    <t>8700 E University Dr #2502</t>
  </si>
  <si>
    <t>503-880-3148</t>
  </si>
  <si>
    <t>Bourquein</t>
  </si>
  <si>
    <t>Willard</t>
  </si>
  <si>
    <t>Myers</t>
  </si>
  <si>
    <t>Bradley</t>
  </si>
  <si>
    <t>208-9280</t>
  </si>
  <si>
    <t>jamespbradley@hotmail.com</t>
  </si>
  <si>
    <t>Brandt</t>
  </si>
  <si>
    <t>Brasted</t>
  </si>
  <si>
    <t>8780 E McKellips Rd #106</t>
  </si>
  <si>
    <t>jddancers@webtv.net</t>
  </si>
  <si>
    <t>Lutz</t>
  </si>
  <si>
    <t>Breed</t>
  </si>
  <si>
    <t>Ray</t>
  </si>
  <si>
    <t>rbreed@cox.net</t>
  </si>
  <si>
    <t>Rolene</t>
  </si>
  <si>
    <t>5830 E McKellips Rd #126</t>
  </si>
  <si>
    <t>Hauser</t>
  </si>
  <si>
    <t>Anthony</t>
  </si>
  <si>
    <t>3811 E University Dr #188</t>
  </si>
  <si>
    <t>Horning</t>
  </si>
  <si>
    <t>Hawley</t>
  </si>
  <si>
    <t>Nancy</t>
  </si>
  <si>
    <t xml:space="preserve">Chino </t>
  </si>
  <si>
    <t>CA</t>
  </si>
  <si>
    <t>Jean</t>
  </si>
  <si>
    <t>Sharon</t>
  </si>
  <si>
    <t>Hemond</t>
  </si>
  <si>
    <t>Rene (Bob)</t>
  </si>
  <si>
    <t>480-628-5861</t>
  </si>
  <si>
    <t>303 S Recker</t>
  </si>
  <si>
    <t>Hocktor</t>
  </si>
  <si>
    <t>nana52340@yahoo.com</t>
  </si>
  <si>
    <t>Gerry</t>
  </si>
  <si>
    <t>480-802-6732</t>
  </si>
  <si>
    <t>25432 S Pinewood Dr</t>
  </si>
  <si>
    <t>Myers (Dressel)</t>
  </si>
  <si>
    <t xml:space="preserve">y  </t>
  </si>
  <si>
    <t>Nash</t>
  </si>
  <si>
    <t>Shelley</t>
  </si>
  <si>
    <t>snashdc@gmail.com</t>
  </si>
  <si>
    <t>982-1884</t>
  </si>
  <si>
    <t>2325 W Virginia #7</t>
  </si>
  <si>
    <t>see Maslonka</t>
  </si>
  <si>
    <t>y - Maslonka</t>
  </si>
  <si>
    <t>Nett</t>
  </si>
  <si>
    <t>Marge</t>
  </si>
  <si>
    <t>mjnettaz@msn.com</t>
  </si>
  <si>
    <t>Nielson</t>
  </si>
  <si>
    <t xml:space="preserve">Karen </t>
  </si>
  <si>
    <t>541-680-3505</t>
  </si>
  <si>
    <t>Roseburg</t>
  </si>
  <si>
    <t>OR</t>
  </si>
  <si>
    <t>Barb</t>
  </si>
  <si>
    <t>nancyjgraham6@gmail.com</t>
  </si>
  <si>
    <t>tinker9ball@gmail.com</t>
  </si>
  <si>
    <t>oregaln@gmail.com</t>
  </si>
  <si>
    <t>541-508-1147</t>
  </si>
  <si>
    <t>Norris</t>
  </si>
  <si>
    <t>Henry C.</t>
  </si>
  <si>
    <t>509-220-7179</t>
  </si>
  <si>
    <t>3301 S Goldfield Rd</t>
  </si>
  <si>
    <t>Sheila</t>
  </si>
  <si>
    <t>Olsen</t>
  </si>
  <si>
    <t>Lena</t>
  </si>
  <si>
    <t>390-6406</t>
  </si>
  <si>
    <t>740 E 2nd Av</t>
  </si>
  <si>
    <t>latedaughter@gmail.com</t>
  </si>
  <si>
    <t>slolsen1@msn.com</t>
  </si>
  <si>
    <t>Wally</t>
  </si>
  <si>
    <t>azolsen8335@aol.com</t>
  </si>
  <si>
    <t>Olson</t>
  </si>
  <si>
    <t>Dale</t>
  </si>
  <si>
    <t>623-546-1568</t>
  </si>
  <si>
    <t>doloves2dance@yahoo.com</t>
  </si>
  <si>
    <t>Osborne</t>
  </si>
  <si>
    <t>Kandi</t>
  </si>
  <si>
    <t>kandiangara@gmail.com</t>
  </si>
  <si>
    <t>Ouellette</t>
  </si>
  <si>
    <t>Hugh</t>
  </si>
  <si>
    <t>507-358-9332</t>
  </si>
  <si>
    <t>Rothfeder</t>
  </si>
  <si>
    <t>Rouse</t>
  </si>
  <si>
    <t>deceased 3/17/14</t>
  </si>
  <si>
    <t>560-3506</t>
  </si>
  <si>
    <t>PO Box 6955</t>
  </si>
  <si>
    <t>davcosw@yahoo.com</t>
  </si>
  <si>
    <t>season-to-date</t>
  </si>
  <si>
    <t>2015 Glitter Ball</t>
  </si>
  <si>
    <t>14-15</t>
  </si>
  <si>
    <t>Rowe</t>
  </si>
  <si>
    <t>Lisa</t>
  </si>
  <si>
    <t>lrowe@carrington.edu</t>
  </si>
  <si>
    <t>Rubeco</t>
  </si>
  <si>
    <t>rubeco@hotmail.com</t>
  </si>
  <si>
    <t>480-563-8485</t>
  </si>
  <si>
    <t>7979 E Princess #14</t>
  </si>
  <si>
    <t>BRubenstein@cox.net</t>
  </si>
  <si>
    <t xml:space="preserve">Cheri </t>
  </si>
  <si>
    <t>Meinder</t>
  </si>
  <si>
    <t>Sadleir</t>
  </si>
  <si>
    <t>June A.</t>
  </si>
  <si>
    <t>8700 E University #811</t>
  </si>
  <si>
    <t>Pigotsty</t>
  </si>
  <si>
    <t>9-6</t>
  </si>
  <si>
    <t>9-7</t>
  </si>
  <si>
    <t>2559 S Ellsworth Rd #261</t>
  </si>
  <si>
    <t>9-8</t>
  </si>
  <si>
    <t>9-9</t>
  </si>
  <si>
    <t>952-393-5449</t>
  </si>
  <si>
    <t>esurat@yahoo.com</t>
  </si>
  <si>
    <t>Fontinel</t>
  </si>
  <si>
    <t>dale1955@hotmail.com</t>
  </si>
  <si>
    <t>Unangst</t>
  </si>
  <si>
    <t>runangst6@msn.com</t>
  </si>
  <si>
    <t>Pereira</t>
  </si>
  <si>
    <t>Sebastiao</t>
  </si>
  <si>
    <t>sebastianrp@cox.net</t>
  </si>
  <si>
    <t>233 N Val Vista #273</t>
  </si>
  <si>
    <t>eugene@libertybrush.com</t>
  </si>
  <si>
    <t>10965 E Knowles Ave</t>
  </si>
  <si>
    <t>952-237-6447</t>
  </si>
  <si>
    <t>janet@libertybrush.com</t>
  </si>
  <si>
    <t>306-543-2913</t>
  </si>
  <si>
    <t>115 Elmview Rd.</t>
  </si>
  <si>
    <t xml:space="preserve">Regina </t>
  </si>
  <si>
    <t>S4R0b5</t>
  </si>
  <si>
    <t>4860 E Main St #C56</t>
  </si>
  <si>
    <t>BAD - desertflora@cox.net</t>
  </si>
  <si>
    <t>BAD - halhol2@netzero.net</t>
  </si>
  <si>
    <t xml:space="preserve">glorydancer1@gmail.com </t>
  </si>
  <si>
    <t>BAD - billpullen@fastmail.com</t>
  </si>
  <si>
    <t>BAD - shpil2644@yahoo.com</t>
  </si>
  <si>
    <t>Elliott</t>
  </si>
  <si>
    <t>rebecca_sb@hotmail.com</t>
  </si>
  <si>
    <t>ronburgo@aol.com</t>
  </si>
  <si>
    <t>I've had to form this group, of which you're automatically a member, in order to continue sending my dance emails. Please let me know if you no longer want to be a member.</t>
  </si>
  <si>
    <t>You should also be getting an email with an updated summer schedule (you can always see that at www.dancemm.com) and another email about funeral arrangements for George McNamara</t>
  </si>
  <si>
    <t>jacosta1953@cox.net</t>
  </si>
  <si>
    <t>azd</t>
  </si>
  <si>
    <t>J</t>
  </si>
  <si>
    <t>Amelia</t>
  </si>
  <si>
    <t>ameliaj5@centurylink.net</t>
  </si>
  <si>
    <t>azd*</t>
  </si>
  <si>
    <t>Inman</t>
  </si>
  <si>
    <t>Arline</t>
  </si>
  <si>
    <t>inmana@cox.net</t>
  </si>
  <si>
    <t>McClune</t>
  </si>
  <si>
    <t>bdmcclune@alumnae.smith.edu</t>
  </si>
  <si>
    <t>Dore</t>
  </si>
  <si>
    <t>medore@mindspring.com</t>
  </si>
  <si>
    <t>Faulkner</t>
  </si>
  <si>
    <t>bobfnaz2006@hotmail.com</t>
  </si>
  <si>
    <t>bonnielamkin@hotmail.com</t>
  </si>
  <si>
    <t>cmdever@cox.net</t>
  </si>
  <si>
    <t>17-3</t>
  </si>
  <si>
    <t>17-4</t>
  </si>
  <si>
    <t>629-4069</t>
  </si>
  <si>
    <t>602-326-0462</t>
  </si>
  <si>
    <t>5735 E. McDowell Rd #102</t>
  </si>
  <si>
    <t>480-507-7962 ?</t>
  </si>
  <si>
    <t>602-339-5075</t>
  </si>
  <si>
    <t>Utter</t>
  </si>
  <si>
    <t>612-735-2686</t>
  </si>
  <si>
    <t>None</t>
  </si>
  <si>
    <t>2325 Pelican Court</t>
  </si>
  <si>
    <t>randausa@hotmail.co.uk</t>
  </si>
  <si>
    <t>Miller</t>
  </si>
  <si>
    <t xml:space="preserve">Anna </t>
  </si>
  <si>
    <t>kwammiller@aol.com</t>
  </si>
  <si>
    <t>Norma</t>
  </si>
  <si>
    <t>normamiler@aol.com</t>
  </si>
  <si>
    <t>Milonas</t>
  </si>
  <si>
    <t>milonas19@msn.com</t>
  </si>
  <si>
    <t>480-854-1061</t>
  </si>
  <si>
    <t>5001 East Main St #1090</t>
  </si>
  <si>
    <t>vplp1@cox.net</t>
  </si>
  <si>
    <t>Paquin</t>
  </si>
  <si>
    <t>Greta</t>
  </si>
  <si>
    <t>507-3348</t>
  </si>
  <si>
    <t>2973 E Park Av</t>
  </si>
  <si>
    <t>Penney</t>
  </si>
  <si>
    <t>m?</t>
  </si>
  <si>
    <t>Pashniak</t>
  </si>
  <si>
    <t>509 -991-4516</t>
  </si>
  <si>
    <t>Ramsey</t>
  </si>
  <si>
    <t>jkr0807@gmail.com</t>
  </si>
  <si>
    <t>602-488-2556</t>
  </si>
  <si>
    <t>8235 E Broadway</t>
  </si>
  <si>
    <t>Reed</t>
  </si>
  <si>
    <t>Bud</t>
  </si>
  <si>
    <t>budreed@cox.net</t>
  </si>
  <si>
    <t>813-6401</t>
  </si>
  <si>
    <t>J-5</t>
  </si>
  <si>
    <t>A-6</t>
  </si>
  <si>
    <t>B-2</t>
  </si>
  <si>
    <t>A-5</t>
  </si>
  <si>
    <t>Kovalski</t>
  </si>
  <si>
    <t>Madeline</t>
  </si>
  <si>
    <t>Pryga</t>
  </si>
  <si>
    <t>N-5</t>
  </si>
  <si>
    <t>N-6</t>
  </si>
  <si>
    <t>4-1</t>
  </si>
  <si>
    <t>G-1</t>
  </si>
  <si>
    <t>L-5</t>
  </si>
  <si>
    <t>E-4</t>
  </si>
  <si>
    <t>D-4</t>
  </si>
  <si>
    <t>D-2</t>
  </si>
  <si>
    <t>G-12</t>
  </si>
  <si>
    <t>D-8</t>
  </si>
  <si>
    <t>A-3</t>
  </si>
  <si>
    <t>E-8</t>
  </si>
  <si>
    <t>Gilbert AZ 85233</t>
  </si>
  <si>
    <t>5-1</t>
  </si>
  <si>
    <t>E-9</t>
  </si>
  <si>
    <t>larson.wakisew@sasktel.net</t>
  </si>
  <si>
    <t>2550 S Ellsworth Rd #237</t>
  </si>
  <si>
    <t>M-1</t>
  </si>
  <si>
    <t>2-1</t>
  </si>
  <si>
    <t>2-2</t>
  </si>
  <si>
    <t>1-1</t>
  </si>
  <si>
    <t>1-2</t>
  </si>
  <si>
    <t>O-3</t>
  </si>
  <si>
    <t>prisj_1@aol.com</t>
  </si>
  <si>
    <t>480-399-5252</t>
  </si>
  <si>
    <t>2208 W Baseline Rd #73 (POB 3874)</t>
  </si>
  <si>
    <t>James (Jim) P</t>
  </si>
  <si>
    <t>8020 E Keats Ave #278</t>
  </si>
  <si>
    <t>McGavick</t>
  </si>
  <si>
    <t>253-381-3527</t>
  </si>
  <si>
    <t>sharonmcgavick@comcast.net</t>
  </si>
  <si>
    <t>judymatteis@msn.com</t>
  </si>
  <si>
    <t>DeMatteis</t>
  </si>
  <si>
    <t>davidknapp@hotmail.com</t>
  </si>
  <si>
    <t xml:space="preserve">480-786-6020  </t>
  </si>
  <si>
    <t>2550 S Ellsworth #88</t>
  </si>
  <si>
    <t>Sharp</t>
  </si>
  <si>
    <t>Clyde</t>
  </si>
  <si>
    <t>dancergal.mm@gmail.com</t>
  </si>
  <si>
    <t>3811 E University Dr #71</t>
  </si>
  <si>
    <t>3167 E University Dr</t>
  </si>
  <si>
    <t xml:space="preserve">Kuestor </t>
  </si>
  <si>
    <t>Kuestor</t>
  </si>
  <si>
    <t>Crandall</t>
  </si>
  <si>
    <t>Burgess</t>
  </si>
  <si>
    <t>Oct</t>
  </si>
  <si>
    <t>Nov</t>
  </si>
  <si>
    <t>year-to-date</t>
  </si>
  <si>
    <t>McNamara</t>
  </si>
  <si>
    <t>Mac</t>
  </si>
  <si>
    <t>357-9604</t>
  </si>
  <si>
    <t>Metheany</t>
  </si>
  <si>
    <t>Maryl</t>
  </si>
  <si>
    <t>marylgene@yahoo.com</t>
  </si>
  <si>
    <t>541-480-7001</t>
  </si>
  <si>
    <t>jmootz@winona.edu</t>
  </si>
  <si>
    <t>Mullett</t>
  </si>
  <si>
    <t>946-5566</t>
  </si>
  <si>
    <t>2530 N Champlain Av</t>
  </si>
  <si>
    <t>sunfish3030@yahoo.com</t>
  </si>
  <si>
    <t>Mulvena</t>
  </si>
  <si>
    <t>Bo</t>
  </si>
  <si>
    <t>664-6486</t>
  </si>
  <si>
    <t>1317 N Blue Marlin Dr</t>
  </si>
  <si>
    <t>desertflora@cox.net</t>
  </si>
  <si>
    <t>Flo</t>
  </si>
  <si>
    <t>480-354-8811</t>
  </si>
  <si>
    <t>Ciardullo</t>
  </si>
  <si>
    <t>D-12</t>
  </si>
  <si>
    <t>3-6</t>
  </si>
  <si>
    <t>3-5</t>
  </si>
  <si>
    <t>E-6</t>
  </si>
  <si>
    <t>N-4</t>
  </si>
  <si>
    <t>L-6</t>
  </si>
  <si>
    <t>A-2</t>
  </si>
  <si>
    <t>Florence</t>
  </si>
  <si>
    <t>Alene</t>
  </si>
  <si>
    <t>480-993-4649</t>
  </si>
  <si>
    <t>CG</t>
  </si>
  <si>
    <t>Acosta (15); Romans (14)</t>
  </si>
  <si>
    <t>4449 E Edgewood Av</t>
  </si>
  <si>
    <t>1261 S Main Dr</t>
  </si>
  <si>
    <t>3510 E Hampton Av #70</t>
  </si>
  <si>
    <t>plus $300 check from Lujan</t>
  </si>
  <si>
    <t>nov</t>
  </si>
  <si>
    <t>dec</t>
  </si>
  <si>
    <t>jan 7</t>
  </si>
  <si>
    <t>lujan check</t>
  </si>
  <si>
    <t>diff</t>
  </si>
  <si>
    <t>Moore (15,16); Cousineau (14)</t>
  </si>
  <si>
    <t>deceased 4/24/16</t>
  </si>
  <si>
    <t>Ropollo</t>
  </si>
  <si>
    <t>623-977-5659</t>
  </si>
  <si>
    <t>Tusek; kitchen</t>
  </si>
  <si>
    <t>563-209-8234</t>
  </si>
  <si>
    <t>djbroughton1957@gmail.com</t>
  </si>
  <si>
    <t>2550 S Ellsworth Rd #177</t>
  </si>
  <si>
    <t>563-726-3487</t>
  </si>
  <si>
    <t>bjbroughton7@gmail.com</t>
  </si>
  <si>
    <t>701-240-3651</t>
  </si>
  <si>
    <t>480-267-5760</t>
  </si>
  <si>
    <t>3710 S Goldfield Rd #269</t>
  </si>
  <si>
    <t>Abrahms</t>
  </si>
  <si>
    <t>Don</t>
  </si>
  <si>
    <t>838-0096</t>
  </si>
  <si>
    <t>Adams</t>
  </si>
  <si>
    <t>218-4552</t>
  </si>
  <si>
    <t>303 N Lindsay Rd #R15</t>
  </si>
  <si>
    <t>Montai</t>
  </si>
  <si>
    <t>Taya777@aol.com</t>
  </si>
  <si>
    <t>717-839-7078 (Michael)</t>
  </si>
  <si>
    <t>Pond</t>
  </si>
  <si>
    <t xml:space="preserve">6001 E Southern Av </t>
  </si>
  <si>
    <t>Richard</t>
  </si>
  <si>
    <t>Povey</t>
  </si>
  <si>
    <t>Milkovich</t>
  </si>
  <si>
    <t>303-517-6015</t>
  </si>
  <si>
    <t>Lois</t>
  </si>
  <si>
    <t>namamitchell@aol.com</t>
  </si>
  <si>
    <t>630-930-3844</t>
  </si>
  <si>
    <t>217 W Ironhorse Ln</t>
  </si>
  <si>
    <t>Murphy</t>
  </si>
  <si>
    <t>y - Kaye</t>
  </si>
  <si>
    <t>Murray</t>
  </si>
  <si>
    <t>6795 Emmett Street</t>
  </si>
  <si>
    <t>Omaha</t>
  </si>
  <si>
    <t>NE</t>
  </si>
  <si>
    <t>Dennis</t>
  </si>
  <si>
    <t>dancerkaye@cox.net</t>
  </si>
  <si>
    <t>234-4772</t>
  </si>
  <si>
    <t>1737 E Manhatton Dr</t>
  </si>
  <si>
    <t>Kaye</t>
  </si>
  <si>
    <t>y - Joann</t>
  </si>
  <si>
    <t>Neckvatal</t>
  </si>
  <si>
    <t>joann.nckvtl@gmail.com</t>
  </si>
  <si>
    <t>325-0274</t>
  </si>
  <si>
    <t>7020 E Kessler Av</t>
  </si>
  <si>
    <t>Joann</t>
  </si>
  <si>
    <t>480-772-2588</t>
  </si>
  <si>
    <t>Nelson</t>
  </si>
  <si>
    <t>480-986-6050</t>
  </si>
  <si>
    <t>total Dec</t>
  </si>
  <si>
    <t>Dec</t>
  </si>
  <si>
    <t>total Jan</t>
  </si>
  <si>
    <t>NONE</t>
  </si>
  <si>
    <t>y - Magdsick</t>
  </si>
  <si>
    <t>Peterson</t>
  </si>
  <si>
    <t>Place</t>
  </si>
  <si>
    <t>Barry</t>
  </si>
  <si>
    <t>bgplace@bgplace.cnc.net</t>
  </si>
  <si>
    <t>380-4738</t>
  </si>
  <si>
    <t>Wenkka</t>
  </si>
  <si>
    <t>Latzel</t>
  </si>
  <si>
    <t>Carl</t>
  </si>
  <si>
    <t>Pederson</t>
  </si>
  <si>
    <t>Herri</t>
  </si>
  <si>
    <t>H</t>
  </si>
  <si>
    <t>Gonnering</t>
  </si>
  <si>
    <t>McCuree</t>
  </si>
  <si>
    <t>Ruiz</t>
  </si>
  <si>
    <t>Regina</t>
  </si>
  <si>
    <t>Matteo</t>
  </si>
  <si>
    <t>DeBord (Frost)</t>
  </si>
  <si>
    <t>Debra Pentz</t>
  </si>
  <si>
    <t>richwyant42@yahoo.com</t>
  </si>
  <si>
    <t>712-251-8628</t>
  </si>
  <si>
    <t>2550 S Ellsworth</t>
  </si>
  <si>
    <t>Goodman</t>
  </si>
  <si>
    <t>505-238-8669</t>
  </si>
  <si>
    <t>5353 E Skyline Dr #142</t>
  </si>
  <si>
    <t>Kosterman</t>
  </si>
  <si>
    <t>360-701-8945</t>
  </si>
  <si>
    <t>360-903-4930</t>
  </si>
  <si>
    <t>jkost@tds.net</t>
  </si>
  <si>
    <t>Busse</t>
  </si>
  <si>
    <t>480-983-7588</t>
  </si>
  <si>
    <t>dinner not paid</t>
  </si>
  <si>
    <t>new count for caterer</t>
  </si>
  <si>
    <t>dance only not paid</t>
  </si>
  <si>
    <t>new count dance only</t>
  </si>
  <si>
    <t>306-741-4444</t>
  </si>
  <si>
    <t>2259 S Las Flores</t>
  </si>
  <si>
    <t>Halma</t>
  </si>
  <si>
    <t>920-419-7752</t>
  </si>
  <si>
    <t>7621 E Rugged</t>
  </si>
  <si>
    <t>480-981-1936</t>
  </si>
  <si>
    <t>mvwallyworld@cox.net</t>
  </si>
  <si>
    <t>6334-21 E Viewmont Dr</t>
  </si>
  <si>
    <t>Deuvall - deceased 18</t>
  </si>
  <si>
    <t>deceased 8/4/18</t>
  </si>
  <si>
    <t>Blomgren - 2017</t>
  </si>
  <si>
    <t>602-696-7945</t>
  </si>
  <si>
    <t>deceased 9/11/18</t>
  </si>
  <si>
    <t>Klusendorf</t>
  </si>
  <si>
    <t>age 99 - born 7/21/19</t>
  </si>
  <si>
    <t>age 72</t>
  </si>
  <si>
    <t>Car</t>
  </si>
  <si>
    <t>Lor</t>
  </si>
  <si>
    <t xml:space="preserve">lorcarr@telus.net </t>
  </si>
  <si>
    <t>friend of Carol Tomaino</t>
  </si>
  <si>
    <t>Tomaino</t>
  </si>
  <si>
    <t>4900 S Kings Ranch Rd</t>
  </si>
  <si>
    <t>Butts</t>
  </si>
  <si>
    <t>Cadwell</t>
  </si>
  <si>
    <t>Loren</t>
  </si>
  <si>
    <t>480-216-9821</t>
  </si>
  <si>
    <t>1452 S Ellsworth Rd #2955</t>
  </si>
  <si>
    <t>lmcadwell@tds.net</t>
  </si>
  <si>
    <t>Camp</t>
  </si>
  <si>
    <t>480-588-8196</t>
  </si>
  <si>
    <t>aeaton@cox.net (daughter Sandy)</t>
  </si>
  <si>
    <t>Glen</t>
  </si>
  <si>
    <t>aeaton@cox.net</t>
  </si>
  <si>
    <t>Campbell</t>
  </si>
  <si>
    <t>m.l.campbell@cox.net</t>
  </si>
  <si>
    <t>Cards</t>
  </si>
  <si>
    <t>Dolly</t>
  </si>
  <si>
    <t>dancedolly@msn.com</t>
  </si>
  <si>
    <t>Carey</t>
  </si>
  <si>
    <t>480-861-7641</t>
  </si>
  <si>
    <t>Carioscia</t>
  </si>
  <si>
    <t>623-876-8002</t>
  </si>
  <si>
    <t>13231 N 99th Dr</t>
  </si>
  <si>
    <t>jgcbsc@cox.net</t>
  </si>
  <si>
    <t>Carlisle</t>
  </si>
  <si>
    <t>649-9215</t>
  </si>
  <si>
    <t>220 N 22nd Pl #1038</t>
  </si>
  <si>
    <t>jocar432@hotmail.com</t>
  </si>
  <si>
    <t>Carollo</t>
  </si>
  <si>
    <t>1101 S Ellsworth Rd</t>
  </si>
  <si>
    <t>Henry</t>
  </si>
  <si>
    <t>602-550-6563</t>
  </si>
  <si>
    <t>7-1</t>
  </si>
  <si>
    <t>7-2</t>
  </si>
  <si>
    <t>11061 S Tomah St</t>
  </si>
  <si>
    <t>623-239-6106</t>
  </si>
  <si>
    <t>john@herranen.com</t>
  </si>
  <si>
    <t>480-277-0342</t>
  </si>
  <si>
    <t>Herzlinger</t>
  </si>
  <si>
    <t xml:space="preserve">Jack </t>
  </si>
  <si>
    <t>jack007h@aol.com</t>
  </si>
  <si>
    <t>480-481-6000</t>
  </si>
  <si>
    <t>Hew</t>
  </si>
  <si>
    <t>883-3244</t>
  </si>
  <si>
    <t>10201 E Elmwood Dr</t>
  </si>
  <si>
    <t>SL</t>
  </si>
  <si>
    <t>N-2</t>
  </si>
  <si>
    <t>N-1</t>
  </si>
  <si>
    <t>E-11</t>
  </si>
  <si>
    <t>4-2</t>
  </si>
  <si>
    <t>3-1</t>
  </si>
  <si>
    <t>B-6</t>
  </si>
  <si>
    <t>Windmiller</t>
  </si>
  <si>
    <t>962-4399</t>
  </si>
  <si>
    <t>Stokes</t>
  </si>
  <si>
    <t>F-5</t>
  </si>
  <si>
    <t>F-6</t>
  </si>
  <si>
    <t>Scovel - 2017</t>
  </si>
  <si>
    <t>Hauser (2016)</t>
  </si>
  <si>
    <t>Moore (15,16,17); Cousineau (14)</t>
  </si>
  <si>
    <t>2012-17 partner</t>
  </si>
  <si>
    <t>Connely (2016)</t>
  </si>
  <si>
    <t>Graham (2017)</t>
  </si>
  <si>
    <t>McEnteggart</t>
  </si>
  <si>
    <t>518-312-2429</t>
  </si>
  <si>
    <t>S6H6V7</t>
  </si>
  <si>
    <t>2550 S Ellsworth Road #387</t>
  </si>
  <si>
    <t>deborahs_email@yahoo.com</t>
  </si>
  <si>
    <t>Rheam</t>
  </si>
  <si>
    <t>blueeyez1@gmail.com</t>
  </si>
  <si>
    <t>Rheault</t>
  </si>
  <si>
    <t>480-984-4568</t>
  </si>
  <si>
    <t>grheault@mymts.net</t>
  </si>
  <si>
    <t>Riggs</t>
  </si>
  <si>
    <t>480-373-8700</t>
  </si>
  <si>
    <t>Rinaldi</t>
  </si>
  <si>
    <t>Elsie</t>
  </si>
  <si>
    <t>509-981-5291</t>
  </si>
  <si>
    <t>5312 N Riblet View Ln</t>
  </si>
  <si>
    <t>Roalson</t>
  </si>
  <si>
    <t>373-5616</t>
  </si>
  <si>
    <t>650 N Hawes Rd #5616</t>
  </si>
  <si>
    <t>roalson6751@yahoo.com</t>
  </si>
  <si>
    <t>Robb</t>
  </si>
  <si>
    <t>480-924-8303</t>
  </si>
  <si>
    <t>5001 E Main St #526</t>
  </si>
  <si>
    <t>Roberson</t>
  </si>
  <si>
    <t>602-332-5639</t>
  </si>
  <si>
    <t>dar1115@cox.net</t>
  </si>
  <si>
    <t>Robinson</t>
  </si>
  <si>
    <t>Norman P.</t>
  </si>
  <si>
    <t>michael.onthekeys@gmail.com</t>
  </si>
  <si>
    <t>Carpenter</t>
  </si>
  <si>
    <t>Debbie</t>
  </si>
  <si>
    <t>debc33@frontier.com</t>
  </si>
  <si>
    <t>Carr</t>
  </si>
  <si>
    <t>Denna</t>
  </si>
  <si>
    <t>Desmarais</t>
  </si>
  <si>
    <t>480-771-6964</t>
  </si>
  <si>
    <t>1101 Ellsworth #40</t>
  </si>
  <si>
    <t>Homan</t>
  </si>
  <si>
    <t>barrydance@yahoo.com</t>
  </si>
  <si>
    <t>2875 W 1260 S</t>
  </si>
  <si>
    <t xml:space="preserve">Ch  </t>
  </si>
  <si>
    <t>480-888-6451</t>
  </si>
  <si>
    <t>44 S. Greenfield # 43</t>
  </si>
  <si>
    <t>Sturgeon</t>
  </si>
  <si>
    <t>david808@gmail.com</t>
  </si>
  <si>
    <t>3510 E Hampton Ave #70</t>
  </si>
  <si>
    <t>Andy &amp; Marian E</t>
  </si>
  <si>
    <t>701-213-6024</t>
  </si>
  <si>
    <t>all + 4</t>
  </si>
  <si>
    <t>til early Jun, sep</t>
  </si>
  <si>
    <t>Brown</t>
  </si>
  <si>
    <t>Mercedes</t>
  </si>
  <si>
    <t>115 Elmview Rd</t>
  </si>
  <si>
    <t>23921 Manistee Ln</t>
  </si>
  <si>
    <t>3710 S Goldfield Rd #432</t>
  </si>
  <si>
    <t>3701 Golden Valley Rd</t>
  </si>
  <si>
    <r>
      <t xml:space="preserve">3020 E Main St </t>
    </r>
    <r>
      <rPr>
        <i/>
        <sz val="12"/>
        <rFont val="Arial"/>
        <family val="2"/>
      </rPr>
      <t>#</t>
    </r>
    <r>
      <rPr>
        <sz val="12"/>
        <rFont val="Arial"/>
        <family val="2"/>
      </rPr>
      <t>F50</t>
    </r>
  </si>
  <si>
    <t>7107 E Flossmore Av</t>
  </si>
  <si>
    <t>401 S Ironwood Dr</t>
  </si>
  <si>
    <t>10965 E Knowles Av</t>
  </si>
  <si>
    <t>4543 E Emelita Av</t>
  </si>
  <si>
    <t>Chester</t>
  </si>
  <si>
    <t>Pilato</t>
  </si>
  <si>
    <t>830-0742</t>
  </si>
  <si>
    <t>2256 Leisure World</t>
  </si>
  <si>
    <t>Pitts</t>
  </si>
  <si>
    <t>643 S Desert Flower Dr</t>
  </si>
  <si>
    <t>donna4@frontiernet.net</t>
  </si>
  <si>
    <t>Arp</t>
  </si>
  <si>
    <t>Lester E.</t>
  </si>
  <si>
    <t>262-7736</t>
  </si>
  <si>
    <t>146 N Merrill Rd #93</t>
  </si>
  <si>
    <t>Arrowood</t>
  </si>
  <si>
    <t>Penny</t>
  </si>
  <si>
    <t>319-9105</t>
  </si>
  <si>
    <t>2721 W Gregory St</t>
  </si>
  <si>
    <t>kflai602@yahoo.com</t>
  </si>
  <si>
    <t>merrimmck@verison.net</t>
  </si>
  <si>
    <t>Marilynn</t>
  </si>
  <si>
    <t>mmiles7@cox.net</t>
  </si>
  <si>
    <t>suncitymarlene@yahoo.com</t>
  </si>
  <si>
    <t>Skytland</t>
  </si>
  <si>
    <t>scoty1@solarus.net</t>
  </si>
  <si>
    <t>Artibise</t>
  </si>
  <si>
    <t>artibise@shaw.ca</t>
  </si>
  <si>
    <t>Yvonne</t>
  </si>
  <si>
    <t>Aslin</t>
  </si>
  <si>
    <t>Nora</t>
  </si>
  <si>
    <t>830-4419</t>
  </si>
  <si>
    <t>1641 Leisure World</t>
  </si>
  <si>
    <t>Atkinson</t>
  </si>
  <si>
    <t>Doris</t>
  </si>
  <si>
    <t>4642 E Emerald Av</t>
  </si>
  <si>
    <t>Lovella</t>
  </si>
  <si>
    <t>2605 S Tomahawk #112</t>
  </si>
  <si>
    <t>Patty</t>
  </si>
  <si>
    <t>319-352-1445</t>
  </si>
  <si>
    <t>1304 4th Av SW</t>
  </si>
  <si>
    <t>Marian E</t>
  </si>
  <si>
    <t>530-570-2427</t>
  </si>
  <si>
    <t>281 E 12th St</t>
  </si>
  <si>
    <t>travlnnana@yahoo.com</t>
  </si>
  <si>
    <t>j.devine41.jd@gmail.com</t>
  </si>
  <si>
    <t>3020 E Main #F24</t>
  </si>
  <si>
    <t>Moeller</t>
  </si>
  <si>
    <t>Arlen</t>
  </si>
  <si>
    <t>Loretta</t>
  </si>
  <si>
    <t>lorettamoen4@gmail.com</t>
  </si>
  <si>
    <t>Moffatt</t>
  </si>
  <si>
    <t>ronmoffatt@msn.com</t>
  </si>
  <si>
    <t>Mollet</t>
  </si>
  <si>
    <t>blmollet@gmail.com</t>
  </si>
  <si>
    <t>Mollins</t>
  </si>
  <si>
    <t>dmollins@yahoo.com</t>
  </si>
  <si>
    <t>Montalvo</t>
  </si>
  <si>
    <t>Angel</t>
  </si>
  <si>
    <t>480-227-5236</t>
  </si>
  <si>
    <t>187 N 132nd St</t>
  </si>
  <si>
    <t>atrooper187@cox.net</t>
  </si>
  <si>
    <t>Mootz</t>
  </si>
  <si>
    <t>897-0137</t>
  </si>
  <si>
    <t>1113 S 81st Pl</t>
  </si>
  <si>
    <t>Guevara</t>
  </si>
  <si>
    <t>Dave</t>
  </si>
  <si>
    <t>DaveGuevara@prodigy.net</t>
  </si>
  <si>
    <t>984-5475</t>
  </si>
  <si>
    <t>7723 E Fay</t>
  </si>
  <si>
    <t>Halsey</t>
  </si>
  <si>
    <t>Wilma</t>
  </si>
  <si>
    <t>wlhalsey107@aol.com</t>
  </si>
  <si>
    <t>832-3448</t>
  </si>
  <si>
    <t>7746 E Laguna Azul Av #279</t>
  </si>
  <si>
    <t>Rubenstein</t>
  </si>
  <si>
    <t>Hankins</t>
  </si>
  <si>
    <t>9828 E Pueblo Av #81</t>
  </si>
  <si>
    <t xml:space="preserve">Me </t>
  </si>
  <si>
    <t>Jeanne</t>
  </si>
  <si>
    <t>Felker</t>
  </si>
  <si>
    <t>Darlene</t>
  </si>
  <si>
    <t>bubbly0107@aol.com</t>
  </si>
  <si>
    <t>832-7617</t>
  </si>
  <si>
    <t>4211 E Catalina Av</t>
  </si>
  <si>
    <t xml:space="preserve">"Andy" Andrew B </t>
  </si>
  <si>
    <t xml:space="preserve">"Bob" Rene </t>
  </si>
  <si>
    <t>M-6</t>
  </si>
  <si>
    <t xml:space="preserve">Laura M </t>
  </si>
  <si>
    <t>money to be collected Thursday night</t>
  </si>
  <si>
    <t>Donald</t>
  </si>
  <si>
    <t>jmhoctor@yahoo.com</t>
  </si>
  <si>
    <t>520-568-3458</t>
  </si>
  <si>
    <t xml:space="preserve">20727 N La Eutrada </t>
  </si>
  <si>
    <t>Ma</t>
  </si>
  <si>
    <t>Hollister</t>
  </si>
  <si>
    <t>Hal</t>
  </si>
  <si>
    <t>halhol1@netzero.net</t>
  </si>
  <si>
    <t>303-520-5378</t>
  </si>
  <si>
    <t>Holtine</t>
  </si>
  <si>
    <t>Jack</t>
  </si>
  <si>
    <t>356-7099</t>
  </si>
  <si>
    <t>8012 E Monte Av</t>
  </si>
  <si>
    <t>Gene</t>
  </si>
  <si>
    <t>602-361-4717</t>
  </si>
  <si>
    <t>2230 E 52nd #1</t>
  </si>
  <si>
    <t>Anchorage</t>
  </si>
  <si>
    <t>AK</t>
  </si>
  <si>
    <t>Huang</t>
  </si>
  <si>
    <t>J-1</t>
  </si>
  <si>
    <t>J-2</t>
  </si>
  <si>
    <t>Teresa</t>
  </si>
  <si>
    <t>thuang888@cox.net</t>
  </si>
  <si>
    <t>231-3492</t>
  </si>
  <si>
    <t>1751 Leisure World</t>
  </si>
  <si>
    <t>Hundley</t>
  </si>
  <si>
    <t>perkybev@hotmail.com</t>
  </si>
  <si>
    <t>215-7462</t>
  </si>
  <si>
    <t>1051 S Amandes</t>
  </si>
  <si>
    <t>Ingram</t>
  </si>
  <si>
    <t>LauraM.</t>
  </si>
  <si>
    <t>983-5411</t>
  </si>
  <si>
    <t>2701 S Idaho Rd</t>
  </si>
  <si>
    <t>Jacobs</t>
  </si>
  <si>
    <t>Linda</t>
  </si>
  <si>
    <t>jcbslinda2004@aol.com</t>
  </si>
  <si>
    <t>917-5390</t>
  </si>
  <si>
    <t>2138 N Apollo Ct</t>
  </si>
  <si>
    <t>Jakobsons</t>
  </si>
  <si>
    <t>Jimmy</t>
  </si>
  <si>
    <t>111 S Greenfield Rd #747</t>
  </si>
  <si>
    <t>Jansen</t>
  </si>
  <si>
    <t>Harriet</t>
  </si>
  <si>
    <t>308-641-2869</t>
  </si>
  <si>
    <t>6782 E San Cristobal Way</t>
  </si>
  <si>
    <t>Veryl</t>
  </si>
  <si>
    <t>Peter</t>
  </si>
  <si>
    <t>Michael</t>
  </si>
  <si>
    <t>Klamm</t>
  </si>
  <si>
    <t>Jacqui</t>
  </si>
  <si>
    <t>bethebeat@cox.net</t>
  </si>
  <si>
    <t>480-844-8745</t>
  </si>
  <si>
    <t>Johne</t>
  </si>
  <si>
    <t>Kleven</t>
  </si>
  <si>
    <t>Adin</t>
  </si>
  <si>
    <t>ak1mk1@msn.com</t>
  </si>
  <si>
    <t>480-288-9246</t>
  </si>
  <si>
    <t>y - Adin</t>
  </si>
  <si>
    <t>GD</t>
  </si>
  <si>
    <t>Plowe/Pacyga</t>
  </si>
  <si>
    <t>goodmanassoc@thuntek.net/rick@spamarrest.com</t>
  </si>
  <si>
    <t>Hickman</t>
  </si>
  <si>
    <t>deborahjhickman@gmail.com</t>
  </si>
  <si>
    <t>480-246-0033</t>
  </si>
  <si>
    <t>Kowal</t>
  </si>
  <si>
    <t>716-698-2562</t>
  </si>
  <si>
    <t>jmbandd@gmail.com</t>
  </si>
  <si>
    <t>3300 E Broadway Rd</t>
  </si>
  <si>
    <t>480-759-2400</t>
  </si>
  <si>
    <t>Aardahl/Theron</t>
  </si>
  <si>
    <t>Les</t>
  </si>
  <si>
    <t>LaVie</t>
  </si>
  <si>
    <t>Revelin</t>
  </si>
  <si>
    <t>480-699-3618</t>
  </si>
  <si>
    <t>4725 N Pasadena Ln</t>
  </si>
  <si>
    <t>Spokane</t>
  </si>
  <si>
    <t>Pasnik</t>
  </si>
  <si>
    <t>8261 E Keats Av  #391</t>
  </si>
  <si>
    <t>Darla</t>
  </si>
  <si>
    <t>985-6481</t>
  </si>
  <si>
    <t>233 N Val Vista #81</t>
  </si>
  <si>
    <t>Paulete</t>
  </si>
  <si>
    <t>Paola Urrego</t>
  </si>
  <si>
    <t>Stephen Orsini</t>
  </si>
  <si>
    <t>Veronica Victoria Torres</t>
  </si>
  <si>
    <t>Tony O-C</t>
  </si>
  <si>
    <t xml:space="preserve">Denise Leach </t>
  </si>
  <si>
    <t>Alicia</t>
  </si>
  <si>
    <t>Kaylea Nedelco</t>
  </si>
  <si>
    <t>Angie</t>
  </si>
  <si>
    <t>Megan</t>
  </si>
  <si>
    <t>Heather Ayers</t>
  </si>
  <si>
    <t>Morgan Delisi</t>
  </si>
  <si>
    <t>Tina W</t>
  </si>
  <si>
    <t>Angela Roberts</t>
  </si>
  <si>
    <t>Dee_R</t>
  </si>
  <si>
    <t>Deborah M</t>
  </si>
  <si>
    <t>Monique Darte Jones</t>
  </si>
  <si>
    <t>Louie Bateman</t>
  </si>
  <si>
    <t>Larry Mann</t>
  </si>
  <si>
    <t>Jackie</t>
  </si>
  <si>
    <t>Judy McM</t>
  </si>
  <si>
    <t>Lisa Langfoss</t>
  </si>
  <si>
    <t>Vickie Aigner</t>
  </si>
  <si>
    <t>havingfundancing@gmail.com</t>
  </si>
  <si>
    <t>505-947-0044</t>
  </si>
  <si>
    <t>4700 E Main #148</t>
  </si>
  <si>
    <t>jskaz65@gmail.com</t>
  </si>
  <si>
    <t>Parenteau</t>
  </si>
  <si>
    <t>Viola</t>
  </si>
  <si>
    <t>fosterjazz1@gmail.com</t>
  </si>
  <si>
    <t>Audry</t>
  </si>
  <si>
    <t>Ana</t>
  </si>
  <si>
    <t>Justin</t>
  </si>
  <si>
    <t>Kiersten</t>
  </si>
  <si>
    <t>Mr</t>
  </si>
  <si>
    <t>Lujan guest</t>
  </si>
  <si>
    <t>Ruby Vasque</t>
  </si>
  <si>
    <t>Sarah Slater</t>
  </si>
  <si>
    <t>Lori Woods</t>
  </si>
  <si>
    <t>Sophia Z</t>
  </si>
  <si>
    <t>Ashley Kloster</t>
  </si>
  <si>
    <t>Denise Deese</t>
  </si>
  <si>
    <t>f</t>
  </si>
  <si>
    <t>Diane</t>
  </si>
  <si>
    <t>XG</t>
  </si>
  <si>
    <t>y</t>
  </si>
  <si>
    <t>n</t>
  </si>
  <si>
    <t>Allen</t>
  </si>
  <si>
    <t>Dana</t>
  </si>
  <si>
    <t>dana.kae@gmail.com</t>
  </si>
  <si>
    <t>480-227-6696</t>
  </si>
  <si>
    <t>202 Leisure World</t>
  </si>
  <si>
    <t>Trudy</t>
  </si>
  <si>
    <t>Keller</t>
  </si>
  <si>
    <t>Gillings</t>
  </si>
  <si>
    <t>Amick</t>
  </si>
  <si>
    <t>Margaret</t>
  </si>
  <si>
    <t>480-357-2431</t>
  </si>
  <si>
    <t xml:space="preserve">8310 E Deep Canyon </t>
  </si>
  <si>
    <t>G</t>
  </si>
  <si>
    <t>Valenzuela</t>
  </si>
  <si>
    <t>Anderson</t>
  </si>
  <si>
    <t>Jim</t>
  </si>
  <si>
    <t>Jhamaa1@yahoo.com</t>
  </si>
  <si>
    <t>632-2436</t>
  </si>
  <si>
    <t>617 W Merrill Av</t>
  </si>
  <si>
    <t>Gi</t>
  </si>
  <si>
    <t>Angal</t>
  </si>
  <si>
    <t>Andy</t>
  </si>
  <si>
    <t>andrewangal@yahoo.com</t>
  </si>
  <si>
    <t>928-200-0652</t>
  </si>
  <si>
    <t>2300 E Maple St</t>
  </si>
  <si>
    <t>Gl</t>
  </si>
  <si>
    <t>p</t>
  </si>
  <si>
    <t>Crowe</t>
  </si>
  <si>
    <t>Avigliano</t>
  </si>
  <si>
    <t>GC</t>
  </si>
  <si>
    <t>Az</t>
  </si>
  <si>
    <t>Jerry</t>
  </si>
  <si>
    <t>Te</t>
  </si>
  <si>
    <t>XX</t>
  </si>
  <si>
    <t>Bachauer</t>
  </si>
  <si>
    <t>Hans</t>
  </si>
  <si>
    <t>tantler@yahoo.ca</t>
  </si>
  <si>
    <t>480-299-8525</t>
  </si>
  <si>
    <t>Brownstown</t>
  </si>
  <si>
    <t>NO</t>
  </si>
  <si>
    <t>jebehrend@q.com</t>
  </si>
  <si>
    <t>Bell</t>
  </si>
  <si>
    <t>firstrb@gmail.com</t>
  </si>
  <si>
    <t xml:space="preserve">Vonny </t>
  </si>
  <si>
    <t>Bellamy</t>
  </si>
  <si>
    <t>373-1102</t>
  </si>
  <si>
    <t>8700 E University Dr #1102</t>
  </si>
  <si>
    <t>ron.bellamy@rogers.com</t>
  </si>
  <si>
    <t>Berg</t>
  </si>
  <si>
    <t>patberg41@aol.com</t>
  </si>
  <si>
    <t>Jones</t>
  </si>
  <si>
    <t>Bickley</t>
  </si>
  <si>
    <t>Bick (John)</t>
  </si>
  <si>
    <t>jbickleyaz@yahoo.com</t>
  </si>
  <si>
    <t>Biernier</t>
  </si>
  <si>
    <t>480-890-1184</t>
  </si>
  <si>
    <t>Ritchey</t>
  </si>
  <si>
    <t>Clydean "Dee</t>
  </si>
  <si>
    <t>5037 E Downing St</t>
  </si>
  <si>
    <t>misshermila@gmail.com</t>
  </si>
  <si>
    <t>Sydness</t>
  </si>
  <si>
    <t>480-326-9143</t>
  </si>
  <si>
    <t>2550 S Ellsworth Rd #71</t>
  </si>
  <si>
    <t>5001 E Main #1084</t>
  </si>
  <si>
    <t>Martz</t>
  </si>
  <si>
    <t>330-232-5491</t>
  </si>
  <si>
    <t>kmartz@mac.com</t>
  </si>
  <si>
    <t>6013 E El Paso St</t>
  </si>
  <si>
    <t>Pullen</t>
  </si>
  <si>
    <t>William D</t>
  </si>
  <si>
    <t>505-427-9811</t>
  </si>
  <si>
    <t>billpullen@fastmail.fm</t>
  </si>
  <si>
    <t>3000 Jefferson SE</t>
  </si>
  <si>
    <t xml:space="preserve">Wyoming </t>
  </si>
  <si>
    <t>712-276-0625</t>
  </si>
  <si>
    <t>Shaker</t>
  </si>
  <si>
    <t>vcshaker@msn.com</t>
  </si>
  <si>
    <t>contacted</t>
  </si>
  <si>
    <t>mcentyre1751@gmail.com</t>
  </si>
  <si>
    <t>msackett@blackcreektv.com</t>
  </si>
  <si>
    <t>mvolberding@live.com</t>
  </si>
  <si>
    <t>deceased before 11/28/16</t>
  </si>
  <si>
    <t>married to Teike</t>
  </si>
  <si>
    <t>402-829-7806</t>
  </si>
  <si>
    <t>3731 N Florene Blvd</t>
  </si>
  <si>
    <t>ssylveste@yahoo.com</t>
  </si>
  <si>
    <t>pattrevor@me.com</t>
  </si>
  <si>
    <t>480-861-5559</t>
  </si>
  <si>
    <t>ron.comeau43@gmail.com</t>
  </si>
  <si>
    <t>deceased 8/4/17</t>
  </si>
  <si>
    <t>age 89 - 9/21/27</t>
  </si>
  <si>
    <t>deceased 8/2/17</t>
  </si>
  <si>
    <t>8840 E Sunland Ave #100</t>
  </si>
  <si>
    <t>jjelli9@aol.com</t>
  </si>
  <si>
    <t>Harry</t>
  </si>
  <si>
    <t>320-0091</t>
  </si>
  <si>
    <t>4700 E Main St #1300</t>
  </si>
  <si>
    <t>Cullen</t>
  </si>
  <si>
    <t>Joyce M.</t>
  </si>
  <si>
    <t>mteike@msn.com</t>
  </si>
  <si>
    <t>Gainey (deceased)</t>
  </si>
  <si>
    <t>deceased 9/25/18</t>
  </si>
  <si>
    <t>BAD? - cgouvenier@cox.net</t>
  </si>
  <si>
    <t>and1har@yahoo.com</t>
  </si>
  <si>
    <t>Kirkman</t>
  </si>
  <si>
    <t>Paula Rivers</t>
  </si>
  <si>
    <t>Bradfield</t>
  </si>
  <si>
    <t>Jeannette Boulle</t>
  </si>
  <si>
    <t>schel</t>
  </si>
  <si>
    <t>Wooley</t>
  </si>
  <si>
    <t>Shawn</t>
  </si>
  <si>
    <t>Resch</t>
  </si>
  <si>
    <t>a</t>
  </si>
  <si>
    <t>Eurald (Ewald)</t>
  </si>
  <si>
    <t>R ael</t>
  </si>
  <si>
    <t>Battaglia</t>
  </si>
  <si>
    <t>L</t>
  </si>
  <si>
    <t>Se</t>
  </si>
  <si>
    <t>Beets</t>
  </si>
  <si>
    <t>Kooker</t>
  </si>
  <si>
    <t>Sekelsky</t>
  </si>
  <si>
    <t>Leipf</t>
  </si>
  <si>
    <t>can't read1</t>
  </si>
  <si>
    <t>Seynhoven</t>
  </si>
  <si>
    <t>Custarna</t>
  </si>
  <si>
    <t>Cindi</t>
  </si>
  <si>
    <t>Enge</t>
  </si>
  <si>
    <t>J Patricia</t>
  </si>
  <si>
    <t>Monzetta</t>
  </si>
  <si>
    <t>Ch  le</t>
  </si>
  <si>
    <t>Knox</t>
  </si>
  <si>
    <t>Swede</t>
  </si>
  <si>
    <t>Portas</t>
  </si>
  <si>
    <t>Schindler</t>
  </si>
  <si>
    <t>Hogan</t>
  </si>
  <si>
    <t>Reynolds</t>
  </si>
  <si>
    <t>Sta</t>
  </si>
  <si>
    <t>Corde</t>
  </si>
  <si>
    <t>Amy</t>
  </si>
  <si>
    <t>Wadlow</t>
  </si>
  <si>
    <t>Teebs</t>
  </si>
  <si>
    <t>C  …dra</t>
  </si>
  <si>
    <t>Hailey</t>
  </si>
  <si>
    <t>Caitlyn</t>
  </si>
  <si>
    <t>Connie</t>
  </si>
  <si>
    <t>itrustulord@msn.com</t>
  </si>
  <si>
    <t>545-8253</t>
  </si>
  <si>
    <t>1155 W Windjammer Dr</t>
  </si>
  <si>
    <t>Pat</t>
  </si>
  <si>
    <t>Flaugher</t>
  </si>
  <si>
    <t>James</t>
  </si>
  <si>
    <t>eyeball5@juno.com</t>
  </si>
  <si>
    <t>982-6222</t>
  </si>
  <si>
    <t>7420 E Desert Spoon Ln</t>
  </si>
  <si>
    <t>janhannon212@gmail.com</t>
  </si>
  <si>
    <t>629-4616</t>
  </si>
  <si>
    <t>BAD - loggen21001@aol.com</t>
  </si>
  <si>
    <t>Pendleton</t>
  </si>
  <si>
    <t>BobPendletonDanceFunPhx@gmail.com</t>
  </si>
  <si>
    <t>1240 E Rawhide</t>
  </si>
  <si>
    <t>Peterburs</t>
  </si>
  <si>
    <t>373-9767</t>
  </si>
  <si>
    <t>8216 E Meseto Av</t>
  </si>
  <si>
    <t>Terese</t>
  </si>
  <si>
    <t>Petersen</t>
  </si>
  <si>
    <t>Bonita M.</t>
  </si>
  <si>
    <t>924-7923</t>
  </si>
  <si>
    <t>5003 E Edgewoood Av</t>
  </si>
  <si>
    <t>419-5753</t>
  </si>
  <si>
    <t xml:space="preserve">28201 N 76 St </t>
  </si>
  <si>
    <t>espjohn001@aol.com</t>
  </si>
  <si>
    <t>Phillips</t>
  </si>
  <si>
    <t>Grand Junction</t>
  </si>
  <si>
    <t>2171 Canyon View Dr</t>
  </si>
  <si>
    <t>671-6231</t>
  </si>
  <si>
    <t>sharpspolka-bonnie@q.com</t>
  </si>
  <si>
    <t>Dupre</t>
  </si>
  <si>
    <t>cdupre86@yahoo.com</t>
  </si>
  <si>
    <t>cw.florence2@gmail.com</t>
  </si>
  <si>
    <t>Eusanio</t>
  </si>
  <si>
    <t>Clarke</t>
  </si>
  <si>
    <t>skyroamer4@hotmail.com</t>
  </si>
  <si>
    <t>deefee@q.com</t>
  </si>
  <si>
    <t>dwright335@aol.com</t>
  </si>
  <si>
    <t>k.gehlert@sbcglobal.net</t>
  </si>
  <si>
    <t>654-9635</t>
  </si>
  <si>
    <t>2619 S Zinnia</t>
  </si>
  <si>
    <t>Berrett</t>
  </si>
  <si>
    <t>Helen</t>
  </si>
  <si>
    <t>berresune@gmail.com</t>
  </si>
  <si>
    <t>215 N Power Rd #177</t>
  </si>
  <si>
    <t>Bishop</t>
  </si>
  <si>
    <t>Bobbie</t>
  </si>
  <si>
    <t>2015 Summer</t>
  </si>
  <si>
    <t>all</t>
  </si>
  <si>
    <t>May til end of June</t>
  </si>
  <si>
    <t>Kandi Epperley</t>
  </si>
  <si>
    <t>2550 S Ellsworth Rd #825</t>
  </si>
  <si>
    <t>y - Ross</t>
  </si>
  <si>
    <t>Costanga</t>
  </si>
  <si>
    <t>K-1</t>
  </si>
  <si>
    <t>6-5</t>
  </si>
  <si>
    <t>2-7</t>
  </si>
  <si>
    <t>2-8</t>
  </si>
  <si>
    <t>2-9</t>
  </si>
  <si>
    <t>2-10</t>
  </si>
  <si>
    <t>2-11</t>
  </si>
  <si>
    <t>2-12</t>
  </si>
  <si>
    <t>1-9</t>
  </si>
  <si>
    <t>1-10</t>
  </si>
  <si>
    <t>Moore (15); Cousineau (14)</t>
  </si>
  <si>
    <t>Cloward (15); McMartin (14)</t>
  </si>
  <si>
    <t>1-11</t>
  </si>
  <si>
    <t>1-12</t>
  </si>
  <si>
    <t>6-6</t>
  </si>
  <si>
    <t>K-2</t>
  </si>
  <si>
    <t>Steinke</t>
  </si>
  <si>
    <t>Telly (2017)</t>
  </si>
  <si>
    <t>Huff (2017)</t>
  </si>
  <si>
    <t>Blackstone (2017)</t>
  </si>
  <si>
    <t>Maryl's roommate 2017</t>
  </si>
  <si>
    <t>brenda Aquilar</t>
  </si>
  <si>
    <t>Rosey Ferkovich</t>
  </si>
  <si>
    <t>Ms Annette</t>
  </si>
  <si>
    <t>Linda H</t>
  </si>
  <si>
    <t>Jeanne Jones</t>
  </si>
  <si>
    <t>Kathy</t>
  </si>
  <si>
    <t>MM Organizer</t>
  </si>
  <si>
    <t>rwfosteraz@gmail.com</t>
  </si>
  <si>
    <t>C-10</t>
  </si>
  <si>
    <t>Foxen</t>
  </si>
  <si>
    <t>fidavis@cox.net</t>
  </si>
  <si>
    <t>jtp149@yahoo.com</t>
  </si>
  <si>
    <t>537 E Hackanore St.</t>
  </si>
  <si>
    <t>1261 S Main Drive</t>
  </si>
  <si>
    <t>2550 S Ellsworth Rd</t>
  </si>
  <si>
    <t>10950 E Flossmoor Ave.</t>
  </si>
  <si>
    <t>3021 S Fairway Drive</t>
  </si>
  <si>
    <t>y - Gonzales (2014); Burns (2013)</t>
  </si>
  <si>
    <t>360-701-8925</t>
  </si>
  <si>
    <t>deceased 9/13/16</t>
  </si>
  <si>
    <t>4700 E Main #1026</t>
  </si>
  <si>
    <t>shirleymhow@msn.com</t>
  </si>
  <si>
    <t>Hubbard</t>
  </si>
  <si>
    <t>Bobby G.</t>
  </si>
  <si>
    <t>215-1728</t>
  </si>
  <si>
    <t>8865 E Baseline Rd #1706</t>
  </si>
  <si>
    <t>hubbob@gmail.com</t>
  </si>
  <si>
    <t>Huf</t>
  </si>
  <si>
    <t>Ernst R.</t>
  </si>
  <si>
    <t>480-985-3092</t>
  </si>
  <si>
    <t>11464 E Monterray Av</t>
  </si>
  <si>
    <t>ernierh@aol.com</t>
  </si>
  <si>
    <t>Hughes</t>
  </si>
  <si>
    <t>480-883-0244</t>
  </si>
  <si>
    <t>Tom@teccles.onmicrosoft.com</t>
  </si>
  <si>
    <t>bilmarjensen28@gmail.com</t>
  </si>
  <si>
    <t>115 N. Kachina</t>
  </si>
  <si>
    <t>Olofson</t>
  </si>
  <si>
    <t>218-790-4657</t>
  </si>
  <si>
    <t>218-287-0518</t>
  </si>
  <si>
    <t>B-7</t>
  </si>
  <si>
    <t>Winkel</t>
  </si>
  <si>
    <t>480-807-4602</t>
  </si>
  <si>
    <t>deceased 1/1/15</t>
  </si>
  <si>
    <t>503-806-4215</t>
  </si>
  <si>
    <t>exzildaj@aol.com</t>
  </si>
  <si>
    <t>2012 or 2013 partner</t>
  </si>
  <si>
    <t>Riffel or Anderson, Colleen</t>
  </si>
  <si>
    <t>total</t>
  </si>
  <si>
    <t>11640 N 27th St #265C</t>
  </si>
  <si>
    <t>Riely</t>
  </si>
  <si>
    <t>Cathie</t>
  </si>
  <si>
    <t>480-982-3720</t>
  </si>
  <si>
    <t>480-946-2336</t>
  </si>
  <si>
    <t>480-721-5634</t>
  </si>
  <si>
    <t>1000 S Idaho Rd #510</t>
  </si>
  <si>
    <t>father</t>
  </si>
  <si>
    <t>mother</t>
  </si>
  <si>
    <t>daughter 1</t>
  </si>
  <si>
    <t>daughter 2</t>
  </si>
  <si>
    <t>friend</t>
  </si>
  <si>
    <t>Lemon</t>
  </si>
  <si>
    <t>crluv2dance@gmail.com</t>
  </si>
  <si>
    <t>Tranquilla</t>
  </si>
  <si>
    <t>Sorenson</t>
  </si>
  <si>
    <t>Rollin</t>
  </si>
  <si>
    <t>480-373-0742</t>
  </si>
  <si>
    <t>8700 E. University Dr. # 742</t>
  </si>
  <si>
    <t>sue.sorenson7@yahoo.com</t>
  </si>
  <si>
    <t>Bad - johnrgroves@comcast.net</t>
  </si>
  <si>
    <t>Barnes</t>
  </si>
  <si>
    <t>R. Sheryl</t>
  </si>
  <si>
    <t>928-978-2983</t>
  </si>
  <si>
    <t>shpil2644@yahoo.com</t>
  </si>
  <si>
    <t>2701 S. Idaho Rd. # 34</t>
  </si>
  <si>
    <t>Tim; Laura Ingram's daughter</t>
  </si>
  <si>
    <t>480-373-0811</t>
  </si>
  <si>
    <t>8700 E. University</t>
  </si>
  <si>
    <t>johnrgroves@comcast.net</t>
  </si>
  <si>
    <t>309-826-8331</t>
  </si>
  <si>
    <t>309-287-7280</t>
  </si>
  <si>
    <t>Gurleva</t>
  </si>
  <si>
    <t>Chrissy</t>
  </si>
  <si>
    <t>hgurleva@asu.edu</t>
  </si>
  <si>
    <t>Gustafson</t>
  </si>
  <si>
    <t>Guzik</t>
  </si>
  <si>
    <t>Lorraine</t>
  </si>
  <si>
    <t>Bonnie</t>
  </si>
  <si>
    <t>480-336-3464</t>
  </si>
  <si>
    <t>505-330-5092</t>
  </si>
  <si>
    <t>Me AZ</t>
  </si>
  <si>
    <t>carolnm@q.com</t>
  </si>
  <si>
    <t>Burrell</t>
  </si>
  <si>
    <t>Rose Marie</t>
  </si>
  <si>
    <t>520-419-4044</t>
  </si>
  <si>
    <t>Ralphs</t>
  </si>
  <si>
    <t>707-972-2197</t>
  </si>
  <si>
    <t>STV AZ</t>
  </si>
  <si>
    <t>ralphsjohn@gmail.com</t>
  </si>
  <si>
    <t>total Nov</t>
  </si>
  <si>
    <t>total Oct</t>
  </si>
  <si>
    <t>y - Tom</t>
  </si>
  <si>
    <t>Eccles</t>
  </si>
  <si>
    <t>Hanna4054@roadrunner.com</t>
  </si>
  <si>
    <t>Mission Hills</t>
  </si>
  <si>
    <t>15403 Ludlow St. #141</t>
  </si>
  <si>
    <t>tleccles@cox.net</t>
  </si>
  <si>
    <t>Tom</t>
  </si>
  <si>
    <t>Fleming</t>
  </si>
  <si>
    <t>290-1312</t>
  </si>
  <si>
    <t>1942 S Emerson #204</t>
  </si>
  <si>
    <t>Forsyth</t>
  </si>
  <si>
    <t>Agnes</t>
  </si>
  <si>
    <t>rwfalf@juno.com</t>
  </si>
  <si>
    <t xml:space="preserve">Boyle - fiancee; Moore - ex; </t>
  </si>
  <si>
    <t>Romans (15)</t>
  </si>
  <si>
    <t>Gonzales (15); Burns (14)</t>
  </si>
  <si>
    <t>Cousineau (15)</t>
  </si>
  <si>
    <t>3300 E Broadway Rd #123</t>
  </si>
  <si>
    <t>17-18</t>
  </si>
  <si>
    <t>2018 SpecialEvent</t>
  </si>
  <si>
    <t>nodakwillie@gmail.com</t>
  </si>
  <si>
    <t>ggram@hotmail.com</t>
  </si>
  <si>
    <t>Gratzek</t>
  </si>
  <si>
    <t>7750 Broadway Rd #187</t>
  </si>
  <si>
    <t>grat99zek@yahoo.com</t>
  </si>
  <si>
    <t>23732 S Pleasant Way</t>
  </si>
  <si>
    <t>hhughes37@wbhsi.net</t>
  </si>
  <si>
    <t>Picket</t>
  </si>
  <si>
    <t>Hunt</t>
  </si>
  <si>
    <t>924-0364</t>
  </si>
  <si>
    <t>8802 E University Dr #78</t>
  </si>
  <si>
    <t>scamp114@hotmail.com</t>
  </si>
  <si>
    <t>570-722-1323</t>
  </si>
  <si>
    <t>Ewing</t>
  </si>
  <si>
    <t>M-3</t>
  </si>
  <si>
    <t>M-4</t>
  </si>
  <si>
    <t>E-2</t>
  </si>
  <si>
    <t>L-2</t>
  </si>
  <si>
    <t>O-4</t>
  </si>
  <si>
    <t>L-1</t>
  </si>
  <si>
    <t>C-6</t>
  </si>
  <si>
    <t>D-5</t>
  </si>
  <si>
    <t>D-6</t>
  </si>
  <si>
    <t>M-2</t>
  </si>
  <si>
    <t>E-1</t>
  </si>
  <si>
    <t>C-1</t>
  </si>
  <si>
    <t>1-6</t>
  </si>
  <si>
    <t>C-5</t>
  </si>
  <si>
    <t>1-5</t>
  </si>
  <si>
    <t>E-3</t>
  </si>
  <si>
    <t>1-3</t>
  </si>
  <si>
    <t>1-4</t>
  </si>
  <si>
    <t>Esther Rita Adkins</t>
  </si>
  <si>
    <t>Matthew Higgs</t>
  </si>
  <si>
    <t>Jennifer</t>
  </si>
  <si>
    <t>Diane Rose</t>
  </si>
  <si>
    <t>Darren Skousen</t>
  </si>
  <si>
    <t>Maricopa</t>
  </si>
  <si>
    <t>dancewht@hotmail.com</t>
  </si>
  <si>
    <t>Shrift</t>
  </si>
  <si>
    <t>832-4047</t>
  </si>
  <si>
    <t>1021 S Greenfield Rd #1100</t>
  </si>
  <si>
    <t>602-809-8089</t>
  </si>
  <si>
    <t>Siefkes</t>
  </si>
  <si>
    <t>Sirks</t>
  </si>
  <si>
    <t>1665 Leisure World</t>
  </si>
  <si>
    <t>danspc@cox.net</t>
  </si>
  <si>
    <t>380-4046</t>
  </si>
  <si>
    <t>edskwiot@yahoo.com</t>
  </si>
  <si>
    <t>Adlee</t>
  </si>
  <si>
    <t>480-359-0679</t>
  </si>
  <si>
    <t>Jones Av</t>
  </si>
  <si>
    <t>Gerald D</t>
  </si>
  <si>
    <t>480-654-2900</t>
  </si>
  <si>
    <t>5136 E Evergreen St #1081</t>
  </si>
  <si>
    <t>651-470-2457</t>
  </si>
  <si>
    <t>1856 E Cody</t>
  </si>
  <si>
    <t>glennjsmith79@aol.com</t>
  </si>
  <si>
    <t>Jo Ann</t>
  </si>
  <si>
    <t>357-0467</t>
  </si>
  <si>
    <t>mkowal@marykay.com</t>
  </si>
  <si>
    <t>301 S Signal ButtE Rd #47</t>
  </si>
  <si>
    <t>audry.muffinmam@yahoo.com</t>
  </si>
  <si>
    <t>Michlin</t>
  </si>
  <si>
    <t>bmichlin@hotmail.com</t>
  </si>
  <si>
    <t>cbarnes389@gmail.com</t>
  </si>
  <si>
    <t>Berning</t>
  </si>
  <si>
    <t>jdberning@wat.midco.net</t>
  </si>
  <si>
    <t>Grove</t>
  </si>
  <si>
    <t>Waverly</t>
  </si>
  <si>
    <t>IA</t>
  </si>
  <si>
    <t>Leech</t>
  </si>
  <si>
    <t>Shirl</t>
  </si>
  <si>
    <t>sngerdncer@aol.com</t>
  </si>
  <si>
    <t>Lembke</t>
  </si>
  <si>
    <t>623-535-1022</t>
  </si>
  <si>
    <t>3916 N Potsdam Av #3091</t>
  </si>
  <si>
    <t>623-271-8677</t>
  </si>
  <si>
    <t>9608 Gl Circleen Oaks</t>
  </si>
  <si>
    <t>Sun City</t>
  </si>
  <si>
    <t>507-695-2918</t>
  </si>
  <si>
    <t>867 70th St</t>
  </si>
  <si>
    <t>Sherburn</t>
  </si>
  <si>
    <t>Azzi</t>
  </si>
  <si>
    <t>480-967-6445</t>
  </si>
  <si>
    <t>mkinaz@cox.net</t>
  </si>
  <si>
    <t>PMB#178, 2114 W Apache Trail #1</t>
  </si>
  <si>
    <t>3165 E University Dr #310</t>
  </si>
  <si>
    <t>Fellowship Square 6945 E Main St</t>
  </si>
  <si>
    <t>in fall (Canada)</t>
  </si>
  <si>
    <t>x - Scottsdale</t>
  </si>
  <si>
    <t>y if well</t>
  </si>
  <si>
    <t>deceased 3/28/17</t>
  </si>
  <si>
    <t>ex-Crowe</t>
  </si>
  <si>
    <t>HILLCREST DANCE CLUB</t>
  </si>
  <si>
    <t>REMOVED 1/8/15</t>
  </si>
  <si>
    <t>lindajacobs44@yahoo.com</t>
  </si>
  <si>
    <t>716-864-7434</t>
  </si>
  <si>
    <t>bsherry1@centurylink.net</t>
  </si>
  <si>
    <t>08774</t>
  </si>
  <si>
    <t>480-463-9372</t>
  </si>
  <si>
    <t>Theron</t>
  </si>
  <si>
    <t>480-518-6189</t>
  </si>
  <si>
    <t>440 S Parkcrest</t>
  </si>
  <si>
    <t>XD</t>
  </si>
  <si>
    <t>Riffel/"tall john"</t>
  </si>
  <si>
    <t>Earl</t>
  </si>
  <si>
    <t>B-1</t>
  </si>
  <si>
    <t>D-3</t>
  </si>
  <si>
    <t>Jayne</t>
  </si>
  <si>
    <t>Mama.jayne33@gmail.com</t>
  </si>
  <si>
    <t>480-522-0623</t>
  </si>
  <si>
    <t>meerkittyaz@gmail.com</t>
  </si>
  <si>
    <t>970 Leisure World</t>
  </si>
  <si>
    <t>201 Lynwood</t>
  </si>
  <si>
    <t>WDM IA</t>
  </si>
  <si>
    <t>15-16 (or before)</t>
  </si>
  <si>
    <t>Curtin</t>
  </si>
  <si>
    <t>pjcurtin0125@yahoo.com</t>
  </si>
  <si>
    <t>Gary</t>
  </si>
  <si>
    <t>512-296-6776</t>
  </si>
  <si>
    <t xml:space="preserve"> 11-12</t>
  </si>
  <si>
    <t>90+</t>
  </si>
  <si>
    <t>7-3</t>
  </si>
  <si>
    <t>7-4</t>
  </si>
  <si>
    <t>7-5</t>
  </si>
  <si>
    <t>7-6</t>
  </si>
  <si>
    <t>8-1</t>
  </si>
  <si>
    <t>8-2</t>
  </si>
  <si>
    <t>8-3</t>
  </si>
  <si>
    <t>8-4</t>
  </si>
  <si>
    <t>8-5</t>
  </si>
  <si>
    <t>Bahn</t>
  </si>
  <si>
    <t>Marjorie</t>
  </si>
  <si>
    <t>Catherine</t>
  </si>
  <si>
    <t>Moncrief</t>
  </si>
  <si>
    <t>Laura</t>
  </si>
  <si>
    <t>Meyers</t>
  </si>
  <si>
    <t>picture</t>
  </si>
  <si>
    <t>new</t>
  </si>
  <si>
    <t>Snowbird</t>
  </si>
  <si>
    <t>Parkinson</t>
  </si>
  <si>
    <t>Judith (Judy)</t>
  </si>
  <si>
    <t>402-968-2854</t>
  </si>
  <si>
    <t>jmparkinson@windstream.net</t>
  </si>
  <si>
    <t>5326 E. Covina</t>
  </si>
  <si>
    <t>db</t>
  </si>
  <si>
    <t>480-357-1907</t>
  </si>
  <si>
    <t>480-832-7617</t>
  </si>
  <si>
    <t>480-545-8253</t>
  </si>
  <si>
    <t>480-982-6222</t>
  </si>
  <si>
    <t>480-354-3444</t>
  </si>
  <si>
    <t>480-390-3901</t>
  </si>
  <si>
    <t>480-897-0137</t>
  </si>
  <si>
    <t>480-832-3448</t>
  </si>
  <si>
    <t>480-629-4616</t>
  </si>
  <si>
    <t>480-356-7099</t>
  </si>
  <si>
    <t>480-231-3492</t>
  </si>
  <si>
    <t>bonnieslamkin@hotmail.com</t>
  </si>
  <si>
    <t>Lane</t>
  </si>
  <si>
    <t>Charlotte</t>
  </si>
  <si>
    <t>deceased 6/2/16</t>
  </si>
  <si>
    <t>Eldon</t>
  </si>
  <si>
    <t>Richardson</t>
  </si>
  <si>
    <t>605-339-2212</t>
  </si>
  <si>
    <t>8700 E University Dr #742</t>
  </si>
  <si>
    <t>5001 E Main St #1694</t>
  </si>
  <si>
    <t>2701 S Idaho Rd #34</t>
  </si>
  <si>
    <t>480-370-7671</t>
  </si>
  <si>
    <t>2805 S Wattlewood</t>
  </si>
  <si>
    <t>Johnston</t>
  </si>
  <si>
    <t>Shirley A</t>
  </si>
  <si>
    <t>480-354-8930</t>
  </si>
  <si>
    <t>2101 S Yellow Wood #39</t>
  </si>
  <si>
    <t>sjohnston29@cox.net</t>
  </si>
  <si>
    <t>5927 E Player Pl</t>
  </si>
  <si>
    <t>715-630-4415</t>
  </si>
  <si>
    <t>715-572-3462</t>
  </si>
  <si>
    <t>Gdalec@cox.net</t>
  </si>
  <si>
    <t>missing</t>
  </si>
  <si>
    <t>993-3476</t>
  </si>
  <si>
    <t>Jacob "Jack"</t>
  </si>
  <si>
    <t>1620 E Broadway #339 (The Springs)</t>
  </si>
  <si>
    <t>Evona</t>
  </si>
  <si>
    <t>Penelope "Penny"</t>
  </si>
  <si>
    <t>1403 W Broadway #364</t>
  </si>
  <si>
    <t>8780 E. McKellips #444</t>
  </si>
  <si>
    <t>m/f</t>
  </si>
  <si>
    <t>2004 E Freeport Ln</t>
  </si>
  <si>
    <t>y - Mike</t>
  </si>
  <si>
    <t>mhmtr@juno.com</t>
  </si>
  <si>
    <t>357-1658</t>
  </si>
  <si>
    <t>Parker</t>
  </si>
  <si>
    <t>"Fes" Floyd</t>
  </si>
  <si>
    <t>deceased 2/2/17</t>
  </si>
  <si>
    <t>age 96</t>
  </si>
  <si>
    <t>Merrianne</t>
  </si>
  <si>
    <t>480-225-0720</t>
  </si>
  <si>
    <t>George (deceased 4/16)</t>
  </si>
  <si>
    <t>charbrown@cox.net</t>
  </si>
  <si>
    <t>y - Charlotte</t>
  </si>
  <si>
    <t>Latch</t>
  </si>
  <si>
    <t>602-761-1207</t>
  </si>
  <si>
    <t>9828 E. Pueblo # 44</t>
  </si>
  <si>
    <t>480-458-7917</t>
  </si>
  <si>
    <t>8240 E Desert Trail</t>
  </si>
  <si>
    <t>Verlene</t>
  </si>
  <si>
    <t>916-812-3780</t>
  </si>
  <si>
    <t>verbrokel@yahoo.com</t>
  </si>
  <si>
    <t>Reed (2015); Jones ex</t>
  </si>
  <si>
    <t>halhol2@netzero.net</t>
  </si>
  <si>
    <t>PMB#178, 2114 W Apace Trail #1</t>
  </si>
  <si>
    <t>Berg (15); Eck (15); ex-Jacobs</t>
  </si>
  <si>
    <t>480-702-7509</t>
  </si>
  <si>
    <t>535 N Valley Dr</t>
  </si>
  <si>
    <t>gailsouth41@yahoo.com</t>
  </si>
  <si>
    <t>Beihoffer</t>
  </si>
  <si>
    <t xml:space="preserve">Nancy </t>
  </si>
  <si>
    <t>763-442-8272</t>
  </si>
  <si>
    <t>480-219-2723</t>
  </si>
  <si>
    <t>480-208-9280</t>
  </si>
  <si>
    <t>480-654-1994</t>
  </si>
  <si>
    <t>480-507-7962</t>
  </si>
  <si>
    <t>Adkins</t>
  </si>
  <si>
    <t>Ester Rita</t>
  </si>
  <si>
    <t>480-204-0988</t>
  </si>
  <si>
    <t>2100 W Lemon Tree Pl #59</t>
  </si>
  <si>
    <t>1492 S Ocotillo</t>
  </si>
  <si>
    <t>480-983-9593</t>
  </si>
  <si>
    <t>2550 S Ellsworth Rd #70</t>
  </si>
  <si>
    <t xml:space="preserve">8865 E Baseline Rd </t>
  </si>
  <si>
    <t>480-345-8825</t>
  </si>
  <si>
    <t>McCullom</t>
  </si>
  <si>
    <t>480-268-7378</t>
  </si>
  <si>
    <t>ex-Myers</t>
  </si>
  <si>
    <t>2550 S Ellsworth Rd #44</t>
  </si>
  <si>
    <t>corfugeorgex@aol.com</t>
  </si>
  <si>
    <t>480-671-3840</t>
  </si>
  <si>
    <t>Cousineau</t>
  </si>
  <si>
    <t>Gerri</t>
  </si>
  <si>
    <t>gerriaz@cox.net</t>
  </si>
  <si>
    <t>480-981-9435</t>
  </si>
  <si>
    <t>Deuvall</t>
  </si>
  <si>
    <t>480-890-0221</t>
  </si>
  <si>
    <t>Cloward</t>
  </si>
  <si>
    <t>Frank R "Bob"</t>
  </si>
  <si>
    <t>fcloward@gmail.com</t>
  </si>
  <si>
    <t>see McNerney</t>
  </si>
  <si>
    <t>McNerney</t>
  </si>
  <si>
    <t>Kittelson</t>
  </si>
  <si>
    <t>Arnold M</t>
  </si>
  <si>
    <t>325-2382</t>
  </si>
  <si>
    <t>3165 E University Dr #322</t>
  </si>
  <si>
    <t>Klein</t>
  </si>
  <si>
    <t>630-301-4417</t>
  </si>
  <si>
    <t>3811 E University Dr</t>
  </si>
  <si>
    <t>Klusenbors</t>
  </si>
  <si>
    <t>Knudson</t>
  </si>
  <si>
    <t>Anna M.</t>
  </si>
  <si>
    <t>Knutson</t>
  </si>
  <si>
    <t>Ida</t>
  </si>
  <si>
    <t>iknutson@cox.net</t>
  </si>
  <si>
    <t>Kolida</t>
  </si>
  <si>
    <t>James M.</t>
  </si>
  <si>
    <t>985-1889</t>
  </si>
  <si>
    <t>6257 E El Paso St</t>
  </si>
  <si>
    <t>jami478@q.com</t>
  </si>
  <si>
    <t>Korver</t>
  </si>
  <si>
    <t>219-8005</t>
  </si>
  <si>
    <t>10904 E Lindner Av</t>
  </si>
  <si>
    <t>dougandcarol@cox.net</t>
  </si>
  <si>
    <t>Koval</t>
  </si>
  <si>
    <t>951-652-9193</t>
  </si>
  <si>
    <t>500 W Florida Av #72</t>
  </si>
  <si>
    <t>HeMet</t>
  </si>
  <si>
    <t>Paula</t>
  </si>
  <si>
    <t>Bonnin</t>
  </si>
  <si>
    <t>920-450-4357</t>
  </si>
  <si>
    <t>udance57@yahoo.com</t>
  </si>
  <si>
    <t>2097 W Fruit Tree Ln</t>
  </si>
  <si>
    <t>Fieldhouse</t>
  </si>
  <si>
    <t>Jane</t>
  </si>
  <si>
    <t>2550 S Ellsworth Rd #800</t>
  </si>
  <si>
    <t>Fischer</t>
  </si>
  <si>
    <t>480-662-3634</t>
  </si>
  <si>
    <t>Robert</t>
  </si>
  <si>
    <t>459-5494</t>
  </si>
  <si>
    <t xml:space="preserve">11410 E Monte Cir </t>
  </si>
  <si>
    <t>Fitzgerald</t>
  </si>
  <si>
    <t xml:space="preserve">Mary E </t>
  </si>
  <si>
    <t xml:space="preserve">"Eddie" Lim-Lai </t>
  </si>
  <si>
    <t>"Bob" Frank R</t>
  </si>
  <si>
    <t>junknthetrunk7@gmail.com</t>
  </si>
  <si>
    <t>Allred</t>
  </si>
  <si>
    <t>Susan</t>
  </si>
  <si>
    <t>sallred@bigsky.net</t>
  </si>
  <si>
    <t>703-346-4477</t>
  </si>
  <si>
    <t>CO</t>
  </si>
  <si>
    <t>Andreas</t>
  </si>
  <si>
    <t>Jerrye</t>
  </si>
  <si>
    <t>JerryeAndreas@live.ca</t>
  </si>
  <si>
    <t>Arend</t>
  </si>
  <si>
    <t>Marilyn L.</t>
  </si>
  <si>
    <t>218-9663</t>
  </si>
  <si>
    <t>205 S Higley Rd #15</t>
  </si>
  <si>
    <t>1806 Ogden St</t>
  </si>
  <si>
    <t>Anaconda</t>
  </si>
  <si>
    <t>MT</t>
  </si>
  <si>
    <t>616-901-9162</t>
  </si>
  <si>
    <t>mausull@yahoo.com</t>
  </si>
  <si>
    <t>Sutherland</t>
  </si>
  <si>
    <t>Rob</t>
  </si>
  <si>
    <t>Susana</t>
  </si>
  <si>
    <t>Swalboski</t>
  </si>
  <si>
    <t>480-570-4142</t>
  </si>
  <si>
    <t>11432 E Natal Av</t>
  </si>
  <si>
    <t>rswalboski@hotmail.com</t>
  </si>
  <si>
    <t>Swenson</t>
  </si>
  <si>
    <t>671-2159</t>
  </si>
  <si>
    <t>3710 Goldfield Rd</t>
  </si>
  <si>
    <t>swensoneden@aol.com</t>
  </si>
  <si>
    <t>Richard L</t>
  </si>
  <si>
    <t>British Imperial Ballroom owner</t>
  </si>
  <si>
    <t>James R</t>
  </si>
  <si>
    <t>952-200-2030</t>
  </si>
  <si>
    <t>jimcook888@q.com</t>
  </si>
  <si>
    <t>Shakopee</t>
  </si>
  <si>
    <t>1075 S Miller St</t>
  </si>
  <si>
    <t>7950 E Keats Av #144</t>
  </si>
  <si>
    <t>jsadleir1937@yahoo.com</t>
  </si>
  <si>
    <t>Salenko</t>
  </si>
  <si>
    <t>480-767-3110</t>
  </si>
  <si>
    <t>salenkoalacarte@cox.net</t>
  </si>
  <si>
    <t>Sanda</t>
  </si>
  <si>
    <t>247-7783</t>
  </si>
  <si>
    <t>2055 S Lindenwood</t>
  </si>
  <si>
    <t>945-0233</t>
  </si>
  <si>
    <t>6821 E Vernon</t>
  </si>
  <si>
    <t>Conner</t>
  </si>
  <si>
    <t>Mitzi</t>
  </si>
  <si>
    <t>rconner547@cox.net</t>
  </si>
  <si>
    <t>revelinlavie@gmail.com</t>
  </si>
  <si>
    <t>830-6916</t>
  </si>
  <si>
    <t>2560 Leisure World</t>
  </si>
  <si>
    <t>Ross W.</t>
  </si>
  <si>
    <t>y ?</t>
  </si>
  <si>
    <t>Cooney</t>
  </si>
  <si>
    <t>Grace</t>
  </si>
  <si>
    <t>gracecooney4@msn.com</t>
  </si>
  <si>
    <t xml:space="preserve">480-983-9691 </t>
  </si>
  <si>
    <t>8728 E Golden Cholla Dr</t>
  </si>
  <si>
    <t>Cornea</t>
  </si>
  <si>
    <t>barbjeanl81@gmail.com</t>
  </si>
  <si>
    <t>chg email 10/17</t>
  </si>
  <si>
    <t>64490 E Canyon Shadows Ln</t>
  </si>
  <si>
    <t>Tu</t>
  </si>
  <si>
    <t>Teike</t>
  </si>
  <si>
    <t>Gaissert</t>
  </si>
  <si>
    <t>659-3548</t>
  </si>
  <si>
    <t>10856 E Keats</t>
  </si>
  <si>
    <t>gaissert@bellsouth.net</t>
  </si>
  <si>
    <t>Gale</t>
  </si>
  <si>
    <t>480-325-3837</t>
  </si>
  <si>
    <t>4728 E Elena Av</t>
  </si>
  <si>
    <t>LAST NAME</t>
  </si>
  <si>
    <t>linglerj@hotmail.com</t>
  </si>
  <si>
    <t>moved to FL</t>
  </si>
  <si>
    <t>moved to STL</t>
  </si>
  <si>
    <t>Weiler</t>
  </si>
  <si>
    <t>WadeKuehl@yahoo.com</t>
  </si>
  <si>
    <t>Kupstas</t>
  </si>
  <si>
    <t>Elizabeth</t>
  </si>
  <si>
    <t>480-981-4003</t>
  </si>
  <si>
    <t>elizabethkupstas@aol.com</t>
  </si>
  <si>
    <t>Schilds</t>
  </si>
  <si>
    <t>Kuykendall</t>
  </si>
  <si>
    <t>Arlie</t>
  </si>
  <si>
    <t>480-947-0817</t>
  </si>
  <si>
    <t>1158 E DouglasAv</t>
  </si>
  <si>
    <t>arlie_in_phx@q.com</t>
  </si>
  <si>
    <t>Lafferty</t>
  </si>
  <si>
    <t>gcldanceman@aol.com</t>
  </si>
  <si>
    <t>Lai</t>
  </si>
  <si>
    <t>King</t>
  </si>
  <si>
    <t>480-203-6807</t>
  </si>
  <si>
    <t>728 E Verde Ln</t>
  </si>
  <si>
    <t>Kitty</t>
  </si>
  <si>
    <t>225-8827</t>
  </si>
  <si>
    <t>suifonglai@yahoo.com</t>
  </si>
  <si>
    <t>Laing</t>
  </si>
  <si>
    <t>Rosemary</t>
  </si>
  <si>
    <t>423-1208</t>
  </si>
  <si>
    <t>4202 E Broadway #12</t>
  </si>
  <si>
    <t>rosemarylaing@cox.net</t>
  </si>
  <si>
    <t>Lalonde</t>
  </si>
  <si>
    <t>Andre</t>
  </si>
  <si>
    <t>248-6485</t>
  </si>
  <si>
    <t>169 Leisure World</t>
  </si>
  <si>
    <t>Lamkin</t>
  </si>
  <si>
    <t>deceased 1/1/16</t>
  </si>
  <si>
    <t>deceased 11/15/15</t>
  </si>
  <si>
    <t>Vi</t>
  </si>
  <si>
    <t>deceased 2/15/15</t>
  </si>
  <si>
    <t>deceased 2015</t>
  </si>
  <si>
    <t>Gehlert</t>
  </si>
  <si>
    <t>920-540-5266</t>
  </si>
  <si>
    <t>k.gehlertt@sbcglobal.net</t>
  </si>
  <si>
    <t>451 S Reseda</t>
  </si>
  <si>
    <t>Elizabeth "Liz"</t>
  </si>
  <si>
    <t>Geoffrey "Jeff"</t>
  </si>
  <si>
    <t>1187 Leisure World</t>
  </si>
  <si>
    <t>480-830-6087/480-437-4937?</t>
  </si>
  <si>
    <t>Deb</t>
  </si>
  <si>
    <t>480-837-3217</t>
  </si>
  <si>
    <t>drhwdh@mac.com</t>
  </si>
  <si>
    <t>FH</t>
  </si>
  <si>
    <t>16800 E El Lago Blvd #2059</t>
  </si>
  <si>
    <t>Slabach</t>
  </si>
  <si>
    <t>574-304-5849</t>
  </si>
  <si>
    <t>rob.slabach@gmail.com</t>
  </si>
  <si>
    <t>Deb Henry</t>
  </si>
  <si>
    <t>480-323-5396</t>
  </si>
  <si>
    <t>515-491-3741</t>
  </si>
  <si>
    <t>loggen21001@aol.com ?</t>
  </si>
  <si>
    <t>515-250-5728</t>
  </si>
  <si>
    <t>dianaovb@aol.com</t>
  </si>
  <si>
    <t>480-229-7396</t>
  </si>
  <si>
    <t>Haworth</t>
  </si>
  <si>
    <t>847-715-6747</t>
  </si>
  <si>
    <t>kelvlyn@aol.com</t>
  </si>
  <si>
    <t>42 Woodhead Dr</t>
  </si>
  <si>
    <t>Lake Villa</t>
  </si>
  <si>
    <t>Clavelle</t>
  </si>
  <si>
    <t>Mendez</t>
  </si>
  <si>
    <t>Alice</t>
  </si>
  <si>
    <t>275-8800</t>
  </si>
  <si>
    <t>3378 E Hazeltine Way</t>
  </si>
  <si>
    <t>d.mendez@cox.net</t>
  </si>
  <si>
    <t>Mettler</t>
  </si>
  <si>
    <t>218-240-9851</t>
  </si>
  <si>
    <t>667 E 8th St</t>
  </si>
  <si>
    <t>X?</t>
  </si>
  <si>
    <t>Metzler</t>
  </si>
  <si>
    <t>Phil</t>
  </si>
  <si>
    <t>light_sky_98@yahoo.com</t>
  </si>
  <si>
    <t>Middleton-Dunshee</t>
  </si>
  <si>
    <t>Alex</t>
  </si>
  <si>
    <t>alexmd@cox.net</t>
  </si>
  <si>
    <t>Miles</t>
  </si>
  <si>
    <t>Annette</t>
  </si>
  <si>
    <t>Arnie Moore</t>
  </si>
  <si>
    <t>480-249-1664</t>
  </si>
  <si>
    <t>865 N 63rd Pl</t>
  </si>
  <si>
    <t>Membership mtg 4/6/17</t>
  </si>
  <si>
    <t>kenhankins80@gmail.com</t>
  </si>
  <si>
    <t>West Des Moines</t>
  </si>
  <si>
    <t xml:space="preserve">51567 E Escondipo Cir </t>
  </si>
  <si>
    <t>ejrj67@yahoo</t>
  </si>
  <si>
    <t>Jimmie</t>
  </si>
  <si>
    <t>Sid</t>
  </si>
  <si>
    <t>sidj1999@yahoo.com</t>
  </si>
  <si>
    <t>480-654-0111</t>
  </si>
  <si>
    <t>770 Leisure World</t>
  </si>
  <si>
    <t>215 N Power Rd #344</t>
  </si>
  <si>
    <t>202-6833</t>
  </si>
  <si>
    <t>5522 E Glade Av</t>
  </si>
  <si>
    <t>jonesdave@yahoo.com</t>
  </si>
  <si>
    <t>Donald R.</t>
  </si>
  <si>
    <t>982-0577</t>
  </si>
  <si>
    <t>donjones9@juno.com</t>
  </si>
  <si>
    <t>Manzer</t>
  </si>
  <si>
    <t>684-2584</t>
  </si>
  <si>
    <t>pdjones@shaw.ca</t>
  </si>
  <si>
    <t>Senhoven</t>
  </si>
  <si>
    <t>Priscilla</t>
  </si>
  <si>
    <t>Jorgenson</t>
  </si>
  <si>
    <t>singsongsj@gmail.com</t>
  </si>
  <si>
    <t>Kachelmeyer</t>
  </si>
  <si>
    <t>671-7581</t>
  </si>
  <si>
    <t>5247 S Diamond Cholla</t>
  </si>
  <si>
    <t>13-5</t>
  </si>
  <si>
    <t>13-6</t>
  </si>
  <si>
    <t>Group- db</t>
  </si>
  <si>
    <t>canyoncarol@q.com</t>
  </si>
  <si>
    <t>Kane</t>
  </si>
  <si>
    <t>jams2az@msn.com</t>
  </si>
  <si>
    <t>Keefer</t>
  </si>
  <si>
    <t>kathryn</t>
  </si>
  <si>
    <t>651-592-3448</t>
  </si>
  <si>
    <t>1526 E Thistle Dr</t>
  </si>
  <si>
    <t>Ftn. Hills</t>
  </si>
  <si>
    <t>vov34@comcast.net</t>
  </si>
  <si>
    <t>bonnietranquilla@yahoo.com</t>
  </si>
  <si>
    <t>651-238-0646</t>
  </si>
  <si>
    <t>4054 E Clovis Cir</t>
  </si>
  <si>
    <t>Karen</t>
  </si>
  <si>
    <t>480-242-5773</t>
  </si>
  <si>
    <t>19513 Brent Knoll Dr</t>
  </si>
  <si>
    <t>pf</t>
  </si>
  <si>
    <t>TX</t>
  </si>
  <si>
    <t>kbmack9@gmail.com</t>
  </si>
  <si>
    <t>380-2186</t>
  </si>
  <si>
    <t>7706 E Mariposa Way</t>
  </si>
  <si>
    <t>Ronald</t>
  </si>
  <si>
    <t>for $2</t>
  </si>
  <si>
    <t>2012 Glitter Ball</t>
  </si>
  <si>
    <t>2013 Glitter Ball</t>
  </si>
  <si>
    <t>Amt paid</t>
  </si>
  <si>
    <t>McMartin</t>
  </si>
  <si>
    <t>Terese6@hotmail.com</t>
  </si>
  <si>
    <t>Zaes 2016, Frickle before 2016</t>
  </si>
  <si>
    <t>Zimmerman</t>
  </si>
  <si>
    <t>2017 Glitter Ball</t>
  </si>
  <si>
    <t>16-17</t>
  </si>
  <si>
    <t>omercyb25@gmail.com</t>
  </si>
  <si>
    <t>azmm*</t>
  </si>
  <si>
    <t>azmm</t>
  </si>
  <si>
    <t>Friesen (Eisner)</t>
  </si>
  <si>
    <t>Evona M</t>
  </si>
  <si>
    <t>Bartholomew</t>
  </si>
  <si>
    <t>250-878-1762</t>
  </si>
  <si>
    <t>107-1946 Pandosy St</t>
  </si>
  <si>
    <t>541-499-1411</t>
  </si>
  <si>
    <t>541-499-2121</t>
  </si>
  <si>
    <t>richard.ewing3@gmail.com</t>
  </si>
  <si>
    <t>dance_lady@live.com</t>
  </si>
  <si>
    <t>Ann B.</t>
  </si>
  <si>
    <t>654-5523</t>
  </si>
  <si>
    <t>4700 E Main St #178</t>
  </si>
  <si>
    <t>June</t>
  </si>
  <si>
    <t>3-7</t>
  </si>
  <si>
    <t>12-1</t>
  </si>
  <si>
    <t>12-2</t>
  </si>
  <si>
    <t>12-3</t>
  </si>
  <si>
    <t>12-4</t>
  </si>
  <si>
    <t>15-1</t>
  </si>
  <si>
    <t>15-2</t>
  </si>
  <si>
    <t>15-3</t>
  </si>
  <si>
    <t>15-4</t>
  </si>
  <si>
    <t>15-5</t>
  </si>
  <si>
    <t>15-6</t>
  </si>
  <si>
    <t>12-5</t>
  </si>
  <si>
    <t>12-6</t>
  </si>
  <si>
    <t>480-984-9070 bad</t>
  </si>
  <si>
    <t>480-354-4349</t>
  </si>
  <si>
    <t>dancerkaye46@gmail.com</t>
  </si>
  <si>
    <t>Griffin</t>
  </si>
  <si>
    <t>699-9451</t>
  </si>
  <si>
    <t>Grimm</t>
  </si>
  <si>
    <t>see Kroes</t>
  </si>
  <si>
    <t>18-19</t>
  </si>
  <si>
    <t>Add New members here</t>
  </si>
  <si>
    <t>Misc</t>
  </si>
  <si>
    <t>Previous members - before 2017-18 season</t>
  </si>
  <si>
    <t>Elle</t>
  </si>
  <si>
    <t>Michelle Seo</t>
  </si>
  <si>
    <t>Bonnie M</t>
  </si>
  <si>
    <t>Brycen</t>
  </si>
  <si>
    <t>Hayley Lynne Star Greatrex</t>
  </si>
  <si>
    <t>Jeanetta</t>
  </si>
  <si>
    <t>Shanna Garcia</t>
  </si>
  <si>
    <t>Lissa Oliver</t>
  </si>
  <si>
    <t>Sabri kjkkk</t>
  </si>
  <si>
    <t>NC</t>
  </si>
  <si>
    <t>phil grieves</t>
  </si>
  <si>
    <t>Frank Jay</t>
  </si>
  <si>
    <t>User ID</t>
  </si>
  <si>
    <t>user 243545052</t>
  </si>
  <si>
    <t>user 173938962</t>
  </si>
  <si>
    <t>user 222280198</t>
  </si>
  <si>
    <t>user 67883072</t>
  </si>
  <si>
    <t>user 73318502</t>
  </si>
  <si>
    <t>user 129336232</t>
  </si>
  <si>
    <t>user 193365848</t>
  </si>
  <si>
    <t>Gainkeepers</t>
  </si>
  <si>
    <t>user 10701232</t>
  </si>
  <si>
    <t>user 63666762</t>
  </si>
  <si>
    <t>user 128567322</t>
  </si>
  <si>
    <t>user 11897175</t>
  </si>
  <si>
    <t>user 136011252</t>
  </si>
  <si>
    <t>user 158622422</t>
  </si>
  <si>
    <t>user 225639610</t>
  </si>
  <si>
    <t>user 244790830</t>
  </si>
  <si>
    <t>user 245182609</t>
  </si>
  <si>
    <t>user 217322173</t>
  </si>
  <si>
    <t>user 245553925</t>
  </si>
  <si>
    <t>user 182766139</t>
  </si>
  <si>
    <t>user 245968506</t>
  </si>
  <si>
    <t>user 245992657</t>
  </si>
  <si>
    <t>user 246239489</t>
  </si>
  <si>
    <t>user 198944422</t>
  </si>
  <si>
    <t>user 7599369</t>
  </si>
  <si>
    <t>user 246409809</t>
  </si>
  <si>
    <t>user 236626854</t>
  </si>
  <si>
    <t>user 246796463</t>
  </si>
  <si>
    <t>user 247076131</t>
  </si>
  <si>
    <t>user 247047338</t>
  </si>
  <si>
    <t>user 247101485</t>
  </si>
  <si>
    <t>user 107011182</t>
  </si>
  <si>
    <t>user 197004539</t>
  </si>
  <si>
    <t>user 11179924</t>
  </si>
  <si>
    <t>user 246191368</t>
  </si>
  <si>
    <t>user 247627464</t>
  </si>
  <si>
    <t>user 247609106</t>
  </si>
  <si>
    <t>user 247934046</t>
  </si>
  <si>
    <t>user 248319604</t>
  </si>
  <si>
    <t>user 248689981</t>
  </si>
  <si>
    <t>user 248998136</t>
  </si>
  <si>
    <t>user 248994041</t>
  </si>
  <si>
    <t>user 6168879</t>
  </si>
  <si>
    <t>user 204967907</t>
  </si>
  <si>
    <t>user 240499914</t>
  </si>
  <si>
    <t>user 133378042</t>
  </si>
  <si>
    <t>user 253756083</t>
  </si>
  <si>
    <t>user 253807719</t>
  </si>
  <si>
    <t>user 254083914</t>
  </si>
  <si>
    <t>user 254290098</t>
  </si>
  <si>
    <t>user 254429822</t>
  </si>
  <si>
    <t>user 254396951</t>
  </si>
  <si>
    <t>user 204792705</t>
  </si>
  <si>
    <t>user 255510943</t>
  </si>
  <si>
    <t>user 251758571</t>
  </si>
  <si>
    <t>user 252215384</t>
  </si>
  <si>
    <t>user 251695886</t>
  </si>
  <si>
    <t>user 251703147</t>
  </si>
  <si>
    <t>user 251054146</t>
  </si>
  <si>
    <t>user 247550652</t>
  </si>
  <si>
    <t>user 9874636</t>
  </si>
  <si>
    <t>user 250258352</t>
  </si>
  <si>
    <t>user 11073063</t>
  </si>
  <si>
    <t>user 252549200</t>
  </si>
  <si>
    <t>user 182343032</t>
  </si>
  <si>
    <t>user 252407415</t>
  </si>
  <si>
    <t>user 252201171</t>
  </si>
  <si>
    <t>user 33297922</t>
  </si>
  <si>
    <t>user 256434942</t>
  </si>
  <si>
    <t>user 256427721</t>
  </si>
  <si>
    <t>user 256674098</t>
  </si>
  <si>
    <t>user 257081300</t>
  </si>
  <si>
    <t>user 257079972</t>
  </si>
  <si>
    <t>user 257442239</t>
  </si>
  <si>
    <t>user 247173766</t>
  </si>
  <si>
    <t>user 260290820</t>
  </si>
  <si>
    <t>user 260373704</t>
  </si>
  <si>
    <t>user 258007316</t>
  </si>
  <si>
    <t>williamblomgren438@gmail.com</t>
  </si>
  <si>
    <t>Wayne</t>
  </si>
  <si>
    <t>doverose347@gmail.com</t>
  </si>
  <si>
    <t>9-1</t>
  </si>
  <si>
    <t>9-2</t>
  </si>
  <si>
    <t>Withers</t>
  </si>
  <si>
    <t>9-3</t>
  </si>
  <si>
    <t>VandenBrink</t>
  </si>
  <si>
    <t>A-4</t>
  </si>
  <si>
    <t>Clarisse</t>
  </si>
  <si>
    <t>F-3</t>
  </si>
  <si>
    <t>F-4</t>
  </si>
  <si>
    <t>sizzlen49@yahoo.com</t>
  </si>
  <si>
    <t>480-294-1816</t>
  </si>
  <si>
    <t>Connely</t>
  </si>
  <si>
    <t>Rogers</t>
  </si>
  <si>
    <t>mhrnhr@wbhsi.net</t>
  </si>
  <si>
    <t>StClaire</t>
  </si>
  <si>
    <t>stclairem@gmail.com</t>
  </si>
  <si>
    <t>Hossalla</t>
  </si>
  <si>
    <t>nrhossalla@yahoo.com</t>
  </si>
  <si>
    <t xml:space="preserve">BAD - al.bonora@azmoves.com </t>
  </si>
  <si>
    <t xml:space="preserve">BAD - jrjmbryant@earthlink.net </t>
  </si>
  <si>
    <t xml:space="preserve">BAD - burnellen@yahoo.com </t>
  </si>
  <si>
    <t xml:space="preserve">BAD - jcook120@cox.net </t>
  </si>
  <si>
    <t>jtletsdance@hotmail.com</t>
  </si>
  <si>
    <t>McCormick</t>
  </si>
  <si>
    <t>Karin</t>
  </si>
  <si>
    <t>361-4403</t>
  </si>
  <si>
    <t>7950 E Keats Av #218</t>
  </si>
  <si>
    <t>rhlx38@frontier.com</t>
  </si>
  <si>
    <t>480-985-6123</t>
  </si>
  <si>
    <t>480-629-4069</t>
  </si>
  <si>
    <t>480-830-6916</t>
  </si>
  <si>
    <t>480-357-8562</t>
  </si>
  <si>
    <t>480-677-0840</t>
  </si>
  <si>
    <t>2550 S Ellsworth Rd #</t>
  </si>
  <si>
    <t>deedel004@cs.com</t>
  </si>
  <si>
    <t>Kresko</t>
  </si>
  <si>
    <t>651-399-9431</t>
  </si>
  <si>
    <t>5001 E Main St #215</t>
  </si>
  <si>
    <t>slkresko@gmail.com</t>
  </si>
  <si>
    <t>898-1815</t>
  </si>
  <si>
    <t>1343 W Esplanade</t>
  </si>
  <si>
    <t>zonie1343@aol.com</t>
  </si>
  <si>
    <t>Kuehl</t>
  </si>
  <si>
    <t>Wade</t>
  </si>
  <si>
    <t>njbskater@gmail.com</t>
  </si>
  <si>
    <t>8500 E Southern Av #373</t>
  </si>
  <si>
    <t>702-460-7676</t>
  </si>
  <si>
    <t>annmeyersnv@gmail.com</t>
  </si>
  <si>
    <t>1501 S 6th St</t>
  </si>
  <si>
    <t>Las Vegas</t>
  </si>
  <si>
    <t>2550 S Ellsworth Rd #548</t>
  </si>
  <si>
    <t>janloves2dance@hotmail.com</t>
  </si>
  <si>
    <t>wkarenw18@yahoo.com</t>
  </si>
  <si>
    <t>L D</t>
  </si>
  <si>
    <t>ldweber@me.com</t>
  </si>
  <si>
    <t>Lainie</t>
  </si>
  <si>
    <t>lpenny2014@gmail.com</t>
  </si>
  <si>
    <t>D from IA</t>
  </si>
  <si>
    <t>dwealarson@mchsi.com</t>
  </si>
  <si>
    <t>lazma@q.com</t>
  </si>
  <si>
    <t>z</t>
  </si>
  <si>
    <t>z disabled</t>
  </si>
  <si>
    <t>Milne</t>
  </si>
  <si>
    <t>Howe</t>
  </si>
  <si>
    <t>Jared</t>
  </si>
  <si>
    <t>jaredhowemusic08@gmail.com</t>
  </si>
  <si>
    <t>Titmas</t>
  </si>
  <si>
    <t>activities@svwhoa.com</t>
  </si>
  <si>
    <t>Pegasus</t>
  </si>
  <si>
    <t>Specialtes</t>
  </si>
  <si>
    <t>pegasus.specialties@gmail.com</t>
  </si>
  <si>
    <t xml:space="preserve">https://www.meetup.com/Merrymakers-Ballroom-Dancing-in-Mesa-Meetup/members/222280198/ </t>
  </si>
  <si>
    <t xml:space="preserve">https://www.meetup.com/Merrymakers-Ballroom-Dancing-in-Mesa-Meetup/members/67883072/ </t>
  </si>
  <si>
    <t xml:space="preserve">https://www.meetup.com/Merrymakers-Ballroom-Dancing-in-Mesa-Meetup/members/73318502/ </t>
  </si>
  <si>
    <t xml:space="preserve">https://www.meetup.com/Merrymakers-Ballroom-Dancing-in-Mesa-Meetup/members/129336232/ </t>
  </si>
  <si>
    <t>deceased 10/10/18</t>
  </si>
  <si>
    <t xml:space="preserve">https://www.meetup.com/Merrymakers-Ballroom-Dancing-in-Mesa-Meetup/members/193365848/ </t>
  </si>
  <si>
    <t xml:space="preserve">https://www.meetup.com/Merrymakers-Ballroom-Dancing-in-Mesa-Meetup/members/4814847/ </t>
  </si>
  <si>
    <t xml:space="preserve">https://www.meetup.com/Merrymakers-Ballroom-Dancing-in-Mesa-Meetup/members/10701232/ </t>
  </si>
  <si>
    <t xml:space="preserve">https://www.meetup.com/Merrymakers-Ballroom-Dancing-in-Mesa-Meetup/members/63666762/ </t>
  </si>
  <si>
    <t xml:space="preserve">https://www.meetup.com/Merrymakers-Ballroom-Dancing-in-Mesa-Meetup/members/128567322/ </t>
  </si>
  <si>
    <t xml:space="preserve">https://www.meetup.com/Merrymakers-Ballroom-Dancing-in-Mesa-Meetup/members/11897175/ </t>
  </si>
  <si>
    <t xml:space="preserve">https://www.meetup.com/Merrymakers-Ballroom-Dancing-in-Mesa-Meetup/members/136011252/ </t>
  </si>
  <si>
    <t xml:space="preserve">https://www.meetup.com/Merrymakers-Ballroom-Dancing-in-Mesa-Meetup/members/158622422/ </t>
  </si>
  <si>
    <t xml:space="preserve">https://www.meetup.com/Merrymakers-Ballroom-Dancing-in-Mesa-Meetup/members/225639610/ </t>
  </si>
  <si>
    <t xml:space="preserve">https://www.meetup.com/Merrymakers-Ballroom-Dancing-in-Mesa-Meetup/members/244790830/ </t>
  </si>
  <si>
    <t xml:space="preserve">https://www.meetup.com/Merrymakers-Ballroom-Dancing-in-Mesa-Meetup/members/245182609/ </t>
  </si>
  <si>
    <t xml:space="preserve">https://www.meetup.com/Merrymakers-Ballroom-Dancing-in-Mesa-Meetup/members/217322173/ </t>
  </si>
  <si>
    <t xml:space="preserve">https://www.meetup.com/Merrymakers-Ballroom-Dancing-in-Mesa-Meetup/members/245553925/ </t>
  </si>
  <si>
    <t xml:space="preserve">https://www.meetup.com/Merrymakers-Ballroom-Dancing-in-Mesa-Meetup/members/182766139/ </t>
  </si>
  <si>
    <t xml:space="preserve">https://www.meetup.com/Merrymakers-Ballroom-Dancing-in-Mesa-Meetup/members/245968506/ </t>
  </si>
  <si>
    <t xml:space="preserve">https://www.meetup.com/Merrymakers-Ballroom-Dancing-in-Mesa-Meetup/members/245992657/ </t>
  </si>
  <si>
    <t xml:space="preserve">https://www.meetup.com/Merrymakers-Ballroom-Dancing-in-Mesa-Meetup/members/246239489/ </t>
  </si>
  <si>
    <t xml:space="preserve">https://www.meetup.com/Merrymakers-Ballroom-Dancing-in-Mesa-Meetup/members/198944422/ </t>
  </si>
  <si>
    <t xml:space="preserve">https://www.meetup.com/Merrymakers-Ballroom-Dancing-in-Mesa-Meetup/members/7599369/ </t>
  </si>
  <si>
    <t xml:space="preserve">https://www.meetup.com/Merrymakers-Ballroom-Dancing-in-Mesa-Meetup/members/246409809/ </t>
  </si>
  <si>
    <t xml:space="preserve">https://www.meetup.com/Merrymakers-Ballroom-Dancing-in-Mesa-Meetup/members/236626854/ </t>
  </si>
  <si>
    <t xml:space="preserve">https://www.meetup.com/Merrymakers-Ballroom-Dancing-in-Mesa-Meetup/members/246796463/ </t>
  </si>
  <si>
    <t xml:space="preserve">https://www.meetup.com/Merrymakers-Ballroom-Dancing-in-Mesa-Meetup/members/247076131/ </t>
  </si>
  <si>
    <t xml:space="preserve">https://www.meetup.com/Merrymakers-Ballroom-Dancing-in-Mesa-Meetup/members/247047338/ </t>
  </si>
  <si>
    <t xml:space="preserve">https://www.meetup.com/Merrymakers-Ballroom-Dancing-in-Mesa-Meetup/members/247101485/ </t>
  </si>
  <si>
    <t xml:space="preserve">https://www.meetup.com/Merrymakers-Ballroom-Dancing-in-Mesa-Meetup/members/107011182/ </t>
  </si>
  <si>
    <t xml:space="preserve">https://www.meetup.com/Merrymakers-Ballroom-Dancing-in-Mesa-Meetup/members/197004539/ </t>
  </si>
  <si>
    <t xml:space="preserve">https://www.meetup.com/Merrymakers-Ballroom-Dancing-in-Mesa-Meetup/members/11179924/ </t>
  </si>
  <si>
    <t xml:space="preserve">https://www.meetup.com/Merrymakers-Ballroom-Dancing-in-Mesa-Meetup/members/246191368/ </t>
  </si>
  <si>
    <t xml:space="preserve">https://www.meetup.com/Merrymakers-Ballroom-Dancing-in-Mesa-Meetup/members/247627464/ </t>
  </si>
  <si>
    <t xml:space="preserve">https://www.meetup.com/Merrymakers-Ballroom-Dancing-in-Mesa-Meetup/members/247609106/ </t>
  </si>
  <si>
    <t xml:space="preserve">https://www.meetup.com/Merrymakers-Ballroom-Dancing-in-Mesa-Meetup/members/247934046/ </t>
  </si>
  <si>
    <t xml:space="preserve">https://www.meetup.com/Merrymakers-Ballroom-Dancing-in-Mesa-Meetup/members/248319604/ </t>
  </si>
  <si>
    <t xml:space="preserve">https://www.meetup.com/Merrymakers-Ballroom-Dancing-in-Mesa-Meetup/members/248689981/ </t>
  </si>
  <si>
    <t xml:space="preserve">https://www.meetup.com/Merrymakers-Ballroom-Dancing-in-Mesa-Meetup/members/248998136/ </t>
  </si>
  <si>
    <t xml:space="preserve">https://www.meetup.com/Merrymakers-Ballroom-Dancing-in-Mesa-Meetup/members/248994041/ </t>
  </si>
  <si>
    <t xml:space="preserve">https://www.meetup.com/Merrymakers-Ballroom-Dancing-in-Mesa-Meetup/members/6168879/ </t>
  </si>
  <si>
    <t xml:space="preserve">https://www.meetup.com/Merrymakers-Ballroom-Dancing-in-Mesa-Meetup/members/204967907/ </t>
  </si>
  <si>
    <t xml:space="preserve">https://www.meetup.com/Merrymakers-Ballroom-Dancing-in-Mesa-Meetup/members/240499914/ </t>
  </si>
  <si>
    <t xml:space="preserve">https://www.meetup.com/Merrymakers-Ballroom-Dancing-in-Mesa-Meetup/members/133378042/ </t>
  </si>
  <si>
    <t xml:space="preserve">https://www.meetup.com/Merrymakers-Ballroom-Dancing-in-Mesa-Meetup/members/253756083/ </t>
  </si>
  <si>
    <t xml:space="preserve">https://www.meetup.com/Merrymakers-Ballroom-Dancing-in-Mesa-Meetup/members/253807719/ </t>
  </si>
  <si>
    <t xml:space="preserve">https://www.meetup.com/Merrymakers-Ballroom-Dancing-in-Mesa-Meetup/members/254083914/ </t>
  </si>
  <si>
    <t xml:space="preserve">https://www.meetup.com/Merrymakers-Ballroom-Dancing-in-Mesa-Meetup/members/254290098/ </t>
  </si>
  <si>
    <t xml:space="preserve">https://www.meetup.com/Merrymakers-Ballroom-Dancing-in-Mesa-Meetup/members/254429822/ </t>
  </si>
  <si>
    <t xml:space="preserve">https://www.meetup.com/Merrymakers-Ballroom-Dancing-in-Mesa-Meetup/members/254396951/ </t>
  </si>
  <si>
    <t xml:space="preserve">https://www.meetup.com/Merrymakers-Ballroom-Dancing-in-Mesa-Meetup/members/204792705/ </t>
  </si>
  <si>
    <t xml:space="preserve">https://www.meetup.com/Merrymakers-Ballroom-Dancing-in-Mesa-Meetup/members/255510943/ </t>
  </si>
  <si>
    <t xml:space="preserve">https://www.meetup.com/Merrymakers-Ballroom-Dancing-in-Mesa-Meetup/members/251758571/ </t>
  </si>
  <si>
    <t xml:space="preserve">https://www.meetup.com/Merrymakers-Ballroom-Dancing-in-Mesa-Meetup/members/252215384/ </t>
  </si>
  <si>
    <t xml:space="preserve">https://www.meetup.com/Merrymakers-Ballroom-Dancing-in-Mesa-Meetup/members/251695886/ </t>
  </si>
  <si>
    <t xml:space="preserve">https://www.meetup.com/Merrymakers-Ballroom-Dancing-in-Mesa-Meetup/members/251703147/ </t>
  </si>
  <si>
    <t xml:space="preserve">https://www.meetup.com/Merrymakers-Ballroom-Dancing-in-Mesa-Meetup/members/251054146/ </t>
  </si>
  <si>
    <t xml:space="preserve">https://www.meetup.com/Merrymakers-Ballroom-Dancing-in-Mesa-Meetup/members/247550652/ </t>
  </si>
  <si>
    <t xml:space="preserve">https://www.meetup.com/Merrymakers-Ballroom-Dancing-in-Mesa-Meetup/members/9874636/ </t>
  </si>
  <si>
    <t xml:space="preserve">https://www.meetup.com/Merrymakers-Ballroom-Dancing-in-Mesa-Meetup/members/250258352/ </t>
  </si>
  <si>
    <t xml:space="preserve">https://www.meetup.com/Merrymakers-Ballroom-Dancing-in-Mesa-Meetup/members/11073063/ </t>
  </si>
  <si>
    <t xml:space="preserve">https://www.meetup.com/Merrymakers-Ballroom-Dancing-in-Mesa-Meetup/members/252549200/ </t>
  </si>
  <si>
    <t xml:space="preserve">https://www.meetup.com/Merrymakers-Ballroom-Dancing-in-Mesa-Meetup/members/182343032/ </t>
  </si>
  <si>
    <t xml:space="preserve">https://www.meetup.com/Merrymakers-Ballroom-Dancing-in-Mesa-Meetup/members/252407415/ </t>
  </si>
  <si>
    <t xml:space="preserve">https://www.meetup.com/Merrymakers-Ballroom-Dancing-in-Mesa-Meetup/members/252201171/ </t>
  </si>
  <si>
    <t xml:space="preserve">https://www.meetup.com/Merrymakers-Ballroom-Dancing-in-Mesa-Meetup/members/33297922/ </t>
  </si>
  <si>
    <t xml:space="preserve">https://www.meetup.com/Merrymakers-Ballroom-Dancing-in-Mesa-Meetup/members/256434942/ </t>
  </si>
  <si>
    <t xml:space="preserve">https://www.meetup.com/Merrymakers-Ballroom-Dancing-in-Mesa-Meetup/members/256427721/ </t>
  </si>
  <si>
    <t>ljb523@msn.com</t>
  </si>
  <si>
    <t>5-3 - no show</t>
  </si>
  <si>
    <t>Jeannette</t>
  </si>
  <si>
    <t>5001 E Main St</t>
  </si>
  <si>
    <t>Betty</t>
  </si>
  <si>
    <t>480-247-3221</t>
  </si>
  <si>
    <t>64 N 63rd St #53</t>
  </si>
  <si>
    <t>480-278-4959</t>
  </si>
  <si>
    <t>27 Falconer Bay</t>
  </si>
  <si>
    <t xml:space="preserve">Winnipeg, Manitoba
</t>
  </si>
  <si>
    <t>R2M4R6</t>
  </si>
  <si>
    <t>Winnipeg, MB</t>
  </si>
  <si>
    <t>250-748-3070</t>
  </si>
  <si>
    <t>1801 Braeburn Pl</t>
  </si>
  <si>
    <t xml:space="preserve">Duncan </t>
  </si>
  <si>
    <t>V9L5M5</t>
  </si>
  <si>
    <t xml:space="preserve">Bill </t>
  </si>
  <si>
    <t>Becker-15;Steinke-16</t>
  </si>
  <si>
    <t>Fitzgerald (2016);Beihoffer (2016); LaVie/Dahl/Riely</t>
  </si>
  <si>
    <t>The Resort</t>
  </si>
  <si>
    <t>35 W Brown Rd  #K278</t>
  </si>
  <si>
    <t>Gramza</t>
  </si>
  <si>
    <t>414-982-8637</t>
  </si>
  <si>
    <t>sandyg580@gmail.com</t>
  </si>
  <si>
    <t>5402 E. McKellips #148</t>
  </si>
  <si>
    <t>480-948-2894</t>
  </si>
  <si>
    <t>CHECK</t>
  </si>
  <si>
    <t>7509 N Via del Elemental</t>
  </si>
  <si>
    <t>sjdye@juno.com</t>
  </si>
  <si>
    <t>Dykstra</t>
  </si>
  <si>
    <t>Eastham</t>
  </si>
  <si>
    <t>Phyllis (Schneider)</t>
  </si>
  <si>
    <t>drphyllis1@gmail.com</t>
  </si>
  <si>
    <t>Eichenhorn</t>
  </si>
  <si>
    <t>Bettie</t>
  </si>
  <si>
    <t>985-2721</t>
  </si>
  <si>
    <t>2051 Leisure World</t>
  </si>
  <si>
    <t>Bettieich@yahoo.com</t>
  </si>
  <si>
    <t>602-647-0333</t>
  </si>
  <si>
    <t>Elfering</t>
  </si>
  <si>
    <t>Mary Ann</t>
  </si>
  <si>
    <t>219-8039</t>
  </si>
  <si>
    <t>7855 E Mesito Av</t>
  </si>
  <si>
    <t>maelfering@aol.com</t>
  </si>
  <si>
    <t>Emery</t>
  </si>
  <si>
    <t>Bryan</t>
  </si>
  <si>
    <t>baemery@mchsi.com</t>
  </si>
  <si>
    <t>Emhof</t>
  </si>
  <si>
    <t>Lee</t>
  </si>
  <si>
    <t>leeemhof@cox.net</t>
  </si>
  <si>
    <t>Emineth</t>
  </si>
  <si>
    <t>"Jack" Jacob</t>
  </si>
  <si>
    <t xml:space="preserve">"Penny" Penelope </t>
  </si>
  <si>
    <t xml:space="preserve">"Mike" Gerald </t>
  </si>
  <si>
    <t xml:space="preserve">"Angie" Evangeline </t>
  </si>
  <si>
    <t xml:space="preserve">"Bob" Robert </t>
  </si>
  <si>
    <t>B-4</t>
  </si>
  <si>
    <t>Gerald "Mike"</t>
  </si>
  <si>
    <t>Evangeline "Angie"</t>
  </si>
  <si>
    <t>Robert "Bob"</t>
  </si>
  <si>
    <t>19602 N 32nd St</t>
  </si>
  <si>
    <t>PHX</t>
  </si>
  <si>
    <t>Connelly</t>
  </si>
  <si>
    <t>4555 E Mayo Blvd #4127</t>
  </si>
  <si>
    <t>5735 E McDowell\</t>
  </si>
  <si>
    <t>dromans123@yahoo.com</t>
  </si>
  <si>
    <t>Jacob</t>
  </si>
  <si>
    <t xml:space="preserve">Camms </t>
  </si>
  <si>
    <t xml:space="preserve">WA </t>
  </si>
  <si>
    <t>y - Mary</t>
  </si>
  <si>
    <t>Eller</t>
  </si>
  <si>
    <t>Larry</t>
  </si>
  <si>
    <t>480-927-1977</t>
  </si>
  <si>
    <t>480-807-9377</t>
  </si>
  <si>
    <t>deceased 10/26/16</t>
  </si>
  <si>
    <t>Graack</t>
  </si>
  <si>
    <t>Bourquein - 2016</t>
  </si>
  <si>
    <t xml:space="preserve">BAD - drweaver45@yahoo.com </t>
  </si>
  <si>
    <t xml:space="preserve">BAD - hbnoni@msn.com </t>
  </si>
  <si>
    <t>BAD - lbiernier@yahoo.com</t>
  </si>
  <si>
    <t>Foster City</t>
  </si>
  <si>
    <t xml:space="preserve">CA </t>
  </si>
  <si>
    <t>deceased 5/2012</t>
  </si>
  <si>
    <t>43964 W Juniper Ave</t>
  </si>
  <si>
    <t>4114 E Catalina Av (Sunland Village)</t>
  </si>
  <si>
    <t>Richards</t>
  </si>
  <si>
    <t>Janet (Jani)</t>
  </si>
  <si>
    <t>503-753-7388</t>
  </si>
  <si>
    <t>richjani@yahoo.com</t>
  </si>
  <si>
    <t>480-361-4096</t>
  </si>
  <si>
    <t>dafy46@gmail.com</t>
  </si>
  <si>
    <t>McKinley</t>
  </si>
  <si>
    <t>Ernest L.</t>
  </si>
  <si>
    <t>983-8422</t>
  </si>
  <si>
    <t>Gleason (17); Townsend</t>
  </si>
  <si>
    <t>Blackstone</t>
  </si>
  <si>
    <t>Wilde</t>
  </si>
  <si>
    <t>Heather</t>
  </si>
  <si>
    <t>Yolanda</t>
  </si>
  <si>
    <t>Letherman</t>
  </si>
  <si>
    <t>British Imperial Ballroom</t>
  </si>
  <si>
    <t>9-4</t>
  </si>
  <si>
    <t>9-5</t>
  </si>
  <si>
    <t>White-Matthews</t>
  </si>
  <si>
    <t>Alexandra</t>
  </si>
  <si>
    <t>Ballroom Dance Club</t>
  </si>
  <si>
    <t>sundaynightballroomdanceclub@gmail.com</t>
  </si>
  <si>
    <t xml:space="preserve">I </t>
  </si>
  <si>
    <t>i</t>
  </si>
  <si>
    <t>i1</t>
  </si>
  <si>
    <t>Mona</t>
  </si>
  <si>
    <t>mona@shallwedancephoenix.com</t>
  </si>
  <si>
    <t>nfass@earthlink.net</t>
  </si>
  <si>
    <t>Fassbender</t>
  </si>
  <si>
    <t>PauaRK17@aol.com</t>
  </si>
  <si>
    <t>Duncan</t>
  </si>
  <si>
    <t>Gahlert</t>
  </si>
  <si>
    <t>G-3</t>
  </si>
  <si>
    <t>G-4</t>
  </si>
  <si>
    <t>Huff</t>
  </si>
  <si>
    <t>Telly</t>
  </si>
  <si>
    <t>480-286-6701</t>
  </si>
  <si>
    <t>480-982-0577</t>
  </si>
  <si>
    <t>2550 S Ellsworth Rd #356</t>
  </si>
  <si>
    <t xml:space="preserve">BAD - carolewood1@cox.net </t>
  </si>
  <si>
    <t xml:space="preserve">BAD - joelyaseen </t>
  </si>
  <si>
    <t>357-8562</t>
  </si>
  <si>
    <t>623 S Desert Flower Dr</t>
  </si>
  <si>
    <t>Cornwell</t>
  </si>
  <si>
    <t>gcornwell@sasktel.net</t>
  </si>
  <si>
    <t>888-9408</t>
  </si>
  <si>
    <t>30498 N Royal Oak</t>
  </si>
  <si>
    <t>QC</t>
  </si>
  <si>
    <t xml:space="preserve">AZ </t>
  </si>
  <si>
    <t>George</t>
  </si>
  <si>
    <t>Ryan</t>
  </si>
  <si>
    <t>Creasey</t>
  </si>
  <si>
    <t>Ruth</t>
  </si>
  <si>
    <t>ricreasey@mit.midco.net</t>
  </si>
  <si>
    <t>605-996-0875</t>
  </si>
  <si>
    <t>1428 Sharpstone Dr</t>
  </si>
  <si>
    <t>Mitchell</t>
  </si>
  <si>
    <t>SD</t>
  </si>
  <si>
    <t>480-354-5123</t>
  </si>
  <si>
    <t>age 88</t>
  </si>
  <si>
    <t>952-607-7333</t>
  </si>
  <si>
    <t>alene13@gmail.com</t>
  </si>
  <si>
    <t>Carol W</t>
  </si>
  <si>
    <t>602-618-1589</t>
  </si>
  <si>
    <t>cw.florencez@gmail.com</t>
  </si>
  <si>
    <t>Purdum</t>
  </si>
  <si>
    <t>515-201-4587</t>
  </si>
  <si>
    <t>gaylandpurdum@yahoo.com</t>
  </si>
  <si>
    <t>151 E 1st St</t>
  </si>
  <si>
    <t>B-5</t>
  </si>
  <si>
    <t>Robert W.</t>
  </si>
  <si>
    <t>480-370-0045</t>
  </si>
  <si>
    <t>3300 E Broadway Rd #138</t>
  </si>
  <si>
    <t>H-1</t>
  </si>
  <si>
    <t>H-2</t>
  </si>
  <si>
    <t>Ellig</t>
  </si>
  <si>
    <t>DeMathis guest</t>
  </si>
  <si>
    <t>Demattis (or DeMathis)</t>
  </si>
  <si>
    <t>Erhersemann</t>
  </si>
  <si>
    <t>Foster​</t>
  </si>
  <si>
    <t>360-261-1444</t>
  </si>
  <si>
    <t>17-11</t>
  </si>
  <si>
    <t>Hunkins</t>
  </si>
  <si>
    <t>17-12</t>
  </si>
  <si>
    <t>Kiel</t>
  </si>
  <si>
    <t>5523 S Compass Rd</t>
  </si>
  <si>
    <t>Natasia</t>
  </si>
  <si>
    <t>17-10</t>
  </si>
  <si>
    <t>Masharo Guest</t>
  </si>
  <si>
    <t>Debra</t>
  </si>
  <si>
    <t>pccjimmccown@gmail.com</t>
  </si>
  <si>
    <t>Oliver's guest</t>
  </si>
  <si>
    <t>Osborn (Oliver's guest)</t>
  </si>
  <si>
    <t>Pierce</t>
  </si>
  <si>
    <t>BAD - osharon1@juno.com</t>
  </si>
  <si>
    <t>Roberts</t>
  </si>
  <si>
    <t>Minnie</t>
  </si>
  <si>
    <t>Jenny</t>
  </si>
  <si>
    <t>Weidner</t>
  </si>
  <si>
    <t>Mel</t>
  </si>
  <si>
    <t>Wyant</t>
  </si>
  <si>
    <t xml:space="preserve">Jeri </t>
  </si>
  <si>
    <t xml:space="preserve">Richard </t>
  </si>
  <si>
    <t>Zaes</t>
  </si>
  <si>
    <t>McGinnis</t>
  </si>
  <si>
    <t>Sward</t>
  </si>
  <si>
    <t>11449 E Nido Ave</t>
  </si>
  <si>
    <t>Billie</t>
  </si>
  <si>
    <t>Ross COL</t>
  </si>
  <si>
    <t>2015 Summer 2</t>
  </si>
  <si>
    <t>360-633-0269</t>
  </si>
  <si>
    <t>Wustman</t>
  </si>
  <si>
    <t>Corinne</t>
  </si>
  <si>
    <t xml:space="preserve">IA </t>
  </si>
  <si>
    <t xml:space="preserve">5991 Pommel Ct </t>
  </si>
  <si>
    <t>480-835-8235</t>
  </si>
  <si>
    <t>Hodges</t>
  </si>
  <si>
    <t>Janis</t>
  </si>
  <si>
    <t>602-303-3742</t>
  </si>
  <si>
    <t>jdancearts@gmail.com</t>
  </si>
  <si>
    <t>7661 E Edgewood Av</t>
  </si>
  <si>
    <t>Parrish</t>
  </si>
  <si>
    <t>480-284-8225</t>
  </si>
  <si>
    <t>mparrish1975@gmail.com</t>
  </si>
  <si>
    <t>480-986-0018</t>
  </si>
  <si>
    <t>Petillo</t>
  </si>
  <si>
    <t>480-324-6698</t>
  </si>
  <si>
    <t>lpetillo9@gmail.com</t>
  </si>
  <si>
    <t>Rohloff</t>
  </si>
  <si>
    <t>Lilo R.</t>
  </si>
  <si>
    <t>480-373-6888</t>
  </si>
  <si>
    <t>lilor.rohloff@hotmail.com</t>
  </si>
  <si>
    <t>Daniel</t>
  </si>
  <si>
    <t>480-227-5439</t>
  </si>
  <si>
    <t>disirks@cox.net</t>
  </si>
  <si>
    <t>480-747-0309</t>
  </si>
  <si>
    <t xml:space="preserve">23761 S Vacation Way </t>
  </si>
  <si>
    <t>Wall-Fee</t>
  </si>
  <si>
    <t>480-363-6270</t>
  </si>
  <si>
    <t>ejeanwall@aol.com</t>
  </si>
  <si>
    <t>2012, 2013 or 2014 partner</t>
  </si>
  <si>
    <t>Pfingstl</t>
  </si>
  <si>
    <t>480-599-7696</t>
  </si>
  <si>
    <t>total count for LPG</t>
  </si>
  <si>
    <t>509-431-1925</t>
  </si>
  <si>
    <t>Desertrama Park #107</t>
  </si>
  <si>
    <t>pfcgold@gmail.com</t>
  </si>
  <si>
    <t>Zelisko</t>
  </si>
  <si>
    <t>Rose</t>
  </si>
  <si>
    <t>wholenessessentials@hotmail.com</t>
  </si>
  <si>
    <t>Scott</t>
  </si>
  <si>
    <t>sjc37@hotmail.com</t>
  </si>
  <si>
    <t>Coyle</t>
  </si>
  <si>
    <t>Mary Lou</t>
  </si>
  <si>
    <t>480-782-0433</t>
  </si>
  <si>
    <t>1327 E Erie St</t>
  </si>
  <si>
    <t>dougtdong@aol.com</t>
  </si>
  <si>
    <t>Dong</t>
  </si>
  <si>
    <t>Crane</t>
  </si>
  <si>
    <t>Charles</t>
  </si>
  <si>
    <t>373-1855</t>
  </si>
  <si>
    <t>8700 E University Dr #1855</t>
  </si>
  <si>
    <t>cmcrane1@aol.com</t>
  </si>
  <si>
    <t>Cuellar</t>
  </si>
  <si>
    <t>Rosemarie</t>
  </si>
  <si>
    <t>Dahl</t>
  </si>
  <si>
    <t>Ann</t>
  </si>
  <si>
    <t>357-0290</t>
  </si>
  <si>
    <t>60 E Ironwood</t>
  </si>
  <si>
    <t>Delap</t>
  </si>
  <si>
    <t>Albert</t>
  </si>
  <si>
    <t>206-779-5524</t>
  </si>
  <si>
    <t>4065 E University Dr #566</t>
  </si>
  <si>
    <t>SR@DrSallyRockwell.com</t>
  </si>
  <si>
    <t>Delfs</t>
  </si>
  <si>
    <t>Kingston</t>
  </si>
  <si>
    <t>DeMerse</t>
  </si>
  <si>
    <t>Ethel-Joanne</t>
  </si>
  <si>
    <t>677-0840</t>
  </si>
  <si>
    <t>812 Leisure World</t>
  </si>
  <si>
    <t>Irwin</t>
  </si>
  <si>
    <t>Demuth</t>
  </si>
  <si>
    <t>Nick</t>
  </si>
  <si>
    <t>924-0177</t>
  </si>
  <si>
    <t>7010 St Annes Dr</t>
  </si>
  <si>
    <t>900 N San Marcus</t>
  </si>
  <si>
    <t>deceased 8/13/14</t>
  </si>
  <si>
    <t>Fara</t>
  </si>
  <si>
    <t>deceased 2/1/15</t>
  </si>
  <si>
    <t>deceased 2016?</t>
  </si>
  <si>
    <t>goodmanassoc@thuntek.net</t>
  </si>
  <si>
    <t>480-396-2474</t>
  </si>
  <si>
    <t>Kelling</t>
  </si>
  <si>
    <t>480-861-5054</t>
  </si>
  <si>
    <t>deceased 6/3/18</t>
  </si>
  <si>
    <t>Darlene, Louise - wife, deceased</t>
  </si>
  <si>
    <t>985-6123</t>
  </si>
  <si>
    <t>8020 E Keats Av #299</t>
  </si>
  <si>
    <t>688-3750</t>
  </si>
  <si>
    <t>mm*</t>
  </si>
  <si>
    <t>Mary</t>
  </si>
  <si>
    <t>Cheadle</t>
  </si>
  <si>
    <t>Gordon</t>
  </si>
  <si>
    <t>N/A</t>
  </si>
  <si>
    <t>206-383-8480</t>
  </si>
  <si>
    <t>STV</t>
  </si>
  <si>
    <t>Choy</t>
  </si>
  <si>
    <t>Lim-Lai (Eddie)</t>
  </si>
  <si>
    <t>A-9</t>
  </si>
  <si>
    <t>A-8</t>
  </si>
  <si>
    <t>L-3</t>
  </si>
  <si>
    <t>L-4</t>
  </si>
  <si>
    <t>659-8802</t>
  </si>
  <si>
    <t xml:space="preserve">1724 Spring Cir  </t>
  </si>
  <si>
    <t>Conigliaro</t>
  </si>
  <si>
    <t>Gloria</t>
  </si>
  <si>
    <t>andremarianne@cogeco.ca</t>
  </si>
  <si>
    <t>Fournier</t>
  </si>
  <si>
    <t>Marianne</t>
  </si>
  <si>
    <t>susan.weidner@cox.net</t>
  </si>
  <si>
    <t>skayweiss@gmail.com</t>
  </si>
  <si>
    <t>JohnWilson1@comcast.net</t>
  </si>
  <si>
    <t>Patsy</t>
  </si>
  <si>
    <t>CRMilne@shaw.ca</t>
  </si>
  <si>
    <t>remove</t>
  </si>
  <si>
    <t>vparenteau16@gmail.com</t>
  </si>
  <si>
    <t>Verl</t>
  </si>
  <si>
    <t>Edwards</t>
  </si>
  <si>
    <t>deceased 11/18/16</t>
  </si>
  <si>
    <t>Portland</t>
  </si>
  <si>
    <t>437 E Germann Rd #75 - wrong</t>
  </si>
  <si>
    <t>5945 E Billings St - wrong</t>
  </si>
  <si>
    <t>Keil 2015, Seipel (before 2015)</t>
  </si>
  <si>
    <t>lorenzmartin111@gmail.com</t>
  </si>
  <si>
    <t>pattiandglenn@gmail.com</t>
  </si>
  <si>
    <t>2550 S Ellsworth Rd #444</t>
  </si>
  <si>
    <t>17-7</t>
  </si>
  <si>
    <t>Rohloff (2015); Thimmesch (2015); Povey ex; Riely</t>
  </si>
  <si>
    <t>dancingdavemucklow900@gmail.com</t>
  </si>
  <si>
    <t>17-8</t>
  </si>
  <si>
    <t>17-9</t>
  </si>
  <si>
    <t>glo.schley@gmail.com</t>
  </si>
  <si>
    <t>Beihoffer (2016); LaVie/Dahl/Riely</t>
  </si>
  <si>
    <t>Blakely</t>
  </si>
  <si>
    <t>DeMathis</t>
  </si>
  <si>
    <t>23921 Manistee Lane</t>
  </si>
  <si>
    <t>Brownstown MI 48134</t>
  </si>
  <si>
    <t>Leakvold</t>
  </si>
  <si>
    <t>gmleakvold@hotmail.com</t>
  </si>
  <si>
    <t>480-832-0701</t>
  </si>
  <si>
    <t>111 S Greenfield</t>
  </si>
  <si>
    <t>deceased 4/5/18</t>
  </si>
  <si>
    <t>Clavelle (2017)</t>
  </si>
  <si>
    <t>Rose (2017)</t>
  </si>
  <si>
    <t>VandenBrink (2017)</t>
  </si>
  <si>
    <t>Also 2017</t>
  </si>
  <si>
    <t>deceased</t>
  </si>
  <si>
    <t>moved</t>
  </si>
  <si>
    <t>Malcolm "Mac"</t>
  </si>
  <si>
    <t>y?</t>
  </si>
  <si>
    <t>George.Flaskerud@ndsu.edu</t>
  </si>
  <si>
    <t>Christeen</t>
  </si>
  <si>
    <t>242-1927</t>
  </si>
  <si>
    <t>3020 E Main #A20</t>
  </si>
  <si>
    <t>Bob</t>
  </si>
  <si>
    <t>480-215-7245</t>
  </si>
  <si>
    <t>401 S Ironwood Dr #54</t>
  </si>
  <si>
    <t>rcfoster64@yahoo.com</t>
  </si>
  <si>
    <t>Foy</t>
  </si>
  <si>
    <t>Fredrickson</t>
  </si>
  <si>
    <t>BJ</t>
  </si>
  <si>
    <t>Frickle</t>
  </si>
  <si>
    <t>Cynthia V.</t>
  </si>
  <si>
    <t>928-420-3291</t>
  </si>
  <si>
    <t>273 Bouquet Canyon Dr</t>
  </si>
  <si>
    <t>Palm Dale</t>
  </si>
  <si>
    <t xml:space="preserve"> CA</t>
  </si>
  <si>
    <t>cfrickle44@yahoo.com</t>
  </si>
  <si>
    <t>Scovel</t>
  </si>
  <si>
    <t>Frue</t>
  </si>
  <si>
    <t>MMBallroom$2013</t>
  </si>
  <si>
    <t>mmdc1@cox.net</t>
  </si>
  <si>
    <t>Gay</t>
  </si>
  <si>
    <t>Bilmar</t>
  </si>
  <si>
    <t>Gleason</t>
  </si>
  <si>
    <t>Greer</t>
  </si>
  <si>
    <t>y - Ken</t>
  </si>
  <si>
    <t>B-10</t>
  </si>
  <si>
    <t>Gregersen</t>
  </si>
  <si>
    <t>Evie</t>
  </si>
  <si>
    <t>kengregersen@msn.com</t>
  </si>
  <si>
    <t>Marvin</t>
  </si>
  <si>
    <t>?</t>
  </si>
  <si>
    <t>Henn</t>
  </si>
  <si>
    <t>kcenturion@aol.com</t>
  </si>
  <si>
    <t>830-481-0907</t>
  </si>
  <si>
    <t>480-354-5250</t>
  </si>
  <si>
    <t>11427 E Monterey Av</t>
  </si>
  <si>
    <t>Roy</t>
  </si>
  <si>
    <t>Hobbs</t>
  </si>
  <si>
    <t>Ruth Anne</t>
  </si>
  <si>
    <t>480-215-8565</t>
  </si>
  <si>
    <t>1622 E Palm Beach Dr</t>
  </si>
  <si>
    <t>hobbsra@suntreeaz.com</t>
  </si>
  <si>
    <t>M</t>
  </si>
  <si>
    <t>Hockenbery</t>
  </si>
  <si>
    <t>Leslie</t>
  </si>
  <si>
    <t>lhockenbery@yahoo.com</t>
  </si>
  <si>
    <t>Hopkins</t>
  </si>
  <si>
    <t>jazzclarinet@cox.net</t>
  </si>
  <si>
    <t>Houge</t>
  </si>
  <si>
    <t>605-350-4845</t>
  </si>
  <si>
    <t>4700 E Main St #700</t>
  </si>
  <si>
    <t>bobhouge@yahoo.com</t>
  </si>
  <si>
    <t>Houota</t>
  </si>
  <si>
    <t>Iulia</t>
  </si>
  <si>
    <t>Iulia622@gmail.com</t>
  </si>
  <si>
    <t>Howerton</t>
  </si>
  <si>
    <t>720-448-3899</t>
  </si>
  <si>
    <t>2012-2015 partner</t>
  </si>
  <si>
    <t>Reed (15)</t>
  </si>
  <si>
    <t>Heritage Square 155 W Brown #140</t>
  </si>
  <si>
    <t>2016 Glitter Ball</t>
  </si>
  <si>
    <t>15-16</t>
  </si>
  <si>
    <t>14-15 (or before)</t>
  </si>
  <si>
    <t>polka</t>
  </si>
  <si>
    <t>card games</t>
  </si>
  <si>
    <t>other games</t>
  </si>
  <si>
    <t>dinner theater</t>
  </si>
  <si>
    <t>rock n'roll</t>
  </si>
  <si>
    <t>Az Opry</t>
  </si>
  <si>
    <t>Ping Pong</t>
  </si>
  <si>
    <t>Computer</t>
  </si>
  <si>
    <t>Creative projects</t>
  </si>
  <si>
    <t>x</t>
  </si>
  <si>
    <t>Ken</t>
  </si>
  <si>
    <t>Ron</t>
  </si>
  <si>
    <t>rchswens@aol.com</t>
  </si>
  <si>
    <t>Switzer</t>
  </si>
  <si>
    <t>480-807-5445</t>
  </si>
  <si>
    <t>5759 E Montana Place</t>
  </si>
  <si>
    <t>Joanne</t>
  </si>
  <si>
    <t>Sy</t>
  </si>
  <si>
    <t>mklevittmd66@gmail.com</t>
  </si>
  <si>
    <t>740-630-4130</t>
  </si>
  <si>
    <t>11246 E Mercury Dr</t>
  </si>
  <si>
    <t>Ethel-Marie</t>
  </si>
  <si>
    <t>Leydens</t>
  </si>
  <si>
    <t>fpleydens@msn.com</t>
  </si>
  <si>
    <t>Peggy</t>
  </si>
  <si>
    <t>Lider</t>
  </si>
  <si>
    <t>Wilbur</t>
  </si>
  <si>
    <t>burbwurb@centurylink.net</t>
  </si>
  <si>
    <t>Lingle</t>
  </si>
  <si>
    <t>480-946-6366</t>
  </si>
  <si>
    <t>Logan</t>
  </si>
  <si>
    <t>Marty</t>
  </si>
  <si>
    <t>marty@thetopgunseminars.com</t>
  </si>
  <si>
    <t>Looye</t>
  </si>
  <si>
    <t>474-4765</t>
  </si>
  <si>
    <t>803 N Val Vista</t>
  </si>
  <si>
    <t>jahlooye@hotmail.com</t>
  </si>
  <si>
    <t>455-0180</t>
  </si>
  <si>
    <t>469 S Pino Cir</t>
  </si>
  <si>
    <t>duanelovitt@yahoo.com</t>
  </si>
  <si>
    <t>Lucas</t>
  </si>
  <si>
    <t>jeannelucas@cox.net</t>
  </si>
  <si>
    <t>Lucien</t>
  </si>
  <si>
    <t>Labelle</t>
  </si>
  <si>
    <t>Lucks</t>
  </si>
  <si>
    <t>Suzanne</t>
  </si>
  <si>
    <t>654-5412</t>
  </si>
  <si>
    <t>Charlie</t>
  </si>
  <si>
    <t>8728 Golden Cholla Dr</t>
  </si>
  <si>
    <t>854 E Baylor Ln</t>
  </si>
  <si>
    <t>537 E Hackanore St</t>
  </si>
  <si>
    <t>43</t>
  </si>
  <si>
    <t>1y</t>
  </si>
  <si>
    <t>2y</t>
  </si>
  <si>
    <t>13y</t>
  </si>
  <si>
    <t>14y</t>
  </si>
  <si>
    <t>17x</t>
  </si>
  <si>
    <t>18x</t>
  </si>
  <si>
    <t>38</t>
  </si>
  <si>
    <t>39</t>
  </si>
  <si>
    <t>41 &amp; 42</t>
  </si>
  <si>
    <t>33x</t>
  </si>
  <si>
    <t>34x</t>
  </si>
  <si>
    <t>82</t>
  </si>
  <si>
    <t>83</t>
  </si>
  <si>
    <t>21x</t>
  </si>
  <si>
    <t>22x</t>
  </si>
  <si>
    <t>26x</t>
  </si>
  <si>
    <t>29x</t>
  </si>
  <si>
    <t>30x</t>
  </si>
  <si>
    <t>25x</t>
  </si>
  <si>
    <t>88</t>
  </si>
  <si>
    <t>89</t>
  </si>
  <si>
    <t>90</t>
  </si>
  <si>
    <t>Fiegen</t>
  </si>
  <si>
    <t>86 &amp; 87</t>
  </si>
  <si>
    <t>91</t>
  </si>
  <si>
    <t>3x</t>
  </si>
  <si>
    <t>4x</t>
  </si>
  <si>
    <t>5x</t>
  </si>
  <si>
    <t>6x</t>
  </si>
  <si>
    <t>31x</t>
  </si>
  <si>
    <t>32x</t>
  </si>
  <si>
    <t>Kittleson</t>
  </si>
  <si>
    <t>Dwayne</t>
  </si>
  <si>
    <t>Murphys</t>
  </si>
  <si>
    <t>Ester</t>
  </si>
  <si>
    <t>Trevor (was Comeau)</t>
  </si>
  <si>
    <t>Arlene</t>
  </si>
  <si>
    <t>tall</t>
  </si>
  <si>
    <t>short</t>
  </si>
  <si>
    <t>14883 W Piccadilly Rd</t>
  </si>
  <si>
    <t>Go</t>
  </si>
  <si>
    <t>Levitt</t>
  </si>
  <si>
    <t>Santore/Klaven</t>
  </si>
  <si>
    <t>Bahl</t>
  </si>
  <si>
    <t>Bahl's date</t>
  </si>
  <si>
    <t>5-6</t>
  </si>
  <si>
    <t>Barkschart</t>
  </si>
  <si>
    <t>5-3</t>
  </si>
  <si>
    <t>Offerman</t>
  </si>
  <si>
    <t>5-5</t>
  </si>
  <si>
    <t>Daniels</t>
  </si>
  <si>
    <t>Tim</t>
  </si>
  <si>
    <t>Mary Beth</t>
  </si>
  <si>
    <t>Tinker (previously Nelson)</t>
  </si>
  <si>
    <t>previously Crowe</t>
  </si>
  <si>
    <t>deceased 4/3/14</t>
  </si>
  <si>
    <t>deceased 7/23/13</t>
  </si>
  <si>
    <t>moved to TX</t>
  </si>
  <si>
    <t>480-218-5703</t>
  </si>
  <si>
    <t>480-671-5229</t>
  </si>
  <si>
    <t>Kathy Camamo</t>
  </si>
  <si>
    <t>Nancy J</t>
  </si>
  <si>
    <t>505-402-7080</t>
  </si>
  <si>
    <t>4700 Main</t>
  </si>
  <si>
    <t>Weller</t>
  </si>
  <si>
    <t>Mary E</t>
  </si>
  <si>
    <t>480-684-2817</t>
  </si>
  <si>
    <t>4725 E Florian Cir</t>
  </si>
  <si>
    <t>weller480@msn.com</t>
  </si>
  <si>
    <t>Blomgren</t>
  </si>
  <si>
    <t>623-498-6651</t>
  </si>
  <si>
    <t>lavwilger@gmail.com</t>
  </si>
  <si>
    <t>301 S Signal ButtE Rd #43</t>
  </si>
  <si>
    <t>y - Kupstas</t>
  </si>
  <si>
    <t>Schrader</t>
  </si>
  <si>
    <t>830-1397</t>
  </si>
  <si>
    <t>2550 S Ellsworth #146</t>
  </si>
  <si>
    <t>schrader1930@msn.com</t>
  </si>
  <si>
    <t>Larry A.</t>
  </si>
  <si>
    <t>406-250-8468</t>
  </si>
  <si>
    <t>3700 S Westport Av #3091</t>
  </si>
  <si>
    <t>Sioux Falls</t>
  </si>
  <si>
    <t>11-5</t>
  </si>
  <si>
    <t>11-6</t>
  </si>
  <si>
    <t>Loe</t>
  </si>
  <si>
    <t>4-10</t>
  </si>
  <si>
    <t>4-11</t>
  </si>
  <si>
    <t>4-12</t>
  </si>
  <si>
    <t>5-12</t>
  </si>
  <si>
    <t>6-11</t>
  </si>
  <si>
    <t>6-12</t>
  </si>
  <si>
    <t>Kuntzman</t>
  </si>
  <si>
    <t>Comeau</t>
  </si>
  <si>
    <t>Zinsli</t>
  </si>
  <si>
    <t>Butch</t>
  </si>
  <si>
    <t>Svardal</t>
  </si>
  <si>
    <t>Dwaine</t>
  </si>
  <si>
    <t>Povey ex; Riely</t>
  </si>
  <si>
    <t>Steinke ex; Milkovich</t>
  </si>
  <si>
    <t>424-7681</t>
  </si>
  <si>
    <t>1332 E Scott Av</t>
  </si>
  <si>
    <t>Chris</t>
  </si>
  <si>
    <t>7750  E Broadway #333</t>
  </si>
  <si>
    <t>cw6166@gmail.com</t>
  </si>
  <si>
    <t>Wilger</t>
  </si>
  <si>
    <t>480-981-3543</t>
  </si>
  <si>
    <t>Fisher</t>
  </si>
  <si>
    <t>Dell</t>
  </si>
  <si>
    <t>William E</t>
  </si>
  <si>
    <t>425-478-1322</t>
  </si>
  <si>
    <t>smdancer@yahoo.com</t>
  </si>
  <si>
    <t>9437 E Navajo Pl</t>
  </si>
  <si>
    <t>5001 E Main St #1425</t>
  </si>
  <si>
    <t>La Verne</t>
  </si>
  <si>
    <t>Aubrey</t>
  </si>
  <si>
    <t>399-8547</t>
  </si>
  <si>
    <t>480-218-4937</t>
  </si>
  <si>
    <t>3060 E Dorn Dr</t>
  </si>
  <si>
    <t>Myrna</t>
  </si>
  <si>
    <t>Ch 85249</t>
  </si>
  <si>
    <t>Banks</t>
  </si>
  <si>
    <t>14-1</t>
  </si>
  <si>
    <t>14-2</t>
  </si>
  <si>
    <t>14-3</t>
  </si>
  <si>
    <t>13-1</t>
  </si>
  <si>
    <t>11-1</t>
  </si>
  <si>
    <t>11-2</t>
  </si>
  <si>
    <t>16-1</t>
  </si>
  <si>
    <t>4-7</t>
  </si>
  <si>
    <t>4-8</t>
  </si>
  <si>
    <t>11-3</t>
  </si>
  <si>
    <t>11-4</t>
  </si>
  <si>
    <t>13-2</t>
  </si>
  <si>
    <t>16-3</t>
  </si>
  <si>
    <t>4-9</t>
  </si>
  <si>
    <t>5-10</t>
  </si>
  <si>
    <t>6-7</t>
  </si>
  <si>
    <t>14-4</t>
  </si>
  <si>
    <t>14-5</t>
  </si>
  <si>
    <t>14-6</t>
  </si>
  <si>
    <t>16-2</t>
  </si>
  <si>
    <t>16-6</t>
  </si>
  <si>
    <t>3-11</t>
  </si>
  <si>
    <t>3-12</t>
  </si>
  <si>
    <t>Glenn</t>
  </si>
  <si>
    <t>480-570-3015</t>
  </si>
  <si>
    <t>218 N 88th Way</t>
  </si>
  <si>
    <t>Beckman</t>
  </si>
  <si>
    <t>Burnette</t>
  </si>
  <si>
    <t>480-396-0644</t>
  </si>
  <si>
    <t>deceased 6/2/14</t>
  </si>
  <si>
    <t>235 N Sunnyvale #81</t>
  </si>
  <si>
    <t>Behrend</t>
  </si>
  <si>
    <t>deceased 4/10/13</t>
  </si>
  <si>
    <t>Varner (nee Ziegler)</t>
  </si>
  <si>
    <t>b'day</t>
  </si>
  <si>
    <t>3/15</t>
  </si>
  <si>
    <t>Bellamak</t>
  </si>
  <si>
    <t>"Lu" Marie Louise</t>
  </si>
  <si>
    <t>LaVie/Dahl/Riely</t>
  </si>
  <si>
    <t>Mack</t>
  </si>
  <si>
    <t>19513 Brent Knoll Dr.</t>
  </si>
  <si>
    <t>10132 E Circlestone Ct</t>
  </si>
  <si>
    <t>1750 N Thunderbird</t>
  </si>
  <si>
    <t>NM</t>
  </si>
  <si>
    <t xml:space="preserve">Raton  </t>
  </si>
  <si>
    <t>480-380-7063</t>
  </si>
  <si>
    <t xml:space="preserve">1730 N Berrett </t>
  </si>
  <si>
    <t>5735 E McDowell</t>
  </si>
  <si>
    <t>6444 S Ginty Dr</t>
  </si>
  <si>
    <t>115 N Kachina</t>
  </si>
  <si>
    <t>217-652-2241</t>
  </si>
  <si>
    <t>480-289-8442</t>
  </si>
  <si>
    <t>5001 E Main St #68</t>
  </si>
  <si>
    <t>5945 E Billings St</t>
  </si>
  <si>
    <t>373-7170</t>
  </si>
  <si>
    <t>425 S Parkcrest #348</t>
  </si>
  <si>
    <t>8854 E Brittle Bush Road</t>
  </si>
  <si>
    <t>5617 E Des Moines St.</t>
  </si>
  <si>
    <t>Nugent (Neugent)</t>
  </si>
  <si>
    <t>Home Sweet Home</t>
  </si>
  <si>
    <t>Jenness</t>
  </si>
  <si>
    <t xml:space="preserve">BAD - dellpatrick@cox.net </t>
  </si>
  <si>
    <t xml:space="preserve">BAD - kubat1234@yahoo.com </t>
  </si>
  <si>
    <t>BAD  email</t>
  </si>
  <si>
    <t xml:space="preserve">BAD - wilmashrift@aol.com </t>
  </si>
  <si>
    <t xml:space="preserve">BAD - rchsts4@aol.com </t>
  </si>
  <si>
    <t xml:space="preserve">BAD - rdds1@cox.net </t>
  </si>
  <si>
    <t xml:space="preserve">BAD - marywsworld@hotmail.com </t>
  </si>
  <si>
    <t>mmm18@msn.com</t>
  </si>
  <si>
    <t>Meinders</t>
  </si>
  <si>
    <t>Rygg</t>
  </si>
  <si>
    <t>308-799-7588</t>
  </si>
  <si>
    <t>2304 W 3rd St</t>
  </si>
  <si>
    <t>Coal Valley</t>
  </si>
  <si>
    <t>IL</t>
  </si>
  <si>
    <t>Yun</t>
  </si>
  <si>
    <t>Day</t>
  </si>
  <si>
    <t>519-832-2968</t>
  </si>
  <si>
    <t>mrday25@gmail.com</t>
  </si>
  <si>
    <t>518 Bluewater Dr</t>
  </si>
  <si>
    <t>Port Elgin Ontario</t>
  </si>
  <si>
    <t>Jefferson</t>
  </si>
  <si>
    <t>480-380-4569</t>
  </si>
  <si>
    <t>8021 E Keats Ave #251</t>
  </si>
  <si>
    <t>Law</t>
  </si>
  <si>
    <t>303-746-6028</t>
  </si>
  <si>
    <t>Droste</t>
  </si>
  <si>
    <t>Del</t>
  </si>
  <si>
    <t>480-373-9252</t>
  </si>
  <si>
    <t>894 S Shore Dr</t>
  </si>
  <si>
    <t>Holland</t>
  </si>
  <si>
    <t>Wilt</t>
  </si>
  <si>
    <t>480-981-9560</t>
  </si>
  <si>
    <t>OTHER Address</t>
  </si>
  <si>
    <t>Sam</t>
  </si>
  <si>
    <t>Wendy</t>
  </si>
  <si>
    <t>922 S 96th St</t>
  </si>
  <si>
    <t>9828 E Pueblo #44</t>
  </si>
  <si>
    <t>440 S Parkcrest St #83</t>
  </si>
  <si>
    <t>3320 E University Dr</t>
  </si>
  <si>
    <t xml:space="preserve">Albuquerque </t>
  </si>
  <si>
    <t>2325 E Pelican Ct</t>
  </si>
  <si>
    <t>Gil</t>
  </si>
  <si>
    <t>515-491-3740</t>
  </si>
  <si>
    <t>3701 Golden Valley Rd.</t>
  </si>
  <si>
    <t>Norwalk</t>
  </si>
  <si>
    <t>donj@cal-am/com</t>
  </si>
  <si>
    <t>No. 22</t>
  </si>
  <si>
    <t>No. 34</t>
  </si>
  <si>
    <t>No. 3</t>
  </si>
  <si>
    <t>No. 31</t>
  </si>
  <si>
    <t>musclecar2@cox.net</t>
  </si>
  <si>
    <t>hirr100@yahoo.com</t>
  </si>
  <si>
    <t>Kirsch</t>
  </si>
  <si>
    <t>2448  E. Jacinto Ave</t>
  </si>
  <si>
    <t>3165 E University Dr #145</t>
  </si>
  <si>
    <t>480-529-7256</t>
  </si>
  <si>
    <t>303-598-4143</t>
  </si>
  <si>
    <t>320-372-0776</t>
  </si>
  <si>
    <t>40747 Duxbury Rd</t>
  </si>
  <si>
    <t>3165 E University Dr # 310</t>
  </si>
  <si>
    <t>Sandstone</t>
  </si>
  <si>
    <t xml:space="preserve">MN </t>
  </si>
  <si>
    <t>Tomaeno</t>
  </si>
  <si>
    <t>602-762-9176</t>
  </si>
  <si>
    <t>18645 N 95th Way</t>
  </si>
  <si>
    <t>smorgan99@hotmail.com</t>
  </si>
  <si>
    <t>Launius</t>
  </si>
  <si>
    <t>Rick</t>
  </si>
  <si>
    <t>Laures</t>
  </si>
  <si>
    <t>Chuck</t>
  </si>
  <si>
    <t>480-984-5672</t>
  </si>
  <si>
    <t>1452 S  Ellsworth Rd #3506</t>
  </si>
  <si>
    <t>laures@osage.net</t>
  </si>
  <si>
    <t>303-0951</t>
  </si>
  <si>
    <t>18597 Fowler Road</t>
  </si>
  <si>
    <t xml:space="preserve">LakeAnn </t>
  </si>
  <si>
    <t>stainedglasspoetry@live.com</t>
  </si>
  <si>
    <t>mje257@yahoo.com</t>
  </si>
  <si>
    <t>406-781-8445</t>
  </si>
  <si>
    <t>3811 E University #71</t>
  </si>
  <si>
    <t>Epp</t>
  </si>
  <si>
    <t>Lucienne</t>
  </si>
  <si>
    <t>peachyepp@gmail.com</t>
  </si>
  <si>
    <t>789-1178</t>
  </si>
  <si>
    <t>Tam</t>
  </si>
  <si>
    <t>Tony</t>
  </si>
  <si>
    <t>2101 S Yellow Wood Av #2</t>
  </si>
  <si>
    <t>Everlith</t>
  </si>
  <si>
    <t>Teiko</t>
  </si>
  <si>
    <t>357-1907</t>
  </si>
  <si>
    <t>deceased 9/16</t>
  </si>
  <si>
    <t>waynebarker@msn.com</t>
  </si>
  <si>
    <t>671-5229</t>
  </si>
  <si>
    <t>6275 E 22nd Av</t>
  </si>
  <si>
    <t>AJ</t>
  </si>
  <si>
    <t>Bartelson</t>
  </si>
  <si>
    <t>Sue</t>
  </si>
  <si>
    <t>sbartelson@live.com</t>
  </si>
  <si>
    <t>636-1747</t>
  </si>
  <si>
    <t>233 N Val Vista Dr #736</t>
  </si>
  <si>
    <t>y - Quinn</t>
  </si>
  <si>
    <t>Quinn</t>
  </si>
  <si>
    <t>Baumann</t>
  </si>
  <si>
    <t>Marilyn M.</t>
  </si>
  <si>
    <t>480-357-1981</t>
  </si>
  <si>
    <t>480-329-2977</t>
  </si>
  <si>
    <t>Becker</t>
  </si>
  <si>
    <t>William</t>
  </si>
  <si>
    <t>Rich</t>
  </si>
  <si>
    <t>bill4435@hotmail.com</t>
  </si>
  <si>
    <t>641-9247</t>
  </si>
  <si>
    <t>Behrends</t>
  </si>
  <si>
    <t>Pearl</t>
  </si>
  <si>
    <t>pearl.behrends@cox.net</t>
  </si>
  <si>
    <t>jholtine@aol.com</t>
  </si>
  <si>
    <t>azs*</t>
  </si>
  <si>
    <t>c</t>
  </si>
  <si>
    <t>Rothfuss</t>
  </si>
  <si>
    <t>anne@redfoot.us</t>
  </si>
  <si>
    <t>don@redfoot.us</t>
  </si>
  <si>
    <t>Schenk</t>
  </si>
  <si>
    <t>Darrell</t>
  </si>
  <si>
    <t>319-850-1000</t>
  </si>
  <si>
    <t>108 N Greenfield Rd</t>
  </si>
  <si>
    <t>4700 E Main St</t>
  </si>
  <si>
    <t>Dan</t>
  </si>
  <si>
    <t>Jensen</t>
  </si>
  <si>
    <t>480-664-8604</t>
  </si>
  <si>
    <t>5945 E. Billings St.</t>
  </si>
  <si>
    <t>BAD - johnrgroves@comcast.net</t>
  </si>
  <si>
    <t>Lindstrom</t>
  </si>
  <si>
    <t>rod@americanCapitalLending.com</t>
  </si>
  <si>
    <t>.com  PO Box 1571</t>
  </si>
  <si>
    <t>Schley</t>
  </si>
  <si>
    <t>715-456-0947</t>
  </si>
  <si>
    <t>glo.schley?@gmail.com</t>
  </si>
  <si>
    <t>5001 E. Main St., # 1694</t>
  </si>
  <si>
    <t>Bixel</t>
  </si>
  <si>
    <t>Anne</t>
  </si>
  <si>
    <t>abixel5@gmail.com</t>
  </si>
  <si>
    <t>Brookdale care facilty</t>
  </si>
  <si>
    <t>2080 S Ironwood Dr</t>
  </si>
  <si>
    <t>480-213-0319</t>
  </si>
  <si>
    <t xml:space="preserve">x </t>
  </si>
  <si>
    <t>owes $10</t>
  </si>
  <si>
    <t>Ritchey (Goodman?)</t>
  </si>
  <si>
    <t>Briggs</t>
  </si>
  <si>
    <t>928-386-9695</t>
  </si>
  <si>
    <t>hhf35al@gmail.com</t>
  </si>
  <si>
    <t>1149 N. 92nd St. #236</t>
  </si>
  <si>
    <t>Beegle</t>
  </si>
  <si>
    <t>480-861-0204</t>
  </si>
  <si>
    <t>354-3444</t>
  </si>
  <si>
    <t>8103 E Southern Av #233</t>
  </si>
  <si>
    <t>y - Conigliaro</t>
  </si>
  <si>
    <t>Fry</t>
  </si>
  <si>
    <t>Moved out of AZ</t>
  </si>
  <si>
    <t>480-654-1005</t>
  </si>
  <si>
    <t>3942 E Florian Ave</t>
  </si>
  <si>
    <t>503-704-3054</t>
  </si>
  <si>
    <t>NV</t>
  </si>
  <si>
    <t>deceased 12/24/15</t>
  </si>
  <si>
    <t>Henn (Jensen)</t>
  </si>
  <si>
    <t>Carolina Lopez</t>
  </si>
  <si>
    <t>Brea Kern</t>
  </si>
  <si>
    <t>Danielle Caswell</t>
  </si>
  <si>
    <t>ges431@hotmail.com</t>
  </si>
  <si>
    <t>208-431-4461</t>
  </si>
  <si>
    <t>600 S Idaho Rd #1234</t>
  </si>
  <si>
    <t>Standage</t>
  </si>
  <si>
    <t>twnhuang88@gmail.com</t>
  </si>
  <si>
    <t>howard.standage@hotmail.com</t>
  </si>
  <si>
    <t>602-403-2352</t>
  </si>
  <si>
    <t>G-6</t>
  </si>
  <si>
    <t>D-10</t>
  </si>
  <si>
    <t>B-3</t>
  </si>
  <si>
    <t>F-12</t>
  </si>
  <si>
    <t>A-10</t>
  </si>
  <si>
    <t>Petta</t>
  </si>
  <si>
    <t>12-13</t>
  </si>
  <si>
    <t>merrimmck@roadrunner.com</t>
  </si>
  <si>
    <t>GordonCheadle@yahoo.com</t>
  </si>
  <si>
    <t>AD-hauser@msn.com</t>
  </si>
  <si>
    <t>wjnlew2@aol.com</t>
  </si>
  <si>
    <t>frankm6972@live.com</t>
  </si>
  <si>
    <t>Emailed/Printed pic</t>
  </si>
  <si>
    <t>No Interesrt</t>
  </si>
  <si>
    <t>HELP</t>
  </si>
  <si>
    <t>Singles dances</t>
  </si>
  <si>
    <t>Special dances</t>
  </si>
  <si>
    <t>Car pool</t>
  </si>
  <si>
    <t>Big Band weekends</t>
  </si>
  <si>
    <t>Cruises (dance related)</t>
  </si>
  <si>
    <t>Cruises (non-dance related)</t>
  </si>
  <si>
    <t>Eat</t>
  </si>
  <si>
    <t>Movies</t>
  </si>
  <si>
    <t>Plays</t>
  </si>
  <si>
    <t>Golf</t>
  </si>
  <si>
    <t>Tennis</t>
  </si>
  <si>
    <t>Hiking</t>
  </si>
  <si>
    <t>Other</t>
  </si>
  <si>
    <t>Bowl</t>
  </si>
  <si>
    <t>rodeo</t>
  </si>
  <si>
    <t>coins/stamps</t>
  </si>
  <si>
    <t>ski</t>
  </si>
  <si>
    <t>hunt</t>
  </si>
  <si>
    <t>fish</t>
  </si>
  <si>
    <t>pickle ball</t>
  </si>
  <si>
    <t>square dance</t>
  </si>
  <si>
    <t>round dance</t>
  </si>
  <si>
    <t>William L.</t>
  </si>
  <si>
    <t>390-3901</t>
  </si>
  <si>
    <t>az*</t>
  </si>
  <si>
    <t>Stan</t>
  </si>
  <si>
    <t xml:space="preserve">Gizzi </t>
  </si>
  <si>
    <t>Bernie</t>
  </si>
  <si>
    <t>bgizzi@cox.net</t>
  </si>
  <si>
    <t>Hill</t>
  </si>
  <si>
    <t>davidhill10@frontier.com</t>
  </si>
  <si>
    <t>480-659-8802</t>
  </si>
  <si>
    <t>Shepardson</t>
  </si>
  <si>
    <t>Marthan</t>
  </si>
  <si>
    <t>Gayland</t>
  </si>
  <si>
    <t>Plowe/Pacyga/Purderm</t>
  </si>
  <si>
    <t>2101 S Yellow Wood #10</t>
  </si>
  <si>
    <t>3020 E Main St #A20</t>
  </si>
  <si>
    <t>4700 E Main St #553</t>
  </si>
  <si>
    <t>25 S Quinn Cir #42</t>
  </si>
  <si>
    <t>6621 E Melrose St</t>
  </si>
  <si>
    <t>1422 E 30th Av</t>
  </si>
  <si>
    <t>8161 E Keats Av</t>
  </si>
  <si>
    <t>4161 E Calypso Av</t>
  </si>
  <si>
    <t>1117 W Drummer Av</t>
  </si>
  <si>
    <t>8011 E Milagro Av</t>
  </si>
  <si>
    <t>8265 E Southern Av #170</t>
  </si>
  <si>
    <t>803 Poplar Dr LPG753</t>
  </si>
  <si>
    <t>deuvall@q.com</t>
  </si>
  <si>
    <t>Don't USE - cmdever@cox.net</t>
  </si>
  <si>
    <t>ex-Berrett/ex-Fortune</t>
  </si>
  <si>
    <t>503-585-1658</t>
  </si>
  <si>
    <t>623-240-0098</t>
  </si>
  <si>
    <t>sherman1001@yahoo.com</t>
  </si>
  <si>
    <t>8500 E Southern Av Unit #1</t>
  </si>
  <si>
    <t>Andrew B "Andy"</t>
  </si>
  <si>
    <t>Butcher, II</t>
  </si>
  <si>
    <t>815-335-1458</t>
  </si>
  <si>
    <t>455 S Delaware St</t>
  </si>
  <si>
    <t>ambutch1947@yahoo.com</t>
  </si>
  <si>
    <t>maslonka7736@gmail.com</t>
  </si>
  <si>
    <t>Shizue</t>
  </si>
  <si>
    <t>Mase</t>
  </si>
  <si>
    <t>shizuemase@gmail.com</t>
  </si>
  <si>
    <t>much</t>
  </si>
  <si>
    <t>heinzsharon2@gmail.com</t>
  </si>
  <si>
    <t>nov-apr</t>
  </si>
  <si>
    <t>most</t>
  </si>
  <si>
    <t>may, part jun, sep</t>
  </si>
  <si>
    <t>8042  E Lindner Av</t>
  </si>
  <si>
    <t>deli2@juno.com</t>
  </si>
  <si>
    <t>Giardina</t>
  </si>
  <si>
    <t>Dye</t>
  </si>
  <si>
    <t>2550 S Ellsworth Rd #818</t>
  </si>
  <si>
    <t>judydematteis@msn.com</t>
  </si>
  <si>
    <t>401-829-7806</t>
  </si>
  <si>
    <t>deceased 10/19/22</t>
  </si>
  <si>
    <t>22-23</t>
  </si>
  <si>
    <t>New</t>
  </si>
  <si>
    <t>Allison</t>
  </si>
  <si>
    <t>Garrret V</t>
  </si>
  <si>
    <t>602-885-2113</t>
  </si>
  <si>
    <t>gvalll@outlook.com</t>
  </si>
  <si>
    <t>2550 S Ellsworth Rd  #387</t>
  </si>
  <si>
    <t>21-22</t>
  </si>
  <si>
    <t>Previous members - before 2021-22 season</t>
  </si>
  <si>
    <t>deceased?</t>
  </si>
  <si>
    <t>Deceased ?</t>
  </si>
  <si>
    <t>763-557-7337</t>
  </si>
  <si>
    <t>TP 4860 E Main St #C17</t>
  </si>
  <si>
    <t>40795 W Rio Grande</t>
  </si>
  <si>
    <t>deceased 22</t>
  </si>
  <si>
    <t>chg add 9/20/22</t>
  </si>
  <si>
    <t>6210 Arbor Ave #319</t>
  </si>
  <si>
    <t>11058 E Ocaso Ave (SSV)</t>
  </si>
  <si>
    <t>added 9/19/22</t>
  </si>
  <si>
    <t>Maestas</t>
  </si>
  <si>
    <t xml:space="preserve">Mini </t>
  </si>
  <si>
    <t>602-543-1688</t>
  </si>
  <si>
    <t>mmaesta5@asu.edu</t>
  </si>
  <si>
    <t>7271 E. Sonoran Arroyo Mall Suite 331W</t>
  </si>
  <si>
    <t>deceased 10/16/22</t>
  </si>
  <si>
    <t>deceased 10/6/22</t>
  </si>
  <si>
    <t>deceased 10/3/22</t>
  </si>
  <si>
    <t>Rags</t>
  </si>
  <si>
    <t>deceased bef 9/20/22</t>
  </si>
  <si>
    <t>deceased 9/17/22; b. 1/12/28</t>
  </si>
  <si>
    <t>deceased 8/9/22; b. 5/14/50</t>
  </si>
  <si>
    <t>Liverman II</t>
  </si>
  <si>
    <t>Ernest Webster </t>
  </si>
  <si>
    <t>deceased 6/25/22; b 1/14/63</t>
  </si>
  <si>
    <t>Bui</t>
  </si>
  <si>
    <t>Tho X.</t>
  </si>
  <si>
    <t>deceased 5/24/22</t>
  </si>
  <si>
    <t>deceased 6/18/22; born 8/27/40</t>
  </si>
  <si>
    <t>deceased 4/24/22; born 6/13/20</t>
  </si>
  <si>
    <t>deceased 12/20; age 89</t>
  </si>
  <si>
    <t>Helmintoller</t>
  </si>
  <si>
    <t>Mason "Mace"</t>
  </si>
  <si>
    <t>Deceased 22</t>
  </si>
  <si>
    <t>partner</t>
  </si>
  <si>
    <t>Barrows</t>
  </si>
  <si>
    <t>arlieluv2dance@gmail.com</t>
  </si>
  <si>
    <t>6605 E Dodge</t>
  </si>
  <si>
    <t>720-810-5921</t>
  </si>
  <si>
    <t>Greg_bettybritton@msn.com</t>
  </si>
  <si>
    <t>2550 S Ellsworth Rd #516</t>
  </si>
  <si>
    <t>2550 S Ellsworth Rd #746</t>
  </si>
  <si>
    <t>1412 N McKellips (machips?)</t>
  </si>
  <si>
    <t>cmaryforme@hotmail.com</t>
  </si>
  <si>
    <t>480-818-1676</t>
  </si>
  <si>
    <t>deceased 21</t>
  </si>
  <si>
    <t>Estes</t>
  </si>
  <si>
    <t>602-781-7822</t>
  </si>
  <si>
    <t>bpestes@cox.net</t>
  </si>
  <si>
    <t>2230 Leisure World</t>
  </si>
  <si>
    <t>Gibson</t>
  </si>
  <si>
    <t>Lana</t>
  </si>
  <si>
    <t>816-390-3444</t>
  </si>
  <si>
    <t>quickpiks@gmail.com</t>
  </si>
  <si>
    <t>463 E Cheyenne Rd</t>
  </si>
  <si>
    <t>gregandjulie@comcast.net</t>
  </si>
  <si>
    <t>360-480-5424</t>
  </si>
  <si>
    <t>4761 E Catalina</t>
  </si>
  <si>
    <t>Irvine</t>
  </si>
  <si>
    <t>Karber</t>
  </si>
  <si>
    <t>403-664-0202</t>
  </si>
  <si>
    <t xml:space="preserve">2550 S Ellsworth Rd </t>
  </si>
  <si>
    <t>480-510-0535</t>
  </si>
  <si>
    <t>akarber2@cox.net</t>
  </si>
  <si>
    <t>2631 N Carriage Ln</t>
  </si>
  <si>
    <t>2550 S Ellsworth Rd #387</t>
  </si>
  <si>
    <t>Allison;ex-Tinker; Nelson)</t>
  </si>
  <si>
    <t>ex-McMartin</t>
  </si>
  <si>
    <t>Cartner; ex-Leakvold</t>
  </si>
  <si>
    <t>ex-Coyle - deceased 21</t>
  </si>
  <si>
    <t>928-925-6197</t>
  </si>
  <si>
    <t>Boyle; ex-Barrows; ex-Boyle -ex-fiancee; Moore</t>
  </si>
  <si>
    <t>Mullins</t>
  </si>
  <si>
    <t>Jake</t>
  </si>
  <si>
    <t>Patmos</t>
  </si>
  <si>
    <t>Kris</t>
  </si>
  <si>
    <t>480-510-9740</t>
  </si>
  <si>
    <t>kpatmos@me.com</t>
  </si>
  <si>
    <t>2524 S. El Paradiso Rd #40</t>
  </si>
  <si>
    <t>Pattee</t>
  </si>
  <si>
    <t>503-936-8498</t>
  </si>
  <si>
    <t>beni@beresweb.net</t>
  </si>
  <si>
    <t>10606 SW Washington St</t>
  </si>
  <si>
    <t xml:space="preserve">Portland </t>
  </si>
  <si>
    <t>Beni</t>
  </si>
  <si>
    <t>858-945-6262</t>
  </si>
  <si>
    <t>pamelap_sdca@yahoo.com</t>
  </si>
  <si>
    <t>3434 N 91st Pl</t>
  </si>
  <si>
    <t>5729 S. Superstition Blvd</t>
  </si>
  <si>
    <t>Peterburs; Metheany (15);Vosbuyh(14)</t>
  </si>
  <si>
    <t>Powell</t>
  </si>
  <si>
    <t>Fumi</t>
  </si>
  <si>
    <t>602-481-7637</t>
  </si>
  <si>
    <t>7634 E Barstow St</t>
  </si>
  <si>
    <t>480-323-5096</t>
  </si>
  <si>
    <t>jakemull@yahoo.com</t>
  </si>
  <si>
    <t>101 N 7th St #256</t>
  </si>
  <si>
    <t>480-985-7475</t>
  </si>
  <si>
    <t>920-257-7526</t>
  </si>
  <si>
    <t>Treloar</t>
  </si>
  <si>
    <t>John Wayne</t>
  </si>
  <si>
    <t>619-508-7997</t>
  </si>
  <si>
    <t>2550 S Ellsworth Rd #606</t>
  </si>
  <si>
    <t>Woods</t>
  </si>
  <si>
    <t>Lilian</t>
  </si>
  <si>
    <t>251-375-4666</t>
  </si>
  <si>
    <t>ldcwoods@gmail.com</t>
  </si>
  <si>
    <t>215 N Power Rd #92</t>
  </si>
  <si>
    <t>2550 S Ellsworth #620</t>
  </si>
  <si>
    <t>912-224-2079</t>
  </si>
  <si>
    <t>jsy29909</t>
  </si>
  <si>
    <t>2147 Coyote Creek Trail NW</t>
  </si>
  <si>
    <t>Albuquerque</t>
  </si>
  <si>
    <t>Colella</t>
  </si>
  <si>
    <t>Mundell</t>
  </si>
  <si>
    <t>Musson</t>
  </si>
  <si>
    <t>Laesch</t>
  </si>
  <si>
    <t>Will</t>
  </si>
  <si>
    <t>Lu</t>
  </si>
  <si>
    <t>Venture Out</t>
  </si>
  <si>
    <t>deceased 10/2/2021; b. 12/1919</t>
  </si>
  <si>
    <t>Deceased 5/24/22</t>
  </si>
  <si>
    <t>Deceased 2/24/2022; b. 2/27/1925</t>
  </si>
  <si>
    <t>Columbo</t>
  </si>
  <si>
    <t>Deceased 2/16/2022; b. 10/22/1928</t>
  </si>
  <si>
    <t>band</t>
  </si>
  <si>
    <t>Deceased 4/21/2022; b. 1924</t>
  </si>
  <si>
    <t>Petriello</t>
  </si>
  <si>
    <t>deceased 4/24/22; b, 6/13/1920</t>
  </si>
  <si>
    <t>Deceased 1/6/21</t>
  </si>
  <si>
    <t>Dascher</t>
  </si>
  <si>
    <t>Deceased 3/26/21; b. 4/16/1949</t>
  </si>
  <si>
    <t>Deceased 2/18/2021;</t>
  </si>
  <si>
    <t>Schwartz</t>
  </si>
  <si>
    <t>Deceased 9/2021;</t>
  </si>
  <si>
    <t>Romani</t>
  </si>
  <si>
    <t>Erv</t>
  </si>
  <si>
    <t>Deceased 8/10/2021; b. 7/4/1929</t>
  </si>
  <si>
    <t>Deceased 9/27//2022; b. 7/21/1929;</t>
  </si>
  <si>
    <t>Danny</t>
  </si>
  <si>
    <t xml:space="preserve">Deceased 2/23/2021; </t>
  </si>
  <si>
    <t>Deceased 2/18/21; b. 11/21/1936</t>
  </si>
  <si>
    <t>Deceased 5/7/21</t>
  </si>
  <si>
    <t>Frye</t>
  </si>
  <si>
    <t>Deceased 4/14/20</t>
  </si>
  <si>
    <t>Deceased 4/26/20</t>
  </si>
  <si>
    <t>Theresa</t>
  </si>
  <si>
    <t>deceased 10/16/2022; b. 2/21/1925</t>
  </si>
  <si>
    <t>Deceased 10/6/2022; b. 2/2/1939</t>
  </si>
  <si>
    <t xml:space="preserve">deceased 10/3/2022; </t>
  </si>
  <si>
    <t>Liverman</t>
  </si>
  <si>
    <t>deceased 8/9/22; b. 5/14/1950</t>
  </si>
  <si>
    <t>deceased 6/25/2022; b. 1/14/1963</t>
  </si>
  <si>
    <t>Tho X</t>
  </si>
  <si>
    <t xml:space="preserve">deceased 9/2022; </t>
  </si>
  <si>
    <t>deceased 9/6/2022; b. 5/9/1949</t>
  </si>
  <si>
    <t>Romans (Gonzales)</t>
  </si>
  <si>
    <t>deceased 9/17/2022; b. 12/1/1928</t>
  </si>
  <si>
    <t>Deceased 10/12/2019; b. 1921</t>
  </si>
  <si>
    <t>Deceased 7/13/2019; b. 1917</t>
  </si>
  <si>
    <t xml:space="preserve">Deceased 7/18/2019; </t>
  </si>
  <si>
    <t>deceased 2/6/18</t>
  </si>
  <si>
    <t xml:space="preserve">Deceased 8/2019; </t>
  </si>
  <si>
    <t>Deceased 4/22/2019; b. 4/17/1927</t>
  </si>
  <si>
    <t>Deceased 3/19/2019; b. 3/2/1926</t>
  </si>
  <si>
    <t xml:space="preserve">Deceased 3/8/2019; </t>
  </si>
  <si>
    <t xml:space="preserve">Deceased 1/2019; </t>
  </si>
  <si>
    <t>Deceased 2/18/2019; b. 1933</t>
  </si>
  <si>
    <t>Deceased 6/19/2022; b.8/27/1940</t>
  </si>
  <si>
    <t>Deceased 5/1/21; b. 5/24/1951</t>
  </si>
  <si>
    <t>Deceased 4/11/21; b. 5/31/1938</t>
  </si>
  <si>
    <t>Gale (Hezler)</t>
  </si>
  <si>
    <t>Deceased 7/25/21; b. 1934</t>
  </si>
  <si>
    <t>Helmenteller</t>
  </si>
  <si>
    <t>"Mace"</t>
  </si>
  <si>
    <t>deceased 12/17/2021; b. 2/14/1931</t>
  </si>
  <si>
    <t>Paulsen</t>
  </si>
  <si>
    <t>deceased 7/10/2022; b. 11/2/1939</t>
  </si>
  <si>
    <t>Deceased 12/15/2019; b. 12/12/1936</t>
  </si>
  <si>
    <t>Brookdale care facilty; b. 10/31/38</t>
  </si>
  <si>
    <t>deceased 12/12/21; b. 2/14/1930</t>
  </si>
  <si>
    <t>Theresa Schneider                (21 Feb 1925 - 16 Oct 2022)</t>
  </si>
  <si>
    <t>Shirley Rake                            (d. 19 Oct 2022)</t>
  </si>
  <si>
    <t>Rowland G Byerly                    (2 Feb 1939 - 6 Oct 2022)</t>
  </si>
  <si>
    <t>Rags Allen                               (d. 3 Oct 2022)</t>
  </si>
  <si>
    <t>Danny Shannon                        (21 Jul 1929 - 27 Sep 2022)</t>
  </si>
  <si>
    <t>Veronica Gonzales Romans      (1 Dec 1928 - 17 Sep 2022)</t>
  </si>
  <si>
    <t>Angel Montalvo                        (9 May 1949 - 6 Sep 2022)</t>
  </si>
  <si>
    <t>Sylvia Praus                             (27 Aug 1940 - 19 Jun 2022)</t>
  </si>
  <si>
    <t>Stan Siironen                           (d. 24 May 2022)</t>
  </si>
  <si>
    <t>Bernie Gizzi                             (13 Jun 1920 - 24 Apr 2022)</t>
  </si>
  <si>
    <t>James Flaugher                       (27 Feb 1925 - 24 Feb 2022)</t>
  </si>
  <si>
    <t>Mary Lou Coyle                       (14 Feb 1930 - 12 Dec 21)</t>
  </si>
  <si>
    <t>"Mace" Helmenteller                 (14 Feb 1931 - 17 Dec 2021)</t>
  </si>
  <si>
    <t xml:space="preserve">Jack Holtine                             (Dec 1919 - 2 Oct 2021) </t>
  </si>
  <si>
    <t>Add 2021</t>
  </si>
  <si>
    <t>Florene</t>
  </si>
  <si>
    <t>N</t>
  </si>
  <si>
    <t>Boyle; ex-Barrows; ex-Boyle(ex-fiancee); ex-Moore</t>
  </si>
  <si>
    <t>Bair</t>
  </si>
  <si>
    <t>Swett</t>
  </si>
  <si>
    <t>Zhara</t>
  </si>
  <si>
    <t>jebetb@gmail.com</t>
  </si>
  <si>
    <t>1700 E Lakeside Dr #62</t>
  </si>
  <si>
    <t>602-320-2233</t>
  </si>
  <si>
    <t>hpbair@cox.net</t>
  </si>
  <si>
    <t>215 N Power Rd #213</t>
  </si>
  <si>
    <t>2673 College Heights Rd</t>
  </si>
  <si>
    <t>Prescott</t>
  </si>
  <si>
    <t>480-695-2025</t>
  </si>
  <si>
    <t>dancingqueen7@cox.net</t>
  </si>
  <si>
    <t>Linda; ex-Hannon</t>
  </si>
  <si>
    <t>4129 E Dragoon Ave</t>
  </si>
  <si>
    <t>480-654-2990</t>
  </si>
  <si>
    <t>700 E Jensen St</t>
  </si>
  <si>
    <t>Akron</t>
  </si>
  <si>
    <t>116 Leisurewood</t>
  </si>
  <si>
    <t>7807 E Main St</t>
  </si>
  <si>
    <t>Jeff</t>
  </si>
  <si>
    <t>Liz</t>
  </si>
  <si>
    <t>Bertuglia</t>
  </si>
  <si>
    <t>Wells</t>
  </si>
  <si>
    <t>Bauh ?</t>
  </si>
  <si>
    <t>Orms.</t>
  </si>
  <si>
    <t>Carol?</t>
  </si>
  <si>
    <t>Ri…</t>
  </si>
  <si>
    <t>Cassalata</t>
  </si>
  <si>
    <t>Blair</t>
  </si>
  <si>
    <t>Stacy</t>
  </si>
  <si>
    <t>480-495-1097</t>
  </si>
  <si>
    <t>zharaladybug@gmail.com</t>
  </si>
  <si>
    <t>7381 E Pheasant Run</t>
  </si>
  <si>
    <t>480-406-7810</t>
  </si>
  <si>
    <t>kidsnmusic@hotmail.com</t>
  </si>
  <si>
    <t xml:space="preserve">346 E Phelps St </t>
  </si>
  <si>
    <t>swardcr@gmail.com</t>
  </si>
  <si>
    <t>2550 S Ellsworth Rd #26</t>
  </si>
  <si>
    <t>303-791-5863</t>
  </si>
  <si>
    <t>don_swett@comcast.net</t>
  </si>
  <si>
    <t>486 E Main St #B-109</t>
  </si>
  <si>
    <t>480-654-9511</t>
  </si>
  <si>
    <t>drdroste6@gmail.com</t>
  </si>
  <si>
    <t>285 W Rainbow Bridge Lane</t>
  </si>
  <si>
    <t>Azzinnaro</t>
  </si>
  <si>
    <t>509-939-7336</t>
  </si>
  <si>
    <t>kazzinnaro@gmail.com</t>
  </si>
  <si>
    <t>4860 E Main St #B63</t>
  </si>
  <si>
    <t>Leeip</t>
  </si>
  <si>
    <t>Lynda</t>
  </si>
  <si>
    <t xml:space="preserve"> Patricia</t>
  </si>
  <si>
    <t xml:space="preserve">x  </t>
  </si>
  <si>
    <t>deceased 2/6/22; age 88</t>
  </si>
  <si>
    <t>Ron - deceased</t>
  </si>
  <si>
    <t>Gunn</t>
  </si>
  <si>
    <t>Sonja</t>
  </si>
  <si>
    <t>Haapala</t>
  </si>
  <si>
    <t>Matt</t>
  </si>
  <si>
    <t>Heimes</t>
  </si>
  <si>
    <t>Heimes (Siegrist)</t>
  </si>
  <si>
    <t>"Bob" Cephus</t>
  </si>
  <si>
    <t>Holliman</t>
  </si>
  <si>
    <t>n before 3/3/22</t>
  </si>
  <si>
    <t>Karen M</t>
  </si>
  <si>
    <t>Hudson</t>
  </si>
  <si>
    <t>Hudson (Aiken)</t>
  </si>
  <si>
    <t>"Ginger" Marvin</t>
  </si>
  <si>
    <t>Hundertmark (Murphy)</t>
  </si>
  <si>
    <t>"Ginger"; ex-Bachauer</t>
  </si>
  <si>
    <t>Julianna</t>
  </si>
  <si>
    <t>Allan</t>
  </si>
  <si>
    <t>"Patsy" Patricia</t>
  </si>
  <si>
    <t>Kelsay</t>
  </si>
  <si>
    <t>Kostelecky</t>
  </si>
  <si>
    <t>Krietlow</t>
  </si>
  <si>
    <t>Bev</t>
  </si>
  <si>
    <t>Kundert</t>
  </si>
  <si>
    <t>"Gloey " Gloria</t>
  </si>
  <si>
    <t>Renata</t>
  </si>
  <si>
    <t>Luciano</t>
  </si>
  <si>
    <t>Callison</t>
  </si>
  <si>
    <t>Carlson</t>
  </si>
  <si>
    <t>"Sue" Beverly</t>
  </si>
  <si>
    <t>"Dee" Deanna</t>
  </si>
  <si>
    <t>Lepp</t>
  </si>
  <si>
    <t>Lind</t>
  </si>
  <si>
    <t>Maisano</t>
  </si>
  <si>
    <t>Milavec</t>
  </si>
  <si>
    <t>"Bob" Robert</t>
  </si>
  <si>
    <t>Nomgres (Serbmon)</t>
  </si>
  <si>
    <t>Harvey</t>
  </si>
  <si>
    <t>Burton</t>
  </si>
  <si>
    <t>Buzzi</t>
  </si>
  <si>
    <t>Caves</t>
  </si>
  <si>
    <t>Conoly</t>
  </si>
  <si>
    <t>Coppedge</t>
  </si>
  <si>
    <t>Cordray</t>
  </si>
  <si>
    <t>"Dan" Robert</t>
  </si>
  <si>
    <t>Crow</t>
  </si>
  <si>
    <t>Damiano</t>
  </si>
  <si>
    <t>"Sandie" Sandra</t>
  </si>
  <si>
    <t>Danyiuk</t>
  </si>
  <si>
    <t>"Rick" Charles</t>
  </si>
  <si>
    <t>DeVerniern</t>
  </si>
  <si>
    <t>Doran</t>
  </si>
  <si>
    <t>Ehresmamm</t>
  </si>
  <si>
    <t>Judy L</t>
  </si>
  <si>
    <t>Gotz</t>
  </si>
  <si>
    <t>Hans-Dieter</t>
  </si>
  <si>
    <t>"Becky" Rebecca</t>
  </si>
  <si>
    <t>"Chuck" Charles</t>
  </si>
  <si>
    <t>Bromley</t>
  </si>
  <si>
    <t>Lamontagne</t>
  </si>
  <si>
    <t>Marcel</t>
  </si>
  <si>
    <t>Manning</t>
  </si>
  <si>
    <t>"Fred" Federico</t>
  </si>
  <si>
    <t>deceased-Gonzales (15); Burns (14)</t>
  </si>
  <si>
    <t>Dean (2022);Miller (2018);Fitzgerald (2016);Beihoffer (2016); LaVie/Dahl/Riely</t>
  </si>
  <si>
    <t>Steinke (2022)</t>
  </si>
  <si>
    <t>480-433-7988</t>
  </si>
  <si>
    <t>1733 W Carla Vista Dr</t>
  </si>
  <si>
    <t>deceased 11/18/16; 80</t>
  </si>
  <si>
    <t>Donald R. (Raymond?)</t>
  </si>
  <si>
    <t>bad-480-982-0577</t>
  </si>
  <si>
    <t>Rowland COL</t>
  </si>
  <si>
    <t>Onalic</t>
  </si>
  <si>
    <t>Minahan</t>
  </si>
  <si>
    <t>Fennel</t>
  </si>
  <si>
    <t xml:space="preserve">Will </t>
  </si>
  <si>
    <t>First Name</t>
  </si>
  <si>
    <t>Last Name</t>
  </si>
  <si>
    <t>Picture</t>
  </si>
  <si>
    <t xml:space="preserve">Aileem </t>
  </si>
  <si>
    <t>Boomgaard</t>
  </si>
  <si>
    <t xml:space="preserve">Vyda </t>
  </si>
  <si>
    <t xml:space="preserve">Jan </t>
  </si>
  <si>
    <t>Skye Gizzi</t>
  </si>
  <si>
    <t>Winters</t>
  </si>
  <si>
    <t>Pandi Sue</t>
  </si>
  <si>
    <t xml:space="preserve">Marlene </t>
  </si>
  <si>
    <t>Allyn</t>
  </si>
  <si>
    <t>Castagna</t>
  </si>
  <si>
    <t>Dale E</t>
  </si>
  <si>
    <t xml:space="preserve">Gene </t>
  </si>
  <si>
    <t>Tenbr…</t>
  </si>
  <si>
    <t xml:space="preserve">Barbara </t>
  </si>
  <si>
    <t>Tenbr… (22);Cloward (15); McMartin (14)</t>
  </si>
  <si>
    <t xml:space="preserve">Tenbr… </t>
  </si>
  <si>
    <t>Moore(22)</t>
  </si>
  <si>
    <t>Orlando(22); Plowe/Pacyga/Purderm</t>
  </si>
  <si>
    <t>Orlando</t>
  </si>
  <si>
    <t>Cordova</t>
  </si>
  <si>
    <t>piano</t>
  </si>
  <si>
    <t>Means</t>
  </si>
  <si>
    <t>trumpet</t>
  </si>
  <si>
    <t>drummer</t>
  </si>
  <si>
    <t>Earle</t>
  </si>
  <si>
    <t>Daley</t>
  </si>
  <si>
    <t>2616 S Tambor</t>
  </si>
  <si>
    <t xml:space="preserve">Paul </t>
  </si>
  <si>
    <t>jazz</t>
  </si>
  <si>
    <t>x no pict</t>
  </si>
  <si>
    <t>Matty</t>
  </si>
  <si>
    <t>Vodnick</t>
  </si>
  <si>
    <t>Winters (Gizzi)</t>
  </si>
  <si>
    <t>Onalie</t>
  </si>
  <si>
    <t>Minahan; Helen Daley's sister</t>
  </si>
  <si>
    <t>Kastl</t>
  </si>
  <si>
    <t>band - drummer</t>
  </si>
  <si>
    <t>band - trumpet</t>
  </si>
  <si>
    <t>band-The Breeze</t>
  </si>
  <si>
    <t>Bellman</t>
  </si>
  <si>
    <t>band-DK</t>
  </si>
  <si>
    <t>Larkins</t>
  </si>
  <si>
    <t>Rodney</t>
  </si>
  <si>
    <t>Andrews</t>
  </si>
  <si>
    <t>Jo</t>
  </si>
  <si>
    <t>band-DK spouse</t>
  </si>
  <si>
    <t>Andros</t>
  </si>
  <si>
    <t>Stephanie J</t>
  </si>
  <si>
    <t>ticket #</t>
  </si>
  <si>
    <t>Wayne's date</t>
  </si>
  <si>
    <t>donjones6221@yhoo.com</t>
  </si>
  <si>
    <t>deceased 8/4/17; b 9/21/27</t>
  </si>
  <si>
    <t>Trout</t>
  </si>
  <si>
    <t>Kum Phi</t>
  </si>
  <si>
    <t>816-387-3887</t>
  </si>
  <si>
    <t>3225 Woodbine FP</t>
  </si>
  <si>
    <t>Joseph</t>
  </si>
  <si>
    <t>MO</t>
  </si>
  <si>
    <t>Prazak</t>
  </si>
  <si>
    <t>608-516-4601</t>
  </si>
  <si>
    <t>jgprazak@gmail.com</t>
  </si>
  <si>
    <t>602-389-1400</t>
  </si>
  <si>
    <t>haapala4478@gmail.com</t>
  </si>
  <si>
    <t>5001 E Main #623 Douglas</t>
  </si>
  <si>
    <t>Slone</t>
  </si>
  <si>
    <t>Cropper</t>
  </si>
  <si>
    <t>Layne</t>
  </si>
  <si>
    <t>Gontas(r?)</t>
  </si>
  <si>
    <t>Adcox</t>
  </si>
  <si>
    <t>Nichvalodoff</t>
  </si>
  <si>
    <t>Doud</t>
  </si>
  <si>
    <t>LL</t>
  </si>
  <si>
    <t>LL to LPG</t>
  </si>
  <si>
    <t>15115 E Sunburst Dr</t>
  </si>
  <si>
    <t>480-570-7740</t>
  </si>
  <si>
    <t>Kemp</t>
  </si>
  <si>
    <t>Bates-Talley</t>
  </si>
  <si>
    <t>Belling</t>
  </si>
  <si>
    <t>Miensing</t>
  </si>
  <si>
    <t>gvall1@outlook.com</t>
  </si>
  <si>
    <t>ferrerjill@att.net</t>
  </si>
  <si>
    <t>ferrer</t>
  </si>
  <si>
    <t>jill</t>
  </si>
  <si>
    <t>Shannon Anne</t>
  </si>
  <si>
    <t>Marj</t>
  </si>
  <si>
    <t>Farley</t>
  </si>
  <si>
    <t xml:space="preserve">Stephanie </t>
  </si>
  <si>
    <t>Mike H</t>
  </si>
  <si>
    <t>Burbun ?</t>
  </si>
  <si>
    <t>Castle</t>
  </si>
  <si>
    <t>Uttermark</t>
  </si>
  <si>
    <t>Marderez</t>
  </si>
  <si>
    <t>Joseph A</t>
  </si>
  <si>
    <t>Kerr</t>
  </si>
  <si>
    <t>Trutno</t>
  </si>
  <si>
    <t>Lyman A</t>
  </si>
  <si>
    <t>Monti</t>
  </si>
  <si>
    <t>Wood</t>
  </si>
  <si>
    <t>Guby</t>
  </si>
  <si>
    <t>Lewis</t>
  </si>
  <si>
    <t>Greenbery</t>
  </si>
  <si>
    <t>Hamilton</t>
  </si>
  <si>
    <t>Olhli</t>
  </si>
  <si>
    <t>Gina</t>
  </si>
  <si>
    <t>509-991-8375</t>
  </si>
  <si>
    <t>bghookom@msn.com</t>
  </si>
  <si>
    <t>Prazak's guest</t>
  </si>
  <si>
    <t>2550 S Elsworth #55</t>
  </si>
  <si>
    <t>Barker; Horning</t>
  </si>
  <si>
    <t>Mcleod (Friesen)</t>
  </si>
  <si>
    <t>tu</t>
  </si>
  <si>
    <t>th</t>
  </si>
  <si>
    <t>Thursday Jan 19, 2023</t>
  </si>
  <si>
    <t>Tuesday Jan 17, 2023</t>
  </si>
  <si>
    <t>guest</t>
  </si>
  <si>
    <t>1dancerlady@gmail.com</t>
  </si>
  <si>
    <t>deceased 1/7/23; b. 12/25/26; age 96</t>
  </si>
  <si>
    <t>1203 Riverview Dr</t>
  </si>
  <si>
    <t>McMullen</t>
  </si>
  <si>
    <t>Lyon?</t>
  </si>
  <si>
    <t>Pedersen. ?</t>
  </si>
  <si>
    <t>Perry</t>
  </si>
  <si>
    <t>Rosi</t>
  </si>
  <si>
    <t>Ro..quez</t>
  </si>
  <si>
    <t>Waterbury</t>
  </si>
  <si>
    <t>Noz ?</t>
  </si>
  <si>
    <t>Deho</t>
  </si>
  <si>
    <t>M…</t>
  </si>
  <si>
    <t>Duchene</t>
  </si>
  <si>
    <t>McLean</t>
  </si>
  <si>
    <t>Brian</t>
  </si>
  <si>
    <t>Ro…</t>
  </si>
  <si>
    <t>azbobw@hotmail.com</t>
  </si>
  <si>
    <t>205 S Higley Rd</t>
  </si>
  <si>
    <t>239-634-6606</t>
  </si>
  <si>
    <t>larryslone222@yahoo.com</t>
  </si>
  <si>
    <t>Trestoske ?</t>
  </si>
  <si>
    <t>Travis</t>
  </si>
  <si>
    <t>Ginny</t>
  </si>
  <si>
    <t>Klos..?</t>
  </si>
  <si>
    <t>Johnston ?</t>
  </si>
  <si>
    <t>Janet ?</t>
  </si>
  <si>
    <t>Lin..?</t>
  </si>
  <si>
    <t>Carson</t>
  </si>
  <si>
    <t>Sin</t>
  </si>
  <si>
    <t>Blair; Patmos; Sin</t>
  </si>
  <si>
    <t>Shade</t>
  </si>
  <si>
    <t>deceased ?</t>
  </si>
  <si>
    <t xml:space="preserve">Lillian ‘Billie’  </t>
  </si>
  <si>
    <t>Baldwin-Dwyer</t>
  </si>
  <si>
    <t>deceased 1/18/23</t>
  </si>
  <si>
    <t>deceased 2/4/23; b. 1923; age 99</t>
  </si>
  <si>
    <t>480-813-2361</t>
  </si>
  <si>
    <t>6041 E Colby St</t>
  </si>
  <si>
    <t>Decksen</t>
  </si>
  <si>
    <t>wrong or adjusted members</t>
  </si>
  <si>
    <t>Wolfe</t>
  </si>
  <si>
    <t>Becky</t>
  </si>
  <si>
    <t>Burky</t>
  </si>
  <si>
    <t>Atterberry</t>
  </si>
  <si>
    <t>Clete</t>
  </si>
  <si>
    <t>Zeller ?</t>
  </si>
  <si>
    <t>Snyder</t>
  </si>
  <si>
    <t>McElritz</t>
  </si>
  <si>
    <t>Souder</t>
  </si>
  <si>
    <t>Streklon</t>
  </si>
  <si>
    <t>Kathie</t>
  </si>
  <si>
    <t>Grunert</t>
  </si>
  <si>
    <t>Lewr</t>
  </si>
  <si>
    <t>Gontar</t>
  </si>
  <si>
    <t>deceased 3/5/23</t>
  </si>
  <si>
    <t>480-306-5383</t>
  </si>
  <si>
    <t>480-246-5398</t>
  </si>
  <si>
    <t>arlatt@aol.com</t>
  </si>
  <si>
    <t>Sparks</t>
  </si>
  <si>
    <t>BAD_Sadellegirl@yahoo.com</t>
  </si>
  <si>
    <t>23-24</t>
  </si>
  <si>
    <t>2440 E Susan Dr</t>
  </si>
  <si>
    <t>480-706-6042</t>
  </si>
  <si>
    <t>curlyray252@yahoo.com</t>
  </si>
  <si>
    <t>Venis</t>
  </si>
  <si>
    <t>William "Bill"</t>
  </si>
  <si>
    <t>419-575-1090</t>
  </si>
  <si>
    <t>Perrysburg</t>
  </si>
  <si>
    <t>wdvenis@hotmail.com</t>
  </si>
  <si>
    <t>Clayton</t>
  </si>
  <si>
    <t>Jen</t>
  </si>
  <si>
    <t>419-340-8864</t>
  </si>
  <si>
    <t>jaclayton14@yahoo.com</t>
  </si>
  <si>
    <t>27100 Oatmead Dr Ste 102</t>
  </si>
  <si>
    <t>Michelle</t>
  </si>
  <si>
    <t>505-710-8301</t>
  </si>
  <si>
    <t>1452 S Ellsworth Rd #141</t>
  </si>
  <si>
    <t>505-414-7358</t>
  </si>
  <si>
    <t>Jjames.jj13@gmail.com</t>
  </si>
  <si>
    <t>Michelledjames@gmail.com</t>
  </si>
  <si>
    <t>Galitzine</t>
  </si>
  <si>
    <t>Ardeth</t>
  </si>
  <si>
    <t>623-986-0787</t>
  </si>
  <si>
    <t>4700 E Main St  #1381</t>
  </si>
  <si>
    <t>Ricardg@shaw.ca</t>
  </si>
  <si>
    <t>401-829-0078</t>
  </si>
  <si>
    <t>407-832-6254</t>
  </si>
  <si>
    <t>McGrath</t>
  </si>
  <si>
    <t>801-450-2474</t>
  </si>
  <si>
    <t>4700 E Main St  #876</t>
  </si>
  <si>
    <t>602-821-5205</t>
  </si>
  <si>
    <t>karin52449@gmail.com</t>
  </si>
  <si>
    <t>skipros2@earthlink.net</t>
  </si>
  <si>
    <t>Lie ?</t>
  </si>
  <si>
    <t>Fryman</t>
  </si>
  <si>
    <t>Robin</t>
  </si>
  <si>
    <t>Andres (Petta)</t>
  </si>
  <si>
    <t>?narm?</t>
  </si>
  <si>
    <t>Cornwell?</t>
  </si>
  <si>
    <t>?narm? (ex-George)</t>
  </si>
  <si>
    <t>tim</t>
  </si>
  <si>
    <t>Deceased 1/13/22; b. 8/14/44; age 77</t>
  </si>
  <si>
    <t>deceased 1/7/23; b. 12/25/1926; age 96</t>
  </si>
  <si>
    <t>Gardner (23);Bartholomew (2017); Farnsworth</t>
  </si>
  <si>
    <t>rickgardner9@outlook.com</t>
  </si>
  <si>
    <t>250-801-9902</t>
  </si>
  <si>
    <t>208-513-6237?</t>
  </si>
  <si>
    <t>Leakvold (23)</t>
  </si>
  <si>
    <t>170 Leisure World</t>
  </si>
  <si>
    <t>trudykmc@gmail.com</t>
  </si>
  <si>
    <t>480-395-3717</t>
  </si>
  <si>
    <t>Luce</t>
  </si>
  <si>
    <t>541-660-5747</t>
  </si>
  <si>
    <t>cindyluce4@gmail.com</t>
  </si>
  <si>
    <t>4700 E Main #2187</t>
  </si>
  <si>
    <t>Schwarz</t>
  </si>
  <si>
    <t>417-448-4039</t>
  </si>
  <si>
    <t>wagg1es@yahoo.com</t>
  </si>
  <si>
    <t>1455 S Ellsworth Rd #3700</t>
  </si>
  <si>
    <t>mjsackett80@gmail.com</t>
  </si>
  <si>
    <t>Caves' date</t>
  </si>
  <si>
    <t>Kim</t>
  </si>
  <si>
    <t>Axton</t>
  </si>
  <si>
    <t>judy</t>
  </si>
  <si>
    <t>McMahon</t>
  </si>
  <si>
    <t>M..</t>
  </si>
  <si>
    <t>Gord</t>
  </si>
  <si>
    <t>Murry</t>
  </si>
  <si>
    <t>Trestoske ? -23</t>
  </si>
  <si>
    <t>Regier</t>
  </si>
  <si>
    <t>West</t>
  </si>
  <si>
    <t>480-390-1554</t>
  </si>
  <si>
    <t>kaye.west@csulb.edu</t>
  </si>
  <si>
    <t>1483 Leisure World</t>
  </si>
  <si>
    <t>Dyer</t>
  </si>
  <si>
    <t>Nolan</t>
  </si>
  <si>
    <t>250-878-3826</t>
  </si>
  <si>
    <t>regier.kim@gmail.com</t>
  </si>
  <si>
    <t>5001 E Main</t>
  </si>
  <si>
    <t>816-560-4490</t>
  </si>
  <si>
    <t>816-868-8577</t>
  </si>
  <si>
    <t>nolandyer@gmail.com</t>
  </si>
  <si>
    <t>740 Leisure World</t>
  </si>
  <si>
    <t>sharondyer@gmail.com</t>
  </si>
  <si>
    <t>Atherton</t>
  </si>
  <si>
    <t>Phillip</t>
  </si>
  <si>
    <t>775-431-0380</t>
  </si>
  <si>
    <t>athertonphillips@gmail.com</t>
  </si>
  <si>
    <t>5001 E Main #1540</t>
  </si>
  <si>
    <t>360-280-7852</t>
  </si>
  <si>
    <t>judyehresmann@gmail.com</t>
  </si>
  <si>
    <t>4501 E Carol Ave #53</t>
  </si>
  <si>
    <t xml:space="preserve">Minton </t>
  </si>
  <si>
    <t>Ray Frye</t>
  </si>
  <si>
    <t>deceased 12/6/23 (b. 5/29/40; age 83)</t>
  </si>
  <si>
    <t>deceased 1/7/24</t>
  </si>
  <si>
    <t>480 687-3100</t>
  </si>
  <si>
    <t>travelermom36@gmail.com</t>
  </si>
  <si>
    <t>Boal</t>
  </si>
  <si>
    <t>frank.boal@aol.com</t>
  </si>
  <si>
    <t>remove;deceased?</t>
  </si>
  <si>
    <t>Sue J</t>
  </si>
  <si>
    <t>Rakes</t>
  </si>
  <si>
    <t>deceased 12/4/2023; b. 8/13/30, age 93</t>
  </si>
  <si>
    <t>deceased 2024?</t>
  </si>
  <si>
    <t>deceased 11/6/23; b. 9/1/36; age 87</t>
  </si>
  <si>
    <t>deceased Feb 2024</t>
  </si>
  <si>
    <t>deceased before Dec 8 - 12/23</t>
  </si>
  <si>
    <t>deceased 4/2/24; age 89</t>
  </si>
  <si>
    <t>deceased 8/2/24; age 88</t>
  </si>
  <si>
    <t>deceased 6/23/24; b.8/29/35; age 88</t>
  </si>
  <si>
    <t>deceased 7/14/24</t>
  </si>
  <si>
    <t>deceased 6/12/24; b.8/19/47; age 76</t>
  </si>
  <si>
    <t>deceased 6/24/24; age 93</t>
  </si>
  <si>
    <t xml:space="preserve">Jeanne </t>
  </si>
  <si>
    <t>deceased 9/11/24</t>
  </si>
  <si>
    <t>deceased 10/6/24; b. 2/5/41; age 83</t>
  </si>
  <si>
    <t>deceased 8/23/24; age 88</t>
  </si>
  <si>
    <t>Bellamac</t>
  </si>
  <si>
    <t>Scottsdale</t>
  </si>
  <si>
    <t>24-25</t>
  </si>
  <si>
    <t>MISC</t>
  </si>
  <si>
    <t>mike</t>
  </si>
  <si>
    <t>nicole</t>
  </si>
  <si>
    <t>Chen</t>
  </si>
  <si>
    <t>Ming</t>
  </si>
  <si>
    <t>218-821-6929</t>
  </si>
  <si>
    <t>n9305c@yahoo.com</t>
  </si>
  <si>
    <t>650 N Hawes Rd</t>
  </si>
  <si>
    <t>602-510-3000</t>
  </si>
  <si>
    <t>ahgin2016@gmaail.com</t>
  </si>
  <si>
    <t>Catero</t>
  </si>
  <si>
    <t>Cooper</t>
  </si>
  <si>
    <t>MM-Ming Chen &amp;Nicole Lee&lt;ahgin2016@gmail.com&gt;</t>
  </si>
  <si>
    <t>MM-Mike &amp; Irene Linn&lt;n9305c@yahoo.com&gt;</t>
  </si>
  <si>
    <t>ahgin2016@gmail.com</t>
  </si>
  <si>
    <t>Rosi Rodriguez&lt;RosiRodrig@comcast.net&gt;</t>
  </si>
  <si>
    <t>Perry Pedersen&lt;PPedersen55@comcast.net&gt;</t>
  </si>
  <si>
    <t>AZ-Carol Ormsby&lt;skyqueendance@gmail.com&gt;</t>
  </si>
  <si>
    <t>Rodriquez</t>
  </si>
  <si>
    <t>Pedersen</t>
  </si>
  <si>
    <t>505-480-3966</t>
  </si>
  <si>
    <t>Angela</t>
  </si>
  <si>
    <t>Van Wagoner</t>
  </si>
  <si>
    <t>Farmer</t>
  </si>
  <si>
    <t>Cindy ?</t>
  </si>
  <si>
    <t>505-918-2535</t>
  </si>
  <si>
    <t>rosirodrig@comcast.net</t>
  </si>
  <si>
    <t>ppedersen55@comcast.net</t>
  </si>
  <si>
    <t>Cooper (Aocox?)</t>
  </si>
  <si>
    <t>lkc@juno.com</t>
  </si>
  <si>
    <t>Leix</t>
  </si>
  <si>
    <t>179 Leisure World</t>
  </si>
  <si>
    <t>saw 11/20/24</t>
  </si>
  <si>
    <t>deceased 11/26/24</t>
  </si>
  <si>
    <t>married Barker</t>
  </si>
  <si>
    <t>Layne Cropper</t>
  </si>
  <si>
    <t>PO Box 1571</t>
  </si>
  <si>
    <t>Zuber</t>
  </si>
  <si>
    <t>Sylvia Zuber?</t>
  </si>
  <si>
    <t>Lindstrom ?</t>
  </si>
  <si>
    <t>Henry (Neva)</t>
  </si>
  <si>
    <t>Hebert</t>
  </si>
  <si>
    <t>Afogler?</t>
  </si>
  <si>
    <t>Cropper (Adcox)</t>
  </si>
  <si>
    <t>Ehresmann</t>
  </si>
  <si>
    <t>480-924-5256</t>
  </si>
  <si>
    <t>Estes (Martz)</t>
  </si>
  <si>
    <t>Wiens</t>
  </si>
  <si>
    <t>Marv</t>
  </si>
  <si>
    <t>Cowart</t>
  </si>
  <si>
    <t>J…t</t>
  </si>
  <si>
    <t>15976 E US Hwy 60</t>
  </si>
  <si>
    <t>319-470-4355</t>
  </si>
  <si>
    <t>dbmon1@yahoo.com</t>
  </si>
  <si>
    <t>jeffkmp@gmail.com</t>
  </si>
  <si>
    <t>mcmarymurphy@gmail.com</t>
  </si>
  <si>
    <t>574-297-4220</t>
  </si>
  <si>
    <t>7750 E Broadway Rd #840</t>
  </si>
  <si>
    <t>602-573-8769</t>
  </si>
  <si>
    <t>Sywarungsymun (Baker)</t>
  </si>
  <si>
    <t>Parnum</t>
  </si>
  <si>
    <t>Jamie</t>
  </si>
  <si>
    <t>jamieparnum@yahoo.com</t>
  </si>
  <si>
    <t>Angi</t>
  </si>
  <si>
    <t>Cmbracher?</t>
  </si>
  <si>
    <t>Uttermark?</t>
  </si>
  <si>
    <t>moved away August (Fargo?)</t>
  </si>
  <si>
    <t>Cameron (Burrell)</t>
  </si>
  <si>
    <t xml:space="preserve">Cameron </t>
  </si>
  <si>
    <t>25-26</t>
  </si>
  <si>
    <t>FIX FOR 25-26</t>
  </si>
  <si>
    <t>Alvarez</t>
  </si>
  <si>
    <t>MM-Helen Alvarez&lt;helenjo822@gmail.com&gt;</t>
  </si>
  <si>
    <t>helenjo822@gmail.com</t>
  </si>
  <si>
    <t>480-286-6646</t>
  </si>
  <si>
    <t>3525 N Sonoran Hills</t>
  </si>
  <si>
    <t>350 N Rennick</t>
  </si>
  <si>
    <t>2153 210th Ave</t>
  </si>
  <si>
    <t>Percival</t>
  </si>
  <si>
    <t>Mensing</t>
  </si>
  <si>
    <t>360-623-0055</t>
  </si>
  <si>
    <t>1042obtainer@gmail.com</t>
  </si>
  <si>
    <t>MM-Scott Mensing&lt;1042obtainer@gmail.com&gt;</t>
  </si>
  <si>
    <t>POB 275</t>
  </si>
  <si>
    <t>Galvin</t>
  </si>
  <si>
    <t>MM-Kim &amp; Hank Regier&lt;regier.kim@gmail.com&gt;</t>
  </si>
  <si>
    <t>MM-Judith Parkinson&lt;jmParkinson@windstream.net&gt;</t>
  </si>
  <si>
    <t>Bostrom</t>
  </si>
  <si>
    <t>Freda</t>
  </si>
  <si>
    <t>Wenger</t>
  </si>
  <si>
    <t>Van Chadwick</t>
  </si>
  <si>
    <t xml:space="preserve">unreadable - de </t>
  </si>
  <si>
    <t>Mahoney ?</t>
  </si>
  <si>
    <t>Mallory?</t>
  </si>
  <si>
    <t>Tetrault</t>
  </si>
  <si>
    <t>deceased 4/9/23; b. 12/1/1928; age 94</t>
  </si>
  <si>
    <t>laverne</t>
  </si>
  <si>
    <t>Tayler?</t>
  </si>
  <si>
    <t>Mullins's date</t>
  </si>
  <si>
    <t>Blair; Patmos; Sin; Debbie</t>
  </si>
  <si>
    <t>MeR?</t>
  </si>
  <si>
    <t>Janet?</t>
  </si>
  <si>
    <t>Spangler</t>
  </si>
  <si>
    <t>Ambrose</t>
  </si>
  <si>
    <t>Spangler?</t>
  </si>
  <si>
    <t>Forrest</t>
  </si>
  <si>
    <t>Murrsy</t>
  </si>
  <si>
    <t>T?n?</t>
  </si>
  <si>
    <t>David?</t>
  </si>
  <si>
    <t>Monsma</t>
  </si>
  <si>
    <t>Soa?</t>
  </si>
  <si>
    <t>Ballm?th</t>
  </si>
  <si>
    <t>Ja.?a</t>
  </si>
  <si>
    <t>Sehl?</t>
  </si>
  <si>
    <t>N?y</t>
  </si>
  <si>
    <t>Stephanie</t>
  </si>
  <si>
    <t>Rateike</t>
  </si>
  <si>
    <t>Meinhardt</t>
  </si>
  <si>
    <t>Anita</t>
  </si>
  <si>
    <t>Hegedus</t>
  </si>
  <si>
    <t>Wiest</t>
  </si>
  <si>
    <t>Zeller</t>
  </si>
  <si>
    <t>Frank?</t>
  </si>
  <si>
    <t>Obrist</t>
  </si>
  <si>
    <t>Steever</t>
  </si>
  <si>
    <t>Alvin</t>
  </si>
  <si>
    <t>Terri</t>
  </si>
  <si>
    <t>Teri</t>
  </si>
  <si>
    <t>Welding or Bambechz?</t>
  </si>
  <si>
    <t>Bambechz?</t>
  </si>
  <si>
    <t>Jay</t>
  </si>
  <si>
    <t>Set?</t>
  </si>
  <si>
    <t>K?im</t>
  </si>
  <si>
    <t>Kuhman</t>
  </si>
  <si>
    <t>Grunig</t>
  </si>
  <si>
    <t>Agness</t>
  </si>
  <si>
    <t>Kemp (Murphy)</t>
  </si>
  <si>
    <t>Hegedus? - 25;Wall-Fee</t>
  </si>
  <si>
    <t>Buuckheister</t>
  </si>
  <si>
    <t>Mikie</t>
  </si>
  <si>
    <t>Marlow</t>
  </si>
  <si>
    <t>Loraine</t>
  </si>
  <si>
    <t>Halmarson</t>
  </si>
  <si>
    <t>Kipp</t>
  </si>
  <si>
    <t>Rounds</t>
  </si>
  <si>
    <t>Darold</t>
  </si>
  <si>
    <t>Newton</t>
  </si>
  <si>
    <t>Junnila</t>
  </si>
  <si>
    <t>Roln</t>
  </si>
  <si>
    <t>Senger</t>
  </si>
  <si>
    <t>Mesia?</t>
  </si>
  <si>
    <t>Packy</t>
  </si>
  <si>
    <t>Sh?</t>
  </si>
  <si>
    <t>Ch?</t>
  </si>
  <si>
    <t>Byrd</t>
  </si>
  <si>
    <t>Traible?</t>
  </si>
  <si>
    <t>Larry?</t>
  </si>
  <si>
    <t>J..ona?</t>
  </si>
  <si>
    <t>McLeod</t>
  </si>
  <si>
    <t>Chanelle</t>
  </si>
  <si>
    <t>Abbott</t>
  </si>
  <si>
    <t>Alldridge</t>
  </si>
  <si>
    <t>Gedezma</t>
  </si>
  <si>
    <t xml:space="preserve">unreadable </t>
  </si>
  <si>
    <t>Dougt1998@yahoo.com</t>
  </si>
  <si>
    <t>Trestoske or Trebtoske?</t>
  </si>
  <si>
    <t>Soroczynska (2025); Winkel</t>
  </si>
  <si>
    <t>Jones?</t>
  </si>
  <si>
    <t>Coparanis</t>
  </si>
  <si>
    <t>603-493-1825</t>
  </si>
  <si>
    <t>dianecop@hotmail.com</t>
  </si>
  <si>
    <t>2001 Oklahoma Ave</t>
  </si>
  <si>
    <t>Davenport</t>
  </si>
  <si>
    <t>603-493-7143</t>
  </si>
  <si>
    <t>dale.coparanis@protonmail.com</t>
  </si>
  <si>
    <t>Ledezma</t>
  </si>
  <si>
    <t>Blanca</t>
  </si>
  <si>
    <t>Junpe?</t>
  </si>
  <si>
    <t>Trebtoske -23</t>
  </si>
  <si>
    <t>Shirley?</t>
  </si>
  <si>
    <t>Trebtoske (2025); Maisano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</si>
</sst>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/dd/yy;@"/>
    <numFmt numFmtId="165" formatCode="m/d;@"/>
    <numFmt numFmtId="166" formatCode="m/d/yy;@"/>
    <numFmt numFmtId="167" formatCode="&quot;$&quot;#,##0"/>
  </numFmts>
  <fonts count="23" x14ac:knownFonts="1"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8"/>
      <name val="Helvetica"/>
      <family val="2"/>
    </font>
    <font>
      <i/>
      <sz val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Comic Sans MS"/>
      <family val="4"/>
    </font>
    <font>
      <b/>
      <sz val="9"/>
      <name val="Arial"/>
      <family val="2"/>
    </font>
    <font>
      <sz val="10"/>
      <color indexed="63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3"/>
      <color rgb="FF202124"/>
      <name val="Arial"/>
      <family val="2"/>
    </font>
    <font>
      <b/>
      <sz val="11"/>
      <color rgb="FFFA7D00"/>
      <name val="Calibri"/>
      <family val="2"/>
      <scheme val="minor"/>
    </font>
    <font>
      <sz val="10"/>
      <color rgb="FF333333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164" fontId="1" fillId="0" borderId="0" applyFill="0" applyBorder="0" applyAlignment="0" applyProtection="0"/>
    <xf numFmtId="0" fontId="18" fillId="2" borderId="2" applyNumberFormat="0" applyAlignment="0" applyProtection="0"/>
  </cellStyleXfs>
  <cellXfs count="62">
    <xf numFmtId="0" fontId="0" fillId="0" borderId="0" xfId="0"/>
    <xf numFmtId="0" fontId="3" fillId="0" borderId="0" xfId="0" applyFont="1"/>
    <xf numFmtId="166" fontId="3" fillId="0" borderId="0" xfId="0" applyNumberFormat="1" applyFont="1"/>
    <xf numFmtId="1" fontId="3" fillId="0" borderId="0" xfId="0" applyNumberFormat="1" applyFont="1"/>
    <xf numFmtId="164" fontId="1" fillId="0" borderId="0" xfId="1"/>
    <xf numFmtId="0" fontId="4" fillId="0" borderId="0" xfId="0" applyFont="1"/>
    <xf numFmtId="164" fontId="3" fillId="0" borderId="0" xfId="0" applyNumberFormat="1" applyFont="1"/>
    <xf numFmtId="16" fontId="3" fillId="0" borderId="0" xfId="0" quotePrefix="1" applyNumberFormat="1" applyFont="1"/>
    <xf numFmtId="0" fontId="3" fillId="0" borderId="0" xfId="0" quotePrefix="1" applyFont="1"/>
    <xf numFmtId="167" fontId="3" fillId="0" borderId="0" xfId="0" applyNumberFormat="1" applyFont="1"/>
    <xf numFmtId="16" fontId="3" fillId="0" borderId="0" xfId="0" applyNumberFormat="1" applyFont="1"/>
    <xf numFmtId="0" fontId="3" fillId="0" borderId="0" xfId="0" applyFont="1" applyAlignment="1">
      <alignment horizontal="right"/>
    </xf>
    <xf numFmtId="0" fontId="5" fillId="0" borderId="0" xfId="0" applyFont="1"/>
    <xf numFmtId="0" fontId="8" fillId="0" borderId="0" xfId="0" applyFont="1"/>
    <xf numFmtId="14" fontId="3" fillId="0" borderId="0" xfId="0" applyNumberFormat="1" applyFont="1"/>
    <xf numFmtId="16" fontId="0" fillId="0" borderId="0" xfId="0" quotePrefix="1" applyNumberFormat="1"/>
    <xf numFmtId="16" fontId="0" fillId="0" borderId="0" xfId="0" applyNumberFormat="1"/>
    <xf numFmtId="167" fontId="0" fillId="0" borderId="0" xfId="0" applyNumberFormat="1"/>
    <xf numFmtId="164" fontId="9" fillId="0" borderId="0" xfId="1" applyFont="1"/>
    <xf numFmtId="0" fontId="3" fillId="0" borderId="0" xfId="0" applyFont="1" applyAlignment="1">
      <alignment wrapText="1"/>
    </xf>
    <xf numFmtId="0" fontId="12" fillId="0" borderId="0" xfId="0" applyFont="1"/>
    <xf numFmtId="164" fontId="9" fillId="0" borderId="0" xfId="1" applyFont="1" applyAlignment="1">
      <alignment horizontal="left" indent="1"/>
    </xf>
    <xf numFmtId="164" fontId="9" fillId="0" borderId="1" xfId="1" applyFont="1" applyBorder="1"/>
    <xf numFmtId="0" fontId="13" fillId="0" borderId="0" xfId="0" applyFont="1"/>
    <xf numFmtId="14" fontId="0" fillId="0" borderId="0" xfId="0" applyNumberFormat="1"/>
    <xf numFmtId="165" fontId="3" fillId="0" borderId="0" xfId="0" applyNumberFormat="1" applyFont="1"/>
    <xf numFmtId="0" fontId="0" fillId="0" borderId="0" xfId="0" quotePrefix="1"/>
    <xf numFmtId="0" fontId="7" fillId="0" borderId="0" xfId="0" applyFont="1"/>
    <xf numFmtId="14" fontId="3" fillId="0" borderId="0" xfId="0" quotePrefix="1" applyNumberFormat="1" applyFont="1"/>
    <xf numFmtId="164" fontId="3" fillId="0" borderId="0" xfId="0" quotePrefix="1" applyNumberFormat="1" applyFont="1"/>
    <xf numFmtId="166" fontId="3" fillId="0" borderId="0" xfId="0" quotePrefix="1" applyNumberFormat="1" applyFont="1"/>
    <xf numFmtId="0" fontId="14" fillId="0" borderId="0" xfId="0" applyFont="1"/>
    <xf numFmtId="15" fontId="0" fillId="0" borderId="0" xfId="0" applyNumberFormat="1"/>
    <xf numFmtId="0" fontId="15" fillId="0" borderId="0" xfId="0" applyFont="1"/>
    <xf numFmtId="164" fontId="9" fillId="0" borderId="0" xfId="1" quotePrefix="1" applyFont="1"/>
    <xf numFmtId="0" fontId="16" fillId="0" borderId="0" xfId="0" applyFont="1"/>
    <xf numFmtId="164" fontId="9" fillId="0" borderId="0" xfId="1" applyFont="1" applyFill="1"/>
    <xf numFmtId="164" fontId="9" fillId="0" borderId="0" xfId="1" applyFont="1" applyBorder="1"/>
    <xf numFmtId="0" fontId="1" fillId="0" borderId="0" xfId="1" applyNumberFormat="1"/>
    <xf numFmtId="0" fontId="17" fillId="0" borderId="0" xfId="0" applyFont="1" applyAlignment="1">
      <alignment wrapText="1"/>
    </xf>
    <xf numFmtId="0" fontId="3" fillId="3" borderId="2" xfId="2" applyFont="1" applyFill="1"/>
    <xf numFmtId="166" fontId="3" fillId="3" borderId="2" xfId="2" applyNumberFormat="1" applyFont="1" applyFill="1"/>
    <xf numFmtId="164" fontId="3" fillId="3" borderId="2" xfId="2" applyNumberFormat="1" applyFont="1" applyFill="1"/>
    <xf numFmtId="1" fontId="3" fillId="3" borderId="2" xfId="2" applyNumberFormat="1" applyFont="1" applyFill="1"/>
    <xf numFmtId="0" fontId="3" fillId="0" borderId="2" xfId="0" applyFont="1" applyBorder="1"/>
    <xf numFmtId="0" fontId="3" fillId="3" borderId="0" xfId="2" applyFont="1" applyFill="1" applyBorder="1"/>
    <xf numFmtId="166" fontId="3" fillId="3" borderId="0" xfId="2" applyNumberFormat="1" applyFont="1" applyFill="1" applyBorder="1"/>
    <xf numFmtId="166" fontId="3" fillId="0" borderId="2" xfId="0" applyNumberFormat="1" applyFont="1" applyBorder="1"/>
    <xf numFmtId="14" fontId="3" fillId="0" borderId="2" xfId="0" applyNumberFormat="1" applyFont="1" applyBorder="1"/>
    <xf numFmtId="164" fontId="3" fillId="3" borderId="0" xfId="2" applyNumberFormat="1" applyFont="1" applyFill="1" applyBorder="1"/>
    <xf numFmtId="164" fontId="3" fillId="0" borderId="2" xfId="0" applyNumberFormat="1" applyFont="1" applyBorder="1"/>
    <xf numFmtId="164" fontId="9" fillId="0" borderId="2" xfId="1" applyFont="1" applyBorder="1"/>
    <xf numFmtId="1" fontId="3" fillId="0" borderId="2" xfId="0" applyNumberFormat="1" applyFont="1" applyBorder="1"/>
    <xf numFmtId="1" fontId="3" fillId="3" borderId="0" xfId="2" applyNumberFormat="1" applyFont="1" applyFill="1" applyBorder="1"/>
    <xf numFmtId="0" fontId="0" fillId="0" borderId="0" xfId="0" applyAlignment="1">
      <alignment horizontal="center"/>
    </xf>
    <xf numFmtId="0" fontId="19" fillId="0" borderId="0" xfId="0" applyFont="1"/>
    <xf numFmtId="166" fontId="20" fillId="0" borderId="0" xfId="0" applyNumberFormat="1" applyFont="1"/>
    <xf numFmtId="0" fontId="21" fillId="0" borderId="0" xfId="0" applyFont="1"/>
    <xf numFmtId="166" fontId="21" fillId="0" borderId="0" xfId="0" applyNumberFormat="1" applyFont="1"/>
    <xf numFmtId="164" fontId="22" fillId="0" borderId="0" xfId="1" applyFont="1"/>
    <xf numFmtId="1" fontId="21" fillId="0" borderId="0" xfId="0" applyNumberFormat="1" applyFont="1"/>
    <xf numFmtId="164" fontId="0" fillId="0" borderId="0" xfId="1" applyFont="1"/>
  </cellXfs>
  <cellStyles count="3">
    <cellStyle name="Calculation" xfId="2" builtinId="22"/>
    <cellStyle name="Hyperlink" xfId="1" builtinId="8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MDC%20Treas%202016%20jan%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D%20MMDC%20Treas%202015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MDC%20Member%202015_2016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d prices"/>
      <sheetName val="Special events"/>
      <sheetName val="50_50"/>
      <sheetName val="Glitter Ball costs"/>
      <sheetName val="bands 2016"/>
      <sheetName val="bands 2017"/>
      <sheetName val="Dec 2016"/>
      <sheetName val="Nov 2016 "/>
      <sheetName val="Oct 2016"/>
      <sheetName val="Sep 2016"/>
      <sheetName val="Jul_Aug 2016"/>
      <sheetName val="May_Jun 2016"/>
      <sheetName val="Apr 2016"/>
      <sheetName val="Mar 2016"/>
      <sheetName val="Feb 2016"/>
      <sheetName val="Jan 2016"/>
      <sheetName val="MMDC YTD Financial Report 2016"/>
      <sheetName val="MMDC Financial Report 2015-2016"/>
      <sheetName val="Attendance"/>
      <sheetName val="2015-16 Season Attendance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>
            <v>42705</v>
          </cell>
          <cell r="I6">
            <v>42712</v>
          </cell>
          <cell r="J6">
            <v>42719</v>
          </cell>
          <cell r="K6">
            <v>42726</v>
          </cell>
          <cell r="L6">
            <v>42733</v>
          </cell>
        </row>
      </sheetData>
      <sheetData sheetId="7">
        <row r="6">
          <cell r="H6">
            <v>42677</v>
          </cell>
          <cell r="I6">
            <v>42684</v>
          </cell>
          <cell r="J6">
            <v>42691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d prices"/>
      <sheetName val="Special events"/>
      <sheetName val="50_50"/>
      <sheetName val="Glitter Ball costs"/>
      <sheetName val="bands 2016"/>
      <sheetName val="bands 2015"/>
      <sheetName val="Dec 2015"/>
      <sheetName val="Nov 2015 "/>
      <sheetName val="Oct 2015"/>
      <sheetName val="Sep 2015"/>
      <sheetName val="Jul_Aug 2015"/>
      <sheetName val="May_Jun 2015"/>
      <sheetName val="Apr 2015"/>
      <sheetName val="Mar 2015"/>
      <sheetName val="Feb 2015"/>
      <sheetName val="Jan 2015"/>
      <sheetName val="MMDC Financial Report 2014-2015"/>
      <sheetName val="Attendance"/>
      <sheetName val="MMDC YTD Financial Report 2015"/>
      <sheetName val="2014-15 Season Attendance"/>
      <sheetName val="SD MMDC Treas 2015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M12">
            <v>730</v>
          </cell>
        </row>
      </sheetData>
      <sheetData sheetId="7" refreshError="1">
        <row r="12">
          <cell r="M12">
            <v>1055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blank members"/>
      <sheetName val="mm 12-13 members"/>
      <sheetName val="mm 13-14 members"/>
      <sheetName val="mm 14-15 members"/>
      <sheetName val="2016 Glitter Ball by name"/>
      <sheetName val="2016 Glitter Ball by table"/>
      <sheetName val="mm 15-16 members"/>
      <sheetName val="All 15-16"/>
    </sheetNames>
    <sheetDataSet>
      <sheetData sheetId="0"/>
      <sheetData sheetId="1"/>
      <sheetData sheetId="2"/>
      <sheetData sheetId="3"/>
      <sheetData sheetId="4">
        <row r="271">
          <cell r="B271">
            <v>3580</v>
          </cell>
        </row>
        <row r="284">
          <cell r="A284">
            <v>3160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mailto:Terese6@hotmail.com" TargetMode="External"/><Relationship Id="rId18" Type="http://schemas.openxmlformats.org/officeDocument/2006/relationships/hyperlink" Target="mailto:dsirks@cox.net" TargetMode="External"/><Relationship Id="rId26" Type="http://schemas.openxmlformats.org/officeDocument/2006/relationships/hyperlink" Target="mailto:lmcadwell@tds.net" TargetMode="External"/><Relationship Id="rId39" Type="http://schemas.openxmlformats.org/officeDocument/2006/relationships/hyperlink" Target="mailto:jwmsco@comcast.net" TargetMode="External"/><Relationship Id="rId21" Type="http://schemas.openxmlformats.org/officeDocument/2006/relationships/hyperlink" Target="mailto:alydeaz@yahoo.com" TargetMode="External"/><Relationship Id="rId34" Type="http://schemas.openxmlformats.org/officeDocument/2006/relationships/hyperlink" Target="mailto:jandcgahrs@charter.net" TargetMode="External"/><Relationship Id="rId42" Type="http://schemas.openxmlformats.org/officeDocument/2006/relationships/hyperlink" Target="mailto:lurianned@telus.net" TargetMode="External"/><Relationship Id="rId47" Type="http://schemas.openxmlformats.org/officeDocument/2006/relationships/hyperlink" Target="mailto:66004@naver.com" TargetMode="External"/><Relationship Id="rId50" Type="http://schemas.openxmlformats.org/officeDocument/2006/relationships/hyperlink" Target="mailto:tomnlilcross@msn.com" TargetMode="External"/><Relationship Id="rId55" Type="http://schemas.openxmlformats.org/officeDocument/2006/relationships/hyperlink" Target="mailto:bgizzi@cox.net" TargetMode="External"/><Relationship Id="rId7" Type="http://schemas.openxmlformats.org/officeDocument/2006/relationships/hyperlink" Target="mailto:twnhuang88@gmail.com" TargetMode="External"/><Relationship Id="rId2" Type="http://schemas.openxmlformats.org/officeDocument/2006/relationships/hyperlink" Target="mailto:andrewangal@yahoo.com" TargetMode="External"/><Relationship Id="rId16" Type="http://schemas.openxmlformats.org/officeDocument/2006/relationships/hyperlink" Target="mailto:duckadoc@aol.com" TargetMode="External"/><Relationship Id="rId29" Type="http://schemas.openxmlformats.org/officeDocument/2006/relationships/hyperlink" Target="mailto:waynebarker@msn.com" TargetMode="External"/><Relationship Id="rId11" Type="http://schemas.openxmlformats.org/officeDocument/2006/relationships/hyperlink" Target="mailto:annmeyersnv@gmail.com" TargetMode="External"/><Relationship Id="rId24" Type="http://schemas.openxmlformats.org/officeDocument/2006/relationships/hyperlink" Target="mailto:halhol2@netzero.net" TargetMode="External"/><Relationship Id="rId32" Type="http://schemas.openxmlformats.org/officeDocument/2006/relationships/hyperlink" Target="mailto:DaveGuevara@hotmail.com" TargetMode="External"/><Relationship Id="rId37" Type="http://schemas.openxmlformats.org/officeDocument/2006/relationships/hyperlink" Target="mailto:jtben2711@cox.net" TargetMode="External"/><Relationship Id="rId40" Type="http://schemas.openxmlformats.org/officeDocument/2006/relationships/hyperlink" Target="mailto:jwmsco@comcast.net" TargetMode="External"/><Relationship Id="rId45" Type="http://schemas.openxmlformats.org/officeDocument/2006/relationships/hyperlink" Target="mailto:fcloward@gmail.com" TargetMode="External"/><Relationship Id="rId53" Type="http://schemas.openxmlformats.org/officeDocument/2006/relationships/hyperlink" Target="mailto:ssylveste@yahoo.com" TargetMode="External"/><Relationship Id="rId5" Type="http://schemas.openxmlformats.org/officeDocument/2006/relationships/hyperlink" Target="mailto:nancyjgraham6@gmail.com" TargetMode="External"/><Relationship Id="rId19" Type="http://schemas.openxmlformats.org/officeDocument/2006/relationships/hyperlink" Target="mailto:sizzlen49@yahoo.com" TargetMode="External"/><Relationship Id="rId4" Type="http://schemas.openxmlformats.org/officeDocument/2006/relationships/hyperlink" Target="mailto:ricksar@gmail.com" TargetMode="External"/><Relationship Id="rId9" Type="http://schemas.openxmlformats.org/officeDocument/2006/relationships/hyperlink" Target="mailto:joann.nckvtl@gmail.com" TargetMode="External"/><Relationship Id="rId14" Type="http://schemas.openxmlformats.org/officeDocument/2006/relationships/hyperlink" Target="mailto:namamitchell@aol" TargetMode="External"/><Relationship Id="rId22" Type="http://schemas.openxmlformats.org/officeDocument/2006/relationships/hyperlink" Target="mailto:djbroughton1957@gmail.com" TargetMode="External"/><Relationship Id="rId27" Type="http://schemas.openxmlformats.org/officeDocument/2006/relationships/hyperlink" Target="mailto:lmcadwell@tds.net" TargetMode="External"/><Relationship Id="rId30" Type="http://schemas.openxmlformats.org/officeDocument/2006/relationships/hyperlink" Target="mailto:andresh@telus.net" TargetMode="External"/><Relationship Id="rId35" Type="http://schemas.openxmlformats.org/officeDocument/2006/relationships/hyperlink" Target="mailto:k.gehlert@sbcglobal.net" TargetMode="External"/><Relationship Id="rId43" Type="http://schemas.openxmlformats.org/officeDocument/2006/relationships/hyperlink" Target="mailto:lurianned@telus.net" TargetMode="External"/><Relationship Id="rId48" Type="http://schemas.openxmlformats.org/officeDocument/2006/relationships/hyperlink" Target="mailto:tomnlilcross@msn.com" TargetMode="External"/><Relationship Id="rId56" Type="http://schemas.openxmlformats.org/officeDocument/2006/relationships/hyperlink" Target="mailto:williamblomgren438@gmail.com" TargetMode="External"/><Relationship Id="rId8" Type="http://schemas.openxmlformats.org/officeDocument/2006/relationships/hyperlink" Target="mailto:Terese6@hotmail.com" TargetMode="External"/><Relationship Id="rId51" Type="http://schemas.openxmlformats.org/officeDocument/2006/relationships/hyperlink" Target="mailto:contessa.dys@gmail.com" TargetMode="External"/><Relationship Id="rId3" Type="http://schemas.openxmlformats.org/officeDocument/2006/relationships/hyperlink" Target="mailto:cfullmer@cox.net" TargetMode="External"/><Relationship Id="rId12" Type="http://schemas.openxmlformats.org/officeDocument/2006/relationships/hyperlink" Target="mailto:atrooper187@cox.net" TargetMode="External"/><Relationship Id="rId17" Type="http://schemas.openxmlformats.org/officeDocument/2006/relationships/hyperlink" Target="mailto:danspc@cox.net" TargetMode="External"/><Relationship Id="rId25" Type="http://schemas.openxmlformats.org/officeDocument/2006/relationships/hyperlink" Target="mailto:mvwallyworld@cox.net" TargetMode="External"/><Relationship Id="rId33" Type="http://schemas.openxmlformats.org/officeDocument/2006/relationships/hyperlink" Target="mailto:jandcgahrs@charter.net" TargetMode="External"/><Relationship Id="rId38" Type="http://schemas.openxmlformats.org/officeDocument/2006/relationships/hyperlink" Target="mailto:msackett@blackcreektv.com" TargetMode="External"/><Relationship Id="rId46" Type="http://schemas.openxmlformats.org/officeDocument/2006/relationships/hyperlink" Target="mailto:allyndp@aol.com" TargetMode="External"/><Relationship Id="rId20" Type="http://schemas.openxmlformats.org/officeDocument/2006/relationships/hyperlink" Target="mailto:LwillsAK@gmail.com" TargetMode="External"/><Relationship Id="rId41" Type="http://schemas.openxmlformats.org/officeDocument/2006/relationships/hyperlink" Target="mailto:mvolberding@live.com" TargetMode="External"/><Relationship Id="rId54" Type="http://schemas.openxmlformats.org/officeDocument/2006/relationships/hyperlink" Target="mailto:ssylveste@yahoo.com" TargetMode="External"/><Relationship Id="rId1" Type="http://schemas.openxmlformats.org/officeDocument/2006/relationships/hyperlink" Target="mailto:donanony@yahoo.com" TargetMode="External"/><Relationship Id="rId6" Type="http://schemas.openxmlformats.org/officeDocument/2006/relationships/hyperlink" Target="mailto:marleisner@gmail.com" TargetMode="External"/><Relationship Id="rId15" Type="http://schemas.openxmlformats.org/officeDocument/2006/relationships/hyperlink" Target="mailto:tootsie7089@gmail.com" TargetMode="External"/><Relationship Id="rId23" Type="http://schemas.openxmlformats.org/officeDocument/2006/relationships/hyperlink" Target="mailto:bjbroughton7@gmail.com" TargetMode="External"/><Relationship Id="rId28" Type="http://schemas.openxmlformats.org/officeDocument/2006/relationships/hyperlink" Target="mailto:rowland.byerly@q.com" TargetMode="External"/><Relationship Id="rId36" Type="http://schemas.openxmlformats.org/officeDocument/2006/relationships/hyperlink" Target="mailto:nodakwillie@gmail.com" TargetMode="External"/><Relationship Id="rId49" Type="http://schemas.openxmlformats.org/officeDocument/2006/relationships/hyperlink" Target="mailto:vjbridwell13@centurylink.net" TargetMode="External"/><Relationship Id="rId57" Type="http://schemas.openxmlformats.org/officeDocument/2006/relationships/printerSettings" Target="../printerSettings/printerSettings10.bin"/><Relationship Id="rId10" Type="http://schemas.openxmlformats.org/officeDocument/2006/relationships/hyperlink" Target="mailto:joann.nckvtl@gmail.com" TargetMode="External"/><Relationship Id="rId31" Type="http://schemas.openxmlformats.org/officeDocument/2006/relationships/hyperlink" Target="mailto:udance57@yahoo.com" TargetMode="External"/><Relationship Id="rId44" Type="http://schemas.openxmlformats.org/officeDocument/2006/relationships/hyperlink" Target="mailto:exzildaj@aol.com" TargetMode="External"/><Relationship Id="rId52" Type="http://schemas.openxmlformats.org/officeDocument/2006/relationships/hyperlink" Target="mailto:66004@naver.com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hubbob@gmail.com" TargetMode="External"/><Relationship Id="rId21" Type="http://schemas.openxmlformats.org/officeDocument/2006/relationships/hyperlink" Target="mailto:jkr0807@gmail.com" TargetMode="External"/><Relationship Id="rId324" Type="http://schemas.openxmlformats.org/officeDocument/2006/relationships/hyperlink" Target="mailto:bubblesbrooks@yahoo.com" TargetMode="External"/><Relationship Id="rId531" Type="http://schemas.openxmlformats.org/officeDocument/2006/relationships/hyperlink" Target="mailto:carolp1@cox.net" TargetMode="External"/><Relationship Id="rId170" Type="http://schemas.openxmlformats.org/officeDocument/2006/relationships/hyperlink" Target="mailto:wedekindr@yahoo.com" TargetMode="External"/><Relationship Id="rId268" Type="http://schemas.openxmlformats.org/officeDocument/2006/relationships/hyperlink" Target="mailto:ameliaj5@centurylink.net" TargetMode="External"/><Relationship Id="rId475" Type="http://schemas.openxmlformats.org/officeDocument/2006/relationships/hyperlink" Target="mailto:ambutch1947@yahoo.com" TargetMode="External"/><Relationship Id="rId32" Type="http://schemas.openxmlformats.org/officeDocument/2006/relationships/hyperlink" Target="mailto:shirleymhow@msn.com" TargetMode="External"/><Relationship Id="rId128" Type="http://schemas.openxmlformats.org/officeDocument/2006/relationships/hyperlink" Target="mailto:nana52340@yahoo.com" TargetMode="External"/><Relationship Id="rId335" Type="http://schemas.openxmlformats.org/officeDocument/2006/relationships/hyperlink" Target="mailto:jandcgahrs@charter.net" TargetMode="External"/><Relationship Id="rId542" Type="http://schemas.openxmlformats.org/officeDocument/2006/relationships/hyperlink" Target="mailto:welovetodance2@gmail.com" TargetMode="External"/><Relationship Id="rId181" Type="http://schemas.openxmlformats.org/officeDocument/2006/relationships/hyperlink" Target="mailto:loismcd24@yahoo.com" TargetMode="External"/><Relationship Id="rId402" Type="http://schemas.openxmlformats.org/officeDocument/2006/relationships/hyperlink" Target="mailto:kj7u@msn.com" TargetMode="External"/><Relationship Id="rId279" Type="http://schemas.openxmlformats.org/officeDocument/2006/relationships/hyperlink" Target="mailto:donprater@msn.com" TargetMode="External"/><Relationship Id="rId486" Type="http://schemas.openxmlformats.org/officeDocument/2006/relationships/hyperlink" Target="mailto:berresune@gmail.com" TargetMode="External"/><Relationship Id="rId43" Type="http://schemas.openxmlformats.org/officeDocument/2006/relationships/hyperlink" Target="mailto:SR@DrSallyRockwell.com" TargetMode="External"/><Relationship Id="rId139" Type="http://schemas.openxmlformats.org/officeDocument/2006/relationships/hyperlink" Target="mailto:wilmashrift@aol.com%20-%20bad" TargetMode="External"/><Relationship Id="rId346" Type="http://schemas.openxmlformats.org/officeDocument/2006/relationships/hyperlink" Target="mailto:jjjlquinn@gmail.com" TargetMode="External"/><Relationship Id="rId553" Type="http://schemas.openxmlformats.org/officeDocument/2006/relationships/hyperlink" Target="mailto:mhmtr@juno.com" TargetMode="External"/><Relationship Id="rId192" Type="http://schemas.openxmlformats.org/officeDocument/2006/relationships/hyperlink" Target="mailto:Meridian44@track2.com" TargetMode="External"/><Relationship Id="rId206" Type="http://schemas.openxmlformats.org/officeDocument/2006/relationships/hyperlink" Target="mailto:hugho22@yahoo.com" TargetMode="External"/><Relationship Id="rId413" Type="http://schemas.openxmlformats.org/officeDocument/2006/relationships/hyperlink" Target="mailto:dakotamade@aol.com%20-%20BAD" TargetMode="External"/><Relationship Id="rId497" Type="http://schemas.openxmlformats.org/officeDocument/2006/relationships/hyperlink" Target="mailto:judydematteis@msn.com" TargetMode="External"/><Relationship Id="rId357" Type="http://schemas.openxmlformats.org/officeDocument/2006/relationships/hyperlink" Target="mailto:mikesan803@gmail.com" TargetMode="External"/><Relationship Id="rId54" Type="http://schemas.openxmlformats.org/officeDocument/2006/relationships/hyperlink" Target="mailto:sunfish3030@yahoo.com" TargetMode="External"/><Relationship Id="rId217" Type="http://schemas.openxmlformats.org/officeDocument/2006/relationships/hyperlink" Target="mailto:pfcgold@gmail.com" TargetMode="External"/><Relationship Id="rId564" Type="http://schemas.openxmlformats.org/officeDocument/2006/relationships/hyperlink" Target="mailto:contessa.dys@gmail.com" TargetMode="External"/><Relationship Id="rId424" Type="http://schemas.openxmlformats.org/officeDocument/2006/relationships/hyperlink" Target="mailto:nrgtango@yahoo.com" TargetMode="External"/><Relationship Id="rId270" Type="http://schemas.openxmlformats.org/officeDocument/2006/relationships/hyperlink" Target="mailto:inmana@cox.net" TargetMode="External"/><Relationship Id="rId65" Type="http://schemas.openxmlformats.org/officeDocument/2006/relationships/hyperlink" Target="mailto:shannon.wittal@gmail.com" TargetMode="External"/><Relationship Id="rId130" Type="http://schemas.openxmlformats.org/officeDocument/2006/relationships/hyperlink" Target="mailto:blueeyez1@gmail.com" TargetMode="External"/><Relationship Id="rId368" Type="http://schemas.openxmlformats.org/officeDocument/2006/relationships/hyperlink" Target="mailto:mje257@yahoo.com" TargetMode="External"/><Relationship Id="rId575" Type="http://schemas.openxmlformats.org/officeDocument/2006/relationships/hyperlink" Target="mailto:jwmsco@comcast.net" TargetMode="External"/><Relationship Id="rId228" Type="http://schemas.openxmlformats.org/officeDocument/2006/relationships/hyperlink" Target="mailto:colleen_A@hotmail.com%20-%20BAD" TargetMode="External"/><Relationship Id="rId435" Type="http://schemas.openxmlformats.org/officeDocument/2006/relationships/hyperlink" Target="mailto:jimcook888@q.com" TargetMode="External"/><Relationship Id="rId281" Type="http://schemas.openxmlformats.org/officeDocument/2006/relationships/hyperlink" Target="mailto:floibradley@gmail.com" TargetMode="External"/><Relationship Id="rId502" Type="http://schemas.openxmlformats.org/officeDocument/2006/relationships/hyperlink" Target="mailto:fidavis@cox.net" TargetMode="External"/><Relationship Id="rId76" Type="http://schemas.openxmlformats.org/officeDocument/2006/relationships/hyperlink" Target="mailto:davidburns1@cox.net" TargetMode="External"/><Relationship Id="rId141" Type="http://schemas.openxmlformats.org/officeDocument/2006/relationships/hyperlink" Target="mailto:estringham@juno.com" TargetMode="External"/><Relationship Id="rId379" Type="http://schemas.openxmlformats.org/officeDocument/2006/relationships/hyperlink" Target="mailto:csevert@gmail.com" TargetMode="External"/><Relationship Id="rId586" Type="http://schemas.openxmlformats.org/officeDocument/2006/relationships/hyperlink" Target="mailto:larsond@gvsu.edu" TargetMode="External"/><Relationship Id="rId7" Type="http://schemas.openxmlformats.org/officeDocument/2006/relationships/hyperlink" Target="mailto:ak1mk1@msn.com" TargetMode="External"/><Relationship Id="rId239" Type="http://schemas.openxmlformats.org/officeDocument/2006/relationships/hyperlink" Target="mailto:Taya777@aol.com" TargetMode="External"/><Relationship Id="rId446" Type="http://schemas.openxmlformats.org/officeDocument/2006/relationships/hyperlink" Target="mailto:dancerkaye@cox.net" TargetMode="External"/><Relationship Id="rId292" Type="http://schemas.openxmlformats.org/officeDocument/2006/relationships/hyperlink" Target="mailto:mhrnhr@wbhsi.net" TargetMode="External"/><Relationship Id="rId306" Type="http://schemas.openxmlformats.org/officeDocument/2006/relationships/hyperlink" Target="mailto:hhughes37@wbhsi.net" TargetMode="External"/><Relationship Id="rId87" Type="http://schemas.openxmlformats.org/officeDocument/2006/relationships/hyperlink" Target="mailto:esrake@osage.net" TargetMode="External"/><Relationship Id="rId513" Type="http://schemas.openxmlformats.org/officeDocument/2006/relationships/hyperlink" Target="mailto:jessjam@telus.net" TargetMode="External"/><Relationship Id="rId597" Type="http://schemas.openxmlformats.org/officeDocument/2006/relationships/hyperlink" Target="mailto:donjones9@juno.com" TargetMode="External"/><Relationship Id="rId152" Type="http://schemas.openxmlformats.org/officeDocument/2006/relationships/hyperlink" Target="https://webmail.west.cox.net/do/mail/message/mailto?to=ruwestaz%40cox" TargetMode="External"/><Relationship Id="rId457" Type="http://schemas.openxmlformats.org/officeDocument/2006/relationships/hyperlink" Target="mailto:gdgmac@q.com" TargetMode="External"/><Relationship Id="rId14" Type="http://schemas.openxmlformats.org/officeDocument/2006/relationships/hyperlink" Target="mailto:ralphsjohn@gmail.com" TargetMode="External"/><Relationship Id="rId317" Type="http://schemas.openxmlformats.org/officeDocument/2006/relationships/hyperlink" Target="mailto:deborahjhickman@gmail.com" TargetMode="External"/><Relationship Id="rId524" Type="http://schemas.openxmlformats.org/officeDocument/2006/relationships/hyperlink" Target="mailto:twnhuang88@gmail.com" TargetMode="External"/><Relationship Id="rId98" Type="http://schemas.openxmlformats.org/officeDocument/2006/relationships/hyperlink" Target="mailto:jocar432@hotmail.com" TargetMode="External"/><Relationship Id="rId163" Type="http://schemas.openxmlformats.org/officeDocument/2006/relationships/hyperlink" Target="mailto:d.mendez@cox.net" TargetMode="External"/><Relationship Id="rId370" Type="http://schemas.openxmlformats.org/officeDocument/2006/relationships/hyperlink" Target="mailto:lebrundenis@hotmail.com" TargetMode="External"/><Relationship Id="rId230" Type="http://schemas.openxmlformats.org/officeDocument/2006/relationships/hyperlink" Target="mailto:duanelovitt@yahoo.com" TargetMode="External"/><Relationship Id="rId468" Type="http://schemas.openxmlformats.org/officeDocument/2006/relationships/hyperlink" Target="mailto:springtmenow@q.com" TargetMode="External"/><Relationship Id="rId25" Type="http://schemas.openxmlformats.org/officeDocument/2006/relationships/hyperlink" Target="mailto:lonvin@msn.com" TargetMode="External"/><Relationship Id="rId328" Type="http://schemas.openxmlformats.org/officeDocument/2006/relationships/hyperlink" Target="mailto:eladio4448@yahoo.com" TargetMode="External"/><Relationship Id="rId535" Type="http://schemas.openxmlformats.org/officeDocument/2006/relationships/hyperlink" Target="mailto:fspraus@cox.net" TargetMode="External"/><Relationship Id="rId132" Type="http://schemas.openxmlformats.org/officeDocument/2006/relationships/hyperlink" Target="mailto:ryman08@hotmail.com" TargetMode="External"/><Relationship Id="rId174" Type="http://schemas.openxmlformats.org/officeDocument/2006/relationships/hyperlink" Target="mailto:linglerj@hotmail.com" TargetMode="External"/><Relationship Id="rId381" Type="http://schemas.openxmlformats.org/officeDocument/2006/relationships/hyperlink" Target="mailto:lpetillo9@gmail.com" TargetMode="External"/><Relationship Id="rId602" Type="http://schemas.openxmlformats.org/officeDocument/2006/relationships/hyperlink" Target="mailto:my1rene@yahoo.com" TargetMode="External"/><Relationship Id="rId241" Type="http://schemas.openxmlformats.org/officeDocument/2006/relationships/hyperlink" Target="mailto:larson.wakisew@sasktel.net" TargetMode="External"/><Relationship Id="rId437" Type="http://schemas.openxmlformats.org/officeDocument/2006/relationships/hyperlink" Target="mailto:doloves2dance@yahoo.com" TargetMode="External"/><Relationship Id="rId479" Type="http://schemas.openxmlformats.org/officeDocument/2006/relationships/hyperlink" Target="mailto:tomnlilcross@msn.com" TargetMode="External"/><Relationship Id="rId36" Type="http://schemas.openxmlformats.org/officeDocument/2006/relationships/hyperlink" Target="mailto:karin@collinscollege.edu" TargetMode="External"/><Relationship Id="rId283" Type="http://schemas.openxmlformats.org/officeDocument/2006/relationships/hyperlink" Target="mailto:gracietay2000@yahoo.com" TargetMode="External"/><Relationship Id="rId339" Type="http://schemas.openxmlformats.org/officeDocument/2006/relationships/hyperlink" Target="mailto:tjohnyu@gmail.com" TargetMode="External"/><Relationship Id="rId490" Type="http://schemas.openxmlformats.org/officeDocument/2006/relationships/hyperlink" Target="mailto:gerriaz@cox.net" TargetMode="External"/><Relationship Id="rId504" Type="http://schemas.openxmlformats.org/officeDocument/2006/relationships/hyperlink" Target="mailto:bgizzi@cox.net" TargetMode="External"/><Relationship Id="rId546" Type="http://schemas.openxmlformats.org/officeDocument/2006/relationships/hyperlink" Target="mailto:dlnelson@live.com" TargetMode="External"/><Relationship Id="rId78" Type="http://schemas.openxmlformats.org/officeDocument/2006/relationships/hyperlink" Target="mailto:glennjsmith79@aol.com" TargetMode="External"/><Relationship Id="rId101" Type="http://schemas.openxmlformats.org/officeDocument/2006/relationships/hyperlink" Target="mailto:JamesClabaugh@cox.net" TargetMode="External"/><Relationship Id="rId143" Type="http://schemas.openxmlformats.org/officeDocument/2006/relationships/hyperlink" Target="mailto:rswalboski@hotmail.com" TargetMode="External"/><Relationship Id="rId185" Type="http://schemas.openxmlformats.org/officeDocument/2006/relationships/hyperlink" Target="mailto:martymac@cox.net" TargetMode="External"/><Relationship Id="rId350" Type="http://schemas.openxmlformats.org/officeDocument/2006/relationships/hyperlink" Target="mailto:osharon1@juno.com" TargetMode="External"/><Relationship Id="rId406" Type="http://schemas.openxmlformats.org/officeDocument/2006/relationships/hyperlink" Target="mailto:sue.sorenson7@yahoo.com" TargetMode="External"/><Relationship Id="rId588" Type="http://schemas.openxmlformats.org/officeDocument/2006/relationships/hyperlink" Target="mailto:66004@naver.com" TargetMode="External"/><Relationship Id="rId9" Type="http://schemas.openxmlformats.org/officeDocument/2006/relationships/hyperlink" Target="mailto:almablom2007@yahoo.com" TargetMode="External"/><Relationship Id="rId210" Type="http://schemas.openxmlformats.org/officeDocument/2006/relationships/hyperlink" Target="mailto:rondalync@msn.com" TargetMode="External"/><Relationship Id="rId392" Type="http://schemas.openxmlformats.org/officeDocument/2006/relationships/hyperlink" Target="mailto:gracecooney4@msn.com" TargetMode="External"/><Relationship Id="rId448" Type="http://schemas.openxmlformats.org/officeDocument/2006/relationships/hyperlink" Target="mailto:desertflora@cox.net" TargetMode="External"/><Relationship Id="rId613" Type="http://schemas.openxmlformats.org/officeDocument/2006/relationships/hyperlink" Target="mailto:logger2100@aol.com" TargetMode="External"/><Relationship Id="rId252" Type="http://schemas.openxmlformats.org/officeDocument/2006/relationships/hyperlink" Target="mailto:edskwiot@yahoo.com" TargetMode="External"/><Relationship Id="rId294" Type="http://schemas.openxmlformats.org/officeDocument/2006/relationships/hyperlink" Target="mailto:nrhossalla@yahoo.com" TargetMode="External"/><Relationship Id="rId308" Type="http://schemas.openxmlformats.org/officeDocument/2006/relationships/hyperlink" Target="mailto:doug.levasseur@gmail.com" TargetMode="External"/><Relationship Id="rId515" Type="http://schemas.openxmlformats.org/officeDocument/2006/relationships/hyperlink" Target="mailto:jessjam@telus.net" TargetMode="External"/><Relationship Id="rId47" Type="http://schemas.openxmlformats.org/officeDocument/2006/relationships/hyperlink" Target="mailto:jcdancers@hotmail.com" TargetMode="External"/><Relationship Id="rId89" Type="http://schemas.openxmlformats.org/officeDocument/2006/relationships/hyperlink" Target="mailto:cw_arend@msn.com" TargetMode="External"/><Relationship Id="rId112" Type="http://schemas.openxmlformats.org/officeDocument/2006/relationships/hyperlink" Target="mailto:bch75@gilanet.com" TargetMode="External"/><Relationship Id="rId154" Type="http://schemas.openxmlformats.org/officeDocument/2006/relationships/hyperlink" Target="mailto:dellpatrick@cox.net%20-%20BAD" TargetMode="External"/><Relationship Id="rId361" Type="http://schemas.openxmlformats.org/officeDocument/2006/relationships/hyperlink" Target="mailto:fpleydens@msn.com" TargetMode="External"/><Relationship Id="rId557" Type="http://schemas.openxmlformats.org/officeDocument/2006/relationships/hyperlink" Target="mailto:nodakwillie@gmail.com" TargetMode="External"/><Relationship Id="rId599" Type="http://schemas.openxmlformats.org/officeDocument/2006/relationships/hyperlink" Target="mailto:billpullen@fastmail.com" TargetMode="External"/><Relationship Id="rId196" Type="http://schemas.openxmlformats.org/officeDocument/2006/relationships/hyperlink" Target="mailto:Bettieich@yahoo.com" TargetMode="External"/><Relationship Id="rId417" Type="http://schemas.openxmlformats.org/officeDocument/2006/relationships/hyperlink" Target="mailto:donald.kirkman@cox.net" TargetMode="External"/><Relationship Id="rId459" Type="http://schemas.openxmlformats.org/officeDocument/2006/relationships/hyperlink" Target="mailto:amanzer55@gmail.com" TargetMode="External"/><Relationship Id="rId16" Type="http://schemas.openxmlformats.org/officeDocument/2006/relationships/hyperlink" Target="mailto:donna.riffel@gmail.com" TargetMode="External"/><Relationship Id="rId221" Type="http://schemas.openxmlformats.org/officeDocument/2006/relationships/hyperlink" Target="mailto:tidaback@gmail.com" TargetMode="External"/><Relationship Id="rId263" Type="http://schemas.openxmlformats.org/officeDocument/2006/relationships/hyperlink" Target="mailto:gjbrash@sasktel.net" TargetMode="External"/><Relationship Id="rId319" Type="http://schemas.openxmlformats.org/officeDocument/2006/relationships/hyperlink" Target="mailto:david808@gmail.com" TargetMode="External"/><Relationship Id="rId470" Type="http://schemas.openxmlformats.org/officeDocument/2006/relationships/hyperlink" Target="mailto:kfkoval@aol.com" TargetMode="External"/><Relationship Id="rId526" Type="http://schemas.openxmlformats.org/officeDocument/2006/relationships/hyperlink" Target="mailto:corfugeorgex@aol.com" TargetMode="External"/><Relationship Id="rId58" Type="http://schemas.openxmlformats.org/officeDocument/2006/relationships/hyperlink" Target="mailto:slkresko@gmail.com" TargetMode="External"/><Relationship Id="rId123" Type="http://schemas.openxmlformats.org/officeDocument/2006/relationships/hyperlink" Target="mailto:jddancers@webtv.net" TargetMode="External"/><Relationship Id="rId330" Type="http://schemas.openxmlformats.org/officeDocument/2006/relationships/hyperlink" Target="mailto:dana.kae@gmail.com" TargetMode="External"/><Relationship Id="rId568" Type="http://schemas.openxmlformats.org/officeDocument/2006/relationships/hyperlink" Target="mailto:msack11720@cox.net" TargetMode="External"/><Relationship Id="rId165" Type="http://schemas.openxmlformats.org/officeDocument/2006/relationships/hyperlink" Target="mailto:jjguzik100@yahoo.com%20-%20BAD" TargetMode="External"/><Relationship Id="rId372" Type="http://schemas.openxmlformats.org/officeDocument/2006/relationships/hyperlink" Target="mailto:eugene@libertybrush.com" TargetMode="External"/><Relationship Id="rId428" Type="http://schemas.openxmlformats.org/officeDocument/2006/relationships/hyperlink" Target="mailto:sundaynightballroomdanceclub@gmail.com" TargetMode="External"/><Relationship Id="rId232" Type="http://schemas.openxmlformats.org/officeDocument/2006/relationships/hyperlink" Target="mailto:LWK0725@aol.com" TargetMode="External"/><Relationship Id="rId274" Type="http://schemas.openxmlformats.org/officeDocument/2006/relationships/hyperlink" Target="mailto:cdupre86@yahoo.com" TargetMode="External"/><Relationship Id="rId481" Type="http://schemas.openxmlformats.org/officeDocument/2006/relationships/hyperlink" Target="mailto:lmcadwell@tds.net" TargetMode="External"/><Relationship Id="rId27" Type="http://schemas.openxmlformats.org/officeDocument/2006/relationships/hyperlink" Target="mailto:gjbrash@sasktel.net" TargetMode="External"/><Relationship Id="rId69" Type="http://schemas.openxmlformats.org/officeDocument/2006/relationships/hyperlink" Target="mailto:jmclaughlin@newwaytrucks.com" TargetMode="External"/><Relationship Id="rId134" Type="http://schemas.openxmlformats.org/officeDocument/2006/relationships/hyperlink" Target="mailto:jtcatsunnyaz@hotmail.com" TargetMode="External"/><Relationship Id="rId537" Type="http://schemas.openxmlformats.org/officeDocument/2006/relationships/hyperlink" Target="mailto:dospronto@gmail.com" TargetMode="External"/><Relationship Id="rId579" Type="http://schemas.openxmlformats.org/officeDocument/2006/relationships/hyperlink" Target="mailto:dmdalve1@gmail.com" TargetMode="External"/><Relationship Id="rId80" Type="http://schemas.openxmlformats.org/officeDocument/2006/relationships/hyperlink" Target="mailto:jmhoctor@yahoo.com" TargetMode="External"/><Relationship Id="rId176" Type="http://schemas.openxmlformats.org/officeDocument/2006/relationships/hyperlink" Target="mailto:morgankchu@yahoo.com" TargetMode="External"/><Relationship Id="rId341" Type="http://schemas.openxmlformats.org/officeDocument/2006/relationships/hyperlink" Target="mailto:jtp149@yahoo.com" TargetMode="External"/><Relationship Id="rId383" Type="http://schemas.openxmlformats.org/officeDocument/2006/relationships/hyperlink" Target="mailto:paulfrizane@yahoo.com" TargetMode="External"/><Relationship Id="rId439" Type="http://schemas.openxmlformats.org/officeDocument/2006/relationships/hyperlink" Target="mailto:susan.weidner@cox.net" TargetMode="External"/><Relationship Id="rId590" Type="http://schemas.openxmlformats.org/officeDocument/2006/relationships/hyperlink" Target="mailto:bjbroughton7@gmail.com" TargetMode="External"/><Relationship Id="rId604" Type="http://schemas.openxmlformats.org/officeDocument/2006/relationships/hyperlink" Target="mailto:fcloward@gmail.com" TargetMode="External"/><Relationship Id="rId201" Type="http://schemas.openxmlformats.org/officeDocument/2006/relationships/hyperlink" Target="mailto:pdjones@shaw.ca" TargetMode="External"/><Relationship Id="rId243" Type="http://schemas.openxmlformats.org/officeDocument/2006/relationships/hyperlink" Target="mailto:davidknapp@hotmail.com" TargetMode="External"/><Relationship Id="rId285" Type="http://schemas.openxmlformats.org/officeDocument/2006/relationships/hyperlink" Target="mailto:jean4jazz@cox.net" TargetMode="External"/><Relationship Id="rId450" Type="http://schemas.openxmlformats.org/officeDocument/2006/relationships/hyperlink" Target="mailto:belanhal@comcast.net" TargetMode="External"/><Relationship Id="rId506" Type="http://schemas.openxmlformats.org/officeDocument/2006/relationships/hyperlink" Target="mailto:ricksar@gmail.com" TargetMode="External"/><Relationship Id="rId38" Type="http://schemas.openxmlformats.org/officeDocument/2006/relationships/hyperlink" Target="mailto:ardya2003@msn.com" TargetMode="External"/><Relationship Id="rId103" Type="http://schemas.openxmlformats.org/officeDocument/2006/relationships/hyperlink" Target="mailto:htcorson@aol.com" TargetMode="External"/><Relationship Id="rId310" Type="http://schemas.openxmlformats.org/officeDocument/2006/relationships/hyperlink" Target="mailto:landasmyth@shaw.ca" TargetMode="External"/><Relationship Id="rId492" Type="http://schemas.openxmlformats.org/officeDocument/2006/relationships/hyperlink" Target="mailto:tomnlilcross@msn.com" TargetMode="External"/><Relationship Id="rId548" Type="http://schemas.openxmlformats.org/officeDocument/2006/relationships/hyperlink" Target="mailto:moorefun1@yahoo.com" TargetMode="External"/><Relationship Id="rId91" Type="http://schemas.openxmlformats.org/officeDocument/2006/relationships/hyperlink" Target="mailto:artibise@shaw.ca" TargetMode="External"/><Relationship Id="rId145" Type="http://schemas.openxmlformats.org/officeDocument/2006/relationships/hyperlink" Target="mailto:mteike@msn.com" TargetMode="External"/><Relationship Id="rId187" Type="http://schemas.openxmlformats.org/officeDocument/2006/relationships/hyperlink" Target="mailto:goodenoughcarol@gmail.com" TargetMode="External"/><Relationship Id="rId352" Type="http://schemas.openxmlformats.org/officeDocument/2006/relationships/hyperlink" Target="mailto:donanony@yahoo.com" TargetMode="External"/><Relationship Id="rId394" Type="http://schemas.openxmlformats.org/officeDocument/2006/relationships/hyperlink" Target="mailto:fserbmon@yahoo.com" TargetMode="External"/><Relationship Id="rId408" Type="http://schemas.openxmlformats.org/officeDocument/2006/relationships/hyperlink" Target="mailto:gailsouth41@yahoo.com" TargetMode="External"/><Relationship Id="rId615" Type="http://schemas.openxmlformats.org/officeDocument/2006/relationships/printerSettings" Target="../printerSettings/printerSettings11.bin"/><Relationship Id="rId212" Type="http://schemas.openxmlformats.org/officeDocument/2006/relationships/hyperlink" Target="mailto:bunnihop2@msn.com" TargetMode="External"/><Relationship Id="rId254" Type="http://schemas.openxmlformats.org/officeDocument/2006/relationships/hyperlink" Target="mailto:espjohn001@aol.com" TargetMode="External"/><Relationship Id="rId49" Type="http://schemas.openxmlformats.org/officeDocument/2006/relationships/hyperlink" Target="mailto:maelfering@aol.com" TargetMode="External"/><Relationship Id="rId114" Type="http://schemas.openxmlformats.org/officeDocument/2006/relationships/hyperlink" Target="mailto:john@herranen.com" TargetMode="External"/><Relationship Id="rId296" Type="http://schemas.openxmlformats.org/officeDocument/2006/relationships/hyperlink" Target="mailto:rhlx38@frontier.com" TargetMode="External"/><Relationship Id="rId461" Type="http://schemas.openxmlformats.org/officeDocument/2006/relationships/hyperlink" Target="mailto:normamiler@aol.com" TargetMode="External"/><Relationship Id="rId517" Type="http://schemas.openxmlformats.org/officeDocument/2006/relationships/hyperlink" Target="mailto:jandcgahrs@charter.net" TargetMode="External"/><Relationship Id="rId559" Type="http://schemas.openxmlformats.org/officeDocument/2006/relationships/hyperlink" Target="mailto:danspc@cox.net" TargetMode="External"/><Relationship Id="rId60" Type="http://schemas.openxmlformats.org/officeDocument/2006/relationships/hyperlink" Target="mailto:scamp114@hotmail.com" TargetMode="External"/><Relationship Id="rId156" Type="http://schemas.openxmlformats.org/officeDocument/2006/relationships/hyperlink" Target="mailto:jrjmbryant@earthlink.net%20-%20BAD" TargetMode="External"/><Relationship Id="rId198" Type="http://schemas.openxmlformats.org/officeDocument/2006/relationships/hyperlink" Target="mailto:jeanhay@comcast.net" TargetMode="External"/><Relationship Id="rId321" Type="http://schemas.openxmlformats.org/officeDocument/2006/relationships/hyperlink" Target="mailto:67happycamper@gmail.com" TargetMode="External"/><Relationship Id="rId363" Type="http://schemas.openxmlformats.org/officeDocument/2006/relationships/hyperlink" Target="mailto:springtmenow@q.com" TargetMode="External"/><Relationship Id="rId419" Type="http://schemas.openxmlformats.org/officeDocument/2006/relationships/hyperlink" Target="mailto:musclecar2@cox.net" TargetMode="External"/><Relationship Id="rId570" Type="http://schemas.openxmlformats.org/officeDocument/2006/relationships/hyperlink" Target="mailto:sizzlen49@yahoo.com" TargetMode="External"/><Relationship Id="rId223" Type="http://schemas.openxmlformats.org/officeDocument/2006/relationships/hyperlink" Target="mailto:deannaharmsen@yahoo.com%20-%20bad" TargetMode="External"/><Relationship Id="rId430" Type="http://schemas.openxmlformats.org/officeDocument/2006/relationships/hyperlink" Target="mailto:alfbrenn2@gmail.com" TargetMode="External"/><Relationship Id="rId18" Type="http://schemas.openxmlformats.org/officeDocument/2006/relationships/hyperlink" Target="mailto:cw.florence2@gmail.com" TargetMode="External"/><Relationship Id="rId265" Type="http://schemas.openxmlformats.org/officeDocument/2006/relationships/hyperlink" Target="mailto:deedel004@gmail.com" TargetMode="External"/><Relationship Id="rId472" Type="http://schemas.openxmlformats.org/officeDocument/2006/relationships/hyperlink" Target="mailto:richard.ewing3@gmail.com" TargetMode="External"/><Relationship Id="rId528" Type="http://schemas.openxmlformats.org/officeDocument/2006/relationships/hyperlink" Target="mailto:doverose347@gmail.com" TargetMode="External"/><Relationship Id="rId125" Type="http://schemas.openxmlformats.org/officeDocument/2006/relationships/hyperlink" Target="mailto:jmootz@winona.edu" TargetMode="External"/><Relationship Id="rId167" Type="http://schemas.openxmlformats.org/officeDocument/2006/relationships/hyperlink" Target="mailto:bonnielamkin@hotmail.com" TargetMode="External"/><Relationship Id="rId332" Type="http://schemas.openxmlformats.org/officeDocument/2006/relationships/hyperlink" Target="mailto:lebbyfamily@gmail.com" TargetMode="External"/><Relationship Id="rId374" Type="http://schemas.openxmlformats.org/officeDocument/2006/relationships/hyperlink" Target="mailto:cgouvenier@cox.net" TargetMode="External"/><Relationship Id="rId581" Type="http://schemas.openxmlformats.org/officeDocument/2006/relationships/hyperlink" Target="mailto:wstrohl640@aol.com" TargetMode="External"/><Relationship Id="rId71" Type="http://schemas.openxmlformats.org/officeDocument/2006/relationships/hyperlink" Target="mailto:llwadzinski@gmail.com" TargetMode="External"/><Relationship Id="rId234" Type="http://schemas.openxmlformats.org/officeDocument/2006/relationships/hyperlink" Target="mailto:celticchat@msn.com" TargetMode="External"/><Relationship Id="rId2" Type="http://schemas.openxmlformats.org/officeDocument/2006/relationships/hyperlink" Target="mailto:don@redfoot.us" TargetMode="External"/><Relationship Id="rId29" Type="http://schemas.openxmlformats.org/officeDocument/2006/relationships/hyperlink" Target="mailto:jjelli9@aol.com" TargetMode="External"/><Relationship Id="rId276" Type="http://schemas.openxmlformats.org/officeDocument/2006/relationships/hyperlink" Target="mailto:dwright335@aol.com" TargetMode="External"/><Relationship Id="rId441" Type="http://schemas.openxmlformats.org/officeDocument/2006/relationships/hyperlink" Target="mailto:mkinaz@cox.net" TargetMode="External"/><Relationship Id="rId483" Type="http://schemas.openxmlformats.org/officeDocument/2006/relationships/hyperlink" Target="mailto:rowland.byerly@q.com" TargetMode="External"/><Relationship Id="rId539" Type="http://schemas.openxmlformats.org/officeDocument/2006/relationships/hyperlink" Target="mailto:Terese6@hotmail.com" TargetMode="External"/><Relationship Id="rId40" Type="http://schemas.openxmlformats.org/officeDocument/2006/relationships/hyperlink" Target="mailto:SR@DrSallyRockwell.com" TargetMode="External"/><Relationship Id="rId136" Type="http://schemas.openxmlformats.org/officeDocument/2006/relationships/hyperlink" Target="mailto:schrader1930@msn.com" TargetMode="External"/><Relationship Id="rId178" Type="http://schemas.openxmlformats.org/officeDocument/2006/relationships/hyperlink" Target="mailto:dmollins@yahoo.com" TargetMode="External"/><Relationship Id="rId301" Type="http://schemas.openxmlformats.org/officeDocument/2006/relationships/hyperlink" Target="mailto:shizuemase@gmail.com" TargetMode="External"/><Relationship Id="rId343" Type="http://schemas.openxmlformats.org/officeDocument/2006/relationships/hyperlink" Target="mailto:kcenturion@aol.com" TargetMode="External"/><Relationship Id="rId550" Type="http://schemas.openxmlformats.org/officeDocument/2006/relationships/hyperlink" Target="mailto:dospronto@gmail.com" TargetMode="External"/><Relationship Id="rId82" Type="http://schemas.openxmlformats.org/officeDocument/2006/relationships/hyperlink" Target="mailto:laures@osage.net" TargetMode="External"/><Relationship Id="rId203" Type="http://schemas.openxmlformats.org/officeDocument/2006/relationships/hyperlink" Target="mailto:sukatha@gmail.com" TargetMode="External"/><Relationship Id="rId385" Type="http://schemas.openxmlformats.org/officeDocument/2006/relationships/hyperlink" Target="mailto:mrday25@gmail.com" TargetMode="External"/><Relationship Id="rId592" Type="http://schemas.openxmlformats.org/officeDocument/2006/relationships/hyperlink" Target="mailto:lurianned@telus.net" TargetMode="External"/><Relationship Id="rId606" Type="http://schemas.openxmlformats.org/officeDocument/2006/relationships/hyperlink" Target="mailto:kelvlyn@aol.com" TargetMode="External"/><Relationship Id="rId245" Type="http://schemas.openxmlformats.org/officeDocument/2006/relationships/hyperlink" Target="mailto:murphjanl@cox.net" TargetMode="External"/><Relationship Id="rId287" Type="http://schemas.openxmlformats.org/officeDocument/2006/relationships/hyperlink" Target="mailto:mmiles7@cox.net" TargetMode="External"/><Relationship Id="rId410" Type="http://schemas.openxmlformats.org/officeDocument/2006/relationships/hyperlink" Target="mailto:imp0005@aol.com" TargetMode="External"/><Relationship Id="rId452" Type="http://schemas.openxmlformats.org/officeDocument/2006/relationships/hyperlink" Target="mailto:deli2@juno.com" TargetMode="External"/><Relationship Id="rId494" Type="http://schemas.openxmlformats.org/officeDocument/2006/relationships/hyperlink" Target="mailto:cjchism@cox.net" TargetMode="External"/><Relationship Id="rId508" Type="http://schemas.openxmlformats.org/officeDocument/2006/relationships/hyperlink" Target="mailto:johnagleason22@gmail.com" TargetMode="External"/><Relationship Id="rId105" Type="http://schemas.openxmlformats.org/officeDocument/2006/relationships/hyperlink" Target="mailto:baemery@mchsi.com" TargetMode="External"/><Relationship Id="rId147" Type="http://schemas.openxmlformats.org/officeDocument/2006/relationships/hyperlink" Target="mailto:vankesse@comcast.net" TargetMode="External"/><Relationship Id="rId312" Type="http://schemas.openxmlformats.org/officeDocument/2006/relationships/hyperlink" Target="mailto:sherman1001@yahoo.com" TargetMode="External"/><Relationship Id="rId354" Type="http://schemas.openxmlformats.org/officeDocument/2006/relationships/hyperlink" Target="mailto:meerkittyaz@gmail.com" TargetMode="External"/><Relationship Id="rId51" Type="http://schemas.openxmlformats.org/officeDocument/2006/relationships/hyperlink" Target="mailto:vov34@comcast.net" TargetMode="External"/><Relationship Id="rId93" Type="http://schemas.openxmlformats.org/officeDocument/2006/relationships/hyperlink" Target="mailto:ron.bellamy@rogers.com" TargetMode="External"/><Relationship Id="rId189" Type="http://schemas.openxmlformats.org/officeDocument/2006/relationships/hyperlink" Target="mailto:grheault@mymts.net" TargetMode="External"/><Relationship Id="rId396" Type="http://schemas.openxmlformats.org/officeDocument/2006/relationships/hyperlink" Target="mailto:grat99zek@yahoo.com" TargetMode="External"/><Relationship Id="rId561" Type="http://schemas.openxmlformats.org/officeDocument/2006/relationships/hyperlink" Target="mailto:dromans123@yahoo.com" TargetMode="External"/><Relationship Id="rId617" Type="http://schemas.openxmlformats.org/officeDocument/2006/relationships/comments" Target="../comments8.xml"/><Relationship Id="rId214" Type="http://schemas.openxmlformats.org/officeDocument/2006/relationships/hyperlink" Target="mailto:0nl1n3m3ssag3@cox.net" TargetMode="External"/><Relationship Id="rId256" Type="http://schemas.openxmlformats.org/officeDocument/2006/relationships/hyperlink" Target="mailto:bubbly0107@aol.com" TargetMode="External"/><Relationship Id="rId298" Type="http://schemas.openxmlformats.org/officeDocument/2006/relationships/hyperlink" Target="mailto:dale1955@hotmail.com" TargetMode="External"/><Relationship Id="rId421" Type="http://schemas.openxmlformats.org/officeDocument/2006/relationships/hyperlink" Target="mailto:hirr100@yahoo.com" TargetMode="External"/><Relationship Id="rId463" Type="http://schemas.openxmlformats.org/officeDocument/2006/relationships/hyperlink" Target="mailto:robsanzaz@gmail.com" TargetMode="External"/><Relationship Id="rId519" Type="http://schemas.openxmlformats.org/officeDocument/2006/relationships/hyperlink" Target="mailto:colliewobblez@gmail.com" TargetMode="External"/><Relationship Id="rId116" Type="http://schemas.openxmlformats.org/officeDocument/2006/relationships/hyperlink" Target="mailto:bobhouge@yahoo.com" TargetMode="External"/><Relationship Id="rId158" Type="http://schemas.openxmlformats.org/officeDocument/2006/relationships/hyperlink" Target="mailto:jjguzik100@yahoo.com%20-%20BAD" TargetMode="External"/><Relationship Id="rId323" Type="http://schemas.openxmlformats.org/officeDocument/2006/relationships/hyperlink" Target="mailto:maryburr@juno.com" TargetMode="External"/><Relationship Id="rId530" Type="http://schemas.openxmlformats.org/officeDocument/2006/relationships/hyperlink" Target="mailto:jholtine@aol.com" TargetMode="External"/><Relationship Id="rId20" Type="http://schemas.openxmlformats.org/officeDocument/2006/relationships/hyperlink" Target="mailto:pamroome@aol.com" TargetMode="External"/><Relationship Id="rId62" Type="http://schemas.openxmlformats.org/officeDocument/2006/relationships/hyperlink" Target="mailto:jtletsdance@hotmail.com" TargetMode="External"/><Relationship Id="rId365" Type="http://schemas.openxmlformats.org/officeDocument/2006/relationships/hyperlink" Target="mailto:mrfarnsworth55@yahoo.com" TargetMode="External"/><Relationship Id="rId572" Type="http://schemas.openxmlformats.org/officeDocument/2006/relationships/hyperlink" Target="mailto:richwyant42@yahoo.com" TargetMode="External"/><Relationship Id="rId225" Type="http://schemas.openxmlformats.org/officeDocument/2006/relationships/hyperlink" Target="mailto:kj7u@msn.com" TargetMode="External"/><Relationship Id="rId267" Type="http://schemas.openxmlformats.org/officeDocument/2006/relationships/hyperlink" Target="mailto:andremarianne@cogeco.ca" TargetMode="External"/><Relationship Id="rId432" Type="http://schemas.openxmlformats.org/officeDocument/2006/relationships/hyperlink" Target="mailto:loggen21001@aol.com%20?" TargetMode="External"/><Relationship Id="rId474" Type="http://schemas.openxmlformats.org/officeDocument/2006/relationships/hyperlink" Target="mailto:andrewangal@yahoo.com" TargetMode="External"/><Relationship Id="rId127" Type="http://schemas.openxmlformats.org/officeDocument/2006/relationships/hyperlink" Target="mailto:emerprof@yahoo.com" TargetMode="External"/><Relationship Id="rId31" Type="http://schemas.openxmlformats.org/officeDocument/2006/relationships/hyperlink" Target="mailto:caroldb@gmail.com" TargetMode="External"/><Relationship Id="rId73" Type="http://schemas.openxmlformats.org/officeDocument/2006/relationships/hyperlink" Target="mailto:jolsen3000@aol.com" TargetMode="External"/><Relationship Id="rId169" Type="http://schemas.openxmlformats.org/officeDocument/2006/relationships/hyperlink" Target="mailto:sidj1999@yahoo.com" TargetMode="External"/><Relationship Id="rId334" Type="http://schemas.openxmlformats.org/officeDocument/2006/relationships/hyperlink" Target="mailto:howard.standage@hotmail.com" TargetMode="External"/><Relationship Id="rId376" Type="http://schemas.openxmlformats.org/officeDocument/2006/relationships/hyperlink" Target="mailto:edemerse@cox.net" TargetMode="External"/><Relationship Id="rId541" Type="http://schemas.openxmlformats.org/officeDocument/2006/relationships/hyperlink" Target="mailto:joann.nckvtl@gmail.com" TargetMode="External"/><Relationship Id="rId583" Type="http://schemas.openxmlformats.org/officeDocument/2006/relationships/hyperlink" Target="mailto:jsk84@earthlink.net" TargetMode="External"/><Relationship Id="rId4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180" Type="http://schemas.openxmlformats.org/officeDocument/2006/relationships/hyperlink" Target="mailto:sgeorg@cox.net" TargetMode="External"/><Relationship Id="rId236" Type="http://schemas.openxmlformats.org/officeDocument/2006/relationships/hyperlink" Target="mailto:rchsts4@aol.com%20-%20bad" TargetMode="External"/><Relationship Id="rId278" Type="http://schemas.openxmlformats.org/officeDocument/2006/relationships/hyperlink" Target="mailto:donprater@msn.com" TargetMode="External"/><Relationship Id="rId401" Type="http://schemas.openxmlformats.org/officeDocument/2006/relationships/hyperlink" Target="mailto:kj7u@msn.com" TargetMode="External"/><Relationship Id="rId443" Type="http://schemas.openxmlformats.org/officeDocument/2006/relationships/hyperlink" Target="mailto:kenhankins80@gmail.com" TargetMode="External"/><Relationship Id="rId303" Type="http://schemas.openxmlformats.org/officeDocument/2006/relationships/hyperlink" Target="mailto:williamhorst252@yahoo.com" TargetMode="External"/><Relationship Id="rId485" Type="http://schemas.openxmlformats.org/officeDocument/2006/relationships/hyperlink" Target="mailto:sbartelson@live.com" TargetMode="External"/><Relationship Id="rId42" Type="http://schemas.openxmlformats.org/officeDocument/2006/relationships/hyperlink" Target="mailto:judy_macinnis07@yahoo.ca" TargetMode="External"/><Relationship Id="rId84" Type="http://schemas.openxmlformats.org/officeDocument/2006/relationships/hyperlink" Target="mailto:mclain279@aol.com" TargetMode="External"/><Relationship Id="rId138" Type="http://schemas.openxmlformats.org/officeDocument/2006/relationships/hyperlink" Target="mailto:janyceselland@hotmail.com" TargetMode="External"/><Relationship Id="rId345" Type="http://schemas.openxmlformats.org/officeDocument/2006/relationships/hyperlink" Target="mailto:Pearl_behrends13@yahoo.com" TargetMode="External"/><Relationship Id="rId387" Type="http://schemas.openxmlformats.org/officeDocument/2006/relationships/hyperlink" Target="mailto:pccjimmccown@gmail.com" TargetMode="External"/><Relationship Id="rId510" Type="http://schemas.openxmlformats.org/officeDocument/2006/relationships/hyperlink" Target="mailto:dafy46@gmail.com" TargetMode="External"/><Relationship Id="rId552" Type="http://schemas.openxmlformats.org/officeDocument/2006/relationships/hyperlink" Target="mailto:duckadoc@aol.com" TargetMode="External"/><Relationship Id="rId594" Type="http://schemas.openxmlformats.org/officeDocument/2006/relationships/hyperlink" Target="mailto:bgplace@bgplace.cnc.net" TargetMode="External"/><Relationship Id="rId608" Type="http://schemas.openxmlformats.org/officeDocument/2006/relationships/hyperlink" Target="mailto:lel60@juno.com" TargetMode="External"/><Relationship Id="rId191" Type="http://schemas.openxmlformats.org/officeDocument/2006/relationships/hyperlink" Target="mailto:junknthetrunk7@gmail.com" TargetMode="External"/><Relationship Id="rId205" Type="http://schemas.openxmlformats.org/officeDocument/2006/relationships/hyperlink" Target="mailto:hugho22@yahoo.com" TargetMode="External"/><Relationship Id="rId247" Type="http://schemas.openxmlformats.org/officeDocument/2006/relationships/hyperlink" Target="mailto:sharonmcgavick@comcast.net%20-%20BAD" TargetMode="External"/><Relationship Id="rId412" Type="http://schemas.openxmlformats.org/officeDocument/2006/relationships/hyperlink" Target="mailto:hbnoni@msn.com%20-%20BAD" TargetMode="External"/><Relationship Id="rId107" Type="http://schemas.openxmlformats.org/officeDocument/2006/relationships/hyperlink" Target="mailto:George.Flaskerud@ndsu.edu" TargetMode="External"/><Relationship Id="rId289" Type="http://schemas.openxmlformats.org/officeDocument/2006/relationships/hyperlink" Target="mailto:scoty1@solarus.net" TargetMode="External"/><Relationship Id="rId454" Type="http://schemas.openxmlformats.org/officeDocument/2006/relationships/hyperlink" Target="mailto:bill4435@hotmail.com" TargetMode="External"/><Relationship Id="rId496" Type="http://schemas.openxmlformats.org/officeDocument/2006/relationships/hyperlink" Target="mailto:j.devine41.jd@gmail.com" TargetMode="External"/><Relationship Id="rId11" Type="http://schemas.openxmlformats.org/officeDocument/2006/relationships/hyperlink" Target="mailto:rwfalf@juno.com" TargetMode="External"/><Relationship Id="rId53" Type="http://schemas.openxmlformats.org/officeDocument/2006/relationships/hyperlink" Target="mailto:anniewhite888@yahoo.com" TargetMode="External"/><Relationship Id="rId149" Type="http://schemas.openxmlformats.org/officeDocument/2006/relationships/hyperlink" Target="mailto:marywsworld@hotmail.com%20-%20bad" TargetMode="External"/><Relationship Id="rId314" Type="http://schemas.openxmlformats.org/officeDocument/2006/relationships/hyperlink" Target="mailto:clyde5474@yahoo.com" TargetMode="External"/><Relationship Id="rId356" Type="http://schemas.openxmlformats.org/officeDocument/2006/relationships/hyperlink" Target="mailto:katsan3@gmail.com" TargetMode="External"/><Relationship Id="rId398" Type="http://schemas.openxmlformats.org/officeDocument/2006/relationships/hyperlink" Target="mailto:terrypratt28@yahoo.com" TargetMode="External"/><Relationship Id="rId521" Type="http://schemas.openxmlformats.org/officeDocument/2006/relationships/hyperlink" Target="mailto:pelegray@gmail.com" TargetMode="External"/><Relationship Id="rId563" Type="http://schemas.openxmlformats.org/officeDocument/2006/relationships/hyperlink" Target="mailto:jshoemaker7010@comcast.net" TargetMode="External"/><Relationship Id="rId95" Type="http://schemas.openxmlformats.org/officeDocument/2006/relationships/hyperlink" Target="mailto:firstrb@gmail.com" TargetMode="External"/><Relationship Id="rId160" Type="http://schemas.openxmlformats.org/officeDocument/2006/relationships/hyperlink" Target="mailto:artibise@shaw.ca" TargetMode="External"/><Relationship Id="rId216" Type="http://schemas.openxmlformats.org/officeDocument/2006/relationships/hyperlink" Target="mailto:nmsusand@gmail.com" TargetMode="External"/><Relationship Id="rId423" Type="http://schemas.openxmlformats.org/officeDocument/2006/relationships/hyperlink" Target="mailto:audry.muffinmam@yahoo.com" TargetMode="External"/><Relationship Id="rId258" Type="http://schemas.openxmlformats.org/officeDocument/2006/relationships/hyperlink" Target="mailto:elizabethkupstas@aol.com" TargetMode="External"/><Relationship Id="rId465" Type="http://schemas.openxmlformats.org/officeDocument/2006/relationships/hyperlink" Target="mailto:ecp3@cox.net" TargetMode="External"/><Relationship Id="rId22" Type="http://schemas.openxmlformats.org/officeDocument/2006/relationships/hyperlink" Target="mailto:dancerkaye46@gmail.com" TargetMode="External"/><Relationship Id="rId64" Type="http://schemas.openxmlformats.org/officeDocument/2006/relationships/hyperlink" Target="mailto:maureendicker@gmail.com" TargetMode="External"/><Relationship Id="rId118" Type="http://schemas.openxmlformats.org/officeDocument/2006/relationships/hyperlink" Target="mailto:canyoncarol@q.com" TargetMode="External"/><Relationship Id="rId325" Type="http://schemas.openxmlformats.org/officeDocument/2006/relationships/hyperlink" Target="mailto:bubblesbrooks@yahoo.com" TargetMode="External"/><Relationship Id="rId367" Type="http://schemas.openxmlformats.org/officeDocument/2006/relationships/hyperlink" Target="mailto:ron.comeau43@gmail.com" TargetMode="External"/><Relationship Id="rId532" Type="http://schemas.openxmlformats.org/officeDocument/2006/relationships/hyperlink" Target="mailto:larsonh@gvsu.edu" TargetMode="External"/><Relationship Id="rId574" Type="http://schemas.openxmlformats.org/officeDocument/2006/relationships/hyperlink" Target="mailto:jwmsco@comcast.net" TargetMode="External"/><Relationship Id="rId171" Type="http://schemas.openxmlformats.org/officeDocument/2006/relationships/hyperlink" Target="mailto:hbnoni@msn.com%20-%20BAD" TargetMode="External"/><Relationship Id="rId227" Type="http://schemas.openxmlformats.org/officeDocument/2006/relationships/hyperlink" Target="http://wildbillcwdance.com/" TargetMode="External"/><Relationship Id="rId269" Type="http://schemas.openxmlformats.org/officeDocument/2006/relationships/hyperlink" Target="mailto:anne@redfoot.us" TargetMode="External"/><Relationship Id="rId434" Type="http://schemas.openxmlformats.org/officeDocument/2006/relationships/hyperlink" Target="mailto:sue.sorenson7@yahoo.com" TargetMode="External"/><Relationship Id="rId476" Type="http://schemas.openxmlformats.org/officeDocument/2006/relationships/hyperlink" Target="mailto:ambutch1947@yahoo.com" TargetMode="External"/><Relationship Id="rId33" Type="http://schemas.openxmlformats.org/officeDocument/2006/relationships/hyperlink" Target="mailto:bobsjoy55@hotmail.com%20-%20BAD" TargetMode="External"/><Relationship Id="rId129" Type="http://schemas.openxmlformats.org/officeDocument/2006/relationships/hyperlink" Target="mailto:drabjohn@cox.net" TargetMode="External"/><Relationship Id="rId280" Type="http://schemas.openxmlformats.org/officeDocument/2006/relationships/hyperlink" Target="mailto:d.condoulis@cox.net" TargetMode="External"/><Relationship Id="rId336" Type="http://schemas.openxmlformats.org/officeDocument/2006/relationships/hyperlink" Target="mailto:jandcgahrs@charter.net" TargetMode="External"/><Relationship Id="rId501" Type="http://schemas.openxmlformats.org/officeDocument/2006/relationships/hyperlink" Target="mailto:judydematteis@msn.com" TargetMode="External"/><Relationship Id="rId543" Type="http://schemas.openxmlformats.org/officeDocument/2006/relationships/hyperlink" Target="mailto:welovetodance2@gmail.com" TargetMode="External"/><Relationship Id="rId75" Type="http://schemas.openxmlformats.org/officeDocument/2006/relationships/hyperlink" Target="mailto:jami478@q.com" TargetMode="External"/><Relationship Id="rId140" Type="http://schemas.openxmlformats.org/officeDocument/2006/relationships/hyperlink" Target="mailto:wildbilldjdance@hotmail.com" TargetMode="External"/><Relationship Id="rId182" Type="http://schemas.openxmlformats.org/officeDocument/2006/relationships/hyperlink" Target="mailto:dougtdong@aol.com" TargetMode="External"/><Relationship Id="rId378" Type="http://schemas.openxmlformats.org/officeDocument/2006/relationships/hyperlink" Target="https://webmail.west.cox.net/do/mail/message/mailto?to=havingfundancing%40gmail.com" TargetMode="External"/><Relationship Id="rId403" Type="http://schemas.openxmlformats.org/officeDocument/2006/relationships/hyperlink" Target="mailto:njbskater@gmail.com" TargetMode="External"/><Relationship Id="rId585" Type="http://schemas.openxmlformats.org/officeDocument/2006/relationships/hyperlink" Target="mailto:jsk84@earthlink.net" TargetMode="External"/><Relationship Id="rId6" Type="http://schemas.openxmlformats.org/officeDocument/2006/relationships/hyperlink" Target="mailto:abixel5@gmail.com" TargetMode="External"/><Relationship Id="rId238" Type="http://schemas.openxmlformats.org/officeDocument/2006/relationships/hyperlink" Target="mailto:jamespbradley@hotmail.com" TargetMode="External"/><Relationship Id="rId445" Type="http://schemas.openxmlformats.org/officeDocument/2006/relationships/hyperlink" Target="mailto:shpil2644@yahoo.com" TargetMode="External"/><Relationship Id="rId487" Type="http://schemas.openxmlformats.org/officeDocument/2006/relationships/hyperlink" Target="mailto:waynebarker@msn.com" TargetMode="External"/><Relationship Id="rId610" Type="http://schemas.openxmlformats.org/officeDocument/2006/relationships/hyperlink" Target="mailto:joyweb515@gmail.com" TargetMode="External"/><Relationship Id="rId291" Type="http://schemas.openxmlformats.org/officeDocument/2006/relationships/hyperlink" Target="mailto:mhrnhr@wbhsi.net" TargetMode="External"/><Relationship Id="rId305" Type="http://schemas.openxmlformats.org/officeDocument/2006/relationships/hyperlink" Target="mailto:pkqually@hotmail.com" TargetMode="External"/><Relationship Id="rId347" Type="http://schemas.openxmlformats.org/officeDocument/2006/relationships/hyperlink" Target="mailto:pattiandglenn@gmail.com" TargetMode="External"/><Relationship Id="rId512" Type="http://schemas.openxmlformats.org/officeDocument/2006/relationships/hyperlink" Target="mailto:wlhalsey107@aol.com" TargetMode="External"/><Relationship Id="rId44" Type="http://schemas.openxmlformats.org/officeDocument/2006/relationships/hyperlink" Target="mailto:rdds1@cox.net%20-%20bad" TargetMode="External"/><Relationship Id="rId86" Type="http://schemas.openxmlformats.org/officeDocument/2006/relationships/hyperlink" Target="mailto:esrake@osage.net" TargetMode="External"/><Relationship Id="rId151" Type="http://schemas.openxmlformats.org/officeDocument/2006/relationships/hyperlink" Target="mailto:lawangler@cox.net" TargetMode="External"/><Relationship Id="rId389" Type="http://schemas.openxmlformats.org/officeDocument/2006/relationships/hyperlink" Target="mailto:mrday25@gmail.com" TargetMode="External"/><Relationship Id="rId554" Type="http://schemas.openxmlformats.org/officeDocument/2006/relationships/hyperlink" Target="mailto:mhmtr@juno.com" TargetMode="External"/><Relationship Id="rId596" Type="http://schemas.openxmlformats.org/officeDocument/2006/relationships/hyperlink" Target="mailto:mawermers@outlook.com" TargetMode="External"/><Relationship Id="rId193" Type="http://schemas.openxmlformats.org/officeDocument/2006/relationships/hyperlink" Target="mailto:stainedglasspoetry@live.com" TargetMode="External"/><Relationship Id="rId207" Type="http://schemas.openxmlformats.org/officeDocument/2006/relationships/hyperlink" Target="mailto:cfrickle44@yahoo.com" TargetMode="External"/><Relationship Id="rId249" Type="http://schemas.openxmlformats.org/officeDocument/2006/relationships/hyperlink" Target="mailto:smdancer@yahoo.com" TargetMode="External"/><Relationship Id="rId414" Type="http://schemas.openxmlformats.org/officeDocument/2006/relationships/hyperlink" Target="mailto:al.bonora@azmoves.com%20-%20bad" TargetMode="External"/><Relationship Id="rId456" Type="http://schemas.openxmlformats.org/officeDocument/2006/relationships/hyperlink" Target="mailto:perkybev@hotmail.com" TargetMode="External"/><Relationship Id="rId498" Type="http://schemas.openxmlformats.org/officeDocument/2006/relationships/hyperlink" Target="mailto:dan.crossett@gmail.com" TargetMode="External"/><Relationship Id="rId13" Type="http://schemas.openxmlformats.org/officeDocument/2006/relationships/hyperlink" Target="mailto:weller480@msn.com" TargetMode="External"/><Relationship Id="rId109" Type="http://schemas.openxmlformats.org/officeDocument/2006/relationships/hyperlink" Target="mailto:gaissert@bellsouth.net" TargetMode="External"/><Relationship Id="rId260" Type="http://schemas.openxmlformats.org/officeDocument/2006/relationships/hyperlink" Target="mailto:ritamjmartel@hotmail.com" TargetMode="External"/><Relationship Id="rId316" Type="http://schemas.openxmlformats.org/officeDocument/2006/relationships/hyperlink" Target="mailto:heinzsharon2@gmail.com" TargetMode="External"/><Relationship Id="rId523" Type="http://schemas.openxmlformats.org/officeDocument/2006/relationships/hyperlink" Target="mailto:marleisner@gmail.com" TargetMode="External"/><Relationship Id="rId55" Type="http://schemas.openxmlformats.org/officeDocument/2006/relationships/hyperlink" Target="mailto:aeaton@cox.net%20(daughter%20Sandy)" TargetMode="External"/><Relationship Id="rId97" Type="http://schemas.openxmlformats.org/officeDocument/2006/relationships/hyperlink" Target="mailto:jrjmbryant@earthlink.net%20-%20BAD" TargetMode="External"/><Relationship Id="rId120" Type="http://schemas.openxmlformats.org/officeDocument/2006/relationships/hyperlink" Target="mailto:dougandcarol@cox.net" TargetMode="External"/><Relationship Id="rId358" Type="http://schemas.openxmlformats.org/officeDocument/2006/relationships/hyperlink" Target="mailto:ja1953@centurylink.com" TargetMode="External"/><Relationship Id="rId565" Type="http://schemas.openxmlformats.org/officeDocument/2006/relationships/hyperlink" Target="mailto:jshoemaker7010@comcast.net" TargetMode="External"/><Relationship Id="rId162" Type="http://schemas.openxmlformats.org/officeDocument/2006/relationships/hyperlink" Target="mailto:kubat1234@yahoo.com%20-%20BAD" TargetMode="External"/><Relationship Id="rId218" Type="http://schemas.openxmlformats.org/officeDocument/2006/relationships/hyperlink" Target="mailto:alexmd@cox.net" TargetMode="External"/><Relationship Id="rId425" Type="http://schemas.openxmlformats.org/officeDocument/2006/relationships/hyperlink" Target="mailto:jaredhowemusic08@gmail.com" TargetMode="External"/><Relationship Id="rId467" Type="http://schemas.openxmlformats.org/officeDocument/2006/relationships/hyperlink" Target="mailto:dancingpanda49@aol.com" TargetMode="External"/><Relationship Id="rId271" Type="http://schemas.openxmlformats.org/officeDocument/2006/relationships/hyperlink" Target="mailto:medore@mindspring.com" TargetMode="External"/><Relationship Id="rId24" Type="http://schemas.openxmlformats.org/officeDocument/2006/relationships/hyperlink" Target="mailto:rwfosteraz@gmail.com" TargetMode="External"/><Relationship Id="rId66" Type="http://schemas.openxmlformats.org/officeDocument/2006/relationships/hyperlink" Target="mailto:jgcbsc@cox.net" TargetMode="External"/><Relationship Id="rId131" Type="http://schemas.openxmlformats.org/officeDocument/2006/relationships/hyperlink" Target="mailto:roalson6751@yahoo.com" TargetMode="External"/><Relationship Id="rId327" Type="http://schemas.openxmlformats.org/officeDocument/2006/relationships/hyperlink" Target="mailto:mkowal@marykay.com" TargetMode="External"/><Relationship Id="rId369" Type="http://schemas.openxmlformats.org/officeDocument/2006/relationships/hyperlink" Target="mailto:mje257@yahoo.com" TargetMode="External"/><Relationship Id="rId534" Type="http://schemas.openxmlformats.org/officeDocument/2006/relationships/hyperlink" Target="mailto:glorydancer1@gmail.com" TargetMode="External"/><Relationship Id="rId576" Type="http://schemas.openxmlformats.org/officeDocument/2006/relationships/hyperlink" Target="mailto:mvolberd2@cox.net" TargetMode="External"/><Relationship Id="rId173" Type="http://schemas.openxmlformats.org/officeDocument/2006/relationships/hyperlink" Target="mailto:Baronbuddy@att.net" TargetMode="External"/><Relationship Id="rId229" Type="http://schemas.openxmlformats.org/officeDocument/2006/relationships/hyperlink" Target="mailto:robgay3@gmail.com" TargetMode="External"/><Relationship Id="rId380" Type="http://schemas.openxmlformats.org/officeDocument/2006/relationships/hyperlink" Target="mailto:ejeanwall@aol.com" TargetMode="External"/><Relationship Id="rId436" Type="http://schemas.openxmlformats.org/officeDocument/2006/relationships/hyperlink" Target="mailto:jimcook888@q.com" TargetMode="External"/><Relationship Id="rId601" Type="http://schemas.openxmlformats.org/officeDocument/2006/relationships/hyperlink" Target="mailto:exzildaj@aol.com" TargetMode="External"/><Relationship Id="rId240" Type="http://schemas.openxmlformats.org/officeDocument/2006/relationships/hyperlink" Target="mailto:wjnlew2@aol.com" TargetMode="External"/><Relationship Id="rId478" Type="http://schemas.openxmlformats.org/officeDocument/2006/relationships/hyperlink" Target="mailto:hhf35al@gmail.com" TargetMode="External"/><Relationship Id="rId35" Type="http://schemas.openxmlformats.org/officeDocument/2006/relationships/hyperlink" Target="mailto:PauaRK17@aol.com" TargetMode="External"/><Relationship Id="rId77" Type="http://schemas.openxmlformats.org/officeDocument/2006/relationships/hyperlink" Target="mailto:karlanoel@hotmail.com" TargetMode="External"/><Relationship Id="rId100" Type="http://schemas.openxmlformats.org/officeDocument/2006/relationships/hyperlink" Target="mailto:billchenausky@yahoo.com" TargetMode="External"/><Relationship Id="rId282" Type="http://schemas.openxmlformats.org/officeDocument/2006/relationships/hyperlink" Target="mailto:gdgmac@q.com" TargetMode="External"/><Relationship Id="rId338" Type="http://schemas.openxmlformats.org/officeDocument/2006/relationships/hyperlink" Target="mailto:barrydance@yahoo.com" TargetMode="External"/><Relationship Id="rId503" Type="http://schemas.openxmlformats.org/officeDocument/2006/relationships/hyperlink" Target="mailto:logger2100@aol.com" TargetMode="External"/><Relationship Id="rId545" Type="http://schemas.openxmlformats.org/officeDocument/2006/relationships/hyperlink" Target="mailto:atrooper187@cox.net" TargetMode="External"/><Relationship Id="rId587" Type="http://schemas.openxmlformats.org/officeDocument/2006/relationships/hyperlink" Target="mailto:wstrohl640@aol.com" TargetMode="External"/><Relationship Id="rId8" Type="http://schemas.openxmlformats.org/officeDocument/2006/relationships/hyperlink" Target="mailto:ak1mk1@msn.com" TargetMode="External"/><Relationship Id="rId142" Type="http://schemas.openxmlformats.org/officeDocument/2006/relationships/hyperlink" Target="mailto:gssudlow@gmail.com" TargetMode="External"/><Relationship Id="rId184" Type="http://schemas.openxmlformats.org/officeDocument/2006/relationships/hyperlink" Target="mailto:ernierh@aol.com" TargetMode="External"/><Relationship Id="rId391" Type="http://schemas.openxmlformats.org/officeDocument/2006/relationships/hyperlink" Target="mailto:cmdever@cox.net" TargetMode="External"/><Relationship Id="rId405" Type="http://schemas.openxmlformats.org/officeDocument/2006/relationships/hyperlink" Target="mailto:glo.schley@gmail.com" TargetMode="External"/><Relationship Id="rId447" Type="http://schemas.openxmlformats.org/officeDocument/2006/relationships/hyperlink" Target="mailto:plinton@cox.net" TargetMode="External"/><Relationship Id="rId612" Type="http://schemas.openxmlformats.org/officeDocument/2006/relationships/hyperlink" Target="mailto:karenmsward@gmail.com" TargetMode="External"/><Relationship Id="rId251" Type="http://schemas.openxmlformats.org/officeDocument/2006/relationships/hyperlink" Target="mailto:libraguy@telus.net" TargetMode="External"/><Relationship Id="rId489" Type="http://schemas.openxmlformats.org/officeDocument/2006/relationships/hyperlink" Target="mailto:udance57@yahoo.com" TargetMode="External"/><Relationship Id="rId46" Type="http://schemas.openxmlformats.org/officeDocument/2006/relationships/hyperlink" Target="mailto:pgroves@wilstu.edu%20-%20BAD" TargetMode="External"/><Relationship Id="rId293" Type="http://schemas.openxmlformats.org/officeDocument/2006/relationships/hyperlink" Target="mailto:stclairem@gmail.com" TargetMode="External"/><Relationship Id="rId307" Type="http://schemas.openxmlformats.org/officeDocument/2006/relationships/hyperlink" Target="mailto:doug.levasseur@gmail.com" TargetMode="External"/><Relationship Id="rId349" Type="http://schemas.openxmlformats.org/officeDocument/2006/relationships/hyperlink" Target="mailto:bettyburm@q.com" TargetMode="External"/><Relationship Id="rId514" Type="http://schemas.openxmlformats.org/officeDocument/2006/relationships/hyperlink" Target="mailto:eyeball5@juno.com" TargetMode="External"/><Relationship Id="rId556" Type="http://schemas.openxmlformats.org/officeDocument/2006/relationships/hyperlink" Target="mailto:budreed@cox.net" TargetMode="External"/><Relationship Id="rId88" Type="http://schemas.openxmlformats.org/officeDocument/2006/relationships/hyperlink" Target="mailto:JerryeAndreas@live.ca" TargetMode="External"/><Relationship Id="rId111" Type="http://schemas.openxmlformats.org/officeDocument/2006/relationships/hyperlink" Target="mailto:gustaf@cybertrails.com%20-%20BAD" TargetMode="External"/><Relationship Id="rId153" Type="http://schemas.openxmlformats.org/officeDocument/2006/relationships/hyperlink" Target="mailto:carolewood1@cox.net%20-%20BAD" TargetMode="External"/><Relationship Id="rId195" Type="http://schemas.openxmlformats.org/officeDocument/2006/relationships/hyperlink" Target="mailto:ejrj67@yahoo" TargetMode="External"/><Relationship Id="rId209" Type="http://schemas.openxmlformats.org/officeDocument/2006/relationships/hyperlink" Target="mailto:charbrown@cox.net" TargetMode="External"/><Relationship Id="rId360" Type="http://schemas.openxmlformats.org/officeDocument/2006/relationships/hyperlink" Target="mailto:fpleydens@msn.com" TargetMode="External"/><Relationship Id="rId416" Type="http://schemas.openxmlformats.org/officeDocument/2006/relationships/hyperlink" Target="mailto:bahunkins@yahoo.com" TargetMode="External"/><Relationship Id="rId598" Type="http://schemas.openxmlformats.org/officeDocument/2006/relationships/hyperlink" Target="mailto:drhwdh@mac.com" TargetMode="External"/><Relationship Id="rId220" Type="http://schemas.openxmlformats.org/officeDocument/2006/relationships/hyperlink" Target="mailto:dorerv@msn.com" TargetMode="External"/><Relationship Id="rId458" Type="http://schemas.openxmlformats.org/officeDocument/2006/relationships/hyperlink" Target="mailto:lebbyfamily@gmail.com" TargetMode="External"/><Relationship Id="rId15" Type="http://schemas.openxmlformats.org/officeDocument/2006/relationships/hyperlink" Target="mailto:larson.wakisew@sasktel.net" TargetMode="External"/><Relationship Id="rId57" Type="http://schemas.openxmlformats.org/officeDocument/2006/relationships/hyperlink" Target="mailto:jennesspond@yahoo.com" TargetMode="External"/><Relationship Id="rId262" Type="http://schemas.openxmlformats.org/officeDocument/2006/relationships/hyperlink" Target="mailto:gaylandpurdum@yahoo.com" TargetMode="External"/><Relationship Id="rId318" Type="http://schemas.openxmlformats.org/officeDocument/2006/relationships/hyperlink" Target="mailto:jerjo1959@gmail.com" TargetMode="External"/><Relationship Id="rId525" Type="http://schemas.openxmlformats.org/officeDocument/2006/relationships/hyperlink" Target="mailto:ermc257@cox.net" TargetMode="External"/><Relationship Id="rId567" Type="http://schemas.openxmlformats.org/officeDocument/2006/relationships/hyperlink" Target="mailto:stacharone2003@yahoo.com" TargetMode="External"/><Relationship Id="rId99" Type="http://schemas.openxmlformats.org/officeDocument/2006/relationships/hyperlink" Target="mailto:clevelh@hotmail.com" TargetMode="External"/><Relationship Id="rId122" Type="http://schemas.openxmlformats.org/officeDocument/2006/relationships/hyperlink" Target="mailto:suifonglai@yahoo.com" TargetMode="External"/><Relationship Id="rId164" Type="http://schemas.openxmlformats.org/officeDocument/2006/relationships/hyperlink" Target="mailto:janna.hewitt@yahoo.com" TargetMode="External"/><Relationship Id="rId371" Type="http://schemas.openxmlformats.org/officeDocument/2006/relationships/hyperlink" Target="mailto:ejhaaf@sasktel.net" TargetMode="External"/><Relationship Id="rId427" Type="http://schemas.openxmlformats.org/officeDocument/2006/relationships/hyperlink" Target="mailto:pegasus.specialties@gmail.com" TargetMode="External"/><Relationship Id="rId469" Type="http://schemas.openxmlformats.org/officeDocument/2006/relationships/hyperlink" Target="mailto:crvasalisa@hotmail.com" TargetMode="External"/><Relationship Id="rId26" Type="http://schemas.openxmlformats.org/officeDocument/2006/relationships/hyperlink" Target="mailto:bonnietranquilla@yahoo.com" TargetMode="External"/><Relationship Id="rId231" Type="http://schemas.openxmlformats.org/officeDocument/2006/relationships/hyperlink" Target="mailto:zonie1343@aol.com" TargetMode="External"/><Relationship Id="rId273" Type="http://schemas.openxmlformats.org/officeDocument/2006/relationships/hyperlink" Target="mailto:sharpspolka-bonnie@q.com" TargetMode="External"/><Relationship Id="rId329" Type="http://schemas.openxmlformats.org/officeDocument/2006/relationships/hyperlink" Target="mailto:jonesdave@yahoo.com" TargetMode="External"/><Relationship Id="rId480" Type="http://schemas.openxmlformats.org/officeDocument/2006/relationships/hyperlink" Target="mailto:patberg41@aol.com" TargetMode="External"/><Relationship Id="rId536" Type="http://schemas.openxmlformats.org/officeDocument/2006/relationships/hyperlink" Target="mailto:fspraus@cox.net" TargetMode="External"/><Relationship Id="rId68" Type="http://schemas.openxmlformats.org/officeDocument/2006/relationships/hyperlink" Target="mailto:maureendicker@gmail.com" TargetMode="External"/><Relationship Id="rId133" Type="http://schemas.openxmlformats.org/officeDocument/2006/relationships/hyperlink" Target="mailto:davcosw@yahoo.com" TargetMode="External"/><Relationship Id="rId175" Type="http://schemas.openxmlformats.org/officeDocument/2006/relationships/hyperlink" Target="mailto:ggram@hotmail.com" TargetMode="External"/><Relationship Id="rId340" Type="http://schemas.openxmlformats.org/officeDocument/2006/relationships/hyperlink" Target="mailto:jtp149@yahoo.com" TargetMode="External"/><Relationship Id="rId578" Type="http://schemas.openxmlformats.org/officeDocument/2006/relationships/hyperlink" Target="mailto:dianaovb@aol.com" TargetMode="External"/><Relationship Id="rId200" Type="http://schemas.openxmlformats.org/officeDocument/2006/relationships/hyperlink" Target="mailto:rebeccalw3@msn.com" TargetMode="External"/><Relationship Id="rId382" Type="http://schemas.openxmlformats.org/officeDocument/2006/relationships/hyperlink" Target="mailto:jdancearts@gmail.com" TargetMode="External"/><Relationship Id="rId438" Type="http://schemas.openxmlformats.org/officeDocument/2006/relationships/hyperlink" Target="mailto:patriciaeck621@gmail.com" TargetMode="External"/><Relationship Id="rId603" Type="http://schemas.openxmlformats.org/officeDocument/2006/relationships/hyperlink" Target="mailto:halhol2@netzero.net" TargetMode="External"/><Relationship Id="rId242" Type="http://schemas.openxmlformats.org/officeDocument/2006/relationships/hyperlink" Target="mailto:jmhoctor@yahoo.com" TargetMode="External"/><Relationship Id="rId284" Type="http://schemas.openxmlformats.org/officeDocument/2006/relationships/hyperlink" Target="mailto:jayne102@msn.com" TargetMode="External"/><Relationship Id="rId491" Type="http://schemas.openxmlformats.org/officeDocument/2006/relationships/hyperlink" Target="mailto:jkd@mchsi.com" TargetMode="External"/><Relationship Id="rId505" Type="http://schemas.openxmlformats.org/officeDocument/2006/relationships/hyperlink" Target="mailto:cfullmer@cox.net" TargetMode="External"/><Relationship Id="rId37" Type="http://schemas.openxmlformats.org/officeDocument/2006/relationships/hyperlink" Target="mailto:travelermom04@aol.com" TargetMode="External"/><Relationship Id="rId79" Type="http://schemas.openxmlformats.org/officeDocument/2006/relationships/hyperlink" Target="https://webmail.west.cox.net/do/mail/message/mailto?to=alezanderclark%40gmail.com" TargetMode="External"/><Relationship Id="rId102" Type="http://schemas.openxmlformats.org/officeDocument/2006/relationships/hyperlink" Target="mailto:jcook120@cox.net%20-%20BAD" TargetMode="External"/><Relationship Id="rId144" Type="http://schemas.openxmlformats.org/officeDocument/2006/relationships/hyperlink" Target="mailto:rchswens@aol.com" TargetMode="External"/><Relationship Id="rId547" Type="http://schemas.openxmlformats.org/officeDocument/2006/relationships/hyperlink" Target="mailto:Terese6@hotmail.com" TargetMode="External"/><Relationship Id="rId589" Type="http://schemas.openxmlformats.org/officeDocument/2006/relationships/hyperlink" Target="mailto:djbroughton1957@gmail.com" TargetMode="External"/><Relationship Id="rId90" Type="http://schemas.openxmlformats.org/officeDocument/2006/relationships/hyperlink" Target="mailto:drweaver45@yahoo.com%20-%20BAD" TargetMode="External"/><Relationship Id="rId186" Type="http://schemas.openxmlformats.org/officeDocument/2006/relationships/hyperlink" Target="mailto:marialw@cox.net" TargetMode="External"/><Relationship Id="rId351" Type="http://schemas.openxmlformats.org/officeDocument/2006/relationships/hyperlink" Target="mailto:gmjensen329@yahoo.com" TargetMode="External"/><Relationship Id="rId393" Type="http://schemas.openxmlformats.org/officeDocument/2006/relationships/hyperlink" Target="mailto:george26241@aol.com" TargetMode="External"/><Relationship Id="rId407" Type="http://schemas.openxmlformats.org/officeDocument/2006/relationships/hyperlink" Target="mailto:lilorrohloff@hotmail.com" TargetMode="External"/><Relationship Id="rId449" Type="http://schemas.openxmlformats.org/officeDocument/2006/relationships/hyperlink" Target="mailto:aeaton@cox.net" TargetMode="External"/><Relationship Id="rId614" Type="http://schemas.openxmlformats.org/officeDocument/2006/relationships/hyperlink" Target="mailto:Jhamaa1@yahoo.com" TargetMode="External"/><Relationship Id="rId211" Type="http://schemas.openxmlformats.org/officeDocument/2006/relationships/hyperlink" Target="mailto:bunnihop2@msn.com" TargetMode="External"/><Relationship Id="rId253" Type="http://schemas.openxmlformats.org/officeDocument/2006/relationships/hyperlink" Target="mailto:kenscharpf@yahoo.com" TargetMode="External"/><Relationship Id="rId295" Type="http://schemas.openxmlformats.org/officeDocument/2006/relationships/hyperlink" Target="mailto:pjcurtin0125@yahoo.com" TargetMode="External"/><Relationship Id="rId309" Type="http://schemas.openxmlformats.org/officeDocument/2006/relationships/hyperlink" Target="mailto:alices1128@msn.com" TargetMode="External"/><Relationship Id="rId460" Type="http://schemas.openxmlformats.org/officeDocument/2006/relationships/hyperlink" Target="mailto:kenpauliu@juno.com" TargetMode="External"/><Relationship Id="rId516" Type="http://schemas.openxmlformats.org/officeDocument/2006/relationships/hyperlink" Target="mailto:sandyg580@gmail.com" TargetMode="External"/><Relationship Id="rId48" Type="http://schemas.openxmlformats.org/officeDocument/2006/relationships/hyperlink" Target="mailto:ejf960@aol.com" TargetMode="External"/><Relationship Id="rId113" Type="http://schemas.openxmlformats.org/officeDocument/2006/relationships/hyperlink" Target="mailto:shirleydances@yahoo.com" TargetMode="External"/><Relationship Id="rId320" Type="http://schemas.openxmlformats.org/officeDocument/2006/relationships/hyperlink" Target="mailto:ambutch1947@yahoo.com" TargetMode="External"/><Relationship Id="rId558" Type="http://schemas.openxmlformats.org/officeDocument/2006/relationships/hyperlink" Target="mailto:uni4444@aol.com" TargetMode="External"/><Relationship Id="rId155" Type="http://schemas.openxmlformats.org/officeDocument/2006/relationships/hyperlink" Target="mailto:firstrb@gmail.com" TargetMode="External"/><Relationship Id="rId197" Type="http://schemas.openxmlformats.org/officeDocument/2006/relationships/hyperlink" Target="mailto:pflahart@gmail.com" TargetMode="External"/><Relationship Id="rId362" Type="http://schemas.openxmlformats.org/officeDocument/2006/relationships/hyperlink" Target="mailto:bobsyl498@shaw.ca" TargetMode="External"/><Relationship Id="rId418" Type="http://schemas.openxmlformats.org/officeDocument/2006/relationships/hyperlink" Target="mailto:donj@cal-am/com" TargetMode="External"/><Relationship Id="rId222" Type="http://schemas.openxmlformats.org/officeDocument/2006/relationships/hyperlink" Target="mailto:burnellen@yahoo.com%20-%20BAD" TargetMode="External"/><Relationship Id="rId264" Type="http://schemas.openxmlformats.org/officeDocument/2006/relationships/hyperlink" Target="mailto:Hanna4054@roadrunner.com" TargetMode="External"/><Relationship Id="rId471" Type="http://schemas.openxmlformats.org/officeDocument/2006/relationships/hyperlink" Target="mailto:barbjeanl81@gmail.com" TargetMode="External"/><Relationship Id="rId17" Type="http://schemas.openxmlformats.org/officeDocument/2006/relationships/hyperlink" Target="mailto:alene13@gmail.com" TargetMode="External"/><Relationship Id="rId59" Type="http://schemas.openxmlformats.org/officeDocument/2006/relationships/hyperlink" Target="mailto:vplp1@cox.net" TargetMode="External"/><Relationship Id="rId124" Type="http://schemas.openxmlformats.org/officeDocument/2006/relationships/hyperlink" Target="mailto:jmootz@winona.edu" TargetMode="External"/><Relationship Id="rId527" Type="http://schemas.openxmlformats.org/officeDocument/2006/relationships/hyperlink" Target="mailto:35dasc@cox.net" TargetMode="External"/><Relationship Id="rId569" Type="http://schemas.openxmlformats.org/officeDocument/2006/relationships/hyperlink" Target="mailto:312venus@gmail.com" TargetMode="External"/><Relationship Id="rId70" Type="http://schemas.openxmlformats.org/officeDocument/2006/relationships/hyperlink" Target="mailto:kflai602@yahoo.com" TargetMode="External"/><Relationship Id="rId166" Type="http://schemas.openxmlformats.org/officeDocument/2006/relationships/hyperlink" Target="mailto:gcldanceman@aol.com" TargetMode="External"/><Relationship Id="rId331" Type="http://schemas.openxmlformats.org/officeDocument/2006/relationships/hyperlink" Target="mailto:jmbandd@gmail.com" TargetMode="External"/><Relationship Id="rId373" Type="http://schemas.openxmlformats.org/officeDocument/2006/relationships/hyperlink" Target="mailto:janet@libertybrush.com" TargetMode="External"/><Relationship Id="rId429" Type="http://schemas.openxmlformats.org/officeDocument/2006/relationships/hyperlink" Target="mailto:skayweiss@gmail.com" TargetMode="External"/><Relationship Id="rId580" Type="http://schemas.openxmlformats.org/officeDocument/2006/relationships/hyperlink" Target="mailto:momdunk@hotmail.com" TargetMode="External"/><Relationship Id="rId1" Type="http://schemas.openxmlformats.org/officeDocument/2006/relationships/hyperlink" Target="mailto:blueclearcoast@yahoo.com" TargetMode="External"/><Relationship Id="rId233" Type="http://schemas.openxmlformats.org/officeDocument/2006/relationships/hyperlink" Target="mailto:richjani@yahoo.com" TargetMode="External"/><Relationship Id="rId440" Type="http://schemas.openxmlformats.org/officeDocument/2006/relationships/hyperlink" Target="mailto:susan.weidner@cox.net" TargetMode="External"/><Relationship Id="rId28" Type="http://schemas.openxmlformats.org/officeDocument/2006/relationships/hyperlink" Target="mailto:kbmack9@gmail.com" TargetMode="External"/><Relationship Id="rId275" Type="http://schemas.openxmlformats.org/officeDocument/2006/relationships/hyperlink" Target="mailto:skyroamer4@hotmail.com" TargetMode="External"/><Relationship Id="rId300" Type="http://schemas.openxmlformats.org/officeDocument/2006/relationships/hyperlink" Target="mailto:sebastianrp@cox.net" TargetMode="External"/><Relationship Id="rId482" Type="http://schemas.openxmlformats.org/officeDocument/2006/relationships/hyperlink" Target="mailto:lmcadwell@tds.net" TargetMode="External"/><Relationship Id="rId538" Type="http://schemas.openxmlformats.org/officeDocument/2006/relationships/hyperlink" Target="mailto:dancingdavemucklow900@gmail.com" TargetMode="External"/><Relationship Id="rId81" Type="http://schemas.openxmlformats.org/officeDocument/2006/relationships/hyperlink" Target="mailto:abucksbaum@ieee.org" TargetMode="External"/><Relationship Id="rId135" Type="http://schemas.openxmlformats.org/officeDocument/2006/relationships/hyperlink" Target="mailto:jtcatsunnyaz@hotmail.com" TargetMode="External"/><Relationship Id="rId177" Type="http://schemas.openxmlformats.org/officeDocument/2006/relationships/hyperlink" Target="mailto:milonas19@msn.com" TargetMode="External"/><Relationship Id="rId342" Type="http://schemas.openxmlformats.org/officeDocument/2006/relationships/hyperlink" Target="mailto:bilmarjensen28@gmail.com" TargetMode="External"/><Relationship Id="rId384" Type="http://schemas.openxmlformats.org/officeDocument/2006/relationships/hyperlink" Target="mailto:wmfee@aol.com" TargetMode="External"/><Relationship Id="rId591" Type="http://schemas.openxmlformats.org/officeDocument/2006/relationships/hyperlink" Target="mailto:lurianned@telus.net" TargetMode="External"/><Relationship Id="rId605" Type="http://schemas.openxmlformats.org/officeDocument/2006/relationships/hyperlink" Target="mailto:kelvlyn@aol.com" TargetMode="External"/><Relationship Id="rId202" Type="http://schemas.openxmlformats.org/officeDocument/2006/relationships/hyperlink" Target="mailto:hhplavcak@Juno.com" TargetMode="External"/><Relationship Id="rId244" Type="http://schemas.openxmlformats.org/officeDocument/2006/relationships/hyperlink" Target="mailto:larrylund@cox.net" TargetMode="External"/><Relationship Id="rId39" Type="http://schemas.openxmlformats.org/officeDocument/2006/relationships/hyperlink" Target="mailto:cmcrane1@aol.com" TargetMode="External"/><Relationship Id="rId286" Type="http://schemas.openxmlformats.org/officeDocument/2006/relationships/hyperlink" Target="mailto:hayashi.jh@gmail.com" TargetMode="External"/><Relationship Id="rId451" Type="http://schemas.openxmlformats.org/officeDocument/2006/relationships/hyperlink" Target="mailto:frauoberst48@msn.com%20-%20BAD" TargetMode="External"/><Relationship Id="rId493" Type="http://schemas.openxmlformats.org/officeDocument/2006/relationships/hyperlink" Target="mailto:cjchism@cox.net" TargetMode="External"/><Relationship Id="rId507" Type="http://schemas.openxmlformats.org/officeDocument/2006/relationships/hyperlink" Target="mailto:DaveGuevara@hotmail.com" TargetMode="External"/><Relationship Id="rId549" Type="http://schemas.openxmlformats.org/officeDocument/2006/relationships/hyperlink" Target="mailto:namamitchell@aol" TargetMode="External"/><Relationship Id="rId50" Type="http://schemas.openxmlformats.org/officeDocument/2006/relationships/hyperlink" Target="mailto:swensoneden@aol.com" TargetMode="External"/><Relationship Id="rId104" Type="http://schemas.openxmlformats.org/officeDocument/2006/relationships/hyperlink" Target="mailto:sjdye@juno.com" TargetMode="External"/><Relationship Id="rId146" Type="http://schemas.openxmlformats.org/officeDocument/2006/relationships/hyperlink" Target="mailto:noskimo@aol.com" TargetMode="External"/><Relationship Id="rId188" Type="http://schemas.openxmlformats.org/officeDocument/2006/relationships/hyperlink" Target="mailto:and1har@yahoo.com" TargetMode="External"/><Relationship Id="rId311" Type="http://schemas.openxmlformats.org/officeDocument/2006/relationships/hyperlink" Target="mailto:louisepotter@shaw.ca" TargetMode="External"/><Relationship Id="rId353" Type="http://schemas.openxmlformats.org/officeDocument/2006/relationships/hyperlink" Target="mailto:sjohnston29@cox.net" TargetMode="External"/><Relationship Id="rId395" Type="http://schemas.openxmlformats.org/officeDocument/2006/relationships/hyperlink" Target="mailto:henri.verwayen@gmail.com" TargetMode="External"/><Relationship Id="rId409" Type="http://schemas.openxmlformats.org/officeDocument/2006/relationships/hyperlink" Target="mailto:bkutzler@icloud.com" TargetMode="External"/><Relationship Id="rId560" Type="http://schemas.openxmlformats.org/officeDocument/2006/relationships/hyperlink" Target="mailto:dsirks@cox.net" TargetMode="External"/><Relationship Id="rId92" Type="http://schemas.openxmlformats.org/officeDocument/2006/relationships/hyperlink" Target="mailto:jebehrend@q.com" TargetMode="External"/><Relationship Id="rId213" Type="http://schemas.openxmlformats.org/officeDocument/2006/relationships/hyperlink" Target="mailto:rcfoster64@yahoo.com" TargetMode="External"/><Relationship Id="rId420" Type="http://schemas.openxmlformats.org/officeDocument/2006/relationships/hyperlink" Target="mailto:musclecar2@cox.net" TargetMode="External"/><Relationship Id="rId616" Type="http://schemas.openxmlformats.org/officeDocument/2006/relationships/vmlDrawing" Target="../drawings/vmlDrawing8.vml"/><Relationship Id="rId255" Type="http://schemas.openxmlformats.org/officeDocument/2006/relationships/hyperlink" Target="mailto:crluv2dance@gmail.com" TargetMode="External"/><Relationship Id="rId297" Type="http://schemas.openxmlformats.org/officeDocument/2006/relationships/hyperlink" Target="mailto:esurat@yahoo.com" TargetMode="External"/><Relationship Id="rId462" Type="http://schemas.openxmlformats.org/officeDocument/2006/relationships/hyperlink" Target="mailto:AD-hauser@msn.com" TargetMode="External"/><Relationship Id="rId518" Type="http://schemas.openxmlformats.org/officeDocument/2006/relationships/hyperlink" Target="mailto:jandcgahrs@charter.net" TargetMode="External"/><Relationship Id="rId115" Type="http://schemas.openxmlformats.org/officeDocument/2006/relationships/hyperlink" Target="mailto:jack007h@aol.com" TargetMode="External"/><Relationship Id="rId157" Type="http://schemas.openxmlformats.org/officeDocument/2006/relationships/hyperlink" Target="mailto:jcook120@cox.net%20-%20BAD" TargetMode="External"/><Relationship Id="rId322" Type="http://schemas.openxmlformats.org/officeDocument/2006/relationships/hyperlink" Target="mailto:maryburr@juno.com" TargetMode="External"/><Relationship Id="rId364" Type="http://schemas.openxmlformats.org/officeDocument/2006/relationships/hyperlink" Target="mailto:springtmenow@q.com" TargetMode="External"/><Relationship Id="rId61" Type="http://schemas.openxmlformats.org/officeDocument/2006/relationships/hyperlink" Target="mailto:pg9005@msn.com" TargetMode="External"/><Relationship Id="rId199" Type="http://schemas.openxmlformats.org/officeDocument/2006/relationships/hyperlink" Target="mailto:dancewht@hotmail.com" TargetMode="External"/><Relationship Id="rId571" Type="http://schemas.openxmlformats.org/officeDocument/2006/relationships/hyperlink" Target="mailto:johnrgroves@cox.net" TargetMode="External"/><Relationship Id="rId19" Type="http://schemas.openxmlformats.org/officeDocument/2006/relationships/hyperlink" Target="mailto:nrgtango@yahoo.com" TargetMode="External"/><Relationship Id="rId224" Type="http://schemas.openxmlformats.org/officeDocument/2006/relationships/hyperlink" Target="mailto:gcornwell@sasktel.net" TargetMode="External"/><Relationship Id="rId266" Type="http://schemas.openxmlformats.org/officeDocument/2006/relationships/hyperlink" Target="mailto:andremarianne@cogeco.ca" TargetMode="External"/><Relationship Id="rId431" Type="http://schemas.openxmlformats.org/officeDocument/2006/relationships/hyperlink" Target="mailto:davidhill10@frontier.com" TargetMode="External"/><Relationship Id="rId473" Type="http://schemas.openxmlformats.org/officeDocument/2006/relationships/hyperlink" Target="mailto:dance_lady@live.com" TargetMode="External"/><Relationship Id="rId529" Type="http://schemas.openxmlformats.org/officeDocument/2006/relationships/hyperlink" Target="mailto:doverose347@gmail.com" TargetMode="External"/><Relationship Id="rId30" Type="http://schemas.openxmlformats.org/officeDocument/2006/relationships/hyperlink" Target="mailto:jjelli9@aol.com" TargetMode="External"/><Relationship Id="rId126" Type="http://schemas.openxmlformats.org/officeDocument/2006/relationships/hyperlink" Target="mailto:latedaughter@gmail.com" TargetMode="External"/><Relationship Id="rId168" Type="http://schemas.openxmlformats.org/officeDocument/2006/relationships/hyperlink" Target="mailto:dar1115@cox.net" TargetMode="External"/><Relationship Id="rId333" Type="http://schemas.openxmlformats.org/officeDocument/2006/relationships/hyperlink" Target="mailto:tinker9ball@gmail.com" TargetMode="External"/><Relationship Id="rId540" Type="http://schemas.openxmlformats.org/officeDocument/2006/relationships/hyperlink" Target="mailto:joann.nckvtl@gmail.com" TargetMode="External"/><Relationship Id="rId72" Type="http://schemas.openxmlformats.org/officeDocument/2006/relationships/hyperlink" Target="mailto:llwadzinski@gmail.com" TargetMode="External"/><Relationship Id="rId375" Type="http://schemas.openxmlformats.org/officeDocument/2006/relationships/hyperlink" Target="mailto:jmparkinson@windstream.net" TargetMode="External"/><Relationship Id="rId582" Type="http://schemas.openxmlformats.org/officeDocument/2006/relationships/hyperlink" Target="mailto:alydeaz@yahoo.com" TargetMode="External"/><Relationship Id="rId3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235" Type="http://schemas.openxmlformats.org/officeDocument/2006/relationships/hyperlink" Target="mailto:lavwilger@gmail.com" TargetMode="External"/><Relationship Id="rId277" Type="http://schemas.openxmlformats.org/officeDocument/2006/relationships/hyperlink" Target="mailto:dancingpanda49@aol.com" TargetMode="External"/><Relationship Id="rId400" Type="http://schemas.openxmlformats.org/officeDocument/2006/relationships/hyperlink" Target="mailto:Mama.jayne33@gmail.com" TargetMode="External"/><Relationship Id="rId442" Type="http://schemas.openxmlformats.org/officeDocument/2006/relationships/hyperlink" Target="mailto:warmhands65@gmail.com" TargetMode="External"/><Relationship Id="rId484" Type="http://schemas.openxmlformats.org/officeDocument/2006/relationships/hyperlink" Target="mailto:vjbridwell13@centurylink.net" TargetMode="External"/><Relationship Id="rId137" Type="http://schemas.openxmlformats.org/officeDocument/2006/relationships/hyperlink" Target="mailto:gaissert@bellsouth.net" TargetMode="External"/><Relationship Id="rId302" Type="http://schemas.openxmlformats.org/officeDocument/2006/relationships/hyperlink" Target="mailto:magic623@cox.net" TargetMode="External"/><Relationship Id="rId344" Type="http://schemas.openxmlformats.org/officeDocument/2006/relationships/hyperlink" Target="mailto:maslonka7736@gmail.com" TargetMode="External"/><Relationship Id="rId41" Type="http://schemas.openxmlformats.org/officeDocument/2006/relationships/hyperlink" Target="mailto:rosemarylaing@cox.net" TargetMode="External"/><Relationship Id="rId83" Type="http://schemas.openxmlformats.org/officeDocument/2006/relationships/hyperlink" Target="mailto:laures@osage.net" TargetMode="External"/><Relationship Id="rId179" Type="http://schemas.openxmlformats.org/officeDocument/2006/relationships/hyperlink" Target="mailto:kubat1234@yahoo.com%20-%20BAD" TargetMode="External"/><Relationship Id="rId386" Type="http://schemas.openxmlformats.org/officeDocument/2006/relationships/hyperlink" Target="mailto:jkost@tds.net" TargetMode="External"/><Relationship Id="rId551" Type="http://schemas.openxmlformats.org/officeDocument/2006/relationships/hyperlink" Target="mailto:tootsie7089@gmail.com" TargetMode="External"/><Relationship Id="rId593" Type="http://schemas.openxmlformats.org/officeDocument/2006/relationships/hyperlink" Target="mailto:my1rene@yahoo.com" TargetMode="External"/><Relationship Id="rId607" Type="http://schemas.openxmlformats.org/officeDocument/2006/relationships/hyperlink" Target="mailto:jduncan5491@gmail.com" TargetMode="External"/><Relationship Id="rId190" Type="http://schemas.openxmlformats.org/officeDocument/2006/relationships/hyperlink" Target="mailto:arlie_in_phx@q.com" TargetMode="External"/><Relationship Id="rId204" Type="http://schemas.openxmlformats.org/officeDocument/2006/relationships/hyperlink" Target="mailto:cw6166@gmail.com" TargetMode="External"/><Relationship Id="rId246" Type="http://schemas.openxmlformats.org/officeDocument/2006/relationships/hyperlink" Target="mailto:verbrokel@yahoo.com" TargetMode="External"/><Relationship Id="rId288" Type="http://schemas.openxmlformats.org/officeDocument/2006/relationships/hyperlink" Target="mailto:suncitymarlene@yahoo.com" TargetMode="External"/><Relationship Id="rId411" Type="http://schemas.openxmlformats.org/officeDocument/2006/relationships/hyperlink" Target="mailto:rchsts4@aol.com%20-%20bad" TargetMode="External"/><Relationship Id="rId453" Type="http://schemas.openxmlformats.org/officeDocument/2006/relationships/hyperlink" Target="mailto:lavwilger@gmail.com" TargetMode="External"/><Relationship Id="rId509" Type="http://schemas.openxmlformats.org/officeDocument/2006/relationships/hyperlink" Target="mailto:nancyjgraham6@gmail.com" TargetMode="External"/><Relationship Id="rId106" Type="http://schemas.openxmlformats.org/officeDocument/2006/relationships/hyperlink" Target="mailto:leeemhof@cox.net" TargetMode="External"/><Relationship Id="rId313" Type="http://schemas.openxmlformats.org/officeDocument/2006/relationships/hyperlink" Target="mailto:mausull@yahoo.com" TargetMode="External"/><Relationship Id="rId495" Type="http://schemas.openxmlformats.org/officeDocument/2006/relationships/hyperlink" Target="mailto:aldvr5@gmail.com" TargetMode="External"/><Relationship Id="rId10" Type="http://schemas.openxmlformats.org/officeDocument/2006/relationships/hyperlink" Target="mailto:rwfalf@juno.com" TargetMode="External"/><Relationship Id="rId52" Type="http://schemas.openxmlformats.org/officeDocument/2006/relationships/hyperlink" Target="mailto:jsadleir1937@yahoo.com" TargetMode="External"/><Relationship Id="rId94" Type="http://schemas.openxmlformats.org/officeDocument/2006/relationships/hyperlink" Target="mailto:lbiernier@yahoo.com-%20BAD" TargetMode="External"/><Relationship Id="rId148" Type="http://schemas.openxmlformats.org/officeDocument/2006/relationships/hyperlink" Target="mailto:tomwagner101@yahoo.com" TargetMode="External"/><Relationship Id="rId355" Type="http://schemas.openxmlformats.org/officeDocument/2006/relationships/hyperlink" Target="mailto:jankaoliver@yahoo.com" TargetMode="External"/><Relationship Id="rId397" Type="http://schemas.openxmlformats.org/officeDocument/2006/relationships/hyperlink" Target="mailto:awalnut25@yahoo.com" TargetMode="External"/><Relationship Id="rId520" Type="http://schemas.openxmlformats.org/officeDocument/2006/relationships/hyperlink" Target="mailto:pelegray@gmail.com" TargetMode="External"/><Relationship Id="rId562" Type="http://schemas.openxmlformats.org/officeDocument/2006/relationships/hyperlink" Target="mailto:jtben2711@cox.net" TargetMode="External"/><Relationship Id="rId215" Type="http://schemas.openxmlformats.org/officeDocument/2006/relationships/hyperlink" Target="mailto:nmsusand@gmail.com" TargetMode="External"/><Relationship Id="rId257" Type="http://schemas.openxmlformats.org/officeDocument/2006/relationships/hyperlink" Target="mailto:carolnm@q.com" TargetMode="External"/><Relationship Id="rId422" Type="http://schemas.openxmlformats.org/officeDocument/2006/relationships/hyperlink" Target="mailto:jskaz65@gmail.com" TargetMode="External"/><Relationship Id="rId464" Type="http://schemas.openxmlformats.org/officeDocument/2006/relationships/hyperlink" Target="mailto:Gdalec@cox.net" TargetMode="External"/><Relationship Id="rId299" Type="http://schemas.openxmlformats.org/officeDocument/2006/relationships/hyperlink" Target="mailto:runangst6@msn.com" TargetMode="External"/><Relationship Id="rId63" Type="http://schemas.openxmlformats.org/officeDocument/2006/relationships/hyperlink" Target="mailto:mambomolly1@msn.com" TargetMode="External"/><Relationship Id="rId159" Type="http://schemas.openxmlformats.org/officeDocument/2006/relationships/hyperlink" Target="mailto:jebehrend@q.com" TargetMode="External"/><Relationship Id="rId366" Type="http://schemas.openxmlformats.org/officeDocument/2006/relationships/hyperlink" Target="mailto:carollowell@yahoo.com" TargetMode="External"/><Relationship Id="rId573" Type="http://schemas.openxmlformats.org/officeDocument/2006/relationships/hyperlink" Target="mailto:richwyant42@yahoo.com" TargetMode="External"/><Relationship Id="rId226" Type="http://schemas.openxmlformats.org/officeDocument/2006/relationships/hyperlink" Target="mailto:kj7u@msn.com" TargetMode="External"/><Relationship Id="rId433" Type="http://schemas.openxmlformats.org/officeDocument/2006/relationships/hyperlink" Target="mailto:loggen21001@aol.com%20?" TargetMode="External"/><Relationship Id="rId74" Type="http://schemas.openxmlformats.org/officeDocument/2006/relationships/hyperlink" Target="mailto:jolsen3000@aol.com" TargetMode="External"/><Relationship Id="rId377" Type="http://schemas.openxmlformats.org/officeDocument/2006/relationships/hyperlink" Target="mailto:edemerse@cox.net" TargetMode="External"/><Relationship Id="rId500" Type="http://schemas.openxmlformats.org/officeDocument/2006/relationships/hyperlink" Target="mailto:jimcook888@q.com" TargetMode="External"/><Relationship Id="rId584" Type="http://schemas.openxmlformats.org/officeDocument/2006/relationships/hyperlink" Target="mailto:patriciamasters@aol.com" TargetMode="External"/><Relationship Id="rId5" Type="http://schemas.openxmlformats.org/officeDocument/2006/relationships/hyperlink" Target="mailto:thatssojoyce@cox.net" TargetMode="External"/><Relationship Id="rId237" Type="http://schemas.openxmlformats.org/officeDocument/2006/relationships/hyperlink" Target="mailto:rconner547@cox.net" TargetMode="External"/><Relationship Id="rId444" Type="http://schemas.openxmlformats.org/officeDocument/2006/relationships/hyperlink" Target="mailto:mbaumann927@gmail.com" TargetMode="External"/><Relationship Id="rId290" Type="http://schemas.openxmlformats.org/officeDocument/2006/relationships/hyperlink" Target="mailto:scoty1@solarus.net" TargetMode="External"/><Relationship Id="rId304" Type="http://schemas.openxmlformats.org/officeDocument/2006/relationships/hyperlink" Target="mailto:pkqually@hotmail.com" TargetMode="External"/><Relationship Id="rId388" Type="http://schemas.openxmlformats.org/officeDocument/2006/relationships/hyperlink" Target="mailto:cpowers21@cox.net" TargetMode="External"/><Relationship Id="rId511" Type="http://schemas.openxmlformats.org/officeDocument/2006/relationships/hyperlink" Target="mailto:dafy46@gmail.com" TargetMode="External"/><Relationship Id="rId609" Type="http://schemas.openxmlformats.org/officeDocument/2006/relationships/hyperlink" Target="mailto:lel60@juno.com" TargetMode="External"/><Relationship Id="rId85" Type="http://schemas.openxmlformats.org/officeDocument/2006/relationships/hyperlink" Target="mailto:mclain279@aol.com" TargetMode="External"/><Relationship Id="rId150" Type="http://schemas.openxmlformats.org/officeDocument/2006/relationships/hyperlink" Target="mailto:annwangler@cox.net" TargetMode="External"/><Relationship Id="rId595" Type="http://schemas.openxmlformats.org/officeDocument/2006/relationships/hyperlink" Target="mailto:bgplace@bgplace.cnc.net" TargetMode="External"/><Relationship Id="rId248" Type="http://schemas.openxmlformats.org/officeDocument/2006/relationships/hyperlink" Target="mailto:gcornwell@sasktel.net" TargetMode="External"/><Relationship Id="rId455" Type="http://schemas.openxmlformats.org/officeDocument/2006/relationships/hyperlink" Target="mailto:rconner547@cox.net" TargetMode="External"/><Relationship Id="rId12" Type="http://schemas.openxmlformats.org/officeDocument/2006/relationships/hyperlink" Target="mailto:weller480@msn.com" TargetMode="External"/><Relationship Id="rId108" Type="http://schemas.openxmlformats.org/officeDocument/2006/relationships/hyperlink" Target="mailto:liliagayondato@yahoo.com" TargetMode="External"/><Relationship Id="rId315" Type="http://schemas.openxmlformats.org/officeDocument/2006/relationships/hyperlink" Target="mailto:tachavosbuyh@msn.com" TargetMode="External"/><Relationship Id="rId522" Type="http://schemas.openxmlformats.org/officeDocument/2006/relationships/hyperlink" Target="mailto:k.gehlert@sbcglobal.net" TargetMode="External"/><Relationship Id="rId96" Type="http://schemas.openxmlformats.org/officeDocument/2006/relationships/hyperlink" Target="mailto:jddancers@webtv.net" TargetMode="External"/><Relationship Id="rId161" Type="http://schemas.openxmlformats.org/officeDocument/2006/relationships/hyperlink" Target="mailto:djredhatlady@aol.com" TargetMode="External"/><Relationship Id="rId399" Type="http://schemas.openxmlformats.org/officeDocument/2006/relationships/hyperlink" Target="mailto:mparrish1975@gmail.com" TargetMode="External"/><Relationship Id="rId259" Type="http://schemas.openxmlformats.org/officeDocument/2006/relationships/hyperlink" Target="mailto:merrimmck@verison.net" TargetMode="External"/><Relationship Id="rId466" Type="http://schemas.openxmlformats.org/officeDocument/2006/relationships/hyperlink" Target="mailto:gmcgreal@comcast.net" TargetMode="External"/><Relationship Id="rId23" Type="http://schemas.openxmlformats.org/officeDocument/2006/relationships/hyperlink" Target="mailto:travlnnana@yahoo.com" TargetMode="External"/><Relationship Id="rId119" Type="http://schemas.openxmlformats.org/officeDocument/2006/relationships/hyperlink" Target="mailto:tennisboy007@hotmail.com%20-BAD" TargetMode="External"/><Relationship Id="rId326" Type="http://schemas.openxmlformats.org/officeDocument/2006/relationships/hyperlink" Target="mailto:CSP@triotel.net" TargetMode="External"/><Relationship Id="rId533" Type="http://schemas.openxmlformats.org/officeDocument/2006/relationships/hyperlink" Target="mailto:kmartz@mac.com" TargetMode="External"/><Relationship Id="rId172" Type="http://schemas.openxmlformats.org/officeDocument/2006/relationships/hyperlink" Target="mailto:WadeKuehl@yahoo.com" TargetMode="External"/><Relationship Id="rId477" Type="http://schemas.openxmlformats.org/officeDocument/2006/relationships/hyperlink" Target="mailto:jebetb@aol.com" TargetMode="External"/><Relationship Id="rId600" Type="http://schemas.openxmlformats.org/officeDocument/2006/relationships/hyperlink" Target="mailto:rob.slabach@gmail.com" TargetMode="External"/><Relationship Id="rId337" Type="http://schemas.openxmlformats.org/officeDocument/2006/relationships/hyperlink" Target="mailto:66004@naver.com" TargetMode="External"/><Relationship Id="rId34" Type="http://schemas.openxmlformats.org/officeDocument/2006/relationships/hyperlink" Target="mailto:kjanda@frii.com" TargetMode="External"/><Relationship Id="rId544" Type="http://schemas.openxmlformats.org/officeDocument/2006/relationships/hyperlink" Target="mailto:annmeyersnv@gmail.com" TargetMode="External"/><Relationship Id="rId183" Type="http://schemas.openxmlformats.org/officeDocument/2006/relationships/hyperlink" Target="mailto:dougtdong@aol.com" TargetMode="External"/><Relationship Id="rId390" Type="http://schemas.openxmlformats.org/officeDocument/2006/relationships/hyperlink" Target="mailto:bsherry1@centurylink.net" TargetMode="External"/><Relationship Id="rId404" Type="http://schemas.openxmlformats.org/officeDocument/2006/relationships/hyperlink" Target="mailto:rod@americanCapitalLending.com" TargetMode="External"/><Relationship Id="rId611" Type="http://schemas.openxmlformats.org/officeDocument/2006/relationships/hyperlink" Target="mailto:fosterjazz1@gmail.com" TargetMode="External"/><Relationship Id="rId250" Type="http://schemas.openxmlformats.org/officeDocument/2006/relationships/hyperlink" Target="mailto:fjsantoro@yahoo.com" TargetMode="External"/><Relationship Id="rId488" Type="http://schemas.openxmlformats.org/officeDocument/2006/relationships/hyperlink" Target="mailto:andresh@telus.net" TargetMode="External"/><Relationship Id="rId45" Type="http://schemas.openxmlformats.org/officeDocument/2006/relationships/hyperlink" Target="mailto:jcdancers@hotmail.com" TargetMode="External"/><Relationship Id="rId110" Type="http://schemas.openxmlformats.org/officeDocument/2006/relationships/hyperlink" Target="mailto:lgonz@gobrainstorm.net" TargetMode="External"/><Relationship Id="rId348" Type="http://schemas.openxmlformats.org/officeDocument/2006/relationships/hyperlink" Target="mailto:walt.zaluski@gmail.com" TargetMode="External"/><Relationship Id="rId555" Type="http://schemas.openxmlformats.org/officeDocument/2006/relationships/hyperlink" Target="mailto:pattrevor@me.com" TargetMode="External"/><Relationship Id="rId194" Type="http://schemas.openxmlformats.org/officeDocument/2006/relationships/hyperlink" Target="mailto:Meridian44@track2.com" TargetMode="External"/><Relationship Id="rId208" Type="http://schemas.openxmlformats.org/officeDocument/2006/relationships/hyperlink" Target="mailto:charbrown@cox.net" TargetMode="External"/><Relationship Id="rId415" Type="http://schemas.openxmlformats.org/officeDocument/2006/relationships/hyperlink" Target="mailto:bahunkins@yahoo.com" TargetMode="External"/><Relationship Id="rId261" Type="http://schemas.openxmlformats.org/officeDocument/2006/relationships/hyperlink" Target="mailto:insurances4u@aol.com" TargetMode="External"/><Relationship Id="rId499" Type="http://schemas.openxmlformats.org/officeDocument/2006/relationships/hyperlink" Target="mailto:jimcook888@q.com" TargetMode="External"/><Relationship Id="rId56" Type="http://schemas.openxmlformats.org/officeDocument/2006/relationships/hyperlink" Target="mailto:hobbsra@suntreeaz.com" TargetMode="External"/><Relationship Id="rId359" Type="http://schemas.openxmlformats.org/officeDocument/2006/relationships/hyperlink" Target="mailto:catintime@cox.net" TargetMode="External"/><Relationship Id="rId566" Type="http://schemas.openxmlformats.org/officeDocument/2006/relationships/hyperlink" Target="mailto:levocsal@live.com" TargetMode="External"/><Relationship Id="rId121" Type="http://schemas.openxmlformats.org/officeDocument/2006/relationships/hyperlink" Target="mailto:dougandcarol@cox.net" TargetMode="External"/><Relationship Id="rId219" Type="http://schemas.openxmlformats.org/officeDocument/2006/relationships/hyperlink" Target="mailto:bennanddonna@gmail.com" TargetMode="External"/><Relationship Id="rId426" Type="http://schemas.openxmlformats.org/officeDocument/2006/relationships/hyperlink" Target="mailto:activities@svwhoa.com" TargetMode="External"/><Relationship Id="rId67" Type="http://schemas.openxmlformats.org/officeDocument/2006/relationships/hyperlink" Target="mailto:eatwell11@hotmail.com" TargetMode="External"/><Relationship Id="rId272" Type="http://schemas.openxmlformats.org/officeDocument/2006/relationships/hyperlink" Target="mailto:bobfnaz2006@hotmail.com" TargetMode="External"/><Relationship Id="rId577" Type="http://schemas.openxmlformats.org/officeDocument/2006/relationships/hyperlink" Target="mailto:LwillsAK@gmail.com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mailto:jwmsco@comcast.net" TargetMode="External"/><Relationship Id="rId21" Type="http://schemas.openxmlformats.org/officeDocument/2006/relationships/hyperlink" Target="mailto:moorefun1@yahoo.com" TargetMode="External"/><Relationship Id="rId42" Type="http://schemas.openxmlformats.org/officeDocument/2006/relationships/hyperlink" Target="mailto:annmeyersnv@gmail.com" TargetMode="External"/><Relationship Id="rId47" Type="http://schemas.openxmlformats.org/officeDocument/2006/relationships/hyperlink" Target="mailto:mvolberd2@cox.net" TargetMode="External"/><Relationship Id="rId63" Type="http://schemas.openxmlformats.org/officeDocument/2006/relationships/hyperlink" Target="mailto:djbroughton1957@gmail.com" TargetMode="External"/><Relationship Id="rId68" Type="http://schemas.openxmlformats.org/officeDocument/2006/relationships/hyperlink" Target="mailto:halhol2@netzero.net" TargetMode="External"/><Relationship Id="rId84" Type="http://schemas.openxmlformats.org/officeDocument/2006/relationships/hyperlink" Target="mailto:jessjam@telus.net" TargetMode="External"/><Relationship Id="rId89" Type="http://schemas.openxmlformats.org/officeDocument/2006/relationships/hyperlink" Target="mailto:ambutch1947@yahoo.com" TargetMode="External"/><Relationship Id="rId16" Type="http://schemas.openxmlformats.org/officeDocument/2006/relationships/hyperlink" Target="mailto:larsond@gvsu.edu" TargetMode="External"/><Relationship Id="rId11" Type="http://schemas.openxmlformats.org/officeDocument/2006/relationships/hyperlink" Target="mailto:sandyg580@gmail.com" TargetMode="External"/><Relationship Id="rId32" Type="http://schemas.openxmlformats.org/officeDocument/2006/relationships/hyperlink" Target="mailto:bonnielamkin@hotmail.com" TargetMode="External"/><Relationship Id="rId37" Type="http://schemas.openxmlformats.org/officeDocument/2006/relationships/hyperlink" Target="mailto:dafy46@gmail.com" TargetMode="External"/><Relationship Id="rId53" Type="http://schemas.openxmlformats.org/officeDocument/2006/relationships/hyperlink" Target="mailto:dromans123@yahoo.com" TargetMode="External"/><Relationship Id="rId58" Type="http://schemas.openxmlformats.org/officeDocument/2006/relationships/hyperlink" Target="mailto:66004@naver.com" TargetMode="External"/><Relationship Id="rId74" Type="http://schemas.openxmlformats.org/officeDocument/2006/relationships/hyperlink" Target="mailto:drhwdh@mac.com" TargetMode="External"/><Relationship Id="rId79" Type="http://schemas.openxmlformats.org/officeDocument/2006/relationships/hyperlink" Target="mailto:kelvlyn@aol.com" TargetMode="External"/><Relationship Id="rId5" Type="http://schemas.openxmlformats.org/officeDocument/2006/relationships/hyperlink" Target="mailto:sbartelson@live.com" TargetMode="External"/><Relationship Id="rId90" Type="http://schemas.openxmlformats.org/officeDocument/2006/relationships/hyperlink" Target="mailto:ambutch1947@yahoo.com" TargetMode="External"/><Relationship Id="rId95" Type="http://schemas.openxmlformats.org/officeDocument/2006/relationships/hyperlink" Target="mailto:lel60@juno.com" TargetMode="External"/><Relationship Id="rId22" Type="http://schemas.openxmlformats.org/officeDocument/2006/relationships/hyperlink" Target="mailto:dospronto@gmail.com" TargetMode="External"/><Relationship Id="rId27" Type="http://schemas.openxmlformats.org/officeDocument/2006/relationships/hyperlink" Target="mailto:jwmsco@comcast.net" TargetMode="External"/><Relationship Id="rId43" Type="http://schemas.openxmlformats.org/officeDocument/2006/relationships/hyperlink" Target="mailto:namamitchell@aol" TargetMode="External"/><Relationship Id="rId48" Type="http://schemas.openxmlformats.org/officeDocument/2006/relationships/hyperlink" Target="mailto:berresune@gmail.com" TargetMode="External"/><Relationship Id="rId64" Type="http://schemas.openxmlformats.org/officeDocument/2006/relationships/hyperlink" Target="mailto:bjbroughton7@gmail.com" TargetMode="External"/><Relationship Id="rId69" Type="http://schemas.openxmlformats.org/officeDocument/2006/relationships/hyperlink" Target="mailto:bgplace@bgplace.cnc.net" TargetMode="External"/><Relationship Id="rId80" Type="http://schemas.openxmlformats.org/officeDocument/2006/relationships/hyperlink" Target="mailto:jduncan5491@gmail.com" TargetMode="External"/><Relationship Id="rId85" Type="http://schemas.openxmlformats.org/officeDocument/2006/relationships/hyperlink" Target="mailto:jessjam@telus.net" TargetMode="External"/><Relationship Id="rId3" Type="http://schemas.openxmlformats.org/officeDocument/2006/relationships/hyperlink" Target="mailto:andrewangal@yahoo.com" TargetMode="External"/><Relationship Id="rId12" Type="http://schemas.openxmlformats.org/officeDocument/2006/relationships/hyperlink" Target="mailto:marleisner@gmail.com" TargetMode="External"/><Relationship Id="rId17" Type="http://schemas.openxmlformats.org/officeDocument/2006/relationships/hyperlink" Target="mailto:larsonh@gvsu.edu" TargetMode="External"/><Relationship Id="rId25" Type="http://schemas.openxmlformats.org/officeDocument/2006/relationships/hyperlink" Target="mailto:danspc@cox.net" TargetMode="External"/><Relationship Id="rId33" Type="http://schemas.openxmlformats.org/officeDocument/2006/relationships/hyperlink" Target="mailto:rowland.byerly@q.com" TargetMode="External"/><Relationship Id="rId38" Type="http://schemas.openxmlformats.org/officeDocument/2006/relationships/hyperlink" Target="mailto:dafy46@gmail.com" TargetMode="External"/><Relationship Id="rId46" Type="http://schemas.openxmlformats.org/officeDocument/2006/relationships/hyperlink" Target="mailto:sizzlen49@yahoo.com" TargetMode="External"/><Relationship Id="rId59" Type="http://schemas.openxmlformats.org/officeDocument/2006/relationships/hyperlink" Target="mailto:dsirks@cox.net" TargetMode="External"/><Relationship Id="rId67" Type="http://schemas.openxmlformats.org/officeDocument/2006/relationships/hyperlink" Target="mailto:my1rene@yahoo.com" TargetMode="External"/><Relationship Id="rId20" Type="http://schemas.openxmlformats.org/officeDocument/2006/relationships/hyperlink" Target="mailto:Terese6@hotmail.com" TargetMode="External"/><Relationship Id="rId41" Type="http://schemas.openxmlformats.org/officeDocument/2006/relationships/hyperlink" Target="mailto:joann.nckvtl@gmail.com" TargetMode="External"/><Relationship Id="rId54" Type="http://schemas.openxmlformats.org/officeDocument/2006/relationships/hyperlink" Target="mailto:alydeaz@yahoo.com" TargetMode="External"/><Relationship Id="rId62" Type="http://schemas.openxmlformats.org/officeDocument/2006/relationships/hyperlink" Target="mailto:jsk84@earthlink.net" TargetMode="External"/><Relationship Id="rId70" Type="http://schemas.openxmlformats.org/officeDocument/2006/relationships/hyperlink" Target="mailto:bgplace@bgplace.cnc.net" TargetMode="External"/><Relationship Id="rId75" Type="http://schemas.openxmlformats.org/officeDocument/2006/relationships/hyperlink" Target="mailto:rob.slabach@gmail.com" TargetMode="External"/><Relationship Id="rId83" Type="http://schemas.openxmlformats.org/officeDocument/2006/relationships/hyperlink" Target="mailto:lmcadwell@tds.net" TargetMode="External"/><Relationship Id="rId88" Type="http://schemas.openxmlformats.org/officeDocument/2006/relationships/hyperlink" Target="mailto:ja1953@centurylink.com" TargetMode="External"/><Relationship Id="rId91" Type="http://schemas.openxmlformats.org/officeDocument/2006/relationships/hyperlink" Target="mailto:loggen21001@aol.com%20?" TargetMode="External"/><Relationship Id="rId96" Type="http://schemas.openxmlformats.org/officeDocument/2006/relationships/hyperlink" Target="mailto:lel60@juno.com" TargetMode="External"/><Relationship Id="rId1" Type="http://schemas.openxmlformats.org/officeDocument/2006/relationships/hyperlink" Target="mailto:66004@naver.com" TargetMode="External"/><Relationship Id="rId6" Type="http://schemas.openxmlformats.org/officeDocument/2006/relationships/hyperlink" Target="mailto:desertflora@cox.net" TargetMode="External"/><Relationship Id="rId15" Type="http://schemas.openxmlformats.org/officeDocument/2006/relationships/hyperlink" Target="mailto:jholtine@aol.com" TargetMode="External"/><Relationship Id="rId23" Type="http://schemas.openxmlformats.org/officeDocument/2006/relationships/hyperlink" Target="mailto:deefee@q.com" TargetMode="External"/><Relationship Id="rId28" Type="http://schemas.openxmlformats.org/officeDocument/2006/relationships/hyperlink" Target="mailto:LwillsAK@gmail.com" TargetMode="External"/><Relationship Id="rId36" Type="http://schemas.openxmlformats.org/officeDocument/2006/relationships/hyperlink" Target="mailto:udance57@yahoo.com" TargetMode="External"/><Relationship Id="rId49" Type="http://schemas.openxmlformats.org/officeDocument/2006/relationships/hyperlink" Target="mailto:j.devine41.jd@gmail.com" TargetMode="External"/><Relationship Id="rId57" Type="http://schemas.openxmlformats.org/officeDocument/2006/relationships/hyperlink" Target="mailto:ricksar@gmail.com" TargetMode="External"/><Relationship Id="rId10" Type="http://schemas.openxmlformats.org/officeDocument/2006/relationships/hyperlink" Target="mailto:wlhalsey107@aol.com" TargetMode="External"/><Relationship Id="rId31" Type="http://schemas.openxmlformats.org/officeDocument/2006/relationships/hyperlink" Target="mailto:wstrohl640@aol.com" TargetMode="External"/><Relationship Id="rId44" Type="http://schemas.openxmlformats.org/officeDocument/2006/relationships/hyperlink" Target="mailto:jtben2711@cox.net" TargetMode="External"/><Relationship Id="rId52" Type="http://schemas.openxmlformats.org/officeDocument/2006/relationships/hyperlink" Target="mailto:nodakwillie@gmail.com" TargetMode="External"/><Relationship Id="rId60" Type="http://schemas.openxmlformats.org/officeDocument/2006/relationships/hyperlink" Target="mailto:wstrohl640@aol.com" TargetMode="External"/><Relationship Id="rId65" Type="http://schemas.openxmlformats.org/officeDocument/2006/relationships/hyperlink" Target="mailto:lurianned@telus.net" TargetMode="External"/><Relationship Id="rId73" Type="http://schemas.openxmlformats.org/officeDocument/2006/relationships/hyperlink" Target="mailto:donjones9@juno.com" TargetMode="External"/><Relationship Id="rId78" Type="http://schemas.openxmlformats.org/officeDocument/2006/relationships/hyperlink" Target="mailto:kelvlyn@aol.com" TargetMode="External"/><Relationship Id="rId81" Type="http://schemas.openxmlformats.org/officeDocument/2006/relationships/hyperlink" Target="mailto:Pearl_behrends13@yahoo.com" TargetMode="External"/><Relationship Id="rId86" Type="http://schemas.openxmlformats.org/officeDocument/2006/relationships/hyperlink" Target="mailto:welovetodance2@gmail.com" TargetMode="External"/><Relationship Id="rId94" Type="http://schemas.openxmlformats.org/officeDocument/2006/relationships/hyperlink" Target="mailto:jshoemaker7010@comcast.net" TargetMode="External"/><Relationship Id="rId4" Type="http://schemas.openxmlformats.org/officeDocument/2006/relationships/hyperlink" Target="mailto:vjbridwell13@centurylink.net" TargetMode="External"/><Relationship Id="rId9" Type="http://schemas.openxmlformats.org/officeDocument/2006/relationships/hyperlink" Target="mailto:nancyjgraham6@gmail.com" TargetMode="External"/><Relationship Id="rId13" Type="http://schemas.openxmlformats.org/officeDocument/2006/relationships/hyperlink" Target="mailto:twnhuang88@gmail.com" TargetMode="External"/><Relationship Id="rId18" Type="http://schemas.openxmlformats.org/officeDocument/2006/relationships/hyperlink" Target="mailto:dospronto@gmail.com" TargetMode="External"/><Relationship Id="rId39" Type="http://schemas.openxmlformats.org/officeDocument/2006/relationships/hyperlink" Target="mailto:k.gehlert@sbcglobal.net" TargetMode="External"/><Relationship Id="rId34" Type="http://schemas.openxmlformats.org/officeDocument/2006/relationships/hyperlink" Target="mailto:waynebarker@msn.com" TargetMode="External"/><Relationship Id="rId50" Type="http://schemas.openxmlformats.org/officeDocument/2006/relationships/hyperlink" Target="mailto:marylgene@yahoo.com" TargetMode="External"/><Relationship Id="rId55" Type="http://schemas.openxmlformats.org/officeDocument/2006/relationships/hyperlink" Target="mailto:jsk84@earthlink.net" TargetMode="External"/><Relationship Id="rId76" Type="http://schemas.openxmlformats.org/officeDocument/2006/relationships/hyperlink" Target="mailto:exzildaj@aol.com" TargetMode="External"/><Relationship Id="rId97" Type="http://schemas.openxmlformats.org/officeDocument/2006/relationships/hyperlink" Target="mailto:gaylandpurdum@yahoo.com" TargetMode="External"/><Relationship Id="rId7" Type="http://schemas.openxmlformats.org/officeDocument/2006/relationships/hyperlink" Target="mailto:bgizzi@cox.net" TargetMode="External"/><Relationship Id="rId71" Type="http://schemas.openxmlformats.org/officeDocument/2006/relationships/hyperlink" Target="mailto:my1rene@yahoo.com" TargetMode="External"/><Relationship Id="rId92" Type="http://schemas.openxmlformats.org/officeDocument/2006/relationships/hyperlink" Target="mailto:loggen21001@aol.com%20?" TargetMode="External"/><Relationship Id="rId2" Type="http://schemas.openxmlformats.org/officeDocument/2006/relationships/hyperlink" Target="mailto:lebrundenis@hotmail.com" TargetMode="External"/><Relationship Id="rId29" Type="http://schemas.openxmlformats.org/officeDocument/2006/relationships/hyperlink" Target="mailto:dmdalve1@gmail.com" TargetMode="External"/><Relationship Id="rId24" Type="http://schemas.openxmlformats.org/officeDocument/2006/relationships/hyperlink" Target="mailto:duckadoc@aol.com" TargetMode="External"/><Relationship Id="rId40" Type="http://schemas.openxmlformats.org/officeDocument/2006/relationships/hyperlink" Target="mailto:joann.nckvtl@gmail.com" TargetMode="External"/><Relationship Id="rId45" Type="http://schemas.openxmlformats.org/officeDocument/2006/relationships/hyperlink" Target="mailto:contessa.dys@gmail.com" TargetMode="External"/><Relationship Id="rId66" Type="http://schemas.openxmlformats.org/officeDocument/2006/relationships/hyperlink" Target="mailto:lurianned@telus.net" TargetMode="External"/><Relationship Id="rId87" Type="http://schemas.openxmlformats.org/officeDocument/2006/relationships/hyperlink" Target="mailto:welovetodance2@gmail.com" TargetMode="External"/><Relationship Id="rId61" Type="http://schemas.openxmlformats.org/officeDocument/2006/relationships/hyperlink" Target="mailto:msack11720@cox.net" TargetMode="External"/><Relationship Id="rId82" Type="http://schemas.openxmlformats.org/officeDocument/2006/relationships/hyperlink" Target="mailto:lmcadwell@tds.net" TargetMode="External"/><Relationship Id="rId19" Type="http://schemas.openxmlformats.org/officeDocument/2006/relationships/hyperlink" Target="mailto:Terese6@hotmail.com" TargetMode="External"/><Relationship Id="rId14" Type="http://schemas.openxmlformats.org/officeDocument/2006/relationships/hyperlink" Target="mailto:ermc257@cox.net" TargetMode="External"/><Relationship Id="rId30" Type="http://schemas.openxmlformats.org/officeDocument/2006/relationships/hyperlink" Target="mailto:momdunk@hotmail.com" TargetMode="External"/><Relationship Id="rId35" Type="http://schemas.openxmlformats.org/officeDocument/2006/relationships/hyperlink" Target="mailto:andresh@telus.net" TargetMode="External"/><Relationship Id="rId56" Type="http://schemas.openxmlformats.org/officeDocument/2006/relationships/hyperlink" Target="mailto:patriciamasters@aol.com" TargetMode="External"/><Relationship Id="rId77" Type="http://schemas.openxmlformats.org/officeDocument/2006/relationships/hyperlink" Target="mailto:fcloward@gmail.com" TargetMode="External"/><Relationship Id="rId8" Type="http://schemas.openxmlformats.org/officeDocument/2006/relationships/hyperlink" Target="mailto:cfullmer@cox.net" TargetMode="External"/><Relationship Id="rId51" Type="http://schemas.openxmlformats.org/officeDocument/2006/relationships/hyperlink" Target="mailto:glorydancer1@gmail.com" TargetMode="External"/><Relationship Id="rId72" Type="http://schemas.openxmlformats.org/officeDocument/2006/relationships/hyperlink" Target="mailto:billpullen@fastmail.com" TargetMode="External"/><Relationship Id="rId93" Type="http://schemas.openxmlformats.org/officeDocument/2006/relationships/hyperlink" Target="mailto:jshoemaker7010@comcast.net" TargetMode="External"/><Relationship Id="rId98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mailto:cw.florencez@gmail.com" TargetMode="External"/><Relationship Id="rId21" Type="http://schemas.openxmlformats.org/officeDocument/2006/relationships/hyperlink" Target="mailto:bgplace@bgplace.cnc.net" TargetMode="External"/><Relationship Id="rId42" Type="http://schemas.openxmlformats.org/officeDocument/2006/relationships/hyperlink" Target="mailto:uni4444@aol.com" TargetMode="External"/><Relationship Id="rId63" Type="http://schemas.openxmlformats.org/officeDocument/2006/relationships/hyperlink" Target="mailto:moorefun1@yahoo.com" TargetMode="External"/><Relationship Id="rId84" Type="http://schemas.openxmlformats.org/officeDocument/2006/relationships/hyperlink" Target="mailto:weller480@msn.com" TargetMode="External"/><Relationship Id="rId138" Type="http://schemas.openxmlformats.org/officeDocument/2006/relationships/hyperlink" Target="mailto:rwfalf@juno.com" TargetMode="External"/><Relationship Id="rId107" Type="http://schemas.openxmlformats.org/officeDocument/2006/relationships/hyperlink" Target="mailto:waynebarker@msn.com" TargetMode="External"/><Relationship Id="rId11" Type="http://schemas.openxmlformats.org/officeDocument/2006/relationships/hyperlink" Target="mailto:marylgene@yahoo.com" TargetMode="External"/><Relationship Id="rId32" Type="http://schemas.openxmlformats.org/officeDocument/2006/relationships/hyperlink" Target="mailto:ak1mk1@msn.com" TargetMode="External"/><Relationship Id="rId53" Type="http://schemas.openxmlformats.org/officeDocument/2006/relationships/hyperlink" Target="mailto:jtben2711@cox.net" TargetMode="External"/><Relationship Id="rId74" Type="http://schemas.openxmlformats.org/officeDocument/2006/relationships/hyperlink" Target="mailto:pkqually@hotmail.com" TargetMode="External"/><Relationship Id="rId128" Type="http://schemas.openxmlformats.org/officeDocument/2006/relationships/hyperlink" Target="mailto:jwmsco@comcast.net" TargetMode="External"/><Relationship Id="rId149" Type="http://schemas.openxmlformats.org/officeDocument/2006/relationships/hyperlink" Target="mailto:gjbrash@sasktel.net" TargetMode="External"/><Relationship Id="rId5" Type="http://schemas.openxmlformats.org/officeDocument/2006/relationships/hyperlink" Target="mailto:wlhalsey107@aol.com" TargetMode="External"/><Relationship Id="rId95" Type="http://schemas.openxmlformats.org/officeDocument/2006/relationships/hyperlink" Target="mailto:ralphsjohn@gmail.com" TargetMode="External"/><Relationship Id="rId22" Type="http://schemas.openxmlformats.org/officeDocument/2006/relationships/hyperlink" Target="mailto:bgplace@bgplace.cnc.net" TargetMode="External"/><Relationship Id="rId27" Type="http://schemas.openxmlformats.org/officeDocument/2006/relationships/hyperlink" Target="mailto:my1rene@yahoo.com" TargetMode="External"/><Relationship Id="rId43" Type="http://schemas.openxmlformats.org/officeDocument/2006/relationships/hyperlink" Target="mailto:sizzlen49@yahoo.com" TargetMode="External"/><Relationship Id="rId48" Type="http://schemas.openxmlformats.org/officeDocument/2006/relationships/hyperlink" Target="mailto:jtben2711@cox.net" TargetMode="External"/><Relationship Id="rId64" Type="http://schemas.openxmlformats.org/officeDocument/2006/relationships/hyperlink" Target="mailto:corfugeorgex@aol.com" TargetMode="External"/><Relationship Id="rId69" Type="http://schemas.openxmlformats.org/officeDocument/2006/relationships/hyperlink" Target="mailto:fspraus@cox.net" TargetMode="External"/><Relationship Id="rId113" Type="http://schemas.openxmlformats.org/officeDocument/2006/relationships/hyperlink" Target="mailto:pearl.behrends@cox.net" TargetMode="External"/><Relationship Id="rId118" Type="http://schemas.openxmlformats.org/officeDocument/2006/relationships/hyperlink" Target="mailto:kcenturion@aol.com" TargetMode="External"/><Relationship Id="rId134" Type="http://schemas.openxmlformats.org/officeDocument/2006/relationships/hyperlink" Target="mailto:msack11720@cox.net" TargetMode="External"/><Relationship Id="rId139" Type="http://schemas.openxmlformats.org/officeDocument/2006/relationships/hyperlink" Target="mailto:elipe@warpnet.net" TargetMode="External"/><Relationship Id="rId80" Type="http://schemas.openxmlformats.org/officeDocument/2006/relationships/hyperlink" Target="mailto:springtmenow@q.com" TargetMode="External"/><Relationship Id="rId85" Type="http://schemas.openxmlformats.org/officeDocument/2006/relationships/hyperlink" Target="mailto:kj7u@msn.com" TargetMode="External"/><Relationship Id="rId150" Type="http://schemas.openxmlformats.org/officeDocument/2006/relationships/hyperlink" Target="mailto:jjelli9@aol.com" TargetMode="External"/><Relationship Id="rId12" Type="http://schemas.openxmlformats.org/officeDocument/2006/relationships/hyperlink" Target="mailto:namamitchell@aol" TargetMode="External"/><Relationship Id="rId17" Type="http://schemas.openxmlformats.org/officeDocument/2006/relationships/hyperlink" Target="mailto:pamroome@gmail.com" TargetMode="External"/><Relationship Id="rId33" Type="http://schemas.openxmlformats.org/officeDocument/2006/relationships/hyperlink" Target="mailto:ak1mk1@msn.com" TargetMode="External"/><Relationship Id="rId38" Type="http://schemas.openxmlformats.org/officeDocument/2006/relationships/hyperlink" Target="mailto:bilmarjensen28@gmail.com" TargetMode="External"/><Relationship Id="rId59" Type="http://schemas.openxmlformats.org/officeDocument/2006/relationships/hyperlink" Target="mailto:gerriaz@cox.net" TargetMode="External"/><Relationship Id="rId103" Type="http://schemas.openxmlformats.org/officeDocument/2006/relationships/hyperlink" Target="mailto:lonvin@msn.com" TargetMode="External"/><Relationship Id="rId108" Type="http://schemas.openxmlformats.org/officeDocument/2006/relationships/hyperlink" Target="mailto:waynebarker@msn.com" TargetMode="External"/><Relationship Id="rId124" Type="http://schemas.openxmlformats.org/officeDocument/2006/relationships/hyperlink" Target="mailto:kenscharpf@yahoo.com" TargetMode="External"/><Relationship Id="rId129" Type="http://schemas.openxmlformats.org/officeDocument/2006/relationships/hyperlink" Target="mailto:jwmsco@comcast.net" TargetMode="External"/><Relationship Id="rId54" Type="http://schemas.openxmlformats.org/officeDocument/2006/relationships/hyperlink" Target="mailto:barbjeanl9@yahoo.com" TargetMode="External"/><Relationship Id="rId70" Type="http://schemas.openxmlformats.org/officeDocument/2006/relationships/hyperlink" Target="mailto:dancerkaye@cox.net" TargetMode="External"/><Relationship Id="rId75" Type="http://schemas.openxmlformats.org/officeDocument/2006/relationships/hyperlink" Target="mailto:pkqually@hotmail.com" TargetMode="External"/><Relationship Id="rId91" Type="http://schemas.openxmlformats.org/officeDocument/2006/relationships/hyperlink" Target="mailto:terrypratt28@yahoo.com" TargetMode="External"/><Relationship Id="rId96" Type="http://schemas.openxmlformats.org/officeDocument/2006/relationships/hyperlink" Target="mailto:plinton@cox.net" TargetMode="External"/><Relationship Id="rId140" Type="http://schemas.openxmlformats.org/officeDocument/2006/relationships/hyperlink" Target="mailto:nrgtango@yahoo.com" TargetMode="External"/><Relationship Id="rId145" Type="http://schemas.openxmlformats.org/officeDocument/2006/relationships/hyperlink" Target="mailto:davidknapp@hotmail.com" TargetMode="External"/><Relationship Id="rId1" Type="http://schemas.openxmlformats.org/officeDocument/2006/relationships/hyperlink" Target="mailto:thatssojoyce@cox.net" TargetMode="External"/><Relationship Id="rId6" Type="http://schemas.openxmlformats.org/officeDocument/2006/relationships/hyperlink" Target="mailto:jmhoctor@yahoo.com" TargetMode="External"/><Relationship Id="rId23" Type="http://schemas.openxmlformats.org/officeDocument/2006/relationships/hyperlink" Target="mailto:thuang888@cox.net" TargetMode="External"/><Relationship Id="rId28" Type="http://schemas.openxmlformats.org/officeDocument/2006/relationships/hyperlink" Target="mailto:rconner547@cox.net" TargetMode="External"/><Relationship Id="rId49" Type="http://schemas.openxmlformats.org/officeDocument/2006/relationships/hyperlink" Target="mailto:bill4435@hotmail.com" TargetMode="External"/><Relationship Id="rId114" Type="http://schemas.openxmlformats.org/officeDocument/2006/relationships/hyperlink" Target="mailto:vjbridwell13@centurylink.net" TargetMode="External"/><Relationship Id="rId119" Type="http://schemas.openxmlformats.org/officeDocument/2006/relationships/hyperlink" Target="mailto:ambutch1947@yahoo.com" TargetMode="External"/><Relationship Id="rId44" Type="http://schemas.openxmlformats.org/officeDocument/2006/relationships/hyperlink" Target="mailto:dromans123@yahoo.com" TargetMode="External"/><Relationship Id="rId60" Type="http://schemas.openxmlformats.org/officeDocument/2006/relationships/hyperlink" Target="mailto:bgizzi@cox.net" TargetMode="External"/><Relationship Id="rId65" Type="http://schemas.openxmlformats.org/officeDocument/2006/relationships/hyperlink" Target="mailto:312venus@gmail.com" TargetMode="External"/><Relationship Id="rId81" Type="http://schemas.openxmlformats.org/officeDocument/2006/relationships/hyperlink" Target="mailto:jjjlquinn@hotmail.com" TargetMode="External"/><Relationship Id="rId86" Type="http://schemas.openxmlformats.org/officeDocument/2006/relationships/hyperlink" Target="mailto:kj7u@msn.com" TargetMode="External"/><Relationship Id="rId130" Type="http://schemas.openxmlformats.org/officeDocument/2006/relationships/hyperlink" Target="mailto:jshoemaker7010@comcast.net" TargetMode="External"/><Relationship Id="rId135" Type="http://schemas.openxmlformats.org/officeDocument/2006/relationships/hyperlink" Target="mailto:duckadoc@aol.com" TargetMode="External"/><Relationship Id="rId151" Type="http://schemas.openxmlformats.org/officeDocument/2006/relationships/hyperlink" Target="mailto:jjelli9@aol.com" TargetMode="External"/><Relationship Id="rId13" Type="http://schemas.openxmlformats.org/officeDocument/2006/relationships/hyperlink" Target="mailto:joann.nckvtl@gmail.com" TargetMode="External"/><Relationship Id="rId18" Type="http://schemas.openxmlformats.org/officeDocument/2006/relationships/hyperlink" Target="mailto:contessa.dys@gmail.com" TargetMode="External"/><Relationship Id="rId39" Type="http://schemas.openxmlformats.org/officeDocument/2006/relationships/hyperlink" Target="mailto:lenjoy410@gmail.com" TargetMode="External"/><Relationship Id="rId109" Type="http://schemas.openxmlformats.org/officeDocument/2006/relationships/hyperlink" Target="mailto:merrimmck@roadrunner.com" TargetMode="External"/><Relationship Id="rId34" Type="http://schemas.openxmlformats.org/officeDocument/2006/relationships/hyperlink" Target="mailto:jkr0807@gmail.com" TargetMode="External"/><Relationship Id="rId50" Type="http://schemas.openxmlformats.org/officeDocument/2006/relationships/hyperlink" Target="mailto:abixel5@gmail.com" TargetMode="External"/><Relationship Id="rId55" Type="http://schemas.openxmlformats.org/officeDocument/2006/relationships/hyperlink" Target="mailto:gracecooney4@msn.com" TargetMode="External"/><Relationship Id="rId76" Type="http://schemas.openxmlformats.org/officeDocument/2006/relationships/hyperlink" Target="mailto:jcbslinda2004@aol.com" TargetMode="External"/><Relationship Id="rId97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104" Type="http://schemas.openxmlformats.org/officeDocument/2006/relationships/hyperlink" Target="mailto:mje257@yahoo.com" TargetMode="External"/><Relationship Id="rId120" Type="http://schemas.openxmlformats.org/officeDocument/2006/relationships/hyperlink" Target="mailto:ambutch1947@yahoo.com" TargetMode="External"/><Relationship Id="rId125" Type="http://schemas.openxmlformats.org/officeDocument/2006/relationships/hyperlink" Target="mailto:johnagleason22@gmail.com" TargetMode="External"/><Relationship Id="rId141" Type="http://schemas.openxmlformats.org/officeDocument/2006/relationships/hyperlink" Target="mailto:jmbandd@gmail.com" TargetMode="External"/><Relationship Id="rId146" Type="http://schemas.openxmlformats.org/officeDocument/2006/relationships/hyperlink" Target="mailto:don@redfoot.us" TargetMode="External"/><Relationship Id="rId7" Type="http://schemas.openxmlformats.org/officeDocument/2006/relationships/hyperlink" Target="mailto:jholtine@aol.com" TargetMode="External"/><Relationship Id="rId71" Type="http://schemas.openxmlformats.org/officeDocument/2006/relationships/hyperlink" Target="mailto:dancerkaye@cox.net" TargetMode="External"/><Relationship Id="rId92" Type="http://schemas.openxmlformats.org/officeDocument/2006/relationships/hyperlink" Target="mailto:cmdever@cox.net" TargetMode="External"/><Relationship Id="rId2" Type="http://schemas.openxmlformats.org/officeDocument/2006/relationships/hyperlink" Target="mailto:andrewangal@yahoo.com" TargetMode="External"/><Relationship Id="rId29" Type="http://schemas.openxmlformats.org/officeDocument/2006/relationships/hyperlink" Target="mailto:rconner547@cox.net" TargetMode="External"/><Relationship Id="rId24" Type="http://schemas.openxmlformats.org/officeDocument/2006/relationships/hyperlink" Target="mailto:ermc257@cox.net" TargetMode="External"/><Relationship Id="rId40" Type="http://schemas.openxmlformats.org/officeDocument/2006/relationships/hyperlink" Target="mailto:exzildaj@aol.com" TargetMode="External"/><Relationship Id="rId45" Type="http://schemas.openxmlformats.org/officeDocument/2006/relationships/hyperlink" Target="mailto:barbjeanl9@yahoo.com" TargetMode="External"/><Relationship Id="rId66" Type="http://schemas.openxmlformats.org/officeDocument/2006/relationships/hyperlink" Target="mailto:gcornwell@sasktel.net" TargetMode="External"/><Relationship Id="rId87" Type="http://schemas.openxmlformats.org/officeDocument/2006/relationships/hyperlink" Target="mailto:berresune@gmail.com" TargetMode="External"/><Relationship Id="rId110" Type="http://schemas.openxmlformats.org/officeDocument/2006/relationships/hyperlink" Target="mailto:larson.wakisew@sasktel.net" TargetMode="External"/><Relationship Id="rId115" Type="http://schemas.openxmlformats.org/officeDocument/2006/relationships/hyperlink" Target="mailto:rwfosteraz@gmail.com" TargetMode="External"/><Relationship Id="rId131" Type="http://schemas.openxmlformats.org/officeDocument/2006/relationships/hyperlink" Target="mailto:jshoemaker7010@comcast.net" TargetMode="External"/><Relationship Id="rId136" Type="http://schemas.openxmlformats.org/officeDocument/2006/relationships/hyperlink" Target="mailto:bubbly0107@aol.com" TargetMode="External"/><Relationship Id="rId61" Type="http://schemas.openxmlformats.org/officeDocument/2006/relationships/hyperlink" Target="mailto:rwfalf@juno.com" TargetMode="External"/><Relationship Id="rId82" Type="http://schemas.openxmlformats.org/officeDocument/2006/relationships/hyperlink" Target="mailto:ges431@hotmail.com" TargetMode="External"/><Relationship Id="rId152" Type="http://schemas.openxmlformats.org/officeDocument/2006/relationships/hyperlink" Target="mailto:mmdc1@cox.net" TargetMode="External"/><Relationship Id="rId19" Type="http://schemas.openxmlformats.org/officeDocument/2006/relationships/hyperlink" Target="mailto:mvolberd2@cox.net" TargetMode="External"/><Relationship Id="rId14" Type="http://schemas.openxmlformats.org/officeDocument/2006/relationships/hyperlink" Target="mailto:joann.nckvtl@gmail.com" TargetMode="External"/><Relationship Id="rId30" Type="http://schemas.openxmlformats.org/officeDocument/2006/relationships/hyperlink" Target="mailto:bsherry1@cox" TargetMode="External"/><Relationship Id="rId35" Type="http://schemas.openxmlformats.org/officeDocument/2006/relationships/hyperlink" Target="mailto:almablom2007@yahoo.com" TargetMode="External"/><Relationship Id="rId56" Type="http://schemas.openxmlformats.org/officeDocument/2006/relationships/hyperlink" Target="mailto:bubbly0107@aol.com" TargetMode="External"/><Relationship Id="rId77" Type="http://schemas.openxmlformats.org/officeDocument/2006/relationships/hyperlink" Target="mailto:donanony@yahoo.com" TargetMode="External"/><Relationship Id="rId100" Type="http://schemas.openxmlformats.org/officeDocument/2006/relationships/hyperlink" Target="mailto:fcloward@gmail.com" TargetMode="External"/><Relationship Id="rId105" Type="http://schemas.openxmlformats.org/officeDocument/2006/relationships/hyperlink" Target="mailto:mje257@yahoo.com" TargetMode="External"/><Relationship Id="rId126" Type="http://schemas.openxmlformats.org/officeDocument/2006/relationships/hyperlink" Target="mailto:ecp3@cox.net" TargetMode="External"/><Relationship Id="rId147" Type="http://schemas.openxmlformats.org/officeDocument/2006/relationships/hyperlink" Target="mailto:anne@redfoot.us" TargetMode="External"/><Relationship Id="rId8" Type="http://schemas.openxmlformats.org/officeDocument/2006/relationships/hyperlink" Target="mailto:perkybev@hotmail.com" TargetMode="External"/><Relationship Id="rId51" Type="http://schemas.openxmlformats.org/officeDocument/2006/relationships/hyperlink" Target="https://webmail.west.cox.net/do/mail/message/mailto?to=havingfundancing%40gmail.com" TargetMode="External"/><Relationship Id="rId72" Type="http://schemas.openxmlformats.org/officeDocument/2006/relationships/hyperlink" Target="mailto:dana.kae@gmail.com" TargetMode="External"/><Relationship Id="rId93" Type="http://schemas.openxmlformats.org/officeDocument/2006/relationships/hyperlink" Target="mailto:aldvr5@gmail.com" TargetMode="External"/><Relationship Id="rId98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121" Type="http://schemas.openxmlformats.org/officeDocument/2006/relationships/hyperlink" Target="mailto:travlnnana@yahoo.com" TargetMode="External"/><Relationship Id="rId142" Type="http://schemas.openxmlformats.org/officeDocument/2006/relationships/hyperlink" Target="mailto:kbmack9@gmail.com" TargetMode="External"/><Relationship Id="rId3" Type="http://schemas.openxmlformats.org/officeDocument/2006/relationships/hyperlink" Target="mailto:sbartelson@live.com" TargetMode="External"/><Relationship Id="rId25" Type="http://schemas.openxmlformats.org/officeDocument/2006/relationships/hyperlink" Target="mailto:fserbmon@yahoo.com" TargetMode="External"/><Relationship Id="rId46" Type="http://schemas.openxmlformats.org/officeDocument/2006/relationships/hyperlink" Target="mailto:bgizzi@cox.net" TargetMode="External"/><Relationship Id="rId67" Type="http://schemas.openxmlformats.org/officeDocument/2006/relationships/hyperlink" Target="mailto:budreed@cox.net" TargetMode="External"/><Relationship Id="rId116" Type="http://schemas.openxmlformats.org/officeDocument/2006/relationships/hyperlink" Target="mailto:alene13@gmail.com" TargetMode="External"/><Relationship Id="rId137" Type="http://schemas.openxmlformats.org/officeDocument/2006/relationships/hyperlink" Target="mailto:frankm6972@live.com" TargetMode="External"/><Relationship Id="rId20" Type="http://schemas.openxmlformats.org/officeDocument/2006/relationships/hyperlink" Target="mailto:eyeball5@juno.com" TargetMode="External"/><Relationship Id="rId41" Type="http://schemas.openxmlformats.org/officeDocument/2006/relationships/hyperlink" Target="mailto:lenjoy410@gmail.com" TargetMode="External"/><Relationship Id="rId62" Type="http://schemas.openxmlformats.org/officeDocument/2006/relationships/hyperlink" Target="mailto:awalnut25@yahoo.com" TargetMode="External"/><Relationship Id="rId83" Type="http://schemas.openxmlformats.org/officeDocument/2006/relationships/hyperlink" Target="mailto:weller480@msn.com" TargetMode="External"/><Relationship Id="rId88" Type="http://schemas.openxmlformats.org/officeDocument/2006/relationships/hyperlink" Target="mailto:jebetb@aol.com" TargetMode="External"/><Relationship Id="rId111" Type="http://schemas.openxmlformats.org/officeDocument/2006/relationships/hyperlink" Target="mailto:larson.wakisew@sasktel.net" TargetMode="External"/><Relationship Id="rId132" Type="http://schemas.openxmlformats.org/officeDocument/2006/relationships/hyperlink" Target="mailto:johnacosta1953@yahoo.com" TargetMode="External"/><Relationship Id="rId153" Type="http://schemas.openxmlformats.org/officeDocument/2006/relationships/printerSettings" Target="../printerSettings/printerSettings14.bin"/><Relationship Id="rId15" Type="http://schemas.openxmlformats.org/officeDocument/2006/relationships/hyperlink" Target="mailto:mhmtr@juno.com" TargetMode="External"/><Relationship Id="rId36" Type="http://schemas.openxmlformats.org/officeDocument/2006/relationships/hyperlink" Target="mailto:AD-hauser@msn.com" TargetMode="External"/><Relationship Id="rId57" Type="http://schemas.openxmlformats.org/officeDocument/2006/relationships/hyperlink" Target="mailto:stacharone2003@yahoo.com" TargetMode="External"/><Relationship Id="rId106" Type="http://schemas.openxmlformats.org/officeDocument/2006/relationships/hyperlink" Target="mailto:DaveGuevara@prodigy.net" TargetMode="External"/><Relationship Id="rId127" Type="http://schemas.openxmlformats.org/officeDocument/2006/relationships/hyperlink" Target="mailto:Gdalec@cox.net" TargetMode="External"/><Relationship Id="rId10" Type="http://schemas.openxmlformats.org/officeDocument/2006/relationships/hyperlink" Target="mailto:lebbyfamily@gmail.com" TargetMode="External"/><Relationship Id="rId31" Type="http://schemas.openxmlformats.org/officeDocument/2006/relationships/hyperlink" Target="mailto:deedel004@aol.com" TargetMode="External"/><Relationship Id="rId52" Type="http://schemas.openxmlformats.org/officeDocument/2006/relationships/hyperlink" Target="mailto:clyde5474@yahoo.com" TargetMode="External"/><Relationship Id="rId73" Type="http://schemas.openxmlformats.org/officeDocument/2006/relationships/hyperlink" Target="mailto:howard.standage@hotmail.com" TargetMode="External"/><Relationship Id="rId78" Type="http://schemas.openxmlformats.org/officeDocument/2006/relationships/hyperlink" Target="mailto:kenpauliu@juno.com" TargetMode="External"/><Relationship Id="rId94" Type="http://schemas.openxmlformats.org/officeDocument/2006/relationships/hyperlink" Target="mailto:carolnm@q.com" TargetMode="External"/><Relationship Id="rId99" Type="http://schemas.openxmlformats.org/officeDocument/2006/relationships/hyperlink" Target="mailto:fjsantoro@yahoo.com" TargetMode="External"/><Relationship Id="rId101" Type="http://schemas.openxmlformats.org/officeDocument/2006/relationships/hyperlink" Target="mailto:blueclearcoast@yahoo.com" TargetMode="External"/><Relationship Id="rId122" Type="http://schemas.openxmlformats.org/officeDocument/2006/relationships/hyperlink" Target="mailto:sjohnston29@cox.net" TargetMode="External"/><Relationship Id="rId143" Type="http://schemas.openxmlformats.org/officeDocument/2006/relationships/hyperlink" Target="mailto:crluv2dance@gmail.com" TargetMode="External"/><Relationship Id="rId148" Type="http://schemas.openxmlformats.org/officeDocument/2006/relationships/hyperlink" Target="mailto:gjbrash@sasktel.net" TargetMode="External"/><Relationship Id="rId4" Type="http://schemas.openxmlformats.org/officeDocument/2006/relationships/hyperlink" Target="mailto:rowland.byerly@q.com" TargetMode="External"/><Relationship Id="rId9" Type="http://schemas.openxmlformats.org/officeDocument/2006/relationships/hyperlink" Target="mailto:lebbyfamily@gmail.com" TargetMode="External"/><Relationship Id="rId26" Type="http://schemas.openxmlformats.org/officeDocument/2006/relationships/hyperlink" Target="mailto:diana_39@hotmail.com" TargetMode="External"/><Relationship Id="rId47" Type="http://schemas.openxmlformats.org/officeDocument/2006/relationships/hyperlink" Target="mailto:stacharone2003@yahoo.com" TargetMode="External"/><Relationship Id="rId68" Type="http://schemas.openxmlformats.org/officeDocument/2006/relationships/hyperlink" Target="mailto:fspraus@cox.net" TargetMode="External"/><Relationship Id="rId89" Type="http://schemas.openxmlformats.org/officeDocument/2006/relationships/hyperlink" Target="mailto:gmleakvold@hotmail.com" TargetMode="External"/><Relationship Id="rId112" Type="http://schemas.openxmlformats.org/officeDocument/2006/relationships/hyperlink" Target="mailto:jankaoliver@yahoo.com" TargetMode="External"/><Relationship Id="rId133" Type="http://schemas.openxmlformats.org/officeDocument/2006/relationships/hyperlink" Target="mailto:wjnlew2@aol.com" TargetMode="External"/><Relationship Id="rId16" Type="http://schemas.openxmlformats.org/officeDocument/2006/relationships/hyperlink" Target="mailto:mhmtr@juno.com" TargetMode="External"/><Relationship Id="rId37" Type="http://schemas.openxmlformats.org/officeDocument/2006/relationships/hyperlink" Target="mailto:patriciaeck621@gmail.com" TargetMode="External"/><Relationship Id="rId58" Type="http://schemas.openxmlformats.org/officeDocument/2006/relationships/hyperlink" Target="mailto:frankm6972@live.com" TargetMode="External"/><Relationship Id="rId79" Type="http://schemas.openxmlformats.org/officeDocument/2006/relationships/hyperlink" Target="mailto:springtmenow@q.com" TargetMode="External"/><Relationship Id="rId102" Type="http://schemas.openxmlformats.org/officeDocument/2006/relationships/hyperlink" Target="mailto:carolp1@cox.net" TargetMode="External"/><Relationship Id="rId123" Type="http://schemas.openxmlformats.org/officeDocument/2006/relationships/hyperlink" Target="mailto:donna.riffel@gmail.com" TargetMode="External"/><Relationship Id="rId144" Type="http://schemas.openxmlformats.org/officeDocument/2006/relationships/hyperlink" Target="mailto:bonnietranquilla@yahoo.com" TargetMode="External"/><Relationship Id="rId90" Type="http://schemas.openxmlformats.org/officeDocument/2006/relationships/hyperlink" Target="mailto:halhol1@netzero.net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mailto:ritamjmartel@hotmail.com" TargetMode="External"/><Relationship Id="rId21" Type="http://schemas.openxmlformats.org/officeDocument/2006/relationships/hyperlink" Target="mailto:joann.nckvtl@gmail.com" TargetMode="External"/><Relationship Id="rId42" Type="http://schemas.openxmlformats.org/officeDocument/2006/relationships/hyperlink" Target="mailto:my1rene@yahoo.com" TargetMode="External"/><Relationship Id="rId63" Type="http://schemas.openxmlformats.org/officeDocument/2006/relationships/hyperlink" Target="mailto:murphjanl@cox.net" TargetMode="External"/><Relationship Id="rId84" Type="http://schemas.openxmlformats.org/officeDocument/2006/relationships/hyperlink" Target="mailto:edemerse@cox.net" TargetMode="External"/><Relationship Id="rId138" Type="http://schemas.openxmlformats.org/officeDocument/2006/relationships/hyperlink" Target="mailto:insurances4u@aol.com" TargetMode="External"/><Relationship Id="rId107" Type="http://schemas.openxmlformats.org/officeDocument/2006/relationships/hyperlink" Target="mailto:lmcadwell@tds.net" TargetMode="External"/><Relationship Id="rId11" Type="http://schemas.openxmlformats.org/officeDocument/2006/relationships/hyperlink" Target="mailto:bsherry1@centurylink.net" TargetMode="External"/><Relationship Id="rId32" Type="http://schemas.openxmlformats.org/officeDocument/2006/relationships/hyperlink" Target="mailto:jkr0807@gmail.com" TargetMode="External"/><Relationship Id="rId53" Type="http://schemas.openxmlformats.org/officeDocument/2006/relationships/hyperlink" Target="mailto:duckadoc@aol.com" TargetMode="External"/><Relationship Id="rId74" Type="http://schemas.openxmlformats.org/officeDocument/2006/relationships/hyperlink" Target="mailto:jebetb@aol.com" TargetMode="External"/><Relationship Id="rId128" Type="http://schemas.openxmlformats.org/officeDocument/2006/relationships/hyperlink" Target="mailto:budreed@cox.net" TargetMode="External"/><Relationship Id="rId149" Type="http://schemas.openxmlformats.org/officeDocument/2006/relationships/hyperlink" Target="mailto:tinker9ball@gmail.com" TargetMode="External"/><Relationship Id="rId5" Type="http://schemas.openxmlformats.org/officeDocument/2006/relationships/hyperlink" Target="mailto:fjsantoro@yahoo.com" TargetMode="External"/><Relationship Id="rId95" Type="http://schemas.openxmlformats.org/officeDocument/2006/relationships/hyperlink" Target="mailto:mausull@yahoo.com" TargetMode="External"/><Relationship Id="rId22" Type="http://schemas.openxmlformats.org/officeDocument/2006/relationships/hyperlink" Target="mailto:joann.nckvtl@gmail.com" TargetMode="External"/><Relationship Id="rId27" Type="http://schemas.openxmlformats.org/officeDocument/2006/relationships/hyperlink" Target="mailto:eyeball5@juno.com" TargetMode="External"/><Relationship Id="rId43" Type="http://schemas.openxmlformats.org/officeDocument/2006/relationships/hyperlink" Target="mailto:vjbridwell13@centurylink.net" TargetMode="External"/><Relationship Id="rId48" Type="http://schemas.openxmlformats.org/officeDocument/2006/relationships/hyperlink" Target="mailto:stacharone2003@yahoo.com" TargetMode="External"/><Relationship Id="rId64" Type="http://schemas.openxmlformats.org/officeDocument/2006/relationships/hyperlink" Target="mailto:verbrokel@yahoo.com" TargetMode="External"/><Relationship Id="rId69" Type="http://schemas.openxmlformats.org/officeDocument/2006/relationships/hyperlink" Target="mailto:dospronto@gmail.com" TargetMode="External"/><Relationship Id="rId113" Type="http://schemas.openxmlformats.org/officeDocument/2006/relationships/hyperlink" Target="mailto:carolrm@comcast.net" TargetMode="External"/><Relationship Id="rId118" Type="http://schemas.openxmlformats.org/officeDocument/2006/relationships/hyperlink" Target="mailto:desertflora@cox.net" TargetMode="External"/><Relationship Id="rId134" Type="http://schemas.openxmlformats.org/officeDocument/2006/relationships/hyperlink" Target="mailto:mrday25@gmail.com" TargetMode="External"/><Relationship Id="rId139" Type="http://schemas.openxmlformats.org/officeDocument/2006/relationships/hyperlink" Target="mailto:tachavosbuyh@msn.com" TargetMode="External"/><Relationship Id="rId80" Type="http://schemas.openxmlformats.org/officeDocument/2006/relationships/hyperlink" Target="mailto:jimmccown@comcast.net" TargetMode="External"/><Relationship Id="rId85" Type="http://schemas.openxmlformats.org/officeDocument/2006/relationships/hyperlink" Target="mailto:cfullmer@cox.net" TargetMode="External"/><Relationship Id="rId150" Type="http://schemas.openxmlformats.org/officeDocument/2006/relationships/hyperlink" Target="mailto:nancyjgraham6@gmail.com" TargetMode="External"/><Relationship Id="rId12" Type="http://schemas.openxmlformats.org/officeDocument/2006/relationships/hyperlink" Target="mailto:AD-hauser@msn.com" TargetMode="External"/><Relationship Id="rId17" Type="http://schemas.openxmlformats.org/officeDocument/2006/relationships/hyperlink" Target="mailto:wlhalsey107@aol.com" TargetMode="External"/><Relationship Id="rId33" Type="http://schemas.openxmlformats.org/officeDocument/2006/relationships/hyperlink" Target="mailto:bilmarjensen28@gmail.com" TargetMode="External"/><Relationship Id="rId38" Type="http://schemas.openxmlformats.org/officeDocument/2006/relationships/hyperlink" Target="mailto:kj7u@msn.com" TargetMode="External"/><Relationship Id="rId59" Type="http://schemas.openxmlformats.org/officeDocument/2006/relationships/hyperlink" Target="mailto:moorefun1@yahoo.com" TargetMode="External"/><Relationship Id="rId103" Type="http://schemas.openxmlformats.org/officeDocument/2006/relationships/hyperlink" Target="mailto:gmleakvold@hotmail.com" TargetMode="External"/><Relationship Id="rId108" Type="http://schemas.openxmlformats.org/officeDocument/2006/relationships/hyperlink" Target="mailto:j.devine41.jd@gmail.com" TargetMode="External"/><Relationship Id="rId124" Type="http://schemas.openxmlformats.org/officeDocument/2006/relationships/hyperlink" Target="mailto:66004@naver.com" TargetMode="External"/><Relationship Id="rId129" Type="http://schemas.openxmlformats.org/officeDocument/2006/relationships/hyperlink" Target="mailto:kbmack9@gmail.com" TargetMode="External"/><Relationship Id="rId54" Type="http://schemas.openxmlformats.org/officeDocument/2006/relationships/hyperlink" Target="mailto:bubbly0107@aol.com" TargetMode="External"/><Relationship Id="rId70" Type="http://schemas.openxmlformats.org/officeDocument/2006/relationships/hyperlink" Target="mailto:LwillsAK@gmail.com" TargetMode="External"/><Relationship Id="rId75" Type="http://schemas.openxmlformats.org/officeDocument/2006/relationships/hyperlink" Target="mailto:sjohnston29@cox.net" TargetMode="External"/><Relationship Id="rId91" Type="http://schemas.openxmlformats.org/officeDocument/2006/relationships/hyperlink" Target="mailto:merrimmck@roadrunner.com" TargetMode="External"/><Relationship Id="rId96" Type="http://schemas.openxmlformats.org/officeDocument/2006/relationships/hyperlink" Target="mailto:janet@libertybrush.com" TargetMode="External"/><Relationship Id="rId140" Type="http://schemas.openxmlformats.org/officeDocument/2006/relationships/hyperlink" Target="mailto:ambutch1947@yahoo.com" TargetMode="External"/><Relationship Id="rId145" Type="http://schemas.openxmlformats.org/officeDocument/2006/relationships/hyperlink" Target="mailto:nodakwillie@comcast.net" TargetMode="External"/><Relationship Id="rId1" Type="http://schemas.openxmlformats.org/officeDocument/2006/relationships/hyperlink" Target="mailto:bgizzi@cox.net" TargetMode="External"/><Relationship Id="rId6" Type="http://schemas.openxmlformats.org/officeDocument/2006/relationships/hyperlink" Target="mailto:bgplace@bgplace.cnc.net" TargetMode="External"/><Relationship Id="rId23" Type="http://schemas.openxmlformats.org/officeDocument/2006/relationships/hyperlink" Target="mailto:mhmtr@juno.com" TargetMode="External"/><Relationship Id="rId28" Type="http://schemas.openxmlformats.org/officeDocument/2006/relationships/hyperlink" Target="mailto:kenpauliu@juno.com" TargetMode="External"/><Relationship Id="rId49" Type="http://schemas.openxmlformats.org/officeDocument/2006/relationships/hyperlink" Target="mailto:rowland.byerly@q.com" TargetMode="External"/><Relationship Id="rId114" Type="http://schemas.openxmlformats.org/officeDocument/2006/relationships/hyperlink" Target="mailto:larson.wakisew@sasktel.net" TargetMode="External"/><Relationship Id="rId119" Type="http://schemas.openxmlformats.org/officeDocument/2006/relationships/hyperlink" Target="mailto:maslonka1@cox.net" TargetMode="External"/><Relationship Id="rId44" Type="http://schemas.openxmlformats.org/officeDocument/2006/relationships/hyperlink" Target="mailto:cpowers21@cox.net" TargetMode="External"/><Relationship Id="rId60" Type="http://schemas.openxmlformats.org/officeDocument/2006/relationships/hyperlink" Target="mailto:312venus@gmail.com" TargetMode="External"/><Relationship Id="rId65" Type="http://schemas.openxmlformats.org/officeDocument/2006/relationships/hyperlink" Target="mailto:richjani@yahoo.com" TargetMode="External"/><Relationship Id="rId81" Type="http://schemas.openxmlformats.org/officeDocument/2006/relationships/hyperlink" Target="mailto:jkost@tds.net" TargetMode="External"/><Relationship Id="rId86" Type="http://schemas.openxmlformats.org/officeDocument/2006/relationships/hyperlink" Target="mailto:celticchat@msn.com" TargetMode="External"/><Relationship Id="rId130" Type="http://schemas.openxmlformats.org/officeDocument/2006/relationships/hyperlink" Target="mailto:fpleydens@msn.com" TargetMode="External"/><Relationship Id="rId135" Type="http://schemas.openxmlformats.org/officeDocument/2006/relationships/hyperlink" Target="mailto:mrday25@gmail.com" TargetMode="External"/><Relationship Id="rId151" Type="http://schemas.openxmlformats.org/officeDocument/2006/relationships/printerSettings" Target="../printerSettings/printerSettings15.bin"/><Relationship Id="rId13" Type="http://schemas.openxmlformats.org/officeDocument/2006/relationships/hyperlink" Target="mailto:gcornwell@sasktel.net" TargetMode="External"/><Relationship Id="rId18" Type="http://schemas.openxmlformats.org/officeDocument/2006/relationships/hyperlink" Target="mailto:jholtine@aol.com" TargetMode="External"/><Relationship Id="rId39" Type="http://schemas.openxmlformats.org/officeDocument/2006/relationships/hyperlink" Target="mailto:sizzlen49@yahoo.com" TargetMode="External"/><Relationship Id="rId109" Type="http://schemas.openxmlformats.org/officeDocument/2006/relationships/hyperlink" Target="mailto:cmdever@cox.net" TargetMode="External"/><Relationship Id="rId34" Type="http://schemas.openxmlformats.org/officeDocument/2006/relationships/hyperlink" Target="mailto:gerriaz@cox.net" TargetMode="External"/><Relationship Id="rId50" Type="http://schemas.openxmlformats.org/officeDocument/2006/relationships/hyperlink" Target="mailto:lebbyfamily@gmail.com" TargetMode="External"/><Relationship Id="rId55" Type="http://schemas.openxmlformats.org/officeDocument/2006/relationships/hyperlink" Target="mailto:clyde5474@yahoo.com" TargetMode="External"/><Relationship Id="rId76" Type="http://schemas.openxmlformats.org/officeDocument/2006/relationships/hyperlink" Target="mailto:corfugeorgex@aol.com" TargetMode="External"/><Relationship Id="rId97" Type="http://schemas.openxmlformats.org/officeDocument/2006/relationships/hyperlink" Target="mailto:eugene@libertybrush.com" TargetMode="External"/><Relationship Id="rId104" Type="http://schemas.openxmlformats.org/officeDocument/2006/relationships/hyperlink" Target="mailto:ecp3@cox.net" TargetMode="External"/><Relationship Id="rId120" Type="http://schemas.openxmlformats.org/officeDocument/2006/relationships/hyperlink" Target="mailto:fspraus@cox.net" TargetMode="External"/><Relationship Id="rId125" Type="http://schemas.openxmlformats.org/officeDocument/2006/relationships/hyperlink" Target="mailto:jtben2711@cox.net" TargetMode="External"/><Relationship Id="rId141" Type="http://schemas.openxmlformats.org/officeDocument/2006/relationships/hyperlink" Target="mailto:ambutch1947@yahoo.com" TargetMode="External"/><Relationship Id="rId146" Type="http://schemas.openxmlformats.org/officeDocument/2006/relationships/hyperlink" Target="mailto:gjbrash@sasktel.net" TargetMode="External"/><Relationship Id="rId7" Type="http://schemas.openxmlformats.org/officeDocument/2006/relationships/hyperlink" Target="mailto:bgplace@bgplace.cnc.net" TargetMode="External"/><Relationship Id="rId71" Type="http://schemas.openxmlformats.org/officeDocument/2006/relationships/hyperlink" Target="mailto:barbjeanl9@yahoo.com" TargetMode="External"/><Relationship Id="rId92" Type="http://schemas.openxmlformats.org/officeDocument/2006/relationships/hyperlink" Target="mailto:halhol1@netzero.net" TargetMode="External"/><Relationship Id="rId2" Type="http://schemas.openxmlformats.org/officeDocument/2006/relationships/hyperlink" Target="mailto:thatssojoyce@cox.net" TargetMode="External"/><Relationship Id="rId29" Type="http://schemas.openxmlformats.org/officeDocument/2006/relationships/hyperlink" Target="mailto:thuang888@cox.net" TargetMode="External"/><Relationship Id="rId24" Type="http://schemas.openxmlformats.org/officeDocument/2006/relationships/hyperlink" Target="mailto:mhmtr@juno.com" TargetMode="External"/><Relationship Id="rId40" Type="http://schemas.openxmlformats.org/officeDocument/2006/relationships/hyperlink" Target="mailto:dromans123@yahoo.com" TargetMode="External"/><Relationship Id="rId45" Type="http://schemas.openxmlformats.org/officeDocument/2006/relationships/hyperlink" Target="mailto:bonnieslamkin@hotmail.com" TargetMode="External"/><Relationship Id="rId66" Type="http://schemas.openxmlformats.org/officeDocument/2006/relationships/hyperlink" Target="mailto:dafy46@gmail.com" TargetMode="External"/><Relationship Id="rId87" Type="http://schemas.openxmlformats.org/officeDocument/2006/relationships/hyperlink" Target="mailto:george26241@aol.com" TargetMode="External"/><Relationship Id="rId110" Type="http://schemas.openxmlformats.org/officeDocument/2006/relationships/hyperlink" Target="mailto:mje257@yahoo.com" TargetMode="External"/><Relationship Id="rId115" Type="http://schemas.openxmlformats.org/officeDocument/2006/relationships/hyperlink" Target="mailto:larson.wakisew@sasktel.net" TargetMode="External"/><Relationship Id="rId131" Type="http://schemas.openxmlformats.org/officeDocument/2006/relationships/hyperlink" Target="mailto:fpleydens@msn.com" TargetMode="External"/><Relationship Id="rId136" Type="http://schemas.openxmlformats.org/officeDocument/2006/relationships/hyperlink" Target="mailto:ejhaaf@sasktel.net" TargetMode="External"/><Relationship Id="rId61" Type="http://schemas.openxmlformats.org/officeDocument/2006/relationships/hyperlink" Target="mailto:berresune@gmail.com" TargetMode="External"/><Relationship Id="rId82" Type="http://schemas.openxmlformats.org/officeDocument/2006/relationships/hyperlink" Target="mailto:bettyburm@q.com" TargetMode="External"/><Relationship Id="rId19" Type="http://schemas.openxmlformats.org/officeDocument/2006/relationships/hyperlink" Target="mailto:marylgene@yahoo.com" TargetMode="External"/><Relationship Id="rId14" Type="http://schemas.openxmlformats.org/officeDocument/2006/relationships/hyperlink" Target="mailto:jankaoliver@yahoo.com" TargetMode="External"/><Relationship Id="rId30" Type="http://schemas.openxmlformats.org/officeDocument/2006/relationships/hyperlink" Target="mailto:ermc257@cox.net" TargetMode="External"/><Relationship Id="rId35" Type="http://schemas.openxmlformats.org/officeDocument/2006/relationships/hyperlink" Target="mailto:fcloward@gmail.com" TargetMode="External"/><Relationship Id="rId56" Type="http://schemas.openxmlformats.org/officeDocument/2006/relationships/hyperlink" Target="mailto:DaveGuevara@hotmail.com" TargetMode="External"/><Relationship Id="rId77" Type="http://schemas.openxmlformats.org/officeDocument/2006/relationships/hyperlink" Target="mailto:pearl.behrends@cox.net" TargetMode="External"/><Relationship Id="rId100" Type="http://schemas.openxmlformats.org/officeDocument/2006/relationships/hyperlink" Target="mailto:lurianned@telus.net" TargetMode="External"/><Relationship Id="rId105" Type="http://schemas.openxmlformats.org/officeDocument/2006/relationships/hyperlink" Target="mailto:larrylund@cox.net" TargetMode="External"/><Relationship Id="rId126" Type="http://schemas.openxmlformats.org/officeDocument/2006/relationships/hyperlink" Target="mailto:jwmsco@comcast.net" TargetMode="External"/><Relationship Id="rId147" Type="http://schemas.openxmlformats.org/officeDocument/2006/relationships/hyperlink" Target="mailto:gjbrash@sasktel.net" TargetMode="External"/><Relationship Id="rId8" Type="http://schemas.openxmlformats.org/officeDocument/2006/relationships/hyperlink" Target="mailto:gracecooney4@msn.com" TargetMode="External"/><Relationship Id="rId51" Type="http://schemas.openxmlformats.org/officeDocument/2006/relationships/hyperlink" Target="mailto:lebbyfamily@gmail.com" TargetMode="External"/><Relationship Id="rId72" Type="http://schemas.openxmlformats.org/officeDocument/2006/relationships/hyperlink" Target="mailto:fserbmon@yahoo.com" TargetMode="External"/><Relationship Id="rId93" Type="http://schemas.openxmlformats.org/officeDocument/2006/relationships/hyperlink" Target="mailto:terrypratt28@yahoo.com" TargetMode="External"/><Relationship Id="rId98" Type="http://schemas.openxmlformats.org/officeDocument/2006/relationships/hyperlink" Target="mailto:jamespbradley@hotmail.com" TargetMode="External"/><Relationship Id="rId121" Type="http://schemas.openxmlformats.org/officeDocument/2006/relationships/hyperlink" Target="mailto:fspraus@cox.net" TargetMode="External"/><Relationship Id="rId142" Type="http://schemas.openxmlformats.org/officeDocument/2006/relationships/hyperlink" Target="mailto:libraguy@telus.net" TargetMode="External"/><Relationship Id="rId3" Type="http://schemas.openxmlformats.org/officeDocument/2006/relationships/hyperlink" Target="mailto:andrewangal@yahoo.com" TargetMode="External"/><Relationship Id="rId25" Type="http://schemas.openxmlformats.org/officeDocument/2006/relationships/hyperlink" Target="mailto:contessa.dys@gmail.com" TargetMode="External"/><Relationship Id="rId46" Type="http://schemas.openxmlformats.org/officeDocument/2006/relationships/hyperlink" Target="mailto:LWK0725@aol.com" TargetMode="External"/><Relationship Id="rId67" Type="http://schemas.openxmlformats.org/officeDocument/2006/relationships/hyperlink" Target="mailto:dafy46@gmail.com" TargetMode="External"/><Relationship Id="rId116" Type="http://schemas.openxmlformats.org/officeDocument/2006/relationships/hyperlink" Target="mailto:carolp1@cox.net" TargetMode="External"/><Relationship Id="rId137" Type="http://schemas.openxmlformats.org/officeDocument/2006/relationships/hyperlink" Target="mailto:walt.zaluski@gmail.com" TargetMode="External"/><Relationship Id="rId20" Type="http://schemas.openxmlformats.org/officeDocument/2006/relationships/hyperlink" Target="mailto:namamitchell@aol" TargetMode="External"/><Relationship Id="rId41" Type="http://schemas.openxmlformats.org/officeDocument/2006/relationships/hyperlink" Target="mailto:Gdalec@cox.net" TargetMode="External"/><Relationship Id="rId62" Type="http://schemas.openxmlformats.org/officeDocument/2006/relationships/hyperlink" Target="mailto:davidknapp@hotmail.com" TargetMode="External"/><Relationship Id="rId83" Type="http://schemas.openxmlformats.org/officeDocument/2006/relationships/hyperlink" Target="mailto:edemerse@cox.net" TargetMode="External"/><Relationship Id="rId88" Type="http://schemas.openxmlformats.org/officeDocument/2006/relationships/hyperlink" Target="mailto:wjnlew2@aol.com" TargetMode="External"/><Relationship Id="rId111" Type="http://schemas.openxmlformats.org/officeDocument/2006/relationships/hyperlink" Target="mailto:mje257@yahoo.com" TargetMode="External"/><Relationship Id="rId132" Type="http://schemas.openxmlformats.org/officeDocument/2006/relationships/hyperlink" Target="mailto:jshoemaker7010@comcast.net" TargetMode="External"/><Relationship Id="rId15" Type="http://schemas.openxmlformats.org/officeDocument/2006/relationships/hyperlink" Target="mailto:jmhoctor@yahoo.com" TargetMode="External"/><Relationship Id="rId36" Type="http://schemas.openxmlformats.org/officeDocument/2006/relationships/hyperlink" Target="mailto:uni4444@aol.com" TargetMode="External"/><Relationship Id="rId57" Type="http://schemas.openxmlformats.org/officeDocument/2006/relationships/hyperlink" Target="mailto:jjjlquinn@hotmail.com" TargetMode="External"/><Relationship Id="rId106" Type="http://schemas.openxmlformats.org/officeDocument/2006/relationships/hyperlink" Target="mailto:lmcadwell@tds.net" TargetMode="External"/><Relationship Id="rId127" Type="http://schemas.openxmlformats.org/officeDocument/2006/relationships/hyperlink" Target="mailto:jwmsco@comcast.net" TargetMode="External"/><Relationship Id="rId10" Type="http://schemas.openxmlformats.org/officeDocument/2006/relationships/hyperlink" Target="mailto:rconner547@cox.net" TargetMode="External"/><Relationship Id="rId31" Type="http://schemas.openxmlformats.org/officeDocument/2006/relationships/hyperlink" Target="mailto:diana_39@hotmail.com" TargetMode="External"/><Relationship Id="rId52" Type="http://schemas.openxmlformats.org/officeDocument/2006/relationships/hyperlink" Target="mailto:msack11720@cox.net" TargetMode="External"/><Relationship Id="rId73" Type="http://schemas.openxmlformats.org/officeDocument/2006/relationships/hyperlink" Target="mailto:deedel004@cs.com" TargetMode="External"/><Relationship Id="rId78" Type="http://schemas.openxmlformats.org/officeDocument/2006/relationships/hyperlink" Target="mailto:jmbandd@gmail.com" TargetMode="External"/><Relationship Id="rId94" Type="http://schemas.openxmlformats.org/officeDocument/2006/relationships/hyperlink" Target="mailto:aldvr5@gmail.com" TargetMode="External"/><Relationship Id="rId99" Type="http://schemas.openxmlformats.org/officeDocument/2006/relationships/hyperlink" Target="mailto:Taya777@aol.com" TargetMode="External"/><Relationship Id="rId101" Type="http://schemas.openxmlformats.org/officeDocument/2006/relationships/hyperlink" Target="mailto:lurianned@telus.net" TargetMode="External"/><Relationship Id="rId122" Type="http://schemas.openxmlformats.org/officeDocument/2006/relationships/hyperlink" Target="mailto:waynebarker@msn.com" TargetMode="External"/><Relationship Id="rId143" Type="http://schemas.openxmlformats.org/officeDocument/2006/relationships/hyperlink" Target="mailto:gaylandpurdum@yahoo.com" TargetMode="External"/><Relationship Id="rId148" Type="http://schemas.openxmlformats.org/officeDocument/2006/relationships/hyperlink" Target="mailto:patriciaeck621@gmail.com" TargetMode="External"/><Relationship Id="rId4" Type="http://schemas.openxmlformats.org/officeDocument/2006/relationships/hyperlink" Target="mailto:sbartelson@live.com" TargetMode="External"/><Relationship Id="rId9" Type="http://schemas.openxmlformats.org/officeDocument/2006/relationships/hyperlink" Target="mailto:rconner547@cox.net" TargetMode="External"/><Relationship Id="rId26" Type="http://schemas.openxmlformats.org/officeDocument/2006/relationships/hyperlink" Target="mailto:mvolberd2@cox.net" TargetMode="External"/><Relationship Id="rId47" Type="http://schemas.openxmlformats.org/officeDocument/2006/relationships/hyperlink" Target="https://webmail.west.cox.net/do/mail/message/mailto?to=havingfundancing%40gmail.com" TargetMode="External"/><Relationship Id="rId68" Type="http://schemas.openxmlformats.org/officeDocument/2006/relationships/hyperlink" Target="mailto:dospronto@gmail.com" TargetMode="External"/><Relationship Id="rId89" Type="http://schemas.openxmlformats.org/officeDocument/2006/relationships/hyperlink" Target="mailto:bill4435@hotmail.com" TargetMode="External"/><Relationship Id="rId112" Type="http://schemas.openxmlformats.org/officeDocument/2006/relationships/hyperlink" Target="mailto:ges431@hotmail.com" TargetMode="External"/><Relationship Id="rId133" Type="http://schemas.openxmlformats.org/officeDocument/2006/relationships/hyperlink" Target="mailto:jshoemaker7010@comcast.net" TargetMode="External"/><Relationship Id="rId16" Type="http://schemas.openxmlformats.org/officeDocument/2006/relationships/hyperlink" Target="mailto:kcenturion@aol.com" TargetMode="External"/><Relationship Id="rId37" Type="http://schemas.openxmlformats.org/officeDocument/2006/relationships/hyperlink" Target="mailto:kj7u@msn.com" TargetMode="External"/><Relationship Id="rId58" Type="http://schemas.openxmlformats.org/officeDocument/2006/relationships/hyperlink" Target="mailto:exzildaj@aol.com" TargetMode="External"/><Relationship Id="rId79" Type="http://schemas.openxmlformats.org/officeDocument/2006/relationships/hyperlink" Target="mailto:crluv2dance@gmail.com" TargetMode="External"/><Relationship Id="rId102" Type="http://schemas.openxmlformats.org/officeDocument/2006/relationships/hyperlink" Target="mailto:sharonmcgavick@comcast.net" TargetMode="External"/><Relationship Id="rId123" Type="http://schemas.openxmlformats.org/officeDocument/2006/relationships/hyperlink" Target="mailto:elipe@warpnet.net" TargetMode="External"/><Relationship Id="rId144" Type="http://schemas.openxmlformats.org/officeDocument/2006/relationships/hyperlink" Target="mailto:jacosta1953@juno.com" TargetMode="External"/><Relationship Id="rId90" Type="http://schemas.openxmlformats.org/officeDocument/2006/relationships/hyperlink" Target="mailto:donanony@yahoo.com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mailto:pattrevor@me.com" TargetMode="External"/><Relationship Id="rId21" Type="http://schemas.openxmlformats.org/officeDocument/2006/relationships/hyperlink" Target="mailto:my1rene@yahoo.com" TargetMode="External"/><Relationship Id="rId42" Type="http://schemas.openxmlformats.org/officeDocument/2006/relationships/hyperlink" Target="mailto:ejeanwall@aol.com" TargetMode="External"/><Relationship Id="rId63" Type="http://schemas.openxmlformats.org/officeDocument/2006/relationships/hyperlink" Target="mailto:joann.nckvtl@gmail.com" TargetMode="External"/><Relationship Id="rId84" Type="http://schemas.openxmlformats.org/officeDocument/2006/relationships/hyperlink" Target="mailto:LwillsAK@gmail.com" TargetMode="External"/><Relationship Id="rId138" Type="http://schemas.openxmlformats.org/officeDocument/2006/relationships/hyperlink" Target="mailto:ambutch1947@yahoo.com" TargetMode="External"/><Relationship Id="rId107" Type="http://schemas.openxmlformats.org/officeDocument/2006/relationships/hyperlink" Target="mailto:ejhaaf@sasktel.net" TargetMode="External"/><Relationship Id="rId11" Type="http://schemas.openxmlformats.org/officeDocument/2006/relationships/hyperlink" Target="mailto:sbartelson@live.com" TargetMode="External"/><Relationship Id="rId32" Type="http://schemas.openxmlformats.org/officeDocument/2006/relationships/hyperlink" Target="mailto:tinker9ball@gmail.com" TargetMode="External"/><Relationship Id="rId53" Type="http://schemas.openxmlformats.org/officeDocument/2006/relationships/hyperlink" Target="mailto:donanony@yahoo.com" TargetMode="External"/><Relationship Id="rId74" Type="http://schemas.openxmlformats.org/officeDocument/2006/relationships/hyperlink" Target="mailto:dafy46@gmail.com" TargetMode="External"/><Relationship Id="rId128" Type="http://schemas.openxmlformats.org/officeDocument/2006/relationships/hyperlink" Target="mailto:bobsyl498@shaw.ca" TargetMode="External"/><Relationship Id="rId149" Type="http://schemas.openxmlformats.org/officeDocument/2006/relationships/hyperlink" Target="mailto:bettyburm@q.com" TargetMode="External"/><Relationship Id="rId5" Type="http://schemas.openxmlformats.org/officeDocument/2006/relationships/hyperlink" Target="mailto:donjones9@juno.com" TargetMode="External"/><Relationship Id="rId95" Type="http://schemas.openxmlformats.org/officeDocument/2006/relationships/hyperlink" Target="mailto:edemerse@cox.net" TargetMode="External"/><Relationship Id="rId22" Type="http://schemas.openxmlformats.org/officeDocument/2006/relationships/hyperlink" Target="mailto:lebbyfamily@gmail.com" TargetMode="External"/><Relationship Id="rId27" Type="http://schemas.openxmlformats.org/officeDocument/2006/relationships/hyperlink" Target="mailto:jkost@tds.net" TargetMode="External"/><Relationship Id="rId43" Type="http://schemas.openxmlformats.org/officeDocument/2006/relationships/hyperlink" Target="mailto:bgizzi@cox.net" TargetMode="External"/><Relationship Id="rId48" Type="http://schemas.openxmlformats.org/officeDocument/2006/relationships/hyperlink" Target="mailto:george26241@aol.com" TargetMode="External"/><Relationship Id="rId64" Type="http://schemas.openxmlformats.org/officeDocument/2006/relationships/hyperlink" Target="mailto:mhmtr@juno.com" TargetMode="External"/><Relationship Id="rId69" Type="http://schemas.openxmlformats.org/officeDocument/2006/relationships/hyperlink" Target="mailto:jtp149@yahoo.com" TargetMode="External"/><Relationship Id="rId113" Type="http://schemas.openxmlformats.org/officeDocument/2006/relationships/hyperlink" Target="mailto:meerkittyaz@gmail.com" TargetMode="External"/><Relationship Id="rId118" Type="http://schemas.openxmlformats.org/officeDocument/2006/relationships/hyperlink" Target="mailto:ron.comeau43@gmail.com" TargetMode="External"/><Relationship Id="rId134" Type="http://schemas.openxmlformats.org/officeDocument/2006/relationships/hyperlink" Target="mailto:gmjensen329@yahoo.com" TargetMode="External"/><Relationship Id="rId139" Type="http://schemas.openxmlformats.org/officeDocument/2006/relationships/hyperlink" Target="mailto:levocsal@live.com" TargetMode="External"/><Relationship Id="rId80" Type="http://schemas.openxmlformats.org/officeDocument/2006/relationships/hyperlink" Target="mailto:j.devine41.jd@gmail.com" TargetMode="External"/><Relationship Id="rId85" Type="http://schemas.openxmlformats.org/officeDocument/2006/relationships/hyperlink" Target="mailto:exzildaj@aol.com" TargetMode="External"/><Relationship Id="rId12" Type="http://schemas.openxmlformats.org/officeDocument/2006/relationships/hyperlink" Target="mailto:wlhalsey107@aol.com" TargetMode="External"/><Relationship Id="rId17" Type="http://schemas.openxmlformats.org/officeDocument/2006/relationships/hyperlink" Target="mailto:cfullmer@cox.net" TargetMode="External"/><Relationship Id="rId33" Type="http://schemas.openxmlformats.org/officeDocument/2006/relationships/hyperlink" Target="mailto:cjchism@cox.net" TargetMode="External"/><Relationship Id="rId38" Type="http://schemas.openxmlformats.org/officeDocument/2006/relationships/hyperlink" Target="mailto:mparrish1975@gmail.com" TargetMode="External"/><Relationship Id="rId59" Type="http://schemas.openxmlformats.org/officeDocument/2006/relationships/hyperlink" Target="mailto:namamitchell@aol" TargetMode="External"/><Relationship Id="rId103" Type="http://schemas.openxmlformats.org/officeDocument/2006/relationships/hyperlink" Target="mailto:lebrundenis@hotmail.com" TargetMode="External"/><Relationship Id="rId108" Type="http://schemas.openxmlformats.org/officeDocument/2006/relationships/hyperlink" Target="mailto:tjohnyu@gmail.com" TargetMode="External"/><Relationship Id="rId124" Type="http://schemas.openxmlformats.org/officeDocument/2006/relationships/hyperlink" Target="mailto:fpleydens@msn.com" TargetMode="External"/><Relationship Id="rId129" Type="http://schemas.openxmlformats.org/officeDocument/2006/relationships/hyperlink" Target="mailto:mrday25@gmail.com" TargetMode="External"/><Relationship Id="rId54" Type="http://schemas.openxmlformats.org/officeDocument/2006/relationships/hyperlink" Target="mailto:mvolberd2@cox.net" TargetMode="External"/><Relationship Id="rId70" Type="http://schemas.openxmlformats.org/officeDocument/2006/relationships/hyperlink" Target="mailto:awalnut25@yahoo.com" TargetMode="External"/><Relationship Id="rId75" Type="http://schemas.openxmlformats.org/officeDocument/2006/relationships/hyperlink" Target="mailto:rowland.byerly@q.com" TargetMode="External"/><Relationship Id="rId91" Type="http://schemas.openxmlformats.org/officeDocument/2006/relationships/hyperlink" Target="mailto:thuang888@cox.net" TargetMode="External"/><Relationship Id="rId96" Type="http://schemas.openxmlformats.org/officeDocument/2006/relationships/hyperlink" Target="mailto:edemerse@cox.net" TargetMode="External"/><Relationship Id="rId140" Type="http://schemas.openxmlformats.org/officeDocument/2006/relationships/hyperlink" Target="mailto:plinton@cox.net" TargetMode="External"/><Relationship Id="rId145" Type="http://schemas.openxmlformats.org/officeDocument/2006/relationships/hyperlink" Target="mailto:jessjam@telus.net" TargetMode="External"/><Relationship Id="rId1" Type="http://schemas.openxmlformats.org/officeDocument/2006/relationships/hyperlink" Target="mailto:jjjlquinn@hotmail.com" TargetMode="External"/><Relationship Id="rId6" Type="http://schemas.openxmlformats.org/officeDocument/2006/relationships/hyperlink" Target="mailto:andrewangal@yahoo.com" TargetMode="External"/><Relationship Id="rId23" Type="http://schemas.openxmlformats.org/officeDocument/2006/relationships/hyperlink" Target="mailto:lebbyfamily@gmail.com" TargetMode="External"/><Relationship Id="rId28" Type="http://schemas.openxmlformats.org/officeDocument/2006/relationships/hyperlink" Target="mailto:jankaoliver@yahoo.com" TargetMode="External"/><Relationship Id="rId49" Type="http://schemas.openxmlformats.org/officeDocument/2006/relationships/hyperlink" Target="mailto:janet@libertybrush.com" TargetMode="External"/><Relationship Id="rId114" Type="http://schemas.openxmlformats.org/officeDocument/2006/relationships/hyperlink" Target="mailto:sjohnston29@cox.net" TargetMode="External"/><Relationship Id="rId119" Type="http://schemas.openxmlformats.org/officeDocument/2006/relationships/hyperlink" Target="mailto:carollowell@yahoo.com" TargetMode="External"/><Relationship Id="rId44" Type="http://schemas.openxmlformats.org/officeDocument/2006/relationships/hyperlink" Target="mailto:jtben2711@cox.net" TargetMode="External"/><Relationship Id="rId60" Type="http://schemas.openxmlformats.org/officeDocument/2006/relationships/hyperlink" Target="mailto:eyeball5@juno.com" TargetMode="External"/><Relationship Id="rId65" Type="http://schemas.openxmlformats.org/officeDocument/2006/relationships/hyperlink" Target="mailto:contessa.dys@gmail.com" TargetMode="External"/><Relationship Id="rId81" Type="http://schemas.openxmlformats.org/officeDocument/2006/relationships/hyperlink" Target="mailto:nodakwillie@comcast.net" TargetMode="External"/><Relationship Id="rId86" Type="http://schemas.openxmlformats.org/officeDocument/2006/relationships/hyperlink" Target="mailto:sizzlen49@yahoo.com" TargetMode="External"/><Relationship Id="rId130" Type="http://schemas.openxmlformats.org/officeDocument/2006/relationships/hyperlink" Target="mailto:mrday25@gmail.com" TargetMode="External"/><Relationship Id="rId135" Type="http://schemas.openxmlformats.org/officeDocument/2006/relationships/hyperlink" Target="mailto:osharon1@juno.com" TargetMode="External"/><Relationship Id="rId13" Type="http://schemas.openxmlformats.org/officeDocument/2006/relationships/hyperlink" Target="mailto:diana_39@hotmail.com" TargetMode="External"/><Relationship Id="rId18" Type="http://schemas.openxmlformats.org/officeDocument/2006/relationships/hyperlink" Target="mailto:AD-hauser@msn.com" TargetMode="External"/><Relationship Id="rId39" Type="http://schemas.openxmlformats.org/officeDocument/2006/relationships/hyperlink" Target="mailto:lpetillo9@gmail.com" TargetMode="External"/><Relationship Id="rId109" Type="http://schemas.openxmlformats.org/officeDocument/2006/relationships/hyperlink" Target="mailto:cgouvenier@cox.net" TargetMode="External"/><Relationship Id="rId34" Type="http://schemas.openxmlformats.org/officeDocument/2006/relationships/hyperlink" Target="mailto:cjchism@cox.net" TargetMode="External"/><Relationship Id="rId50" Type="http://schemas.openxmlformats.org/officeDocument/2006/relationships/hyperlink" Target="mailto:bgplace@bgplace.cnc.net" TargetMode="External"/><Relationship Id="rId55" Type="http://schemas.openxmlformats.org/officeDocument/2006/relationships/hyperlink" Target="mailto:kenpauliu@juno.com" TargetMode="External"/><Relationship Id="rId76" Type="http://schemas.openxmlformats.org/officeDocument/2006/relationships/hyperlink" Target="mailto:jacosta1953@juno.com" TargetMode="External"/><Relationship Id="rId97" Type="http://schemas.openxmlformats.org/officeDocument/2006/relationships/hyperlink" Target="mailto:aldvr5@gmail.com" TargetMode="External"/><Relationship Id="rId104" Type="http://schemas.openxmlformats.org/officeDocument/2006/relationships/hyperlink" Target="mailto:marylgene@yahoo.com" TargetMode="External"/><Relationship Id="rId120" Type="http://schemas.openxmlformats.org/officeDocument/2006/relationships/hyperlink" Target="mailto:mrfarnsworth55@yahoo.com" TargetMode="External"/><Relationship Id="rId125" Type="http://schemas.openxmlformats.org/officeDocument/2006/relationships/hyperlink" Target="mailto:elipe@warpnet.net" TargetMode="External"/><Relationship Id="rId141" Type="http://schemas.openxmlformats.org/officeDocument/2006/relationships/hyperlink" Target="mailto:welovetodance2@gmail.com" TargetMode="External"/><Relationship Id="rId146" Type="http://schemas.openxmlformats.org/officeDocument/2006/relationships/hyperlink" Target="mailto:jessjam@telus.net" TargetMode="External"/><Relationship Id="rId7" Type="http://schemas.openxmlformats.org/officeDocument/2006/relationships/hyperlink" Target="mailto:cmdever@cox.net" TargetMode="External"/><Relationship Id="rId71" Type="http://schemas.openxmlformats.org/officeDocument/2006/relationships/hyperlink" Target="mailto:johnrgroves@comcast.net" TargetMode="External"/><Relationship Id="rId92" Type="http://schemas.openxmlformats.org/officeDocument/2006/relationships/hyperlink" Target="mailto:ermc257@cox.net" TargetMode="External"/><Relationship Id="rId2" Type="http://schemas.openxmlformats.org/officeDocument/2006/relationships/hyperlink" Target="mailto:312venus@gmail.com" TargetMode="External"/><Relationship Id="rId29" Type="http://schemas.openxmlformats.org/officeDocument/2006/relationships/hyperlink" Target="mailto:gerriaz@cox.net" TargetMode="External"/><Relationship Id="rId24" Type="http://schemas.openxmlformats.org/officeDocument/2006/relationships/hyperlink" Target="mailto:cpowers21@cox.net" TargetMode="External"/><Relationship Id="rId40" Type="http://schemas.openxmlformats.org/officeDocument/2006/relationships/hyperlink" Target="mailto:lilor.rohloff@hotmail.com" TargetMode="External"/><Relationship Id="rId45" Type="http://schemas.openxmlformats.org/officeDocument/2006/relationships/hyperlink" Target="mailto:bgplace@bgplace.cnc.net" TargetMode="External"/><Relationship Id="rId66" Type="http://schemas.openxmlformats.org/officeDocument/2006/relationships/hyperlink" Target="mailto:moorefun1@yahoo.com" TargetMode="External"/><Relationship Id="rId87" Type="http://schemas.openxmlformats.org/officeDocument/2006/relationships/hyperlink" Target="mailto:maslonka1@cox.net" TargetMode="External"/><Relationship Id="rId110" Type="http://schemas.openxmlformats.org/officeDocument/2006/relationships/hyperlink" Target="mailto:mikesan803@gmail.com" TargetMode="External"/><Relationship Id="rId115" Type="http://schemas.openxmlformats.org/officeDocument/2006/relationships/hyperlink" Target="mailto:mje257@yahoo.com" TargetMode="External"/><Relationship Id="rId131" Type="http://schemas.openxmlformats.org/officeDocument/2006/relationships/hyperlink" Target="mailto:lmcadwell@tds.net" TargetMode="External"/><Relationship Id="rId136" Type="http://schemas.openxmlformats.org/officeDocument/2006/relationships/hyperlink" Target="mailto:robsanzaz@gmail.com" TargetMode="External"/><Relationship Id="rId61" Type="http://schemas.openxmlformats.org/officeDocument/2006/relationships/hyperlink" Target="mailto:terrypratt28@yahoo.com" TargetMode="External"/><Relationship Id="rId82" Type="http://schemas.openxmlformats.org/officeDocument/2006/relationships/hyperlink" Target="mailto:35dasc@cox.net" TargetMode="External"/><Relationship Id="rId19" Type="http://schemas.openxmlformats.org/officeDocument/2006/relationships/hyperlink" Target="mailto:jholtine@aol.com" TargetMode="External"/><Relationship Id="rId14" Type="http://schemas.openxmlformats.org/officeDocument/2006/relationships/hyperlink" Target="mailto:dromans123@yahoo.com" TargetMode="External"/><Relationship Id="rId30" Type="http://schemas.openxmlformats.org/officeDocument/2006/relationships/hyperlink" Target="mailto:jebetb@aol.com" TargetMode="External"/><Relationship Id="rId35" Type="http://schemas.openxmlformats.org/officeDocument/2006/relationships/hyperlink" Target="mailto:wmfee@aol.com" TargetMode="External"/><Relationship Id="rId56" Type="http://schemas.openxmlformats.org/officeDocument/2006/relationships/hyperlink" Target="mailto:patriciaeck621@gmail.com" TargetMode="External"/><Relationship Id="rId77" Type="http://schemas.openxmlformats.org/officeDocument/2006/relationships/hyperlink" Target="mailto:kcenturion@aol.com" TargetMode="External"/><Relationship Id="rId100" Type="http://schemas.openxmlformats.org/officeDocument/2006/relationships/hyperlink" Target="mailto:jshoemaker7010@comcast.net" TargetMode="External"/><Relationship Id="rId105" Type="http://schemas.openxmlformats.org/officeDocument/2006/relationships/hyperlink" Target="mailto:jmbandd@gmail.com" TargetMode="External"/><Relationship Id="rId126" Type="http://schemas.openxmlformats.org/officeDocument/2006/relationships/hyperlink" Target="mailto:larsond@gvsu.edu" TargetMode="External"/><Relationship Id="rId147" Type="http://schemas.openxmlformats.org/officeDocument/2006/relationships/hyperlink" Target="mailto:ges431@hotmail.com" TargetMode="External"/><Relationship Id="rId8" Type="http://schemas.openxmlformats.org/officeDocument/2006/relationships/hyperlink" Target="mailto:berresune@gmail.com" TargetMode="External"/><Relationship Id="rId51" Type="http://schemas.openxmlformats.org/officeDocument/2006/relationships/hyperlink" Target="mailto:eugene@libertybrush.com" TargetMode="External"/><Relationship Id="rId72" Type="http://schemas.openxmlformats.org/officeDocument/2006/relationships/hyperlink" Target="mailto:dafy46@gmail.com" TargetMode="External"/><Relationship Id="rId93" Type="http://schemas.openxmlformats.org/officeDocument/2006/relationships/hyperlink" Target="mailto:csevert@gmail.com" TargetMode="External"/><Relationship Id="rId98" Type="http://schemas.openxmlformats.org/officeDocument/2006/relationships/hyperlink" Target="mailto:jmparkinson@windstream.net" TargetMode="External"/><Relationship Id="rId121" Type="http://schemas.openxmlformats.org/officeDocument/2006/relationships/hyperlink" Target="mailto:catintime@cox.net" TargetMode="External"/><Relationship Id="rId142" Type="http://schemas.openxmlformats.org/officeDocument/2006/relationships/hyperlink" Target="mailto:welovetodance2@gmail.com" TargetMode="External"/><Relationship Id="rId3" Type="http://schemas.openxmlformats.org/officeDocument/2006/relationships/hyperlink" Target="mailto:danspc@cox.net" TargetMode="External"/><Relationship Id="rId25" Type="http://schemas.openxmlformats.org/officeDocument/2006/relationships/hyperlink" Target="mailto:corfugeorgex@aol.com" TargetMode="External"/><Relationship Id="rId46" Type="http://schemas.openxmlformats.org/officeDocument/2006/relationships/hyperlink" Target="mailto:atrooper187@cox.net" TargetMode="External"/><Relationship Id="rId67" Type="http://schemas.openxmlformats.org/officeDocument/2006/relationships/hyperlink" Target="mailto:joann.nckvtl@gmail.com" TargetMode="External"/><Relationship Id="rId116" Type="http://schemas.openxmlformats.org/officeDocument/2006/relationships/hyperlink" Target="mailto:mje257@yahoo.com" TargetMode="External"/><Relationship Id="rId137" Type="http://schemas.openxmlformats.org/officeDocument/2006/relationships/hyperlink" Target="mailto:ambutch1947@yahoo.com" TargetMode="External"/><Relationship Id="rId20" Type="http://schemas.openxmlformats.org/officeDocument/2006/relationships/hyperlink" Target="mailto:Gdalec@cox.net" TargetMode="External"/><Relationship Id="rId41" Type="http://schemas.openxmlformats.org/officeDocument/2006/relationships/hyperlink" Target="mailto:disirks@cox.net" TargetMode="External"/><Relationship Id="rId62" Type="http://schemas.openxmlformats.org/officeDocument/2006/relationships/hyperlink" Target="mailto:budreed@cox.net" TargetMode="External"/><Relationship Id="rId83" Type="http://schemas.openxmlformats.org/officeDocument/2006/relationships/hyperlink" Target="mailto:johnrgroves@cox.net" TargetMode="External"/><Relationship Id="rId88" Type="http://schemas.openxmlformats.org/officeDocument/2006/relationships/hyperlink" Target="mailto:springtmenow@q.com" TargetMode="External"/><Relationship Id="rId111" Type="http://schemas.openxmlformats.org/officeDocument/2006/relationships/hyperlink" Target="mailto:katsan3@gmail.com" TargetMode="External"/><Relationship Id="rId132" Type="http://schemas.openxmlformats.org/officeDocument/2006/relationships/hyperlink" Target="mailto:lmcadwell@tds.net" TargetMode="External"/><Relationship Id="rId15" Type="http://schemas.openxmlformats.org/officeDocument/2006/relationships/hyperlink" Target="mailto:pearl.behrends@cox.net" TargetMode="External"/><Relationship Id="rId36" Type="http://schemas.openxmlformats.org/officeDocument/2006/relationships/hyperlink" Target="mailto:paulfrizane@yahoo.com" TargetMode="External"/><Relationship Id="rId57" Type="http://schemas.openxmlformats.org/officeDocument/2006/relationships/hyperlink" Target="mailto:vjbridwell13@centurylink.net" TargetMode="External"/><Relationship Id="rId106" Type="http://schemas.openxmlformats.org/officeDocument/2006/relationships/hyperlink" Target="mailto:walt.zaluski@gmail.com" TargetMode="External"/><Relationship Id="rId127" Type="http://schemas.openxmlformats.org/officeDocument/2006/relationships/hyperlink" Target="mailto:larsond@gvsu.edu" TargetMode="External"/><Relationship Id="rId10" Type="http://schemas.openxmlformats.org/officeDocument/2006/relationships/hyperlink" Target="mailto:bsherry1@centurylink.net" TargetMode="External"/><Relationship Id="rId31" Type="http://schemas.openxmlformats.org/officeDocument/2006/relationships/hyperlink" Target="mailto:nancyjgraham6@gmail.com" TargetMode="External"/><Relationship Id="rId52" Type="http://schemas.openxmlformats.org/officeDocument/2006/relationships/hyperlink" Target="mailto:stacharone2003@yahoo.com" TargetMode="External"/><Relationship Id="rId73" Type="http://schemas.openxmlformats.org/officeDocument/2006/relationships/hyperlink" Target="mailto:desertflora@cox.net" TargetMode="External"/><Relationship Id="rId78" Type="http://schemas.openxmlformats.org/officeDocument/2006/relationships/hyperlink" Target="mailto:bilmarjensen28@gmail.com" TargetMode="External"/><Relationship Id="rId94" Type="http://schemas.openxmlformats.org/officeDocument/2006/relationships/hyperlink" Target="https://webmail.west.cox.net/do/mail/message/mailto?to=havingfundancing%40gmail.com" TargetMode="External"/><Relationship Id="rId99" Type="http://schemas.openxmlformats.org/officeDocument/2006/relationships/hyperlink" Target="mailto:jshoemaker7010@comcast.net" TargetMode="External"/><Relationship Id="rId101" Type="http://schemas.openxmlformats.org/officeDocument/2006/relationships/hyperlink" Target="mailto:waynebarker@msn.com" TargetMode="External"/><Relationship Id="rId122" Type="http://schemas.openxmlformats.org/officeDocument/2006/relationships/hyperlink" Target="mailto:grat99zek@yahoo.com" TargetMode="External"/><Relationship Id="rId143" Type="http://schemas.openxmlformats.org/officeDocument/2006/relationships/hyperlink" Target="mailto:66004@naver.com" TargetMode="External"/><Relationship Id="rId148" Type="http://schemas.openxmlformats.org/officeDocument/2006/relationships/hyperlink" Target="mailto:barrydance@yahoo.com" TargetMode="External"/><Relationship Id="rId4" Type="http://schemas.openxmlformats.org/officeDocument/2006/relationships/hyperlink" Target="mailto:henri.verwayen@gmail.com" TargetMode="External"/><Relationship Id="rId9" Type="http://schemas.openxmlformats.org/officeDocument/2006/relationships/hyperlink" Target="mailto:fcloward@gmail.com" TargetMode="External"/><Relationship Id="rId26" Type="http://schemas.openxmlformats.org/officeDocument/2006/relationships/hyperlink" Target="mailto:jimmccown@comcast.net" TargetMode="External"/><Relationship Id="rId47" Type="http://schemas.openxmlformats.org/officeDocument/2006/relationships/hyperlink" Target="mailto:fserbmon@yahoo.com" TargetMode="External"/><Relationship Id="rId68" Type="http://schemas.openxmlformats.org/officeDocument/2006/relationships/hyperlink" Target="mailto:mhmtr@juno.com" TargetMode="External"/><Relationship Id="rId89" Type="http://schemas.openxmlformats.org/officeDocument/2006/relationships/hyperlink" Target="mailto:gracecooney4@msn.com" TargetMode="External"/><Relationship Id="rId112" Type="http://schemas.openxmlformats.org/officeDocument/2006/relationships/hyperlink" Target="mailto:lebrundenis@hotmail.com" TargetMode="External"/><Relationship Id="rId133" Type="http://schemas.openxmlformats.org/officeDocument/2006/relationships/hyperlink" Target="mailto:msack11720@cox.net" TargetMode="External"/><Relationship Id="rId16" Type="http://schemas.openxmlformats.org/officeDocument/2006/relationships/hyperlink" Target="mailto:DaveGuevara@hotmail.com" TargetMode="External"/><Relationship Id="rId37" Type="http://schemas.openxmlformats.org/officeDocument/2006/relationships/hyperlink" Target="mailto:jdancearts@gmail.com" TargetMode="External"/><Relationship Id="rId58" Type="http://schemas.openxmlformats.org/officeDocument/2006/relationships/hyperlink" Target="mailto:carolp1@cox.net" TargetMode="External"/><Relationship Id="rId79" Type="http://schemas.openxmlformats.org/officeDocument/2006/relationships/hyperlink" Target="mailto:duckadoc@aol.com" TargetMode="External"/><Relationship Id="rId102" Type="http://schemas.openxmlformats.org/officeDocument/2006/relationships/hyperlink" Target="mailto:andresh@telas.net" TargetMode="External"/><Relationship Id="rId123" Type="http://schemas.openxmlformats.org/officeDocument/2006/relationships/hyperlink" Target="mailto:fpleydens@msn.com" TargetMode="External"/><Relationship Id="rId144" Type="http://schemas.openxmlformats.org/officeDocument/2006/relationships/hyperlink" Target="mailto:bb004@naver.com" TargetMode="External"/><Relationship Id="rId90" Type="http://schemas.openxmlformats.org/officeDocument/2006/relationships/hyperlink" Target="mailto:ecp3@cox.net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mailto:gerriaz@cox.net" TargetMode="External"/><Relationship Id="rId117" Type="http://schemas.openxmlformats.org/officeDocument/2006/relationships/hyperlink" Target="mailto:waynebarker@msn.com" TargetMode="External"/><Relationship Id="rId21" Type="http://schemas.openxmlformats.org/officeDocument/2006/relationships/hyperlink" Target="mailto:mvolberd2@cox.net" TargetMode="External"/><Relationship Id="rId42" Type="http://schemas.openxmlformats.org/officeDocument/2006/relationships/hyperlink" Target="mailto:jkd@mchsi.com" TargetMode="External"/><Relationship Id="rId47" Type="http://schemas.openxmlformats.org/officeDocument/2006/relationships/hyperlink" Target="mailto:jholtine@aol.com" TargetMode="External"/><Relationship Id="rId63" Type="http://schemas.openxmlformats.org/officeDocument/2006/relationships/hyperlink" Target="mailto:twnhuang88@gmail.com" TargetMode="External"/><Relationship Id="rId68" Type="http://schemas.openxmlformats.org/officeDocument/2006/relationships/hyperlink" Target="mailto:maslonka7736@gmail.com" TargetMode="External"/><Relationship Id="rId84" Type="http://schemas.openxmlformats.org/officeDocument/2006/relationships/hyperlink" Target="mailto:lurianned@telus.net" TargetMode="External"/><Relationship Id="rId89" Type="http://schemas.openxmlformats.org/officeDocument/2006/relationships/hyperlink" Target="mailto:aldvr5@gmail.com" TargetMode="External"/><Relationship Id="rId112" Type="http://schemas.openxmlformats.org/officeDocument/2006/relationships/hyperlink" Target="mailto:shpil2644@yahoo.com" TargetMode="External"/><Relationship Id="rId16" Type="http://schemas.openxmlformats.org/officeDocument/2006/relationships/hyperlink" Target="mailto:exzildaj@aol.com" TargetMode="External"/><Relationship Id="rId107" Type="http://schemas.openxmlformats.org/officeDocument/2006/relationships/hyperlink" Target="mailto:contessa.dys@gmail.com" TargetMode="External"/><Relationship Id="rId11" Type="http://schemas.openxmlformats.org/officeDocument/2006/relationships/hyperlink" Target="mailto:uni4444@aol.com" TargetMode="External"/><Relationship Id="rId32" Type="http://schemas.openxmlformats.org/officeDocument/2006/relationships/hyperlink" Target="mailto:dsirks@cox.net" TargetMode="External"/><Relationship Id="rId37" Type="http://schemas.openxmlformats.org/officeDocument/2006/relationships/hyperlink" Target="mailto:66004@naver.com" TargetMode="External"/><Relationship Id="rId53" Type="http://schemas.openxmlformats.org/officeDocument/2006/relationships/hyperlink" Target="mailto:kcenturion@aol.com" TargetMode="External"/><Relationship Id="rId58" Type="http://schemas.openxmlformats.org/officeDocument/2006/relationships/hyperlink" Target="mailto:berresune@gmail.com" TargetMode="External"/><Relationship Id="rId74" Type="http://schemas.openxmlformats.org/officeDocument/2006/relationships/hyperlink" Target="mailto:Gdalec@cox.net" TargetMode="External"/><Relationship Id="rId79" Type="http://schemas.openxmlformats.org/officeDocument/2006/relationships/hyperlink" Target="mailto:namamitchell@aol" TargetMode="External"/><Relationship Id="rId102" Type="http://schemas.openxmlformats.org/officeDocument/2006/relationships/hyperlink" Target="mailto:rod@americanCapitalLending.com" TargetMode="External"/><Relationship Id="rId123" Type="http://schemas.openxmlformats.org/officeDocument/2006/relationships/hyperlink" Target="mailto:levocsal@live.com" TargetMode="External"/><Relationship Id="rId5" Type="http://schemas.openxmlformats.org/officeDocument/2006/relationships/hyperlink" Target="mailto:dospronto@gmail.com" TargetMode="External"/><Relationship Id="rId90" Type="http://schemas.openxmlformats.org/officeDocument/2006/relationships/hyperlink" Target="mailto:lebrundenis@hotmail.com" TargetMode="External"/><Relationship Id="rId95" Type="http://schemas.openxmlformats.org/officeDocument/2006/relationships/hyperlink" Target="mailto:annmeyersnv@gmail.com" TargetMode="External"/><Relationship Id="rId22" Type="http://schemas.openxmlformats.org/officeDocument/2006/relationships/hyperlink" Target="mailto:msack11720@cox.net" TargetMode="External"/><Relationship Id="rId27" Type="http://schemas.openxmlformats.org/officeDocument/2006/relationships/hyperlink" Target="mailto:nancyjgraham6@gmail.com" TargetMode="External"/><Relationship Id="rId43" Type="http://schemas.openxmlformats.org/officeDocument/2006/relationships/hyperlink" Target="mailto:dafy46@gmail.com" TargetMode="External"/><Relationship Id="rId48" Type="http://schemas.openxmlformats.org/officeDocument/2006/relationships/hyperlink" Target="mailto:jtp149@yahoo.com" TargetMode="External"/><Relationship Id="rId64" Type="http://schemas.openxmlformats.org/officeDocument/2006/relationships/hyperlink" Target="mailto:larsond@gvsu.edu" TargetMode="External"/><Relationship Id="rId69" Type="http://schemas.openxmlformats.org/officeDocument/2006/relationships/hyperlink" Target="mailto:mhmtr@juno.com" TargetMode="External"/><Relationship Id="rId113" Type="http://schemas.openxmlformats.org/officeDocument/2006/relationships/hyperlink" Target="mailto:elipe@warpnet.net" TargetMode="External"/><Relationship Id="rId118" Type="http://schemas.openxmlformats.org/officeDocument/2006/relationships/hyperlink" Target="mailto:jessjam@telus.net" TargetMode="External"/><Relationship Id="rId80" Type="http://schemas.openxmlformats.org/officeDocument/2006/relationships/hyperlink" Target="mailto:andresh@telus.net" TargetMode="External"/><Relationship Id="rId85" Type="http://schemas.openxmlformats.org/officeDocument/2006/relationships/hyperlink" Target="mailto:gailsouth41@yahoo.com" TargetMode="External"/><Relationship Id="rId12" Type="http://schemas.openxmlformats.org/officeDocument/2006/relationships/hyperlink" Target="mailto:jmbandd@gmail.com" TargetMode="External"/><Relationship Id="rId17" Type="http://schemas.openxmlformats.org/officeDocument/2006/relationships/hyperlink" Target="mailto:moorefun1@yahoo.com" TargetMode="External"/><Relationship Id="rId33" Type="http://schemas.openxmlformats.org/officeDocument/2006/relationships/hyperlink" Target="mailto:jwmsco@comcast.net" TargetMode="External"/><Relationship Id="rId38" Type="http://schemas.openxmlformats.org/officeDocument/2006/relationships/hyperlink" Target="mailto:barrydance@yahoo.com" TargetMode="External"/><Relationship Id="rId59" Type="http://schemas.openxmlformats.org/officeDocument/2006/relationships/hyperlink" Target="mailto:bgplace@bgplace.cnc.net" TargetMode="External"/><Relationship Id="rId103" Type="http://schemas.openxmlformats.org/officeDocument/2006/relationships/hyperlink" Target="mailto:glo.schley?@gmail.com" TargetMode="External"/><Relationship Id="rId108" Type="http://schemas.openxmlformats.org/officeDocument/2006/relationships/hyperlink" Target="mailto:dromans123@yahoo.com" TargetMode="External"/><Relationship Id="rId124" Type="http://schemas.openxmlformats.org/officeDocument/2006/relationships/hyperlink" Target="mailto:welovetodance2@gmail.com" TargetMode="External"/><Relationship Id="rId54" Type="http://schemas.openxmlformats.org/officeDocument/2006/relationships/hyperlink" Target="mailto:diana_39@hotmail.com" TargetMode="External"/><Relationship Id="rId70" Type="http://schemas.openxmlformats.org/officeDocument/2006/relationships/hyperlink" Target="mailto:joann.nckvtl@gmail.com" TargetMode="External"/><Relationship Id="rId75" Type="http://schemas.openxmlformats.org/officeDocument/2006/relationships/hyperlink" Target="mailto:marylgene@yahoo.com" TargetMode="External"/><Relationship Id="rId91" Type="http://schemas.openxmlformats.org/officeDocument/2006/relationships/hyperlink" Target="mailto:nodakwillie@comcast.net" TargetMode="External"/><Relationship Id="rId96" Type="http://schemas.openxmlformats.org/officeDocument/2006/relationships/hyperlink" Target="mailto:dana.kae@gmail.com" TargetMode="External"/><Relationship Id="rId1" Type="http://schemas.openxmlformats.org/officeDocument/2006/relationships/hyperlink" Target="mailto:bgizzi@cox.net" TargetMode="External"/><Relationship Id="rId6" Type="http://schemas.openxmlformats.org/officeDocument/2006/relationships/hyperlink" Target="mailto:stacharone2003@yahoo.com" TargetMode="External"/><Relationship Id="rId23" Type="http://schemas.openxmlformats.org/officeDocument/2006/relationships/hyperlink" Target="mailto:sbartelson@live.com" TargetMode="External"/><Relationship Id="rId28" Type="http://schemas.openxmlformats.org/officeDocument/2006/relationships/hyperlink" Target="mailto:deefee@q.com" TargetMode="External"/><Relationship Id="rId49" Type="http://schemas.openxmlformats.org/officeDocument/2006/relationships/hyperlink" Target="mailto:jtp149@yahoo.com" TargetMode="External"/><Relationship Id="rId114" Type="http://schemas.openxmlformats.org/officeDocument/2006/relationships/hyperlink" Target="mailto:carolp1@cox.net" TargetMode="External"/><Relationship Id="rId119" Type="http://schemas.openxmlformats.org/officeDocument/2006/relationships/hyperlink" Target="mailto:ambutch1947@yahoo.com" TargetMode="External"/><Relationship Id="rId44" Type="http://schemas.openxmlformats.org/officeDocument/2006/relationships/hyperlink" Target="mailto:dafy46@gmail.com" TargetMode="External"/><Relationship Id="rId60" Type="http://schemas.openxmlformats.org/officeDocument/2006/relationships/hyperlink" Target="mailto:halhol2@netzero.net" TargetMode="External"/><Relationship Id="rId65" Type="http://schemas.openxmlformats.org/officeDocument/2006/relationships/hyperlink" Target="mailto:larsonh@gvsu.edu" TargetMode="External"/><Relationship Id="rId81" Type="http://schemas.openxmlformats.org/officeDocument/2006/relationships/hyperlink" Target="mailto:j.devine41.jd@gmail.com" TargetMode="External"/><Relationship Id="rId86" Type="http://schemas.openxmlformats.org/officeDocument/2006/relationships/hyperlink" Target="mailto:jebetb@aol.com" TargetMode="External"/><Relationship Id="rId13" Type="http://schemas.openxmlformats.org/officeDocument/2006/relationships/hyperlink" Target="mailto:lebbyfamily@gmail.com" TargetMode="External"/><Relationship Id="rId18" Type="http://schemas.openxmlformats.org/officeDocument/2006/relationships/hyperlink" Target="mailto:donjones6221@yahoo.com" TargetMode="External"/><Relationship Id="rId39" Type="http://schemas.openxmlformats.org/officeDocument/2006/relationships/hyperlink" Target="mailto:robsanzaz@gmail.com" TargetMode="External"/><Relationship Id="rId109" Type="http://schemas.openxmlformats.org/officeDocument/2006/relationships/hyperlink" Target="mailto:cpowers21@cox.net" TargetMode="External"/><Relationship Id="rId34" Type="http://schemas.openxmlformats.org/officeDocument/2006/relationships/hyperlink" Target="mailto:jwmsco@comcast.net" TargetMode="External"/><Relationship Id="rId50" Type="http://schemas.openxmlformats.org/officeDocument/2006/relationships/hyperlink" Target="mailto:Terese6@hotmail.com" TargetMode="External"/><Relationship Id="rId55" Type="http://schemas.openxmlformats.org/officeDocument/2006/relationships/hyperlink" Target="mailto:desertflora@cox.net" TargetMode="External"/><Relationship Id="rId76" Type="http://schemas.openxmlformats.org/officeDocument/2006/relationships/hyperlink" Target="mailto:jjjlquinn@gmail.com" TargetMode="External"/><Relationship Id="rId97" Type="http://schemas.openxmlformats.org/officeDocument/2006/relationships/hyperlink" Target="mailto:howard.standage@hotmail.com" TargetMode="External"/><Relationship Id="rId104" Type="http://schemas.openxmlformats.org/officeDocument/2006/relationships/hyperlink" Target="mailto:sue.sorenson7@yahoo.com" TargetMode="External"/><Relationship Id="rId120" Type="http://schemas.openxmlformats.org/officeDocument/2006/relationships/hyperlink" Target="mailto:ambutch1947@yahoo.com" TargetMode="External"/><Relationship Id="rId125" Type="http://schemas.openxmlformats.org/officeDocument/2006/relationships/hyperlink" Target="mailto:welovetodance2@gmail.com" TargetMode="External"/><Relationship Id="rId7" Type="http://schemas.openxmlformats.org/officeDocument/2006/relationships/hyperlink" Target="mailto:cfullmer@cox.net" TargetMode="External"/><Relationship Id="rId71" Type="http://schemas.openxmlformats.org/officeDocument/2006/relationships/hyperlink" Target="mailto:mhmtr@juno.com" TargetMode="External"/><Relationship Id="rId92" Type="http://schemas.openxmlformats.org/officeDocument/2006/relationships/hyperlink" Target="mailto:kj7u@msn.com" TargetMode="External"/><Relationship Id="rId2" Type="http://schemas.openxmlformats.org/officeDocument/2006/relationships/hyperlink" Target="mailto:jonesdave@yahoo.com" TargetMode="External"/><Relationship Id="rId29" Type="http://schemas.openxmlformats.org/officeDocument/2006/relationships/hyperlink" Target="mailto:danspc@cox.net" TargetMode="External"/><Relationship Id="rId24" Type="http://schemas.openxmlformats.org/officeDocument/2006/relationships/hyperlink" Target="mailto:patriciaeck621@gmail.com" TargetMode="External"/><Relationship Id="rId40" Type="http://schemas.openxmlformats.org/officeDocument/2006/relationships/hyperlink" Target="mailto:dancingdavemucklow900@gmail.com" TargetMode="External"/><Relationship Id="rId45" Type="http://schemas.openxmlformats.org/officeDocument/2006/relationships/hyperlink" Target="mailto:tjohnyu@gmail.com" TargetMode="External"/><Relationship Id="rId66" Type="http://schemas.openxmlformats.org/officeDocument/2006/relationships/hyperlink" Target="mailto:budreed@cox.net" TargetMode="External"/><Relationship Id="rId87" Type="http://schemas.openxmlformats.org/officeDocument/2006/relationships/hyperlink" Target="mailto:corfugeorgex@aol.com" TargetMode="External"/><Relationship Id="rId110" Type="http://schemas.openxmlformats.org/officeDocument/2006/relationships/hyperlink" Target="mailto:DaveGuevara@hotmail.com" TargetMode="External"/><Relationship Id="rId115" Type="http://schemas.openxmlformats.org/officeDocument/2006/relationships/hyperlink" Target="mailto:jshoemaker7010@comcast.net" TargetMode="External"/><Relationship Id="rId61" Type="http://schemas.openxmlformats.org/officeDocument/2006/relationships/hyperlink" Target="mailto:patberg41@aol.com" TargetMode="External"/><Relationship Id="rId82" Type="http://schemas.openxmlformats.org/officeDocument/2006/relationships/hyperlink" Target="mailto:mparrish1975@gmail.com" TargetMode="External"/><Relationship Id="rId19" Type="http://schemas.openxmlformats.org/officeDocument/2006/relationships/hyperlink" Target="mailto:vjbridwell13@centurylink.net" TargetMode="External"/><Relationship Id="rId14" Type="http://schemas.openxmlformats.org/officeDocument/2006/relationships/hyperlink" Target="mailto:lebbyfamily@gmail.com" TargetMode="External"/><Relationship Id="rId30" Type="http://schemas.openxmlformats.org/officeDocument/2006/relationships/hyperlink" Target="mailto:cjchism@cox.net" TargetMode="External"/><Relationship Id="rId35" Type="http://schemas.openxmlformats.org/officeDocument/2006/relationships/hyperlink" Target="mailto:goodmanassoc@thuntek.net/rick@spamarrest.com" TargetMode="External"/><Relationship Id="rId56" Type="http://schemas.openxmlformats.org/officeDocument/2006/relationships/hyperlink" Target="mailto:Pearl_behrends13@yahoo.com" TargetMode="External"/><Relationship Id="rId77" Type="http://schemas.openxmlformats.org/officeDocument/2006/relationships/hyperlink" Target="mailto:LwillsAK@gmail.com" TargetMode="External"/><Relationship Id="rId100" Type="http://schemas.openxmlformats.org/officeDocument/2006/relationships/hyperlink" Target="mailto:johnrgroves@comcast.net" TargetMode="External"/><Relationship Id="rId105" Type="http://schemas.openxmlformats.org/officeDocument/2006/relationships/hyperlink" Target="mailto:jacosta1953@cox.net" TargetMode="External"/><Relationship Id="rId126" Type="http://schemas.openxmlformats.org/officeDocument/2006/relationships/hyperlink" Target="mailto:atrooper187@cox.net" TargetMode="External"/><Relationship Id="rId8" Type="http://schemas.openxmlformats.org/officeDocument/2006/relationships/hyperlink" Target="mailto:lilorrohloff@hotmail.com" TargetMode="External"/><Relationship Id="rId51" Type="http://schemas.openxmlformats.org/officeDocument/2006/relationships/hyperlink" Target="mailto:Terese6@hotmail.com" TargetMode="External"/><Relationship Id="rId72" Type="http://schemas.openxmlformats.org/officeDocument/2006/relationships/hyperlink" Target="mailto:joann.nckvtl@gmail.com" TargetMode="External"/><Relationship Id="rId93" Type="http://schemas.openxmlformats.org/officeDocument/2006/relationships/hyperlink" Target="mailto:kj7u@msn.com" TargetMode="External"/><Relationship Id="rId98" Type="http://schemas.openxmlformats.org/officeDocument/2006/relationships/hyperlink" Target="mailto:johnrgroves@comcast.net" TargetMode="External"/><Relationship Id="rId121" Type="http://schemas.openxmlformats.org/officeDocument/2006/relationships/hyperlink" Target="mailto:ecp3@cox.net" TargetMode="External"/><Relationship Id="rId3" Type="http://schemas.openxmlformats.org/officeDocument/2006/relationships/hyperlink" Target="mailto:deuvall@q.com" TargetMode="External"/><Relationship Id="rId25" Type="http://schemas.openxmlformats.org/officeDocument/2006/relationships/hyperlink" Target="mailto:AD-hauser@msn.com" TargetMode="External"/><Relationship Id="rId46" Type="http://schemas.openxmlformats.org/officeDocument/2006/relationships/hyperlink" Target="mailto:wlhalsey107@aol.com" TargetMode="External"/><Relationship Id="rId67" Type="http://schemas.openxmlformats.org/officeDocument/2006/relationships/hyperlink" Target="mailto:duckadoc@aol.com" TargetMode="External"/><Relationship Id="rId116" Type="http://schemas.openxmlformats.org/officeDocument/2006/relationships/hyperlink" Target="mailto:jshoemaker7010@comcast.net" TargetMode="External"/><Relationship Id="rId20" Type="http://schemas.openxmlformats.org/officeDocument/2006/relationships/hyperlink" Target="mailto:andrewangal@yahoo.com" TargetMode="External"/><Relationship Id="rId41" Type="http://schemas.openxmlformats.org/officeDocument/2006/relationships/hyperlink" Target="mailto:dlnelson@live.com" TargetMode="External"/><Relationship Id="rId62" Type="http://schemas.openxmlformats.org/officeDocument/2006/relationships/hyperlink" Target="mailto:sizzlen49@yahoo.com" TargetMode="External"/><Relationship Id="rId83" Type="http://schemas.openxmlformats.org/officeDocument/2006/relationships/hyperlink" Target="mailto:lurianned@telus.net" TargetMode="External"/><Relationship Id="rId88" Type="http://schemas.openxmlformats.org/officeDocument/2006/relationships/hyperlink" Target="mailto:jankaoliver@yahoo.com" TargetMode="External"/><Relationship Id="rId111" Type="http://schemas.openxmlformats.org/officeDocument/2006/relationships/hyperlink" Target="mailto:grat99zek@yahoo.com" TargetMode="External"/><Relationship Id="rId15" Type="http://schemas.openxmlformats.org/officeDocument/2006/relationships/hyperlink" Target="mailto:tinker9ball@gmail.com" TargetMode="External"/><Relationship Id="rId36" Type="http://schemas.openxmlformats.org/officeDocument/2006/relationships/hyperlink" Target="mailto:66004@naver.com" TargetMode="External"/><Relationship Id="rId57" Type="http://schemas.openxmlformats.org/officeDocument/2006/relationships/hyperlink" Target="mailto:bgplace@bgplace.cnc.net" TargetMode="External"/><Relationship Id="rId106" Type="http://schemas.openxmlformats.org/officeDocument/2006/relationships/hyperlink" Target="mailto:jtben2711@cox.net" TargetMode="External"/><Relationship Id="rId10" Type="http://schemas.openxmlformats.org/officeDocument/2006/relationships/hyperlink" Target="mailto:rowland.byerly@q.com" TargetMode="External"/><Relationship Id="rId31" Type="http://schemas.openxmlformats.org/officeDocument/2006/relationships/hyperlink" Target="mailto:cjchism@cox.net" TargetMode="External"/><Relationship Id="rId52" Type="http://schemas.openxmlformats.org/officeDocument/2006/relationships/hyperlink" Target="mailto:bilmarjensen28@gmail.com" TargetMode="External"/><Relationship Id="rId73" Type="http://schemas.openxmlformats.org/officeDocument/2006/relationships/hyperlink" Target="mailto:ermc257@cox.net" TargetMode="External"/><Relationship Id="rId78" Type="http://schemas.openxmlformats.org/officeDocument/2006/relationships/hyperlink" Target="mailto:terrypratt28@yahoo.com" TargetMode="External"/><Relationship Id="rId94" Type="http://schemas.openxmlformats.org/officeDocument/2006/relationships/hyperlink" Target="mailto:njbskater@gmail.com" TargetMode="External"/><Relationship Id="rId99" Type="http://schemas.openxmlformats.org/officeDocument/2006/relationships/hyperlink" Target="mailto:catintime@cox.net" TargetMode="External"/><Relationship Id="rId101" Type="http://schemas.openxmlformats.org/officeDocument/2006/relationships/hyperlink" Target="mailto:my1rene@yahoo.com" TargetMode="External"/><Relationship Id="rId122" Type="http://schemas.openxmlformats.org/officeDocument/2006/relationships/hyperlink" Target="mailto:jessjam@telus.net" TargetMode="External"/><Relationship Id="rId4" Type="http://schemas.openxmlformats.org/officeDocument/2006/relationships/hyperlink" Target="mailto:dospronto@gmail.com" TargetMode="External"/><Relationship Id="rId9" Type="http://schemas.openxmlformats.org/officeDocument/2006/relationships/hyperlink" Target="mailto:fcloward@gmail.com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kelvlyn@aol.com" TargetMode="External"/><Relationship Id="rId18" Type="http://schemas.openxmlformats.org/officeDocument/2006/relationships/hyperlink" Target="mailto:rickgardner9@outlook.com" TargetMode="External"/><Relationship Id="rId26" Type="http://schemas.openxmlformats.org/officeDocument/2006/relationships/hyperlink" Target="mailto:n9305c@yahoo.com" TargetMode="External"/><Relationship Id="rId39" Type="http://schemas.openxmlformats.org/officeDocument/2006/relationships/hyperlink" Target="mailto:waynebarker@msn.com" TargetMode="External"/><Relationship Id="rId21" Type="http://schemas.openxmlformats.org/officeDocument/2006/relationships/hyperlink" Target="mailto:exzildaj@aol.com" TargetMode="External"/><Relationship Id="rId34" Type="http://schemas.openxmlformats.org/officeDocument/2006/relationships/hyperlink" Target="mailto:hpbair@cox.net" TargetMode="External"/><Relationship Id="rId42" Type="http://schemas.openxmlformats.org/officeDocument/2006/relationships/hyperlink" Target="mailto:bpestes@cox.net" TargetMode="External"/><Relationship Id="rId47" Type="http://schemas.openxmlformats.org/officeDocument/2006/relationships/hyperlink" Target="mailto:jmparkinson@windstream.net" TargetMode="External"/><Relationship Id="rId50" Type="http://schemas.openxmlformats.org/officeDocument/2006/relationships/hyperlink" Target="mailto:1042obtainer@gmail.com" TargetMode="External"/><Relationship Id="rId7" Type="http://schemas.openxmlformats.org/officeDocument/2006/relationships/hyperlink" Target="mailto:duckadoc@aol.com" TargetMode="External"/><Relationship Id="rId2" Type="http://schemas.openxmlformats.org/officeDocument/2006/relationships/hyperlink" Target="mailto:jandcgahrs@charter.net" TargetMode="External"/><Relationship Id="rId16" Type="http://schemas.openxmlformats.org/officeDocument/2006/relationships/hyperlink" Target="mailto:ssylveste@yahoo.com" TargetMode="External"/><Relationship Id="rId29" Type="http://schemas.openxmlformats.org/officeDocument/2006/relationships/hyperlink" Target="mailto:ahgin2016@gmaail.com" TargetMode="External"/><Relationship Id="rId11" Type="http://schemas.openxmlformats.org/officeDocument/2006/relationships/hyperlink" Target="mailto:my1rene@yahoo.com" TargetMode="External"/><Relationship Id="rId24" Type="http://schemas.openxmlformats.org/officeDocument/2006/relationships/hyperlink" Target="mailto:cindyluce4@gmail.com" TargetMode="External"/><Relationship Id="rId32" Type="http://schemas.openxmlformats.org/officeDocument/2006/relationships/hyperlink" Target="mailto:jkost@tds.net" TargetMode="External"/><Relationship Id="rId37" Type="http://schemas.openxmlformats.org/officeDocument/2006/relationships/hyperlink" Target="mailto:judyehresmann@gmail.com" TargetMode="External"/><Relationship Id="rId40" Type="http://schemas.openxmlformats.org/officeDocument/2006/relationships/hyperlink" Target="mailto:dsirks@cox.net" TargetMode="External"/><Relationship Id="rId45" Type="http://schemas.openxmlformats.org/officeDocument/2006/relationships/hyperlink" Target="mailto:Michelledjames@gmail.com" TargetMode="External"/><Relationship Id="rId53" Type="http://schemas.openxmlformats.org/officeDocument/2006/relationships/vmlDrawing" Target="../drawings/vmlDrawing2.vml"/><Relationship Id="rId5" Type="http://schemas.openxmlformats.org/officeDocument/2006/relationships/hyperlink" Target="mailto:larsonh@gvsu.edu" TargetMode="External"/><Relationship Id="rId10" Type="http://schemas.openxmlformats.org/officeDocument/2006/relationships/hyperlink" Target="mailto:larsond@gvsu.edu" TargetMode="External"/><Relationship Id="rId19" Type="http://schemas.openxmlformats.org/officeDocument/2006/relationships/hyperlink" Target="mailto:quickpiks@gmail.com" TargetMode="External"/><Relationship Id="rId31" Type="http://schemas.openxmlformats.org/officeDocument/2006/relationships/hyperlink" Target="mailto:pccjimmccown@gmail.com" TargetMode="External"/><Relationship Id="rId44" Type="http://schemas.openxmlformats.org/officeDocument/2006/relationships/hyperlink" Target="mailto:dancingqueen7@cox.net" TargetMode="External"/><Relationship Id="rId52" Type="http://schemas.openxmlformats.org/officeDocument/2006/relationships/printerSettings" Target="../printerSettings/printerSettings2.bin"/><Relationship Id="rId4" Type="http://schemas.openxmlformats.org/officeDocument/2006/relationships/hyperlink" Target="mailto:marleisner@gmail.com" TargetMode="External"/><Relationship Id="rId9" Type="http://schemas.openxmlformats.org/officeDocument/2006/relationships/hyperlink" Target="mailto:mvolberding@live.com" TargetMode="External"/><Relationship Id="rId14" Type="http://schemas.openxmlformats.org/officeDocument/2006/relationships/hyperlink" Target="mailto:kelvlyn@aol.com" TargetMode="External"/><Relationship Id="rId22" Type="http://schemas.openxmlformats.org/officeDocument/2006/relationships/hyperlink" Target="mailto:jgprazak@gmail.com" TargetMode="External"/><Relationship Id="rId27" Type="http://schemas.openxmlformats.org/officeDocument/2006/relationships/hyperlink" Target="mailto:n9305c@yahoo.com" TargetMode="External"/><Relationship Id="rId30" Type="http://schemas.openxmlformats.org/officeDocument/2006/relationships/hyperlink" Target="mailto:karenmsward@gmail.com" TargetMode="External"/><Relationship Id="rId35" Type="http://schemas.openxmlformats.org/officeDocument/2006/relationships/hyperlink" Target="mailto:swardcr@gmail.com" TargetMode="External"/><Relationship Id="rId43" Type="http://schemas.openxmlformats.org/officeDocument/2006/relationships/hyperlink" Target="mailto:dancingqueen7@cox.net" TargetMode="External"/><Relationship Id="rId48" Type="http://schemas.openxmlformats.org/officeDocument/2006/relationships/hyperlink" Target="mailto:regier.kim@gmail.com" TargetMode="External"/><Relationship Id="rId8" Type="http://schemas.openxmlformats.org/officeDocument/2006/relationships/hyperlink" Target="mailto:msackett@blackcreektv.com" TargetMode="External"/><Relationship Id="rId51" Type="http://schemas.openxmlformats.org/officeDocument/2006/relationships/hyperlink" Target="mailto:Terese6@hotmail.com" TargetMode="External"/><Relationship Id="rId3" Type="http://schemas.openxmlformats.org/officeDocument/2006/relationships/hyperlink" Target="mailto:jandcgahrs@charter.net" TargetMode="External"/><Relationship Id="rId12" Type="http://schemas.openxmlformats.org/officeDocument/2006/relationships/hyperlink" Target="mailto:my1rene@yahoo.com" TargetMode="External"/><Relationship Id="rId17" Type="http://schemas.openxmlformats.org/officeDocument/2006/relationships/hyperlink" Target="mailto:dougtdong@aol.com" TargetMode="External"/><Relationship Id="rId25" Type="http://schemas.openxmlformats.org/officeDocument/2006/relationships/hyperlink" Target="mailto:cindyluce4@gmail.com" TargetMode="External"/><Relationship Id="rId33" Type="http://schemas.openxmlformats.org/officeDocument/2006/relationships/hyperlink" Target="mailto:exzildaj@aol.com" TargetMode="External"/><Relationship Id="rId38" Type="http://schemas.openxmlformats.org/officeDocument/2006/relationships/hyperlink" Target="mailto:lkc@juno.com" TargetMode="External"/><Relationship Id="rId46" Type="http://schemas.openxmlformats.org/officeDocument/2006/relationships/hyperlink" Target="mailto:Jjames.jj13@gmail.com" TargetMode="External"/><Relationship Id="rId20" Type="http://schemas.openxmlformats.org/officeDocument/2006/relationships/hyperlink" Target="mailto:don_swett@comcast.net" TargetMode="External"/><Relationship Id="rId41" Type="http://schemas.openxmlformats.org/officeDocument/2006/relationships/hyperlink" Target="mailto:kmartz@mac.com" TargetMode="External"/><Relationship Id="rId54" Type="http://schemas.openxmlformats.org/officeDocument/2006/relationships/comments" Target="../comments2.xml"/><Relationship Id="rId1" Type="http://schemas.openxmlformats.org/officeDocument/2006/relationships/hyperlink" Target="mailto:1dancerlady@gmail.com" TargetMode="External"/><Relationship Id="rId6" Type="http://schemas.openxmlformats.org/officeDocument/2006/relationships/hyperlink" Target="mailto:glorydancer1@gmail.com" TargetMode="External"/><Relationship Id="rId15" Type="http://schemas.openxmlformats.org/officeDocument/2006/relationships/hyperlink" Target="mailto:ssylveste@yahoo.com" TargetMode="External"/><Relationship Id="rId23" Type="http://schemas.openxmlformats.org/officeDocument/2006/relationships/hyperlink" Target="mailto:jgprazak@gmail.com" TargetMode="External"/><Relationship Id="rId28" Type="http://schemas.openxmlformats.org/officeDocument/2006/relationships/hyperlink" Target="mailto:ahgin2016@gmaail.com" TargetMode="External"/><Relationship Id="rId36" Type="http://schemas.openxmlformats.org/officeDocument/2006/relationships/hyperlink" Target="mailto:trudykmc@gmail.com" TargetMode="External"/><Relationship Id="rId49" Type="http://schemas.openxmlformats.org/officeDocument/2006/relationships/hyperlink" Target="mailto:regier.kim@gmail.com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mailto:bgplace@bgplace.cnc.net" TargetMode="External"/><Relationship Id="rId117" Type="http://schemas.openxmlformats.org/officeDocument/2006/relationships/hyperlink" Target="mailto:kelvlyn@aol.com" TargetMode="External"/><Relationship Id="rId21" Type="http://schemas.openxmlformats.org/officeDocument/2006/relationships/hyperlink" Target="mailto:Terese6@hotmail.com" TargetMode="External"/><Relationship Id="rId42" Type="http://schemas.openxmlformats.org/officeDocument/2006/relationships/hyperlink" Target="mailto:dafy46@gmail.com" TargetMode="External"/><Relationship Id="rId47" Type="http://schemas.openxmlformats.org/officeDocument/2006/relationships/hyperlink" Target="mailto:ermc257@cox.net" TargetMode="External"/><Relationship Id="rId63" Type="http://schemas.openxmlformats.org/officeDocument/2006/relationships/hyperlink" Target="mailto:LwillsAK@gmail.com" TargetMode="External"/><Relationship Id="rId68" Type="http://schemas.openxmlformats.org/officeDocument/2006/relationships/hyperlink" Target="mailto:larsonh@gvsu.edu" TargetMode="External"/><Relationship Id="rId84" Type="http://schemas.openxmlformats.org/officeDocument/2006/relationships/hyperlink" Target="mailto:jandcgahrs@charter.net" TargetMode="External"/><Relationship Id="rId89" Type="http://schemas.openxmlformats.org/officeDocument/2006/relationships/hyperlink" Target="mailto:richwyant42@yahoo.com" TargetMode="External"/><Relationship Id="rId112" Type="http://schemas.openxmlformats.org/officeDocument/2006/relationships/hyperlink" Target="mailto:rob.slabach@gmail.com" TargetMode="External"/><Relationship Id="rId16" Type="http://schemas.openxmlformats.org/officeDocument/2006/relationships/hyperlink" Target="mailto:dsirks@cox.net" TargetMode="External"/><Relationship Id="rId107" Type="http://schemas.openxmlformats.org/officeDocument/2006/relationships/hyperlink" Target="mailto:jessjam@telus.net" TargetMode="External"/><Relationship Id="rId11" Type="http://schemas.openxmlformats.org/officeDocument/2006/relationships/hyperlink" Target="mailto:andrewangal@yahoo.com" TargetMode="External"/><Relationship Id="rId32" Type="http://schemas.openxmlformats.org/officeDocument/2006/relationships/hyperlink" Target="mailto:joann.nckvtl@gmail.com" TargetMode="External"/><Relationship Id="rId37" Type="http://schemas.openxmlformats.org/officeDocument/2006/relationships/hyperlink" Target="mailto:hhf35al@gmail.com" TargetMode="External"/><Relationship Id="rId53" Type="http://schemas.openxmlformats.org/officeDocument/2006/relationships/hyperlink" Target="mailto:tomnlilcross@msn.com" TargetMode="External"/><Relationship Id="rId58" Type="http://schemas.openxmlformats.org/officeDocument/2006/relationships/hyperlink" Target="mailto:lurianned@telus.net" TargetMode="External"/><Relationship Id="rId74" Type="http://schemas.openxmlformats.org/officeDocument/2006/relationships/hyperlink" Target="mailto:fspraus@cox.net" TargetMode="External"/><Relationship Id="rId79" Type="http://schemas.openxmlformats.org/officeDocument/2006/relationships/hyperlink" Target="mailto:namamitchell@aol" TargetMode="External"/><Relationship Id="rId102" Type="http://schemas.openxmlformats.org/officeDocument/2006/relationships/hyperlink" Target="mailto:k.gehlertt@sbcglobal.net" TargetMode="External"/><Relationship Id="rId123" Type="http://schemas.openxmlformats.org/officeDocument/2006/relationships/hyperlink" Target="mailto:welovetodance2@gmail.com" TargetMode="External"/><Relationship Id="rId5" Type="http://schemas.openxmlformats.org/officeDocument/2006/relationships/hyperlink" Target="mailto:sizzlen49@yahoo.com" TargetMode="External"/><Relationship Id="rId90" Type="http://schemas.openxmlformats.org/officeDocument/2006/relationships/hyperlink" Target="mailto:jshoemaker7010@comcast.net" TargetMode="External"/><Relationship Id="rId95" Type="http://schemas.openxmlformats.org/officeDocument/2006/relationships/hyperlink" Target="mailto:dromans123@yahoo.com" TargetMode="External"/><Relationship Id="rId22" Type="http://schemas.openxmlformats.org/officeDocument/2006/relationships/hyperlink" Target="mailto:wlhalsey107@aol.com" TargetMode="External"/><Relationship Id="rId27" Type="http://schemas.openxmlformats.org/officeDocument/2006/relationships/hyperlink" Target="mailto:jebetb@aol.com" TargetMode="External"/><Relationship Id="rId43" Type="http://schemas.openxmlformats.org/officeDocument/2006/relationships/hyperlink" Target="mailto:twnhuang88@gmail.com" TargetMode="External"/><Relationship Id="rId48" Type="http://schemas.openxmlformats.org/officeDocument/2006/relationships/hyperlink" Target="mailto:marylgene@yahoo.com" TargetMode="External"/><Relationship Id="rId64" Type="http://schemas.openxmlformats.org/officeDocument/2006/relationships/hyperlink" Target="mailto:lmcadwell@tds.net" TargetMode="External"/><Relationship Id="rId69" Type="http://schemas.openxmlformats.org/officeDocument/2006/relationships/hyperlink" Target="mailto:dlnelson@live.com" TargetMode="External"/><Relationship Id="rId113" Type="http://schemas.openxmlformats.org/officeDocument/2006/relationships/hyperlink" Target="mailto:loggen21001@aol.com%20?" TargetMode="External"/><Relationship Id="rId118" Type="http://schemas.openxmlformats.org/officeDocument/2006/relationships/hyperlink" Target="mailto:kelvlyn@aol.com" TargetMode="External"/><Relationship Id="rId80" Type="http://schemas.openxmlformats.org/officeDocument/2006/relationships/hyperlink" Target="mailto:djbroughton1957@gmail.com" TargetMode="External"/><Relationship Id="rId85" Type="http://schemas.openxmlformats.org/officeDocument/2006/relationships/hyperlink" Target="mailto:jandcgahrs@charter.net" TargetMode="External"/><Relationship Id="rId12" Type="http://schemas.openxmlformats.org/officeDocument/2006/relationships/hyperlink" Target="mailto:sbartelson@live.com" TargetMode="External"/><Relationship Id="rId17" Type="http://schemas.openxmlformats.org/officeDocument/2006/relationships/hyperlink" Target="mailto:goodmanassoc@thuntek.net/rick@spamarrest.com" TargetMode="External"/><Relationship Id="rId33" Type="http://schemas.openxmlformats.org/officeDocument/2006/relationships/hyperlink" Target="mailto:joann.nckvtl@gmail.com" TargetMode="External"/><Relationship Id="rId38" Type="http://schemas.openxmlformats.org/officeDocument/2006/relationships/hyperlink" Target="mailto:gerriaz@cox.net" TargetMode="External"/><Relationship Id="rId59" Type="http://schemas.openxmlformats.org/officeDocument/2006/relationships/hyperlink" Target="mailto:halhol2@netzero.net" TargetMode="External"/><Relationship Id="rId103" Type="http://schemas.openxmlformats.org/officeDocument/2006/relationships/hyperlink" Target="mailto:udance57@yahoo.com" TargetMode="External"/><Relationship Id="rId108" Type="http://schemas.openxmlformats.org/officeDocument/2006/relationships/hyperlink" Target="mailto:ambutch1947@yahoo.com" TargetMode="External"/><Relationship Id="rId124" Type="http://schemas.openxmlformats.org/officeDocument/2006/relationships/hyperlink" Target="mailto:levocsal@live.com" TargetMode="External"/><Relationship Id="rId54" Type="http://schemas.openxmlformats.org/officeDocument/2006/relationships/hyperlink" Target="mailto:andresh@telus.net" TargetMode="External"/><Relationship Id="rId70" Type="http://schemas.openxmlformats.org/officeDocument/2006/relationships/hyperlink" Target="mailto:uni4444@aol.com" TargetMode="External"/><Relationship Id="rId75" Type="http://schemas.openxmlformats.org/officeDocument/2006/relationships/hyperlink" Target="mailto:cjchism@cox.net" TargetMode="External"/><Relationship Id="rId91" Type="http://schemas.openxmlformats.org/officeDocument/2006/relationships/hyperlink" Target="mailto:jshoemaker7010@comcast.net" TargetMode="External"/><Relationship Id="rId96" Type="http://schemas.openxmlformats.org/officeDocument/2006/relationships/hyperlink" Target="mailto:colliewobbleaz@gmail.com" TargetMode="External"/><Relationship Id="rId1" Type="http://schemas.openxmlformats.org/officeDocument/2006/relationships/hyperlink" Target="mailto:bgizzi@cox.net" TargetMode="External"/><Relationship Id="rId6" Type="http://schemas.openxmlformats.org/officeDocument/2006/relationships/hyperlink" Target="mailto:fcloward@gmail.com" TargetMode="External"/><Relationship Id="rId23" Type="http://schemas.openxmlformats.org/officeDocument/2006/relationships/hyperlink" Target="mailto:jholtine@aol.com" TargetMode="External"/><Relationship Id="rId28" Type="http://schemas.openxmlformats.org/officeDocument/2006/relationships/hyperlink" Target="mailto:corfugeorgex@aol.com" TargetMode="External"/><Relationship Id="rId49" Type="http://schemas.openxmlformats.org/officeDocument/2006/relationships/hyperlink" Target="mailto:my1rene@yahoo.com" TargetMode="External"/><Relationship Id="rId114" Type="http://schemas.openxmlformats.org/officeDocument/2006/relationships/hyperlink" Target="mailto:loggen21001@aol.com%20?" TargetMode="External"/><Relationship Id="rId119" Type="http://schemas.openxmlformats.org/officeDocument/2006/relationships/hyperlink" Target="mailto:jimcook888@q.com" TargetMode="External"/><Relationship Id="rId44" Type="http://schemas.openxmlformats.org/officeDocument/2006/relationships/hyperlink" Target="mailto:duckadoc@aol.com" TargetMode="External"/><Relationship Id="rId60" Type="http://schemas.openxmlformats.org/officeDocument/2006/relationships/hyperlink" Target="mailto:budreed@cox.net" TargetMode="External"/><Relationship Id="rId65" Type="http://schemas.openxmlformats.org/officeDocument/2006/relationships/hyperlink" Target="mailto:lmcadwell@tds.net" TargetMode="External"/><Relationship Id="rId81" Type="http://schemas.openxmlformats.org/officeDocument/2006/relationships/hyperlink" Target="mailto:bjbroughton7@gmail.com" TargetMode="External"/><Relationship Id="rId86" Type="http://schemas.openxmlformats.org/officeDocument/2006/relationships/hyperlink" Target="mailto:kmartz@mac.com" TargetMode="External"/><Relationship Id="rId13" Type="http://schemas.openxmlformats.org/officeDocument/2006/relationships/hyperlink" Target="mailto:nancyjgraham6@gmail.com" TargetMode="External"/><Relationship Id="rId18" Type="http://schemas.openxmlformats.org/officeDocument/2006/relationships/hyperlink" Target="mailto:dancingdavemucklow900@gmail.com" TargetMode="External"/><Relationship Id="rId39" Type="http://schemas.openxmlformats.org/officeDocument/2006/relationships/hyperlink" Target="mailto:jwmsco@comcast.net" TargetMode="External"/><Relationship Id="rId109" Type="http://schemas.openxmlformats.org/officeDocument/2006/relationships/hyperlink" Target="mailto:ambutch1947@yahoo.com" TargetMode="External"/><Relationship Id="rId34" Type="http://schemas.openxmlformats.org/officeDocument/2006/relationships/hyperlink" Target="mailto:35dasc@cox.net" TargetMode="External"/><Relationship Id="rId50" Type="http://schemas.openxmlformats.org/officeDocument/2006/relationships/hyperlink" Target="mailto:DaveGuevara@hotmail.com" TargetMode="External"/><Relationship Id="rId55" Type="http://schemas.openxmlformats.org/officeDocument/2006/relationships/hyperlink" Target="mailto:patberg41@aol.com" TargetMode="External"/><Relationship Id="rId76" Type="http://schemas.openxmlformats.org/officeDocument/2006/relationships/hyperlink" Target="mailto:cjchism@cox.net" TargetMode="External"/><Relationship Id="rId97" Type="http://schemas.openxmlformats.org/officeDocument/2006/relationships/hyperlink" Target="mailto:pelegray@gmail.com" TargetMode="External"/><Relationship Id="rId104" Type="http://schemas.openxmlformats.org/officeDocument/2006/relationships/hyperlink" Target="mailto:dianaovb@aol.com" TargetMode="External"/><Relationship Id="rId120" Type="http://schemas.openxmlformats.org/officeDocument/2006/relationships/hyperlink" Target="mailto:jimcook888@q.com" TargetMode="External"/><Relationship Id="rId125" Type="http://schemas.openxmlformats.org/officeDocument/2006/relationships/printerSettings" Target="../printerSettings/printerSettings16.bin"/><Relationship Id="rId7" Type="http://schemas.openxmlformats.org/officeDocument/2006/relationships/hyperlink" Target="mailto:rowland.byerly@q.com" TargetMode="External"/><Relationship Id="rId71" Type="http://schemas.openxmlformats.org/officeDocument/2006/relationships/hyperlink" Target="mailto:msack11720@cox.net" TargetMode="External"/><Relationship Id="rId92" Type="http://schemas.openxmlformats.org/officeDocument/2006/relationships/hyperlink" Target="mailto:judydematteis@msn.com" TargetMode="External"/><Relationship Id="rId2" Type="http://schemas.openxmlformats.org/officeDocument/2006/relationships/hyperlink" Target="mailto:dospronto@gmail.com" TargetMode="External"/><Relationship Id="rId29" Type="http://schemas.openxmlformats.org/officeDocument/2006/relationships/hyperlink" Target="mailto:stacharone2003@yahoo.com" TargetMode="External"/><Relationship Id="rId24" Type="http://schemas.openxmlformats.org/officeDocument/2006/relationships/hyperlink" Target="mailto:desertflora@cox.net" TargetMode="External"/><Relationship Id="rId40" Type="http://schemas.openxmlformats.org/officeDocument/2006/relationships/hyperlink" Target="mailto:jwmsco@comcast.net" TargetMode="External"/><Relationship Id="rId45" Type="http://schemas.openxmlformats.org/officeDocument/2006/relationships/hyperlink" Target="mailto:mhmtr@juno.com" TargetMode="External"/><Relationship Id="rId66" Type="http://schemas.openxmlformats.org/officeDocument/2006/relationships/hyperlink" Target="mailto:sandyg580@gmail.com" TargetMode="External"/><Relationship Id="rId87" Type="http://schemas.openxmlformats.org/officeDocument/2006/relationships/hyperlink" Target="mailto:billpullen@fastmail.fm" TargetMode="External"/><Relationship Id="rId110" Type="http://schemas.openxmlformats.org/officeDocument/2006/relationships/hyperlink" Target="mailto:jessjam@telus.net" TargetMode="External"/><Relationship Id="rId115" Type="http://schemas.openxmlformats.org/officeDocument/2006/relationships/hyperlink" Target="mailto:carolp1@cox.net" TargetMode="External"/><Relationship Id="rId61" Type="http://schemas.openxmlformats.org/officeDocument/2006/relationships/hyperlink" Target="mailto:nodakwillie@comcast.net" TargetMode="External"/><Relationship Id="rId82" Type="http://schemas.openxmlformats.org/officeDocument/2006/relationships/hyperlink" Target="mailto:gmleakvold@hotmail.com%20-%20BAD" TargetMode="External"/><Relationship Id="rId19" Type="http://schemas.openxmlformats.org/officeDocument/2006/relationships/hyperlink" Target="mailto:jkd@mchsi.com" TargetMode="External"/><Relationship Id="rId14" Type="http://schemas.openxmlformats.org/officeDocument/2006/relationships/hyperlink" Target="mailto:deefee@q.com" TargetMode="External"/><Relationship Id="rId30" Type="http://schemas.openxmlformats.org/officeDocument/2006/relationships/hyperlink" Target="mailto:johnrgroves@cox.net" TargetMode="External"/><Relationship Id="rId35" Type="http://schemas.openxmlformats.org/officeDocument/2006/relationships/hyperlink" Target="mailto:jtben2711@cox.net" TargetMode="External"/><Relationship Id="rId56" Type="http://schemas.openxmlformats.org/officeDocument/2006/relationships/hyperlink" Target="mailto:j.devine41.jd@gmail.com" TargetMode="External"/><Relationship Id="rId77" Type="http://schemas.openxmlformats.org/officeDocument/2006/relationships/hyperlink" Target="mailto:aldvr5@gmail.com" TargetMode="External"/><Relationship Id="rId100" Type="http://schemas.openxmlformats.org/officeDocument/2006/relationships/hyperlink" Target="mailto:dromans123@yahoo.com" TargetMode="External"/><Relationship Id="rId105" Type="http://schemas.openxmlformats.org/officeDocument/2006/relationships/hyperlink" Target="mailto:dan.crossett@gmail.com" TargetMode="External"/><Relationship Id="rId126" Type="http://schemas.openxmlformats.org/officeDocument/2006/relationships/vmlDrawing" Target="../drawings/vmlDrawing9.vml"/><Relationship Id="rId8" Type="http://schemas.openxmlformats.org/officeDocument/2006/relationships/hyperlink" Target="mailto:exzildaj@aol.com" TargetMode="External"/><Relationship Id="rId51" Type="http://schemas.openxmlformats.org/officeDocument/2006/relationships/hyperlink" Target="mailto:annmeyersnv@gmail.com" TargetMode="External"/><Relationship Id="rId72" Type="http://schemas.openxmlformats.org/officeDocument/2006/relationships/hyperlink" Target="mailto:mvolberd2@cox.net" TargetMode="External"/><Relationship Id="rId93" Type="http://schemas.openxmlformats.org/officeDocument/2006/relationships/hyperlink" Target="mailto:doverose347@gmail.com" TargetMode="External"/><Relationship Id="rId98" Type="http://schemas.openxmlformats.org/officeDocument/2006/relationships/hyperlink" Target="mailto:pelegray@gmail.com" TargetMode="External"/><Relationship Id="rId121" Type="http://schemas.openxmlformats.org/officeDocument/2006/relationships/hyperlink" Target="mailto:eyeball5@juno.com" TargetMode="External"/><Relationship Id="rId3" Type="http://schemas.openxmlformats.org/officeDocument/2006/relationships/hyperlink" Target="mailto:dospronto@gmail.com" TargetMode="External"/><Relationship Id="rId25" Type="http://schemas.openxmlformats.org/officeDocument/2006/relationships/hyperlink" Target="mailto:berresune@gmail.com" TargetMode="External"/><Relationship Id="rId46" Type="http://schemas.openxmlformats.org/officeDocument/2006/relationships/hyperlink" Target="mailto:mhmtr@juno.com" TargetMode="External"/><Relationship Id="rId67" Type="http://schemas.openxmlformats.org/officeDocument/2006/relationships/hyperlink" Target="mailto:larsond@gvsu.edu" TargetMode="External"/><Relationship Id="rId116" Type="http://schemas.openxmlformats.org/officeDocument/2006/relationships/hyperlink" Target="mailto:waynebarker@msn.com" TargetMode="External"/><Relationship Id="rId20" Type="http://schemas.openxmlformats.org/officeDocument/2006/relationships/hyperlink" Target="mailto:Terese6@hotmail.com" TargetMode="External"/><Relationship Id="rId41" Type="http://schemas.openxmlformats.org/officeDocument/2006/relationships/hyperlink" Target="mailto:dafy46@gmail.com" TargetMode="External"/><Relationship Id="rId62" Type="http://schemas.openxmlformats.org/officeDocument/2006/relationships/hyperlink" Target="mailto:312venus@gmail.com" TargetMode="External"/><Relationship Id="rId83" Type="http://schemas.openxmlformats.org/officeDocument/2006/relationships/hyperlink" Target="mailto:atrooper187@cox.net" TargetMode="External"/><Relationship Id="rId88" Type="http://schemas.openxmlformats.org/officeDocument/2006/relationships/hyperlink" Target="mailto:richwyant42@yahoo.com" TargetMode="External"/><Relationship Id="rId111" Type="http://schemas.openxmlformats.org/officeDocument/2006/relationships/hyperlink" Target="mailto:drhwdh@mac.com" TargetMode="External"/><Relationship Id="rId15" Type="http://schemas.openxmlformats.org/officeDocument/2006/relationships/hyperlink" Target="mailto:danspc@cox.net" TargetMode="External"/><Relationship Id="rId36" Type="http://schemas.openxmlformats.org/officeDocument/2006/relationships/hyperlink" Target="mailto:contessa.dys@gmail.com" TargetMode="External"/><Relationship Id="rId57" Type="http://schemas.openxmlformats.org/officeDocument/2006/relationships/hyperlink" Target="mailto:lurianned@telus.net" TargetMode="External"/><Relationship Id="rId106" Type="http://schemas.openxmlformats.org/officeDocument/2006/relationships/hyperlink" Target="mailto:johnagleason22@gmail.com" TargetMode="External"/><Relationship Id="rId127" Type="http://schemas.openxmlformats.org/officeDocument/2006/relationships/comments" Target="../comments9.xml"/><Relationship Id="rId10" Type="http://schemas.openxmlformats.org/officeDocument/2006/relationships/hyperlink" Target="mailto:vjbridwell13@centurylink.net" TargetMode="External"/><Relationship Id="rId31" Type="http://schemas.openxmlformats.org/officeDocument/2006/relationships/hyperlink" Target="mailto:bgplace@bgplace.cnc.net" TargetMode="External"/><Relationship Id="rId52" Type="http://schemas.openxmlformats.org/officeDocument/2006/relationships/hyperlink" Target="mailto:tomnlilcross@msn.com" TargetMode="External"/><Relationship Id="rId73" Type="http://schemas.openxmlformats.org/officeDocument/2006/relationships/hyperlink" Target="mailto:fspraus@cox.net" TargetMode="External"/><Relationship Id="rId78" Type="http://schemas.openxmlformats.org/officeDocument/2006/relationships/hyperlink" Target="mailto:pattrevor@me.com" TargetMode="External"/><Relationship Id="rId94" Type="http://schemas.openxmlformats.org/officeDocument/2006/relationships/hyperlink" Target="mailto:doverose347@gmail.com" TargetMode="External"/><Relationship Id="rId99" Type="http://schemas.openxmlformats.org/officeDocument/2006/relationships/hyperlink" Target="mailto:judydematteis@msn.com" TargetMode="External"/><Relationship Id="rId101" Type="http://schemas.openxmlformats.org/officeDocument/2006/relationships/hyperlink" Target="mailto:fosterjazz1@gmail.com" TargetMode="External"/><Relationship Id="rId122" Type="http://schemas.openxmlformats.org/officeDocument/2006/relationships/hyperlink" Target="mailto:welovetodance2@gmail.com" TargetMode="External"/><Relationship Id="rId4" Type="http://schemas.openxmlformats.org/officeDocument/2006/relationships/hyperlink" Target="mailto:cfullmer@cox.net" TargetMode="External"/><Relationship Id="rId9" Type="http://schemas.openxmlformats.org/officeDocument/2006/relationships/hyperlink" Target="mailto:moorefun1@yahoo.com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mailto:lmcadwell@tds.net" TargetMode="External"/><Relationship Id="rId21" Type="http://schemas.openxmlformats.org/officeDocument/2006/relationships/hyperlink" Target="mailto:stacharone2003@yahoo.com" TargetMode="External"/><Relationship Id="rId42" Type="http://schemas.openxmlformats.org/officeDocument/2006/relationships/hyperlink" Target="mailto:eyeball5@juno.com" TargetMode="External"/><Relationship Id="rId47" Type="http://schemas.openxmlformats.org/officeDocument/2006/relationships/hyperlink" Target="mailto:corfugeorgex@aol.com" TargetMode="External"/><Relationship Id="rId63" Type="http://schemas.openxmlformats.org/officeDocument/2006/relationships/hyperlink" Target="mailto:dafy46@gmail.com" TargetMode="External"/><Relationship Id="rId68" Type="http://schemas.openxmlformats.org/officeDocument/2006/relationships/hyperlink" Target="mailto:jandcgahrs@charter.net" TargetMode="External"/><Relationship Id="rId16" Type="http://schemas.openxmlformats.org/officeDocument/2006/relationships/hyperlink" Target="mailto:nodakwillie@comcast.net" TargetMode="External"/><Relationship Id="rId11" Type="http://schemas.openxmlformats.org/officeDocument/2006/relationships/hyperlink" Target="mailto:dromans123@yahoo.com" TargetMode="External"/><Relationship Id="rId24" Type="http://schemas.openxmlformats.org/officeDocument/2006/relationships/hyperlink" Target="mailto:robsanzaz@gmail.com" TargetMode="External"/><Relationship Id="rId32" Type="http://schemas.openxmlformats.org/officeDocument/2006/relationships/hyperlink" Target="mailto:jessjam@telus.net" TargetMode="External"/><Relationship Id="rId37" Type="http://schemas.openxmlformats.org/officeDocument/2006/relationships/hyperlink" Target="mailto:lurianned@telus.net" TargetMode="External"/><Relationship Id="rId40" Type="http://schemas.openxmlformats.org/officeDocument/2006/relationships/hyperlink" Target="mailto:namamitchell@aol" TargetMode="External"/><Relationship Id="rId45" Type="http://schemas.openxmlformats.org/officeDocument/2006/relationships/hyperlink" Target="mailto:carolp1@cox.net" TargetMode="External"/><Relationship Id="rId53" Type="http://schemas.openxmlformats.org/officeDocument/2006/relationships/hyperlink" Target="mailto:Gdalec@cox.net" TargetMode="External"/><Relationship Id="rId58" Type="http://schemas.openxmlformats.org/officeDocument/2006/relationships/hyperlink" Target="mailto:desertflora@cox.net" TargetMode="External"/><Relationship Id="rId66" Type="http://schemas.openxmlformats.org/officeDocument/2006/relationships/hyperlink" Target="mailto:cjchism@cox.net" TargetMode="External"/><Relationship Id="rId74" Type="http://schemas.openxmlformats.org/officeDocument/2006/relationships/hyperlink" Target="mailto:rowland.byerly@q.com" TargetMode="External"/><Relationship Id="rId5" Type="http://schemas.openxmlformats.org/officeDocument/2006/relationships/hyperlink" Target="mailto:mvolberd2@cox.net" TargetMode="External"/><Relationship Id="rId61" Type="http://schemas.openxmlformats.org/officeDocument/2006/relationships/hyperlink" Target="mailto:larsond@gvsu.edu" TargetMode="External"/><Relationship Id="rId19" Type="http://schemas.openxmlformats.org/officeDocument/2006/relationships/hyperlink" Target="mailto:kj7u@msn.com" TargetMode="External"/><Relationship Id="rId14" Type="http://schemas.openxmlformats.org/officeDocument/2006/relationships/hyperlink" Target="mailto:contessa.dys@gmail.com" TargetMode="External"/><Relationship Id="rId22" Type="http://schemas.openxmlformats.org/officeDocument/2006/relationships/hyperlink" Target="mailto:lilorrohloff@hotmail.com" TargetMode="External"/><Relationship Id="rId27" Type="http://schemas.openxmlformats.org/officeDocument/2006/relationships/hyperlink" Target="mailto:lmcadwell@tds.net" TargetMode="External"/><Relationship Id="rId30" Type="http://schemas.openxmlformats.org/officeDocument/2006/relationships/hyperlink" Target="mailto:jmbandd@gmail.com" TargetMode="External"/><Relationship Id="rId35" Type="http://schemas.openxmlformats.org/officeDocument/2006/relationships/hyperlink" Target="mailto:njbskater@gmail.com" TargetMode="External"/><Relationship Id="rId43" Type="http://schemas.openxmlformats.org/officeDocument/2006/relationships/hyperlink" Target="mailto:lebrundenis@hotmail.com" TargetMode="External"/><Relationship Id="rId48" Type="http://schemas.openxmlformats.org/officeDocument/2006/relationships/hyperlink" Target="mailto:jebetb@aol.com" TargetMode="External"/><Relationship Id="rId56" Type="http://schemas.openxmlformats.org/officeDocument/2006/relationships/hyperlink" Target="mailto:joann.nckvtl@gmail.com" TargetMode="External"/><Relationship Id="rId64" Type="http://schemas.openxmlformats.org/officeDocument/2006/relationships/hyperlink" Target="mailto:jkd@mchsi.com" TargetMode="External"/><Relationship Id="rId69" Type="http://schemas.openxmlformats.org/officeDocument/2006/relationships/hyperlink" Target="mailto:AD-hauser@msn.com" TargetMode="External"/><Relationship Id="rId77" Type="http://schemas.openxmlformats.org/officeDocument/2006/relationships/hyperlink" Target="mailto:patberg41@aol.com" TargetMode="External"/><Relationship Id="rId8" Type="http://schemas.openxmlformats.org/officeDocument/2006/relationships/hyperlink" Target="mailto:dsirks@cox.net" TargetMode="External"/><Relationship Id="rId51" Type="http://schemas.openxmlformats.org/officeDocument/2006/relationships/hyperlink" Target="mailto:jessjam@telus.net" TargetMode="External"/><Relationship Id="rId72" Type="http://schemas.openxmlformats.org/officeDocument/2006/relationships/hyperlink" Target="mailto:moorefun1@yahoo.com" TargetMode="External"/><Relationship Id="rId3" Type="http://schemas.openxmlformats.org/officeDocument/2006/relationships/hyperlink" Target="mailto:exzildaj@aol.com" TargetMode="External"/><Relationship Id="rId12" Type="http://schemas.openxmlformats.org/officeDocument/2006/relationships/hyperlink" Target="mailto:jtben2711@cox.net" TargetMode="External"/><Relationship Id="rId17" Type="http://schemas.openxmlformats.org/officeDocument/2006/relationships/hyperlink" Target="mailto:LwillsAK@gmail.com" TargetMode="External"/><Relationship Id="rId25" Type="http://schemas.openxmlformats.org/officeDocument/2006/relationships/hyperlink" Target="mailto:andrewangal@yahoo.com" TargetMode="External"/><Relationship Id="rId33" Type="http://schemas.openxmlformats.org/officeDocument/2006/relationships/hyperlink" Target="mailto:waynebarker@msn.com" TargetMode="External"/><Relationship Id="rId38" Type="http://schemas.openxmlformats.org/officeDocument/2006/relationships/hyperlink" Target="mailto:j.devine41.jd@gmail.com" TargetMode="External"/><Relationship Id="rId46" Type="http://schemas.openxmlformats.org/officeDocument/2006/relationships/hyperlink" Target="mailto:jankaoliver@yahoo.com" TargetMode="External"/><Relationship Id="rId59" Type="http://schemas.openxmlformats.org/officeDocument/2006/relationships/hyperlink" Target="mailto:budreed@cox.net" TargetMode="External"/><Relationship Id="rId67" Type="http://schemas.openxmlformats.org/officeDocument/2006/relationships/hyperlink" Target="mailto:jandcgahrs@charter.net" TargetMode="External"/><Relationship Id="rId20" Type="http://schemas.openxmlformats.org/officeDocument/2006/relationships/hyperlink" Target="mailto:levocsal@live.com" TargetMode="External"/><Relationship Id="rId41" Type="http://schemas.openxmlformats.org/officeDocument/2006/relationships/hyperlink" Target="mailto:terrypratt28@yahoo.com" TargetMode="External"/><Relationship Id="rId54" Type="http://schemas.openxmlformats.org/officeDocument/2006/relationships/hyperlink" Target="mailto:joann.nckvtl@gmail.com" TargetMode="External"/><Relationship Id="rId62" Type="http://schemas.openxmlformats.org/officeDocument/2006/relationships/hyperlink" Target="mailto:dafy46@gmail.com" TargetMode="External"/><Relationship Id="rId70" Type="http://schemas.openxmlformats.org/officeDocument/2006/relationships/hyperlink" Target="mailto:sbartelson@live.com" TargetMode="External"/><Relationship Id="rId75" Type="http://schemas.openxmlformats.org/officeDocument/2006/relationships/hyperlink" Target="mailto:fcloward@gmail.com" TargetMode="External"/><Relationship Id="rId1" Type="http://schemas.openxmlformats.org/officeDocument/2006/relationships/hyperlink" Target="mailto:sizzlen49@yahoo.com" TargetMode="External"/><Relationship Id="rId6" Type="http://schemas.openxmlformats.org/officeDocument/2006/relationships/hyperlink" Target="mailto:msack11720@cox.net" TargetMode="External"/><Relationship Id="rId15" Type="http://schemas.openxmlformats.org/officeDocument/2006/relationships/hyperlink" Target="mailto:jshoemaker7010@comcast.net" TargetMode="External"/><Relationship Id="rId23" Type="http://schemas.openxmlformats.org/officeDocument/2006/relationships/hyperlink" Target="mailto:gailsouth41@yahoo.com" TargetMode="External"/><Relationship Id="rId28" Type="http://schemas.openxmlformats.org/officeDocument/2006/relationships/hyperlink" Target="mailto:jholtine@aol.com" TargetMode="External"/><Relationship Id="rId36" Type="http://schemas.openxmlformats.org/officeDocument/2006/relationships/hyperlink" Target="mailto:lurianned@telus.net" TargetMode="External"/><Relationship Id="rId49" Type="http://schemas.openxmlformats.org/officeDocument/2006/relationships/hyperlink" Target="mailto:ambutch1947@yahoo.com" TargetMode="External"/><Relationship Id="rId57" Type="http://schemas.openxmlformats.org/officeDocument/2006/relationships/hyperlink" Target="mailto:mhmtr@juno.com" TargetMode="External"/><Relationship Id="rId10" Type="http://schemas.openxmlformats.org/officeDocument/2006/relationships/hyperlink" Target="mailto:duckadoc@aol.com" TargetMode="External"/><Relationship Id="rId31" Type="http://schemas.openxmlformats.org/officeDocument/2006/relationships/hyperlink" Target="mailto:marylgene@yahoo.com" TargetMode="External"/><Relationship Id="rId44" Type="http://schemas.openxmlformats.org/officeDocument/2006/relationships/hyperlink" Target="mailto:aldvr5@gmail.com" TargetMode="External"/><Relationship Id="rId52" Type="http://schemas.openxmlformats.org/officeDocument/2006/relationships/hyperlink" Target="mailto:jjjlquinn@gmail.com" TargetMode="External"/><Relationship Id="rId60" Type="http://schemas.openxmlformats.org/officeDocument/2006/relationships/hyperlink" Target="mailto:larsonh@gvsu.edu" TargetMode="External"/><Relationship Id="rId65" Type="http://schemas.openxmlformats.org/officeDocument/2006/relationships/hyperlink" Target="mailto:cjchism@cox.net" TargetMode="External"/><Relationship Id="rId73" Type="http://schemas.openxmlformats.org/officeDocument/2006/relationships/hyperlink" Target="mailto:lebbyfamily@gmail.com" TargetMode="External"/><Relationship Id="rId78" Type="http://schemas.openxmlformats.org/officeDocument/2006/relationships/printerSettings" Target="../printerSettings/printerSettings17.bin"/><Relationship Id="rId4" Type="http://schemas.openxmlformats.org/officeDocument/2006/relationships/hyperlink" Target="mailto:howard.standage@hotmail.com" TargetMode="External"/><Relationship Id="rId9" Type="http://schemas.openxmlformats.org/officeDocument/2006/relationships/hyperlink" Target="mailto:tjohnyu@gmail.com" TargetMode="External"/><Relationship Id="rId13" Type="http://schemas.openxmlformats.org/officeDocument/2006/relationships/hyperlink" Target="mailto:jshoemaker7010@comcast.net" TargetMode="External"/><Relationship Id="rId18" Type="http://schemas.openxmlformats.org/officeDocument/2006/relationships/hyperlink" Target="mailto:kj7u@msn.com" TargetMode="External"/><Relationship Id="rId39" Type="http://schemas.openxmlformats.org/officeDocument/2006/relationships/hyperlink" Target="mailto:andresh@telus.net" TargetMode="External"/><Relationship Id="rId34" Type="http://schemas.openxmlformats.org/officeDocument/2006/relationships/hyperlink" Target="mailto:elipe@warpnet.net" TargetMode="External"/><Relationship Id="rId50" Type="http://schemas.openxmlformats.org/officeDocument/2006/relationships/hyperlink" Target="mailto:ambutch1947@yahoo.com" TargetMode="External"/><Relationship Id="rId55" Type="http://schemas.openxmlformats.org/officeDocument/2006/relationships/hyperlink" Target="mailto:mhmtr@juno.com" TargetMode="External"/><Relationship Id="rId76" Type="http://schemas.openxmlformats.org/officeDocument/2006/relationships/hyperlink" Target="mailto:dana.kae@gmail.com" TargetMode="External"/><Relationship Id="rId7" Type="http://schemas.openxmlformats.org/officeDocument/2006/relationships/hyperlink" Target="mailto:danspc@cox.net" TargetMode="External"/><Relationship Id="rId71" Type="http://schemas.openxmlformats.org/officeDocument/2006/relationships/hyperlink" Target="mailto:vjbridwell13@centurylink.net" TargetMode="External"/><Relationship Id="rId2" Type="http://schemas.openxmlformats.org/officeDocument/2006/relationships/hyperlink" Target="mailto:uni4444@aol.com" TargetMode="External"/><Relationship Id="rId29" Type="http://schemas.openxmlformats.org/officeDocument/2006/relationships/hyperlink" Target="mailto:wlhalsey107@aol.com" TargetMode="External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mailto:larsond@gvsu.edu" TargetMode="External"/><Relationship Id="rId21" Type="http://schemas.openxmlformats.org/officeDocument/2006/relationships/hyperlink" Target="mailto:dsirks@cox.net" TargetMode="External"/><Relationship Id="rId42" Type="http://schemas.openxmlformats.org/officeDocument/2006/relationships/hyperlink" Target="mailto:corfugeorgex@aol.com" TargetMode="External"/><Relationship Id="rId47" Type="http://schemas.openxmlformats.org/officeDocument/2006/relationships/hyperlink" Target="mailto:lebrundenis@hotmail.com" TargetMode="External"/><Relationship Id="rId63" Type="http://schemas.openxmlformats.org/officeDocument/2006/relationships/hyperlink" Target="mailto:elipe@warpnet.net" TargetMode="External"/><Relationship Id="rId68" Type="http://schemas.openxmlformats.org/officeDocument/2006/relationships/hyperlink" Target="mailto:marylgene@yahoo.com" TargetMode="External"/><Relationship Id="rId16" Type="http://schemas.openxmlformats.org/officeDocument/2006/relationships/hyperlink" Target="mailto:jandcgahrs@charter.net" TargetMode="External"/><Relationship Id="rId11" Type="http://schemas.openxmlformats.org/officeDocument/2006/relationships/hyperlink" Target="mailto:vjbridwell13@centurylink.net" TargetMode="External"/><Relationship Id="rId24" Type="http://schemas.openxmlformats.org/officeDocument/2006/relationships/hyperlink" Target="mailto:dafy46@gmail.com" TargetMode="External"/><Relationship Id="rId32" Type="http://schemas.openxmlformats.org/officeDocument/2006/relationships/hyperlink" Target="mailto:joann.nckvtl@gmail.com" TargetMode="External"/><Relationship Id="rId37" Type="http://schemas.openxmlformats.org/officeDocument/2006/relationships/hyperlink" Target="mailto:jessjam@telus.net" TargetMode="External"/><Relationship Id="rId40" Type="http://schemas.openxmlformats.org/officeDocument/2006/relationships/hyperlink" Target="mailto:dromans123@yahoo.com" TargetMode="External"/><Relationship Id="rId45" Type="http://schemas.openxmlformats.org/officeDocument/2006/relationships/hyperlink" Target="mailto:aldvr5@gmail.com" TargetMode="External"/><Relationship Id="rId53" Type="http://schemas.openxmlformats.org/officeDocument/2006/relationships/hyperlink" Target="mailto:LwillsAK@gmail.com" TargetMode="External"/><Relationship Id="rId58" Type="http://schemas.openxmlformats.org/officeDocument/2006/relationships/hyperlink" Target="mailto:lurianned@telus.net" TargetMode="External"/><Relationship Id="rId66" Type="http://schemas.openxmlformats.org/officeDocument/2006/relationships/hyperlink" Target="mailto:levocsal@live.com" TargetMode="External"/><Relationship Id="rId74" Type="http://schemas.openxmlformats.org/officeDocument/2006/relationships/hyperlink" Target="mailto:robsanzaz@gmail.com" TargetMode="External"/><Relationship Id="rId5" Type="http://schemas.openxmlformats.org/officeDocument/2006/relationships/hyperlink" Target="mailto:rowland.byerly@q.com" TargetMode="External"/><Relationship Id="rId61" Type="http://schemas.openxmlformats.org/officeDocument/2006/relationships/hyperlink" Target="mailto:kj7u@msn.com" TargetMode="External"/><Relationship Id="rId19" Type="http://schemas.openxmlformats.org/officeDocument/2006/relationships/hyperlink" Target="mailto:cjchism@cox.net" TargetMode="External"/><Relationship Id="rId14" Type="http://schemas.openxmlformats.org/officeDocument/2006/relationships/hyperlink" Target="mailto:sbartelson@live.com" TargetMode="External"/><Relationship Id="rId22" Type="http://schemas.openxmlformats.org/officeDocument/2006/relationships/hyperlink" Target="mailto:jkd@mchsi.com" TargetMode="External"/><Relationship Id="rId27" Type="http://schemas.openxmlformats.org/officeDocument/2006/relationships/hyperlink" Target="mailto:larsonh@gvsu.edu" TargetMode="External"/><Relationship Id="rId30" Type="http://schemas.openxmlformats.org/officeDocument/2006/relationships/hyperlink" Target="mailto:duckadoc@aol.com" TargetMode="External"/><Relationship Id="rId35" Type="http://schemas.openxmlformats.org/officeDocument/2006/relationships/hyperlink" Target="mailto:Gdalec@cox.net" TargetMode="External"/><Relationship Id="rId43" Type="http://schemas.openxmlformats.org/officeDocument/2006/relationships/hyperlink" Target="mailto:jankaoliver@yahoo.com" TargetMode="External"/><Relationship Id="rId48" Type="http://schemas.openxmlformats.org/officeDocument/2006/relationships/hyperlink" Target="mailto:jshoemaker7010@comcast.net" TargetMode="External"/><Relationship Id="rId56" Type="http://schemas.openxmlformats.org/officeDocument/2006/relationships/hyperlink" Target="mailto:andresh@telus.net" TargetMode="External"/><Relationship Id="rId64" Type="http://schemas.openxmlformats.org/officeDocument/2006/relationships/hyperlink" Target="mailto:waynebarker@msn.com" TargetMode="External"/><Relationship Id="rId69" Type="http://schemas.openxmlformats.org/officeDocument/2006/relationships/hyperlink" Target="mailto:jmbandd@gmail.com" TargetMode="External"/><Relationship Id="rId77" Type="http://schemas.openxmlformats.org/officeDocument/2006/relationships/printerSettings" Target="../printerSettings/printerSettings18.bin"/><Relationship Id="rId8" Type="http://schemas.openxmlformats.org/officeDocument/2006/relationships/hyperlink" Target="mailto:exzildaj@aol.com" TargetMode="External"/><Relationship Id="rId51" Type="http://schemas.openxmlformats.org/officeDocument/2006/relationships/hyperlink" Target="mailto:eyeball5@juno.com" TargetMode="External"/><Relationship Id="rId72" Type="http://schemas.openxmlformats.org/officeDocument/2006/relationships/hyperlink" Target="mailto:wlhalsey107@aol.com" TargetMode="External"/><Relationship Id="rId3" Type="http://schemas.openxmlformats.org/officeDocument/2006/relationships/hyperlink" Target="mailto:dana.kae@gmail.com" TargetMode="External"/><Relationship Id="rId12" Type="http://schemas.openxmlformats.org/officeDocument/2006/relationships/hyperlink" Target="mailto:mvolberd2@cox.net" TargetMode="External"/><Relationship Id="rId17" Type="http://schemas.openxmlformats.org/officeDocument/2006/relationships/hyperlink" Target="mailto:jandcgahrs@charter.net" TargetMode="External"/><Relationship Id="rId25" Type="http://schemas.openxmlformats.org/officeDocument/2006/relationships/hyperlink" Target="mailto:tjohnyu@gmail.com" TargetMode="External"/><Relationship Id="rId33" Type="http://schemas.openxmlformats.org/officeDocument/2006/relationships/hyperlink" Target="mailto:mhmtr@juno.com" TargetMode="External"/><Relationship Id="rId38" Type="http://schemas.openxmlformats.org/officeDocument/2006/relationships/hyperlink" Target="mailto:ambutch1947@yahoo.com" TargetMode="External"/><Relationship Id="rId46" Type="http://schemas.openxmlformats.org/officeDocument/2006/relationships/hyperlink" Target="mailto:jtben2711@cox.net" TargetMode="External"/><Relationship Id="rId59" Type="http://schemas.openxmlformats.org/officeDocument/2006/relationships/hyperlink" Target="mailto:lurianned@telus.net" TargetMode="External"/><Relationship Id="rId67" Type="http://schemas.openxmlformats.org/officeDocument/2006/relationships/hyperlink" Target="mailto:stacharone2003@yahoo.com" TargetMode="External"/><Relationship Id="rId20" Type="http://schemas.openxmlformats.org/officeDocument/2006/relationships/hyperlink" Target="mailto:cjchism@cox.net" TargetMode="External"/><Relationship Id="rId41" Type="http://schemas.openxmlformats.org/officeDocument/2006/relationships/hyperlink" Target="mailto:jebetb@aol.com" TargetMode="External"/><Relationship Id="rId54" Type="http://schemas.openxmlformats.org/officeDocument/2006/relationships/hyperlink" Target="mailto:terrypratt28@yahoo.com" TargetMode="External"/><Relationship Id="rId62" Type="http://schemas.openxmlformats.org/officeDocument/2006/relationships/hyperlink" Target="mailto:njbskater@gmail.com" TargetMode="External"/><Relationship Id="rId70" Type="http://schemas.openxmlformats.org/officeDocument/2006/relationships/hyperlink" Target="mailto:lilorrohloff@hotmail.com" TargetMode="External"/><Relationship Id="rId75" Type="http://schemas.openxmlformats.org/officeDocument/2006/relationships/hyperlink" Target="mailto:lmcadwell@tds.net" TargetMode="External"/><Relationship Id="rId1" Type="http://schemas.openxmlformats.org/officeDocument/2006/relationships/hyperlink" Target="mailto:patberg41@aol.com" TargetMode="External"/><Relationship Id="rId6" Type="http://schemas.openxmlformats.org/officeDocument/2006/relationships/hyperlink" Target="mailto:uni4444@aol.com" TargetMode="External"/><Relationship Id="rId15" Type="http://schemas.openxmlformats.org/officeDocument/2006/relationships/hyperlink" Target="mailto:AD-hauser@msn.com" TargetMode="External"/><Relationship Id="rId23" Type="http://schemas.openxmlformats.org/officeDocument/2006/relationships/hyperlink" Target="mailto:dafy46@gmail.com" TargetMode="External"/><Relationship Id="rId28" Type="http://schemas.openxmlformats.org/officeDocument/2006/relationships/hyperlink" Target="mailto:budreed@cox.net" TargetMode="External"/><Relationship Id="rId36" Type="http://schemas.openxmlformats.org/officeDocument/2006/relationships/hyperlink" Target="mailto:jjjlquinn@gmail.com" TargetMode="External"/><Relationship Id="rId49" Type="http://schemas.openxmlformats.org/officeDocument/2006/relationships/hyperlink" Target="mailto:contessa.dys@gmail.com" TargetMode="External"/><Relationship Id="rId57" Type="http://schemas.openxmlformats.org/officeDocument/2006/relationships/hyperlink" Target="mailto:j.devine41.jd@gmail.com" TargetMode="External"/><Relationship Id="rId10" Type="http://schemas.openxmlformats.org/officeDocument/2006/relationships/hyperlink" Target="mailto:moorefun1@yahoo.com" TargetMode="External"/><Relationship Id="rId31" Type="http://schemas.openxmlformats.org/officeDocument/2006/relationships/hyperlink" Target="mailto:mhmtr@juno.com" TargetMode="External"/><Relationship Id="rId44" Type="http://schemas.openxmlformats.org/officeDocument/2006/relationships/hyperlink" Target="mailto:carolp1@cox.net" TargetMode="External"/><Relationship Id="rId52" Type="http://schemas.openxmlformats.org/officeDocument/2006/relationships/hyperlink" Target="mailto:nodakwillie@comcast.net" TargetMode="External"/><Relationship Id="rId60" Type="http://schemas.openxmlformats.org/officeDocument/2006/relationships/hyperlink" Target="mailto:kj7u@msn.com" TargetMode="External"/><Relationship Id="rId65" Type="http://schemas.openxmlformats.org/officeDocument/2006/relationships/hyperlink" Target="mailto:jessjam@telus.net" TargetMode="External"/><Relationship Id="rId73" Type="http://schemas.openxmlformats.org/officeDocument/2006/relationships/hyperlink" Target="mailto:jholtine@aol.com" TargetMode="External"/><Relationship Id="rId4" Type="http://schemas.openxmlformats.org/officeDocument/2006/relationships/hyperlink" Target="mailto:fcloward@gmail.com" TargetMode="External"/><Relationship Id="rId9" Type="http://schemas.openxmlformats.org/officeDocument/2006/relationships/hyperlink" Target="mailto:howard.standage@hotmail.com" TargetMode="External"/><Relationship Id="rId13" Type="http://schemas.openxmlformats.org/officeDocument/2006/relationships/hyperlink" Target="mailto:msack11720@cox.net" TargetMode="External"/><Relationship Id="rId18" Type="http://schemas.openxmlformats.org/officeDocument/2006/relationships/hyperlink" Target="mailto:danspc@cox.net" TargetMode="External"/><Relationship Id="rId39" Type="http://schemas.openxmlformats.org/officeDocument/2006/relationships/hyperlink" Target="mailto:ambutch1947@yahoo.com" TargetMode="External"/><Relationship Id="rId34" Type="http://schemas.openxmlformats.org/officeDocument/2006/relationships/hyperlink" Target="mailto:joann.nckvtl@gmail.com" TargetMode="External"/><Relationship Id="rId50" Type="http://schemas.openxmlformats.org/officeDocument/2006/relationships/hyperlink" Target="mailto:jshoemaker7010@comcast.net" TargetMode="External"/><Relationship Id="rId55" Type="http://schemas.openxmlformats.org/officeDocument/2006/relationships/hyperlink" Target="mailto:namamitchell@aol" TargetMode="External"/><Relationship Id="rId76" Type="http://schemas.openxmlformats.org/officeDocument/2006/relationships/hyperlink" Target="mailto:lmcadwell@tds.net" TargetMode="External"/><Relationship Id="rId7" Type="http://schemas.openxmlformats.org/officeDocument/2006/relationships/hyperlink" Target="mailto:lebbyfamily@gmail.com" TargetMode="External"/><Relationship Id="rId71" Type="http://schemas.openxmlformats.org/officeDocument/2006/relationships/hyperlink" Target="mailto:gailsouth41@yahoo.com" TargetMode="External"/><Relationship Id="rId2" Type="http://schemas.openxmlformats.org/officeDocument/2006/relationships/hyperlink" Target="mailto:sizzlen49@yahoo.com" TargetMode="External"/><Relationship Id="rId29" Type="http://schemas.openxmlformats.org/officeDocument/2006/relationships/hyperlink" Target="mailto:desertflora@cox.net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mailto:carolp1@cox.net" TargetMode="External"/><Relationship Id="rId21" Type="http://schemas.openxmlformats.org/officeDocument/2006/relationships/hyperlink" Target="mailto:marylgene@yahoo.com" TargetMode="External"/><Relationship Id="rId42" Type="http://schemas.openxmlformats.org/officeDocument/2006/relationships/hyperlink" Target="mailto:andresh@telus.net" TargetMode="External"/><Relationship Id="rId47" Type="http://schemas.openxmlformats.org/officeDocument/2006/relationships/hyperlink" Target="mailto:msack11720@cox.net" TargetMode="External"/><Relationship Id="rId63" Type="http://schemas.openxmlformats.org/officeDocument/2006/relationships/hyperlink" Target="mailto:kelvlyn@aol.com" TargetMode="External"/><Relationship Id="rId68" Type="http://schemas.openxmlformats.org/officeDocument/2006/relationships/hyperlink" Target="mailto:jimcook888@q.com" TargetMode="External"/><Relationship Id="rId2" Type="http://schemas.openxmlformats.org/officeDocument/2006/relationships/hyperlink" Target="mailto:gmleakvold@hotmail.com%20-%20BAD" TargetMode="External"/><Relationship Id="rId16" Type="http://schemas.openxmlformats.org/officeDocument/2006/relationships/hyperlink" Target="mailto:jwmsco@comcast.net" TargetMode="External"/><Relationship Id="rId29" Type="http://schemas.openxmlformats.org/officeDocument/2006/relationships/hyperlink" Target="mailto:jshoemaker7010@comcast.net" TargetMode="External"/><Relationship Id="rId11" Type="http://schemas.openxmlformats.org/officeDocument/2006/relationships/hyperlink" Target="mailto:danspc@cox.net" TargetMode="External"/><Relationship Id="rId24" Type="http://schemas.openxmlformats.org/officeDocument/2006/relationships/hyperlink" Target="mailto:jessjam@telus.net" TargetMode="External"/><Relationship Id="rId32" Type="http://schemas.openxmlformats.org/officeDocument/2006/relationships/hyperlink" Target="mailto:jshoemaker7010@comcast.net" TargetMode="External"/><Relationship Id="rId37" Type="http://schemas.openxmlformats.org/officeDocument/2006/relationships/hyperlink" Target="mailto:levocsal@live.com" TargetMode="External"/><Relationship Id="rId40" Type="http://schemas.openxmlformats.org/officeDocument/2006/relationships/hyperlink" Target="mailto:susan.weidner@cox.net" TargetMode="External"/><Relationship Id="rId45" Type="http://schemas.openxmlformats.org/officeDocument/2006/relationships/hyperlink" Target="mailto:larsond@gvsu.edu" TargetMode="External"/><Relationship Id="rId53" Type="http://schemas.openxmlformats.org/officeDocument/2006/relationships/hyperlink" Target="mailto:judymatteis@msn.com" TargetMode="External"/><Relationship Id="rId58" Type="http://schemas.openxmlformats.org/officeDocument/2006/relationships/hyperlink" Target="mailto:pelegray@gmail.com" TargetMode="External"/><Relationship Id="rId66" Type="http://schemas.openxmlformats.org/officeDocument/2006/relationships/hyperlink" Target="mailto:loggen21001@aol.com%20?" TargetMode="External"/><Relationship Id="rId5" Type="http://schemas.openxmlformats.org/officeDocument/2006/relationships/hyperlink" Target="mailto:rowland.byerly@q.com" TargetMode="External"/><Relationship Id="rId61" Type="http://schemas.openxmlformats.org/officeDocument/2006/relationships/hyperlink" Target="mailto:udance57@yahoo.com" TargetMode="External"/><Relationship Id="rId19" Type="http://schemas.openxmlformats.org/officeDocument/2006/relationships/hyperlink" Target="mailto:wlhalsey107@aol.com" TargetMode="External"/><Relationship Id="rId14" Type="http://schemas.openxmlformats.org/officeDocument/2006/relationships/hyperlink" Target="mailto:dsirks@cox.net" TargetMode="External"/><Relationship Id="rId22" Type="http://schemas.openxmlformats.org/officeDocument/2006/relationships/hyperlink" Target="mailto:berresune@gmail.com" TargetMode="External"/><Relationship Id="rId27" Type="http://schemas.openxmlformats.org/officeDocument/2006/relationships/hyperlink" Target="mailto:aldvr5@gmail.com" TargetMode="External"/><Relationship Id="rId30" Type="http://schemas.openxmlformats.org/officeDocument/2006/relationships/hyperlink" Target="mailto:my1rene@yahoo.com" TargetMode="External"/><Relationship Id="rId35" Type="http://schemas.openxmlformats.org/officeDocument/2006/relationships/hyperlink" Target="mailto:waynebarker@msn.com" TargetMode="External"/><Relationship Id="rId43" Type="http://schemas.openxmlformats.org/officeDocument/2006/relationships/hyperlink" Target="mailto:j.devine41.jd@gmail.com" TargetMode="External"/><Relationship Id="rId48" Type="http://schemas.openxmlformats.org/officeDocument/2006/relationships/hyperlink" Target="mailto:mvolberd2@cox.net" TargetMode="External"/><Relationship Id="rId56" Type="http://schemas.openxmlformats.org/officeDocument/2006/relationships/hyperlink" Target="mailto:kmartz@mac.com" TargetMode="External"/><Relationship Id="rId64" Type="http://schemas.openxmlformats.org/officeDocument/2006/relationships/hyperlink" Target="mailto:kelvlyn@aol.com" TargetMode="External"/><Relationship Id="rId69" Type="http://schemas.openxmlformats.org/officeDocument/2006/relationships/hyperlink" Target="mailto:jimcook888@q.com" TargetMode="External"/><Relationship Id="rId8" Type="http://schemas.openxmlformats.org/officeDocument/2006/relationships/hyperlink" Target="mailto:vjbridwell13@centurylink.net" TargetMode="External"/><Relationship Id="rId51" Type="http://schemas.openxmlformats.org/officeDocument/2006/relationships/hyperlink" Target="mailto:LwillsAK@gmail.com" TargetMode="External"/><Relationship Id="rId72" Type="http://schemas.openxmlformats.org/officeDocument/2006/relationships/vmlDrawing" Target="../drawings/vmlDrawing10.vml"/><Relationship Id="rId3" Type="http://schemas.openxmlformats.org/officeDocument/2006/relationships/hyperlink" Target="mailto:doloves2dance@yahoo.com" TargetMode="External"/><Relationship Id="rId12" Type="http://schemas.openxmlformats.org/officeDocument/2006/relationships/hyperlink" Target="mailto:cjchism@cox.net" TargetMode="External"/><Relationship Id="rId17" Type="http://schemas.openxmlformats.org/officeDocument/2006/relationships/hyperlink" Target="mailto:dafy46@gmail.com" TargetMode="External"/><Relationship Id="rId25" Type="http://schemas.openxmlformats.org/officeDocument/2006/relationships/hyperlink" Target="mailto:dromans123@yahoo.com" TargetMode="External"/><Relationship Id="rId33" Type="http://schemas.openxmlformats.org/officeDocument/2006/relationships/hyperlink" Target="mailto:eyeball5@juno.com" TargetMode="External"/><Relationship Id="rId38" Type="http://schemas.openxmlformats.org/officeDocument/2006/relationships/hyperlink" Target="mailto:stacharone2003@yahoo.com" TargetMode="External"/><Relationship Id="rId46" Type="http://schemas.openxmlformats.org/officeDocument/2006/relationships/hyperlink" Target="mailto:larsonh@gvsu.edu" TargetMode="External"/><Relationship Id="rId59" Type="http://schemas.openxmlformats.org/officeDocument/2006/relationships/hyperlink" Target="mailto:pelegray@gmail.com" TargetMode="External"/><Relationship Id="rId67" Type="http://schemas.openxmlformats.org/officeDocument/2006/relationships/hyperlink" Target="mailto:loggen21001@aol.com%20?" TargetMode="External"/><Relationship Id="rId20" Type="http://schemas.openxmlformats.org/officeDocument/2006/relationships/hyperlink" Target="mailto:jholtine@aol.com" TargetMode="External"/><Relationship Id="rId41" Type="http://schemas.openxmlformats.org/officeDocument/2006/relationships/hyperlink" Target="mailto:susan.weidner@cox.net" TargetMode="External"/><Relationship Id="rId54" Type="http://schemas.openxmlformats.org/officeDocument/2006/relationships/hyperlink" Target="mailto:jandcgahrs@charter.net" TargetMode="External"/><Relationship Id="rId62" Type="http://schemas.openxmlformats.org/officeDocument/2006/relationships/hyperlink" Target="mailto:dianaovb@aol.com" TargetMode="External"/><Relationship Id="rId70" Type="http://schemas.openxmlformats.org/officeDocument/2006/relationships/hyperlink" Target="mailto:312venus@gmail.com" TargetMode="External"/><Relationship Id="rId1" Type="http://schemas.openxmlformats.org/officeDocument/2006/relationships/hyperlink" Target="mailto:johnagleason22@gmail.com" TargetMode="External"/><Relationship Id="rId6" Type="http://schemas.openxmlformats.org/officeDocument/2006/relationships/hyperlink" Target="mailto:exzildaj@aol.com" TargetMode="External"/><Relationship Id="rId15" Type="http://schemas.openxmlformats.org/officeDocument/2006/relationships/hyperlink" Target="mailto:jwmsco@comcast.net" TargetMode="External"/><Relationship Id="rId23" Type="http://schemas.openxmlformats.org/officeDocument/2006/relationships/hyperlink" Target="mailto:patriciaeck621@gmail.com" TargetMode="External"/><Relationship Id="rId28" Type="http://schemas.openxmlformats.org/officeDocument/2006/relationships/hyperlink" Target="mailto:jtben2711@cox.net" TargetMode="External"/><Relationship Id="rId36" Type="http://schemas.openxmlformats.org/officeDocument/2006/relationships/hyperlink" Target="mailto:jessjam@telus.net" TargetMode="External"/><Relationship Id="rId49" Type="http://schemas.openxmlformats.org/officeDocument/2006/relationships/hyperlink" Target="mailto:djbroughton1957@gmail.com" TargetMode="External"/><Relationship Id="rId57" Type="http://schemas.openxmlformats.org/officeDocument/2006/relationships/hyperlink" Target="mailto:colliewobbleaz@gmail.com" TargetMode="External"/><Relationship Id="rId10" Type="http://schemas.openxmlformats.org/officeDocument/2006/relationships/hyperlink" Target="mailto:nancyjgraham6@gmail.com" TargetMode="External"/><Relationship Id="rId31" Type="http://schemas.openxmlformats.org/officeDocument/2006/relationships/hyperlink" Target="mailto:contessa.dys@gmail.com" TargetMode="External"/><Relationship Id="rId44" Type="http://schemas.openxmlformats.org/officeDocument/2006/relationships/hyperlink" Target="mailto:sandyg580@gmail.com" TargetMode="External"/><Relationship Id="rId52" Type="http://schemas.openxmlformats.org/officeDocument/2006/relationships/hyperlink" Target="mailto:judymatteis@msn.com" TargetMode="External"/><Relationship Id="rId60" Type="http://schemas.openxmlformats.org/officeDocument/2006/relationships/hyperlink" Target="mailto:k.gehlertt@sbcglobal.net" TargetMode="External"/><Relationship Id="rId65" Type="http://schemas.openxmlformats.org/officeDocument/2006/relationships/hyperlink" Target="mailto:dan.crossett@gmail.com" TargetMode="External"/><Relationship Id="rId73" Type="http://schemas.openxmlformats.org/officeDocument/2006/relationships/comments" Target="../comments10.xml"/><Relationship Id="rId4" Type="http://schemas.openxmlformats.org/officeDocument/2006/relationships/hyperlink" Target="mailto:fcloward@gmail.com" TargetMode="External"/><Relationship Id="rId9" Type="http://schemas.openxmlformats.org/officeDocument/2006/relationships/hyperlink" Target="mailto:sbartelson@live.com" TargetMode="External"/><Relationship Id="rId13" Type="http://schemas.openxmlformats.org/officeDocument/2006/relationships/hyperlink" Target="mailto:cjchism@cox.net" TargetMode="External"/><Relationship Id="rId18" Type="http://schemas.openxmlformats.org/officeDocument/2006/relationships/hyperlink" Target="mailto:dafy46@gmail.com" TargetMode="External"/><Relationship Id="rId39" Type="http://schemas.openxmlformats.org/officeDocument/2006/relationships/hyperlink" Target="mailto:fosterjazz1@gmail.com" TargetMode="External"/><Relationship Id="rId34" Type="http://schemas.openxmlformats.org/officeDocument/2006/relationships/hyperlink" Target="mailto:namamitchell@aol" TargetMode="External"/><Relationship Id="rId50" Type="http://schemas.openxmlformats.org/officeDocument/2006/relationships/hyperlink" Target="mailto:bjbroughton7@gmail.com" TargetMode="External"/><Relationship Id="rId55" Type="http://schemas.openxmlformats.org/officeDocument/2006/relationships/hyperlink" Target="mailto:jandcgahrs@charter.net" TargetMode="External"/><Relationship Id="rId7" Type="http://schemas.openxmlformats.org/officeDocument/2006/relationships/hyperlink" Target="mailto:moorefun1@yahoo.com" TargetMode="External"/><Relationship Id="rId7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mailto:carolp1@cox.net" TargetMode="External"/><Relationship Id="rId21" Type="http://schemas.openxmlformats.org/officeDocument/2006/relationships/hyperlink" Target="mailto:marylgene@yahoo.com" TargetMode="External"/><Relationship Id="rId42" Type="http://schemas.openxmlformats.org/officeDocument/2006/relationships/hyperlink" Target="mailto:andresh@telus.net" TargetMode="External"/><Relationship Id="rId47" Type="http://schemas.openxmlformats.org/officeDocument/2006/relationships/hyperlink" Target="mailto:msack11720@cox.net" TargetMode="External"/><Relationship Id="rId63" Type="http://schemas.openxmlformats.org/officeDocument/2006/relationships/hyperlink" Target="mailto:kelvlyn@aol.com" TargetMode="External"/><Relationship Id="rId68" Type="http://schemas.openxmlformats.org/officeDocument/2006/relationships/hyperlink" Target="mailto:jimcook888@q.com" TargetMode="External"/><Relationship Id="rId2" Type="http://schemas.openxmlformats.org/officeDocument/2006/relationships/hyperlink" Target="mailto:gmleakvold@hotmail.com%20-%20BAD" TargetMode="External"/><Relationship Id="rId16" Type="http://schemas.openxmlformats.org/officeDocument/2006/relationships/hyperlink" Target="mailto:jwmsco@comcast.net" TargetMode="External"/><Relationship Id="rId29" Type="http://schemas.openxmlformats.org/officeDocument/2006/relationships/hyperlink" Target="mailto:jshoemaker7010@comcast.net" TargetMode="External"/><Relationship Id="rId11" Type="http://schemas.openxmlformats.org/officeDocument/2006/relationships/hyperlink" Target="mailto:danspc@cox.net" TargetMode="External"/><Relationship Id="rId24" Type="http://schemas.openxmlformats.org/officeDocument/2006/relationships/hyperlink" Target="mailto:jessjam@telus.net" TargetMode="External"/><Relationship Id="rId32" Type="http://schemas.openxmlformats.org/officeDocument/2006/relationships/hyperlink" Target="mailto:jshoemaker7010@comcast.net" TargetMode="External"/><Relationship Id="rId37" Type="http://schemas.openxmlformats.org/officeDocument/2006/relationships/hyperlink" Target="mailto:levocsal@live.com" TargetMode="External"/><Relationship Id="rId40" Type="http://schemas.openxmlformats.org/officeDocument/2006/relationships/hyperlink" Target="mailto:susan.weidner@cox.net" TargetMode="External"/><Relationship Id="rId45" Type="http://schemas.openxmlformats.org/officeDocument/2006/relationships/hyperlink" Target="mailto:larsond@gvsu.edu" TargetMode="External"/><Relationship Id="rId53" Type="http://schemas.openxmlformats.org/officeDocument/2006/relationships/hyperlink" Target="mailto:judymatteis@msn.com" TargetMode="External"/><Relationship Id="rId58" Type="http://schemas.openxmlformats.org/officeDocument/2006/relationships/hyperlink" Target="mailto:pelegray@gmail.com" TargetMode="External"/><Relationship Id="rId66" Type="http://schemas.openxmlformats.org/officeDocument/2006/relationships/hyperlink" Target="mailto:loggen21001@aol.com%20?" TargetMode="External"/><Relationship Id="rId5" Type="http://schemas.openxmlformats.org/officeDocument/2006/relationships/hyperlink" Target="mailto:rowland.byerly@q.com" TargetMode="External"/><Relationship Id="rId61" Type="http://schemas.openxmlformats.org/officeDocument/2006/relationships/hyperlink" Target="mailto:udance57@yahoo.com" TargetMode="External"/><Relationship Id="rId19" Type="http://schemas.openxmlformats.org/officeDocument/2006/relationships/hyperlink" Target="mailto:wlhalsey107@aol.com" TargetMode="External"/><Relationship Id="rId14" Type="http://schemas.openxmlformats.org/officeDocument/2006/relationships/hyperlink" Target="mailto:dsirks@cox.net" TargetMode="External"/><Relationship Id="rId22" Type="http://schemas.openxmlformats.org/officeDocument/2006/relationships/hyperlink" Target="mailto:berresune@gmail.com" TargetMode="External"/><Relationship Id="rId27" Type="http://schemas.openxmlformats.org/officeDocument/2006/relationships/hyperlink" Target="mailto:aldvr5@gmail.com" TargetMode="External"/><Relationship Id="rId30" Type="http://schemas.openxmlformats.org/officeDocument/2006/relationships/hyperlink" Target="mailto:my1rene@yahoo.com" TargetMode="External"/><Relationship Id="rId35" Type="http://schemas.openxmlformats.org/officeDocument/2006/relationships/hyperlink" Target="mailto:waynebarker@msn.com" TargetMode="External"/><Relationship Id="rId43" Type="http://schemas.openxmlformats.org/officeDocument/2006/relationships/hyperlink" Target="mailto:j.devine41.jd@gmail.com" TargetMode="External"/><Relationship Id="rId48" Type="http://schemas.openxmlformats.org/officeDocument/2006/relationships/hyperlink" Target="mailto:mvolberd2@cox.net" TargetMode="External"/><Relationship Id="rId56" Type="http://schemas.openxmlformats.org/officeDocument/2006/relationships/hyperlink" Target="mailto:kmartz@mac.com" TargetMode="External"/><Relationship Id="rId64" Type="http://schemas.openxmlformats.org/officeDocument/2006/relationships/hyperlink" Target="mailto:kelvlyn@aol.com" TargetMode="External"/><Relationship Id="rId69" Type="http://schemas.openxmlformats.org/officeDocument/2006/relationships/hyperlink" Target="mailto:jimcook888@q.com" TargetMode="External"/><Relationship Id="rId8" Type="http://schemas.openxmlformats.org/officeDocument/2006/relationships/hyperlink" Target="mailto:vjbridwell13@centurylink.net" TargetMode="External"/><Relationship Id="rId51" Type="http://schemas.openxmlformats.org/officeDocument/2006/relationships/hyperlink" Target="mailto:LwillsAK@gmail.com" TargetMode="External"/><Relationship Id="rId72" Type="http://schemas.openxmlformats.org/officeDocument/2006/relationships/vmlDrawing" Target="../drawings/vmlDrawing11.vml"/><Relationship Id="rId3" Type="http://schemas.openxmlformats.org/officeDocument/2006/relationships/hyperlink" Target="mailto:doloves2dance@yahoo.com" TargetMode="External"/><Relationship Id="rId12" Type="http://schemas.openxmlformats.org/officeDocument/2006/relationships/hyperlink" Target="mailto:cjchism@cox.net" TargetMode="External"/><Relationship Id="rId17" Type="http://schemas.openxmlformats.org/officeDocument/2006/relationships/hyperlink" Target="mailto:dafy46@gmail.com" TargetMode="External"/><Relationship Id="rId25" Type="http://schemas.openxmlformats.org/officeDocument/2006/relationships/hyperlink" Target="mailto:dromans123@yahoo.com" TargetMode="External"/><Relationship Id="rId33" Type="http://schemas.openxmlformats.org/officeDocument/2006/relationships/hyperlink" Target="mailto:eyeball5@juno.com" TargetMode="External"/><Relationship Id="rId38" Type="http://schemas.openxmlformats.org/officeDocument/2006/relationships/hyperlink" Target="mailto:stacharone2003@yahoo.com" TargetMode="External"/><Relationship Id="rId46" Type="http://schemas.openxmlformats.org/officeDocument/2006/relationships/hyperlink" Target="mailto:larsonh@gvsu.edu" TargetMode="External"/><Relationship Id="rId59" Type="http://schemas.openxmlformats.org/officeDocument/2006/relationships/hyperlink" Target="mailto:pelegray@gmail.com" TargetMode="External"/><Relationship Id="rId67" Type="http://schemas.openxmlformats.org/officeDocument/2006/relationships/hyperlink" Target="mailto:loggen21001@aol.com%20?" TargetMode="External"/><Relationship Id="rId20" Type="http://schemas.openxmlformats.org/officeDocument/2006/relationships/hyperlink" Target="mailto:jholtine@aol.com" TargetMode="External"/><Relationship Id="rId41" Type="http://schemas.openxmlformats.org/officeDocument/2006/relationships/hyperlink" Target="mailto:susan.weidner@cox.net" TargetMode="External"/><Relationship Id="rId54" Type="http://schemas.openxmlformats.org/officeDocument/2006/relationships/hyperlink" Target="mailto:jandcgahrs@charter.net" TargetMode="External"/><Relationship Id="rId62" Type="http://schemas.openxmlformats.org/officeDocument/2006/relationships/hyperlink" Target="mailto:dianaovb@aol.com" TargetMode="External"/><Relationship Id="rId70" Type="http://schemas.openxmlformats.org/officeDocument/2006/relationships/hyperlink" Target="mailto:312venus@gmail.com" TargetMode="External"/><Relationship Id="rId1" Type="http://schemas.openxmlformats.org/officeDocument/2006/relationships/hyperlink" Target="mailto:johnagleason22@gmail.com" TargetMode="External"/><Relationship Id="rId6" Type="http://schemas.openxmlformats.org/officeDocument/2006/relationships/hyperlink" Target="mailto:exzildaj@aol.com" TargetMode="External"/><Relationship Id="rId15" Type="http://schemas.openxmlformats.org/officeDocument/2006/relationships/hyperlink" Target="mailto:jwmsco@comcast.net" TargetMode="External"/><Relationship Id="rId23" Type="http://schemas.openxmlformats.org/officeDocument/2006/relationships/hyperlink" Target="mailto:patriciaeck621@gmail.com" TargetMode="External"/><Relationship Id="rId28" Type="http://schemas.openxmlformats.org/officeDocument/2006/relationships/hyperlink" Target="mailto:jtben2711@cox.net" TargetMode="External"/><Relationship Id="rId36" Type="http://schemas.openxmlformats.org/officeDocument/2006/relationships/hyperlink" Target="mailto:jessjam@telus.net" TargetMode="External"/><Relationship Id="rId49" Type="http://schemas.openxmlformats.org/officeDocument/2006/relationships/hyperlink" Target="mailto:djbroughton1957@gmail.com" TargetMode="External"/><Relationship Id="rId57" Type="http://schemas.openxmlformats.org/officeDocument/2006/relationships/hyperlink" Target="mailto:colliewobbleaz@gmail.com" TargetMode="External"/><Relationship Id="rId10" Type="http://schemas.openxmlformats.org/officeDocument/2006/relationships/hyperlink" Target="mailto:nancyjgraham6@gmail.com" TargetMode="External"/><Relationship Id="rId31" Type="http://schemas.openxmlformats.org/officeDocument/2006/relationships/hyperlink" Target="mailto:contessa.dys@gmail.com" TargetMode="External"/><Relationship Id="rId44" Type="http://schemas.openxmlformats.org/officeDocument/2006/relationships/hyperlink" Target="mailto:sandyg580@gmail.com" TargetMode="External"/><Relationship Id="rId52" Type="http://schemas.openxmlformats.org/officeDocument/2006/relationships/hyperlink" Target="mailto:judymatteis@msn.com" TargetMode="External"/><Relationship Id="rId60" Type="http://schemas.openxmlformats.org/officeDocument/2006/relationships/hyperlink" Target="mailto:k.gehlertt@sbcglobal.net" TargetMode="External"/><Relationship Id="rId65" Type="http://schemas.openxmlformats.org/officeDocument/2006/relationships/hyperlink" Target="mailto:dan.crossett@gmail.com" TargetMode="External"/><Relationship Id="rId73" Type="http://schemas.openxmlformats.org/officeDocument/2006/relationships/comments" Target="../comments11.xml"/><Relationship Id="rId4" Type="http://schemas.openxmlformats.org/officeDocument/2006/relationships/hyperlink" Target="mailto:fcloward@gmail.com" TargetMode="External"/><Relationship Id="rId9" Type="http://schemas.openxmlformats.org/officeDocument/2006/relationships/hyperlink" Target="mailto:sbartelson@live.com" TargetMode="External"/><Relationship Id="rId13" Type="http://schemas.openxmlformats.org/officeDocument/2006/relationships/hyperlink" Target="mailto:cjchism@cox.net" TargetMode="External"/><Relationship Id="rId18" Type="http://schemas.openxmlformats.org/officeDocument/2006/relationships/hyperlink" Target="mailto:dafy46@gmail.com" TargetMode="External"/><Relationship Id="rId39" Type="http://schemas.openxmlformats.org/officeDocument/2006/relationships/hyperlink" Target="mailto:fosterjazz1@gmail.com" TargetMode="External"/><Relationship Id="rId34" Type="http://schemas.openxmlformats.org/officeDocument/2006/relationships/hyperlink" Target="mailto:namamitchell@aol" TargetMode="External"/><Relationship Id="rId50" Type="http://schemas.openxmlformats.org/officeDocument/2006/relationships/hyperlink" Target="mailto:bjbroughton7@gmail.com" TargetMode="External"/><Relationship Id="rId55" Type="http://schemas.openxmlformats.org/officeDocument/2006/relationships/hyperlink" Target="mailto:jandcgahrs@charter.net" TargetMode="External"/><Relationship Id="rId7" Type="http://schemas.openxmlformats.org/officeDocument/2006/relationships/hyperlink" Target="mailto:moorefun1@yahoo.com" TargetMode="External"/><Relationship Id="rId7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mailto:bgplace@bgplace.cnc.net" TargetMode="External"/><Relationship Id="rId18" Type="http://schemas.openxmlformats.org/officeDocument/2006/relationships/hyperlink" Target="mailto:richwyant42@yahoo.com" TargetMode="External"/><Relationship Id="rId26" Type="http://schemas.openxmlformats.org/officeDocument/2006/relationships/hyperlink" Target="mailto:bpestes@cox.net" TargetMode="External"/><Relationship Id="rId39" Type="http://schemas.openxmlformats.org/officeDocument/2006/relationships/hyperlink" Target="mailto:Terese6@hotmail.com" TargetMode="External"/><Relationship Id="rId21" Type="http://schemas.openxmlformats.org/officeDocument/2006/relationships/hyperlink" Target="mailto:wjnlew2@aol.com" TargetMode="External"/><Relationship Id="rId34" Type="http://schemas.openxmlformats.org/officeDocument/2006/relationships/hyperlink" Target="mailto:jgprazak@gmail.com" TargetMode="External"/><Relationship Id="rId42" Type="http://schemas.openxmlformats.org/officeDocument/2006/relationships/hyperlink" Target="mailto:mvolberding@live.com" TargetMode="External"/><Relationship Id="rId47" Type="http://schemas.openxmlformats.org/officeDocument/2006/relationships/hyperlink" Target="mailto:twnhuang88@gmail.com" TargetMode="External"/><Relationship Id="rId50" Type="http://schemas.openxmlformats.org/officeDocument/2006/relationships/hyperlink" Target="mailto:sizzlen49@yahoo.com" TargetMode="External"/><Relationship Id="rId55" Type="http://schemas.openxmlformats.org/officeDocument/2006/relationships/printerSettings" Target="../printerSettings/printerSettings22.bin"/><Relationship Id="rId7" Type="http://schemas.openxmlformats.org/officeDocument/2006/relationships/hyperlink" Target="mailto:nodakwillie@gmail.com" TargetMode="External"/><Relationship Id="rId2" Type="http://schemas.openxmlformats.org/officeDocument/2006/relationships/hyperlink" Target="mailto:waynebarker@msn.com" TargetMode="External"/><Relationship Id="rId16" Type="http://schemas.openxmlformats.org/officeDocument/2006/relationships/hyperlink" Target="mailto:kelvlyn@aol.com" TargetMode="External"/><Relationship Id="rId29" Type="http://schemas.openxmlformats.org/officeDocument/2006/relationships/hyperlink" Target="mailto:jakemull@yahoo.com" TargetMode="External"/><Relationship Id="rId11" Type="http://schemas.openxmlformats.org/officeDocument/2006/relationships/hyperlink" Target="mailto:alydeaz@yahoo.com" TargetMode="External"/><Relationship Id="rId24" Type="http://schemas.openxmlformats.org/officeDocument/2006/relationships/hyperlink" Target="mailto:arlieluv2dance@gmail.com" TargetMode="External"/><Relationship Id="rId32" Type="http://schemas.openxmlformats.org/officeDocument/2006/relationships/hyperlink" Target="mailto:swardcr@gmail.com" TargetMode="External"/><Relationship Id="rId37" Type="http://schemas.openxmlformats.org/officeDocument/2006/relationships/hyperlink" Target="mailto:kelvlyn@aol.com" TargetMode="External"/><Relationship Id="rId40" Type="http://schemas.openxmlformats.org/officeDocument/2006/relationships/hyperlink" Target="mailto:Terese6@hotmail.com" TargetMode="External"/><Relationship Id="rId45" Type="http://schemas.openxmlformats.org/officeDocument/2006/relationships/hyperlink" Target="mailto:bghookom@msn.com" TargetMode="External"/><Relationship Id="rId53" Type="http://schemas.openxmlformats.org/officeDocument/2006/relationships/hyperlink" Target="mailto:lebrundenis@hotmail.com" TargetMode="External"/><Relationship Id="rId5" Type="http://schemas.openxmlformats.org/officeDocument/2006/relationships/hyperlink" Target="mailto:larsonh@gvsu.edu" TargetMode="External"/><Relationship Id="rId10" Type="http://schemas.openxmlformats.org/officeDocument/2006/relationships/hyperlink" Target="mailto:mvolberding@live.com" TargetMode="External"/><Relationship Id="rId19" Type="http://schemas.openxmlformats.org/officeDocument/2006/relationships/hyperlink" Target="mailto:johnagleason22@gmail.com" TargetMode="External"/><Relationship Id="rId31" Type="http://schemas.openxmlformats.org/officeDocument/2006/relationships/hyperlink" Target="mailto:dancingqueen7@cox.net" TargetMode="External"/><Relationship Id="rId44" Type="http://schemas.openxmlformats.org/officeDocument/2006/relationships/hyperlink" Target="mailto:wjnlew2@aol.com" TargetMode="External"/><Relationship Id="rId52" Type="http://schemas.openxmlformats.org/officeDocument/2006/relationships/hyperlink" Target="mailto:my1rene@yahoo.com" TargetMode="External"/><Relationship Id="rId4" Type="http://schemas.openxmlformats.org/officeDocument/2006/relationships/hyperlink" Target="mailto:twnhuang88@gmail.com" TargetMode="External"/><Relationship Id="rId9" Type="http://schemas.openxmlformats.org/officeDocument/2006/relationships/hyperlink" Target="mailto:msackett@blackcreektv.com" TargetMode="External"/><Relationship Id="rId14" Type="http://schemas.openxmlformats.org/officeDocument/2006/relationships/hyperlink" Target="mailto:my1rene@yahoo.com" TargetMode="External"/><Relationship Id="rId22" Type="http://schemas.openxmlformats.org/officeDocument/2006/relationships/hyperlink" Target="mailto:dougtdong@aol.com" TargetMode="External"/><Relationship Id="rId27" Type="http://schemas.openxmlformats.org/officeDocument/2006/relationships/hyperlink" Target="mailto:quickpiks@gmail.com" TargetMode="External"/><Relationship Id="rId30" Type="http://schemas.openxmlformats.org/officeDocument/2006/relationships/hyperlink" Target="mailto:ldcwoods@gmail.com" TargetMode="External"/><Relationship Id="rId35" Type="http://schemas.openxmlformats.org/officeDocument/2006/relationships/hyperlink" Target="mailto:jgprazak@gmail.com" TargetMode="External"/><Relationship Id="rId43" Type="http://schemas.openxmlformats.org/officeDocument/2006/relationships/hyperlink" Target="mailto:exzildaj@aol.com" TargetMode="External"/><Relationship Id="rId48" Type="http://schemas.openxmlformats.org/officeDocument/2006/relationships/hyperlink" Target="mailto:jakemull@yahoo.com" TargetMode="External"/><Relationship Id="rId8" Type="http://schemas.openxmlformats.org/officeDocument/2006/relationships/hyperlink" Target="mailto:dsirks@cox.net" TargetMode="External"/><Relationship Id="rId51" Type="http://schemas.openxmlformats.org/officeDocument/2006/relationships/hyperlink" Target="mailto:my1rene@yahoo.com" TargetMode="External"/><Relationship Id="rId3" Type="http://schemas.openxmlformats.org/officeDocument/2006/relationships/hyperlink" Target="mailto:jandcgahrs@charter.net" TargetMode="External"/><Relationship Id="rId12" Type="http://schemas.openxmlformats.org/officeDocument/2006/relationships/hyperlink" Target="mailto:my1rene@yahoo.com" TargetMode="External"/><Relationship Id="rId17" Type="http://schemas.openxmlformats.org/officeDocument/2006/relationships/hyperlink" Target="mailto:ssylveste@yahoo.com" TargetMode="External"/><Relationship Id="rId25" Type="http://schemas.openxmlformats.org/officeDocument/2006/relationships/hyperlink" Target="mailto:cmaryforme@hotmail.com" TargetMode="External"/><Relationship Id="rId33" Type="http://schemas.openxmlformats.org/officeDocument/2006/relationships/hyperlink" Target="mailto:pamelap_sdca@yahoo.com" TargetMode="External"/><Relationship Id="rId38" Type="http://schemas.openxmlformats.org/officeDocument/2006/relationships/hyperlink" Target="mailto:msackett@blackcreektv.com" TargetMode="External"/><Relationship Id="rId46" Type="http://schemas.openxmlformats.org/officeDocument/2006/relationships/hyperlink" Target="mailto:bghookom@msn.com" TargetMode="External"/><Relationship Id="rId20" Type="http://schemas.openxmlformats.org/officeDocument/2006/relationships/hyperlink" Target="mailto:maslonka7736@gmail.com" TargetMode="External"/><Relationship Id="rId41" Type="http://schemas.openxmlformats.org/officeDocument/2006/relationships/hyperlink" Target="mailto:fosterjazz1@gmail.com" TargetMode="External"/><Relationship Id="rId54" Type="http://schemas.openxmlformats.org/officeDocument/2006/relationships/hyperlink" Target="mailto:larsonh@gvsu.edu" TargetMode="External"/><Relationship Id="rId1" Type="http://schemas.openxmlformats.org/officeDocument/2006/relationships/hyperlink" Target="mailto:lebrundenis@hotmail.com" TargetMode="External"/><Relationship Id="rId6" Type="http://schemas.openxmlformats.org/officeDocument/2006/relationships/hyperlink" Target="mailto:duckadoc@aol.com" TargetMode="External"/><Relationship Id="rId15" Type="http://schemas.openxmlformats.org/officeDocument/2006/relationships/hyperlink" Target="mailto:kelvlyn@aol.com" TargetMode="External"/><Relationship Id="rId23" Type="http://schemas.openxmlformats.org/officeDocument/2006/relationships/hyperlink" Target="mailto:exzildaj@aol.com" TargetMode="External"/><Relationship Id="rId28" Type="http://schemas.openxmlformats.org/officeDocument/2006/relationships/hyperlink" Target="mailto:quickpiks@gmail.com" TargetMode="External"/><Relationship Id="rId36" Type="http://schemas.openxmlformats.org/officeDocument/2006/relationships/hyperlink" Target="mailto:haapala4478@gmail.com" TargetMode="External"/><Relationship Id="rId49" Type="http://schemas.openxmlformats.org/officeDocument/2006/relationships/hyperlink" Target="mailto:bgplace@bgplace.cnc.net" TargetMode="External"/></Relationships>
</file>

<file path=xl/worksheets/_rels/sheet28.xml.rels><?xml version="1.0" encoding="UTF-8" standalone="yes"?>
<Relationships xmlns="http://schemas.openxmlformats.org/package/2006/relationships"><Relationship Id="rId117" Type="http://schemas.openxmlformats.org/officeDocument/2006/relationships/hyperlink" Target="mailto:dougandcarol@cox.net" TargetMode="External"/><Relationship Id="rId21" Type="http://schemas.openxmlformats.org/officeDocument/2006/relationships/hyperlink" Target="mailto:jkr0807@gmail.com" TargetMode="External"/><Relationship Id="rId324" Type="http://schemas.openxmlformats.org/officeDocument/2006/relationships/hyperlink" Target="mailto:jandcgahrs@charter.net" TargetMode="External"/><Relationship Id="rId531" Type="http://schemas.openxmlformats.org/officeDocument/2006/relationships/hyperlink" Target="mailto:mhmtr@juno.com" TargetMode="External"/><Relationship Id="rId170" Type="http://schemas.openxmlformats.org/officeDocument/2006/relationships/hyperlink" Target="mailto:Baronbuddy@att.net" TargetMode="External"/><Relationship Id="rId268" Type="http://schemas.openxmlformats.org/officeDocument/2006/relationships/hyperlink" Target="mailto:skyroamer4@hotmail.com" TargetMode="External"/><Relationship Id="rId475" Type="http://schemas.openxmlformats.org/officeDocument/2006/relationships/hyperlink" Target="mailto:j.devine41.jd@gmail.com" TargetMode="External"/><Relationship Id="rId32" Type="http://schemas.openxmlformats.org/officeDocument/2006/relationships/hyperlink" Target="mailto:shirleymhow@msn.com" TargetMode="External"/><Relationship Id="rId128" Type="http://schemas.openxmlformats.org/officeDocument/2006/relationships/hyperlink" Target="mailto:roalson6751@yahoo.com" TargetMode="External"/><Relationship Id="rId335" Type="http://schemas.openxmlformats.org/officeDocument/2006/relationships/hyperlink" Target="mailto:jjjlquinn@gmail.com" TargetMode="External"/><Relationship Id="rId542" Type="http://schemas.openxmlformats.org/officeDocument/2006/relationships/hyperlink" Target="mailto:contessa.dys@gmail.com" TargetMode="External"/><Relationship Id="rId181" Type="http://schemas.openxmlformats.org/officeDocument/2006/relationships/hyperlink" Target="mailto:ernierh@aol.com" TargetMode="External"/><Relationship Id="rId402" Type="http://schemas.openxmlformats.org/officeDocument/2006/relationships/hyperlink" Target="mailto:bahunkins@yahoo.com" TargetMode="External"/><Relationship Id="rId279" Type="http://schemas.openxmlformats.org/officeDocument/2006/relationships/hyperlink" Target="mailto:hayashi.jh@gmail.com" TargetMode="External"/><Relationship Id="rId486" Type="http://schemas.openxmlformats.org/officeDocument/2006/relationships/hyperlink" Target="mailto:DaveGuevara@hotmail.com" TargetMode="External"/><Relationship Id="rId43" Type="http://schemas.openxmlformats.org/officeDocument/2006/relationships/hyperlink" Target="mailto:SR@DrSallyRockwell.com" TargetMode="External"/><Relationship Id="rId139" Type="http://schemas.openxmlformats.org/officeDocument/2006/relationships/hyperlink" Target="mailto:gssudlow@gmail.com" TargetMode="External"/><Relationship Id="rId346" Type="http://schemas.openxmlformats.org/officeDocument/2006/relationships/hyperlink" Target="mailto:catintime@cox.net" TargetMode="External"/><Relationship Id="rId553" Type="http://schemas.openxmlformats.org/officeDocument/2006/relationships/hyperlink" Target="mailto:jwmsco@comcast.net" TargetMode="External"/><Relationship Id="rId192" Type="http://schemas.openxmlformats.org/officeDocument/2006/relationships/hyperlink" Target="mailto:Bettieich@yahoo.com" TargetMode="External"/><Relationship Id="rId206" Type="http://schemas.openxmlformats.org/officeDocument/2006/relationships/hyperlink" Target="mailto:rondalync@msn.com" TargetMode="External"/><Relationship Id="rId413" Type="http://schemas.openxmlformats.org/officeDocument/2006/relationships/hyperlink" Target="mailto:loggen21001@aol.com%20?" TargetMode="External"/><Relationship Id="rId497" Type="http://schemas.openxmlformats.org/officeDocument/2006/relationships/hyperlink" Target="mailto:jandcgahrs@charter.net" TargetMode="External"/><Relationship Id="rId357" Type="http://schemas.openxmlformats.org/officeDocument/2006/relationships/hyperlink" Target="mailto:lebrundenis@hotmail.com" TargetMode="External"/><Relationship Id="rId54" Type="http://schemas.openxmlformats.org/officeDocument/2006/relationships/hyperlink" Target="mailto:sunfish3030@yahoo.com" TargetMode="External"/><Relationship Id="rId217" Type="http://schemas.openxmlformats.org/officeDocument/2006/relationships/hyperlink" Target="mailto:tidaback@gmail.com" TargetMode="External"/><Relationship Id="rId564" Type="http://schemas.openxmlformats.org/officeDocument/2006/relationships/hyperlink" Target="mailto:larsond@gvsu.edu" TargetMode="External"/><Relationship Id="rId424" Type="http://schemas.openxmlformats.org/officeDocument/2006/relationships/hyperlink" Target="mailto:mbaumann927@gmail.com" TargetMode="External"/><Relationship Id="rId270" Type="http://schemas.openxmlformats.org/officeDocument/2006/relationships/hyperlink" Target="mailto:dancingpanda49@aol.com" TargetMode="External"/><Relationship Id="rId65" Type="http://schemas.openxmlformats.org/officeDocument/2006/relationships/hyperlink" Target="mailto:shannon.wittal@gmail.com" TargetMode="External"/><Relationship Id="rId130" Type="http://schemas.openxmlformats.org/officeDocument/2006/relationships/hyperlink" Target="mailto:davcosw@yahoo.com" TargetMode="External"/><Relationship Id="rId368" Type="http://schemas.openxmlformats.org/officeDocument/2006/relationships/hyperlink" Target="mailto:lpetillo9@gmail.com" TargetMode="External"/><Relationship Id="rId575" Type="http://schemas.openxmlformats.org/officeDocument/2006/relationships/hyperlink" Target="mailto:donjones9@juno.com" TargetMode="External"/><Relationship Id="rId228" Type="http://schemas.openxmlformats.org/officeDocument/2006/relationships/hyperlink" Target="mailto:richjani@yahoo.com" TargetMode="External"/><Relationship Id="rId435" Type="http://schemas.openxmlformats.org/officeDocument/2006/relationships/hyperlink" Target="mailto:perkybev@hotmail.com" TargetMode="External"/><Relationship Id="rId281" Type="http://schemas.openxmlformats.org/officeDocument/2006/relationships/hyperlink" Target="mailto:suncitymarlene@yahoo.com" TargetMode="External"/><Relationship Id="rId502" Type="http://schemas.openxmlformats.org/officeDocument/2006/relationships/hyperlink" Target="mailto:marleisner@gmail.com" TargetMode="External"/><Relationship Id="rId76" Type="http://schemas.openxmlformats.org/officeDocument/2006/relationships/hyperlink" Target="mailto:davidburns1@cox.net" TargetMode="External"/><Relationship Id="rId141" Type="http://schemas.openxmlformats.org/officeDocument/2006/relationships/hyperlink" Target="mailto:rchswens@aol.com" TargetMode="External"/><Relationship Id="rId379" Type="http://schemas.openxmlformats.org/officeDocument/2006/relationships/hyperlink" Target="mailto:gracecooney4@msn.com" TargetMode="External"/><Relationship Id="rId586" Type="http://schemas.openxmlformats.org/officeDocument/2006/relationships/hyperlink" Target="mailto:lel60@juno.com" TargetMode="External"/><Relationship Id="rId7" Type="http://schemas.openxmlformats.org/officeDocument/2006/relationships/hyperlink" Target="mailto:ak1mk1@msn.com" TargetMode="External"/><Relationship Id="rId239" Type="http://schemas.openxmlformats.org/officeDocument/2006/relationships/hyperlink" Target="mailto:murphjanl@cox.net" TargetMode="External"/><Relationship Id="rId446" Type="http://schemas.openxmlformats.org/officeDocument/2006/relationships/hyperlink" Target="mailto:dancingpanda49@aol.com" TargetMode="External"/><Relationship Id="rId292" Type="http://schemas.openxmlformats.org/officeDocument/2006/relationships/hyperlink" Target="mailto:shizuemase@gmail.com" TargetMode="External"/><Relationship Id="rId306" Type="http://schemas.openxmlformats.org/officeDocument/2006/relationships/hyperlink" Target="mailto:heinzsharon2@gmail.com" TargetMode="External"/><Relationship Id="rId87" Type="http://schemas.openxmlformats.org/officeDocument/2006/relationships/hyperlink" Target="mailto:drweaver45@yahoo.com%20-%20BAD" TargetMode="External"/><Relationship Id="rId513" Type="http://schemas.openxmlformats.org/officeDocument/2006/relationships/hyperlink" Target="mailto:fspraus@cox.net" TargetMode="External"/><Relationship Id="rId597" Type="http://schemas.openxmlformats.org/officeDocument/2006/relationships/hyperlink" Target="mailto:laures@osage.net" TargetMode="External"/><Relationship Id="rId152" Type="http://schemas.openxmlformats.org/officeDocument/2006/relationships/hyperlink" Target="mailto:firstrb@gmail.com" TargetMode="External"/><Relationship Id="rId457" Type="http://schemas.openxmlformats.org/officeDocument/2006/relationships/hyperlink" Target="mailto:hhf35al@gmail.com" TargetMode="External"/><Relationship Id="rId261" Type="http://schemas.openxmlformats.org/officeDocument/2006/relationships/hyperlink" Target="mailto:ameliaj5@centurylink.net" TargetMode="External"/><Relationship Id="rId499" Type="http://schemas.openxmlformats.org/officeDocument/2006/relationships/hyperlink" Target="mailto:pelegray@gmail.com" TargetMode="External"/><Relationship Id="rId14" Type="http://schemas.openxmlformats.org/officeDocument/2006/relationships/hyperlink" Target="mailto:ralphsjohn@gmail.com" TargetMode="External"/><Relationship Id="rId56" Type="http://schemas.openxmlformats.org/officeDocument/2006/relationships/hyperlink" Target="mailto:hobbsra@suntreeaz.com" TargetMode="External"/><Relationship Id="rId317" Type="http://schemas.openxmlformats.org/officeDocument/2006/relationships/hyperlink" Target="mailto:mkowal@marykay.com" TargetMode="External"/><Relationship Id="rId359" Type="http://schemas.openxmlformats.org/officeDocument/2006/relationships/hyperlink" Target="mailto:eugene@libertybrush.com" TargetMode="External"/><Relationship Id="rId524" Type="http://schemas.openxmlformats.org/officeDocument/2006/relationships/hyperlink" Target="mailto:dlnelson@live.com" TargetMode="External"/><Relationship Id="rId566" Type="http://schemas.openxmlformats.org/officeDocument/2006/relationships/hyperlink" Target="mailto:66004@naver.com" TargetMode="External"/><Relationship Id="rId98" Type="http://schemas.openxmlformats.org/officeDocument/2006/relationships/hyperlink" Target="mailto:JamesClabaugh@cox.net" TargetMode="External"/><Relationship Id="rId121" Type="http://schemas.openxmlformats.org/officeDocument/2006/relationships/hyperlink" Target="mailto:jmootz@winona.edu" TargetMode="External"/><Relationship Id="rId163" Type="http://schemas.openxmlformats.org/officeDocument/2006/relationships/hyperlink" Target="mailto:gcldanceman@aol.com" TargetMode="External"/><Relationship Id="rId219" Type="http://schemas.openxmlformats.org/officeDocument/2006/relationships/hyperlink" Target="mailto:deannaharmsen@yahoo.com%20-%20bad" TargetMode="External"/><Relationship Id="rId370" Type="http://schemas.openxmlformats.org/officeDocument/2006/relationships/hyperlink" Target="mailto:paulfrizane@yahoo.com" TargetMode="External"/><Relationship Id="rId426" Type="http://schemas.openxmlformats.org/officeDocument/2006/relationships/hyperlink" Target="mailto:dancerkaye@cox.net" TargetMode="External"/><Relationship Id="rId230" Type="http://schemas.openxmlformats.org/officeDocument/2006/relationships/hyperlink" Target="mailto:lavwilger@gmail.com" TargetMode="External"/><Relationship Id="rId468" Type="http://schemas.openxmlformats.org/officeDocument/2006/relationships/hyperlink" Target="mailto:udance57@yahoo.com" TargetMode="External"/><Relationship Id="rId25" Type="http://schemas.openxmlformats.org/officeDocument/2006/relationships/hyperlink" Target="mailto:lonvin@msn.com" TargetMode="External"/><Relationship Id="rId67" Type="http://schemas.openxmlformats.org/officeDocument/2006/relationships/hyperlink" Target="mailto:eatwell11@hotmail.com" TargetMode="External"/><Relationship Id="rId272" Type="http://schemas.openxmlformats.org/officeDocument/2006/relationships/hyperlink" Target="mailto:donprater@msn.com" TargetMode="External"/><Relationship Id="rId328" Type="http://schemas.openxmlformats.org/officeDocument/2006/relationships/hyperlink" Target="mailto:tjohnyu@gmail.com" TargetMode="External"/><Relationship Id="rId535" Type="http://schemas.openxmlformats.org/officeDocument/2006/relationships/hyperlink" Target="mailto:nodakwillie@gmail.com" TargetMode="External"/><Relationship Id="rId577" Type="http://schemas.openxmlformats.org/officeDocument/2006/relationships/hyperlink" Target="mailto:billpullen@fastmail.com" TargetMode="External"/><Relationship Id="rId132" Type="http://schemas.openxmlformats.org/officeDocument/2006/relationships/hyperlink" Target="mailto:jtcatsunnyaz@hotmail.com" TargetMode="External"/><Relationship Id="rId174" Type="http://schemas.openxmlformats.org/officeDocument/2006/relationships/hyperlink" Target="mailto:milonas19@msn.com" TargetMode="External"/><Relationship Id="rId381" Type="http://schemas.openxmlformats.org/officeDocument/2006/relationships/hyperlink" Target="mailto:fserbmon@yahoo.com" TargetMode="External"/><Relationship Id="rId241" Type="http://schemas.openxmlformats.org/officeDocument/2006/relationships/hyperlink" Target="mailto:sharonmcgavick@comcast.net%20-%20BAD" TargetMode="External"/><Relationship Id="rId437" Type="http://schemas.openxmlformats.org/officeDocument/2006/relationships/hyperlink" Target="mailto:lebbyfamily@gmail.com" TargetMode="External"/><Relationship Id="rId479" Type="http://schemas.openxmlformats.org/officeDocument/2006/relationships/hyperlink" Target="mailto:jimcook888@q.com" TargetMode="External"/><Relationship Id="rId36" Type="http://schemas.openxmlformats.org/officeDocument/2006/relationships/hyperlink" Target="mailto:karin@collinscollege.edu" TargetMode="External"/><Relationship Id="rId283" Type="http://schemas.openxmlformats.org/officeDocument/2006/relationships/hyperlink" Target="mailto:scoty1@solarus.net" TargetMode="External"/><Relationship Id="rId339" Type="http://schemas.openxmlformats.org/officeDocument/2006/relationships/hyperlink" Target="mailto:osharon1@juno.com" TargetMode="External"/><Relationship Id="rId490" Type="http://schemas.openxmlformats.org/officeDocument/2006/relationships/hyperlink" Target="mailto:dafy46@gmail.com" TargetMode="External"/><Relationship Id="rId504" Type="http://schemas.openxmlformats.org/officeDocument/2006/relationships/hyperlink" Target="mailto:corfugeorgex@aol.com" TargetMode="External"/><Relationship Id="rId546" Type="http://schemas.openxmlformats.org/officeDocument/2006/relationships/hyperlink" Target="mailto:msackett@blackcreektv.com" TargetMode="External"/><Relationship Id="rId78" Type="http://schemas.openxmlformats.org/officeDocument/2006/relationships/hyperlink" Target="mailto:glennjsmith79@aol.com" TargetMode="External"/><Relationship Id="rId101" Type="http://schemas.openxmlformats.org/officeDocument/2006/relationships/hyperlink" Target="mailto:sjdye@juno.com" TargetMode="External"/><Relationship Id="rId143" Type="http://schemas.openxmlformats.org/officeDocument/2006/relationships/hyperlink" Target="mailto:noskimo@aol.com" TargetMode="External"/><Relationship Id="rId185" Type="http://schemas.openxmlformats.org/officeDocument/2006/relationships/hyperlink" Target="mailto:and1har@yahoo.com" TargetMode="External"/><Relationship Id="rId350" Type="http://schemas.openxmlformats.org/officeDocument/2006/relationships/hyperlink" Target="mailto:springtmenow@q.com" TargetMode="External"/><Relationship Id="rId406" Type="http://schemas.openxmlformats.org/officeDocument/2006/relationships/hyperlink" Target="mailto:jaredhowemusic08@gmail.com" TargetMode="External"/><Relationship Id="rId588" Type="http://schemas.openxmlformats.org/officeDocument/2006/relationships/hyperlink" Target="mailto:joyweb515@gmail.com" TargetMode="External"/><Relationship Id="rId9" Type="http://schemas.openxmlformats.org/officeDocument/2006/relationships/hyperlink" Target="mailto:almablom2007@yahoo.com" TargetMode="External"/><Relationship Id="rId210" Type="http://schemas.openxmlformats.org/officeDocument/2006/relationships/hyperlink" Target="mailto:0nl1n3m3ssag3@cox.net" TargetMode="External"/><Relationship Id="rId392" Type="http://schemas.openxmlformats.org/officeDocument/2006/relationships/hyperlink" Target="mailto:glo.schley@gmail.com" TargetMode="External"/><Relationship Id="rId448" Type="http://schemas.openxmlformats.org/officeDocument/2006/relationships/hyperlink" Target="mailto:crvasalisa@hotmail.com" TargetMode="External"/><Relationship Id="rId252" Type="http://schemas.openxmlformats.org/officeDocument/2006/relationships/hyperlink" Target="mailto:merrimmck@verison.net" TargetMode="External"/><Relationship Id="rId294" Type="http://schemas.openxmlformats.org/officeDocument/2006/relationships/hyperlink" Target="mailto:pkqually@hotmail.com" TargetMode="External"/><Relationship Id="rId308" Type="http://schemas.openxmlformats.org/officeDocument/2006/relationships/hyperlink" Target="mailto:jerjo1959@gmail.com" TargetMode="External"/><Relationship Id="rId515" Type="http://schemas.openxmlformats.org/officeDocument/2006/relationships/hyperlink" Target="mailto:dospronto@gmail.com" TargetMode="External"/><Relationship Id="rId47" Type="http://schemas.openxmlformats.org/officeDocument/2006/relationships/hyperlink" Target="mailto:jcdancers@hotmail.com" TargetMode="External"/><Relationship Id="rId89" Type="http://schemas.openxmlformats.org/officeDocument/2006/relationships/hyperlink" Target="mailto:jebehrend@q.com" TargetMode="External"/><Relationship Id="rId112" Type="http://schemas.openxmlformats.org/officeDocument/2006/relationships/hyperlink" Target="mailto:jack007h@aol.com" TargetMode="External"/><Relationship Id="rId154" Type="http://schemas.openxmlformats.org/officeDocument/2006/relationships/hyperlink" Target="mailto:jcook120@cox.net%20-%20BAD" TargetMode="External"/><Relationship Id="rId361" Type="http://schemas.openxmlformats.org/officeDocument/2006/relationships/hyperlink" Target="mailto:cgouvenier@cox.net" TargetMode="External"/><Relationship Id="rId557" Type="http://schemas.openxmlformats.org/officeDocument/2006/relationships/hyperlink" Target="mailto:dmdalve1@gmail.com" TargetMode="External"/><Relationship Id="rId599" Type="http://schemas.openxmlformats.org/officeDocument/2006/relationships/vmlDrawing" Target="../drawings/vmlDrawing12.vml"/><Relationship Id="rId196" Type="http://schemas.openxmlformats.org/officeDocument/2006/relationships/hyperlink" Target="mailto:rebeccalw3@msn.com" TargetMode="External"/><Relationship Id="rId417" Type="http://schemas.openxmlformats.org/officeDocument/2006/relationships/hyperlink" Target="mailto:doloves2dance@yahoo.com" TargetMode="External"/><Relationship Id="rId459" Type="http://schemas.openxmlformats.org/officeDocument/2006/relationships/hyperlink" Target="mailto:patberg41@aol.com" TargetMode="External"/><Relationship Id="rId16" Type="http://schemas.openxmlformats.org/officeDocument/2006/relationships/hyperlink" Target="mailto:donna.riffel@gmail.com" TargetMode="External"/><Relationship Id="rId221" Type="http://schemas.openxmlformats.org/officeDocument/2006/relationships/hyperlink" Target="mailto:kj7u@msn.com" TargetMode="External"/><Relationship Id="rId263" Type="http://schemas.openxmlformats.org/officeDocument/2006/relationships/hyperlink" Target="mailto:inmana@cox.net" TargetMode="External"/><Relationship Id="rId319" Type="http://schemas.openxmlformats.org/officeDocument/2006/relationships/hyperlink" Target="mailto:dana.kae@gmail.com" TargetMode="External"/><Relationship Id="rId470" Type="http://schemas.openxmlformats.org/officeDocument/2006/relationships/hyperlink" Target="mailto:jkd@mchsi.com" TargetMode="External"/><Relationship Id="rId526" Type="http://schemas.openxmlformats.org/officeDocument/2006/relationships/hyperlink" Target="mailto:moorefun1@yahoo.com" TargetMode="External"/><Relationship Id="rId58" Type="http://schemas.openxmlformats.org/officeDocument/2006/relationships/hyperlink" Target="mailto:slkresko@gmail.com" TargetMode="External"/><Relationship Id="rId123" Type="http://schemas.openxmlformats.org/officeDocument/2006/relationships/hyperlink" Target="mailto:latedaughter@gmail.com" TargetMode="External"/><Relationship Id="rId330" Type="http://schemas.openxmlformats.org/officeDocument/2006/relationships/hyperlink" Target="mailto:jtp149@yahoo.com" TargetMode="External"/><Relationship Id="rId568" Type="http://schemas.openxmlformats.org/officeDocument/2006/relationships/hyperlink" Target="mailto:bjbroughton7@gmail.com" TargetMode="External"/><Relationship Id="rId165" Type="http://schemas.openxmlformats.org/officeDocument/2006/relationships/hyperlink" Target="mailto:dar1115@cox.net" TargetMode="External"/><Relationship Id="rId372" Type="http://schemas.openxmlformats.org/officeDocument/2006/relationships/hyperlink" Target="mailto:mrday25@gmail.com" TargetMode="External"/><Relationship Id="rId428" Type="http://schemas.openxmlformats.org/officeDocument/2006/relationships/hyperlink" Target="mailto:desertflora@cox.net" TargetMode="External"/><Relationship Id="rId232" Type="http://schemas.openxmlformats.org/officeDocument/2006/relationships/hyperlink" Target="mailto:rconner547@cox.net" TargetMode="External"/><Relationship Id="rId274" Type="http://schemas.openxmlformats.org/officeDocument/2006/relationships/hyperlink" Target="mailto:floibradley@gmail.com" TargetMode="External"/><Relationship Id="rId481" Type="http://schemas.openxmlformats.org/officeDocument/2006/relationships/hyperlink" Target="mailto:fidavis@cox.net" TargetMode="External"/><Relationship Id="rId27" Type="http://schemas.openxmlformats.org/officeDocument/2006/relationships/hyperlink" Target="mailto:gjbrash@sasktel.net" TargetMode="External"/><Relationship Id="rId69" Type="http://schemas.openxmlformats.org/officeDocument/2006/relationships/hyperlink" Target="mailto:jmclaughlin@newwaytrucks.com" TargetMode="External"/><Relationship Id="rId134" Type="http://schemas.openxmlformats.org/officeDocument/2006/relationships/hyperlink" Target="mailto:gaissert@bellsouth.net" TargetMode="External"/><Relationship Id="rId537" Type="http://schemas.openxmlformats.org/officeDocument/2006/relationships/hyperlink" Target="mailto:danspc@cox.net" TargetMode="External"/><Relationship Id="rId579" Type="http://schemas.openxmlformats.org/officeDocument/2006/relationships/hyperlink" Target="mailto:exzildaj@aol.com" TargetMode="External"/><Relationship Id="rId80" Type="http://schemas.openxmlformats.org/officeDocument/2006/relationships/hyperlink" Target="mailto:jmhoctor@yahoo.com" TargetMode="External"/><Relationship Id="rId176" Type="http://schemas.openxmlformats.org/officeDocument/2006/relationships/hyperlink" Target="mailto:kubat1234@yahoo.com%20-%20BAD" TargetMode="External"/><Relationship Id="rId341" Type="http://schemas.openxmlformats.org/officeDocument/2006/relationships/hyperlink" Target="mailto:sjohnston29@cox.net" TargetMode="External"/><Relationship Id="rId383" Type="http://schemas.openxmlformats.org/officeDocument/2006/relationships/hyperlink" Target="mailto:grat99zek@yahoo.com" TargetMode="External"/><Relationship Id="rId439" Type="http://schemas.openxmlformats.org/officeDocument/2006/relationships/hyperlink" Target="mailto:kenpauliu@juno.com" TargetMode="External"/><Relationship Id="rId590" Type="http://schemas.openxmlformats.org/officeDocument/2006/relationships/hyperlink" Target="mailto:karenmsward@gmail.com" TargetMode="External"/><Relationship Id="rId201" Type="http://schemas.openxmlformats.org/officeDocument/2006/relationships/hyperlink" Target="mailto:hugho22@yahoo.com" TargetMode="External"/><Relationship Id="rId243" Type="http://schemas.openxmlformats.org/officeDocument/2006/relationships/hyperlink" Target="mailto:smdancer@yahoo.com" TargetMode="External"/><Relationship Id="rId285" Type="http://schemas.openxmlformats.org/officeDocument/2006/relationships/hyperlink" Target="mailto:mhrnhr@wbhsi.net" TargetMode="External"/><Relationship Id="rId450" Type="http://schemas.openxmlformats.org/officeDocument/2006/relationships/hyperlink" Target="mailto:barbjeanl81@gmail.com" TargetMode="External"/><Relationship Id="rId506" Type="http://schemas.openxmlformats.org/officeDocument/2006/relationships/hyperlink" Target="mailto:doverose347@gmail.com" TargetMode="External"/><Relationship Id="rId38" Type="http://schemas.openxmlformats.org/officeDocument/2006/relationships/hyperlink" Target="mailto:ardya2003@msn.com" TargetMode="External"/><Relationship Id="rId103" Type="http://schemas.openxmlformats.org/officeDocument/2006/relationships/hyperlink" Target="mailto:leeemhof@cox.net" TargetMode="External"/><Relationship Id="rId310" Type="http://schemas.openxmlformats.org/officeDocument/2006/relationships/hyperlink" Target="mailto:ambutch1947@yahoo.com" TargetMode="External"/><Relationship Id="rId492" Type="http://schemas.openxmlformats.org/officeDocument/2006/relationships/hyperlink" Target="mailto:jessjam@telus.net" TargetMode="External"/><Relationship Id="rId548" Type="http://schemas.openxmlformats.org/officeDocument/2006/relationships/hyperlink" Target="mailto:sizzlen49@yahoo.com" TargetMode="External"/><Relationship Id="rId91" Type="http://schemas.openxmlformats.org/officeDocument/2006/relationships/hyperlink" Target="mailto:lbiernier@yahoo.com-%20BAD" TargetMode="External"/><Relationship Id="rId145" Type="http://schemas.openxmlformats.org/officeDocument/2006/relationships/hyperlink" Target="mailto:tomwagner101@yahoo.com" TargetMode="External"/><Relationship Id="rId187" Type="http://schemas.openxmlformats.org/officeDocument/2006/relationships/hyperlink" Target="mailto:arlie_in_phx@q.com" TargetMode="External"/><Relationship Id="rId352" Type="http://schemas.openxmlformats.org/officeDocument/2006/relationships/hyperlink" Target="mailto:mrfarnsworth55@yahoo.com" TargetMode="External"/><Relationship Id="rId394" Type="http://schemas.openxmlformats.org/officeDocument/2006/relationships/hyperlink" Target="mailto:lilorrohloff@hotmail.com" TargetMode="External"/><Relationship Id="rId408" Type="http://schemas.openxmlformats.org/officeDocument/2006/relationships/hyperlink" Target="mailto:pegasus.specialties@gmail.com" TargetMode="External"/><Relationship Id="rId212" Type="http://schemas.openxmlformats.org/officeDocument/2006/relationships/hyperlink" Target="mailto:nmsusand@gmail.com" TargetMode="External"/><Relationship Id="rId254" Type="http://schemas.openxmlformats.org/officeDocument/2006/relationships/hyperlink" Target="mailto:insurances4u@aol.com" TargetMode="External"/><Relationship Id="rId49" Type="http://schemas.openxmlformats.org/officeDocument/2006/relationships/hyperlink" Target="mailto:maelfering@aol.com" TargetMode="External"/><Relationship Id="rId114" Type="http://schemas.openxmlformats.org/officeDocument/2006/relationships/hyperlink" Target="mailto:hubbob@gmail.com" TargetMode="External"/><Relationship Id="rId296" Type="http://schemas.openxmlformats.org/officeDocument/2006/relationships/hyperlink" Target="mailto:hhughes37@wbhsi.net" TargetMode="External"/><Relationship Id="rId461" Type="http://schemas.openxmlformats.org/officeDocument/2006/relationships/hyperlink" Target="mailto:lmcadwell@tds.net" TargetMode="External"/><Relationship Id="rId517" Type="http://schemas.openxmlformats.org/officeDocument/2006/relationships/hyperlink" Target="mailto:Terese6@hotmail.com" TargetMode="External"/><Relationship Id="rId559" Type="http://schemas.openxmlformats.org/officeDocument/2006/relationships/hyperlink" Target="mailto:wstrohl640@aol.com" TargetMode="External"/><Relationship Id="rId60" Type="http://schemas.openxmlformats.org/officeDocument/2006/relationships/hyperlink" Target="mailto:scamp114@hotmail.com" TargetMode="External"/><Relationship Id="rId156" Type="http://schemas.openxmlformats.org/officeDocument/2006/relationships/hyperlink" Target="mailto:jebehrend@q.com" TargetMode="External"/><Relationship Id="rId198" Type="http://schemas.openxmlformats.org/officeDocument/2006/relationships/hyperlink" Target="mailto:hhplavcak@Juno.com" TargetMode="External"/><Relationship Id="rId321" Type="http://schemas.openxmlformats.org/officeDocument/2006/relationships/hyperlink" Target="mailto:lebbyfamily@gmail.com" TargetMode="External"/><Relationship Id="rId363" Type="http://schemas.openxmlformats.org/officeDocument/2006/relationships/hyperlink" Target="mailto:edemerse@cox.net" TargetMode="External"/><Relationship Id="rId419" Type="http://schemas.openxmlformats.org/officeDocument/2006/relationships/hyperlink" Target="mailto:susan.weidner@cox.net" TargetMode="External"/><Relationship Id="rId570" Type="http://schemas.openxmlformats.org/officeDocument/2006/relationships/hyperlink" Target="mailto:lurianned@telus.net" TargetMode="External"/><Relationship Id="rId223" Type="http://schemas.openxmlformats.org/officeDocument/2006/relationships/hyperlink" Target="http://wildbillcwdance.com/" TargetMode="External"/><Relationship Id="rId430" Type="http://schemas.openxmlformats.org/officeDocument/2006/relationships/hyperlink" Target="mailto:belanhal@comcast.net" TargetMode="External"/><Relationship Id="rId18" Type="http://schemas.openxmlformats.org/officeDocument/2006/relationships/hyperlink" Target="mailto:cw.florence2@gmail.com" TargetMode="External"/><Relationship Id="rId265" Type="http://schemas.openxmlformats.org/officeDocument/2006/relationships/hyperlink" Target="mailto:bobfnaz2006@hotmail.com" TargetMode="External"/><Relationship Id="rId472" Type="http://schemas.openxmlformats.org/officeDocument/2006/relationships/hyperlink" Target="mailto:cjchism@cox.net" TargetMode="External"/><Relationship Id="rId528" Type="http://schemas.openxmlformats.org/officeDocument/2006/relationships/hyperlink" Target="mailto:dospronto@gmail.com" TargetMode="External"/><Relationship Id="rId125" Type="http://schemas.openxmlformats.org/officeDocument/2006/relationships/hyperlink" Target="mailto:nana52340@yahoo.com" TargetMode="External"/><Relationship Id="rId167" Type="http://schemas.openxmlformats.org/officeDocument/2006/relationships/hyperlink" Target="mailto:wedekindr@yahoo.com" TargetMode="External"/><Relationship Id="rId332" Type="http://schemas.openxmlformats.org/officeDocument/2006/relationships/hyperlink" Target="mailto:kcenturion@aol.com" TargetMode="External"/><Relationship Id="rId374" Type="http://schemas.openxmlformats.org/officeDocument/2006/relationships/hyperlink" Target="mailto:pccjimmccown@gmail.com" TargetMode="External"/><Relationship Id="rId581" Type="http://schemas.openxmlformats.org/officeDocument/2006/relationships/hyperlink" Target="mailto:halhol2@netzero.net" TargetMode="External"/><Relationship Id="rId71" Type="http://schemas.openxmlformats.org/officeDocument/2006/relationships/hyperlink" Target="mailto:llwadzinski@gmail.com" TargetMode="External"/><Relationship Id="rId234" Type="http://schemas.openxmlformats.org/officeDocument/2006/relationships/hyperlink" Target="mailto:wjnlew2@aol.com" TargetMode="External"/><Relationship Id="rId2" Type="http://schemas.openxmlformats.org/officeDocument/2006/relationships/hyperlink" Target="mailto:don@redfoot.us" TargetMode="External"/><Relationship Id="rId29" Type="http://schemas.openxmlformats.org/officeDocument/2006/relationships/hyperlink" Target="mailto:jjelli9@aol.com" TargetMode="External"/><Relationship Id="rId276" Type="http://schemas.openxmlformats.org/officeDocument/2006/relationships/hyperlink" Target="mailto:gracietay2000@yahoo.com" TargetMode="External"/><Relationship Id="rId441" Type="http://schemas.openxmlformats.org/officeDocument/2006/relationships/hyperlink" Target="mailto:AD-hauser@msn.com" TargetMode="External"/><Relationship Id="rId483" Type="http://schemas.openxmlformats.org/officeDocument/2006/relationships/hyperlink" Target="mailto:bgizzi@cox.net" TargetMode="External"/><Relationship Id="rId539" Type="http://schemas.openxmlformats.org/officeDocument/2006/relationships/hyperlink" Target="mailto:dromans123@yahoo.com" TargetMode="External"/><Relationship Id="rId40" Type="http://schemas.openxmlformats.org/officeDocument/2006/relationships/hyperlink" Target="mailto:SR@DrSallyRockwell.com" TargetMode="External"/><Relationship Id="rId136" Type="http://schemas.openxmlformats.org/officeDocument/2006/relationships/hyperlink" Target="mailto:wilmashrift@aol.com%20-%20bad" TargetMode="External"/><Relationship Id="rId178" Type="http://schemas.openxmlformats.org/officeDocument/2006/relationships/hyperlink" Target="mailto:loismcd24@yahoo.com" TargetMode="External"/><Relationship Id="rId301" Type="http://schemas.openxmlformats.org/officeDocument/2006/relationships/hyperlink" Target="mailto:louisepotter@shaw.ca" TargetMode="External"/><Relationship Id="rId343" Type="http://schemas.openxmlformats.org/officeDocument/2006/relationships/hyperlink" Target="mailto:jankaoliver@yahoo.com" TargetMode="External"/><Relationship Id="rId550" Type="http://schemas.openxmlformats.org/officeDocument/2006/relationships/hyperlink" Target="mailto:richwyant42@yahoo.com" TargetMode="External"/><Relationship Id="rId82" Type="http://schemas.openxmlformats.org/officeDocument/2006/relationships/hyperlink" Target="mailto:mclain279@aol.com" TargetMode="External"/><Relationship Id="rId203" Type="http://schemas.openxmlformats.org/officeDocument/2006/relationships/hyperlink" Target="mailto:cfrickle44@yahoo.com" TargetMode="External"/><Relationship Id="rId385" Type="http://schemas.openxmlformats.org/officeDocument/2006/relationships/hyperlink" Target="mailto:terrypratt28@yahoo.com" TargetMode="External"/><Relationship Id="rId592" Type="http://schemas.openxmlformats.org/officeDocument/2006/relationships/hyperlink" Target="mailto:vcshaker@msn.com" TargetMode="External"/><Relationship Id="rId245" Type="http://schemas.openxmlformats.org/officeDocument/2006/relationships/hyperlink" Target="mailto:libraguy@telus.net" TargetMode="External"/><Relationship Id="rId287" Type="http://schemas.openxmlformats.org/officeDocument/2006/relationships/hyperlink" Target="mailto:nrhossalla@yahoo.com" TargetMode="External"/><Relationship Id="rId410" Type="http://schemas.openxmlformats.org/officeDocument/2006/relationships/hyperlink" Target="mailto:alfbrenn2@gmail.com" TargetMode="External"/><Relationship Id="rId452" Type="http://schemas.openxmlformats.org/officeDocument/2006/relationships/hyperlink" Target="mailto:dance_lady@live.com" TargetMode="External"/><Relationship Id="rId494" Type="http://schemas.openxmlformats.org/officeDocument/2006/relationships/hyperlink" Target="mailto:jessjam@telus.net" TargetMode="External"/><Relationship Id="rId508" Type="http://schemas.openxmlformats.org/officeDocument/2006/relationships/hyperlink" Target="mailto:jholtine@aol.com" TargetMode="External"/><Relationship Id="rId105" Type="http://schemas.openxmlformats.org/officeDocument/2006/relationships/hyperlink" Target="mailto:liliagayondato@yahoo.com" TargetMode="External"/><Relationship Id="rId147" Type="http://schemas.openxmlformats.org/officeDocument/2006/relationships/hyperlink" Target="mailto:annwangler@cox.net" TargetMode="External"/><Relationship Id="rId312" Type="http://schemas.openxmlformats.org/officeDocument/2006/relationships/hyperlink" Target="mailto:maryburr@juno.com" TargetMode="External"/><Relationship Id="rId354" Type="http://schemas.openxmlformats.org/officeDocument/2006/relationships/hyperlink" Target="mailto:ron.comeau43@gmail.com" TargetMode="External"/><Relationship Id="rId51" Type="http://schemas.openxmlformats.org/officeDocument/2006/relationships/hyperlink" Target="mailto:vov34@comcast.net" TargetMode="External"/><Relationship Id="rId93" Type="http://schemas.openxmlformats.org/officeDocument/2006/relationships/hyperlink" Target="mailto:jddancers@webtv.net" TargetMode="External"/><Relationship Id="rId189" Type="http://schemas.openxmlformats.org/officeDocument/2006/relationships/hyperlink" Target="mailto:stainedglasspoetry@live.com" TargetMode="External"/><Relationship Id="rId396" Type="http://schemas.openxmlformats.org/officeDocument/2006/relationships/hyperlink" Target="mailto:bkutzler@icloud.com" TargetMode="External"/><Relationship Id="rId561" Type="http://schemas.openxmlformats.org/officeDocument/2006/relationships/hyperlink" Target="mailto:jsk84@earthlink.net" TargetMode="External"/><Relationship Id="rId214" Type="http://schemas.openxmlformats.org/officeDocument/2006/relationships/hyperlink" Target="mailto:alexmd@cox.net" TargetMode="External"/><Relationship Id="rId256" Type="http://schemas.openxmlformats.org/officeDocument/2006/relationships/hyperlink" Target="mailto:gjbrash@sasktel.net" TargetMode="External"/><Relationship Id="rId298" Type="http://schemas.openxmlformats.org/officeDocument/2006/relationships/hyperlink" Target="mailto:doug.levasseur@gmail.com" TargetMode="External"/><Relationship Id="rId421" Type="http://schemas.openxmlformats.org/officeDocument/2006/relationships/hyperlink" Target="mailto:mkinaz@cox.net" TargetMode="External"/><Relationship Id="rId463" Type="http://schemas.openxmlformats.org/officeDocument/2006/relationships/hyperlink" Target="mailto:vjbridwell13@centurylink.net" TargetMode="External"/><Relationship Id="rId519" Type="http://schemas.openxmlformats.org/officeDocument/2006/relationships/hyperlink" Target="mailto:joann.nckvtl@gmail.com" TargetMode="External"/><Relationship Id="rId116" Type="http://schemas.openxmlformats.org/officeDocument/2006/relationships/hyperlink" Target="mailto:tennisboy007@hotmail.com%20-BAD" TargetMode="External"/><Relationship Id="rId158" Type="http://schemas.openxmlformats.org/officeDocument/2006/relationships/hyperlink" Target="mailto:djredhatlady@aol.com" TargetMode="External"/><Relationship Id="rId323" Type="http://schemas.openxmlformats.org/officeDocument/2006/relationships/hyperlink" Target="mailto:howard.standage@hotmail.com" TargetMode="External"/><Relationship Id="rId530" Type="http://schemas.openxmlformats.org/officeDocument/2006/relationships/hyperlink" Target="mailto:duckadoc@aol.com" TargetMode="External"/><Relationship Id="rId20" Type="http://schemas.openxmlformats.org/officeDocument/2006/relationships/hyperlink" Target="mailto:pamroome@aol.com" TargetMode="External"/><Relationship Id="rId62" Type="http://schemas.openxmlformats.org/officeDocument/2006/relationships/hyperlink" Target="mailto:jtletsdance@hotmail.com" TargetMode="External"/><Relationship Id="rId365" Type="http://schemas.openxmlformats.org/officeDocument/2006/relationships/hyperlink" Target="https://webmail.west.cox.net/do/mail/message/mailto?to=havingfundancing%40gmail.com" TargetMode="External"/><Relationship Id="rId572" Type="http://schemas.openxmlformats.org/officeDocument/2006/relationships/hyperlink" Target="mailto:bgplace@bgplace.cnc.net" TargetMode="External"/><Relationship Id="rId225" Type="http://schemas.openxmlformats.org/officeDocument/2006/relationships/hyperlink" Target="mailto:duanelovitt@yahoo.com" TargetMode="External"/><Relationship Id="rId267" Type="http://schemas.openxmlformats.org/officeDocument/2006/relationships/hyperlink" Target="mailto:cdupre86@yahoo.com" TargetMode="External"/><Relationship Id="rId432" Type="http://schemas.openxmlformats.org/officeDocument/2006/relationships/hyperlink" Target="mailto:lavwilger@gmail.com" TargetMode="External"/><Relationship Id="rId474" Type="http://schemas.openxmlformats.org/officeDocument/2006/relationships/hyperlink" Target="mailto:aldvr5@gmail.com" TargetMode="External"/><Relationship Id="rId127" Type="http://schemas.openxmlformats.org/officeDocument/2006/relationships/hyperlink" Target="mailto:blueeyez1@gmail.com" TargetMode="External"/><Relationship Id="rId31" Type="http://schemas.openxmlformats.org/officeDocument/2006/relationships/hyperlink" Target="mailto:caroldb@gmail.com" TargetMode="External"/><Relationship Id="rId73" Type="http://schemas.openxmlformats.org/officeDocument/2006/relationships/hyperlink" Target="mailto:jolsen3000@aol.com" TargetMode="External"/><Relationship Id="rId169" Type="http://schemas.openxmlformats.org/officeDocument/2006/relationships/hyperlink" Target="mailto:WadeKuehl@yahoo.com" TargetMode="External"/><Relationship Id="rId334" Type="http://schemas.openxmlformats.org/officeDocument/2006/relationships/hyperlink" Target="mailto:Pearl_behrends13@yahoo.com" TargetMode="External"/><Relationship Id="rId376" Type="http://schemas.openxmlformats.org/officeDocument/2006/relationships/hyperlink" Target="mailto:mrday25@gmail.com" TargetMode="External"/><Relationship Id="rId541" Type="http://schemas.openxmlformats.org/officeDocument/2006/relationships/hyperlink" Target="mailto:jshoemaker7010@comcast.net" TargetMode="External"/><Relationship Id="rId583" Type="http://schemas.openxmlformats.org/officeDocument/2006/relationships/hyperlink" Target="mailto:kelvlyn@aol.com" TargetMode="External"/><Relationship Id="rId4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180" Type="http://schemas.openxmlformats.org/officeDocument/2006/relationships/hyperlink" Target="mailto:dougtdong@aol.com" TargetMode="External"/><Relationship Id="rId236" Type="http://schemas.openxmlformats.org/officeDocument/2006/relationships/hyperlink" Target="mailto:jmhoctor@yahoo.com" TargetMode="External"/><Relationship Id="rId278" Type="http://schemas.openxmlformats.org/officeDocument/2006/relationships/hyperlink" Target="mailto:jean4jazz@cox.net" TargetMode="External"/><Relationship Id="rId401" Type="http://schemas.openxmlformats.org/officeDocument/2006/relationships/hyperlink" Target="mailto:bahunkins@yahoo.com" TargetMode="External"/><Relationship Id="rId443" Type="http://schemas.openxmlformats.org/officeDocument/2006/relationships/hyperlink" Target="mailto:Gdalec@cox.net" TargetMode="External"/><Relationship Id="rId303" Type="http://schemas.openxmlformats.org/officeDocument/2006/relationships/hyperlink" Target="mailto:mausull@yahoo.com" TargetMode="External"/><Relationship Id="rId485" Type="http://schemas.openxmlformats.org/officeDocument/2006/relationships/hyperlink" Target="mailto:ricksar@gmail.com" TargetMode="External"/><Relationship Id="rId42" Type="http://schemas.openxmlformats.org/officeDocument/2006/relationships/hyperlink" Target="mailto:judy_macinnis07@yahoo.ca" TargetMode="External"/><Relationship Id="rId84" Type="http://schemas.openxmlformats.org/officeDocument/2006/relationships/hyperlink" Target="mailto:esrake@osage.net" TargetMode="External"/><Relationship Id="rId138" Type="http://schemas.openxmlformats.org/officeDocument/2006/relationships/hyperlink" Target="mailto:estringham@juno.com" TargetMode="External"/><Relationship Id="rId345" Type="http://schemas.openxmlformats.org/officeDocument/2006/relationships/hyperlink" Target="mailto:mikesan803@gmail.com" TargetMode="External"/><Relationship Id="rId387" Type="http://schemas.openxmlformats.org/officeDocument/2006/relationships/hyperlink" Target="mailto:Mama.jayne33@gmail.com" TargetMode="External"/><Relationship Id="rId510" Type="http://schemas.openxmlformats.org/officeDocument/2006/relationships/hyperlink" Target="mailto:larsonh@gvsu.edu" TargetMode="External"/><Relationship Id="rId552" Type="http://schemas.openxmlformats.org/officeDocument/2006/relationships/hyperlink" Target="mailto:jwmsco@comcast.net" TargetMode="External"/><Relationship Id="rId594" Type="http://schemas.openxmlformats.org/officeDocument/2006/relationships/hyperlink" Target="mailto:ssylveste@yahoo.com" TargetMode="External"/><Relationship Id="rId191" Type="http://schemas.openxmlformats.org/officeDocument/2006/relationships/hyperlink" Target="mailto:ejrj67@yahoo" TargetMode="External"/><Relationship Id="rId205" Type="http://schemas.openxmlformats.org/officeDocument/2006/relationships/hyperlink" Target="mailto:charbrown@cox.net" TargetMode="External"/><Relationship Id="rId247" Type="http://schemas.openxmlformats.org/officeDocument/2006/relationships/hyperlink" Target="mailto:kenscharpf@yahoo.com" TargetMode="External"/><Relationship Id="rId412" Type="http://schemas.openxmlformats.org/officeDocument/2006/relationships/hyperlink" Target="mailto:loggen21001@aol.com%20?" TargetMode="External"/><Relationship Id="rId107" Type="http://schemas.openxmlformats.org/officeDocument/2006/relationships/hyperlink" Target="mailto:lgonz@gobrainstorm.net" TargetMode="External"/><Relationship Id="rId289" Type="http://schemas.openxmlformats.org/officeDocument/2006/relationships/hyperlink" Target="mailto:dale1955@hotmail.com" TargetMode="External"/><Relationship Id="rId454" Type="http://schemas.openxmlformats.org/officeDocument/2006/relationships/hyperlink" Target="mailto:ambutch1947@yahoo.com" TargetMode="External"/><Relationship Id="rId496" Type="http://schemas.openxmlformats.org/officeDocument/2006/relationships/hyperlink" Target="mailto:jandcgahrs@charter.net" TargetMode="External"/><Relationship Id="rId11" Type="http://schemas.openxmlformats.org/officeDocument/2006/relationships/hyperlink" Target="mailto:rwfalf@juno.com" TargetMode="External"/><Relationship Id="rId53" Type="http://schemas.openxmlformats.org/officeDocument/2006/relationships/hyperlink" Target="mailto:anniewhite888@yahoo.com" TargetMode="External"/><Relationship Id="rId149" Type="http://schemas.openxmlformats.org/officeDocument/2006/relationships/hyperlink" Target="https://webmail.west.cox.net/do/mail/message/mailto?to=ruwestaz%40cox" TargetMode="External"/><Relationship Id="rId314" Type="http://schemas.openxmlformats.org/officeDocument/2006/relationships/hyperlink" Target="mailto:bubblesbrooks@yahoo.com" TargetMode="External"/><Relationship Id="rId356" Type="http://schemas.openxmlformats.org/officeDocument/2006/relationships/hyperlink" Target="mailto:mje257@yahoo.com" TargetMode="External"/><Relationship Id="rId398" Type="http://schemas.openxmlformats.org/officeDocument/2006/relationships/hyperlink" Target="mailto:hbnoni@msn.com%20-%20BAD" TargetMode="External"/><Relationship Id="rId521" Type="http://schemas.openxmlformats.org/officeDocument/2006/relationships/hyperlink" Target="mailto:welovetodance2@gmail.com" TargetMode="External"/><Relationship Id="rId563" Type="http://schemas.openxmlformats.org/officeDocument/2006/relationships/hyperlink" Target="mailto:jsk84@earthlink.net" TargetMode="External"/><Relationship Id="rId95" Type="http://schemas.openxmlformats.org/officeDocument/2006/relationships/hyperlink" Target="mailto:jocar432@hotmail.com" TargetMode="External"/><Relationship Id="rId160" Type="http://schemas.openxmlformats.org/officeDocument/2006/relationships/hyperlink" Target="mailto:d.mendez@cox.net" TargetMode="External"/><Relationship Id="rId216" Type="http://schemas.openxmlformats.org/officeDocument/2006/relationships/hyperlink" Target="mailto:dorerv@msn.com" TargetMode="External"/><Relationship Id="rId423" Type="http://schemas.openxmlformats.org/officeDocument/2006/relationships/hyperlink" Target="mailto:kenhankins80@gmail.com" TargetMode="External"/><Relationship Id="rId258" Type="http://schemas.openxmlformats.org/officeDocument/2006/relationships/hyperlink" Target="mailto:deedel004@gmail.com" TargetMode="External"/><Relationship Id="rId465" Type="http://schemas.openxmlformats.org/officeDocument/2006/relationships/hyperlink" Target="mailto:berresune@gmail.com" TargetMode="External"/><Relationship Id="rId22" Type="http://schemas.openxmlformats.org/officeDocument/2006/relationships/hyperlink" Target="mailto:dancerkaye46@gmail.com" TargetMode="External"/><Relationship Id="rId64" Type="http://schemas.openxmlformats.org/officeDocument/2006/relationships/hyperlink" Target="mailto:maureendicker@gmail.com" TargetMode="External"/><Relationship Id="rId118" Type="http://schemas.openxmlformats.org/officeDocument/2006/relationships/hyperlink" Target="mailto:dougandcarol@cox.net" TargetMode="External"/><Relationship Id="rId325" Type="http://schemas.openxmlformats.org/officeDocument/2006/relationships/hyperlink" Target="mailto:jandcgahrs@charter.net" TargetMode="External"/><Relationship Id="rId367" Type="http://schemas.openxmlformats.org/officeDocument/2006/relationships/hyperlink" Target="mailto:ejeanwall@aol.com" TargetMode="External"/><Relationship Id="rId532" Type="http://schemas.openxmlformats.org/officeDocument/2006/relationships/hyperlink" Target="mailto:mhmtr@juno.com" TargetMode="External"/><Relationship Id="rId574" Type="http://schemas.openxmlformats.org/officeDocument/2006/relationships/hyperlink" Target="mailto:mawermers@outlook.com" TargetMode="External"/><Relationship Id="rId171" Type="http://schemas.openxmlformats.org/officeDocument/2006/relationships/hyperlink" Target="mailto:linglerj@hotmail.com" TargetMode="External"/><Relationship Id="rId227" Type="http://schemas.openxmlformats.org/officeDocument/2006/relationships/hyperlink" Target="mailto:LWK0725@aol.com" TargetMode="External"/><Relationship Id="rId269" Type="http://schemas.openxmlformats.org/officeDocument/2006/relationships/hyperlink" Target="mailto:dwright335@aol.com" TargetMode="External"/><Relationship Id="rId434" Type="http://schemas.openxmlformats.org/officeDocument/2006/relationships/hyperlink" Target="mailto:rconner547@cox.net" TargetMode="External"/><Relationship Id="rId476" Type="http://schemas.openxmlformats.org/officeDocument/2006/relationships/hyperlink" Target="mailto:judydematteis@msn.com" TargetMode="External"/><Relationship Id="rId33" Type="http://schemas.openxmlformats.org/officeDocument/2006/relationships/hyperlink" Target="mailto:bobsjoy55@hotmail.com%20-%20BAD" TargetMode="External"/><Relationship Id="rId129" Type="http://schemas.openxmlformats.org/officeDocument/2006/relationships/hyperlink" Target="mailto:ryman08@hotmail.com" TargetMode="External"/><Relationship Id="rId280" Type="http://schemas.openxmlformats.org/officeDocument/2006/relationships/hyperlink" Target="mailto:mmiles7@cox.net" TargetMode="External"/><Relationship Id="rId336" Type="http://schemas.openxmlformats.org/officeDocument/2006/relationships/hyperlink" Target="mailto:pattiandglenn@gmail.com" TargetMode="External"/><Relationship Id="rId501" Type="http://schemas.openxmlformats.org/officeDocument/2006/relationships/hyperlink" Target="mailto:k.gehlert@sbcglobal.net" TargetMode="External"/><Relationship Id="rId543" Type="http://schemas.openxmlformats.org/officeDocument/2006/relationships/hyperlink" Target="mailto:jshoemaker7010@comcast.net" TargetMode="External"/><Relationship Id="rId75" Type="http://schemas.openxmlformats.org/officeDocument/2006/relationships/hyperlink" Target="mailto:jami478@q.com" TargetMode="External"/><Relationship Id="rId140" Type="http://schemas.openxmlformats.org/officeDocument/2006/relationships/hyperlink" Target="mailto:rswalboski@hotmail.com" TargetMode="External"/><Relationship Id="rId182" Type="http://schemas.openxmlformats.org/officeDocument/2006/relationships/hyperlink" Target="mailto:martymac@cox.net" TargetMode="External"/><Relationship Id="rId378" Type="http://schemas.openxmlformats.org/officeDocument/2006/relationships/hyperlink" Target="mailto:cmdever@cox.net" TargetMode="External"/><Relationship Id="rId403" Type="http://schemas.openxmlformats.org/officeDocument/2006/relationships/hyperlink" Target="mailto:donald.kirkman@cox.net" TargetMode="External"/><Relationship Id="rId585" Type="http://schemas.openxmlformats.org/officeDocument/2006/relationships/hyperlink" Target="mailto:jduncan5491@gmail.com" TargetMode="External"/><Relationship Id="rId6" Type="http://schemas.openxmlformats.org/officeDocument/2006/relationships/hyperlink" Target="mailto:abixel5@gmail.com" TargetMode="External"/><Relationship Id="rId238" Type="http://schemas.openxmlformats.org/officeDocument/2006/relationships/hyperlink" Target="mailto:larrylund@cox.net" TargetMode="External"/><Relationship Id="rId445" Type="http://schemas.openxmlformats.org/officeDocument/2006/relationships/hyperlink" Target="mailto:gmcgreal@comcast.net" TargetMode="External"/><Relationship Id="rId487" Type="http://schemas.openxmlformats.org/officeDocument/2006/relationships/hyperlink" Target="mailto:johnagleason22@gmail.com" TargetMode="External"/><Relationship Id="rId291" Type="http://schemas.openxmlformats.org/officeDocument/2006/relationships/hyperlink" Target="mailto:sebastianrp@cox.net" TargetMode="External"/><Relationship Id="rId305" Type="http://schemas.openxmlformats.org/officeDocument/2006/relationships/hyperlink" Target="mailto:tachavosbuyh@msn.com" TargetMode="External"/><Relationship Id="rId347" Type="http://schemas.openxmlformats.org/officeDocument/2006/relationships/hyperlink" Target="mailto:fpleydens@msn.com" TargetMode="External"/><Relationship Id="rId512" Type="http://schemas.openxmlformats.org/officeDocument/2006/relationships/hyperlink" Target="mailto:glorydancer1@gmail.com" TargetMode="External"/><Relationship Id="rId44" Type="http://schemas.openxmlformats.org/officeDocument/2006/relationships/hyperlink" Target="mailto:rdds1@cox.net%20-%20bad" TargetMode="External"/><Relationship Id="rId86" Type="http://schemas.openxmlformats.org/officeDocument/2006/relationships/hyperlink" Target="mailto:cw_arend@msn.com" TargetMode="External"/><Relationship Id="rId151" Type="http://schemas.openxmlformats.org/officeDocument/2006/relationships/hyperlink" Target="mailto:dellpatrick@cox.net%20-%20BAD" TargetMode="External"/><Relationship Id="rId389" Type="http://schemas.openxmlformats.org/officeDocument/2006/relationships/hyperlink" Target="mailto:kj7u@msn.com" TargetMode="External"/><Relationship Id="rId554" Type="http://schemas.openxmlformats.org/officeDocument/2006/relationships/hyperlink" Target="mailto:mvolberding@live.com" TargetMode="External"/><Relationship Id="rId596" Type="http://schemas.openxmlformats.org/officeDocument/2006/relationships/hyperlink" Target="mailto:laures@osage.net" TargetMode="External"/><Relationship Id="rId193" Type="http://schemas.openxmlformats.org/officeDocument/2006/relationships/hyperlink" Target="mailto:pflahart@gmail.com" TargetMode="External"/><Relationship Id="rId207" Type="http://schemas.openxmlformats.org/officeDocument/2006/relationships/hyperlink" Target="mailto:bunnihop2@msn.com" TargetMode="External"/><Relationship Id="rId249" Type="http://schemas.openxmlformats.org/officeDocument/2006/relationships/hyperlink" Target="mailto:crluv2dance@gmail.com" TargetMode="External"/><Relationship Id="rId414" Type="http://schemas.openxmlformats.org/officeDocument/2006/relationships/hyperlink" Target="mailto:sue.sorenson7@yahoo.com" TargetMode="External"/><Relationship Id="rId456" Type="http://schemas.openxmlformats.org/officeDocument/2006/relationships/hyperlink" Target="mailto:jebetb@aol.com" TargetMode="External"/><Relationship Id="rId498" Type="http://schemas.openxmlformats.org/officeDocument/2006/relationships/hyperlink" Target="mailto:colliewobblez@gmail.com" TargetMode="External"/><Relationship Id="rId13" Type="http://schemas.openxmlformats.org/officeDocument/2006/relationships/hyperlink" Target="mailto:weller480@msn.com" TargetMode="External"/><Relationship Id="rId109" Type="http://schemas.openxmlformats.org/officeDocument/2006/relationships/hyperlink" Target="mailto:bch75@gilanet.com" TargetMode="External"/><Relationship Id="rId260" Type="http://schemas.openxmlformats.org/officeDocument/2006/relationships/hyperlink" Target="mailto:andremarianne@cogeco.ca" TargetMode="External"/><Relationship Id="rId316" Type="http://schemas.openxmlformats.org/officeDocument/2006/relationships/hyperlink" Target="mailto:CSP@triotel.net" TargetMode="External"/><Relationship Id="rId523" Type="http://schemas.openxmlformats.org/officeDocument/2006/relationships/hyperlink" Target="mailto:atrooper187@cox.net" TargetMode="External"/><Relationship Id="rId55" Type="http://schemas.openxmlformats.org/officeDocument/2006/relationships/hyperlink" Target="mailto:aeaton@cox.net%20(daughter%20Sandy)" TargetMode="External"/><Relationship Id="rId97" Type="http://schemas.openxmlformats.org/officeDocument/2006/relationships/hyperlink" Target="mailto:billchenausky@yahoo.com" TargetMode="External"/><Relationship Id="rId120" Type="http://schemas.openxmlformats.org/officeDocument/2006/relationships/hyperlink" Target="mailto:jddancers@webtv.net" TargetMode="External"/><Relationship Id="rId358" Type="http://schemas.openxmlformats.org/officeDocument/2006/relationships/hyperlink" Target="mailto:ejhaaf@sasktel.net" TargetMode="External"/><Relationship Id="rId565" Type="http://schemas.openxmlformats.org/officeDocument/2006/relationships/hyperlink" Target="mailto:wstrohl640@aol.com" TargetMode="External"/><Relationship Id="rId162" Type="http://schemas.openxmlformats.org/officeDocument/2006/relationships/hyperlink" Target="mailto:jjguzik100@yahoo.com%20-%20BAD" TargetMode="External"/><Relationship Id="rId218" Type="http://schemas.openxmlformats.org/officeDocument/2006/relationships/hyperlink" Target="mailto:burnellen@yahoo.com%20-%20BAD" TargetMode="External"/><Relationship Id="rId425" Type="http://schemas.openxmlformats.org/officeDocument/2006/relationships/hyperlink" Target="mailto:shpil2644@yahoo.com" TargetMode="External"/><Relationship Id="rId467" Type="http://schemas.openxmlformats.org/officeDocument/2006/relationships/hyperlink" Target="mailto:andresh@telus.net" TargetMode="External"/><Relationship Id="rId271" Type="http://schemas.openxmlformats.org/officeDocument/2006/relationships/hyperlink" Target="mailto:donprater@msn.com" TargetMode="External"/><Relationship Id="rId24" Type="http://schemas.openxmlformats.org/officeDocument/2006/relationships/hyperlink" Target="mailto:rwfosteraz@gmail.com" TargetMode="External"/><Relationship Id="rId66" Type="http://schemas.openxmlformats.org/officeDocument/2006/relationships/hyperlink" Target="mailto:jgcbsc@cox.net" TargetMode="External"/><Relationship Id="rId131" Type="http://schemas.openxmlformats.org/officeDocument/2006/relationships/hyperlink" Target="mailto:jtcatsunnyaz@hotmail.com" TargetMode="External"/><Relationship Id="rId327" Type="http://schemas.openxmlformats.org/officeDocument/2006/relationships/hyperlink" Target="mailto:barrydance@yahoo.com" TargetMode="External"/><Relationship Id="rId369" Type="http://schemas.openxmlformats.org/officeDocument/2006/relationships/hyperlink" Target="mailto:jdancearts@gmail.com" TargetMode="External"/><Relationship Id="rId534" Type="http://schemas.openxmlformats.org/officeDocument/2006/relationships/hyperlink" Target="mailto:budreed@cox.net" TargetMode="External"/><Relationship Id="rId576" Type="http://schemas.openxmlformats.org/officeDocument/2006/relationships/hyperlink" Target="mailto:drhwdh@mac.com" TargetMode="External"/><Relationship Id="rId173" Type="http://schemas.openxmlformats.org/officeDocument/2006/relationships/hyperlink" Target="mailto:morgankchu@yahoo.com" TargetMode="External"/><Relationship Id="rId229" Type="http://schemas.openxmlformats.org/officeDocument/2006/relationships/hyperlink" Target="mailto:celticchat@msn.com" TargetMode="External"/><Relationship Id="rId380" Type="http://schemas.openxmlformats.org/officeDocument/2006/relationships/hyperlink" Target="mailto:george26241@aol.com" TargetMode="External"/><Relationship Id="rId436" Type="http://schemas.openxmlformats.org/officeDocument/2006/relationships/hyperlink" Target="mailto:gdgmac@q.com" TargetMode="External"/><Relationship Id="rId240" Type="http://schemas.openxmlformats.org/officeDocument/2006/relationships/hyperlink" Target="mailto:verbrokel@yahoo.com" TargetMode="External"/><Relationship Id="rId478" Type="http://schemas.openxmlformats.org/officeDocument/2006/relationships/hyperlink" Target="mailto:jimcook888@q.com" TargetMode="External"/><Relationship Id="rId35" Type="http://schemas.openxmlformats.org/officeDocument/2006/relationships/hyperlink" Target="mailto:PauaRK17@aol.com" TargetMode="External"/><Relationship Id="rId77" Type="http://schemas.openxmlformats.org/officeDocument/2006/relationships/hyperlink" Target="mailto:karlanoel@hotmail.com" TargetMode="External"/><Relationship Id="rId100" Type="http://schemas.openxmlformats.org/officeDocument/2006/relationships/hyperlink" Target="mailto:htcorson@aol.com" TargetMode="External"/><Relationship Id="rId282" Type="http://schemas.openxmlformats.org/officeDocument/2006/relationships/hyperlink" Target="mailto:scoty1@solarus.net" TargetMode="External"/><Relationship Id="rId338" Type="http://schemas.openxmlformats.org/officeDocument/2006/relationships/hyperlink" Target="mailto:bettyburm@q.com" TargetMode="External"/><Relationship Id="rId503" Type="http://schemas.openxmlformats.org/officeDocument/2006/relationships/hyperlink" Target="mailto:twnhuang88@gmail.com" TargetMode="External"/><Relationship Id="rId545" Type="http://schemas.openxmlformats.org/officeDocument/2006/relationships/hyperlink" Target="mailto:stacharone2003@yahoo.com" TargetMode="External"/><Relationship Id="rId587" Type="http://schemas.openxmlformats.org/officeDocument/2006/relationships/hyperlink" Target="mailto:lel60@juno.com" TargetMode="External"/><Relationship Id="rId8" Type="http://schemas.openxmlformats.org/officeDocument/2006/relationships/hyperlink" Target="mailto:ak1mk1@msn.com" TargetMode="External"/><Relationship Id="rId142" Type="http://schemas.openxmlformats.org/officeDocument/2006/relationships/hyperlink" Target="mailto:mteike@msn.com" TargetMode="External"/><Relationship Id="rId184" Type="http://schemas.openxmlformats.org/officeDocument/2006/relationships/hyperlink" Target="mailto:goodenoughcarol@gmail.com" TargetMode="External"/><Relationship Id="rId391" Type="http://schemas.openxmlformats.org/officeDocument/2006/relationships/hyperlink" Target="mailto:rod@americanCapitalLending.com" TargetMode="External"/><Relationship Id="rId405" Type="http://schemas.openxmlformats.org/officeDocument/2006/relationships/hyperlink" Target="mailto:nrgtango@yahoo.com" TargetMode="External"/><Relationship Id="rId447" Type="http://schemas.openxmlformats.org/officeDocument/2006/relationships/hyperlink" Target="mailto:springtmenow@q.com" TargetMode="External"/><Relationship Id="rId251" Type="http://schemas.openxmlformats.org/officeDocument/2006/relationships/hyperlink" Target="mailto:elizabethkupstas@aol.com" TargetMode="External"/><Relationship Id="rId489" Type="http://schemas.openxmlformats.org/officeDocument/2006/relationships/hyperlink" Target="mailto:dafy46@gmail.com" TargetMode="External"/><Relationship Id="rId46" Type="http://schemas.openxmlformats.org/officeDocument/2006/relationships/hyperlink" Target="mailto:pgroves@wilstu.edu%20-%20BAD" TargetMode="External"/><Relationship Id="rId293" Type="http://schemas.openxmlformats.org/officeDocument/2006/relationships/hyperlink" Target="mailto:williamhorst252@yahoo.com" TargetMode="External"/><Relationship Id="rId307" Type="http://schemas.openxmlformats.org/officeDocument/2006/relationships/hyperlink" Target="mailto:deborahjhickman@gmail.com" TargetMode="External"/><Relationship Id="rId349" Type="http://schemas.openxmlformats.org/officeDocument/2006/relationships/hyperlink" Target="mailto:bobsyl498@shaw.ca" TargetMode="External"/><Relationship Id="rId514" Type="http://schemas.openxmlformats.org/officeDocument/2006/relationships/hyperlink" Target="mailto:fspraus@cox.net" TargetMode="External"/><Relationship Id="rId556" Type="http://schemas.openxmlformats.org/officeDocument/2006/relationships/hyperlink" Target="mailto:dianaovb@aol.com" TargetMode="External"/><Relationship Id="rId88" Type="http://schemas.openxmlformats.org/officeDocument/2006/relationships/hyperlink" Target="mailto:artibise@shaw.ca" TargetMode="External"/><Relationship Id="rId111" Type="http://schemas.openxmlformats.org/officeDocument/2006/relationships/hyperlink" Target="mailto:john@herranen.com" TargetMode="External"/><Relationship Id="rId153" Type="http://schemas.openxmlformats.org/officeDocument/2006/relationships/hyperlink" Target="mailto:jrjmbryant@earthlink.net%20-%20BAD" TargetMode="External"/><Relationship Id="rId195" Type="http://schemas.openxmlformats.org/officeDocument/2006/relationships/hyperlink" Target="mailto:dancewht@hotmail.com" TargetMode="External"/><Relationship Id="rId209" Type="http://schemas.openxmlformats.org/officeDocument/2006/relationships/hyperlink" Target="mailto:rcfoster64@yahoo.com" TargetMode="External"/><Relationship Id="rId360" Type="http://schemas.openxmlformats.org/officeDocument/2006/relationships/hyperlink" Target="mailto:janet@libertybrush.com" TargetMode="External"/><Relationship Id="rId416" Type="http://schemas.openxmlformats.org/officeDocument/2006/relationships/hyperlink" Target="mailto:jimcook888@q.com" TargetMode="External"/><Relationship Id="rId598" Type="http://schemas.openxmlformats.org/officeDocument/2006/relationships/printerSettings" Target="../printerSettings/printerSettings23.bin"/><Relationship Id="rId220" Type="http://schemas.openxmlformats.org/officeDocument/2006/relationships/hyperlink" Target="mailto:gcornwell@sasktel.net" TargetMode="External"/><Relationship Id="rId458" Type="http://schemas.openxmlformats.org/officeDocument/2006/relationships/hyperlink" Target="mailto:tomnlilcross@msn.com" TargetMode="External"/><Relationship Id="rId15" Type="http://schemas.openxmlformats.org/officeDocument/2006/relationships/hyperlink" Target="mailto:larson.wakisew@sasktel.net" TargetMode="External"/><Relationship Id="rId57" Type="http://schemas.openxmlformats.org/officeDocument/2006/relationships/hyperlink" Target="mailto:jennesspond@yahoo.com" TargetMode="External"/><Relationship Id="rId262" Type="http://schemas.openxmlformats.org/officeDocument/2006/relationships/hyperlink" Target="mailto:anne@redfoot.us" TargetMode="External"/><Relationship Id="rId318" Type="http://schemas.openxmlformats.org/officeDocument/2006/relationships/hyperlink" Target="mailto:jonesdave@yahoo.com" TargetMode="External"/><Relationship Id="rId525" Type="http://schemas.openxmlformats.org/officeDocument/2006/relationships/hyperlink" Target="mailto:Terese6@hotmail.com" TargetMode="External"/><Relationship Id="rId567" Type="http://schemas.openxmlformats.org/officeDocument/2006/relationships/hyperlink" Target="mailto:djbroughton1957@gmail.com" TargetMode="External"/><Relationship Id="rId99" Type="http://schemas.openxmlformats.org/officeDocument/2006/relationships/hyperlink" Target="mailto:jcook120@cox.net%20-%20BAD" TargetMode="External"/><Relationship Id="rId122" Type="http://schemas.openxmlformats.org/officeDocument/2006/relationships/hyperlink" Target="mailto:jmootz@winona.edu" TargetMode="External"/><Relationship Id="rId164" Type="http://schemas.openxmlformats.org/officeDocument/2006/relationships/hyperlink" Target="mailto:bonnielamkin@hotmail.com" TargetMode="External"/><Relationship Id="rId371" Type="http://schemas.openxmlformats.org/officeDocument/2006/relationships/hyperlink" Target="mailto:wmfee@aol.com" TargetMode="External"/><Relationship Id="rId427" Type="http://schemas.openxmlformats.org/officeDocument/2006/relationships/hyperlink" Target="mailto:plinton@cox.net" TargetMode="External"/><Relationship Id="rId469" Type="http://schemas.openxmlformats.org/officeDocument/2006/relationships/hyperlink" Target="mailto:gerriaz@cox.net" TargetMode="External"/><Relationship Id="rId26" Type="http://schemas.openxmlformats.org/officeDocument/2006/relationships/hyperlink" Target="mailto:bonnietranquilla@yahoo.com" TargetMode="External"/><Relationship Id="rId231" Type="http://schemas.openxmlformats.org/officeDocument/2006/relationships/hyperlink" Target="mailto:rchsts4@aol.com%20-%20bad" TargetMode="External"/><Relationship Id="rId273" Type="http://schemas.openxmlformats.org/officeDocument/2006/relationships/hyperlink" Target="mailto:d.condoulis@cox.net" TargetMode="External"/><Relationship Id="rId329" Type="http://schemas.openxmlformats.org/officeDocument/2006/relationships/hyperlink" Target="mailto:jtp149@yahoo.com" TargetMode="External"/><Relationship Id="rId480" Type="http://schemas.openxmlformats.org/officeDocument/2006/relationships/hyperlink" Target="mailto:judydematteis@msn.com" TargetMode="External"/><Relationship Id="rId536" Type="http://schemas.openxmlformats.org/officeDocument/2006/relationships/hyperlink" Target="mailto:uni4444@aol.com" TargetMode="External"/><Relationship Id="rId68" Type="http://schemas.openxmlformats.org/officeDocument/2006/relationships/hyperlink" Target="mailto:maureendicker@gmail.com" TargetMode="External"/><Relationship Id="rId133" Type="http://schemas.openxmlformats.org/officeDocument/2006/relationships/hyperlink" Target="mailto:schrader1930@msn.com" TargetMode="External"/><Relationship Id="rId175" Type="http://schemas.openxmlformats.org/officeDocument/2006/relationships/hyperlink" Target="mailto:dmollins@yahoo.com" TargetMode="External"/><Relationship Id="rId340" Type="http://schemas.openxmlformats.org/officeDocument/2006/relationships/hyperlink" Target="mailto:gmjensen329@yahoo.com" TargetMode="External"/><Relationship Id="rId578" Type="http://schemas.openxmlformats.org/officeDocument/2006/relationships/hyperlink" Target="mailto:rob.slabach@gmail.com" TargetMode="External"/><Relationship Id="rId200" Type="http://schemas.openxmlformats.org/officeDocument/2006/relationships/hyperlink" Target="mailto:cw6166@gmail.com" TargetMode="External"/><Relationship Id="rId382" Type="http://schemas.openxmlformats.org/officeDocument/2006/relationships/hyperlink" Target="mailto:henri.verwayen@gmail.com" TargetMode="External"/><Relationship Id="rId438" Type="http://schemas.openxmlformats.org/officeDocument/2006/relationships/hyperlink" Target="mailto:amanzer55@gmail.com" TargetMode="External"/><Relationship Id="rId242" Type="http://schemas.openxmlformats.org/officeDocument/2006/relationships/hyperlink" Target="mailto:gcornwell@sasktel.net" TargetMode="External"/><Relationship Id="rId284" Type="http://schemas.openxmlformats.org/officeDocument/2006/relationships/hyperlink" Target="mailto:mhrnhr@wbhsi.net" TargetMode="External"/><Relationship Id="rId491" Type="http://schemas.openxmlformats.org/officeDocument/2006/relationships/hyperlink" Target="mailto:wlhalsey107@aol.com" TargetMode="External"/><Relationship Id="rId505" Type="http://schemas.openxmlformats.org/officeDocument/2006/relationships/hyperlink" Target="mailto:35dasc@cox.net" TargetMode="External"/><Relationship Id="rId37" Type="http://schemas.openxmlformats.org/officeDocument/2006/relationships/hyperlink" Target="mailto:travelermom04@aol.com" TargetMode="External"/><Relationship Id="rId79" Type="http://schemas.openxmlformats.org/officeDocument/2006/relationships/hyperlink" Target="https://webmail.west.cox.net/do/mail/message/mailto?to=alezanderclark%40gmail.com" TargetMode="External"/><Relationship Id="rId102" Type="http://schemas.openxmlformats.org/officeDocument/2006/relationships/hyperlink" Target="mailto:baemery@mchsi.com" TargetMode="External"/><Relationship Id="rId144" Type="http://schemas.openxmlformats.org/officeDocument/2006/relationships/hyperlink" Target="mailto:vankesse@comcast.net" TargetMode="External"/><Relationship Id="rId547" Type="http://schemas.openxmlformats.org/officeDocument/2006/relationships/hyperlink" Target="mailto:312venus@gmail.com" TargetMode="External"/><Relationship Id="rId589" Type="http://schemas.openxmlformats.org/officeDocument/2006/relationships/hyperlink" Target="mailto:fosterjazz1@gmail.com" TargetMode="External"/><Relationship Id="rId90" Type="http://schemas.openxmlformats.org/officeDocument/2006/relationships/hyperlink" Target="mailto:ron.bellamy@rogers.com" TargetMode="External"/><Relationship Id="rId186" Type="http://schemas.openxmlformats.org/officeDocument/2006/relationships/hyperlink" Target="mailto:grheault@mymts.net" TargetMode="External"/><Relationship Id="rId351" Type="http://schemas.openxmlformats.org/officeDocument/2006/relationships/hyperlink" Target="mailto:springtmenow@q.com" TargetMode="External"/><Relationship Id="rId393" Type="http://schemas.openxmlformats.org/officeDocument/2006/relationships/hyperlink" Target="mailto:sue.sorenson7@yahoo.com" TargetMode="External"/><Relationship Id="rId407" Type="http://schemas.openxmlformats.org/officeDocument/2006/relationships/hyperlink" Target="mailto:activities@svwhoa.com" TargetMode="External"/><Relationship Id="rId449" Type="http://schemas.openxmlformats.org/officeDocument/2006/relationships/hyperlink" Target="mailto:kfkoval@aol.com" TargetMode="External"/><Relationship Id="rId211" Type="http://schemas.openxmlformats.org/officeDocument/2006/relationships/hyperlink" Target="mailto:nmsusand@gmail.com" TargetMode="External"/><Relationship Id="rId253" Type="http://schemas.openxmlformats.org/officeDocument/2006/relationships/hyperlink" Target="mailto:ritamjmartel@hotmail.com" TargetMode="External"/><Relationship Id="rId295" Type="http://schemas.openxmlformats.org/officeDocument/2006/relationships/hyperlink" Target="mailto:pkqually@hotmail.com" TargetMode="External"/><Relationship Id="rId309" Type="http://schemas.openxmlformats.org/officeDocument/2006/relationships/hyperlink" Target="mailto:david808@gmail.com" TargetMode="External"/><Relationship Id="rId460" Type="http://schemas.openxmlformats.org/officeDocument/2006/relationships/hyperlink" Target="mailto:lmcadwell@tds.net" TargetMode="External"/><Relationship Id="rId516" Type="http://schemas.openxmlformats.org/officeDocument/2006/relationships/hyperlink" Target="mailto:dancingdavemucklow900@gmail.com" TargetMode="External"/><Relationship Id="rId48" Type="http://schemas.openxmlformats.org/officeDocument/2006/relationships/hyperlink" Target="mailto:ejf960@aol.com" TargetMode="External"/><Relationship Id="rId113" Type="http://schemas.openxmlformats.org/officeDocument/2006/relationships/hyperlink" Target="mailto:bobhouge@yahoo.com" TargetMode="External"/><Relationship Id="rId320" Type="http://schemas.openxmlformats.org/officeDocument/2006/relationships/hyperlink" Target="mailto:jmbandd@gmail.com" TargetMode="External"/><Relationship Id="rId558" Type="http://schemas.openxmlformats.org/officeDocument/2006/relationships/hyperlink" Target="mailto:momdunk@hotmail.com" TargetMode="External"/><Relationship Id="rId155" Type="http://schemas.openxmlformats.org/officeDocument/2006/relationships/hyperlink" Target="mailto:jjguzik100@yahoo.com%20-%20BAD" TargetMode="External"/><Relationship Id="rId197" Type="http://schemas.openxmlformats.org/officeDocument/2006/relationships/hyperlink" Target="mailto:pdjones@shaw.ca" TargetMode="External"/><Relationship Id="rId362" Type="http://schemas.openxmlformats.org/officeDocument/2006/relationships/hyperlink" Target="mailto:jmparkinson@windstream.net" TargetMode="External"/><Relationship Id="rId418" Type="http://schemas.openxmlformats.org/officeDocument/2006/relationships/hyperlink" Target="mailto:patriciaeck621@gmail.com" TargetMode="External"/><Relationship Id="rId222" Type="http://schemas.openxmlformats.org/officeDocument/2006/relationships/hyperlink" Target="mailto:kj7u@msn.com" TargetMode="External"/><Relationship Id="rId264" Type="http://schemas.openxmlformats.org/officeDocument/2006/relationships/hyperlink" Target="mailto:medore@mindspring.com" TargetMode="External"/><Relationship Id="rId471" Type="http://schemas.openxmlformats.org/officeDocument/2006/relationships/hyperlink" Target="mailto:tomnlilcross@msn.com" TargetMode="External"/><Relationship Id="rId17" Type="http://schemas.openxmlformats.org/officeDocument/2006/relationships/hyperlink" Target="mailto:alene13@gmail.com" TargetMode="External"/><Relationship Id="rId59" Type="http://schemas.openxmlformats.org/officeDocument/2006/relationships/hyperlink" Target="mailto:vplp1@cox.net" TargetMode="External"/><Relationship Id="rId124" Type="http://schemas.openxmlformats.org/officeDocument/2006/relationships/hyperlink" Target="mailto:emerprof@yahoo.com" TargetMode="External"/><Relationship Id="rId527" Type="http://schemas.openxmlformats.org/officeDocument/2006/relationships/hyperlink" Target="mailto:namamitchell@aol" TargetMode="External"/><Relationship Id="rId569" Type="http://schemas.openxmlformats.org/officeDocument/2006/relationships/hyperlink" Target="mailto:lurianned@telus.net" TargetMode="External"/><Relationship Id="rId70" Type="http://schemas.openxmlformats.org/officeDocument/2006/relationships/hyperlink" Target="mailto:kflai602@yahoo.com" TargetMode="External"/><Relationship Id="rId166" Type="http://schemas.openxmlformats.org/officeDocument/2006/relationships/hyperlink" Target="mailto:sidj1999@yahoo.com" TargetMode="External"/><Relationship Id="rId331" Type="http://schemas.openxmlformats.org/officeDocument/2006/relationships/hyperlink" Target="mailto:bilmarjensen28@gmail.com" TargetMode="External"/><Relationship Id="rId373" Type="http://schemas.openxmlformats.org/officeDocument/2006/relationships/hyperlink" Target="mailto:jkost@tds.net" TargetMode="External"/><Relationship Id="rId429" Type="http://schemas.openxmlformats.org/officeDocument/2006/relationships/hyperlink" Target="mailto:aeaton@cox.net" TargetMode="External"/><Relationship Id="rId580" Type="http://schemas.openxmlformats.org/officeDocument/2006/relationships/hyperlink" Target="mailto:my1rene@yahoo.com" TargetMode="External"/><Relationship Id="rId1" Type="http://schemas.openxmlformats.org/officeDocument/2006/relationships/hyperlink" Target="mailto:blueclearcoast@yahoo.com" TargetMode="External"/><Relationship Id="rId233" Type="http://schemas.openxmlformats.org/officeDocument/2006/relationships/hyperlink" Target="mailto:jamespbradley@hotmail.com" TargetMode="External"/><Relationship Id="rId440" Type="http://schemas.openxmlformats.org/officeDocument/2006/relationships/hyperlink" Target="mailto:normamiler@aol.com" TargetMode="External"/><Relationship Id="rId28" Type="http://schemas.openxmlformats.org/officeDocument/2006/relationships/hyperlink" Target="mailto:kbmack9@gmail.com" TargetMode="External"/><Relationship Id="rId275" Type="http://schemas.openxmlformats.org/officeDocument/2006/relationships/hyperlink" Target="mailto:gdgmac@q.com" TargetMode="External"/><Relationship Id="rId300" Type="http://schemas.openxmlformats.org/officeDocument/2006/relationships/hyperlink" Target="mailto:landasmyth@shaw.ca" TargetMode="External"/><Relationship Id="rId482" Type="http://schemas.openxmlformats.org/officeDocument/2006/relationships/hyperlink" Target="mailto:logger2100@aol.com" TargetMode="External"/><Relationship Id="rId538" Type="http://schemas.openxmlformats.org/officeDocument/2006/relationships/hyperlink" Target="mailto:dsirks@cox.net" TargetMode="External"/><Relationship Id="rId81" Type="http://schemas.openxmlformats.org/officeDocument/2006/relationships/hyperlink" Target="mailto:abucksbaum@ieee.org" TargetMode="External"/><Relationship Id="rId135" Type="http://schemas.openxmlformats.org/officeDocument/2006/relationships/hyperlink" Target="mailto:janyceselland@hotmail.com" TargetMode="External"/><Relationship Id="rId177" Type="http://schemas.openxmlformats.org/officeDocument/2006/relationships/hyperlink" Target="mailto:sgeorg@cox.net" TargetMode="External"/><Relationship Id="rId342" Type="http://schemas.openxmlformats.org/officeDocument/2006/relationships/hyperlink" Target="mailto:meerkittyaz@gmail.com" TargetMode="External"/><Relationship Id="rId384" Type="http://schemas.openxmlformats.org/officeDocument/2006/relationships/hyperlink" Target="mailto:awalnut25@yahoo.com" TargetMode="External"/><Relationship Id="rId591" Type="http://schemas.openxmlformats.org/officeDocument/2006/relationships/hyperlink" Target="mailto:logger2100@aol.com" TargetMode="External"/><Relationship Id="rId202" Type="http://schemas.openxmlformats.org/officeDocument/2006/relationships/hyperlink" Target="mailto:hugho22@yahoo.com" TargetMode="External"/><Relationship Id="rId244" Type="http://schemas.openxmlformats.org/officeDocument/2006/relationships/hyperlink" Target="mailto:fjsantoro@yahoo.com" TargetMode="External"/><Relationship Id="rId39" Type="http://schemas.openxmlformats.org/officeDocument/2006/relationships/hyperlink" Target="mailto:cmcrane1@aol.com" TargetMode="External"/><Relationship Id="rId286" Type="http://schemas.openxmlformats.org/officeDocument/2006/relationships/hyperlink" Target="mailto:stclairem@gmail.com" TargetMode="External"/><Relationship Id="rId451" Type="http://schemas.openxmlformats.org/officeDocument/2006/relationships/hyperlink" Target="mailto:richard.ewing3@gmail.com" TargetMode="External"/><Relationship Id="rId493" Type="http://schemas.openxmlformats.org/officeDocument/2006/relationships/hyperlink" Target="mailto:eyeball5@juno.com" TargetMode="External"/><Relationship Id="rId507" Type="http://schemas.openxmlformats.org/officeDocument/2006/relationships/hyperlink" Target="mailto:doverose347@gmail.com" TargetMode="External"/><Relationship Id="rId549" Type="http://schemas.openxmlformats.org/officeDocument/2006/relationships/hyperlink" Target="mailto:johnrgroves@cox.net" TargetMode="External"/><Relationship Id="rId50" Type="http://schemas.openxmlformats.org/officeDocument/2006/relationships/hyperlink" Target="mailto:swensoneden@aol.com" TargetMode="External"/><Relationship Id="rId104" Type="http://schemas.openxmlformats.org/officeDocument/2006/relationships/hyperlink" Target="mailto:George.Flaskerud@ndsu.edu" TargetMode="External"/><Relationship Id="rId146" Type="http://schemas.openxmlformats.org/officeDocument/2006/relationships/hyperlink" Target="mailto:marywsworld@hotmail.com%20-%20bad" TargetMode="External"/><Relationship Id="rId188" Type="http://schemas.openxmlformats.org/officeDocument/2006/relationships/hyperlink" Target="mailto:Meridian44@track2.com" TargetMode="External"/><Relationship Id="rId311" Type="http://schemas.openxmlformats.org/officeDocument/2006/relationships/hyperlink" Target="mailto:67happycamper@gmail.com" TargetMode="External"/><Relationship Id="rId353" Type="http://schemas.openxmlformats.org/officeDocument/2006/relationships/hyperlink" Target="mailto:carollowell@yahoo.com" TargetMode="External"/><Relationship Id="rId395" Type="http://schemas.openxmlformats.org/officeDocument/2006/relationships/hyperlink" Target="mailto:gailsouth41@yahoo.com" TargetMode="External"/><Relationship Id="rId409" Type="http://schemas.openxmlformats.org/officeDocument/2006/relationships/hyperlink" Target="mailto:sundaynightballroomdanceclub@gmail.com" TargetMode="External"/><Relationship Id="rId560" Type="http://schemas.openxmlformats.org/officeDocument/2006/relationships/hyperlink" Target="mailto:alydeaz@yahoo.com" TargetMode="External"/><Relationship Id="rId92" Type="http://schemas.openxmlformats.org/officeDocument/2006/relationships/hyperlink" Target="mailto:firstrb@gmail.com" TargetMode="External"/><Relationship Id="rId213" Type="http://schemas.openxmlformats.org/officeDocument/2006/relationships/hyperlink" Target="mailto:pfcgold@gmail.com" TargetMode="External"/><Relationship Id="rId420" Type="http://schemas.openxmlformats.org/officeDocument/2006/relationships/hyperlink" Target="mailto:susan.weidner@cox.net" TargetMode="External"/><Relationship Id="rId255" Type="http://schemas.openxmlformats.org/officeDocument/2006/relationships/hyperlink" Target="mailto:gaylandpurdum@yahoo.com" TargetMode="External"/><Relationship Id="rId297" Type="http://schemas.openxmlformats.org/officeDocument/2006/relationships/hyperlink" Target="mailto:doug.levasseur@gmail.com" TargetMode="External"/><Relationship Id="rId462" Type="http://schemas.openxmlformats.org/officeDocument/2006/relationships/hyperlink" Target="mailto:rowland.byerly@q.com" TargetMode="External"/><Relationship Id="rId518" Type="http://schemas.openxmlformats.org/officeDocument/2006/relationships/hyperlink" Target="mailto:joann.nckvtl@gmail.com" TargetMode="External"/><Relationship Id="rId115" Type="http://schemas.openxmlformats.org/officeDocument/2006/relationships/hyperlink" Target="mailto:canyoncarol@q.com" TargetMode="External"/><Relationship Id="rId157" Type="http://schemas.openxmlformats.org/officeDocument/2006/relationships/hyperlink" Target="mailto:artibise@shaw.ca" TargetMode="External"/><Relationship Id="rId322" Type="http://schemas.openxmlformats.org/officeDocument/2006/relationships/hyperlink" Target="mailto:tinker9ball@gmail.com" TargetMode="External"/><Relationship Id="rId364" Type="http://schemas.openxmlformats.org/officeDocument/2006/relationships/hyperlink" Target="mailto:edemerse@cox.net" TargetMode="External"/><Relationship Id="rId61" Type="http://schemas.openxmlformats.org/officeDocument/2006/relationships/hyperlink" Target="mailto:pg9005@msn.com" TargetMode="External"/><Relationship Id="rId199" Type="http://schemas.openxmlformats.org/officeDocument/2006/relationships/hyperlink" Target="mailto:sukatha@gmail.com" TargetMode="External"/><Relationship Id="rId571" Type="http://schemas.openxmlformats.org/officeDocument/2006/relationships/hyperlink" Target="mailto:my1rene@yahoo.com" TargetMode="External"/><Relationship Id="rId19" Type="http://schemas.openxmlformats.org/officeDocument/2006/relationships/hyperlink" Target="mailto:nrgtango@yahoo.com" TargetMode="External"/><Relationship Id="rId224" Type="http://schemas.openxmlformats.org/officeDocument/2006/relationships/hyperlink" Target="mailto:robgay3@gmail.com" TargetMode="External"/><Relationship Id="rId266" Type="http://schemas.openxmlformats.org/officeDocument/2006/relationships/hyperlink" Target="mailto:sharpspolka-bonnie@q.com" TargetMode="External"/><Relationship Id="rId431" Type="http://schemas.openxmlformats.org/officeDocument/2006/relationships/hyperlink" Target="mailto:frauoberst48@msn.com%20-%20BAD" TargetMode="External"/><Relationship Id="rId473" Type="http://schemas.openxmlformats.org/officeDocument/2006/relationships/hyperlink" Target="mailto:cjchism@cox.net" TargetMode="External"/><Relationship Id="rId529" Type="http://schemas.openxmlformats.org/officeDocument/2006/relationships/hyperlink" Target="mailto:tootsie7089@gmail.com" TargetMode="External"/><Relationship Id="rId30" Type="http://schemas.openxmlformats.org/officeDocument/2006/relationships/hyperlink" Target="mailto:jjelli9@aol.com" TargetMode="External"/><Relationship Id="rId126" Type="http://schemas.openxmlformats.org/officeDocument/2006/relationships/hyperlink" Target="mailto:drabjohn@cox.net" TargetMode="External"/><Relationship Id="rId168" Type="http://schemas.openxmlformats.org/officeDocument/2006/relationships/hyperlink" Target="mailto:hbnoni@msn.com%20-%20BAD" TargetMode="External"/><Relationship Id="rId333" Type="http://schemas.openxmlformats.org/officeDocument/2006/relationships/hyperlink" Target="mailto:maslonka7736@gmail.com" TargetMode="External"/><Relationship Id="rId540" Type="http://schemas.openxmlformats.org/officeDocument/2006/relationships/hyperlink" Target="mailto:jtben2711@cox.net" TargetMode="External"/><Relationship Id="rId72" Type="http://schemas.openxmlformats.org/officeDocument/2006/relationships/hyperlink" Target="mailto:llwadzinski@gmail.com" TargetMode="External"/><Relationship Id="rId375" Type="http://schemas.openxmlformats.org/officeDocument/2006/relationships/hyperlink" Target="mailto:cpowers21@cox.net" TargetMode="External"/><Relationship Id="rId582" Type="http://schemas.openxmlformats.org/officeDocument/2006/relationships/hyperlink" Target="mailto:fcloward@gmail.com" TargetMode="External"/><Relationship Id="rId3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235" Type="http://schemas.openxmlformats.org/officeDocument/2006/relationships/hyperlink" Target="mailto:larson.wakisew@sasktel.net" TargetMode="External"/><Relationship Id="rId277" Type="http://schemas.openxmlformats.org/officeDocument/2006/relationships/hyperlink" Target="mailto:jayne102@msn.com" TargetMode="External"/><Relationship Id="rId400" Type="http://schemas.openxmlformats.org/officeDocument/2006/relationships/hyperlink" Target="mailto:al.bonora@azmoves.com%20-%20bad" TargetMode="External"/><Relationship Id="rId442" Type="http://schemas.openxmlformats.org/officeDocument/2006/relationships/hyperlink" Target="mailto:robsanzaz@gmail.com" TargetMode="External"/><Relationship Id="rId484" Type="http://schemas.openxmlformats.org/officeDocument/2006/relationships/hyperlink" Target="mailto:cfullmer@cox.net" TargetMode="External"/><Relationship Id="rId137" Type="http://schemas.openxmlformats.org/officeDocument/2006/relationships/hyperlink" Target="mailto:wildbilldjdance@hotmail.com" TargetMode="External"/><Relationship Id="rId302" Type="http://schemas.openxmlformats.org/officeDocument/2006/relationships/hyperlink" Target="mailto:sherman1001@yahoo.com" TargetMode="External"/><Relationship Id="rId344" Type="http://schemas.openxmlformats.org/officeDocument/2006/relationships/hyperlink" Target="mailto:katsan3@gmail.com" TargetMode="External"/><Relationship Id="rId41" Type="http://schemas.openxmlformats.org/officeDocument/2006/relationships/hyperlink" Target="mailto:rosemarylaing@cox.net" TargetMode="External"/><Relationship Id="rId83" Type="http://schemas.openxmlformats.org/officeDocument/2006/relationships/hyperlink" Target="mailto:mclain279@aol.com" TargetMode="External"/><Relationship Id="rId179" Type="http://schemas.openxmlformats.org/officeDocument/2006/relationships/hyperlink" Target="mailto:dougtdong@aol.com" TargetMode="External"/><Relationship Id="rId386" Type="http://schemas.openxmlformats.org/officeDocument/2006/relationships/hyperlink" Target="mailto:mparrish1975@gmail.com" TargetMode="External"/><Relationship Id="rId551" Type="http://schemas.openxmlformats.org/officeDocument/2006/relationships/hyperlink" Target="mailto:richwyant42@yahoo.com" TargetMode="External"/><Relationship Id="rId593" Type="http://schemas.openxmlformats.org/officeDocument/2006/relationships/hyperlink" Target="mailto:mvwallyworld@cox.net" TargetMode="External"/><Relationship Id="rId190" Type="http://schemas.openxmlformats.org/officeDocument/2006/relationships/hyperlink" Target="mailto:Meridian44@track2.com" TargetMode="External"/><Relationship Id="rId204" Type="http://schemas.openxmlformats.org/officeDocument/2006/relationships/hyperlink" Target="mailto:charbrown@cox.net" TargetMode="External"/><Relationship Id="rId246" Type="http://schemas.openxmlformats.org/officeDocument/2006/relationships/hyperlink" Target="mailto:edskwiot@yahoo.com" TargetMode="External"/><Relationship Id="rId288" Type="http://schemas.openxmlformats.org/officeDocument/2006/relationships/hyperlink" Target="mailto:pjcurtin0125@yahoo.com" TargetMode="External"/><Relationship Id="rId411" Type="http://schemas.openxmlformats.org/officeDocument/2006/relationships/hyperlink" Target="mailto:davidhill10@frontier.com" TargetMode="External"/><Relationship Id="rId453" Type="http://schemas.openxmlformats.org/officeDocument/2006/relationships/hyperlink" Target="mailto:andrewangal@yahoo.com" TargetMode="External"/><Relationship Id="rId509" Type="http://schemas.openxmlformats.org/officeDocument/2006/relationships/hyperlink" Target="mailto:carolp1@cox.net" TargetMode="External"/><Relationship Id="rId106" Type="http://schemas.openxmlformats.org/officeDocument/2006/relationships/hyperlink" Target="mailto:gaissert@bellsouth.net" TargetMode="External"/><Relationship Id="rId313" Type="http://schemas.openxmlformats.org/officeDocument/2006/relationships/hyperlink" Target="mailto:maryburr@juno.com" TargetMode="External"/><Relationship Id="rId495" Type="http://schemas.openxmlformats.org/officeDocument/2006/relationships/hyperlink" Target="mailto:sandyg580@gmail.com" TargetMode="External"/><Relationship Id="rId10" Type="http://schemas.openxmlformats.org/officeDocument/2006/relationships/hyperlink" Target="mailto:rwfalf@juno.com" TargetMode="External"/><Relationship Id="rId52" Type="http://schemas.openxmlformats.org/officeDocument/2006/relationships/hyperlink" Target="mailto:jsadleir1937@yahoo.com" TargetMode="External"/><Relationship Id="rId94" Type="http://schemas.openxmlformats.org/officeDocument/2006/relationships/hyperlink" Target="mailto:jrjmbryant@earthlink.net%20-%20BAD" TargetMode="External"/><Relationship Id="rId148" Type="http://schemas.openxmlformats.org/officeDocument/2006/relationships/hyperlink" Target="mailto:lawangler@cox.net" TargetMode="External"/><Relationship Id="rId355" Type="http://schemas.openxmlformats.org/officeDocument/2006/relationships/hyperlink" Target="mailto:mje257@yahoo.com" TargetMode="External"/><Relationship Id="rId397" Type="http://schemas.openxmlformats.org/officeDocument/2006/relationships/hyperlink" Target="mailto:rchsts4@aol.com%20-%20bad" TargetMode="External"/><Relationship Id="rId520" Type="http://schemas.openxmlformats.org/officeDocument/2006/relationships/hyperlink" Target="mailto:welovetodance2@gmail.com" TargetMode="External"/><Relationship Id="rId562" Type="http://schemas.openxmlformats.org/officeDocument/2006/relationships/hyperlink" Target="mailto:patriciamasters@aol.com" TargetMode="External"/><Relationship Id="rId215" Type="http://schemas.openxmlformats.org/officeDocument/2006/relationships/hyperlink" Target="mailto:bennanddonna@gmail.com" TargetMode="External"/><Relationship Id="rId257" Type="http://schemas.openxmlformats.org/officeDocument/2006/relationships/hyperlink" Target="mailto:Hanna4054@roadrunner.com" TargetMode="External"/><Relationship Id="rId422" Type="http://schemas.openxmlformats.org/officeDocument/2006/relationships/hyperlink" Target="mailto:warmhands65@gmail.com" TargetMode="External"/><Relationship Id="rId464" Type="http://schemas.openxmlformats.org/officeDocument/2006/relationships/hyperlink" Target="mailto:sbartelson@live.com" TargetMode="External"/><Relationship Id="rId299" Type="http://schemas.openxmlformats.org/officeDocument/2006/relationships/hyperlink" Target="mailto:alices1128@msn.com" TargetMode="External"/><Relationship Id="rId63" Type="http://schemas.openxmlformats.org/officeDocument/2006/relationships/hyperlink" Target="mailto:mambomolly1@msn.com" TargetMode="External"/><Relationship Id="rId159" Type="http://schemas.openxmlformats.org/officeDocument/2006/relationships/hyperlink" Target="mailto:kubat1234@yahoo.com%20-%20BAD" TargetMode="External"/><Relationship Id="rId366" Type="http://schemas.openxmlformats.org/officeDocument/2006/relationships/hyperlink" Target="mailto:csevert@gmail.com" TargetMode="External"/><Relationship Id="rId573" Type="http://schemas.openxmlformats.org/officeDocument/2006/relationships/hyperlink" Target="mailto:bgplace@bgplace.cnc.net" TargetMode="External"/><Relationship Id="rId226" Type="http://schemas.openxmlformats.org/officeDocument/2006/relationships/hyperlink" Target="mailto:zonie1343@aol.com" TargetMode="External"/><Relationship Id="rId433" Type="http://schemas.openxmlformats.org/officeDocument/2006/relationships/hyperlink" Target="mailto:bill4435@hotmail.com" TargetMode="External"/><Relationship Id="rId74" Type="http://schemas.openxmlformats.org/officeDocument/2006/relationships/hyperlink" Target="mailto:jolsen3000@aol.com" TargetMode="External"/><Relationship Id="rId377" Type="http://schemas.openxmlformats.org/officeDocument/2006/relationships/hyperlink" Target="mailto:bsherry1@centurylink.net" TargetMode="External"/><Relationship Id="rId500" Type="http://schemas.openxmlformats.org/officeDocument/2006/relationships/hyperlink" Target="mailto:pelegray@gmail.com" TargetMode="External"/><Relationship Id="rId584" Type="http://schemas.openxmlformats.org/officeDocument/2006/relationships/hyperlink" Target="mailto:kelvlyn@aol.com" TargetMode="External"/><Relationship Id="rId5" Type="http://schemas.openxmlformats.org/officeDocument/2006/relationships/hyperlink" Target="mailto:thatssojoyce@cox.net" TargetMode="External"/><Relationship Id="rId237" Type="http://schemas.openxmlformats.org/officeDocument/2006/relationships/hyperlink" Target="mailto:davidknapp@hotmail.com" TargetMode="External"/><Relationship Id="rId444" Type="http://schemas.openxmlformats.org/officeDocument/2006/relationships/hyperlink" Target="mailto:ecp3@cox.net" TargetMode="External"/><Relationship Id="rId290" Type="http://schemas.openxmlformats.org/officeDocument/2006/relationships/hyperlink" Target="mailto:runangst6@msn.com" TargetMode="External"/><Relationship Id="rId304" Type="http://schemas.openxmlformats.org/officeDocument/2006/relationships/hyperlink" Target="mailto:clyde5474@yahoo.com" TargetMode="External"/><Relationship Id="rId388" Type="http://schemas.openxmlformats.org/officeDocument/2006/relationships/hyperlink" Target="mailto:kj7u@msn.com" TargetMode="External"/><Relationship Id="rId511" Type="http://schemas.openxmlformats.org/officeDocument/2006/relationships/hyperlink" Target="mailto:kmartz@mac.com" TargetMode="External"/><Relationship Id="rId85" Type="http://schemas.openxmlformats.org/officeDocument/2006/relationships/hyperlink" Target="mailto:esrake@osage.net" TargetMode="External"/><Relationship Id="rId150" Type="http://schemas.openxmlformats.org/officeDocument/2006/relationships/hyperlink" Target="mailto:carolewood1@cox.net%20-%20BAD" TargetMode="External"/><Relationship Id="rId595" Type="http://schemas.openxmlformats.org/officeDocument/2006/relationships/hyperlink" Target="mailto:ssylveste@yahoo.com" TargetMode="External"/><Relationship Id="rId248" Type="http://schemas.openxmlformats.org/officeDocument/2006/relationships/hyperlink" Target="mailto:espjohn001@aol.com" TargetMode="External"/><Relationship Id="rId455" Type="http://schemas.openxmlformats.org/officeDocument/2006/relationships/hyperlink" Target="mailto:ambutch1947@yahoo.com" TargetMode="External"/><Relationship Id="rId12" Type="http://schemas.openxmlformats.org/officeDocument/2006/relationships/hyperlink" Target="mailto:weller480@msn.com" TargetMode="External"/><Relationship Id="rId108" Type="http://schemas.openxmlformats.org/officeDocument/2006/relationships/hyperlink" Target="mailto:gustaf@cybertrails.com%20-%20BAD" TargetMode="External"/><Relationship Id="rId315" Type="http://schemas.openxmlformats.org/officeDocument/2006/relationships/hyperlink" Target="mailto:bubblesbrooks@yahoo.com" TargetMode="External"/><Relationship Id="rId522" Type="http://schemas.openxmlformats.org/officeDocument/2006/relationships/hyperlink" Target="mailto:annmeyersnv@gmail.com" TargetMode="External"/><Relationship Id="rId96" Type="http://schemas.openxmlformats.org/officeDocument/2006/relationships/hyperlink" Target="mailto:clevelh@hotmail.com" TargetMode="External"/><Relationship Id="rId161" Type="http://schemas.openxmlformats.org/officeDocument/2006/relationships/hyperlink" Target="mailto:janna.hewitt@yahoo.com" TargetMode="External"/><Relationship Id="rId399" Type="http://schemas.openxmlformats.org/officeDocument/2006/relationships/hyperlink" Target="mailto:dakotamade@aol.com%20-%20BAD" TargetMode="External"/><Relationship Id="rId259" Type="http://schemas.openxmlformats.org/officeDocument/2006/relationships/hyperlink" Target="mailto:andremarianne@cogeco.ca" TargetMode="External"/><Relationship Id="rId466" Type="http://schemas.openxmlformats.org/officeDocument/2006/relationships/hyperlink" Target="mailto:waynebarker@msn.com" TargetMode="External"/><Relationship Id="rId23" Type="http://schemas.openxmlformats.org/officeDocument/2006/relationships/hyperlink" Target="mailto:travlnnana@yahoo.com" TargetMode="External"/><Relationship Id="rId119" Type="http://schemas.openxmlformats.org/officeDocument/2006/relationships/hyperlink" Target="mailto:suifonglai@yahoo.com" TargetMode="External"/><Relationship Id="rId326" Type="http://schemas.openxmlformats.org/officeDocument/2006/relationships/hyperlink" Target="mailto:66004@naver.com" TargetMode="External"/><Relationship Id="rId533" Type="http://schemas.openxmlformats.org/officeDocument/2006/relationships/hyperlink" Target="mailto:pattrevor@me.com" TargetMode="External"/><Relationship Id="rId172" Type="http://schemas.openxmlformats.org/officeDocument/2006/relationships/hyperlink" Target="mailto:ggram@hotmail.com" TargetMode="External"/><Relationship Id="rId477" Type="http://schemas.openxmlformats.org/officeDocument/2006/relationships/hyperlink" Target="mailto:dan.crossett@gmail.com" TargetMode="External"/><Relationship Id="rId600" Type="http://schemas.openxmlformats.org/officeDocument/2006/relationships/comments" Target="../comments12.xml"/><Relationship Id="rId337" Type="http://schemas.openxmlformats.org/officeDocument/2006/relationships/hyperlink" Target="mailto:walt.zaluski@gmail.com" TargetMode="External"/><Relationship Id="rId34" Type="http://schemas.openxmlformats.org/officeDocument/2006/relationships/hyperlink" Target="mailto:kjanda@frii.com" TargetMode="External"/><Relationship Id="rId544" Type="http://schemas.openxmlformats.org/officeDocument/2006/relationships/hyperlink" Target="mailto:levocsal@live.com" TargetMode="External"/><Relationship Id="rId183" Type="http://schemas.openxmlformats.org/officeDocument/2006/relationships/hyperlink" Target="mailto:marialw@cox.net" TargetMode="External"/><Relationship Id="rId390" Type="http://schemas.openxmlformats.org/officeDocument/2006/relationships/hyperlink" Target="mailto:njbskater@gmail.com" TargetMode="External"/><Relationship Id="rId404" Type="http://schemas.openxmlformats.org/officeDocument/2006/relationships/hyperlink" Target="mailto:jskaz65@gmail.com" TargetMode="External"/><Relationship Id="rId250" Type="http://schemas.openxmlformats.org/officeDocument/2006/relationships/hyperlink" Target="mailto:bubbly0107@aol.com" TargetMode="External"/><Relationship Id="rId488" Type="http://schemas.openxmlformats.org/officeDocument/2006/relationships/hyperlink" Target="mailto:nancyjgraham6@gmail.com" TargetMode="External"/><Relationship Id="rId45" Type="http://schemas.openxmlformats.org/officeDocument/2006/relationships/hyperlink" Target="mailto:jcdancers@hotmail.com" TargetMode="External"/><Relationship Id="rId110" Type="http://schemas.openxmlformats.org/officeDocument/2006/relationships/hyperlink" Target="mailto:shirleydances@yahoo.com" TargetMode="External"/><Relationship Id="rId348" Type="http://schemas.openxmlformats.org/officeDocument/2006/relationships/hyperlink" Target="mailto:fpleydens@msn.com" TargetMode="External"/><Relationship Id="rId555" Type="http://schemas.openxmlformats.org/officeDocument/2006/relationships/hyperlink" Target="mailto:LwillsAK@gmail.com" TargetMode="External"/><Relationship Id="rId194" Type="http://schemas.openxmlformats.org/officeDocument/2006/relationships/hyperlink" Target="mailto:jeanhay@comcast.net" TargetMode="External"/><Relationship Id="rId208" Type="http://schemas.openxmlformats.org/officeDocument/2006/relationships/hyperlink" Target="mailto:bunnihop2@msn.com" TargetMode="External"/><Relationship Id="rId415" Type="http://schemas.openxmlformats.org/officeDocument/2006/relationships/hyperlink" Target="mailto:jimcook888@q.com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corfugeorgex@aol.com" TargetMode="External"/><Relationship Id="rId671" Type="http://schemas.openxmlformats.org/officeDocument/2006/relationships/hyperlink" Target="mailto:jamieparnum@yahoo.com" TargetMode="External"/><Relationship Id="rId21" Type="http://schemas.openxmlformats.org/officeDocument/2006/relationships/hyperlink" Target="mailto:bgizzi@cox.net" TargetMode="External"/><Relationship Id="rId324" Type="http://schemas.openxmlformats.org/officeDocument/2006/relationships/hyperlink" Target="mailto:donprater@msn.com" TargetMode="External"/><Relationship Id="rId531" Type="http://schemas.openxmlformats.org/officeDocument/2006/relationships/hyperlink" Target="mailto:maureendicker@gmail.com" TargetMode="External"/><Relationship Id="rId629" Type="http://schemas.openxmlformats.org/officeDocument/2006/relationships/hyperlink" Target="mailto:jolsen3000@aol.com" TargetMode="External"/><Relationship Id="rId170" Type="http://schemas.openxmlformats.org/officeDocument/2006/relationships/hyperlink" Target="mailto:susan.weidner@cox.net" TargetMode="External"/><Relationship Id="rId268" Type="http://schemas.openxmlformats.org/officeDocument/2006/relationships/hyperlink" Target="mailto:jandcgahrs@charter.net" TargetMode="External"/><Relationship Id="rId475" Type="http://schemas.openxmlformats.org/officeDocument/2006/relationships/hyperlink" Target="mailto:jmootz@winona.edu" TargetMode="External"/><Relationship Id="rId682" Type="http://schemas.openxmlformats.org/officeDocument/2006/relationships/hyperlink" Target="mailto:dianecop@hotmail.com" TargetMode="External"/><Relationship Id="rId32" Type="http://schemas.openxmlformats.org/officeDocument/2006/relationships/hyperlink" Target="mailto:jandcgahrs@charter.net" TargetMode="External"/><Relationship Id="rId128" Type="http://schemas.openxmlformats.org/officeDocument/2006/relationships/hyperlink" Target="mailto:aldvr5@gmail.com" TargetMode="External"/><Relationship Id="rId335" Type="http://schemas.openxmlformats.org/officeDocument/2006/relationships/hyperlink" Target="mailto:andremarianne@cogeco.ca" TargetMode="External"/><Relationship Id="rId542" Type="http://schemas.openxmlformats.org/officeDocument/2006/relationships/hyperlink" Target="mailto:jennesspond@yahoo.com" TargetMode="External"/><Relationship Id="rId181" Type="http://schemas.openxmlformats.org/officeDocument/2006/relationships/hyperlink" Target="mailto:sundaynightballroomdanceclub@gmail.com" TargetMode="External"/><Relationship Id="rId402" Type="http://schemas.openxmlformats.org/officeDocument/2006/relationships/hyperlink" Target="mailto:dancewht@hotmail.com" TargetMode="External"/><Relationship Id="rId279" Type="http://schemas.openxmlformats.org/officeDocument/2006/relationships/hyperlink" Target="mailto:maryburr@juno.com" TargetMode="External"/><Relationship Id="rId486" Type="http://schemas.openxmlformats.org/officeDocument/2006/relationships/hyperlink" Target="mailto:john@herranen.com" TargetMode="External"/><Relationship Id="rId43" Type="http://schemas.openxmlformats.org/officeDocument/2006/relationships/hyperlink" Target="mailto:welovetodance2@gmail.com" TargetMode="External"/><Relationship Id="rId139" Type="http://schemas.openxmlformats.org/officeDocument/2006/relationships/hyperlink" Target="mailto:kfkoval@aol.com" TargetMode="External"/><Relationship Id="rId346" Type="http://schemas.openxmlformats.org/officeDocument/2006/relationships/hyperlink" Target="mailto:crluv2dance@gmail.com" TargetMode="External"/><Relationship Id="rId553" Type="http://schemas.openxmlformats.org/officeDocument/2006/relationships/hyperlink" Target="mailto:pgroves@wilstu.edu%20-%20BAD" TargetMode="External"/><Relationship Id="rId192" Type="http://schemas.openxmlformats.org/officeDocument/2006/relationships/hyperlink" Target="mailto:donald.kirkman@cox.net" TargetMode="External"/><Relationship Id="rId206" Type="http://schemas.openxmlformats.org/officeDocument/2006/relationships/hyperlink" Target="mailto:njbskater@gmail.com" TargetMode="External"/><Relationship Id="rId413" Type="http://schemas.openxmlformats.org/officeDocument/2006/relationships/hyperlink" Target="mailto:and1har@yahoo.com" TargetMode="External"/><Relationship Id="rId497" Type="http://schemas.openxmlformats.org/officeDocument/2006/relationships/hyperlink" Target="mailto:htcorson@aol.com" TargetMode="External"/><Relationship Id="rId620" Type="http://schemas.openxmlformats.org/officeDocument/2006/relationships/hyperlink" Target="mailto:hpbair@cox.net" TargetMode="External"/><Relationship Id="rId357" Type="http://schemas.openxmlformats.org/officeDocument/2006/relationships/hyperlink" Target="mailto:larrylund@cox.net" TargetMode="External"/><Relationship Id="rId54" Type="http://schemas.openxmlformats.org/officeDocument/2006/relationships/hyperlink" Target="mailto:jtben2711@cox.net" TargetMode="External"/><Relationship Id="rId217" Type="http://schemas.openxmlformats.org/officeDocument/2006/relationships/hyperlink" Target="mailto:gracecooney4@msn.com" TargetMode="External"/><Relationship Id="rId564" Type="http://schemas.openxmlformats.org/officeDocument/2006/relationships/hyperlink" Target="mailto:kjanda@frii.com" TargetMode="External"/><Relationship Id="rId424" Type="http://schemas.openxmlformats.org/officeDocument/2006/relationships/hyperlink" Target="mailto:milonas19@msn.com" TargetMode="External"/><Relationship Id="rId631" Type="http://schemas.openxmlformats.org/officeDocument/2006/relationships/hyperlink" Target="mailto:jgprazak@gmail.com" TargetMode="External"/><Relationship Id="rId270" Type="http://schemas.openxmlformats.org/officeDocument/2006/relationships/hyperlink" Target="mailto:lebbyfamily@gmail.com" TargetMode="External"/><Relationship Id="rId65" Type="http://schemas.openxmlformats.org/officeDocument/2006/relationships/hyperlink" Target="mailto:alydeaz@yahoo.com" TargetMode="External"/><Relationship Id="rId130" Type="http://schemas.openxmlformats.org/officeDocument/2006/relationships/hyperlink" Target="mailto:cjchism@cox.net" TargetMode="External"/><Relationship Id="rId368" Type="http://schemas.openxmlformats.org/officeDocument/2006/relationships/hyperlink" Target="mailto:richjani@yahoo.com" TargetMode="External"/><Relationship Id="rId575" Type="http://schemas.openxmlformats.org/officeDocument/2006/relationships/hyperlink" Target="mailto:travlnnana@yahoo.com" TargetMode="External"/><Relationship Id="rId228" Type="http://schemas.openxmlformats.org/officeDocument/2006/relationships/hyperlink" Target="mailto:ejeanwall@aol.com" TargetMode="External"/><Relationship Id="rId435" Type="http://schemas.openxmlformats.org/officeDocument/2006/relationships/hyperlink" Target="mailto:jjguzik100@yahoo.com%20-%20BAD" TargetMode="External"/><Relationship Id="rId642" Type="http://schemas.openxmlformats.org/officeDocument/2006/relationships/hyperlink" Target="mailto:curlyray252@yahoo.com" TargetMode="External"/><Relationship Id="rId281" Type="http://schemas.openxmlformats.org/officeDocument/2006/relationships/hyperlink" Target="mailto:67happycamper@gmail.com" TargetMode="External"/><Relationship Id="rId502" Type="http://schemas.openxmlformats.org/officeDocument/2006/relationships/hyperlink" Target="mailto:jocar432@hotmail.com" TargetMode="External"/><Relationship Id="rId76" Type="http://schemas.openxmlformats.org/officeDocument/2006/relationships/hyperlink" Target="mailto:my1rene@yahoo.com" TargetMode="External"/><Relationship Id="rId141" Type="http://schemas.openxmlformats.org/officeDocument/2006/relationships/hyperlink" Target="mailto:springtmenow@q.com" TargetMode="External"/><Relationship Id="rId379" Type="http://schemas.openxmlformats.org/officeDocument/2006/relationships/hyperlink" Target="mailto:burnellen@yahoo.com%20-%20BAD" TargetMode="External"/><Relationship Id="rId586" Type="http://schemas.openxmlformats.org/officeDocument/2006/relationships/hyperlink" Target="mailto:weller480@msn.com" TargetMode="External"/><Relationship Id="rId7" Type="http://schemas.openxmlformats.org/officeDocument/2006/relationships/hyperlink" Target="mailto:ambutch1947@yahoo.com" TargetMode="External"/><Relationship Id="rId239" Type="http://schemas.openxmlformats.org/officeDocument/2006/relationships/hyperlink" Target="mailto:mje257@yahoo.com" TargetMode="External"/><Relationship Id="rId446" Type="http://schemas.openxmlformats.org/officeDocument/2006/relationships/hyperlink" Target="mailto:dellpatrick@cox.net%20-%20BAD" TargetMode="External"/><Relationship Id="rId653" Type="http://schemas.openxmlformats.org/officeDocument/2006/relationships/hyperlink" Target="mailto:wagg1es@yahoo.com" TargetMode="External"/><Relationship Id="rId292" Type="http://schemas.openxmlformats.org/officeDocument/2006/relationships/hyperlink" Target="mailto:landasmyth@shaw.ca" TargetMode="External"/><Relationship Id="rId306" Type="http://schemas.openxmlformats.org/officeDocument/2006/relationships/hyperlink" Target="mailto:rhlx38@frontier.com" TargetMode="External"/><Relationship Id="rId87" Type="http://schemas.openxmlformats.org/officeDocument/2006/relationships/hyperlink" Target="mailto:lel60@juno.com" TargetMode="External"/><Relationship Id="rId513" Type="http://schemas.openxmlformats.org/officeDocument/2006/relationships/hyperlink" Target="mailto:esrake@osage.net" TargetMode="External"/><Relationship Id="rId597" Type="http://schemas.openxmlformats.org/officeDocument/2006/relationships/hyperlink" Target="mailto:blueclearcoast@yahoo.com" TargetMode="External"/><Relationship Id="rId152" Type="http://schemas.openxmlformats.org/officeDocument/2006/relationships/hyperlink" Target="mailto:gdgmac@q.com" TargetMode="External"/><Relationship Id="rId457" Type="http://schemas.openxmlformats.org/officeDocument/2006/relationships/hyperlink" Target="mailto:rswalboski@hotmail.com" TargetMode="External"/><Relationship Id="rId664" Type="http://schemas.openxmlformats.org/officeDocument/2006/relationships/hyperlink" Target="mailto:n9305c@yahoo.com" TargetMode="External"/><Relationship Id="rId14" Type="http://schemas.openxmlformats.org/officeDocument/2006/relationships/hyperlink" Target="mailto:waynebarker@msn.com" TargetMode="External"/><Relationship Id="rId317" Type="http://schemas.openxmlformats.org/officeDocument/2006/relationships/hyperlink" Target="mailto:jean4jazz@cox.net" TargetMode="External"/><Relationship Id="rId524" Type="http://schemas.openxmlformats.org/officeDocument/2006/relationships/hyperlink" Target="mailto:davidburns1@cox.net" TargetMode="External"/><Relationship Id="rId98" Type="http://schemas.openxmlformats.org/officeDocument/2006/relationships/hyperlink" Target="mailto:dianaovb@aol.com" TargetMode="External"/><Relationship Id="rId163" Type="http://schemas.openxmlformats.org/officeDocument/2006/relationships/hyperlink" Target="mailto:dancerkaye@cox.net" TargetMode="External"/><Relationship Id="rId370" Type="http://schemas.openxmlformats.org/officeDocument/2006/relationships/hyperlink" Target="mailto:zonie1343@aol.com" TargetMode="External"/><Relationship Id="rId230" Type="http://schemas.openxmlformats.org/officeDocument/2006/relationships/hyperlink" Target="https://webmail.west.cox.net/do/mail/message/mailto?to=havingfundancing%40gmail.com" TargetMode="External"/><Relationship Id="rId468" Type="http://schemas.openxmlformats.org/officeDocument/2006/relationships/hyperlink" Target="mailto:ryman08@hotmail.com" TargetMode="External"/><Relationship Id="rId675" Type="http://schemas.openxmlformats.org/officeDocument/2006/relationships/hyperlink" Target="mailto:dancingqueen7@cox.net" TargetMode="External"/><Relationship Id="rId25" Type="http://schemas.openxmlformats.org/officeDocument/2006/relationships/hyperlink" Target="mailto:dafy46@gmail.com" TargetMode="External"/><Relationship Id="rId328" Type="http://schemas.openxmlformats.org/officeDocument/2006/relationships/hyperlink" Target="mailto:cdupre86@yahoo.com" TargetMode="External"/><Relationship Id="rId535" Type="http://schemas.openxmlformats.org/officeDocument/2006/relationships/hyperlink" Target="mailto:maureendicker@gmail.com" TargetMode="External"/><Relationship Id="rId174" Type="http://schemas.openxmlformats.org/officeDocument/2006/relationships/hyperlink" Target="mailto:jimcook888@q.com" TargetMode="External"/><Relationship Id="rId381" Type="http://schemas.openxmlformats.org/officeDocument/2006/relationships/hyperlink" Target="mailto:dorerv@msn.com" TargetMode="External"/><Relationship Id="rId602" Type="http://schemas.openxmlformats.org/officeDocument/2006/relationships/hyperlink" Target="mailto:exzildaj@aol.com" TargetMode="External"/><Relationship Id="rId241" Type="http://schemas.openxmlformats.org/officeDocument/2006/relationships/hyperlink" Target="mailto:carollowell@yahoo.com" TargetMode="External"/><Relationship Id="rId479" Type="http://schemas.openxmlformats.org/officeDocument/2006/relationships/hyperlink" Target="mailto:dougandcarol@cox.net" TargetMode="External"/><Relationship Id="rId686" Type="http://schemas.openxmlformats.org/officeDocument/2006/relationships/comments" Target="../comments3.xml"/><Relationship Id="rId36" Type="http://schemas.openxmlformats.org/officeDocument/2006/relationships/hyperlink" Target="mailto:larsonh@gvsu.edu" TargetMode="External"/><Relationship Id="rId339" Type="http://schemas.openxmlformats.org/officeDocument/2006/relationships/hyperlink" Target="mailto:gjbrash@sasktel.net" TargetMode="External"/><Relationship Id="rId546" Type="http://schemas.openxmlformats.org/officeDocument/2006/relationships/hyperlink" Target="mailto:anniewhite888@yahoo.com" TargetMode="External"/><Relationship Id="rId101" Type="http://schemas.openxmlformats.org/officeDocument/2006/relationships/hyperlink" Target="mailto:312venus@gmail.com" TargetMode="External"/><Relationship Id="rId185" Type="http://schemas.openxmlformats.org/officeDocument/2006/relationships/hyperlink" Target="mailto:nrgtango@yahoo.com" TargetMode="External"/><Relationship Id="rId406" Type="http://schemas.openxmlformats.org/officeDocument/2006/relationships/hyperlink" Target="mailto:ejrj67@yahoo" TargetMode="External"/><Relationship Id="rId392" Type="http://schemas.openxmlformats.org/officeDocument/2006/relationships/hyperlink" Target="mailto:charbrown@cox.net" TargetMode="External"/><Relationship Id="rId613" Type="http://schemas.openxmlformats.org/officeDocument/2006/relationships/hyperlink" Target="mailto:beni@beresweb.net" TargetMode="External"/><Relationship Id="rId252" Type="http://schemas.openxmlformats.org/officeDocument/2006/relationships/hyperlink" Target="mailto:meerkittyaz@gmail.com" TargetMode="External"/><Relationship Id="rId47" Type="http://schemas.openxmlformats.org/officeDocument/2006/relationships/hyperlink" Target="mailto:moorefun1@yahoo.com" TargetMode="External"/><Relationship Id="rId112" Type="http://schemas.openxmlformats.org/officeDocument/2006/relationships/hyperlink" Target="mailto:fspraus@cox.net" TargetMode="External"/><Relationship Id="rId557" Type="http://schemas.openxmlformats.org/officeDocument/2006/relationships/hyperlink" Target="mailto:judy_macinnis07@yahoo.ca" TargetMode="External"/><Relationship Id="rId196" Type="http://schemas.openxmlformats.org/officeDocument/2006/relationships/hyperlink" Target="mailto:dakotamade@aol.com%20-%20BAD" TargetMode="External"/><Relationship Id="rId417" Type="http://schemas.openxmlformats.org/officeDocument/2006/relationships/hyperlink" Target="mailto:ernierh@aol.com" TargetMode="External"/><Relationship Id="rId624" Type="http://schemas.openxmlformats.org/officeDocument/2006/relationships/hyperlink" Target="mailto:don_swett@comcast.net" TargetMode="External"/><Relationship Id="rId263" Type="http://schemas.openxmlformats.org/officeDocument/2006/relationships/hyperlink" Target="mailto:jtp149@yahoo.com" TargetMode="External"/><Relationship Id="rId470" Type="http://schemas.openxmlformats.org/officeDocument/2006/relationships/hyperlink" Target="mailto:blueeyez1@gmail.com" TargetMode="External"/><Relationship Id="rId58" Type="http://schemas.openxmlformats.org/officeDocument/2006/relationships/hyperlink" Target="mailto:jwmsco@comcast.net" TargetMode="External"/><Relationship Id="rId123" Type="http://schemas.openxmlformats.org/officeDocument/2006/relationships/hyperlink" Target="mailto:judydematteis@msn.com" TargetMode="External"/><Relationship Id="rId330" Type="http://schemas.openxmlformats.org/officeDocument/2006/relationships/hyperlink" Target="mailto:bobfnaz2006@hotmail.com" TargetMode="External"/><Relationship Id="rId568" Type="http://schemas.openxmlformats.org/officeDocument/2006/relationships/hyperlink" Target="mailto:jjelli9@aol.com" TargetMode="External"/><Relationship Id="rId428" Type="http://schemas.openxmlformats.org/officeDocument/2006/relationships/hyperlink" Target="mailto:Baronbuddy@att.net" TargetMode="External"/><Relationship Id="rId635" Type="http://schemas.openxmlformats.org/officeDocument/2006/relationships/hyperlink" Target="mailto:bghookom@msn.com" TargetMode="External"/><Relationship Id="rId274" Type="http://schemas.openxmlformats.org/officeDocument/2006/relationships/hyperlink" Target="mailto:eladio4448@yahoo.com" TargetMode="External"/><Relationship Id="rId481" Type="http://schemas.openxmlformats.org/officeDocument/2006/relationships/hyperlink" Target="mailto:tennisboy007@hotmail.com%20-BAD" TargetMode="External"/><Relationship Id="rId69" Type="http://schemas.openxmlformats.org/officeDocument/2006/relationships/hyperlink" Target="mailto:larsond@gvsu.edu" TargetMode="External"/><Relationship Id="rId134" Type="http://schemas.openxmlformats.org/officeDocument/2006/relationships/hyperlink" Target="mailto:hhf35al@gmail.com" TargetMode="External"/><Relationship Id="rId579" Type="http://schemas.openxmlformats.org/officeDocument/2006/relationships/hyperlink" Target="mailto:nrgtango@yahoo.com" TargetMode="External"/><Relationship Id="rId341" Type="http://schemas.openxmlformats.org/officeDocument/2006/relationships/hyperlink" Target="mailto:ritamjmartel@hotmail.com" TargetMode="External"/><Relationship Id="rId439" Type="http://schemas.openxmlformats.org/officeDocument/2006/relationships/hyperlink" Target="mailto:djredhatlady@aol.com" TargetMode="External"/><Relationship Id="rId646" Type="http://schemas.openxmlformats.org/officeDocument/2006/relationships/hyperlink" Target="mailto:skipros2@earthlink.net" TargetMode="External"/><Relationship Id="rId201" Type="http://schemas.openxmlformats.org/officeDocument/2006/relationships/hyperlink" Target="mailto:gailsouth41@yahoo.com" TargetMode="External"/><Relationship Id="rId285" Type="http://schemas.openxmlformats.org/officeDocument/2006/relationships/hyperlink" Target="mailto:deborahjhickman@gmail.com" TargetMode="External"/><Relationship Id="rId506" Type="http://schemas.openxmlformats.org/officeDocument/2006/relationships/hyperlink" Target="mailto:lbiernier@yahoo.com-%20BAD" TargetMode="External"/><Relationship Id="rId492" Type="http://schemas.openxmlformats.org/officeDocument/2006/relationships/hyperlink" Target="mailto:liliagayondato@yahoo.com" TargetMode="External"/><Relationship Id="rId145" Type="http://schemas.openxmlformats.org/officeDocument/2006/relationships/hyperlink" Target="mailto:Gdalec@cox.net" TargetMode="External"/><Relationship Id="rId352" Type="http://schemas.openxmlformats.org/officeDocument/2006/relationships/hyperlink" Target="mailto:smdancer@yahoo.com" TargetMode="External"/><Relationship Id="rId212" Type="http://schemas.openxmlformats.org/officeDocument/2006/relationships/hyperlink" Target="mailto:awalnut25@yahoo.com" TargetMode="External"/><Relationship Id="rId254" Type="http://schemas.openxmlformats.org/officeDocument/2006/relationships/hyperlink" Target="mailto:donanony@yahoo.com" TargetMode="External"/><Relationship Id="rId657" Type="http://schemas.openxmlformats.org/officeDocument/2006/relationships/hyperlink" Target="mailto:regier.kim@gmail.com" TargetMode="External"/><Relationship Id="rId49" Type="http://schemas.openxmlformats.org/officeDocument/2006/relationships/hyperlink" Target="mailto:dospronto@gmail.com" TargetMode="External"/><Relationship Id="rId114" Type="http://schemas.openxmlformats.org/officeDocument/2006/relationships/hyperlink" Target="mailto:doverose347@gmail.com" TargetMode="External"/><Relationship Id="rId296" Type="http://schemas.openxmlformats.org/officeDocument/2006/relationships/hyperlink" Target="mailto:hhughes37@wbhsi.net" TargetMode="External"/><Relationship Id="rId461" Type="http://schemas.openxmlformats.org/officeDocument/2006/relationships/hyperlink" Target="mailto:wilmashrift@aol.com%20-%20bad" TargetMode="External"/><Relationship Id="rId517" Type="http://schemas.openxmlformats.org/officeDocument/2006/relationships/hyperlink" Target="mailto:laures@osage.net" TargetMode="External"/><Relationship Id="rId559" Type="http://schemas.openxmlformats.org/officeDocument/2006/relationships/hyperlink" Target="mailto:SR@DrSallyRockwell.com" TargetMode="External"/><Relationship Id="rId60" Type="http://schemas.openxmlformats.org/officeDocument/2006/relationships/hyperlink" Target="mailto:mvolberding@live.com" TargetMode="External"/><Relationship Id="rId156" Type="http://schemas.openxmlformats.org/officeDocument/2006/relationships/hyperlink" Target="mailto:lavwilger@gmail.com" TargetMode="External"/><Relationship Id="rId198" Type="http://schemas.openxmlformats.org/officeDocument/2006/relationships/hyperlink" Target="mailto:rchsts4@aol.com%20-%20bad" TargetMode="External"/><Relationship Id="rId321" Type="http://schemas.openxmlformats.org/officeDocument/2006/relationships/hyperlink" Target="mailto:floibradley@gmail.com" TargetMode="External"/><Relationship Id="rId363" Type="http://schemas.openxmlformats.org/officeDocument/2006/relationships/hyperlink" Target="mailto:jamespbradley@hotmail.com" TargetMode="External"/><Relationship Id="rId419" Type="http://schemas.openxmlformats.org/officeDocument/2006/relationships/hyperlink" Target="mailto:dougtdong@aol.com" TargetMode="External"/><Relationship Id="rId570" Type="http://schemas.openxmlformats.org/officeDocument/2006/relationships/hyperlink" Target="mailto:kbmack9@gmail.com" TargetMode="External"/><Relationship Id="rId626" Type="http://schemas.openxmlformats.org/officeDocument/2006/relationships/hyperlink" Target="mailto:kazzinnaro@gmail.com" TargetMode="External"/><Relationship Id="rId223" Type="http://schemas.openxmlformats.org/officeDocument/2006/relationships/hyperlink" Target="mailto:jkost@tds.net" TargetMode="External"/><Relationship Id="rId430" Type="http://schemas.openxmlformats.org/officeDocument/2006/relationships/hyperlink" Target="mailto:hbnoni@msn.com%20-%20BAD" TargetMode="External"/><Relationship Id="rId668" Type="http://schemas.openxmlformats.org/officeDocument/2006/relationships/hyperlink" Target="mailto:rosirodrig@comcast.net" TargetMode="External"/><Relationship Id="rId18" Type="http://schemas.openxmlformats.org/officeDocument/2006/relationships/hyperlink" Target="mailto:j.devine41.jd@gmail.com" TargetMode="External"/><Relationship Id="rId265" Type="http://schemas.openxmlformats.org/officeDocument/2006/relationships/hyperlink" Target="mailto:tjohnyu@gmail.com" TargetMode="External"/><Relationship Id="rId472" Type="http://schemas.openxmlformats.org/officeDocument/2006/relationships/hyperlink" Target="mailto:nana52340@yahoo.com" TargetMode="External"/><Relationship Id="rId528" Type="http://schemas.openxmlformats.org/officeDocument/2006/relationships/hyperlink" Target="mailto:llwadzinski@gmail.com" TargetMode="External"/><Relationship Id="rId125" Type="http://schemas.openxmlformats.org/officeDocument/2006/relationships/hyperlink" Target="mailto:jimcook888@q.com" TargetMode="External"/><Relationship Id="rId167" Type="http://schemas.openxmlformats.org/officeDocument/2006/relationships/hyperlink" Target="mailto:warmhands65@gmail.com" TargetMode="External"/><Relationship Id="rId332" Type="http://schemas.openxmlformats.org/officeDocument/2006/relationships/hyperlink" Target="mailto:inmana@cox.net" TargetMode="External"/><Relationship Id="rId374" Type="http://schemas.openxmlformats.org/officeDocument/2006/relationships/hyperlink" Target="http://wildbillcwdance.com/" TargetMode="External"/><Relationship Id="rId581" Type="http://schemas.openxmlformats.org/officeDocument/2006/relationships/hyperlink" Target="mailto:alene13@gmail.com" TargetMode="External"/><Relationship Id="rId71" Type="http://schemas.openxmlformats.org/officeDocument/2006/relationships/hyperlink" Target="mailto:66004@naver.com" TargetMode="External"/><Relationship Id="rId234" Type="http://schemas.openxmlformats.org/officeDocument/2006/relationships/hyperlink" Target="mailto:cgouvenier@cox.net" TargetMode="External"/><Relationship Id="rId637" Type="http://schemas.openxmlformats.org/officeDocument/2006/relationships/hyperlink" Target="mailto:azbobw@hotmail.com" TargetMode="External"/><Relationship Id="rId679" Type="http://schemas.openxmlformats.org/officeDocument/2006/relationships/hyperlink" Target="mailto:jmparkinson@windstream.net" TargetMode="External"/><Relationship Id="rId2" Type="http://schemas.openxmlformats.org/officeDocument/2006/relationships/hyperlink" Target="mailto:Pearl_behrends13@yahoo.com" TargetMode="External"/><Relationship Id="rId29" Type="http://schemas.openxmlformats.org/officeDocument/2006/relationships/hyperlink" Target="mailto:jessjam@telus.net" TargetMode="External"/><Relationship Id="rId276" Type="http://schemas.openxmlformats.org/officeDocument/2006/relationships/hyperlink" Target="mailto:CSP@triotel.net" TargetMode="External"/><Relationship Id="rId441" Type="http://schemas.openxmlformats.org/officeDocument/2006/relationships/hyperlink" Target="mailto:jebehrend@q.com" TargetMode="External"/><Relationship Id="rId483" Type="http://schemas.openxmlformats.org/officeDocument/2006/relationships/hyperlink" Target="mailto:hubbob@gmail.com" TargetMode="External"/><Relationship Id="rId539" Type="http://schemas.openxmlformats.org/officeDocument/2006/relationships/hyperlink" Target="mailto:scamp114@hotmail.com" TargetMode="External"/><Relationship Id="rId40" Type="http://schemas.openxmlformats.org/officeDocument/2006/relationships/hyperlink" Target="mailto:joann.nckvtl@gmail.com" TargetMode="External"/><Relationship Id="rId136" Type="http://schemas.openxmlformats.org/officeDocument/2006/relationships/hyperlink" Target="mailto:dance_lady@live.com" TargetMode="External"/><Relationship Id="rId178" Type="http://schemas.openxmlformats.org/officeDocument/2006/relationships/hyperlink" Target="mailto:davidhill10@frontier.com" TargetMode="External"/><Relationship Id="rId301" Type="http://schemas.openxmlformats.org/officeDocument/2006/relationships/hyperlink" Target="mailto:shizuemase@gmail.com" TargetMode="External"/><Relationship Id="rId343" Type="http://schemas.openxmlformats.org/officeDocument/2006/relationships/hyperlink" Target="mailto:elizabethkupstas@aol.com" TargetMode="External"/><Relationship Id="rId550" Type="http://schemas.openxmlformats.org/officeDocument/2006/relationships/hyperlink" Target="mailto:maelfering@aol.com" TargetMode="External"/><Relationship Id="rId82" Type="http://schemas.openxmlformats.org/officeDocument/2006/relationships/hyperlink" Target="mailto:fcloward@gmail.com" TargetMode="External"/><Relationship Id="rId203" Type="http://schemas.openxmlformats.org/officeDocument/2006/relationships/hyperlink" Target="mailto:sue.sorenson7@yahoo.com" TargetMode="External"/><Relationship Id="rId385" Type="http://schemas.openxmlformats.org/officeDocument/2006/relationships/hyperlink" Target="mailto:nmsusand@gmail.com" TargetMode="External"/><Relationship Id="rId592" Type="http://schemas.openxmlformats.org/officeDocument/2006/relationships/hyperlink" Target="mailto:abixel5@gmail.com" TargetMode="External"/><Relationship Id="rId606" Type="http://schemas.openxmlformats.org/officeDocument/2006/relationships/hyperlink" Target="mailto:Greg_bettybritton@msn.com" TargetMode="External"/><Relationship Id="rId648" Type="http://schemas.openxmlformats.org/officeDocument/2006/relationships/hyperlink" Target="mailto:skipros2@earthlink.net" TargetMode="External"/><Relationship Id="rId245" Type="http://schemas.openxmlformats.org/officeDocument/2006/relationships/hyperlink" Target="mailto:bobsyl498@shaw.ca" TargetMode="External"/><Relationship Id="rId287" Type="http://schemas.openxmlformats.org/officeDocument/2006/relationships/hyperlink" Target="mailto:tachavosbuyh@msn.com" TargetMode="External"/><Relationship Id="rId410" Type="http://schemas.openxmlformats.org/officeDocument/2006/relationships/hyperlink" Target="mailto:junknthetrunk7@gmail.com" TargetMode="External"/><Relationship Id="rId452" Type="http://schemas.openxmlformats.org/officeDocument/2006/relationships/hyperlink" Target="mailto:tomwagner101@yahoo.com" TargetMode="External"/><Relationship Id="rId494" Type="http://schemas.openxmlformats.org/officeDocument/2006/relationships/hyperlink" Target="mailto:leeemhof@cox.net" TargetMode="External"/><Relationship Id="rId508" Type="http://schemas.openxmlformats.org/officeDocument/2006/relationships/hyperlink" Target="mailto:jebehrend@q.com" TargetMode="External"/><Relationship Id="rId105" Type="http://schemas.openxmlformats.org/officeDocument/2006/relationships/hyperlink" Target="mailto:budreed@cox.net" TargetMode="External"/><Relationship Id="rId147" Type="http://schemas.openxmlformats.org/officeDocument/2006/relationships/hyperlink" Target="mailto:AD-hauser@msn.com" TargetMode="External"/><Relationship Id="rId312" Type="http://schemas.openxmlformats.org/officeDocument/2006/relationships/hyperlink" Target="mailto:scoty1@solarus.net" TargetMode="External"/><Relationship Id="rId354" Type="http://schemas.openxmlformats.org/officeDocument/2006/relationships/hyperlink" Target="mailto:sharonmcgavick@comcast.net%20-%20BAD" TargetMode="External"/><Relationship Id="rId51" Type="http://schemas.openxmlformats.org/officeDocument/2006/relationships/hyperlink" Target="mailto:duckadoc@aol.com" TargetMode="External"/><Relationship Id="rId93" Type="http://schemas.openxmlformats.org/officeDocument/2006/relationships/hyperlink" Target="mailto:gvall1@outlook.com" TargetMode="External"/><Relationship Id="rId189" Type="http://schemas.openxmlformats.org/officeDocument/2006/relationships/hyperlink" Target="mailto:musclecar2@cox.net" TargetMode="External"/><Relationship Id="rId396" Type="http://schemas.openxmlformats.org/officeDocument/2006/relationships/hyperlink" Target="mailto:hugho22@yahoo.com" TargetMode="External"/><Relationship Id="rId561" Type="http://schemas.openxmlformats.org/officeDocument/2006/relationships/hyperlink" Target="mailto:ardya2003@msn.com" TargetMode="External"/><Relationship Id="rId617" Type="http://schemas.openxmlformats.org/officeDocument/2006/relationships/hyperlink" Target="mailto:sizzlen49@yahoo.com" TargetMode="External"/><Relationship Id="rId659" Type="http://schemas.openxmlformats.org/officeDocument/2006/relationships/hyperlink" Target="mailto:sharondyer@gmail.com" TargetMode="External"/><Relationship Id="rId214" Type="http://schemas.openxmlformats.org/officeDocument/2006/relationships/hyperlink" Target="mailto:henri.verwayen@gmail.com" TargetMode="External"/><Relationship Id="rId256" Type="http://schemas.openxmlformats.org/officeDocument/2006/relationships/hyperlink" Target="mailto:osharon1@juno.com" TargetMode="External"/><Relationship Id="rId298" Type="http://schemas.openxmlformats.org/officeDocument/2006/relationships/hyperlink" Target="mailto:pkqually@hotmail.com" TargetMode="External"/><Relationship Id="rId421" Type="http://schemas.openxmlformats.org/officeDocument/2006/relationships/hyperlink" Target="mailto:sgeorg@cox.net" TargetMode="External"/><Relationship Id="rId463" Type="http://schemas.openxmlformats.org/officeDocument/2006/relationships/hyperlink" Target="mailto:gaissert@bellsouth.net" TargetMode="External"/><Relationship Id="rId519" Type="http://schemas.openxmlformats.org/officeDocument/2006/relationships/hyperlink" Target="mailto:abucksbaum@ieee.org" TargetMode="External"/><Relationship Id="rId670" Type="http://schemas.openxmlformats.org/officeDocument/2006/relationships/hyperlink" Target="mailto:lkc@juno.com" TargetMode="External"/><Relationship Id="rId116" Type="http://schemas.openxmlformats.org/officeDocument/2006/relationships/hyperlink" Target="mailto:35dasc@cox.net" TargetMode="External"/><Relationship Id="rId158" Type="http://schemas.openxmlformats.org/officeDocument/2006/relationships/hyperlink" Target="mailto:frauoberst48@msn.com%20-%20BAD" TargetMode="External"/><Relationship Id="rId323" Type="http://schemas.openxmlformats.org/officeDocument/2006/relationships/hyperlink" Target="mailto:donprater@msn.com" TargetMode="External"/><Relationship Id="rId530" Type="http://schemas.openxmlformats.org/officeDocument/2006/relationships/hyperlink" Target="mailto:jmclaughlin@newwaytrucks.com" TargetMode="External"/><Relationship Id="rId20" Type="http://schemas.openxmlformats.org/officeDocument/2006/relationships/hyperlink" Target="mailto:logger2100@aol.com" TargetMode="External"/><Relationship Id="rId62" Type="http://schemas.openxmlformats.org/officeDocument/2006/relationships/hyperlink" Target="mailto:dmdalve1@gmail.com" TargetMode="External"/><Relationship Id="rId365" Type="http://schemas.openxmlformats.org/officeDocument/2006/relationships/hyperlink" Target="mailto:rchsts4@aol.com%20-%20bad" TargetMode="External"/><Relationship Id="rId572" Type="http://schemas.openxmlformats.org/officeDocument/2006/relationships/hyperlink" Target="mailto:bonnietranquilla@yahoo.com" TargetMode="External"/><Relationship Id="rId628" Type="http://schemas.openxmlformats.org/officeDocument/2006/relationships/hyperlink" Target="mailto:exzildaj@aol.com" TargetMode="External"/><Relationship Id="rId225" Type="http://schemas.openxmlformats.org/officeDocument/2006/relationships/hyperlink" Target="mailto:paulfrizane@yahoo.com" TargetMode="External"/><Relationship Id="rId267" Type="http://schemas.openxmlformats.org/officeDocument/2006/relationships/hyperlink" Target="mailto:jandcgahrs@charter.net" TargetMode="External"/><Relationship Id="rId432" Type="http://schemas.openxmlformats.org/officeDocument/2006/relationships/hyperlink" Target="mailto:sidj1999@yahoo.com" TargetMode="External"/><Relationship Id="rId474" Type="http://schemas.openxmlformats.org/officeDocument/2006/relationships/hyperlink" Target="mailto:latedaughter@gmail.com" TargetMode="External"/><Relationship Id="rId127" Type="http://schemas.openxmlformats.org/officeDocument/2006/relationships/hyperlink" Target="mailto:judydematteis@msn.com" TargetMode="External"/><Relationship Id="rId681" Type="http://schemas.openxmlformats.org/officeDocument/2006/relationships/hyperlink" Target="mailto:jakemull@yahoo.com" TargetMode="External"/><Relationship Id="rId31" Type="http://schemas.openxmlformats.org/officeDocument/2006/relationships/hyperlink" Target="mailto:jandcgahrs@charter.net" TargetMode="External"/><Relationship Id="rId73" Type="http://schemas.openxmlformats.org/officeDocument/2006/relationships/hyperlink" Target="mailto:bjbroughton7@gmail.com" TargetMode="External"/><Relationship Id="rId169" Type="http://schemas.openxmlformats.org/officeDocument/2006/relationships/hyperlink" Target="mailto:susan.weidner@cox.net" TargetMode="External"/><Relationship Id="rId334" Type="http://schemas.openxmlformats.org/officeDocument/2006/relationships/hyperlink" Target="mailto:ameliaj5@centurylink.net" TargetMode="External"/><Relationship Id="rId376" Type="http://schemas.openxmlformats.org/officeDocument/2006/relationships/hyperlink" Target="mailto:kj7u@msn.com" TargetMode="External"/><Relationship Id="rId541" Type="http://schemas.openxmlformats.org/officeDocument/2006/relationships/hyperlink" Target="mailto:slkresko@gmail.com" TargetMode="External"/><Relationship Id="rId583" Type="http://schemas.openxmlformats.org/officeDocument/2006/relationships/hyperlink" Target="mailto:larson.wakisew@sasktel.net" TargetMode="External"/><Relationship Id="rId639" Type="http://schemas.openxmlformats.org/officeDocument/2006/relationships/hyperlink" Target="mailto:arlatt@aol.com" TargetMode="External"/><Relationship Id="rId4" Type="http://schemas.openxmlformats.org/officeDocument/2006/relationships/hyperlink" Target="mailto:lebrundenis@hotmail.com" TargetMode="External"/><Relationship Id="rId180" Type="http://schemas.openxmlformats.org/officeDocument/2006/relationships/hyperlink" Target="mailto:skayweiss@gmail.com" TargetMode="External"/><Relationship Id="rId236" Type="http://schemas.openxmlformats.org/officeDocument/2006/relationships/hyperlink" Target="mailto:eugene@libertybrush.com" TargetMode="External"/><Relationship Id="rId278" Type="http://schemas.openxmlformats.org/officeDocument/2006/relationships/hyperlink" Target="mailto:bubblesbrooks@yahoo.com" TargetMode="External"/><Relationship Id="rId401" Type="http://schemas.openxmlformats.org/officeDocument/2006/relationships/hyperlink" Target="mailto:rebeccalw3@msn.com" TargetMode="External"/><Relationship Id="rId443" Type="http://schemas.openxmlformats.org/officeDocument/2006/relationships/hyperlink" Target="mailto:jcook120@cox.net%20-%20BAD" TargetMode="External"/><Relationship Id="rId650" Type="http://schemas.openxmlformats.org/officeDocument/2006/relationships/hyperlink" Target="mailto:trudykmc@gmail.com" TargetMode="External"/><Relationship Id="rId303" Type="http://schemas.openxmlformats.org/officeDocument/2006/relationships/hyperlink" Target="mailto:runangst6@msn.com" TargetMode="External"/><Relationship Id="rId485" Type="http://schemas.openxmlformats.org/officeDocument/2006/relationships/hyperlink" Target="mailto:jack007h@aol.com" TargetMode="External"/><Relationship Id="rId42" Type="http://schemas.openxmlformats.org/officeDocument/2006/relationships/hyperlink" Target="mailto:welovetodance2@gmail.com" TargetMode="External"/><Relationship Id="rId84" Type="http://schemas.openxmlformats.org/officeDocument/2006/relationships/hyperlink" Target="mailto:kelvlyn@aol.com" TargetMode="External"/><Relationship Id="rId138" Type="http://schemas.openxmlformats.org/officeDocument/2006/relationships/hyperlink" Target="mailto:barbjeanl81@gmail.com" TargetMode="External"/><Relationship Id="rId345" Type="http://schemas.openxmlformats.org/officeDocument/2006/relationships/hyperlink" Target="mailto:bubbly0107@aol.com" TargetMode="External"/><Relationship Id="rId387" Type="http://schemas.openxmlformats.org/officeDocument/2006/relationships/hyperlink" Target="mailto:0nl1n3m3ssag3@cox.net" TargetMode="External"/><Relationship Id="rId510" Type="http://schemas.openxmlformats.org/officeDocument/2006/relationships/hyperlink" Target="mailto:drweaver45@yahoo.com%20-%20BAD" TargetMode="External"/><Relationship Id="rId552" Type="http://schemas.openxmlformats.org/officeDocument/2006/relationships/hyperlink" Target="mailto:jcdancers@hotmail.com" TargetMode="External"/><Relationship Id="rId594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608" Type="http://schemas.openxmlformats.org/officeDocument/2006/relationships/hyperlink" Target="mailto:quickpiks@gmail.com" TargetMode="External"/><Relationship Id="rId191" Type="http://schemas.openxmlformats.org/officeDocument/2006/relationships/hyperlink" Target="mailto:donj@cal-am/com" TargetMode="External"/><Relationship Id="rId205" Type="http://schemas.openxmlformats.org/officeDocument/2006/relationships/hyperlink" Target="mailto:rod@americanCapitalLending.com" TargetMode="External"/><Relationship Id="rId247" Type="http://schemas.openxmlformats.org/officeDocument/2006/relationships/hyperlink" Target="mailto:fpleydens@msn.com" TargetMode="External"/><Relationship Id="rId412" Type="http://schemas.openxmlformats.org/officeDocument/2006/relationships/hyperlink" Target="mailto:grheault@mymts.net" TargetMode="External"/><Relationship Id="rId107" Type="http://schemas.openxmlformats.org/officeDocument/2006/relationships/hyperlink" Target="mailto:mhmtr@juno.com" TargetMode="External"/><Relationship Id="rId289" Type="http://schemas.openxmlformats.org/officeDocument/2006/relationships/hyperlink" Target="mailto:mausull@yahoo.com" TargetMode="External"/><Relationship Id="rId454" Type="http://schemas.openxmlformats.org/officeDocument/2006/relationships/hyperlink" Target="mailto:noskimo@aol.com" TargetMode="External"/><Relationship Id="rId496" Type="http://schemas.openxmlformats.org/officeDocument/2006/relationships/hyperlink" Target="mailto:sjdye@juno.com" TargetMode="External"/><Relationship Id="rId661" Type="http://schemas.openxmlformats.org/officeDocument/2006/relationships/hyperlink" Target="mailto:judyehresmann@gmail.com" TargetMode="External"/><Relationship Id="rId11" Type="http://schemas.openxmlformats.org/officeDocument/2006/relationships/hyperlink" Target="mailto:rowland.byerly@q.com" TargetMode="External"/><Relationship Id="rId53" Type="http://schemas.openxmlformats.org/officeDocument/2006/relationships/hyperlink" Target="mailto:dromans123@yahoo.com" TargetMode="External"/><Relationship Id="rId149" Type="http://schemas.openxmlformats.org/officeDocument/2006/relationships/hyperlink" Target="mailto:kenpauliu@juno.com" TargetMode="External"/><Relationship Id="rId314" Type="http://schemas.openxmlformats.org/officeDocument/2006/relationships/hyperlink" Target="mailto:suncitymarlene@yahoo.com" TargetMode="External"/><Relationship Id="rId356" Type="http://schemas.openxmlformats.org/officeDocument/2006/relationships/hyperlink" Target="mailto:murphjanl@cox.net" TargetMode="External"/><Relationship Id="rId398" Type="http://schemas.openxmlformats.org/officeDocument/2006/relationships/hyperlink" Target="mailto:sukatha@gmail.com" TargetMode="External"/><Relationship Id="rId521" Type="http://schemas.openxmlformats.org/officeDocument/2006/relationships/hyperlink" Target="https://webmail.west.cox.net/do/mail/message/mailto?to=alezanderclark%40gmail.com" TargetMode="External"/><Relationship Id="rId563" Type="http://schemas.openxmlformats.org/officeDocument/2006/relationships/hyperlink" Target="mailto:PauaRK17@aol.com" TargetMode="External"/><Relationship Id="rId619" Type="http://schemas.openxmlformats.org/officeDocument/2006/relationships/hyperlink" Target="mailto:dorerv@msn.com" TargetMode="External"/><Relationship Id="rId95" Type="http://schemas.openxmlformats.org/officeDocument/2006/relationships/hyperlink" Target="mailto:karenmsward@gmail.com" TargetMode="External"/><Relationship Id="rId160" Type="http://schemas.openxmlformats.org/officeDocument/2006/relationships/hyperlink" Target="mailto:aeaton@cox.net" TargetMode="External"/><Relationship Id="rId216" Type="http://schemas.openxmlformats.org/officeDocument/2006/relationships/hyperlink" Target="mailto:george26241@aol.com" TargetMode="External"/><Relationship Id="rId423" Type="http://schemas.openxmlformats.org/officeDocument/2006/relationships/hyperlink" Target="mailto:dmollins@yahoo.com" TargetMode="External"/><Relationship Id="rId258" Type="http://schemas.openxmlformats.org/officeDocument/2006/relationships/hyperlink" Target="mailto:walt.zaluski@gmail.com" TargetMode="External"/><Relationship Id="rId465" Type="http://schemas.openxmlformats.org/officeDocument/2006/relationships/hyperlink" Target="mailto:jtcatsunnyaz@hotmail.com" TargetMode="External"/><Relationship Id="rId630" Type="http://schemas.openxmlformats.org/officeDocument/2006/relationships/hyperlink" Target="mailto:donjones6221@yhoo.com" TargetMode="External"/><Relationship Id="rId672" Type="http://schemas.openxmlformats.org/officeDocument/2006/relationships/hyperlink" Target="mailto:dsirks@cox.net" TargetMode="External"/><Relationship Id="rId22" Type="http://schemas.openxmlformats.org/officeDocument/2006/relationships/hyperlink" Target="mailto:cfullmer@cox.net" TargetMode="External"/><Relationship Id="rId64" Type="http://schemas.openxmlformats.org/officeDocument/2006/relationships/hyperlink" Target="mailto:wstrohl640@aol.com" TargetMode="External"/><Relationship Id="rId118" Type="http://schemas.openxmlformats.org/officeDocument/2006/relationships/hyperlink" Target="mailto:pelegray@gmail.com" TargetMode="External"/><Relationship Id="rId325" Type="http://schemas.openxmlformats.org/officeDocument/2006/relationships/hyperlink" Target="mailto:dancingpanda49@aol.com" TargetMode="External"/><Relationship Id="rId367" Type="http://schemas.openxmlformats.org/officeDocument/2006/relationships/hyperlink" Target="mailto:celticchat@msn.com" TargetMode="External"/><Relationship Id="rId532" Type="http://schemas.openxmlformats.org/officeDocument/2006/relationships/hyperlink" Target="mailto:eatwell11@hotmail.com" TargetMode="External"/><Relationship Id="rId574" Type="http://schemas.openxmlformats.org/officeDocument/2006/relationships/hyperlink" Target="mailto:rwfosteraz@gmail.com" TargetMode="External"/><Relationship Id="rId171" Type="http://schemas.openxmlformats.org/officeDocument/2006/relationships/hyperlink" Target="mailto:patriciaeck621@gmail.com" TargetMode="External"/><Relationship Id="rId227" Type="http://schemas.openxmlformats.org/officeDocument/2006/relationships/hyperlink" Target="mailto:lpetillo9@gmail.com" TargetMode="External"/><Relationship Id="rId269" Type="http://schemas.openxmlformats.org/officeDocument/2006/relationships/hyperlink" Target="mailto:tinker9ball@gmail.com" TargetMode="External"/><Relationship Id="rId434" Type="http://schemas.openxmlformats.org/officeDocument/2006/relationships/hyperlink" Target="mailto:gcldanceman@aol.com" TargetMode="External"/><Relationship Id="rId476" Type="http://schemas.openxmlformats.org/officeDocument/2006/relationships/hyperlink" Target="mailto:jmootz@winona.edu" TargetMode="External"/><Relationship Id="rId641" Type="http://schemas.openxmlformats.org/officeDocument/2006/relationships/hyperlink" Target="mailto:richwyant42@yahoo.com" TargetMode="External"/><Relationship Id="rId683" Type="http://schemas.openxmlformats.org/officeDocument/2006/relationships/hyperlink" Target="mailto:dale.coparanis@protonmail.com" TargetMode="External"/><Relationship Id="rId33" Type="http://schemas.openxmlformats.org/officeDocument/2006/relationships/hyperlink" Target="mailto:k.gehlert@sbcglobal.net" TargetMode="External"/><Relationship Id="rId129" Type="http://schemas.openxmlformats.org/officeDocument/2006/relationships/hyperlink" Target="mailto:cjchism@cox.net" TargetMode="External"/><Relationship Id="rId280" Type="http://schemas.openxmlformats.org/officeDocument/2006/relationships/hyperlink" Target="mailto:maryburr@juno.com" TargetMode="External"/><Relationship Id="rId336" Type="http://schemas.openxmlformats.org/officeDocument/2006/relationships/hyperlink" Target="mailto:andremarianne@cogeco.ca" TargetMode="External"/><Relationship Id="rId501" Type="http://schemas.openxmlformats.org/officeDocument/2006/relationships/hyperlink" Target="mailto:clevelh@hotmail.com" TargetMode="External"/><Relationship Id="rId543" Type="http://schemas.openxmlformats.org/officeDocument/2006/relationships/hyperlink" Target="mailto:hobbsra@suntreeaz.com" TargetMode="External"/><Relationship Id="rId75" Type="http://schemas.openxmlformats.org/officeDocument/2006/relationships/hyperlink" Target="mailto:lurianned@telus.net" TargetMode="External"/><Relationship Id="rId140" Type="http://schemas.openxmlformats.org/officeDocument/2006/relationships/hyperlink" Target="mailto:crvasalisa@hotmail.com" TargetMode="External"/><Relationship Id="rId182" Type="http://schemas.openxmlformats.org/officeDocument/2006/relationships/hyperlink" Target="mailto:pegasus.specialties@gmail.com" TargetMode="External"/><Relationship Id="rId378" Type="http://schemas.openxmlformats.org/officeDocument/2006/relationships/hyperlink" Target="mailto:deannaharmsen@yahoo.com%20-%20bad" TargetMode="External"/><Relationship Id="rId403" Type="http://schemas.openxmlformats.org/officeDocument/2006/relationships/hyperlink" Target="mailto:jeanhay@comcast.net" TargetMode="External"/><Relationship Id="rId585" Type="http://schemas.openxmlformats.org/officeDocument/2006/relationships/hyperlink" Target="mailto:weller480@msn.com" TargetMode="External"/><Relationship Id="rId6" Type="http://schemas.openxmlformats.org/officeDocument/2006/relationships/hyperlink" Target="mailto:ambutch1947@yahoo.com" TargetMode="External"/><Relationship Id="rId238" Type="http://schemas.openxmlformats.org/officeDocument/2006/relationships/hyperlink" Target="mailto:mje257@yahoo.com" TargetMode="External"/><Relationship Id="rId445" Type="http://schemas.openxmlformats.org/officeDocument/2006/relationships/hyperlink" Target="mailto:firstrb@gmail.com" TargetMode="External"/><Relationship Id="rId487" Type="http://schemas.openxmlformats.org/officeDocument/2006/relationships/hyperlink" Target="mailto:shirleydances@yahoo.com" TargetMode="External"/><Relationship Id="rId610" Type="http://schemas.openxmlformats.org/officeDocument/2006/relationships/hyperlink" Target="mailto:gregandjulie@comcast.net" TargetMode="External"/><Relationship Id="rId652" Type="http://schemas.openxmlformats.org/officeDocument/2006/relationships/hyperlink" Target="mailto:cindyluce4@gmail.com" TargetMode="External"/><Relationship Id="rId291" Type="http://schemas.openxmlformats.org/officeDocument/2006/relationships/hyperlink" Target="mailto:louisepotter@shaw.ca" TargetMode="External"/><Relationship Id="rId305" Type="http://schemas.openxmlformats.org/officeDocument/2006/relationships/hyperlink" Target="mailto:esurat@yahoo.com" TargetMode="External"/><Relationship Id="rId347" Type="http://schemas.openxmlformats.org/officeDocument/2006/relationships/hyperlink" Target="mailto:espjohn001@aol.com" TargetMode="External"/><Relationship Id="rId512" Type="http://schemas.openxmlformats.org/officeDocument/2006/relationships/hyperlink" Target="mailto:JerryeAndreas@live.ca" TargetMode="External"/><Relationship Id="rId44" Type="http://schemas.openxmlformats.org/officeDocument/2006/relationships/hyperlink" Target="mailto:annmeyersnv@gmail.com" TargetMode="External"/><Relationship Id="rId86" Type="http://schemas.openxmlformats.org/officeDocument/2006/relationships/hyperlink" Target="mailto:lel60@juno.com" TargetMode="External"/><Relationship Id="rId151" Type="http://schemas.openxmlformats.org/officeDocument/2006/relationships/hyperlink" Target="mailto:lebbyfamily@gmail.com" TargetMode="External"/><Relationship Id="rId389" Type="http://schemas.openxmlformats.org/officeDocument/2006/relationships/hyperlink" Target="mailto:bunnihop2@msn.com" TargetMode="External"/><Relationship Id="rId554" Type="http://schemas.openxmlformats.org/officeDocument/2006/relationships/hyperlink" Target="mailto:jcdancers@hotmail.com" TargetMode="External"/><Relationship Id="rId596" Type="http://schemas.openxmlformats.org/officeDocument/2006/relationships/hyperlink" Target="mailto:don@redfoot.us" TargetMode="External"/><Relationship Id="rId193" Type="http://schemas.openxmlformats.org/officeDocument/2006/relationships/hyperlink" Target="mailto:bahunkins@yahoo.com" TargetMode="External"/><Relationship Id="rId207" Type="http://schemas.openxmlformats.org/officeDocument/2006/relationships/hyperlink" Target="mailto:kj7u@msn.com" TargetMode="External"/><Relationship Id="rId249" Type="http://schemas.openxmlformats.org/officeDocument/2006/relationships/hyperlink" Target="mailto:mikesan803@gmail.com" TargetMode="External"/><Relationship Id="rId414" Type="http://schemas.openxmlformats.org/officeDocument/2006/relationships/hyperlink" Target="mailto:goodenoughcarol@gmail.com" TargetMode="External"/><Relationship Id="rId456" Type="http://schemas.openxmlformats.org/officeDocument/2006/relationships/hyperlink" Target="mailto:rchswens@aol.com" TargetMode="External"/><Relationship Id="rId498" Type="http://schemas.openxmlformats.org/officeDocument/2006/relationships/hyperlink" Target="mailto:jcook120@cox.net%20-%20BAD" TargetMode="External"/><Relationship Id="rId621" Type="http://schemas.openxmlformats.org/officeDocument/2006/relationships/hyperlink" Target="mailto:zharaladybug@gmail.com" TargetMode="External"/><Relationship Id="rId663" Type="http://schemas.openxmlformats.org/officeDocument/2006/relationships/hyperlink" Target="mailto:wmfee@aol.com" TargetMode="External"/><Relationship Id="rId13" Type="http://schemas.openxmlformats.org/officeDocument/2006/relationships/hyperlink" Target="mailto:sbartelson@live.com" TargetMode="External"/><Relationship Id="rId109" Type="http://schemas.openxmlformats.org/officeDocument/2006/relationships/hyperlink" Target="mailto:dlnelson@live.com" TargetMode="External"/><Relationship Id="rId260" Type="http://schemas.openxmlformats.org/officeDocument/2006/relationships/hyperlink" Target="mailto:maslonka7736@gmail.com" TargetMode="External"/><Relationship Id="rId316" Type="http://schemas.openxmlformats.org/officeDocument/2006/relationships/hyperlink" Target="mailto:hayashi.jh@gmail.com" TargetMode="External"/><Relationship Id="rId523" Type="http://schemas.openxmlformats.org/officeDocument/2006/relationships/hyperlink" Target="mailto:karlanoel@hotmail.com" TargetMode="External"/><Relationship Id="rId55" Type="http://schemas.openxmlformats.org/officeDocument/2006/relationships/hyperlink" Target="mailto:jshoemaker7010@comcast.net" TargetMode="External"/><Relationship Id="rId97" Type="http://schemas.openxmlformats.org/officeDocument/2006/relationships/hyperlink" Target="mailto:mawermers@outlook.com" TargetMode="External"/><Relationship Id="rId120" Type="http://schemas.openxmlformats.org/officeDocument/2006/relationships/hyperlink" Target="mailto:colliewobblez@gmail.com" TargetMode="External"/><Relationship Id="rId358" Type="http://schemas.openxmlformats.org/officeDocument/2006/relationships/hyperlink" Target="mailto:davidknapp@hotmail.com" TargetMode="External"/><Relationship Id="rId565" Type="http://schemas.openxmlformats.org/officeDocument/2006/relationships/hyperlink" Target="mailto:bobsjoy55@hotmail.com%20-%20BAD" TargetMode="External"/><Relationship Id="rId162" Type="http://schemas.openxmlformats.org/officeDocument/2006/relationships/hyperlink" Target="mailto:plinton@cox.net" TargetMode="External"/><Relationship Id="rId218" Type="http://schemas.openxmlformats.org/officeDocument/2006/relationships/hyperlink" Target="mailto:cmdever@cox.net" TargetMode="External"/><Relationship Id="rId425" Type="http://schemas.openxmlformats.org/officeDocument/2006/relationships/hyperlink" Target="mailto:morgankchu@yahoo.com" TargetMode="External"/><Relationship Id="rId467" Type="http://schemas.openxmlformats.org/officeDocument/2006/relationships/hyperlink" Target="mailto:davcosw@yahoo.com" TargetMode="External"/><Relationship Id="rId632" Type="http://schemas.openxmlformats.org/officeDocument/2006/relationships/hyperlink" Target="mailto:jgprazak@gmail.com" TargetMode="External"/><Relationship Id="rId271" Type="http://schemas.openxmlformats.org/officeDocument/2006/relationships/hyperlink" Target="mailto:jmbandd@gmail.com" TargetMode="External"/><Relationship Id="rId674" Type="http://schemas.openxmlformats.org/officeDocument/2006/relationships/hyperlink" Target="mailto:bpestes@cox.net" TargetMode="External"/><Relationship Id="rId24" Type="http://schemas.openxmlformats.org/officeDocument/2006/relationships/hyperlink" Target="mailto:nancyjgraham6@gmail.com" TargetMode="External"/><Relationship Id="rId66" Type="http://schemas.openxmlformats.org/officeDocument/2006/relationships/hyperlink" Target="mailto:jsk84@earthlink.net" TargetMode="External"/><Relationship Id="rId131" Type="http://schemas.openxmlformats.org/officeDocument/2006/relationships/hyperlink" Target="mailto:jkd@mchsi.com" TargetMode="External"/><Relationship Id="rId327" Type="http://schemas.openxmlformats.org/officeDocument/2006/relationships/hyperlink" Target="mailto:skyroamer4@hotmail.com" TargetMode="External"/><Relationship Id="rId369" Type="http://schemas.openxmlformats.org/officeDocument/2006/relationships/hyperlink" Target="mailto:LWK0725@aol.com" TargetMode="External"/><Relationship Id="rId534" Type="http://schemas.openxmlformats.org/officeDocument/2006/relationships/hyperlink" Target="mailto:shannon.wittal@gmail.com" TargetMode="External"/><Relationship Id="rId576" Type="http://schemas.openxmlformats.org/officeDocument/2006/relationships/hyperlink" Target="mailto:dancerkaye46@gmail.com" TargetMode="External"/><Relationship Id="rId173" Type="http://schemas.openxmlformats.org/officeDocument/2006/relationships/hyperlink" Target="mailto:jimcook888@q.com" TargetMode="External"/><Relationship Id="rId229" Type="http://schemas.openxmlformats.org/officeDocument/2006/relationships/hyperlink" Target="mailto:csevert@gmail.com" TargetMode="External"/><Relationship Id="rId380" Type="http://schemas.openxmlformats.org/officeDocument/2006/relationships/hyperlink" Target="mailto:tidaback@gmail.com" TargetMode="External"/><Relationship Id="rId436" Type="http://schemas.openxmlformats.org/officeDocument/2006/relationships/hyperlink" Target="mailto:janna.hewitt@yahoo.com" TargetMode="External"/><Relationship Id="rId601" Type="http://schemas.openxmlformats.org/officeDocument/2006/relationships/hyperlink" Target="mailto:drhwdh@mac.com" TargetMode="External"/><Relationship Id="rId643" Type="http://schemas.openxmlformats.org/officeDocument/2006/relationships/hyperlink" Target="mailto:wdvenis@hotmail.com" TargetMode="External"/><Relationship Id="rId240" Type="http://schemas.openxmlformats.org/officeDocument/2006/relationships/hyperlink" Target="mailto:ron.comeau43@gmail.com" TargetMode="External"/><Relationship Id="rId478" Type="http://schemas.openxmlformats.org/officeDocument/2006/relationships/hyperlink" Target="mailto:suifonglai@yahoo.com" TargetMode="External"/><Relationship Id="rId685" Type="http://schemas.openxmlformats.org/officeDocument/2006/relationships/vmlDrawing" Target="../drawings/vmlDrawing3.vml"/><Relationship Id="rId35" Type="http://schemas.openxmlformats.org/officeDocument/2006/relationships/hyperlink" Target="mailto:jholtine@aol.com" TargetMode="External"/><Relationship Id="rId77" Type="http://schemas.openxmlformats.org/officeDocument/2006/relationships/hyperlink" Target="mailto:bgplace@bgplace.cnc.net" TargetMode="External"/><Relationship Id="rId100" Type="http://schemas.openxmlformats.org/officeDocument/2006/relationships/hyperlink" Target="mailto:johnrgroves@cox.net" TargetMode="External"/><Relationship Id="rId282" Type="http://schemas.openxmlformats.org/officeDocument/2006/relationships/hyperlink" Target="mailto:ambutch1947@yahoo.com" TargetMode="External"/><Relationship Id="rId338" Type="http://schemas.openxmlformats.org/officeDocument/2006/relationships/hyperlink" Target="mailto:Hanna4054@roadrunner.com" TargetMode="External"/><Relationship Id="rId503" Type="http://schemas.openxmlformats.org/officeDocument/2006/relationships/hyperlink" Target="mailto:jrjmbryant@earthlink.net%20-%20BAD" TargetMode="External"/><Relationship Id="rId545" Type="http://schemas.openxmlformats.org/officeDocument/2006/relationships/hyperlink" Target="mailto:sunfish3030@yahoo.com" TargetMode="External"/><Relationship Id="rId587" Type="http://schemas.openxmlformats.org/officeDocument/2006/relationships/hyperlink" Target="mailto:rwfalf@juno.com" TargetMode="External"/><Relationship Id="rId8" Type="http://schemas.openxmlformats.org/officeDocument/2006/relationships/hyperlink" Target="mailto:tomnlilcross@msn.com" TargetMode="External"/><Relationship Id="rId142" Type="http://schemas.openxmlformats.org/officeDocument/2006/relationships/hyperlink" Target="mailto:dancingpanda49@aol.com" TargetMode="External"/><Relationship Id="rId184" Type="http://schemas.openxmlformats.org/officeDocument/2006/relationships/hyperlink" Target="mailto:jaredhowemusic08@gmail.com" TargetMode="External"/><Relationship Id="rId391" Type="http://schemas.openxmlformats.org/officeDocument/2006/relationships/hyperlink" Target="mailto:rondalync@msn.com" TargetMode="External"/><Relationship Id="rId405" Type="http://schemas.openxmlformats.org/officeDocument/2006/relationships/hyperlink" Target="mailto:Bettieich@yahoo.com" TargetMode="External"/><Relationship Id="rId447" Type="http://schemas.openxmlformats.org/officeDocument/2006/relationships/hyperlink" Target="mailto:carolewood1@cox.net%20-%20BAD" TargetMode="External"/><Relationship Id="rId612" Type="http://schemas.openxmlformats.org/officeDocument/2006/relationships/hyperlink" Target="mailto:akarber2@cox.net" TargetMode="External"/><Relationship Id="rId251" Type="http://schemas.openxmlformats.org/officeDocument/2006/relationships/hyperlink" Target="mailto:jankaoliver@yahoo.com" TargetMode="External"/><Relationship Id="rId489" Type="http://schemas.openxmlformats.org/officeDocument/2006/relationships/hyperlink" Target="mailto:gustaf@cybertrails.com%20-%20BAD" TargetMode="External"/><Relationship Id="rId654" Type="http://schemas.openxmlformats.org/officeDocument/2006/relationships/hyperlink" Target="mailto:cmaryforme@hotmail.com" TargetMode="External"/><Relationship Id="rId46" Type="http://schemas.openxmlformats.org/officeDocument/2006/relationships/hyperlink" Target="mailto:Terese6@hotmail.com" TargetMode="External"/><Relationship Id="rId293" Type="http://schemas.openxmlformats.org/officeDocument/2006/relationships/hyperlink" Target="mailto:alices1128@msn.com" TargetMode="External"/><Relationship Id="rId307" Type="http://schemas.openxmlformats.org/officeDocument/2006/relationships/hyperlink" Target="mailto:pjcurtin0125@yahoo.com" TargetMode="External"/><Relationship Id="rId349" Type="http://schemas.openxmlformats.org/officeDocument/2006/relationships/hyperlink" Target="mailto:edskwiot@yahoo.com" TargetMode="External"/><Relationship Id="rId514" Type="http://schemas.openxmlformats.org/officeDocument/2006/relationships/hyperlink" Target="mailto:esrake@osage.net" TargetMode="External"/><Relationship Id="rId556" Type="http://schemas.openxmlformats.org/officeDocument/2006/relationships/hyperlink" Target="mailto:SR@DrSallyRockwell.com" TargetMode="External"/><Relationship Id="rId88" Type="http://schemas.openxmlformats.org/officeDocument/2006/relationships/hyperlink" Target="mailto:joyweb515@gmail.com" TargetMode="External"/><Relationship Id="rId111" Type="http://schemas.openxmlformats.org/officeDocument/2006/relationships/hyperlink" Target="mailto:fspraus@cox.net" TargetMode="External"/><Relationship Id="rId153" Type="http://schemas.openxmlformats.org/officeDocument/2006/relationships/hyperlink" Target="mailto:perkybev@hotmail.com" TargetMode="External"/><Relationship Id="rId195" Type="http://schemas.openxmlformats.org/officeDocument/2006/relationships/hyperlink" Target="mailto:al.bonora@azmoves.com%20-%20bad" TargetMode="External"/><Relationship Id="rId209" Type="http://schemas.openxmlformats.org/officeDocument/2006/relationships/hyperlink" Target="mailto:Mama.jayne33@gmail.com" TargetMode="External"/><Relationship Id="rId360" Type="http://schemas.openxmlformats.org/officeDocument/2006/relationships/hyperlink" Target="mailto:larson.wakisew@sasktel.net" TargetMode="External"/><Relationship Id="rId416" Type="http://schemas.openxmlformats.org/officeDocument/2006/relationships/hyperlink" Target="mailto:martymac@cox.net" TargetMode="External"/><Relationship Id="rId598" Type="http://schemas.openxmlformats.org/officeDocument/2006/relationships/hyperlink" Target="mailto:bonnielamkin@hotmail.com" TargetMode="External"/><Relationship Id="rId220" Type="http://schemas.openxmlformats.org/officeDocument/2006/relationships/hyperlink" Target="mailto:mrday25@gmail.com" TargetMode="External"/><Relationship Id="rId458" Type="http://schemas.openxmlformats.org/officeDocument/2006/relationships/hyperlink" Target="mailto:gssudlow@gmail.com" TargetMode="External"/><Relationship Id="rId623" Type="http://schemas.openxmlformats.org/officeDocument/2006/relationships/hyperlink" Target="mailto:swardcr@gmail.com" TargetMode="External"/><Relationship Id="rId665" Type="http://schemas.openxmlformats.org/officeDocument/2006/relationships/hyperlink" Target="mailto:n9305c@yahoo.com" TargetMode="External"/><Relationship Id="rId15" Type="http://schemas.openxmlformats.org/officeDocument/2006/relationships/hyperlink" Target="mailto:andresh@telus.net" TargetMode="External"/><Relationship Id="rId57" Type="http://schemas.openxmlformats.org/officeDocument/2006/relationships/hyperlink" Target="mailto:msackett@blackcreektv.com" TargetMode="External"/><Relationship Id="rId262" Type="http://schemas.openxmlformats.org/officeDocument/2006/relationships/hyperlink" Target="mailto:bilmarjensen28@gmail.com" TargetMode="External"/><Relationship Id="rId318" Type="http://schemas.openxmlformats.org/officeDocument/2006/relationships/hyperlink" Target="mailto:jayne102@msn.com" TargetMode="External"/><Relationship Id="rId525" Type="http://schemas.openxmlformats.org/officeDocument/2006/relationships/hyperlink" Target="mailto:jami478@q.com" TargetMode="External"/><Relationship Id="rId567" Type="http://schemas.openxmlformats.org/officeDocument/2006/relationships/hyperlink" Target="mailto:caroldb@gmail.com" TargetMode="External"/><Relationship Id="rId99" Type="http://schemas.openxmlformats.org/officeDocument/2006/relationships/hyperlink" Target="mailto:richwyant42@yahoo.com" TargetMode="External"/><Relationship Id="rId122" Type="http://schemas.openxmlformats.org/officeDocument/2006/relationships/hyperlink" Target="mailto:johnagleason22@gmail.com" TargetMode="External"/><Relationship Id="rId164" Type="http://schemas.openxmlformats.org/officeDocument/2006/relationships/hyperlink" Target="mailto:shpil2644@yahoo.com" TargetMode="External"/><Relationship Id="rId371" Type="http://schemas.openxmlformats.org/officeDocument/2006/relationships/hyperlink" Target="mailto:duanelovitt@yahoo.com" TargetMode="External"/><Relationship Id="rId427" Type="http://schemas.openxmlformats.org/officeDocument/2006/relationships/hyperlink" Target="mailto:linglerj@hotmail.com" TargetMode="External"/><Relationship Id="rId469" Type="http://schemas.openxmlformats.org/officeDocument/2006/relationships/hyperlink" Target="mailto:roalson6751@yahoo.com" TargetMode="External"/><Relationship Id="rId634" Type="http://schemas.openxmlformats.org/officeDocument/2006/relationships/hyperlink" Target="mailto:haapala4478@gmail.com" TargetMode="External"/><Relationship Id="rId676" Type="http://schemas.openxmlformats.org/officeDocument/2006/relationships/hyperlink" Target="mailto:dancingqueen7@cox.net" TargetMode="External"/><Relationship Id="rId26" Type="http://schemas.openxmlformats.org/officeDocument/2006/relationships/hyperlink" Target="mailto:dafy46@gmail.com" TargetMode="External"/><Relationship Id="rId231" Type="http://schemas.openxmlformats.org/officeDocument/2006/relationships/hyperlink" Target="mailto:edemerse@cox.net" TargetMode="External"/><Relationship Id="rId273" Type="http://schemas.openxmlformats.org/officeDocument/2006/relationships/hyperlink" Target="mailto:jonesdave@yahoo.com" TargetMode="External"/><Relationship Id="rId329" Type="http://schemas.openxmlformats.org/officeDocument/2006/relationships/hyperlink" Target="mailto:sharpspolka-bonnie@q.com" TargetMode="External"/><Relationship Id="rId480" Type="http://schemas.openxmlformats.org/officeDocument/2006/relationships/hyperlink" Target="mailto:dougandcarol@cox.net" TargetMode="External"/><Relationship Id="rId536" Type="http://schemas.openxmlformats.org/officeDocument/2006/relationships/hyperlink" Target="mailto:mambomolly1@msn.com" TargetMode="External"/><Relationship Id="rId68" Type="http://schemas.openxmlformats.org/officeDocument/2006/relationships/hyperlink" Target="mailto:jsk84@earthlink.net" TargetMode="External"/><Relationship Id="rId133" Type="http://schemas.openxmlformats.org/officeDocument/2006/relationships/hyperlink" Target="mailto:patberg41@aol.com" TargetMode="External"/><Relationship Id="rId175" Type="http://schemas.openxmlformats.org/officeDocument/2006/relationships/hyperlink" Target="mailto:sue.sorenson7@yahoo.com" TargetMode="External"/><Relationship Id="rId340" Type="http://schemas.openxmlformats.org/officeDocument/2006/relationships/hyperlink" Target="mailto:insurances4u@aol.com" TargetMode="External"/><Relationship Id="rId578" Type="http://schemas.openxmlformats.org/officeDocument/2006/relationships/hyperlink" Target="mailto:pamroome@aol.com" TargetMode="External"/><Relationship Id="rId200" Type="http://schemas.openxmlformats.org/officeDocument/2006/relationships/hyperlink" Target="mailto:bkutzler@icloud.com" TargetMode="External"/><Relationship Id="rId382" Type="http://schemas.openxmlformats.org/officeDocument/2006/relationships/hyperlink" Target="mailto:bennanddonna@gmail.com" TargetMode="External"/><Relationship Id="rId438" Type="http://schemas.openxmlformats.org/officeDocument/2006/relationships/hyperlink" Target="mailto:kubat1234@yahoo.com%20-%20BAD" TargetMode="External"/><Relationship Id="rId603" Type="http://schemas.openxmlformats.org/officeDocument/2006/relationships/hyperlink" Target="mailto:lel60@juno.com" TargetMode="External"/><Relationship Id="rId645" Type="http://schemas.openxmlformats.org/officeDocument/2006/relationships/hyperlink" Target="mailto:Ricardg@shaw.ca" TargetMode="External"/><Relationship Id="rId242" Type="http://schemas.openxmlformats.org/officeDocument/2006/relationships/hyperlink" Target="mailto:mrfarnsworth55@yahoo.com" TargetMode="External"/><Relationship Id="rId284" Type="http://schemas.openxmlformats.org/officeDocument/2006/relationships/hyperlink" Target="mailto:jerjo1959@gmail.com" TargetMode="External"/><Relationship Id="rId491" Type="http://schemas.openxmlformats.org/officeDocument/2006/relationships/hyperlink" Target="mailto:gaissert@bellsouth.net" TargetMode="External"/><Relationship Id="rId505" Type="http://schemas.openxmlformats.org/officeDocument/2006/relationships/hyperlink" Target="mailto:firstrb@gmail.com" TargetMode="External"/><Relationship Id="rId37" Type="http://schemas.openxmlformats.org/officeDocument/2006/relationships/hyperlink" Target="mailto:glorydancer1@gmail.com" TargetMode="External"/><Relationship Id="rId79" Type="http://schemas.openxmlformats.org/officeDocument/2006/relationships/hyperlink" Target="mailto:billpullen@fastmail.com" TargetMode="External"/><Relationship Id="rId102" Type="http://schemas.openxmlformats.org/officeDocument/2006/relationships/hyperlink" Target="mailto:stacharone2003@yahoo.com" TargetMode="External"/><Relationship Id="rId144" Type="http://schemas.openxmlformats.org/officeDocument/2006/relationships/hyperlink" Target="mailto:ecp3@cox.net" TargetMode="External"/><Relationship Id="rId547" Type="http://schemas.openxmlformats.org/officeDocument/2006/relationships/hyperlink" Target="mailto:jsadleir1937@yahoo.com" TargetMode="External"/><Relationship Id="rId589" Type="http://schemas.openxmlformats.org/officeDocument/2006/relationships/hyperlink" Target="mailto:almablom2007@yahoo.com" TargetMode="External"/><Relationship Id="rId90" Type="http://schemas.openxmlformats.org/officeDocument/2006/relationships/hyperlink" Target="mailto:mvwallyworld@cox.net" TargetMode="External"/><Relationship Id="rId186" Type="http://schemas.openxmlformats.org/officeDocument/2006/relationships/hyperlink" Target="mailto:audry.muffinmam@yahoo.com" TargetMode="External"/><Relationship Id="rId351" Type="http://schemas.openxmlformats.org/officeDocument/2006/relationships/hyperlink" Target="mailto:fjsantoro@yahoo.com" TargetMode="External"/><Relationship Id="rId393" Type="http://schemas.openxmlformats.org/officeDocument/2006/relationships/hyperlink" Target="mailto:charbrown@cox.net" TargetMode="External"/><Relationship Id="rId407" Type="http://schemas.openxmlformats.org/officeDocument/2006/relationships/hyperlink" Target="mailto:Meridian44@track2.com" TargetMode="External"/><Relationship Id="rId449" Type="http://schemas.openxmlformats.org/officeDocument/2006/relationships/hyperlink" Target="mailto:lawangler@cox.net" TargetMode="External"/><Relationship Id="rId614" Type="http://schemas.openxmlformats.org/officeDocument/2006/relationships/hyperlink" Target="mailto:beni@beresweb.net" TargetMode="External"/><Relationship Id="rId656" Type="http://schemas.openxmlformats.org/officeDocument/2006/relationships/hyperlink" Target="mailto:nolandyer@gmail.com" TargetMode="External"/><Relationship Id="rId211" Type="http://schemas.openxmlformats.org/officeDocument/2006/relationships/hyperlink" Target="mailto:terrypratt28@yahoo.com" TargetMode="External"/><Relationship Id="rId253" Type="http://schemas.openxmlformats.org/officeDocument/2006/relationships/hyperlink" Target="mailto:sjohnston29@cox.net" TargetMode="External"/><Relationship Id="rId295" Type="http://schemas.openxmlformats.org/officeDocument/2006/relationships/hyperlink" Target="mailto:doug.levasseur@gmail.com" TargetMode="External"/><Relationship Id="rId309" Type="http://schemas.openxmlformats.org/officeDocument/2006/relationships/hyperlink" Target="mailto:stclairem@gmail.com" TargetMode="External"/><Relationship Id="rId460" Type="http://schemas.openxmlformats.org/officeDocument/2006/relationships/hyperlink" Target="mailto:wildbilldjdance@hotmail.com" TargetMode="External"/><Relationship Id="rId516" Type="http://schemas.openxmlformats.org/officeDocument/2006/relationships/hyperlink" Target="mailto:mclain279@aol.com" TargetMode="External"/><Relationship Id="rId48" Type="http://schemas.openxmlformats.org/officeDocument/2006/relationships/hyperlink" Target="mailto:namamitchell@aol" TargetMode="External"/><Relationship Id="rId113" Type="http://schemas.openxmlformats.org/officeDocument/2006/relationships/hyperlink" Target="mailto:carolp1@cox.net" TargetMode="External"/><Relationship Id="rId320" Type="http://schemas.openxmlformats.org/officeDocument/2006/relationships/hyperlink" Target="mailto:gdgmac@q.com" TargetMode="External"/><Relationship Id="rId558" Type="http://schemas.openxmlformats.org/officeDocument/2006/relationships/hyperlink" Target="mailto:rosemarylaing@cox.net" TargetMode="External"/><Relationship Id="rId155" Type="http://schemas.openxmlformats.org/officeDocument/2006/relationships/hyperlink" Target="mailto:bill4435@hotmail.com" TargetMode="External"/><Relationship Id="rId197" Type="http://schemas.openxmlformats.org/officeDocument/2006/relationships/hyperlink" Target="mailto:hbnoni@msn.com%20-%20BAD" TargetMode="External"/><Relationship Id="rId362" Type="http://schemas.openxmlformats.org/officeDocument/2006/relationships/hyperlink" Target="mailto:Taya777@aol.com" TargetMode="External"/><Relationship Id="rId418" Type="http://schemas.openxmlformats.org/officeDocument/2006/relationships/hyperlink" Target="mailto:dougtdong@aol.com" TargetMode="External"/><Relationship Id="rId625" Type="http://schemas.openxmlformats.org/officeDocument/2006/relationships/hyperlink" Target="mailto:drdroste6@gmail.com" TargetMode="External"/><Relationship Id="rId222" Type="http://schemas.openxmlformats.org/officeDocument/2006/relationships/hyperlink" Target="mailto:pccjimmccown@gmail.com" TargetMode="External"/><Relationship Id="rId264" Type="http://schemas.openxmlformats.org/officeDocument/2006/relationships/hyperlink" Target="mailto:jtp149@yahoo.com" TargetMode="External"/><Relationship Id="rId471" Type="http://schemas.openxmlformats.org/officeDocument/2006/relationships/hyperlink" Target="mailto:drabjohn@cox.net" TargetMode="External"/><Relationship Id="rId667" Type="http://schemas.openxmlformats.org/officeDocument/2006/relationships/hyperlink" Target="mailto:ahgin2016@gmaail.com" TargetMode="External"/><Relationship Id="rId17" Type="http://schemas.openxmlformats.org/officeDocument/2006/relationships/hyperlink" Target="mailto:tomnlilcross@msn.com" TargetMode="External"/><Relationship Id="rId59" Type="http://schemas.openxmlformats.org/officeDocument/2006/relationships/hyperlink" Target="mailto:jwmsco@comcast.net" TargetMode="External"/><Relationship Id="rId124" Type="http://schemas.openxmlformats.org/officeDocument/2006/relationships/hyperlink" Target="mailto:jimcook888@q.com" TargetMode="External"/><Relationship Id="rId527" Type="http://schemas.openxmlformats.org/officeDocument/2006/relationships/hyperlink" Target="mailto:llwadzinski@gmail.com" TargetMode="External"/><Relationship Id="rId569" Type="http://schemas.openxmlformats.org/officeDocument/2006/relationships/hyperlink" Target="mailto:jjelli9@aol.com" TargetMode="External"/><Relationship Id="rId70" Type="http://schemas.openxmlformats.org/officeDocument/2006/relationships/hyperlink" Target="mailto:wstrohl640@aol.com" TargetMode="External"/><Relationship Id="rId166" Type="http://schemas.openxmlformats.org/officeDocument/2006/relationships/hyperlink" Target="mailto:kenhankins80@gmail.com" TargetMode="External"/><Relationship Id="rId331" Type="http://schemas.openxmlformats.org/officeDocument/2006/relationships/hyperlink" Target="mailto:medore@mindspring.com" TargetMode="External"/><Relationship Id="rId373" Type="http://schemas.openxmlformats.org/officeDocument/2006/relationships/hyperlink" Target="mailto:colleen_A@hotmail.com%20-%20BAD" TargetMode="External"/><Relationship Id="rId429" Type="http://schemas.openxmlformats.org/officeDocument/2006/relationships/hyperlink" Target="mailto:WadeKuehl@yahoo.com" TargetMode="External"/><Relationship Id="rId580" Type="http://schemas.openxmlformats.org/officeDocument/2006/relationships/hyperlink" Target="mailto:cw.florence2@gmail.com" TargetMode="External"/><Relationship Id="rId636" Type="http://schemas.openxmlformats.org/officeDocument/2006/relationships/hyperlink" Target="mailto:bghookom@msn.com" TargetMode="External"/><Relationship Id="rId1" Type="http://schemas.openxmlformats.org/officeDocument/2006/relationships/hyperlink" Target="mailto:gaylandpurdum@yahoo.com" TargetMode="External"/><Relationship Id="rId233" Type="http://schemas.openxmlformats.org/officeDocument/2006/relationships/hyperlink" Target="mailto:jmparkinson@windstream.net" TargetMode="External"/><Relationship Id="rId440" Type="http://schemas.openxmlformats.org/officeDocument/2006/relationships/hyperlink" Target="mailto:artibise@shaw.ca" TargetMode="External"/><Relationship Id="rId678" Type="http://schemas.openxmlformats.org/officeDocument/2006/relationships/hyperlink" Target="mailto:Jjames.jj13@gmail.com" TargetMode="External"/><Relationship Id="rId28" Type="http://schemas.openxmlformats.org/officeDocument/2006/relationships/hyperlink" Target="mailto:jessjam@telus.net" TargetMode="External"/><Relationship Id="rId275" Type="http://schemas.openxmlformats.org/officeDocument/2006/relationships/hyperlink" Target="mailto:mkowal@marykay.com" TargetMode="External"/><Relationship Id="rId300" Type="http://schemas.openxmlformats.org/officeDocument/2006/relationships/hyperlink" Target="mailto:magic623@cox.net" TargetMode="External"/><Relationship Id="rId482" Type="http://schemas.openxmlformats.org/officeDocument/2006/relationships/hyperlink" Target="mailto:canyoncarol@q.com" TargetMode="External"/><Relationship Id="rId538" Type="http://schemas.openxmlformats.org/officeDocument/2006/relationships/hyperlink" Target="mailto:pg9005@msn.com" TargetMode="External"/><Relationship Id="rId81" Type="http://schemas.openxmlformats.org/officeDocument/2006/relationships/hyperlink" Target="mailto:my1rene@yahoo.com" TargetMode="External"/><Relationship Id="rId135" Type="http://schemas.openxmlformats.org/officeDocument/2006/relationships/hyperlink" Target="mailto:jebetb@gmail.com" TargetMode="External"/><Relationship Id="rId177" Type="http://schemas.openxmlformats.org/officeDocument/2006/relationships/hyperlink" Target="mailto:loggen21001@aol.com%20?" TargetMode="External"/><Relationship Id="rId342" Type="http://schemas.openxmlformats.org/officeDocument/2006/relationships/hyperlink" Target="mailto:merrimmck@verison.net" TargetMode="External"/><Relationship Id="rId384" Type="http://schemas.openxmlformats.org/officeDocument/2006/relationships/hyperlink" Target="mailto:pfcgold@gmail.com" TargetMode="External"/><Relationship Id="rId591" Type="http://schemas.openxmlformats.org/officeDocument/2006/relationships/hyperlink" Target="mailto:ak1mk1@msn.com" TargetMode="External"/><Relationship Id="rId605" Type="http://schemas.openxmlformats.org/officeDocument/2006/relationships/hyperlink" Target="mailto:arlieluv2dance@gmail.com" TargetMode="External"/><Relationship Id="rId202" Type="http://schemas.openxmlformats.org/officeDocument/2006/relationships/hyperlink" Target="mailto:lilorrohloff@hotmail.com" TargetMode="External"/><Relationship Id="rId244" Type="http://schemas.openxmlformats.org/officeDocument/2006/relationships/hyperlink" Target="mailto:springtmenow@q.com" TargetMode="External"/><Relationship Id="rId647" Type="http://schemas.openxmlformats.org/officeDocument/2006/relationships/hyperlink" Target="mailto:karin52449@gmail.com" TargetMode="External"/><Relationship Id="rId39" Type="http://schemas.openxmlformats.org/officeDocument/2006/relationships/hyperlink" Target="mailto:Terese6@hotmail.com" TargetMode="External"/><Relationship Id="rId286" Type="http://schemas.openxmlformats.org/officeDocument/2006/relationships/hyperlink" Target="mailto:heinzsharon2@gmail.com" TargetMode="External"/><Relationship Id="rId451" Type="http://schemas.openxmlformats.org/officeDocument/2006/relationships/hyperlink" Target="mailto:marywsworld@hotmail.com%20-%20bad" TargetMode="External"/><Relationship Id="rId493" Type="http://schemas.openxmlformats.org/officeDocument/2006/relationships/hyperlink" Target="mailto:George.Flaskerud@ndsu.edu" TargetMode="External"/><Relationship Id="rId507" Type="http://schemas.openxmlformats.org/officeDocument/2006/relationships/hyperlink" Target="mailto:ron.bellamy@rogers.com" TargetMode="External"/><Relationship Id="rId549" Type="http://schemas.openxmlformats.org/officeDocument/2006/relationships/hyperlink" Target="mailto:swensoneden@aol.com" TargetMode="External"/><Relationship Id="rId50" Type="http://schemas.openxmlformats.org/officeDocument/2006/relationships/hyperlink" Target="mailto:tootsie7089@gmail.com" TargetMode="External"/><Relationship Id="rId104" Type="http://schemas.openxmlformats.org/officeDocument/2006/relationships/hyperlink" Target="mailto:uni4444@aol.com" TargetMode="External"/><Relationship Id="rId146" Type="http://schemas.openxmlformats.org/officeDocument/2006/relationships/hyperlink" Target="mailto:robsanzaz@gmail.com" TargetMode="External"/><Relationship Id="rId188" Type="http://schemas.openxmlformats.org/officeDocument/2006/relationships/hyperlink" Target="mailto:hirr100@yahoo.com" TargetMode="External"/><Relationship Id="rId311" Type="http://schemas.openxmlformats.org/officeDocument/2006/relationships/hyperlink" Target="mailto:mhrnhr@wbhsi.net" TargetMode="External"/><Relationship Id="rId353" Type="http://schemas.openxmlformats.org/officeDocument/2006/relationships/hyperlink" Target="mailto:gcornwell@sasktel.net" TargetMode="External"/><Relationship Id="rId395" Type="http://schemas.openxmlformats.org/officeDocument/2006/relationships/hyperlink" Target="mailto:hugho22@yahoo.com" TargetMode="External"/><Relationship Id="rId409" Type="http://schemas.openxmlformats.org/officeDocument/2006/relationships/hyperlink" Target="mailto:Meridian44@track2.com" TargetMode="External"/><Relationship Id="rId560" Type="http://schemas.openxmlformats.org/officeDocument/2006/relationships/hyperlink" Target="mailto:cmcrane1@aol.com" TargetMode="External"/><Relationship Id="rId92" Type="http://schemas.openxmlformats.org/officeDocument/2006/relationships/hyperlink" Target="mailto:ssylveste@yahoo.com" TargetMode="External"/><Relationship Id="rId213" Type="http://schemas.openxmlformats.org/officeDocument/2006/relationships/hyperlink" Target="mailto:grat99zek@yahoo.com" TargetMode="External"/><Relationship Id="rId420" Type="http://schemas.openxmlformats.org/officeDocument/2006/relationships/hyperlink" Target="mailto:loismcd24@yahoo.com" TargetMode="External"/><Relationship Id="rId616" Type="http://schemas.openxmlformats.org/officeDocument/2006/relationships/hyperlink" Target="mailto:ldcwoods@gmail.com" TargetMode="External"/><Relationship Id="rId658" Type="http://schemas.openxmlformats.org/officeDocument/2006/relationships/hyperlink" Target="mailto:regier.kim@gmail.com" TargetMode="External"/><Relationship Id="rId255" Type="http://schemas.openxmlformats.org/officeDocument/2006/relationships/hyperlink" Target="mailto:gmjensen329@yahoo.com" TargetMode="External"/><Relationship Id="rId297" Type="http://schemas.openxmlformats.org/officeDocument/2006/relationships/hyperlink" Target="mailto:pkqually@hotmail.com" TargetMode="External"/><Relationship Id="rId462" Type="http://schemas.openxmlformats.org/officeDocument/2006/relationships/hyperlink" Target="mailto:janyceselland@hotmail.com" TargetMode="External"/><Relationship Id="rId518" Type="http://schemas.openxmlformats.org/officeDocument/2006/relationships/hyperlink" Target="mailto:laures@osage.net" TargetMode="External"/><Relationship Id="rId115" Type="http://schemas.openxmlformats.org/officeDocument/2006/relationships/hyperlink" Target="mailto:doverose347@gmail.com" TargetMode="External"/><Relationship Id="rId157" Type="http://schemas.openxmlformats.org/officeDocument/2006/relationships/hyperlink" Target="mailto:deli2@juno.com" TargetMode="External"/><Relationship Id="rId322" Type="http://schemas.openxmlformats.org/officeDocument/2006/relationships/hyperlink" Target="mailto:d.condoulis@cox.net" TargetMode="External"/><Relationship Id="rId364" Type="http://schemas.openxmlformats.org/officeDocument/2006/relationships/hyperlink" Target="mailto:rconner547@cox.net" TargetMode="External"/><Relationship Id="rId61" Type="http://schemas.openxmlformats.org/officeDocument/2006/relationships/hyperlink" Target="mailto:LwillsAK@gmail.com" TargetMode="External"/><Relationship Id="rId199" Type="http://schemas.openxmlformats.org/officeDocument/2006/relationships/hyperlink" Target="mailto:imp0005@aol.com" TargetMode="External"/><Relationship Id="rId571" Type="http://schemas.openxmlformats.org/officeDocument/2006/relationships/hyperlink" Target="mailto:gjbrash@sasktel.net" TargetMode="External"/><Relationship Id="rId627" Type="http://schemas.openxmlformats.org/officeDocument/2006/relationships/hyperlink" Target="mailto:kazzinnaro@gmail.com" TargetMode="External"/><Relationship Id="rId669" Type="http://schemas.openxmlformats.org/officeDocument/2006/relationships/hyperlink" Target="mailto:ppedersen55@comcast.net" TargetMode="External"/><Relationship Id="rId19" Type="http://schemas.openxmlformats.org/officeDocument/2006/relationships/hyperlink" Target="mailto:fidavis@cox.net" TargetMode="External"/><Relationship Id="rId224" Type="http://schemas.openxmlformats.org/officeDocument/2006/relationships/hyperlink" Target="mailto:mrday25@gmail.com" TargetMode="External"/><Relationship Id="rId266" Type="http://schemas.openxmlformats.org/officeDocument/2006/relationships/hyperlink" Target="mailto:barrydance@yahoo.com" TargetMode="External"/><Relationship Id="rId431" Type="http://schemas.openxmlformats.org/officeDocument/2006/relationships/hyperlink" Target="mailto:wedekindr@yahoo.com" TargetMode="External"/><Relationship Id="rId473" Type="http://schemas.openxmlformats.org/officeDocument/2006/relationships/hyperlink" Target="mailto:emerprof@yahoo.com" TargetMode="External"/><Relationship Id="rId529" Type="http://schemas.openxmlformats.org/officeDocument/2006/relationships/hyperlink" Target="mailto:kflai602@yahoo.com" TargetMode="External"/><Relationship Id="rId680" Type="http://schemas.openxmlformats.org/officeDocument/2006/relationships/hyperlink" Target="mailto:1042obtainer@gmail.com" TargetMode="External"/><Relationship Id="rId30" Type="http://schemas.openxmlformats.org/officeDocument/2006/relationships/hyperlink" Target="mailto:sandyg580@gmail.com" TargetMode="External"/><Relationship Id="rId126" Type="http://schemas.openxmlformats.org/officeDocument/2006/relationships/hyperlink" Target="mailto:dan.crossett@gmail.com" TargetMode="External"/><Relationship Id="rId168" Type="http://schemas.openxmlformats.org/officeDocument/2006/relationships/hyperlink" Target="mailto:mkinaz@cox.net" TargetMode="External"/><Relationship Id="rId333" Type="http://schemas.openxmlformats.org/officeDocument/2006/relationships/hyperlink" Target="mailto:anne@redfoot.us" TargetMode="External"/><Relationship Id="rId540" Type="http://schemas.openxmlformats.org/officeDocument/2006/relationships/hyperlink" Target="mailto:vplp1@cox.net" TargetMode="External"/><Relationship Id="rId72" Type="http://schemas.openxmlformats.org/officeDocument/2006/relationships/hyperlink" Target="mailto:djbroughton1957@gmail.com" TargetMode="External"/><Relationship Id="rId375" Type="http://schemas.openxmlformats.org/officeDocument/2006/relationships/hyperlink" Target="mailto:kj7u@msn.com" TargetMode="External"/><Relationship Id="rId582" Type="http://schemas.openxmlformats.org/officeDocument/2006/relationships/hyperlink" Target="mailto:donna.riffel@gmail.com" TargetMode="External"/><Relationship Id="rId638" Type="http://schemas.openxmlformats.org/officeDocument/2006/relationships/hyperlink" Target="mailto:DaveGuevara@hotmail.com" TargetMode="External"/><Relationship Id="rId3" Type="http://schemas.openxmlformats.org/officeDocument/2006/relationships/hyperlink" Target="mailto:ja1953@centurylink.com" TargetMode="External"/><Relationship Id="rId235" Type="http://schemas.openxmlformats.org/officeDocument/2006/relationships/hyperlink" Target="mailto:janet@libertybrush.com" TargetMode="External"/><Relationship Id="rId277" Type="http://schemas.openxmlformats.org/officeDocument/2006/relationships/hyperlink" Target="mailto:bubblesbrooks@yahoo.com" TargetMode="External"/><Relationship Id="rId400" Type="http://schemas.openxmlformats.org/officeDocument/2006/relationships/hyperlink" Target="mailto:pdjones@shaw.ca" TargetMode="External"/><Relationship Id="rId442" Type="http://schemas.openxmlformats.org/officeDocument/2006/relationships/hyperlink" Target="mailto:jjguzik100@yahoo.com%20-%20BAD" TargetMode="External"/><Relationship Id="rId484" Type="http://schemas.openxmlformats.org/officeDocument/2006/relationships/hyperlink" Target="mailto:bobhouge@yahoo.com" TargetMode="External"/><Relationship Id="rId137" Type="http://schemas.openxmlformats.org/officeDocument/2006/relationships/hyperlink" Target="mailto:richard.ewing3@gmail.com" TargetMode="External"/><Relationship Id="rId302" Type="http://schemas.openxmlformats.org/officeDocument/2006/relationships/hyperlink" Target="mailto:sebastianrp@cox.net" TargetMode="External"/><Relationship Id="rId344" Type="http://schemas.openxmlformats.org/officeDocument/2006/relationships/hyperlink" Target="mailto:carolnm@q.com" TargetMode="External"/><Relationship Id="rId41" Type="http://schemas.openxmlformats.org/officeDocument/2006/relationships/hyperlink" Target="mailto:joann.nckvtl@gmail.com" TargetMode="External"/><Relationship Id="rId83" Type="http://schemas.openxmlformats.org/officeDocument/2006/relationships/hyperlink" Target="mailto:kelvlyn@aol.com" TargetMode="External"/><Relationship Id="rId179" Type="http://schemas.openxmlformats.org/officeDocument/2006/relationships/hyperlink" Target="mailto:alfbrenn2@gmail.com" TargetMode="External"/><Relationship Id="rId386" Type="http://schemas.openxmlformats.org/officeDocument/2006/relationships/hyperlink" Target="mailto:nmsusand@gmail.com" TargetMode="External"/><Relationship Id="rId551" Type="http://schemas.openxmlformats.org/officeDocument/2006/relationships/hyperlink" Target="mailto:ejf960@aol.com" TargetMode="External"/><Relationship Id="rId593" Type="http://schemas.openxmlformats.org/officeDocument/2006/relationships/hyperlink" Target="mailto:thatssojoyce@cox.net" TargetMode="External"/><Relationship Id="rId607" Type="http://schemas.openxmlformats.org/officeDocument/2006/relationships/hyperlink" Target="mailto:Greg_bettybritton@msn.com" TargetMode="External"/><Relationship Id="rId649" Type="http://schemas.openxmlformats.org/officeDocument/2006/relationships/hyperlink" Target="mailto:rickgardner9@outlook.com" TargetMode="External"/><Relationship Id="rId190" Type="http://schemas.openxmlformats.org/officeDocument/2006/relationships/hyperlink" Target="mailto:musclecar2@cox.net" TargetMode="External"/><Relationship Id="rId204" Type="http://schemas.openxmlformats.org/officeDocument/2006/relationships/hyperlink" Target="mailto:glo.schley@gmail.com" TargetMode="External"/><Relationship Id="rId246" Type="http://schemas.openxmlformats.org/officeDocument/2006/relationships/hyperlink" Target="mailto:fpleydens@msn.com" TargetMode="External"/><Relationship Id="rId288" Type="http://schemas.openxmlformats.org/officeDocument/2006/relationships/hyperlink" Target="mailto:clyde5474@yahoo.com" TargetMode="External"/><Relationship Id="rId411" Type="http://schemas.openxmlformats.org/officeDocument/2006/relationships/hyperlink" Target="mailto:arlie_in_phx@q.com" TargetMode="External"/><Relationship Id="rId453" Type="http://schemas.openxmlformats.org/officeDocument/2006/relationships/hyperlink" Target="mailto:vankesse@comcast.net" TargetMode="External"/><Relationship Id="rId509" Type="http://schemas.openxmlformats.org/officeDocument/2006/relationships/hyperlink" Target="mailto:artibise@shaw.ca" TargetMode="External"/><Relationship Id="rId660" Type="http://schemas.openxmlformats.org/officeDocument/2006/relationships/hyperlink" Target="mailto:athertonphillips@gmail.com" TargetMode="External"/><Relationship Id="rId106" Type="http://schemas.openxmlformats.org/officeDocument/2006/relationships/hyperlink" Target="mailto:pattrevor@me.com" TargetMode="External"/><Relationship Id="rId313" Type="http://schemas.openxmlformats.org/officeDocument/2006/relationships/hyperlink" Target="mailto:scoty1@solarus.net" TargetMode="External"/><Relationship Id="rId495" Type="http://schemas.openxmlformats.org/officeDocument/2006/relationships/hyperlink" Target="mailto:baemery@mchsi.com" TargetMode="External"/><Relationship Id="rId10" Type="http://schemas.openxmlformats.org/officeDocument/2006/relationships/hyperlink" Target="mailto:lmcadwell@tds.net" TargetMode="External"/><Relationship Id="rId52" Type="http://schemas.openxmlformats.org/officeDocument/2006/relationships/hyperlink" Target="mailto:nodakwillie@gmail.com" TargetMode="External"/><Relationship Id="rId94" Type="http://schemas.openxmlformats.org/officeDocument/2006/relationships/hyperlink" Target="mailto:vcshaker@msn.com" TargetMode="External"/><Relationship Id="rId148" Type="http://schemas.openxmlformats.org/officeDocument/2006/relationships/hyperlink" Target="mailto:normamiler@aol.com" TargetMode="External"/><Relationship Id="rId355" Type="http://schemas.openxmlformats.org/officeDocument/2006/relationships/hyperlink" Target="mailto:verbrokel@yahoo.com" TargetMode="External"/><Relationship Id="rId397" Type="http://schemas.openxmlformats.org/officeDocument/2006/relationships/hyperlink" Target="mailto:cw6166@gmail.com" TargetMode="External"/><Relationship Id="rId520" Type="http://schemas.openxmlformats.org/officeDocument/2006/relationships/hyperlink" Target="mailto:jmhoctor@yahoo.com" TargetMode="External"/><Relationship Id="rId562" Type="http://schemas.openxmlformats.org/officeDocument/2006/relationships/hyperlink" Target="mailto:frank.boal@aol.com" TargetMode="External"/><Relationship Id="rId618" Type="http://schemas.openxmlformats.org/officeDocument/2006/relationships/hyperlink" Target="mailto:dorerv@msn.com" TargetMode="External"/><Relationship Id="rId215" Type="http://schemas.openxmlformats.org/officeDocument/2006/relationships/hyperlink" Target="mailto:fserbmon@yahoo.com" TargetMode="External"/><Relationship Id="rId257" Type="http://schemas.openxmlformats.org/officeDocument/2006/relationships/hyperlink" Target="mailto:bettyburm@q.com" TargetMode="External"/><Relationship Id="rId422" Type="http://schemas.openxmlformats.org/officeDocument/2006/relationships/hyperlink" Target="mailto:kubat1234@yahoo.com%20-%20BAD" TargetMode="External"/><Relationship Id="rId464" Type="http://schemas.openxmlformats.org/officeDocument/2006/relationships/hyperlink" Target="mailto:schrader1930@msn.com" TargetMode="External"/><Relationship Id="rId299" Type="http://schemas.openxmlformats.org/officeDocument/2006/relationships/hyperlink" Target="mailto:williamhorst252@yahoo.com" TargetMode="External"/><Relationship Id="rId63" Type="http://schemas.openxmlformats.org/officeDocument/2006/relationships/hyperlink" Target="mailto:momdunk@hotmail.com" TargetMode="External"/><Relationship Id="rId159" Type="http://schemas.openxmlformats.org/officeDocument/2006/relationships/hyperlink" Target="mailto:belanhal@comcast.net" TargetMode="External"/><Relationship Id="rId366" Type="http://schemas.openxmlformats.org/officeDocument/2006/relationships/hyperlink" Target="mailto:lavwilger@gmail.com" TargetMode="External"/><Relationship Id="rId573" Type="http://schemas.openxmlformats.org/officeDocument/2006/relationships/hyperlink" Target="mailto:lonvin@msn.com" TargetMode="External"/><Relationship Id="rId226" Type="http://schemas.openxmlformats.org/officeDocument/2006/relationships/hyperlink" Target="mailto:jdancearts@gmail.com" TargetMode="External"/><Relationship Id="rId433" Type="http://schemas.openxmlformats.org/officeDocument/2006/relationships/hyperlink" Target="mailto:dar1115@cox.net" TargetMode="External"/><Relationship Id="rId640" Type="http://schemas.openxmlformats.org/officeDocument/2006/relationships/hyperlink" Target="mailto:BAD_Sadellegirl@yahoo.com" TargetMode="External"/><Relationship Id="rId74" Type="http://schemas.openxmlformats.org/officeDocument/2006/relationships/hyperlink" Target="mailto:lurianned@telus.net" TargetMode="External"/><Relationship Id="rId377" Type="http://schemas.openxmlformats.org/officeDocument/2006/relationships/hyperlink" Target="mailto:gcornwell@sasktel.net" TargetMode="External"/><Relationship Id="rId500" Type="http://schemas.openxmlformats.org/officeDocument/2006/relationships/hyperlink" Target="mailto:billchenausky@yahoo.com" TargetMode="External"/><Relationship Id="rId584" Type="http://schemas.openxmlformats.org/officeDocument/2006/relationships/hyperlink" Target="mailto:ralphsjohn@gmail.com" TargetMode="External"/><Relationship Id="rId5" Type="http://schemas.openxmlformats.org/officeDocument/2006/relationships/hyperlink" Target="mailto:andrewangal@yahoo.com" TargetMode="External"/><Relationship Id="rId237" Type="http://schemas.openxmlformats.org/officeDocument/2006/relationships/hyperlink" Target="mailto:ejhaaf@sasktel.net" TargetMode="External"/><Relationship Id="rId444" Type="http://schemas.openxmlformats.org/officeDocument/2006/relationships/hyperlink" Target="mailto:jrjmbryant@earthlink.net%20-%20BAD" TargetMode="External"/><Relationship Id="rId651" Type="http://schemas.openxmlformats.org/officeDocument/2006/relationships/hyperlink" Target="mailto:cindyluce4@gmail.com" TargetMode="External"/><Relationship Id="rId290" Type="http://schemas.openxmlformats.org/officeDocument/2006/relationships/hyperlink" Target="mailto:sherman1001@yahoo.com" TargetMode="External"/><Relationship Id="rId304" Type="http://schemas.openxmlformats.org/officeDocument/2006/relationships/hyperlink" Target="mailto:dale1955@hotmail.com" TargetMode="External"/><Relationship Id="rId388" Type="http://schemas.openxmlformats.org/officeDocument/2006/relationships/hyperlink" Target="mailto:rcfoster64@yahoo.com" TargetMode="External"/><Relationship Id="rId511" Type="http://schemas.openxmlformats.org/officeDocument/2006/relationships/hyperlink" Target="mailto:cw_arend@msn.com" TargetMode="External"/><Relationship Id="rId609" Type="http://schemas.openxmlformats.org/officeDocument/2006/relationships/hyperlink" Target="mailto:quickpiks@gmail.com" TargetMode="External"/><Relationship Id="rId85" Type="http://schemas.openxmlformats.org/officeDocument/2006/relationships/hyperlink" Target="mailto:jduncan5491@gmail.com" TargetMode="External"/><Relationship Id="rId150" Type="http://schemas.openxmlformats.org/officeDocument/2006/relationships/hyperlink" Target="mailto:amanzer55@gmail.com" TargetMode="External"/><Relationship Id="rId595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248" Type="http://schemas.openxmlformats.org/officeDocument/2006/relationships/hyperlink" Target="mailto:catintime@cox.net" TargetMode="External"/><Relationship Id="rId455" Type="http://schemas.openxmlformats.org/officeDocument/2006/relationships/hyperlink" Target="mailto:mteike@msn.com" TargetMode="External"/><Relationship Id="rId662" Type="http://schemas.openxmlformats.org/officeDocument/2006/relationships/hyperlink" Target="mailto:travelermom36@gmail.com" TargetMode="External"/><Relationship Id="rId12" Type="http://schemas.openxmlformats.org/officeDocument/2006/relationships/hyperlink" Target="mailto:1dancerlady@gmail.com" TargetMode="External"/><Relationship Id="rId108" Type="http://schemas.openxmlformats.org/officeDocument/2006/relationships/hyperlink" Target="mailto:mhmtr@juno.com" TargetMode="External"/><Relationship Id="rId315" Type="http://schemas.openxmlformats.org/officeDocument/2006/relationships/hyperlink" Target="mailto:mmiles7@cox.net" TargetMode="External"/><Relationship Id="rId522" Type="http://schemas.openxmlformats.org/officeDocument/2006/relationships/hyperlink" Target="mailto:glennjsmith79@aol.com" TargetMode="External"/><Relationship Id="rId96" Type="http://schemas.openxmlformats.org/officeDocument/2006/relationships/hyperlink" Target="mailto:fosterjazz1@gmail.com" TargetMode="External"/><Relationship Id="rId161" Type="http://schemas.openxmlformats.org/officeDocument/2006/relationships/hyperlink" Target="mailto:desertflora@cox.net" TargetMode="External"/><Relationship Id="rId399" Type="http://schemas.openxmlformats.org/officeDocument/2006/relationships/hyperlink" Target="mailto:hhplavcak@Juno.com" TargetMode="External"/><Relationship Id="rId259" Type="http://schemas.openxmlformats.org/officeDocument/2006/relationships/hyperlink" Target="mailto:pattiandglenn@gmail.com" TargetMode="External"/><Relationship Id="rId466" Type="http://schemas.openxmlformats.org/officeDocument/2006/relationships/hyperlink" Target="mailto:jtcatsunnyaz@hotmail.com" TargetMode="External"/><Relationship Id="rId673" Type="http://schemas.openxmlformats.org/officeDocument/2006/relationships/hyperlink" Target="mailto:kmartz@mac.com" TargetMode="External"/><Relationship Id="rId23" Type="http://schemas.openxmlformats.org/officeDocument/2006/relationships/hyperlink" Target="mailto:ricksar@gmail.com" TargetMode="External"/><Relationship Id="rId119" Type="http://schemas.openxmlformats.org/officeDocument/2006/relationships/hyperlink" Target="mailto:pelegray@gmail.com" TargetMode="External"/><Relationship Id="rId326" Type="http://schemas.openxmlformats.org/officeDocument/2006/relationships/hyperlink" Target="mailto:dwright335@aol.com" TargetMode="External"/><Relationship Id="rId533" Type="http://schemas.openxmlformats.org/officeDocument/2006/relationships/hyperlink" Target="mailto:jgcbsc@cox.net" TargetMode="External"/><Relationship Id="rId172" Type="http://schemas.openxmlformats.org/officeDocument/2006/relationships/hyperlink" Target="mailto:doloves2dance@yahoo.com" TargetMode="External"/><Relationship Id="rId477" Type="http://schemas.openxmlformats.org/officeDocument/2006/relationships/hyperlink" Target="mailto:jddancers@webtv.net" TargetMode="External"/><Relationship Id="rId600" Type="http://schemas.openxmlformats.org/officeDocument/2006/relationships/hyperlink" Target="mailto:dromans123@yahoo.com" TargetMode="External"/><Relationship Id="rId684" Type="http://schemas.openxmlformats.org/officeDocument/2006/relationships/printerSettings" Target="../printerSettings/printerSettings3.bin"/><Relationship Id="rId337" Type="http://schemas.openxmlformats.org/officeDocument/2006/relationships/hyperlink" Target="mailto:deedel004@gmail.com" TargetMode="External"/><Relationship Id="rId34" Type="http://schemas.openxmlformats.org/officeDocument/2006/relationships/hyperlink" Target="mailto:marleisner@gmail.com" TargetMode="External"/><Relationship Id="rId544" Type="http://schemas.openxmlformats.org/officeDocument/2006/relationships/hyperlink" Target="mailto:aeaton@cox.net%20(daughter%20Sandy)" TargetMode="External"/><Relationship Id="rId183" Type="http://schemas.openxmlformats.org/officeDocument/2006/relationships/hyperlink" Target="mailto:activities@svwhoa.com" TargetMode="External"/><Relationship Id="rId390" Type="http://schemas.openxmlformats.org/officeDocument/2006/relationships/hyperlink" Target="mailto:bunnihop2@msn.com" TargetMode="External"/><Relationship Id="rId404" Type="http://schemas.openxmlformats.org/officeDocument/2006/relationships/hyperlink" Target="mailto:pflahart@gmail.com" TargetMode="External"/><Relationship Id="rId611" Type="http://schemas.openxmlformats.org/officeDocument/2006/relationships/hyperlink" Target="mailto:gregandjulie@comcast.net" TargetMode="External"/><Relationship Id="rId250" Type="http://schemas.openxmlformats.org/officeDocument/2006/relationships/hyperlink" Target="mailto:katsan3@gmail.com" TargetMode="External"/><Relationship Id="rId488" Type="http://schemas.openxmlformats.org/officeDocument/2006/relationships/hyperlink" Target="mailto:bch75@gilanet.com" TargetMode="External"/><Relationship Id="rId45" Type="http://schemas.openxmlformats.org/officeDocument/2006/relationships/hyperlink" Target="mailto:atrooper187@cox.net" TargetMode="External"/><Relationship Id="rId110" Type="http://schemas.openxmlformats.org/officeDocument/2006/relationships/hyperlink" Target="mailto:dancingdavemucklow900@gmail.com" TargetMode="External"/><Relationship Id="rId348" Type="http://schemas.openxmlformats.org/officeDocument/2006/relationships/hyperlink" Target="mailto:kenscharpf@yahoo.com" TargetMode="External"/><Relationship Id="rId555" Type="http://schemas.openxmlformats.org/officeDocument/2006/relationships/hyperlink" Target="mailto:rdds1@cox.net%20-%20bad" TargetMode="External"/><Relationship Id="rId194" Type="http://schemas.openxmlformats.org/officeDocument/2006/relationships/hyperlink" Target="mailto:bahunkins@yahoo.com" TargetMode="External"/><Relationship Id="rId208" Type="http://schemas.openxmlformats.org/officeDocument/2006/relationships/hyperlink" Target="mailto:kj7u@msn.com" TargetMode="External"/><Relationship Id="rId415" Type="http://schemas.openxmlformats.org/officeDocument/2006/relationships/hyperlink" Target="mailto:marialw@cox.net" TargetMode="External"/><Relationship Id="rId622" Type="http://schemas.openxmlformats.org/officeDocument/2006/relationships/hyperlink" Target="mailto:kidsnmusic@hotmail.com" TargetMode="External"/><Relationship Id="rId261" Type="http://schemas.openxmlformats.org/officeDocument/2006/relationships/hyperlink" Target="mailto:kcenturion@aol.com" TargetMode="External"/><Relationship Id="rId499" Type="http://schemas.openxmlformats.org/officeDocument/2006/relationships/hyperlink" Target="mailto:JamesClabaugh@cox.net" TargetMode="External"/><Relationship Id="rId56" Type="http://schemas.openxmlformats.org/officeDocument/2006/relationships/hyperlink" Target="mailto:jshoemaker7010@comcast.net" TargetMode="External"/><Relationship Id="rId359" Type="http://schemas.openxmlformats.org/officeDocument/2006/relationships/hyperlink" Target="mailto:jmhoctor@yahoo.com" TargetMode="External"/><Relationship Id="rId566" Type="http://schemas.openxmlformats.org/officeDocument/2006/relationships/hyperlink" Target="mailto:shirleymhow@msn.com" TargetMode="External"/><Relationship Id="rId121" Type="http://schemas.openxmlformats.org/officeDocument/2006/relationships/hyperlink" Target="mailto:eyeball5@juno.com" TargetMode="External"/><Relationship Id="rId219" Type="http://schemas.openxmlformats.org/officeDocument/2006/relationships/hyperlink" Target="mailto:bsherry1@centurylink.net" TargetMode="External"/><Relationship Id="rId426" Type="http://schemas.openxmlformats.org/officeDocument/2006/relationships/hyperlink" Target="mailto:ggram@hotmail.com" TargetMode="External"/><Relationship Id="rId633" Type="http://schemas.openxmlformats.org/officeDocument/2006/relationships/hyperlink" Target="mailto:haapala4478@gmail.com" TargetMode="External"/><Relationship Id="rId67" Type="http://schemas.openxmlformats.org/officeDocument/2006/relationships/hyperlink" Target="mailto:patriciamasters@aol.com" TargetMode="External"/><Relationship Id="rId272" Type="http://schemas.openxmlformats.org/officeDocument/2006/relationships/hyperlink" Target="mailto:howard.standage@hotmail.com" TargetMode="External"/><Relationship Id="rId577" Type="http://schemas.openxmlformats.org/officeDocument/2006/relationships/hyperlink" Target="mailto:jkr0807@gmail.com" TargetMode="External"/><Relationship Id="rId132" Type="http://schemas.openxmlformats.org/officeDocument/2006/relationships/hyperlink" Target="mailto:gerriaz@cox.net" TargetMode="External"/><Relationship Id="rId437" Type="http://schemas.openxmlformats.org/officeDocument/2006/relationships/hyperlink" Target="mailto:d.mendez@cox.net" TargetMode="External"/><Relationship Id="rId644" Type="http://schemas.openxmlformats.org/officeDocument/2006/relationships/hyperlink" Target="mailto:jaclayton14@yahoo.com" TargetMode="External"/><Relationship Id="rId283" Type="http://schemas.openxmlformats.org/officeDocument/2006/relationships/hyperlink" Target="mailto:david808@gmail.com" TargetMode="External"/><Relationship Id="rId490" Type="http://schemas.openxmlformats.org/officeDocument/2006/relationships/hyperlink" Target="mailto:lgonz@gobrainstorm.net" TargetMode="External"/><Relationship Id="rId504" Type="http://schemas.openxmlformats.org/officeDocument/2006/relationships/hyperlink" Target="mailto:jddancers@webtv.net" TargetMode="External"/><Relationship Id="rId78" Type="http://schemas.openxmlformats.org/officeDocument/2006/relationships/hyperlink" Target="mailto:bgplace@bgplace.cnc.net" TargetMode="External"/><Relationship Id="rId143" Type="http://schemas.openxmlformats.org/officeDocument/2006/relationships/hyperlink" Target="mailto:gmcgreal@comcast.net" TargetMode="External"/><Relationship Id="rId350" Type="http://schemas.openxmlformats.org/officeDocument/2006/relationships/hyperlink" Target="mailto:libraguy@telus.net" TargetMode="External"/><Relationship Id="rId588" Type="http://schemas.openxmlformats.org/officeDocument/2006/relationships/hyperlink" Target="mailto:rwfalf@juno.com" TargetMode="External"/><Relationship Id="rId9" Type="http://schemas.openxmlformats.org/officeDocument/2006/relationships/hyperlink" Target="mailto:lmcadwell@tds.net" TargetMode="External"/><Relationship Id="rId210" Type="http://schemas.openxmlformats.org/officeDocument/2006/relationships/hyperlink" Target="mailto:mparrish1975@gmail.com" TargetMode="External"/><Relationship Id="rId448" Type="http://schemas.openxmlformats.org/officeDocument/2006/relationships/hyperlink" Target="https://webmail.west.cox.net/do/mail/message/mailto?to=ruwestaz%40cox" TargetMode="External"/><Relationship Id="rId655" Type="http://schemas.openxmlformats.org/officeDocument/2006/relationships/hyperlink" Target="mailto:kaye.west@csulb.edu" TargetMode="External"/><Relationship Id="rId294" Type="http://schemas.openxmlformats.org/officeDocument/2006/relationships/hyperlink" Target="mailto:doug.levasseur@gmail.com" TargetMode="External"/><Relationship Id="rId308" Type="http://schemas.openxmlformats.org/officeDocument/2006/relationships/hyperlink" Target="mailto:nrhossalla@yahoo.com" TargetMode="External"/><Relationship Id="rId515" Type="http://schemas.openxmlformats.org/officeDocument/2006/relationships/hyperlink" Target="mailto:mclain279@aol.com" TargetMode="External"/><Relationship Id="rId89" Type="http://schemas.openxmlformats.org/officeDocument/2006/relationships/hyperlink" Target="mailto:logger2100@aol.com" TargetMode="External"/><Relationship Id="rId154" Type="http://schemas.openxmlformats.org/officeDocument/2006/relationships/hyperlink" Target="mailto:rconner547@cox.net" TargetMode="External"/><Relationship Id="rId361" Type="http://schemas.openxmlformats.org/officeDocument/2006/relationships/hyperlink" Target="mailto:wjnlew2@aol.com" TargetMode="External"/><Relationship Id="rId599" Type="http://schemas.openxmlformats.org/officeDocument/2006/relationships/hyperlink" Target="mailto:berresune@gmail.com" TargetMode="External"/><Relationship Id="rId459" Type="http://schemas.openxmlformats.org/officeDocument/2006/relationships/hyperlink" Target="mailto:estringham@juno.com" TargetMode="External"/><Relationship Id="rId666" Type="http://schemas.openxmlformats.org/officeDocument/2006/relationships/hyperlink" Target="mailto:ahgin2016@gmail.com" TargetMode="External"/><Relationship Id="rId16" Type="http://schemas.openxmlformats.org/officeDocument/2006/relationships/hyperlink" Target="mailto:udance57@yahoo.com" TargetMode="External"/><Relationship Id="rId221" Type="http://schemas.openxmlformats.org/officeDocument/2006/relationships/hyperlink" Target="mailto:cpowers21@cox.net" TargetMode="External"/><Relationship Id="rId319" Type="http://schemas.openxmlformats.org/officeDocument/2006/relationships/hyperlink" Target="mailto:gracietay2000@yahoo.com" TargetMode="External"/><Relationship Id="rId526" Type="http://schemas.openxmlformats.org/officeDocument/2006/relationships/hyperlink" Target="mailto:jolsen3000@aol.com" TargetMode="External"/><Relationship Id="rId165" Type="http://schemas.openxmlformats.org/officeDocument/2006/relationships/hyperlink" Target="mailto:mbaumann927@gmail.com" TargetMode="External"/><Relationship Id="rId372" Type="http://schemas.openxmlformats.org/officeDocument/2006/relationships/hyperlink" Target="mailto:robgay3@gmail.com" TargetMode="External"/><Relationship Id="rId677" Type="http://schemas.openxmlformats.org/officeDocument/2006/relationships/hyperlink" Target="mailto:Michelledjames@gmail.com" TargetMode="External"/><Relationship Id="rId232" Type="http://schemas.openxmlformats.org/officeDocument/2006/relationships/hyperlink" Target="mailto:edemerse@cox.net" TargetMode="External"/><Relationship Id="rId27" Type="http://schemas.openxmlformats.org/officeDocument/2006/relationships/hyperlink" Target="mailto:wlhalsey107@aol.com" TargetMode="External"/><Relationship Id="rId537" Type="http://schemas.openxmlformats.org/officeDocument/2006/relationships/hyperlink" Target="mailto:jtletsdance@hotmail.com" TargetMode="External"/><Relationship Id="rId80" Type="http://schemas.openxmlformats.org/officeDocument/2006/relationships/hyperlink" Target="mailto:rob.slabach@gmail.com" TargetMode="External"/><Relationship Id="rId176" Type="http://schemas.openxmlformats.org/officeDocument/2006/relationships/hyperlink" Target="mailto:loggen21001@aol.com%20?" TargetMode="External"/><Relationship Id="rId383" Type="http://schemas.openxmlformats.org/officeDocument/2006/relationships/hyperlink" Target="mailto:alexmd@cox.net" TargetMode="External"/><Relationship Id="rId590" Type="http://schemas.openxmlformats.org/officeDocument/2006/relationships/hyperlink" Target="mailto:ak1mk1@msn.com" TargetMode="External"/><Relationship Id="rId604" Type="http://schemas.openxmlformats.org/officeDocument/2006/relationships/hyperlink" Target="mailto:lel60@juno.com" TargetMode="External"/><Relationship Id="rId243" Type="http://schemas.openxmlformats.org/officeDocument/2006/relationships/hyperlink" Target="mailto:springtmenow@q.com" TargetMode="External"/><Relationship Id="rId450" Type="http://schemas.openxmlformats.org/officeDocument/2006/relationships/hyperlink" Target="mailto:annwangler@cox.net" TargetMode="External"/><Relationship Id="rId38" Type="http://schemas.openxmlformats.org/officeDocument/2006/relationships/hyperlink" Target="mailto:dospronto@gmail.com" TargetMode="External"/><Relationship Id="rId103" Type="http://schemas.openxmlformats.org/officeDocument/2006/relationships/hyperlink" Target="mailto:levocsal@live.com" TargetMode="External"/><Relationship Id="rId310" Type="http://schemas.openxmlformats.org/officeDocument/2006/relationships/hyperlink" Target="mailto:mhrnhr@wbhsi.net" TargetMode="External"/><Relationship Id="rId548" Type="http://schemas.openxmlformats.org/officeDocument/2006/relationships/hyperlink" Target="mailto:vov34@comcast.net" TargetMode="External"/><Relationship Id="rId91" Type="http://schemas.openxmlformats.org/officeDocument/2006/relationships/hyperlink" Target="mailto:ssylveste@yahoo.com" TargetMode="External"/><Relationship Id="rId187" Type="http://schemas.openxmlformats.org/officeDocument/2006/relationships/hyperlink" Target="mailto:jskaz65@gmail.com" TargetMode="External"/><Relationship Id="rId394" Type="http://schemas.openxmlformats.org/officeDocument/2006/relationships/hyperlink" Target="mailto:cfrickle44@yahoo.com" TargetMode="External"/><Relationship Id="rId408" Type="http://schemas.openxmlformats.org/officeDocument/2006/relationships/hyperlink" Target="mailto:stainedglasspoetry@live.com" TargetMode="External"/><Relationship Id="rId615" Type="http://schemas.openxmlformats.org/officeDocument/2006/relationships/hyperlink" Target="mailto:jakemull@yahoo.com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doverose347@gmail.com" TargetMode="External"/><Relationship Id="rId671" Type="http://schemas.openxmlformats.org/officeDocument/2006/relationships/hyperlink" Target="mailto:athertonphillips@gmail.com" TargetMode="External"/><Relationship Id="rId21" Type="http://schemas.openxmlformats.org/officeDocument/2006/relationships/hyperlink" Target="mailto:bgizzi@cox.net" TargetMode="External"/><Relationship Id="rId324" Type="http://schemas.openxmlformats.org/officeDocument/2006/relationships/hyperlink" Target="mailto:gracietay2000@yahoo.com" TargetMode="External"/><Relationship Id="rId531" Type="http://schemas.openxmlformats.org/officeDocument/2006/relationships/hyperlink" Target="mailto:jolsen3000@aol.com" TargetMode="External"/><Relationship Id="rId629" Type="http://schemas.openxmlformats.org/officeDocument/2006/relationships/hyperlink" Target="mailto:dancingqueen7@cox.net" TargetMode="External"/><Relationship Id="rId170" Type="http://schemas.openxmlformats.org/officeDocument/2006/relationships/hyperlink" Target="mailto:warmhands65@gmail.com" TargetMode="External"/><Relationship Id="rId268" Type="http://schemas.openxmlformats.org/officeDocument/2006/relationships/hyperlink" Target="mailto:jtp149@yahoo.com" TargetMode="External"/><Relationship Id="rId475" Type="http://schemas.openxmlformats.org/officeDocument/2006/relationships/hyperlink" Target="mailto:blueeyez1@gmail.com" TargetMode="External"/><Relationship Id="rId32" Type="http://schemas.openxmlformats.org/officeDocument/2006/relationships/hyperlink" Target="mailto:jandcgahrs@charter.net" TargetMode="External"/><Relationship Id="rId128" Type="http://schemas.openxmlformats.org/officeDocument/2006/relationships/hyperlink" Target="mailto:jimcook888@q.com" TargetMode="External"/><Relationship Id="rId335" Type="http://schemas.openxmlformats.org/officeDocument/2006/relationships/hyperlink" Target="mailto:bobfnaz2006@hotmail.com" TargetMode="External"/><Relationship Id="rId542" Type="http://schemas.openxmlformats.org/officeDocument/2006/relationships/hyperlink" Target="mailto:jtletsdance@hotmail.com" TargetMode="External"/><Relationship Id="rId181" Type="http://schemas.openxmlformats.org/officeDocument/2006/relationships/hyperlink" Target="mailto:davidhill10@frontier.com" TargetMode="External"/><Relationship Id="rId402" Type="http://schemas.openxmlformats.org/officeDocument/2006/relationships/hyperlink" Target="mailto:cw6166@gmail.com" TargetMode="External"/><Relationship Id="rId279" Type="http://schemas.openxmlformats.org/officeDocument/2006/relationships/hyperlink" Target="mailto:eladio4448@yahoo.com" TargetMode="External"/><Relationship Id="rId486" Type="http://schemas.openxmlformats.org/officeDocument/2006/relationships/hyperlink" Target="mailto:tennisboy007@hotmail.com%20-BAD" TargetMode="External"/><Relationship Id="rId43" Type="http://schemas.openxmlformats.org/officeDocument/2006/relationships/hyperlink" Target="mailto:welovetodance2@gmail.com" TargetMode="External"/><Relationship Id="rId139" Type="http://schemas.openxmlformats.org/officeDocument/2006/relationships/hyperlink" Target="mailto:dance_lady@live.com" TargetMode="External"/><Relationship Id="rId346" Type="http://schemas.openxmlformats.org/officeDocument/2006/relationships/hyperlink" Target="mailto:ritamjmartel@hotmail.com" TargetMode="External"/><Relationship Id="rId553" Type="http://schemas.openxmlformats.org/officeDocument/2006/relationships/hyperlink" Target="mailto:vov34@comcast.net" TargetMode="External"/><Relationship Id="rId192" Type="http://schemas.openxmlformats.org/officeDocument/2006/relationships/hyperlink" Target="mailto:musclecar2@cox.net" TargetMode="External"/><Relationship Id="rId206" Type="http://schemas.openxmlformats.org/officeDocument/2006/relationships/hyperlink" Target="mailto:sue.sorenson7@yahoo.com" TargetMode="External"/><Relationship Id="rId413" Type="http://schemas.openxmlformats.org/officeDocument/2006/relationships/hyperlink" Target="mailto:stainedglasspoetry@live.com" TargetMode="External"/><Relationship Id="rId497" Type="http://schemas.openxmlformats.org/officeDocument/2006/relationships/hyperlink" Target="mailto:liliagayondato@yahoo.com" TargetMode="External"/><Relationship Id="rId620" Type="http://schemas.openxmlformats.org/officeDocument/2006/relationships/hyperlink" Target="mailto:beni@beresweb.net" TargetMode="External"/><Relationship Id="rId357" Type="http://schemas.openxmlformats.org/officeDocument/2006/relationships/hyperlink" Target="mailto:smdancer@yahoo.com" TargetMode="External"/><Relationship Id="rId54" Type="http://schemas.openxmlformats.org/officeDocument/2006/relationships/hyperlink" Target="mailto:dsirks@cox.net" TargetMode="External"/><Relationship Id="rId217" Type="http://schemas.openxmlformats.org/officeDocument/2006/relationships/hyperlink" Target="mailto:henri.verwayen@gmail.com" TargetMode="External"/><Relationship Id="rId564" Type="http://schemas.openxmlformats.org/officeDocument/2006/relationships/hyperlink" Target="mailto:SR@DrSallyRockwell.com" TargetMode="External"/><Relationship Id="rId424" Type="http://schemas.openxmlformats.org/officeDocument/2006/relationships/hyperlink" Target="mailto:dougtdong@aol.com" TargetMode="External"/><Relationship Id="rId631" Type="http://schemas.openxmlformats.org/officeDocument/2006/relationships/hyperlink" Target="mailto:kidsnmusic@hotmail.com" TargetMode="External"/><Relationship Id="rId270" Type="http://schemas.openxmlformats.org/officeDocument/2006/relationships/hyperlink" Target="mailto:tjohnyu@gmail.com" TargetMode="External"/><Relationship Id="rId65" Type="http://schemas.openxmlformats.org/officeDocument/2006/relationships/hyperlink" Target="mailto:momdunk@hotmail.com" TargetMode="External"/><Relationship Id="rId130" Type="http://schemas.openxmlformats.org/officeDocument/2006/relationships/hyperlink" Target="mailto:judydematteis@msn.com" TargetMode="External"/><Relationship Id="rId368" Type="http://schemas.openxmlformats.org/officeDocument/2006/relationships/hyperlink" Target="mailto:jamespbradley@hotmail.com" TargetMode="External"/><Relationship Id="rId575" Type="http://schemas.openxmlformats.org/officeDocument/2006/relationships/hyperlink" Target="mailto:kbmack9@gmail.com" TargetMode="External"/><Relationship Id="rId228" Type="http://schemas.openxmlformats.org/officeDocument/2006/relationships/hyperlink" Target="mailto:wmfee@aol.com" TargetMode="External"/><Relationship Id="rId435" Type="http://schemas.openxmlformats.org/officeDocument/2006/relationships/hyperlink" Target="mailto:hbnoni@msn.com%20-%20BAD" TargetMode="External"/><Relationship Id="rId642" Type="http://schemas.openxmlformats.org/officeDocument/2006/relationships/hyperlink" Target="mailto:haapala4478@gmail.com" TargetMode="External"/><Relationship Id="rId281" Type="http://schemas.openxmlformats.org/officeDocument/2006/relationships/hyperlink" Target="mailto:CSP@triotel.net" TargetMode="External"/><Relationship Id="rId502" Type="http://schemas.openxmlformats.org/officeDocument/2006/relationships/hyperlink" Target="mailto:htcorson@aol.com" TargetMode="External"/><Relationship Id="rId76" Type="http://schemas.openxmlformats.org/officeDocument/2006/relationships/hyperlink" Target="mailto:lurianned@telus.net" TargetMode="External"/><Relationship Id="rId141" Type="http://schemas.openxmlformats.org/officeDocument/2006/relationships/hyperlink" Target="mailto:barbjeanl81@gmail.com" TargetMode="External"/><Relationship Id="rId379" Type="http://schemas.openxmlformats.org/officeDocument/2006/relationships/hyperlink" Target="http://wildbillcwdance.com/" TargetMode="External"/><Relationship Id="rId586" Type="http://schemas.openxmlformats.org/officeDocument/2006/relationships/hyperlink" Target="mailto:alene13@gmail.com" TargetMode="External"/><Relationship Id="rId7" Type="http://schemas.openxmlformats.org/officeDocument/2006/relationships/hyperlink" Target="mailto:ambutch1947@yahoo.com" TargetMode="External"/><Relationship Id="rId239" Type="http://schemas.openxmlformats.org/officeDocument/2006/relationships/hyperlink" Target="mailto:janet@libertybrush.com" TargetMode="External"/><Relationship Id="rId446" Type="http://schemas.openxmlformats.org/officeDocument/2006/relationships/hyperlink" Target="mailto:jebehrend@q.com" TargetMode="External"/><Relationship Id="rId653" Type="http://schemas.openxmlformats.org/officeDocument/2006/relationships/hyperlink" Target="mailto:jaclayton14@yahoo.com" TargetMode="External"/><Relationship Id="rId292" Type="http://schemas.openxmlformats.org/officeDocument/2006/relationships/hyperlink" Target="mailto:tachavosbuyh@msn.com" TargetMode="External"/><Relationship Id="rId306" Type="http://schemas.openxmlformats.org/officeDocument/2006/relationships/hyperlink" Target="mailto:shizuemase@gmail.com" TargetMode="External"/><Relationship Id="rId87" Type="http://schemas.openxmlformats.org/officeDocument/2006/relationships/hyperlink" Target="mailto:jduncan5491@gmail.com" TargetMode="External"/><Relationship Id="rId513" Type="http://schemas.openxmlformats.org/officeDocument/2006/relationships/hyperlink" Target="mailto:jebehrend@q.com" TargetMode="External"/><Relationship Id="rId597" Type="http://schemas.openxmlformats.org/officeDocument/2006/relationships/hyperlink" Target="mailto:abixel5@gmail.com" TargetMode="External"/><Relationship Id="rId152" Type="http://schemas.openxmlformats.org/officeDocument/2006/relationships/hyperlink" Target="mailto:kenpauliu@juno.com" TargetMode="External"/><Relationship Id="rId457" Type="http://schemas.openxmlformats.org/officeDocument/2006/relationships/hyperlink" Target="mailto:tomwagner101@yahoo.com" TargetMode="External"/><Relationship Id="rId664" Type="http://schemas.openxmlformats.org/officeDocument/2006/relationships/hyperlink" Target="mailto:wagg1es@yahoo.com" TargetMode="External"/><Relationship Id="rId14" Type="http://schemas.openxmlformats.org/officeDocument/2006/relationships/hyperlink" Target="mailto:waynebarker@msn.com" TargetMode="External"/><Relationship Id="rId317" Type="http://schemas.openxmlformats.org/officeDocument/2006/relationships/hyperlink" Target="mailto:scoty1@solarus.net" TargetMode="External"/><Relationship Id="rId524" Type="http://schemas.openxmlformats.org/officeDocument/2006/relationships/hyperlink" Target="mailto:abucksbaum@ieee.org" TargetMode="External"/><Relationship Id="rId98" Type="http://schemas.openxmlformats.org/officeDocument/2006/relationships/hyperlink" Target="mailto:fosterjazz1@gmail.com" TargetMode="External"/><Relationship Id="rId163" Type="http://schemas.openxmlformats.org/officeDocument/2006/relationships/hyperlink" Target="mailto:aeaton@cox.net" TargetMode="External"/><Relationship Id="rId370" Type="http://schemas.openxmlformats.org/officeDocument/2006/relationships/hyperlink" Target="mailto:rchsts4@aol.com%20-%20bad" TargetMode="External"/><Relationship Id="rId230" Type="http://schemas.openxmlformats.org/officeDocument/2006/relationships/hyperlink" Target="mailto:jdancearts@gmail.com" TargetMode="External"/><Relationship Id="rId468" Type="http://schemas.openxmlformats.org/officeDocument/2006/relationships/hyperlink" Target="mailto:gaissert@bellsouth.net" TargetMode="External"/><Relationship Id="rId675" Type="http://schemas.openxmlformats.org/officeDocument/2006/relationships/printerSettings" Target="../printerSettings/printerSettings4.bin"/><Relationship Id="rId25" Type="http://schemas.openxmlformats.org/officeDocument/2006/relationships/hyperlink" Target="mailto:dafy46@gmail.com" TargetMode="External"/><Relationship Id="rId328" Type="http://schemas.openxmlformats.org/officeDocument/2006/relationships/hyperlink" Target="mailto:donprater@msn.com" TargetMode="External"/><Relationship Id="rId535" Type="http://schemas.openxmlformats.org/officeDocument/2006/relationships/hyperlink" Target="mailto:jmclaughlin@newwaytrucks.com" TargetMode="External"/><Relationship Id="rId174" Type="http://schemas.openxmlformats.org/officeDocument/2006/relationships/hyperlink" Target="mailto:patriciaeck621@gmail.com" TargetMode="External"/><Relationship Id="rId381" Type="http://schemas.openxmlformats.org/officeDocument/2006/relationships/hyperlink" Target="mailto:kj7u@msn.com" TargetMode="External"/><Relationship Id="rId602" Type="http://schemas.openxmlformats.org/officeDocument/2006/relationships/hyperlink" Target="mailto:blueclearcoast@yahoo.com" TargetMode="External"/><Relationship Id="rId241" Type="http://schemas.openxmlformats.org/officeDocument/2006/relationships/hyperlink" Target="mailto:ejhaaf@sasktel.net" TargetMode="External"/><Relationship Id="rId479" Type="http://schemas.openxmlformats.org/officeDocument/2006/relationships/hyperlink" Target="mailto:latedaughter@gmail.com" TargetMode="External"/><Relationship Id="rId36" Type="http://schemas.openxmlformats.org/officeDocument/2006/relationships/hyperlink" Target="mailto:jholtine@aol.com" TargetMode="External"/><Relationship Id="rId339" Type="http://schemas.openxmlformats.org/officeDocument/2006/relationships/hyperlink" Target="mailto:ameliaj5@centurylink.net" TargetMode="External"/><Relationship Id="rId546" Type="http://schemas.openxmlformats.org/officeDocument/2006/relationships/hyperlink" Target="mailto:slkresko@gmail.com" TargetMode="External"/><Relationship Id="rId101" Type="http://schemas.openxmlformats.org/officeDocument/2006/relationships/hyperlink" Target="mailto:richwyant42@yahoo.com" TargetMode="External"/><Relationship Id="rId185" Type="http://schemas.openxmlformats.org/officeDocument/2006/relationships/hyperlink" Target="mailto:pegasus.specialties@gmail.com" TargetMode="External"/><Relationship Id="rId406" Type="http://schemas.openxmlformats.org/officeDocument/2006/relationships/hyperlink" Target="mailto:rebeccalw3@msn.com" TargetMode="External"/><Relationship Id="rId392" Type="http://schemas.openxmlformats.org/officeDocument/2006/relationships/hyperlink" Target="mailto:0nl1n3m3ssag3@cox.net" TargetMode="External"/><Relationship Id="rId613" Type="http://schemas.openxmlformats.org/officeDocument/2006/relationships/hyperlink" Target="mailto:bpestes@cox.net" TargetMode="External"/><Relationship Id="rId252" Type="http://schemas.openxmlformats.org/officeDocument/2006/relationships/hyperlink" Target="mailto:catintime@cox.net" TargetMode="External"/><Relationship Id="rId47" Type="http://schemas.openxmlformats.org/officeDocument/2006/relationships/hyperlink" Target="mailto:Terese6@hotmail.com" TargetMode="External"/><Relationship Id="rId112" Type="http://schemas.openxmlformats.org/officeDocument/2006/relationships/hyperlink" Target="mailto:dancingdavemucklow900@gmail.com" TargetMode="External"/><Relationship Id="rId557" Type="http://schemas.openxmlformats.org/officeDocument/2006/relationships/hyperlink" Target="mailto:jcdancers@hotmail.com" TargetMode="External"/><Relationship Id="rId196" Type="http://schemas.openxmlformats.org/officeDocument/2006/relationships/hyperlink" Target="mailto:bahunkins@yahoo.com" TargetMode="External"/><Relationship Id="rId417" Type="http://schemas.openxmlformats.org/officeDocument/2006/relationships/hyperlink" Target="mailto:grheault@mymts.net" TargetMode="External"/><Relationship Id="rId624" Type="http://schemas.openxmlformats.org/officeDocument/2006/relationships/hyperlink" Target="mailto:sizzlen49@yahoo.com" TargetMode="External"/><Relationship Id="rId263" Type="http://schemas.openxmlformats.org/officeDocument/2006/relationships/hyperlink" Target="mailto:pattiandglenn@gmail.com" TargetMode="External"/><Relationship Id="rId470" Type="http://schemas.openxmlformats.org/officeDocument/2006/relationships/hyperlink" Target="mailto:jtcatsunnyaz@hotmail.com" TargetMode="External"/><Relationship Id="rId58" Type="http://schemas.openxmlformats.org/officeDocument/2006/relationships/hyperlink" Target="mailto:jshoemaker7010@comcast.net" TargetMode="External"/><Relationship Id="rId123" Type="http://schemas.openxmlformats.org/officeDocument/2006/relationships/hyperlink" Target="mailto:colliewobblez@gmail.com" TargetMode="External"/><Relationship Id="rId330" Type="http://schemas.openxmlformats.org/officeDocument/2006/relationships/hyperlink" Target="mailto:dancingpanda49@aol.com" TargetMode="External"/><Relationship Id="rId568" Type="http://schemas.openxmlformats.org/officeDocument/2006/relationships/hyperlink" Target="mailto:PauaRK17@aol.com" TargetMode="External"/><Relationship Id="rId428" Type="http://schemas.openxmlformats.org/officeDocument/2006/relationships/hyperlink" Target="mailto:dmollins@yahoo.com" TargetMode="External"/><Relationship Id="rId635" Type="http://schemas.openxmlformats.org/officeDocument/2006/relationships/hyperlink" Target="mailto:kazzinnaro@gmail.com" TargetMode="External"/><Relationship Id="rId274" Type="http://schemas.openxmlformats.org/officeDocument/2006/relationships/hyperlink" Target="mailto:tinker9ball@gmail.com" TargetMode="External"/><Relationship Id="rId481" Type="http://schemas.openxmlformats.org/officeDocument/2006/relationships/hyperlink" Target="mailto:jmootz@winona.edu" TargetMode="External"/><Relationship Id="rId69" Type="http://schemas.openxmlformats.org/officeDocument/2006/relationships/hyperlink" Target="mailto:patriciamasters@aol.com" TargetMode="External"/><Relationship Id="rId134" Type="http://schemas.openxmlformats.org/officeDocument/2006/relationships/hyperlink" Target="mailto:jkd@mchsi.com" TargetMode="External"/><Relationship Id="rId579" Type="http://schemas.openxmlformats.org/officeDocument/2006/relationships/hyperlink" Target="mailto:rwfosteraz@gmail.com" TargetMode="External"/><Relationship Id="rId341" Type="http://schemas.openxmlformats.org/officeDocument/2006/relationships/hyperlink" Target="mailto:andremarianne@cogeco.ca" TargetMode="External"/><Relationship Id="rId439" Type="http://schemas.openxmlformats.org/officeDocument/2006/relationships/hyperlink" Target="mailto:gcldanceman@aol.com" TargetMode="External"/><Relationship Id="rId646" Type="http://schemas.openxmlformats.org/officeDocument/2006/relationships/hyperlink" Target="mailto:azbobw@hotmail.com" TargetMode="External"/><Relationship Id="rId201" Type="http://schemas.openxmlformats.org/officeDocument/2006/relationships/hyperlink" Target="mailto:rchsts4@aol.com%20-%20bad" TargetMode="External"/><Relationship Id="rId285" Type="http://schemas.openxmlformats.org/officeDocument/2006/relationships/hyperlink" Target="mailto:maryburr@juno.com" TargetMode="External"/><Relationship Id="rId506" Type="http://schemas.openxmlformats.org/officeDocument/2006/relationships/hyperlink" Target="mailto:clevelh@hotmail.com" TargetMode="External"/><Relationship Id="rId38" Type="http://schemas.openxmlformats.org/officeDocument/2006/relationships/hyperlink" Target="mailto:glorydancer1@gmail.com" TargetMode="External"/><Relationship Id="rId103" Type="http://schemas.openxmlformats.org/officeDocument/2006/relationships/hyperlink" Target="mailto:312venus@gmail.com" TargetMode="External"/><Relationship Id="rId310" Type="http://schemas.openxmlformats.org/officeDocument/2006/relationships/hyperlink" Target="mailto:esurat@yahoo.com" TargetMode="External"/><Relationship Id="rId492" Type="http://schemas.openxmlformats.org/officeDocument/2006/relationships/hyperlink" Target="mailto:shirleydances@yahoo.com" TargetMode="External"/><Relationship Id="rId548" Type="http://schemas.openxmlformats.org/officeDocument/2006/relationships/hyperlink" Target="mailto:hobbsra@suntreeaz.com" TargetMode="External"/><Relationship Id="rId91" Type="http://schemas.openxmlformats.org/officeDocument/2006/relationships/hyperlink" Target="mailto:logger2100@aol.com" TargetMode="External"/><Relationship Id="rId145" Type="http://schemas.openxmlformats.org/officeDocument/2006/relationships/hyperlink" Target="mailto:dancingpanda49@aol.com" TargetMode="External"/><Relationship Id="rId187" Type="http://schemas.openxmlformats.org/officeDocument/2006/relationships/hyperlink" Target="mailto:jaredhowemusic08@gmail.com" TargetMode="External"/><Relationship Id="rId352" Type="http://schemas.openxmlformats.org/officeDocument/2006/relationships/hyperlink" Target="mailto:espjohn001@aol.com" TargetMode="External"/><Relationship Id="rId394" Type="http://schemas.openxmlformats.org/officeDocument/2006/relationships/hyperlink" Target="mailto:bunnihop2@msn.com" TargetMode="External"/><Relationship Id="rId408" Type="http://schemas.openxmlformats.org/officeDocument/2006/relationships/hyperlink" Target="mailto:jeanhay@comcast.net" TargetMode="External"/><Relationship Id="rId615" Type="http://schemas.openxmlformats.org/officeDocument/2006/relationships/hyperlink" Target="mailto:quickpiks@gmail.com" TargetMode="External"/><Relationship Id="rId212" Type="http://schemas.openxmlformats.org/officeDocument/2006/relationships/hyperlink" Target="mailto:Mama.jayne33@gmail.com" TargetMode="External"/><Relationship Id="rId254" Type="http://schemas.openxmlformats.org/officeDocument/2006/relationships/hyperlink" Target="mailto:katsan3@gmail.com" TargetMode="External"/><Relationship Id="rId657" Type="http://schemas.openxmlformats.org/officeDocument/2006/relationships/hyperlink" Target="mailto:skipros2@earthlink.net" TargetMode="External"/><Relationship Id="rId49" Type="http://schemas.openxmlformats.org/officeDocument/2006/relationships/hyperlink" Target="mailto:namamitchell@aol" TargetMode="External"/><Relationship Id="rId114" Type="http://schemas.openxmlformats.org/officeDocument/2006/relationships/hyperlink" Target="mailto:fspraus@cox.net" TargetMode="External"/><Relationship Id="rId296" Type="http://schemas.openxmlformats.org/officeDocument/2006/relationships/hyperlink" Target="mailto:louisepotter@shaw.ca" TargetMode="External"/><Relationship Id="rId461" Type="http://schemas.openxmlformats.org/officeDocument/2006/relationships/hyperlink" Target="mailto:rchswens@aol.com" TargetMode="External"/><Relationship Id="rId517" Type="http://schemas.openxmlformats.org/officeDocument/2006/relationships/hyperlink" Target="mailto:JerryeAndreas@live.ca" TargetMode="External"/><Relationship Id="rId559" Type="http://schemas.openxmlformats.org/officeDocument/2006/relationships/hyperlink" Target="mailto:jcdancers@hotmail.com" TargetMode="External"/><Relationship Id="rId60" Type="http://schemas.openxmlformats.org/officeDocument/2006/relationships/hyperlink" Target="mailto:jwmsco@comcast.net" TargetMode="External"/><Relationship Id="rId156" Type="http://schemas.openxmlformats.org/officeDocument/2006/relationships/hyperlink" Target="mailto:perkybev@hotmail.com" TargetMode="External"/><Relationship Id="rId198" Type="http://schemas.openxmlformats.org/officeDocument/2006/relationships/hyperlink" Target="mailto:al.bonora@azmoves.com%20-%20bad" TargetMode="External"/><Relationship Id="rId321" Type="http://schemas.openxmlformats.org/officeDocument/2006/relationships/hyperlink" Target="mailto:hayashi.jh@gmail.com" TargetMode="External"/><Relationship Id="rId363" Type="http://schemas.openxmlformats.org/officeDocument/2006/relationships/hyperlink" Target="mailto:davidknapp@hotmail.com" TargetMode="External"/><Relationship Id="rId419" Type="http://schemas.openxmlformats.org/officeDocument/2006/relationships/hyperlink" Target="mailto:goodenoughcarol@gmail.com" TargetMode="External"/><Relationship Id="rId570" Type="http://schemas.openxmlformats.org/officeDocument/2006/relationships/hyperlink" Target="mailto:bobsjoy55@hotmail.com%20-%20BAD" TargetMode="External"/><Relationship Id="rId626" Type="http://schemas.openxmlformats.org/officeDocument/2006/relationships/hyperlink" Target="mailto:dorerv@msn.com" TargetMode="External"/><Relationship Id="rId223" Type="http://schemas.openxmlformats.org/officeDocument/2006/relationships/hyperlink" Target="mailto:mrday25@gmail.com" TargetMode="External"/><Relationship Id="rId430" Type="http://schemas.openxmlformats.org/officeDocument/2006/relationships/hyperlink" Target="mailto:morgankchu@yahoo.com" TargetMode="External"/><Relationship Id="rId668" Type="http://schemas.openxmlformats.org/officeDocument/2006/relationships/hyperlink" Target="mailto:regier.kim@gmail.com" TargetMode="External"/><Relationship Id="rId18" Type="http://schemas.openxmlformats.org/officeDocument/2006/relationships/hyperlink" Target="mailto:j.devine41.jd@gmail.com" TargetMode="External"/><Relationship Id="rId265" Type="http://schemas.openxmlformats.org/officeDocument/2006/relationships/hyperlink" Target="mailto:maslonka7736@gmail.com" TargetMode="External"/><Relationship Id="rId472" Type="http://schemas.openxmlformats.org/officeDocument/2006/relationships/hyperlink" Target="mailto:davcosw@yahoo.com" TargetMode="External"/><Relationship Id="rId528" Type="http://schemas.openxmlformats.org/officeDocument/2006/relationships/hyperlink" Target="mailto:karlanoel@hotmail.com" TargetMode="External"/><Relationship Id="rId125" Type="http://schemas.openxmlformats.org/officeDocument/2006/relationships/hyperlink" Target="mailto:johnagleason22@gmail.com" TargetMode="External"/><Relationship Id="rId167" Type="http://schemas.openxmlformats.org/officeDocument/2006/relationships/hyperlink" Target="mailto:shpil2644@yahoo.com" TargetMode="External"/><Relationship Id="rId332" Type="http://schemas.openxmlformats.org/officeDocument/2006/relationships/hyperlink" Target="mailto:skyroamer4@hotmail.com" TargetMode="External"/><Relationship Id="rId374" Type="http://schemas.openxmlformats.org/officeDocument/2006/relationships/hyperlink" Target="mailto:LWK0725@aol.com" TargetMode="External"/><Relationship Id="rId581" Type="http://schemas.openxmlformats.org/officeDocument/2006/relationships/hyperlink" Target="mailto:dancerkaye46@gmail.com" TargetMode="External"/><Relationship Id="rId71" Type="http://schemas.openxmlformats.org/officeDocument/2006/relationships/hyperlink" Target="mailto:larsond@gvsu.edu" TargetMode="External"/><Relationship Id="rId234" Type="http://schemas.openxmlformats.org/officeDocument/2006/relationships/hyperlink" Target="https://webmail.west.cox.net/do/mail/message/mailto?to=havingfundancing%40gmail.com" TargetMode="External"/><Relationship Id="rId637" Type="http://schemas.openxmlformats.org/officeDocument/2006/relationships/hyperlink" Target="mailto:exzildaj@aol.com" TargetMode="External"/><Relationship Id="rId2" Type="http://schemas.openxmlformats.org/officeDocument/2006/relationships/hyperlink" Target="mailto:Pearl_behrends13@yahoo.com" TargetMode="External"/><Relationship Id="rId29" Type="http://schemas.openxmlformats.org/officeDocument/2006/relationships/hyperlink" Target="mailto:jessjam@telus.net" TargetMode="External"/><Relationship Id="rId276" Type="http://schemas.openxmlformats.org/officeDocument/2006/relationships/hyperlink" Target="mailto:jmbandd@gmail.com" TargetMode="External"/><Relationship Id="rId441" Type="http://schemas.openxmlformats.org/officeDocument/2006/relationships/hyperlink" Target="mailto:janna.hewitt@yahoo.com" TargetMode="External"/><Relationship Id="rId483" Type="http://schemas.openxmlformats.org/officeDocument/2006/relationships/hyperlink" Target="mailto:suifonglai@yahoo.com" TargetMode="External"/><Relationship Id="rId539" Type="http://schemas.openxmlformats.org/officeDocument/2006/relationships/hyperlink" Target="mailto:shannon.wittal@gmail.com" TargetMode="External"/><Relationship Id="rId40" Type="http://schemas.openxmlformats.org/officeDocument/2006/relationships/hyperlink" Target="mailto:Terese6@hotmail.com" TargetMode="External"/><Relationship Id="rId136" Type="http://schemas.openxmlformats.org/officeDocument/2006/relationships/hyperlink" Target="mailto:patberg41@aol.com" TargetMode="External"/><Relationship Id="rId178" Type="http://schemas.openxmlformats.org/officeDocument/2006/relationships/hyperlink" Target="mailto:sue.sorenson7@yahoo.com" TargetMode="External"/><Relationship Id="rId301" Type="http://schemas.openxmlformats.org/officeDocument/2006/relationships/hyperlink" Target="mailto:hhughes37@wbhsi.net" TargetMode="External"/><Relationship Id="rId343" Type="http://schemas.openxmlformats.org/officeDocument/2006/relationships/hyperlink" Target="mailto:Hanna4054@roadrunner.com" TargetMode="External"/><Relationship Id="rId550" Type="http://schemas.openxmlformats.org/officeDocument/2006/relationships/hyperlink" Target="mailto:sunfish3030@yahoo.com" TargetMode="External"/><Relationship Id="rId82" Type="http://schemas.openxmlformats.org/officeDocument/2006/relationships/hyperlink" Target="mailto:rob.slabach@gmail.com" TargetMode="External"/><Relationship Id="rId203" Type="http://schemas.openxmlformats.org/officeDocument/2006/relationships/hyperlink" Target="mailto:bkutzler@icloud.com" TargetMode="External"/><Relationship Id="rId385" Type="http://schemas.openxmlformats.org/officeDocument/2006/relationships/hyperlink" Target="mailto:tidaback@gmail.com" TargetMode="External"/><Relationship Id="rId592" Type="http://schemas.openxmlformats.org/officeDocument/2006/relationships/hyperlink" Target="mailto:rwfalf@juno.com" TargetMode="External"/><Relationship Id="rId606" Type="http://schemas.openxmlformats.org/officeDocument/2006/relationships/hyperlink" Target="mailto:drhwdh@mac.com" TargetMode="External"/><Relationship Id="rId648" Type="http://schemas.openxmlformats.org/officeDocument/2006/relationships/hyperlink" Target="mailto:arlatt@aol.com" TargetMode="External"/><Relationship Id="rId245" Type="http://schemas.openxmlformats.org/officeDocument/2006/relationships/hyperlink" Target="mailto:carollowell@yahoo.com" TargetMode="External"/><Relationship Id="rId287" Type="http://schemas.openxmlformats.org/officeDocument/2006/relationships/hyperlink" Target="mailto:ambutch1947@yahoo.com" TargetMode="External"/><Relationship Id="rId410" Type="http://schemas.openxmlformats.org/officeDocument/2006/relationships/hyperlink" Target="mailto:Bettieich@yahoo.com" TargetMode="External"/><Relationship Id="rId452" Type="http://schemas.openxmlformats.org/officeDocument/2006/relationships/hyperlink" Target="mailto:carolewood1@cox.net%20-%20BAD" TargetMode="External"/><Relationship Id="rId494" Type="http://schemas.openxmlformats.org/officeDocument/2006/relationships/hyperlink" Target="mailto:gustaf@cybertrails.com%20-%20BAD" TargetMode="External"/><Relationship Id="rId508" Type="http://schemas.openxmlformats.org/officeDocument/2006/relationships/hyperlink" Target="mailto:jrjmbryant@earthlink.net%20-%20BAD" TargetMode="External"/><Relationship Id="rId105" Type="http://schemas.openxmlformats.org/officeDocument/2006/relationships/hyperlink" Target="mailto:levocsal@live.com" TargetMode="External"/><Relationship Id="rId147" Type="http://schemas.openxmlformats.org/officeDocument/2006/relationships/hyperlink" Target="mailto:ecp3@cox.net" TargetMode="External"/><Relationship Id="rId312" Type="http://schemas.openxmlformats.org/officeDocument/2006/relationships/hyperlink" Target="mailto:pjcurtin0125@yahoo.com" TargetMode="External"/><Relationship Id="rId354" Type="http://schemas.openxmlformats.org/officeDocument/2006/relationships/hyperlink" Target="mailto:edskwiot@yahoo.com" TargetMode="External"/><Relationship Id="rId51" Type="http://schemas.openxmlformats.org/officeDocument/2006/relationships/hyperlink" Target="mailto:tootsie7089@gmail.com" TargetMode="External"/><Relationship Id="rId93" Type="http://schemas.openxmlformats.org/officeDocument/2006/relationships/hyperlink" Target="mailto:ssylveste@yahoo.com" TargetMode="External"/><Relationship Id="rId189" Type="http://schemas.openxmlformats.org/officeDocument/2006/relationships/hyperlink" Target="mailto:audry.muffinmam@yahoo.com" TargetMode="External"/><Relationship Id="rId396" Type="http://schemas.openxmlformats.org/officeDocument/2006/relationships/hyperlink" Target="mailto:rondalync@msn.com" TargetMode="External"/><Relationship Id="rId561" Type="http://schemas.openxmlformats.org/officeDocument/2006/relationships/hyperlink" Target="mailto:SR@DrSallyRockwell.com" TargetMode="External"/><Relationship Id="rId617" Type="http://schemas.openxmlformats.org/officeDocument/2006/relationships/hyperlink" Target="mailto:gregandjulie@comcast.net" TargetMode="External"/><Relationship Id="rId659" Type="http://schemas.openxmlformats.org/officeDocument/2006/relationships/hyperlink" Target="mailto:skipros2@earthlink.net" TargetMode="External"/><Relationship Id="rId214" Type="http://schemas.openxmlformats.org/officeDocument/2006/relationships/hyperlink" Target="mailto:terrypratt28@yahoo.com" TargetMode="External"/><Relationship Id="rId256" Type="http://schemas.openxmlformats.org/officeDocument/2006/relationships/hyperlink" Target="mailto:meerkittyaz@gmail.com" TargetMode="External"/><Relationship Id="rId298" Type="http://schemas.openxmlformats.org/officeDocument/2006/relationships/hyperlink" Target="mailto:alices1128@msn.com" TargetMode="External"/><Relationship Id="rId421" Type="http://schemas.openxmlformats.org/officeDocument/2006/relationships/hyperlink" Target="mailto:martymac@cox.net" TargetMode="External"/><Relationship Id="rId463" Type="http://schemas.openxmlformats.org/officeDocument/2006/relationships/hyperlink" Target="mailto:gssudlow@gmail.com" TargetMode="External"/><Relationship Id="rId519" Type="http://schemas.openxmlformats.org/officeDocument/2006/relationships/hyperlink" Target="mailto:esrake@osage.net" TargetMode="External"/><Relationship Id="rId670" Type="http://schemas.openxmlformats.org/officeDocument/2006/relationships/hyperlink" Target="mailto:sharondyer@gmail.com" TargetMode="External"/><Relationship Id="rId116" Type="http://schemas.openxmlformats.org/officeDocument/2006/relationships/hyperlink" Target="mailto:carolp1@cox.net" TargetMode="External"/><Relationship Id="rId158" Type="http://schemas.openxmlformats.org/officeDocument/2006/relationships/hyperlink" Target="mailto:bill4435@hotmail.com" TargetMode="External"/><Relationship Id="rId323" Type="http://schemas.openxmlformats.org/officeDocument/2006/relationships/hyperlink" Target="mailto:jayne102@msn.com" TargetMode="External"/><Relationship Id="rId530" Type="http://schemas.openxmlformats.org/officeDocument/2006/relationships/hyperlink" Target="mailto:jami478@q.com" TargetMode="External"/><Relationship Id="rId20" Type="http://schemas.openxmlformats.org/officeDocument/2006/relationships/hyperlink" Target="mailto:logger2100@aol.com" TargetMode="External"/><Relationship Id="rId62" Type="http://schemas.openxmlformats.org/officeDocument/2006/relationships/hyperlink" Target="mailto:mvolberding@live.com" TargetMode="External"/><Relationship Id="rId365" Type="http://schemas.openxmlformats.org/officeDocument/2006/relationships/hyperlink" Target="mailto:larson.wakisew@sasktel.net" TargetMode="External"/><Relationship Id="rId572" Type="http://schemas.openxmlformats.org/officeDocument/2006/relationships/hyperlink" Target="mailto:caroldb@gmail.com" TargetMode="External"/><Relationship Id="rId628" Type="http://schemas.openxmlformats.org/officeDocument/2006/relationships/hyperlink" Target="mailto:dancingqueen7@cox.net" TargetMode="External"/><Relationship Id="rId225" Type="http://schemas.openxmlformats.org/officeDocument/2006/relationships/hyperlink" Target="mailto:pccjimmccown@gmail.com" TargetMode="External"/><Relationship Id="rId267" Type="http://schemas.openxmlformats.org/officeDocument/2006/relationships/hyperlink" Target="mailto:bilmarjensen28@gmail.com" TargetMode="External"/><Relationship Id="rId432" Type="http://schemas.openxmlformats.org/officeDocument/2006/relationships/hyperlink" Target="mailto:linglerj@hotmail.com" TargetMode="External"/><Relationship Id="rId474" Type="http://schemas.openxmlformats.org/officeDocument/2006/relationships/hyperlink" Target="mailto:roalson6751@yahoo.com" TargetMode="External"/><Relationship Id="rId127" Type="http://schemas.openxmlformats.org/officeDocument/2006/relationships/hyperlink" Target="mailto:jimcook888@q.com" TargetMode="External"/><Relationship Id="rId31" Type="http://schemas.openxmlformats.org/officeDocument/2006/relationships/hyperlink" Target="mailto:jandcgahrs@charter.net" TargetMode="External"/><Relationship Id="rId73" Type="http://schemas.openxmlformats.org/officeDocument/2006/relationships/hyperlink" Target="mailto:66004@naver.com" TargetMode="External"/><Relationship Id="rId169" Type="http://schemas.openxmlformats.org/officeDocument/2006/relationships/hyperlink" Target="mailto:kenhankins80@gmail.com" TargetMode="External"/><Relationship Id="rId334" Type="http://schemas.openxmlformats.org/officeDocument/2006/relationships/hyperlink" Target="mailto:sharpspolka-bonnie@q.com" TargetMode="External"/><Relationship Id="rId376" Type="http://schemas.openxmlformats.org/officeDocument/2006/relationships/hyperlink" Target="mailto:duanelovitt@yahoo.com" TargetMode="External"/><Relationship Id="rId541" Type="http://schemas.openxmlformats.org/officeDocument/2006/relationships/hyperlink" Target="mailto:mambomolly1@msn.com" TargetMode="External"/><Relationship Id="rId583" Type="http://schemas.openxmlformats.org/officeDocument/2006/relationships/hyperlink" Target="mailto:pamroome@aol.com" TargetMode="External"/><Relationship Id="rId639" Type="http://schemas.openxmlformats.org/officeDocument/2006/relationships/hyperlink" Target="mailto:donjones6221@yhoo.com" TargetMode="External"/><Relationship Id="rId4" Type="http://schemas.openxmlformats.org/officeDocument/2006/relationships/hyperlink" Target="mailto:lebrundenis@hotmail.com" TargetMode="External"/><Relationship Id="rId180" Type="http://schemas.openxmlformats.org/officeDocument/2006/relationships/hyperlink" Target="mailto:loggen21001@aol.com%20?" TargetMode="External"/><Relationship Id="rId236" Type="http://schemas.openxmlformats.org/officeDocument/2006/relationships/hyperlink" Target="mailto:edemerse@cox.net" TargetMode="External"/><Relationship Id="rId278" Type="http://schemas.openxmlformats.org/officeDocument/2006/relationships/hyperlink" Target="mailto:jonesdave@yahoo.com" TargetMode="External"/><Relationship Id="rId401" Type="http://schemas.openxmlformats.org/officeDocument/2006/relationships/hyperlink" Target="mailto:hugho22@yahoo.com" TargetMode="External"/><Relationship Id="rId443" Type="http://schemas.openxmlformats.org/officeDocument/2006/relationships/hyperlink" Target="mailto:kubat1234@yahoo.com%20-%20BAD" TargetMode="External"/><Relationship Id="rId650" Type="http://schemas.openxmlformats.org/officeDocument/2006/relationships/hyperlink" Target="mailto:richwyant42@yahoo.com" TargetMode="External"/><Relationship Id="rId303" Type="http://schemas.openxmlformats.org/officeDocument/2006/relationships/hyperlink" Target="mailto:pkqually@hotmail.com" TargetMode="External"/><Relationship Id="rId485" Type="http://schemas.openxmlformats.org/officeDocument/2006/relationships/hyperlink" Target="mailto:dougandcarol@cox.net" TargetMode="External"/><Relationship Id="rId42" Type="http://schemas.openxmlformats.org/officeDocument/2006/relationships/hyperlink" Target="mailto:joann.nckvtl@gmail.com" TargetMode="External"/><Relationship Id="rId84" Type="http://schemas.openxmlformats.org/officeDocument/2006/relationships/hyperlink" Target="mailto:fcloward@gmail.com" TargetMode="External"/><Relationship Id="rId138" Type="http://schemas.openxmlformats.org/officeDocument/2006/relationships/hyperlink" Target="mailto:jebetb@gmail.com" TargetMode="External"/><Relationship Id="rId345" Type="http://schemas.openxmlformats.org/officeDocument/2006/relationships/hyperlink" Target="mailto:insurances4u@aol.com" TargetMode="External"/><Relationship Id="rId387" Type="http://schemas.openxmlformats.org/officeDocument/2006/relationships/hyperlink" Target="mailto:bennanddonna@gmail.com" TargetMode="External"/><Relationship Id="rId510" Type="http://schemas.openxmlformats.org/officeDocument/2006/relationships/hyperlink" Target="mailto:firstrb@gmail.com" TargetMode="External"/><Relationship Id="rId552" Type="http://schemas.openxmlformats.org/officeDocument/2006/relationships/hyperlink" Target="mailto:jsadleir1937@yahoo.com" TargetMode="External"/><Relationship Id="rId594" Type="http://schemas.openxmlformats.org/officeDocument/2006/relationships/hyperlink" Target="mailto:almablom2007@yahoo.com" TargetMode="External"/><Relationship Id="rId608" Type="http://schemas.openxmlformats.org/officeDocument/2006/relationships/hyperlink" Target="mailto:lel60@juno.com" TargetMode="External"/><Relationship Id="rId191" Type="http://schemas.openxmlformats.org/officeDocument/2006/relationships/hyperlink" Target="mailto:hirr100@yahoo.com" TargetMode="External"/><Relationship Id="rId205" Type="http://schemas.openxmlformats.org/officeDocument/2006/relationships/hyperlink" Target="mailto:lilorrohloff@hotmail.com" TargetMode="External"/><Relationship Id="rId247" Type="http://schemas.openxmlformats.org/officeDocument/2006/relationships/hyperlink" Target="mailto:springtmenow@q.com" TargetMode="External"/><Relationship Id="rId412" Type="http://schemas.openxmlformats.org/officeDocument/2006/relationships/hyperlink" Target="mailto:Meridian44@track2.com" TargetMode="External"/><Relationship Id="rId107" Type="http://schemas.openxmlformats.org/officeDocument/2006/relationships/hyperlink" Target="mailto:budreed@cox.net" TargetMode="External"/><Relationship Id="rId289" Type="http://schemas.openxmlformats.org/officeDocument/2006/relationships/hyperlink" Target="mailto:jerjo1959@gmail.com" TargetMode="External"/><Relationship Id="rId454" Type="http://schemas.openxmlformats.org/officeDocument/2006/relationships/hyperlink" Target="mailto:lawangler@cox.net" TargetMode="External"/><Relationship Id="rId496" Type="http://schemas.openxmlformats.org/officeDocument/2006/relationships/hyperlink" Target="mailto:gaissert@bellsouth.net" TargetMode="External"/><Relationship Id="rId661" Type="http://schemas.openxmlformats.org/officeDocument/2006/relationships/hyperlink" Target="mailto:trudykmc@gmail.com" TargetMode="External"/><Relationship Id="rId11" Type="http://schemas.openxmlformats.org/officeDocument/2006/relationships/hyperlink" Target="mailto:rowland.byerly@q.com" TargetMode="External"/><Relationship Id="rId53" Type="http://schemas.openxmlformats.org/officeDocument/2006/relationships/hyperlink" Target="mailto:nodakwillie@gmail.com" TargetMode="External"/><Relationship Id="rId149" Type="http://schemas.openxmlformats.org/officeDocument/2006/relationships/hyperlink" Target="mailto:robsanzaz@gmail.com" TargetMode="External"/><Relationship Id="rId314" Type="http://schemas.openxmlformats.org/officeDocument/2006/relationships/hyperlink" Target="mailto:stclairem@gmail.com" TargetMode="External"/><Relationship Id="rId356" Type="http://schemas.openxmlformats.org/officeDocument/2006/relationships/hyperlink" Target="mailto:fjsantoro@yahoo.com" TargetMode="External"/><Relationship Id="rId398" Type="http://schemas.openxmlformats.org/officeDocument/2006/relationships/hyperlink" Target="mailto:charbrown@cox.net" TargetMode="External"/><Relationship Id="rId521" Type="http://schemas.openxmlformats.org/officeDocument/2006/relationships/hyperlink" Target="mailto:mclain279@aol.com" TargetMode="External"/><Relationship Id="rId563" Type="http://schemas.openxmlformats.org/officeDocument/2006/relationships/hyperlink" Target="mailto:rosemarylaing@cox.net" TargetMode="External"/><Relationship Id="rId619" Type="http://schemas.openxmlformats.org/officeDocument/2006/relationships/hyperlink" Target="mailto:beni@beresweb.net" TargetMode="External"/><Relationship Id="rId95" Type="http://schemas.openxmlformats.org/officeDocument/2006/relationships/hyperlink" Target="mailto:gvall1@outlook.com" TargetMode="External"/><Relationship Id="rId160" Type="http://schemas.openxmlformats.org/officeDocument/2006/relationships/hyperlink" Target="mailto:deli2@juno.com" TargetMode="External"/><Relationship Id="rId216" Type="http://schemas.openxmlformats.org/officeDocument/2006/relationships/hyperlink" Target="mailto:grat99zek@yahoo.com" TargetMode="External"/><Relationship Id="rId423" Type="http://schemas.openxmlformats.org/officeDocument/2006/relationships/hyperlink" Target="mailto:dougtdong@aol.com" TargetMode="External"/><Relationship Id="rId258" Type="http://schemas.openxmlformats.org/officeDocument/2006/relationships/hyperlink" Target="mailto:donanony@yahoo.com" TargetMode="External"/><Relationship Id="rId465" Type="http://schemas.openxmlformats.org/officeDocument/2006/relationships/hyperlink" Target="mailto:wildbilldjdance@hotmail.com" TargetMode="External"/><Relationship Id="rId630" Type="http://schemas.openxmlformats.org/officeDocument/2006/relationships/hyperlink" Target="mailto:zharaladybug@gmail.com" TargetMode="External"/><Relationship Id="rId672" Type="http://schemas.openxmlformats.org/officeDocument/2006/relationships/hyperlink" Target="mailto:judyehresmann@gmail.com" TargetMode="External"/><Relationship Id="rId22" Type="http://schemas.openxmlformats.org/officeDocument/2006/relationships/hyperlink" Target="mailto:cfullmer@cox.net" TargetMode="External"/><Relationship Id="rId64" Type="http://schemas.openxmlformats.org/officeDocument/2006/relationships/hyperlink" Target="mailto:dmdalve1@gmail.com" TargetMode="External"/><Relationship Id="rId118" Type="http://schemas.openxmlformats.org/officeDocument/2006/relationships/hyperlink" Target="mailto:doverose347@gmail.com" TargetMode="External"/><Relationship Id="rId325" Type="http://schemas.openxmlformats.org/officeDocument/2006/relationships/hyperlink" Target="mailto:gdgmac@q.com" TargetMode="External"/><Relationship Id="rId367" Type="http://schemas.openxmlformats.org/officeDocument/2006/relationships/hyperlink" Target="mailto:Taya777@aol.com" TargetMode="External"/><Relationship Id="rId532" Type="http://schemas.openxmlformats.org/officeDocument/2006/relationships/hyperlink" Target="mailto:llwadzinski@gmail.com" TargetMode="External"/><Relationship Id="rId574" Type="http://schemas.openxmlformats.org/officeDocument/2006/relationships/hyperlink" Target="mailto:jjelli9@aol.com" TargetMode="External"/><Relationship Id="rId171" Type="http://schemas.openxmlformats.org/officeDocument/2006/relationships/hyperlink" Target="mailto:mkinaz@cox.net" TargetMode="External"/><Relationship Id="rId227" Type="http://schemas.openxmlformats.org/officeDocument/2006/relationships/hyperlink" Target="mailto:mrday25@gmail.com" TargetMode="External"/><Relationship Id="rId269" Type="http://schemas.openxmlformats.org/officeDocument/2006/relationships/hyperlink" Target="mailto:jtp149@yahoo.com" TargetMode="External"/><Relationship Id="rId434" Type="http://schemas.openxmlformats.org/officeDocument/2006/relationships/hyperlink" Target="mailto:WadeKuehl@yahoo.com" TargetMode="External"/><Relationship Id="rId476" Type="http://schemas.openxmlformats.org/officeDocument/2006/relationships/hyperlink" Target="mailto:drabjohn@cox.net" TargetMode="External"/><Relationship Id="rId641" Type="http://schemas.openxmlformats.org/officeDocument/2006/relationships/hyperlink" Target="mailto:jgprazak@gmail.com" TargetMode="External"/><Relationship Id="rId33" Type="http://schemas.openxmlformats.org/officeDocument/2006/relationships/hyperlink" Target="mailto:k.gehlert@sbcglobal.net" TargetMode="External"/><Relationship Id="rId129" Type="http://schemas.openxmlformats.org/officeDocument/2006/relationships/hyperlink" Target="mailto:dan.crossett@gmail.com" TargetMode="External"/><Relationship Id="rId280" Type="http://schemas.openxmlformats.org/officeDocument/2006/relationships/hyperlink" Target="mailto:mkowal@marykay.com" TargetMode="External"/><Relationship Id="rId336" Type="http://schemas.openxmlformats.org/officeDocument/2006/relationships/hyperlink" Target="mailto:medore@mindspring.com" TargetMode="External"/><Relationship Id="rId501" Type="http://schemas.openxmlformats.org/officeDocument/2006/relationships/hyperlink" Target="mailto:sjdye@juno.com" TargetMode="External"/><Relationship Id="rId543" Type="http://schemas.openxmlformats.org/officeDocument/2006/relationships/hyperlink" Target="mailto:pg9005@msn.com" TargetMode="External"/><Relationship Id="rId75" Type="http://schemas.openxmlformats.org/officeDocument/2006/relationships/hyperlink" Target="mailto:bjbroughton7@gmail.com" TargetMode="External"/><Relationship Id="rId140" Type="http://schemas.openxmlformats.org/officeDocument/2006/relationships/hyperlink" Target="mailto:richard.ewing3@gmail.com" TargetMode="External"/><Relationship Id="rId182" Type="http://schemas.openxmlformats.org/officeDocument/2006/relationships/hyperlink" Target="mailto:alfbrenn2@gmail.com" TargetMode="External"/><Relationship Id="rId378" Type="http://schemas.openxmlformats.org/officeDocument/2006/relationships/hyperlink" Target="mailto:colleen_A@hotmail.com%20-%20BAD" TargetMode="External"/><Relationship Id="rId403" Type="http://schemas.openxmlformats.org/officeDocument/2006/relationships/hyperlink" Target="mailto:sukatha@gmail.com" TargetMode="External"/><Relationship Id="rId585" Type="http://schemas.openxmlformats.org/officeDocument/2006/relationships/hyperlink" Target="mailto:cw.florence2@gmail.com" TargetMode="External"/><Relationship Id="rId6" Type="http://schemas.openxmlformats.org/officeDocument/2006/relationships/hyperlink" Target="mailto:ambutch1947@yahoo.com" TargetMode="External"/><Relationship Id="rId238" Type="http://schemas.openxmlformats.org/officeDocument/2006/relationships/hyperlink" Target="mailto:cgouvenier@cox.net" TargetMode="External"/><Relationship Id="rId445" Type="http://schemas.openxmlformats.org/officeDocument/2006/relationships/hyperlink" Target="mailto:artibise@shaw.ca" TargetMode="External"/><Relationship Id="rId487" Type="http://schemas.openxmlformats.org/officeDocument/2006/relationships/hyperlink" Target="mailto:canyoncarol@q.com" TargetMode="External"/><Relationship Id="rId610" Type="http://schemas.openxmlformats.org/officeDocument/2006/relationships/hyperlink" Target="mailto:arlieluv2dance@gmail.com" TargetMode="External"/><Relationship Id="rId652" Type="http://schemas.openxmlformats.org/officeDocument/2006/relationships/hyperlink" Target="mailto:wdvenis@hotmail.com" TargetMode="External"/><Relationship Id="rId291" Type="http://schemas.openxmlformats.org/officeDocument/2006/relationships/hyperlink" Target="mailto:heinzsharon2@gmail.com" TargetMode="External"/><Relationship Id="rId305" Type="http://schemas.openxmlformats.org/officeDocument/2006/relationships/hyperlink" Target="mailto:magic623@cox.net" TargetMode="External"/><Relationship Id="rId347" Type="http://schemas.openxmlformats.org/officeDocument/2006/relationships/hyperlink" Target="mailto:merrimmck@verison.net" TargetMode="External"/><Relationship Id="rId512" Type="http://schemas.openxmlformats.org/officeDocument/2006/relationships/hyperlink" Target="mailto:ron.bellamy@rogers.com" TargetMode="External"/><Relationship Id="rId44" Type="http://schemas.openxmlformats.org/officeDocument/2006/relationships/hyperlink" Target="mailto:welovetodance2@gmail.com" TargetMode="External"/><Relationship Id="rId86" Type="http://schemas.openxmlformats.org/officeDocument/2006/relationships/hyperlink" Target="mailto:kelvlyn@aol.com" TargetMode="External"/><Relationship Id="rId151" Type="http://schemas.openxmlformats.org/officeDocument/2006/relationships/hyperlink" Target="mailto:normamiler@aol.com" TargetMode="External"/><Relationship Id="rId389" Type="http://schemas.openxmlformats.org/officeDocument/2006/relationships/hyperlink" Target="mailto:pfcgold@gmail.com" TargetMode="External"/><Relationship Id="rId554" Type="http://schemas.openxmlformats.org/officeDocument/2006/relationships/hyperlink" Target="mailto:swensoneden@aol.com" TargetMode="External"/><Relationship Id="rId596" Type="http://schemas.openxmlformats.org/officeDocument/2006/relationships/hyperlink" Target="mailto:ak1mk1@msn.com" TargetMode="External"/><Relationship Id="rId193" Type="http://schemas.openxmlformats.org/officeDocument/2006/relationships/hyperlink" Target="mailto:musclecar2@cox.net" TargetMode="External"/><Relationship Id="rId207" Type="http://schemas.openxmlformats.org/officeDocument/2006/relationships/hyperlink" Target="mailto:glo.schley@gmail.com" TargetMode="External"/><Relationship Id="rId249" Type="http://schemas.openxmlformats.org/officeDocument/2006/relationships/hyperlink" Target="mailto:bobsyl498@shaw.ca" TargetMode="External"/><Relationship Id="rId414" Type="http://schemas.openxmlformats.org/officeDocument/2006/relationships/hyperlink" Target="mailto:Meridian44@track2.com" TargetMode="External"/><Relationship Id="rId456" Type="http://schemas.openxmlformats.org/officeDocument/2006/relationships/hyperlink" Target="mailto:marywsworld@hotmail.com%20-%20bad" TargetMode="External"/><Relationship Id="rId498" Type="http://schemas.openxmlformats.org/officeDocument/2006/relationships/hyperlink" Target="mailto:George.Flaskerud@ndsu.edu" TargetMode="External"/><Relationship Id="rId621" Type="http://schemas.openxmlformats.org/officeDocument/2006/relationships/hyperlink" Target="mailto:pamelap_sdca@yahoo.com" TargetMode="External"/><Relationship Id="rId663" Type="http://schemas.openxmlformats.org/officeDocument/2006/relationships/hyperlink" Target="mailto:cindyluce4@gmail.com" TargetMode="External"/><Relationship Id="rId13" Type="http://schemas.openxmlformats.org/officeDocument/2006/relationships/hyperlink" Target="mailto:sbartelson@live.com" TargetMode="External"/><Relationship Id="rId109" Type="http://schemas.openxmlformats.org/officeDocument/2006/relationships/hyperlink" Target="mailto:mhmtr@juno.com" TargetMode="External"/><Relationship Id="rId260" Type="http://schemas.openxmlformats.org/officeDocument/2006/relationships/hyperlink" Target="mailto:osharon1@juno.com" TargetMode="External"/><Relationship Id="rId316" Type="http://schemas.openxmlformats.org/officeDocument/2006/relationships/hyperlink" Target="mailto:mhrnhr@wbhsi.net" TargetMode="External"/><Relationship Id="rId523" Type="http://schemas.openxmlformats.org/officeDocument/2006/relationships/hyperlink" Target="mailto:laures@osage.net" TargetMode="External"/><Relationship Id="rId55" Type="http://schemas.openxmlformats.org/officeDocument/2006/relationships/hyperlink" Target="mailto:dromans123@yahoo.com" TargetMode="External"/><Relationship Id="rId97" Type="http://schemas.openxmlformats.org/officeDocument/2006/relationships/hyperlink" Target="mailto:karenmsward@gmail.com" TargetMode="External"/><Relationship Id="rId120" Type="http://schemas.openxmlformats.org/officeDocument/2006/relationships/hyperlink" Target="mailto:corfugeorgex@aol.com" TargetMode="External"/><Relationship Id="rId358" Type="http://schemas.openxmlformats.org/officeDocument/2006/relationships/hyperlink" Target="mailto:gcornwell@sasktel.net" TargetMode="External"/><Relationship Id="rId565" Type="http://schemas.openxmlformats.org/officeDocument/2006/relationships/hyperlink" Target="mailto:cmcrane1@aol.com" TargetMode="External"/><Relationship Id="rId162" Type="http://schemas.openxmlformats.org/officeDocument/2006/relationships/hyperlink" Target="mailto:belanhal@comcast.net" TargetMode="External"/><Relationship Id="rId218" Type="http://schemas.openxmlformats.org/officeDocument/2006/relationships/hyperlink" Target="mailto:fserbmon@yahoo.com" TargetMode="External"/><Relationship Id="rId425" Type="http://schemas.openxmlformats.org/officeDocument/2006/relationships/hyperlink" Target="mailto:loismcd24@yahoo.com" TargetMode="External"/><Relationship Id="rId467" Type="http://schemas.openxmlformats.org/officeDocument/2006/relationships/hyperlink" Target="mailto:janyceselland@hotmail.com" TargetMode="External"/><Relationship Id="rId632" Type="http://schemas.openxmlformats.org/officeDocument/2006/relationships/hyperlink" Target="mailto:swardcr@gmail.com" TargetMode="External"/><Relationship Id="rId271" Type="http://schemas.openxmlformats.org/officeDocument/2006/relationships/hyperlink" Target="mailto:barrydance@yahoo.com" TargetMode="External"/><Relationship Id="rId674" Type="http://schemas.openxmlformats.org/officeDocument/2006/relationships/hyperlink" Target="mailto:wmfee@aol.com" TargetMode="External"/><Relationship Id="rId24" Type="http://schemas.openxmlformats.org/officeDocument/2006/relationships/hyperlink" Target="mailto:nancyjgraham6@gmail.com" TargetMode="External"/><Relationship Id="rId66" Type="http://schemas.openxmlformats.org/officeDocument/2006/relationships/hyperlink" Target="mailto:wstrohl640@aol.com" TargetMode="External"/><Relationship Id="rId131" Type="http://schemas.openxmlformats.org/officeDocument/2006/relationships/hyperlink" Target="mailto:aldvr5@gmail.com" TargetMode="External"/><Relationship Id="rId327" Type="http://schemas.openxmlformats.org/officeDocument/2006/relationships/hyperlink" Target="mailto:d.condoulis@cox.net" TargetMode="External"/><Relationship Id="rId369" Type="http://schemas.openxmlformats.org/officeDocument/2006/relationships/hyperlink" Target="mailto:rconner547@cox.net" TargetMode="External"/><Relationship Id="rId534" Type="http://schemas.openxmlformats.org/officeDocument/2006/relationships/hyperlink" Target="mailto:kflai602@yahoo.com" TargetMode="External"/><Relationship Id="rId576" Type="http://schemas.openxmlformats.org/officeDocument/2006/relationships/hyperlink" Target="mailto:gjbrash@sasktel.net" TargetMode="External"/><Relationship Id="rId173" Type="http://schemas.openxmlformats.org/officeDocument/2006/relationships/hyperlink" Target="mailto:susan.weidner@cox.net" TargetMode="External"/><Relationship Id="rId229" Type="http://schemas.openxmlformats.org/officeDocument/2006/relationships/hyperlink" Target="mailto:paulfrizane@yahoo.com" TargetMode="External"/><Relationship Id="rId380" Type="http://schemas.openxmlformats.org/officeDocument/2006/relationships/hyperlink" Target="mailto:kj7u@msn.com" TargetMode="External"/><Relationship Id="rId436" Type="http://schemas.openxmlformats.org/officeDocument/2006/relationships/hyperlink" Target="mailto:wedekindr@yahoo.com" TargetMode="External"/><Relationship Id="rId601" Type="http://schemas.openxmlformats.org/officeDocument/2006/relationships/hyperlink" Target="mailto:don@redfoot.us" TargetMode="External"/><Relationship Id="rId643" Type="http://schemas.openxmlformats.org/officeDocument/2006/relationships/hyperlink" Target="mailto:haapala4478@gmail.com" TargetMode="External"/><Relationship Id="rId240" Type="http://schemas.openxmlformats.org/officeDocument/2006/relationships/hyperlink" Target="mailto:eugene@libertybrush.com" TargetMode="External"/><Relationship Id="rId478" Type="http://schemas.openxmlformats.org/officeDocument/2006/relationships/hyperlink" Target="mailto:emerprof@yahoo.com" TargetMode="External"/><Relationship Id="rId35" Type="http://schemas.openxmlformats.org/officeDocument/2006/relationships/hyperlink" Target="mailto:twnhuang88@gmail.com" TargetMode="External"/><Relationship Id="rId77" Type="http://schemas.openxmlformats.org/officeDocument/2006/relationships/hyperlink" Target="mailto:lurianned@telus.net" TargetMode="External"/><Relationship Id="rId100" Type="http://schemas.openxmlformats.org/officeDocument/2006/relationships/hyperlink" Target="mailto:dianaovb@aol.com" TargetMode="External"/><Relationship Id="rId282" Type="http://schemas.openxmlformats.org/officeDocument/2006/relationships/hyperlink" Target="mailto:bubblesbrooks@yahoo.com" TargetMode="External"/><Relationship Id="rId338" Type="http://schemas.openxmlformats.org/officeDocument/2006/relationships/hyperlink" Target="mailto:anne@redfoot.us" TargetMode="External"/><Relationship Id="rId503" Type="http://schemas.openxmlformats.org/officeDocument/2006/relationships/hyperlink" Target="mailto:jcook120@cox.net%20-%20BAD" TargetMode="External"/><Relationship Id="rId545" Type="http://schemas.openxmlformats.org/officeDocument/2006/relationships/hyperlink" Target="mailto:vplp1@cox.net" TargetMode="External"/><Relationship Id="rId587" Type="http://schemas.openxmlformats.org/officeDocument/2006/relationships/hyperlink" Target="mailto:donna.riffel@gmail.com" TargetMode="External"/><Relationship Id="rId8" Type="http://schemas.openxmlformats.org/officeDocument/2006/relationships/hyperlink" Target="mailto:tomnlilcross@msn.com" TargetMode="External"/><Relationship Id="rId142" Type="http://schemas.openxmlformats.org/officeDocument/2006/relationships/hyperlink" Target="mailto:kfkoval@aol.com" TargetMode="External"/><Relationship Id="rId184" Type="http://schemas.openxmlformats.org/officeDocument/2006/relationships/hyperlink" Target="mailto:sundaynightballroomdanceclub@gmail.com" TargetMode="External"/><Relationship Id="rId391" Type="http://schemas.openxmlformats.org/officeDocument/2006/relationships/hyperlink" Target="mailto:nmsusand@gmail.com" TargetMode="External"/><Relationship Id="rId405" Type="http://schemas.openxmlformats.org/officeDocument/2006/relationships/hyperlink" Target="mailto:pdjones@shaw.ca" TargetMode="External"/><Relationship Id="rId447" Type="http://schemas.openxmlformats.org/officeDocument/2006/relationships/hyperlink" Target="mailto:jjguzik100@yahoo.com%20-%20BAD" TargetMode="External"/><Relationship Id="rId612" Type="http://schemas.openxmlformats.org/officeDocument/2006/relationships/hyperlink" Target="mailto:Greg_bettybritton@msn.com" TargetMode="External"/><Relationship Id="rId251" Type="http://schemas.openxmlformats.org/officeDocument/2006/relationships/hyperlink" Target="mailto:fpleydens@msn.com" TargetMode="External"/><Relationship Id="rId489" Type="http://schemas.openxmlformats.org/officeDocument/2006/relationships/hyperlink" Target="mailto:bobhouge@yahoo.com" TargetMode="External"/><Relationship Id="rId654" Type="http://schemas.openxmlformats.org/officeDocument/2006/relationships/hyperlink" Target="mailto:Michelledjames@gmail.com" TargetMode="External"/><Relationship Id="rId46" Type="http://schemas.openxmlformats.org/officeDocument/2006/relationships/hyperlink" Target="mailto:atrooper187@cox.net" TargetMode="External"/><Relationship Id="rId293" Type="http://schemas.openxmlformats.org/officeDocument/2006/relationships/hyperlink" Target="mailto:clyde5474@yahoo.com" TargetMode="External"/><Relationship Id="rId307" Type="http://schemas.openxmlformats.org/officeDocument/2006/relationships/hyperlink" Target="mailto:sebastianrp@cox.net" TargetMode="External"/><Relationship Id="rId349" Type="http://schemas.openxmlformats.org/officeDocument/2006/relationships/hyperlink" Target="mailto:carolnm@q.com" TargetMode="External"/><Relationship Id="rId514" Type="http://schemas.openxmlformats.org/officeDocument/2006/relationships/hyperlink" Target="mailto:artibise@shaw.ca" TargetMode="External"/><Relationship Id="rId556" Type="http://schemas.openxmlformats.org/officeDocument/2006/relationships/hyperlink" Target="mailto:ejf960@aol.com" TargetMode="External"/><Relationship Id="rId88" Type="http://schemas.openxmlformats.org/officeDocument/2006/relationships/hyperlink" Target="mailto:lel60@juno.com" TargetMode="External"/><Relationship Id="rId111" Type="http://schemas.openxmlformats.org/officeDocument/2006/relationships/hyperlink" Target="mailto:dlnelson@live.com" TargetMode="External"/><Relationship Id="rId153" Type="http://schemas.openxmlformats.org/officeDocument/2006/relationships/hyperlink" Target="mailto:amanzer55@gmail.com" TargetMode="External"/><Relationship Id="rId195" Type="http://schemas.openxmlformats.org/officeDocument/2006/relationships/hyperlink" Target="mailto:donald.kirkman@cox.net" TargetMode="External"/><Relationship Id="rId209" Type="http://schemas.openxmlformats.org/officeDocument/2006/relationships/hyperlink" Target="mailto:njbskater@gmail.com" TargetMode="External"/><Relationship Id="rId360" Type="http://schemas.openxmlformats.org/officeDocument/2006/relationships/hyperlink" Target="mailto:verbrokel@yahoo.com" TargetMode="External"/><Relationship Id="rId416" Type="http://schemas.openxmlformats.org/officeDocument/2006/relationships/hyperlink" Target="mailto:arlie_in_phx@q.com" TargetMode="External"/><Relationship Id="rId598" Type="http://schemas.openxmlformats.org/officeDocument/2006/relationships/hyperlink" Target="mailto:thatssojoyce@cox.net" TargetMode="External"/><Relationship Id="rId220" Type="http://schemas.openxmlformats.org/officeDocument/2006/relationships/hyperlink" Target="mailto:gracecooney4@msn.com" TargetMode="External"/><Relationship Id="rId458" Type="http://schemas.openxmlformats.org/officeDocument/2006/relationships/hyperlink" Target="mailto:vankesse@comcast.net" TargetMode="External"/><Relationship Id="rId623" Type="http://schemas.openxmlformats.org/officeDocument/2006/relationships/hyperlink" Target="mailto:ldcwoods@gmail.com" TargetMode="External"/><Relationship Id="rId665" Type="http://schemas.openxmlformats.org/officeDocument/2006/relationships/hyperlink" Target="mailto:cmaryforme@hotmail.com" TargetMode="External"/><Relationship Id="rId15" Type="http://schemas.openxmlformats.org/officeDocument/2006/relationships/hyperlink" Target="mailto:andresh@telus.net" TargetMode="External"/><Relationship Id="rId57" Type="http://schemas.openxmlformats.org/officeDocument/2006/relationships/hyperlink" Target="mailto:jshoemaker7010@comcast.net" TargetMode="External"/><Relationship Id="rId262" Type="http://schemas.openxmlformats.org/officeDocument/2006/relationships/hyperlink" Target="mailto:walt.zaluski@gmail.com" TargetMode="External"/><Relationship Id="rId318" Type="http://schemas.openxmlformats.org/officeDocument/2006/relationships/hyperlink" Target="mailto:scoty1@solarus.net" TargetMode="External"/><Relationship Id="rId525" Type="http://schemas.openxmlformats.org/officeDocument/2006/relationships/hyperlink" Target="mailto:jmhoctor@yahoo.com" TargetMode="External"/><Relationship Id="rId567" Type="http://schemas.openxmlformats.org/officeDocument/2006/relationships/hyperlink" Target="mailto:frank.boal@aol.com" TargetMode="External"/><Relationship Id="rId99" Type="http://schemas.openxmlformats.org/officeDocument/2006/relationships/hyperlink" Target="mailto:mawermers@outlook.com" TargetMode="External"/><Relationship Id="rId122" Type="http://schemas.openxmlformats.org/officeDocument/2006/relationships/hyperlink" Target="mailto:pelegray@gmail.com" TargetMode="External"/><Relationship Id="rId164" Type="http://schemas.openxmlformats.org/officeDocument/2006/relationships/hyperlink" Target="mailto:desertflora@cox.net" TargetMode="External"/><Relationship Id="rId371" Type="http://schemas.openxmlformats.org/officeDocument/2006/relationships/hyperlink" Target="mailto:lavwilger@gmail.com" TargetMode="External"/><Relationship Id="rId427" Type="http://schemas.openxmlformats.org/officeDocument/2006/relationships/hyperlink" Target="mailto:kubat1234@yahoo.com%20-%20BAD" TargetMode="External"/><Relationship Id="rId469" Type="http://schemas.openxmlformats.org/officeDocument/2006/relationships/hyperlink" Target="mailto:schrader1930@msn.com" TargetMode="External"/><Relationship Id="rId634" Type="http://schemas.openxmlformats.org/officeDocument/2006/relationships/hyperlink" Target="mailto:drdroste6@gmail.com" TargetMode="External"/><Relationship Id="rId676" Type="http://schemas.openxmlformats.org/officeDocument/2006/relationships/vmlDrawing" Target="../drawings/vmlDrawing4.vml"/><Relationship Id="rId26" Type="http://schemas.openxmlformats.org/officeDocument/2006/relationships/hyperlink" Target="mailto:dafy46@gmail.com" TargetMode="External"/><Relationship Id="rId231" Type="http://schemas.openxmlformats.org/officeDocument/2006/relationships/hyperlink" Target="mailto:lpetillo9@gmail.com" TargetMode="External"/><Relationship Id="rId273" Type="http://schemas.openxmlformats.org/officeDocument/2006/relationships/hyperlink" Target="mailto:jandcgahrs@charter.net" TargetMode="External"/><Relationship Id="rId329" Type="http://schemas.openxmlformats.org/officeDocument/2006/relationships/hyperlink" Target="mailto:donprater@msn.com" TargetMode="External"/><Relationship Id="rId480" Type="http://schemas.openxmlformats.org/officeDocument/2006/relationships/hyperlink" Target="mailto:jmootz@winona.edu" TargetMode="External"/><Relationship Id="rId536" Type="http://schemas.openxmlformats.org/officeDocument/2006/relationships/hyperlink" Target="mailto:maureendicker@gmail.com" TargetMode="External"/><Relationship Id="rId68" Type="http://schemas.openxmlformats.org/officeDocument/2006/relationships/hyperlink" Target="mailto:jsk84@earthlink.net" TargetMode="External"/><Relationship Id="rId133" Type="http://schemas.openxmlformats.org/officeDocument/2006/relationships/hyperlink" Target="mailto:cjchism@cox.net" TargetMode="External"/><Relationship Id="rId175" Type="http://schemas.openxmlformats.org/officeDocument/2006/relationships/hyperlink" Target="mailto:doloves2dance@yahoo.com" TargetMode="External"/><Relationship Id="rId340" Type="http://schemas.openxmlformats.org/officeDocument/2006/relationships/hyperlink" Target="mailto:andremarianne@cogeco.ca" TargetMode="External"/><Relationship Id="rId578" Type="http://schemas.openxmlformats.org/officeDocument/2006/relationships/hyperlink" Target="mailto:lonvin@msn.com" TargetMode="External"/><Relationship Id="rId200" Type="http://schemas.openxmlformats.org/officeDocument/2006/relationships/hyperlink" Target="mailto:hbnoni@msn.com%20-%20BAD" TargetMode="External"/><Relationship Id="rId382" Type="http://schemas.openxmlformats.org/officeDocument/2006/relationships/hyperlink" Target="mailto:gcornwell@sasktel.net" TargetMode="External"/><Relationship Id="rId438" Type="http://schemas.openxmlformats.org/officeDocument/2006/relationships/hyperlink" Target="mailto:dar1115@cox.net" TargetMode="External"/><Relationship Id="rId603" Type="http://schemas.openxmlformats.org/officeDocument/2006/relationships/hyperlink" Target="mailto:bonnielamkin@hotmail.com" TargetMode="External"/><Relationship Id="rId645" Type="http://schemas.openxmlformats.org/officeDocument/2006/relationships/hyperlink" Target="mailto:bghookom@msn.com" TargetMode="External"/><Relationship Id="rId242" Type="http://schemas.openxmlformats.org/officeDocument/2006/relationships/hyperlink" Target="mailto:mje257@yahoo.com" TargetMode="External"/><Relationship Id="rId284" Type="http://schemas.openxmlformats.org/officeDocument/2006/relationships/hyperlink" Target="mailto:maryburr@juno.com" TargetMode="External"/><Relationship Id="rId491" Type="http://schemas.openxmlformats.org/officeDocument/2006/relationships/hyperlink" Target="mailto:john@herranen.com" TargetMode="External"/><Relationship Id="rId505" Type="http://schemas.openxmlformats.org/officeDocument/2006/relationships/hyperlink" Target="mailto:billchenausky@yahoo.com" TargetMode="External"/><Relationship Id="rId37" Type="http://schemas.openxmlformats.org/officeDocument/2006/relationships/hyperlink" Target="mailto:larsonh@gvsu.edu" TargetMode="External"/><Relationship Id="rId79" Type="http://schemas.openxmlformats.org/officeDocument/2006/relationships/hyperlink" Target="mailto:bgplace@bgplace.cnc.net" TargetMode="External"/><Relationship Id="rId102" Type="http://schemas.openxmlformats.org/officeDocument/2006/relationships/hyperlink" Target="mailto:johnrgroves@cox.net" TargetMode="External"/><Relationship Id="rId144" Type="http://schemas.openxmlformats.org/officeDocument/2006/relationships/hyperlink" Target="mailto:springtmenow@q.com" TargetMode="External"/><Relationship Id="rId547" Type="http://schemas.openxmlformats.org/officeDocument/2006/relationships/hyperlink" Target="mailto:jennesspond@yahoo.com" TargetMode="External"/><Relationship Id="rId589" Type="http://schemas.openxmlformats.org/officeDocument/2006/relationships/hyperlink" Target="mailto:ralphsjohn@gmail.com" TargetMode="External"/><Relationship Id="rId90" Type="http://schemas.openxmlformats.org/officeDocument/2006/relationships/hyperlink" Target="mailto:joyweb515@gmail.com" TargetMode="External"/><Relationship Id="rId186" Type="http://schemas.openxmlformats.org/officeDocument/2006/relationships/hyperlink" Target="mailto:activities@svwhoa.com" TargetMode="External"/><Relationship Id="rId351" Type="http://schemas.openxmlformats.org/officeDocument/2006/relationships/hyperlink" Target="mailto:crluv2dance@gmail.com" TargetMode="External"/><Relationship Id="rId393" Type="http://schemas.openxmlformats.org/officeDocument/2006/relationships/hyperlink" Target="mailto:rcfoster64@yahoo.com" TargetMode="External"/><Relationship Id="rId407" Type="http://schemas.openxmlformats.org/officeDocument/2006/relationships/hyperlink" Target="mailto:dancewht@hotmail.com" TargetMode="External"/><Relationship Id="rId449" Type="http://schemas.openxmlformats.org/officeDocument/2006/relationships/hyperlink" Target="mailto:jrjmbryant@earthlink.net%20-%20BAD" TargetMode="External"/><Relationship Id="rId614" Type="http://schemas.openxmlformats.org/officeDocument/2006/relationships/hyperlink" Target="mailto:quickpiks@gmail.com" TargetMode="External"/><Relationship Id="rId656" Type="http://schemas.openxmlformats.org/officeDocument/2006/relationships/hyperlink" Target="mailto:Ricardg@shaw.ca" TargetMode="External"/><Relationship Id="rId211" Type="http://schemas.openxmlformats.org/officeDocument/2006/relationships/hyperlink" Target="mailto:kj7u@msn.com" TargetMode="External"/><Relationship Id="rId253" Type="http://schemas.openxmlformats.org/officeDocument/2006/relationships/hyperlink" Target="mailto:mikesan803@gmail.com" TargetMode="External"/><Relationship Id="rId295" Type="http://schemas.openxmlformats.org/officeDocument/2006/relationships/hyperlink" Target="mailto:sherman1001@yahoo.com" TargetMode="External"/><Relationship Id="rId309" Type="http://schemas.openxmlformats.org/officeDocument/2006/relationships/hyperlink" Target="mailto:dale1955@hotmail.com" TargetMode="External"/><Relationship Id="rId460" Type="http://schemas.openxmlformats.org/officeDocument/2006/relationships/hyperlink" Target="mailto:mteike@msn.com" TargetMode="External"/><Relationship Id="rId516" Type="http://schemas.openxmlformats.org/officeDocument/2006/relationships/hyperlink" Target="mailto:cw_arend@msn.com" TargetMode="External"/><Relationship Id="rId48" Type="http://schemas.openxmlformats.org/officeDocument/2006/relationships/hyperlink" Target="mailto:moorefun1@yahoo.com" TargetMode="External"/><Relationship Id="rId113" Type="http://schemas.openxmlformats.org/officeDocument/2006/relationships/hyperlink" Target="mailto:fspraus@cox.net" TargetMode="External"/><Relationship Id="rId320" Type="http://schemas.openxmlformats.org/officeDocument/2006/relationships/hyperlink" Target="mailto:mmiles7@cox.net" TargetMode="External"/><Relationship Id="rId558" Type="http://schemas.openxmlformats.org/officeDocument/2006/relationships/hyperlink" Target="mailto:pgroves@wilstu.edu%20-%20BAD" TargetMode="External"/><Relationship Id="rId155" Type="http://schemas.openxmlformats.org/officeDocument/2006/relationships/hyperlink" Target="mailto:gdgmac@q.com" TargetMode="External"/><Relationship Id="rId197" Type="http://schemas.openxmlformats.org/officeDocument/2006/relationships/hyperlink" Target="mailto:bahunkins@yahoo.com" TargetMode="External"/><Relationship Id="rId362" Type="http://schemas.openxmlformats.org/officeDocument/2006/relationships/hyperlink" Target="mailto:larrylund@cox.net" TargetMode="External"/><Relationship Id="rId418" Type="http://schemas.openxmlformats.org/officeDocument/2006/relationships/hyperlink" Target="mailto:and1har@yahoo.com" TargetMode="External"/><Relationship Id="rId625" Type="http://schemas.openxmlformats.org/officeDocument/2006/relationships/hyperlink" Target="mailto:dorerv@msn.com" TargetMode="External"/><Relationship Id="rId222" Type="http://schemas.openxmlformats.org/officeDocument/2006/relationships/hyperlink" Target="mailto:bsherry1@centurylink.net" TargetMode="External"/><Relationship Id="rId264" Type="http://schemas.openxmlformats.org/officeDocument/2006/relationships/hyperlink" Target="mailto:jjjlquinn@gmail.com" TargetMode="External"/><Relationship Id="rId471" Type="http://schemas.openxmlformats.org/officeDocument/2006/relationships/hyperlink" Target="mailto:jtcatsunnyaz@hotmail.com" TargetMode="External"/><Relationship Id="rId667" Type="http://schemas.openxmlformats.org/officeDocument/2006/relationships/hyperlink" Target="mailto:nolandyer@gmail.com" TargetMode="External"/><Relationship Id="rId17" Type="http://schemas.openxmlformats.org/officeDocument/2006/relationships/hyperlink" Target="mailto:tomnlilcross@msn.com" TargetMode="External"/><Relationship Id="rId59" Type="http://schemas.openxmlformats.org/officeDocument/2006/relationships/hyperlink" Target="mailto:msackett@blackcreektv.com" TargetMode="External"/><Relationship Id="rId124" Type="http://schemas.openxmlformats.org/officeDocument/2006/relationships/hyperlink" Target="mailto:eyeball5@juno.com" TargetMode="External"/><Relationship Id="rId527" Type="http://schemas.openxmlformats.org/officeDocument/2006/relationships/hyperlink" Target="mailto:glennjsmith79@aol.com" TargetMode="External"/><Relationship Id="rId569" Type="http://schemas.openxmlformats.org/officeDocument/2006/relationships/hyperlink" Target="mailto:kjanda@frii.com" TargetMode="External"/><Relationship Id="rId70" Type="http://schemas.openxmlformats.org/officeDocument/2006/relationships/hyperlink" Target="mailto:jsk84@earthlink.net" TargetMode="External"/><Relationship Id="rId166" Type="http://schemas.openxmlformats.org/officeDocument/2006/relationships/hyperlink" Target="mailto:dancerkaye@cox.net" TargetMode="External"/><Relationship Id="rId331" Type="http://schemas.openxmlformats.org/officeDocument/2006/relationships/hyperlink" Target="mailto:dwright335@aol.com" TargetMode="External"/><Relationship Id="rId373" Type="http://schemas.openxmlformats.org/officeDocument/2006/relationships/hyperlink" Target="mailto:richjani@yahoo.com" TargetMode="External"/><Relationship Id="rId429" Type="http://schemas.openxmlformats.org/officeDocument/2006/relationships/hyperlink" Target="mailto:milonas19@msn.com" TargetMode="External"/><Relationship Id="rId580" Type="http://schemas.openxmlformats.org/officeDocument/2006/relationships/hyperlink" Target="mailto:travlnnana@yahoo.com" TargetMode="External"/><Relationship Id="rId636" Type="http://schemas.openxmlformats.org/officeDocument/2006/relationships/hyperlink" Target="mailto:kazzinnaro@gmail.com" TargetMode="External"/><Relationship Id="rId1" Type="http://schemas.openxmlformats.org/officeDocument/2006/relationships/hyperlink" Target="mailto:gaylandpurdum@yahoo.com" TargetMode="External"/><Relationship Id="rId233" Type="http://schemas.openxmlformats.org/officeDocument/2006/relationships/hyperlink" Target="mailto:csevert@gmail.com" TargetMode="External"/><Relationship Id="rId440" Type="http://schemas.openxmlformats.org/officeDocument/2006/relationships/hyperlink" Target="mailto:jjguzik100@yahoo.com%20-%20BAD" TargetMode="External"/><Relationship Id="rId28" Type="http://schemas.openxmlformats.org/officeDocument/2006/relationships/hyperlink" Target="mailto:jessjam@telus.net" TargetMode="External"/><Relationship Id="rId275" Type="http://schemas.openxmlformats.org/officeDocument/2006/relationships/hyperlink" Target="mailto:lebbyfamily@gmail.com" TargetMode="External"/><Relationship Id="rId300" Type="http://schemas.openxmlformats.org/officeDocument/2006/relationships/hyperlink" Target="mailto:doug.levasseur@gmail.com" TargetMode="External"/><Relationship Id="rId482" Type="http://schemas.openxmlformats.org/officeDocument/2006/relationships/hyperlink" Target="mailto:jddancers@webtv.net" TargetMode="External"/><Relationship Id="rId538" Type="http://schemas.openxmlformats.org/officeDocument/2006/relationships/hyperlink" Target="mailto:jgcbsc@cox.net" TargetMode="External"/><Relationship Id="rId81" Type="http://schemas.openxmlformats.org/officeDocument/2006/relationships/hyperlink" Target="mailto:billpullen@fastmail.com" TargetMode="External"/><Relationship Id="rId135" Type="http://schemas.openxmlformats.org/officeDocument/2006/relationships/hyperlink" Target="mailto:gerriaz@cox.net" TargetMode="External"/><Relationship Id="rId177" Type="http://schemas.openxmlformats.org/officeDocument/2006/relationships/hyperlink" Target="mailto:jimcook888@q.com" TargetMode="External"/><Relationship Id="rId342" Type="http://schemas.openxmlformats.org/officeDocument/2006/relationships/hyperlink" Target="mailto:deedel004@gmail.com" TargetMode="External"/><Relationship Id="rId384" Type="http://schemas.openxmlformats.org/officeDocument/2006/relationships/hyperlink" Target="mailto:burnellen@yahoo.com%20-%20BAD" TargetMode="External"/><Relationship Id="rId591" Type="http://schemas.openxmlformats.org/officeDocument/2006/relationships/hyperlink" Target="mailto:weller480@msn.com" TargetMode="External"/><Relationship Id="rId605" Type="http://schemas.openxmlformats.org/officeDocument/2006/relationships/hyperlink" Target="mailto:dromans123@yahoo.com" TargetMode="External"/><Relationship Id="rId202" Type="http://schemas.openxmlformats.org/officeDocument/2006/relationships/hyperlink" Target="mailto:imp0005@aol.com" TargetMode="External"/><Relationship Id="rId244" Type="http://schemas.openxmlformats.org/officeDocument/2006/relationships/hyperlink" Target="mailto:ron.comeau43@gmail.com" TargetMode="External"/><Relationship Id="rId647" Type="http://schemas.openxmlformats.org/officeDocument/2006/relationships/hyperlink" Target="mailto:DaveGuevara@hotmail.com" TargetMode="External"/><Relationship Id="rId39" Type="http://schemas.openxmlformats.org/officeDocument/2006/relationships/hyperlink" Target="mailto:dospronto@gmail.com" TargetMode="External"/><Relationship Id="rId286" Type="http://schemas.openxmlformats.org/officeDocument/2006/relationships/hyperlink" Target="mailto:67happycamper@gmail.com" TargetMode="External"/><Relationship Id="rId451" Type="http://schemas.openxmlformats.org/officeDocument/2006/relationships/hyperlink" Target="mailto:dellpatrick@cox.net%20-%20BAD" TargetMode="External"/><Relationship Id="rId493" Type="http://schemas.openxmlformats.org/officeDocument/2006/relationships/hyperlink" Target="mailto:bch75@gilanet.com" TargetMode="External"/><Relationship Id="rId507" Type="http://schemas.openxmlformats.org/officeDocument/2006/relationships/hyperlink" Target="mailto:jocar432@hotmail.com" TargetMode="External"/><Relationship Id="rId549" Type="http://schemas.openxmlformats.org/officeDocument/2006/relationships/hyperlink" Target="mailto:aeaton@cox.net%20(daughter%20Sandy)" TargetMode="External"/><Relationship Id="rId50" Type="http://schemas.openxmlformats.org/officeDocument/2006/relationships/hyperlink" Target="mailto:dospronto@gmail.com" TargetMode="External"/><Relationship Id="rId104" Type="http://schemas.openxmlformats.org/officeDocument/2006/relationships/hyperlink" Target="mailto:stacharone2003@yahoo.com" TargetMode="External"/><Relationship Id="rId146" Type="http://schemas.openxmlformats.org/officeDocument/2006/relationships/hyperlink" Target="mailto:gmcgreal@comcast.net" TargetMode="External"/><Relationship Id="rId188" Type="http://schemas.openxmlformats.org/officeDocument/2006/relationships/hyperlink" Target="mailto:nrgtango@yahoo.com" TargetMode="External"/><Relationship Id="rId311" Type="http://schemas.openxmlformats.org/officeDocument/2006/relationships/hyperlink" Target="mailto:rhlx38@frontier.com" TargetMode="External"/><Relationship Id="rId353" Type="http://schemas.openxmlformats.org/officeDocument/2006/relationships/hyperlink" Target="mailto:kenscharpf@yahoo.com" TargetMode="External"/><Relationship Id="rId395" Type="http://schemas.openxmlformats.org/officeDocument/2006/relationships/hyperlink" Target="mailto:bunnihop2@msn.com" TargetMode="External"/><Relationship Id="rId409" Type="http://schemas.openxmlformats.org/officeDocument/2006/relationships/hyperlink" Target="mailto:pflahart@gmail.com" TargetMode="External"/><Relationship Id="rId560" Type="http://schemas.openxmlformats.org/officeDocument/2006/relationships/hyperlink" Target="mailto:rdds1@cox.net%20-%20bad" TargetMode="External"/><Relationship Id="rId92" Type="http://schemas.openxmlformats.org/officeDocument/2006/relationships/hyperlink" Target="mailto:mvwallyworld@cox.net" TargetMode="External"/><Relationship Id="rId213" Type="http://schemas.openxmlformats.org/officeDocument/2006/relationships/hyperlink" Target="mailto:mparrish1975@gmail.com" TargetMode="External"/><Relationship Id="rId420" Type="http://schemas.openxmlformats.org/officeDocument/2006/relationships/hyperlink" Target="mailto:marialw@cox.net" TargetMode="External"/><Relationship Id="rId616" Type="http://schemas.openxmlformats.org/officeDocument/2006/relationships/hyperlink" Target="mailto:gregandjulie@comcast.net" TargetMode="External"/><Relationship Id="rId658" Type="http://schemas.openxmlformats.org/officeDocument/2006/relationships/hyperlink" Target="mailto:karin52449@gmail.com" TargetMode="External"/><Relationship Id="rId255" Type="http://schemas.openxmlformats.org/officeDocument/2006/relationships/hyperlink" Target="mailto:jankaoliver@yahoo.com" TargetMode="External"/><Relationship Id="rId297" Type="http://schemas.openxmlformats.org/officeDocument/2006/relationships/hyperlink" Target="mailto:landasmyth@shaw.ca" TargetMode="External"/><Relationship Id="rId462" Type="http://schemas.openxmlformats.org/officeDocument/2006/relationships/hyperlink" Target="mailto:rswalboski@hotmail.com" TargetMode="External"/><Relationship Id="rId518" Type="http://schemas.openxmlformats.org/officeDocument/2006/relationships/hyperlink" Target="mailto:esrake@osage.net" TargetMode="External"/><Relationship Id="rId115" Type="http://schemas.openxmlformats.org/officeDocument/2006/relationships/hyperlink" Target="mailto:kmartz@mac.com" TargetMode="External"/><Relationship Id="rId157" Type="http://schemas.openxmlformats.org/officeDocument/2006/relationships/hyperlink" Target="mailto:rconner547@cox.net" TargetMode="External"/><Relationship Id="rId322" Type="http://schemas.openxmlformats.org/officeDocument/2006/relationships/hyperlink" Target="mailto:jean4jazz@cox.net" TargetMode="External"/><Relationship Id="rId364" Type="http://schemas.openxmlformats.org/officeDocument/2006/relationships/hyperlink" Target="mailto:jmhoctor@yahoo.com" TargetMode="External"/><Relationship Id="rId61" Type="http://schemas.openxmlformats.org/officeDocument/2006/relationships/hyperlink" Target="mailto:jwmsco@comcast.net" TargetMode="External"/><Relationship Id="rId199" Type="http://schemas.openxmlformats.org/officeDocument/2006/relationships/hyperlink" Target="mailto:dakotamade@aol.com%20-%20BAD" TargetMode="External"/><Relationship Id="rId571" Type="http://schemas.openxmlformats.org/officeDocument/2006/relationships/hyperlink" Target="mailto:shirleymhow@msn.com" TargetMode="External"/><Relationship Id="rId627" Type="http://schemas.openxmlformats.org/officeDocument/2006/relationships/hyperlink" Target="mailto:hpbair@cox.net" TargetMode="External"/><Relationship Id="rId669" Type="http://schemas.openxmlformats.org/officeDocument/2006/relationships/hyperlink" Target="mailto:regier.kim@gmail.com" TargetMode="External"/><Relationship Id="rId19" Type="http://schemas.openxmlformats.org/officeDocument/2006/relationships/hyperlink" Target="mailto:fidavis@cox.net" TargetMode="External"/><Relationship Id="rId224" Type="http://schemas.openxmlformats.org/officeDocument/2006/relationships/hyperlink" Target="mailto:cpowers21@cox.net" TargetMode="External"/><Relationship Id="rId266" Type="http://schemas.openxmlformats.org/officeDocument/2006/relationships/hyperlink" Target="mailto:kcenturion@aol.com" TargetMode="External"/><Relationship Id="rId431" Type="http://schemas.openxmlformats.org/officeDocument/2006/relationships/hyperlink" Target="mailto:ggram@hotmail.com" TargetMode="External"/><Relationship Id="rId473" Type="http://schemas.openxmlformats.org/officeDocument/2006/relationships/hyperlink" Target="mailto:ryman08@hotmail.com" TargetMode="External"/><Relationship Id="rId529" Type="http://schemas.openxmlformats.org/officeDocument/2006/relationships/hyperlink" Target="mailto:davidburns1@cox.net" TargetMode="External"/><Relationship Id="rId30" Type="http://schemas.openxmlformats.org/officeDocument/2006/relationships/hyperlink" Target="mailto:sandyg580@gmail.com" TargetMode="External"/><Relationship Id="rId126" Type="http://schemas.openxmlformats.org/officeDocument/2006/relationships/hyperlink" Target="mailto:judydematteis@msn.com" TargetMode="External"/><Relationship Id="rId168" Type="http://schemas.openxmlformats.org/officeDocument/2006/relationships/hyperlink" Target="mailto:mbaumann927@gmail.com" TargetMode="External"/><Relationship Id="rId333" Type="http://schemas.openxmlformats.org/officeDocument/2006/relationships/hyperlink" Target="mailto:cdupre86@yahoo.com" TargetMode="External"/><Relationship Id="rId540" Type="http://schemas.openxmlformats.org/officeDocument/2006/relationships/hyperlink" Target="mailto:maureendicker@gmail.com" TargetMode="External"/><Relationship Id="rId72" Type="http://schemas.openxmlformats.org/officeDocument/2006/relationships/hyperlink" Target="mailto:wstrohl640@aol.com" TargetMode="External"/><Relationship Id="rId375" Type="http://schemas.openxmlformats.org/officeDocument/2006/relationships/hyperlink" Target="mailto:zonie1343@aol.com" TargetMode="External"/><Relationship Id="rId582" Type="http://schemas.openxmlformats.org/officeDocument/2006/relationships/hyperlink" Target="mailto:jkr0807@gmail.com" TargetMode="External"/><Relationship Id="rId638" Type="http://schemas.openxmlformats.org/officeDocument/2006/relationships/hyperlink" Target="mailto:jolsen3000@aol.com" TargetMode="External"/><Relationship Id="rId3" Type="http://schemas.openxmlformats.org/officeDocument/2006/relationships/hyperlink" Target="mailto:ja1953@centurylink.com" TargetMode="External"/><Relationship Id="rId235" Type="http://schemas.openxmlformats.org/officeDocument/2006/relationships/hyperlink" Target="mailto:edemerse@cox.net" TargetMode="External"/><Relationship Id="rId277" Type="http://schemas.openxmlformats.org/officeDocument/2006/relationships/hyperlink" Target="mailto:howard.standage@hotmail.com" TargetMode="External"/><Relationship Id="rId400" Type="http://schemas.openxmlformats.org/officeDocument/2006/relationships/hyperlink" Target="mailto:hugho22@yahoo.com" TargetMode="External"/><Relationship Id="rId442" Type="http://schemas.openxmlformats.org/officeDocument/2006/relationships/hyperlink" Target="mailto:d.mendez@cox.net" TargetMode="External"/><Relationship Id="rId484" Type="http://schemas.openxmlformats.org/officeDocument/2006/relationships/hyperlink" Target="mailto:dougandcarol@cox.net" TargetMode="External"/><Relationship Id="rId137" Type="http://schemas.openxmlformats.org/officeDocument/2006/relationships/hyperlink" Target="mailto:hhf35al@gmail.com" TargetMode="External"/><Relationship Id="rId302" Type="http://schemas.openxmlformats.org/officeDocument/2006/relationships/hyperlink" Target="mailto:pkqually@hotmail.com" TargetMode="External"/><Relationship Id="rId344" Type="http://schemas.openxmlformats.org/officeDocument/2006/relationships/hyperlink" Target="mailto:gjbrash@sasktel.net" TargetMode="External"/><Relationship Id="rId41" Type="http://schemas.openxmlformats.org/officeDocument/2006/relationships/hyperlink" Target="mailto:joann.nckvtl@gmail.com" TargetMode="External"/><Relationship Id="rId83" Type="http://schemas.openxmlformats.org/officeDocument/2006/relationships/hyperlink" Target="mailto:my1rene@yahoo.com" TargetMode="External"/><Relationship Id="rId179" Type="http://schemas.openxmlformats.org/officeDocument/2006/relationships/hyperlink" Target="mailto:loggen21001@aol.com%20?" TargetMode="External"/><Relationship Id="rId386" Type="http://schemas.openxmlformats.org/officeDocument/2006/relationships/hyperlink" Target="mailto:dorerv@msn.com" TargetMode="External"/><Relationship Id="rId551" Type="http://schemas.openxmlformats.org/officeDocument/2006/relationships/hyperlink" Target="mailto:anniewhite888@yahoo.com" TargetMode="External"/><Relationship Id="rId593" Type="http://schemas.openxmlformats.org/officeDocument/2006/relationships/hyperlink" Target="mailto:rwfalf@juno.com" TargetMode="External"/><Relationship Id="rId607" Type="http://schemas.openxmlformats.org/officeDocument/2006/relationships/hyperlink" Target="mailto:exzildaj@aol.com" TargetMode="External"/><Relationship Id="rId649" Type="http://schemas.openxmlformats.org/officeDocument/2006/relationships/hyperlink" Target="mailto:BAD_Sadellegirl@yahoo.com" TargetMode="External"/><Relationship Id="rId190" Type="http://schemas.openxmlformats.org/officeDocument/2006/relationships/hyperlink" Target="mailto:jskaz65@gmail.com" TargetMode="External"/><Relationship Id="rId204" Type="http://schemas.openxmlformats.org/officeDocument/2006/relationships/hyperlink" Target="mailto:gailsouth41@yahoo.com" TargetMode="External"/><Relationship Id="rId246" Type="http://schemas.openxmlformats.org/officeDocument/2006/relationships/hyperlink" Target="mailto:mrfarnsworth55@yahoo.com" TargetMode="External"/><Relationship Id="rId288" Type="http://schemas.openxmlformats.org/officeDocument/2006/relationships/hyperlink" Target="mailto:david808@gmail.com" TargetMode="External"/><Relationship Id="rId411" Type="http://schemas.openxmlformats.org/officeDocument/2006/relationships/hyperlink" Target="mailto:ejrj67@yahoo" TargetMode="External"/><Relationship Id="rId453" Type="http://schemas.openxmlformats.org/officeDocument/2006/relationships/hyperlink" Target="https://webmail.west.cox.net/do/mail/message/mailto?to=ruwestaz%40cox" TargetMode="External"/><Relationship Id="rId509" Type="http://schemas.openxmlformats.org/officeDocument/2006/relationships/hyperlink" Target="mailto:jddancers@webtv.net" TargetMode="External"/><Relationship Id="rId660" Type="http://schemas.openxmlformats.org/officeDocument/2006/relationships/hyperlink" Target="mailto:rickgardner9@outlook.com" TargetMode="External"/><Relationship Id="rId106" Type="http://schemas.openxmlformats.org/officeDocument/2006/relationships/hyperlink" Target="mailto:uni4444@aol.com" TargetMode="External"/><Relationship Id="rId313" Type="http://schemas.openxmlformats.org/officeDocument/2006/relationships/hyperlink" Target="mailto:nrhossalla@yahoo.com" TargetMode="External"/><Relationship Id="rId495" Type="http://schemas.openxmlformats.org/officeDocument/2006/relationships/hyperlink" Target="mailto:lgonz@gobrainstorm.net" TargetMode="External"/><Relationship Id="rId10" Type="http://schemas.openxmlformats.org/officeDocument/2006/relationships/hyperlink" Target="mailto:lmcadwell@tds.net" TargetMode="External"/><Relationship Id="rId52" Type="http://schemas.openxmlformats.org/officeDocument/2006/relationships/hyperlink" Target="mailto:duckadoc@aol.com" TargetMode="External"/><Relationship Id="rId94" Type="http://schemas.openxmlformats.org/officeDocument/2006/relationships/hyperlink" Target="mailto:ssylveste@yahoo.com" TargetMode="External"/><Relationship Id="rId148" Type="http://schemas.openxmlformats.org/officeDocument/2006/relationships/hyperlink" Target="mailto:Gdalec@cox.net" TargetMode="External"/><Relationship Id="rId355" Type="http://schemas.openxmlformats.org/officeDocument/2006/relationships/hyperlink" Target="mailto:libraguy@telus.net" TargetMode="External"/><Relationship Id="rId397" Type="http://schemas.openxmlformats.org/officeDocument/2006/relationships/hyperlink" Target="mailto:charbrown@cox.net" TargetMode="External"/><Relationship Id="rId520" Type="http://schemas.openxmlformats.org/officeDocument/2006/relationships/hyperlink" Target="mailto:mclain279@aol.com" TargetMode="External"/><Relationship Id="rId562" Type="http://schemas.openxmlformats.org/officeDocument/2006/relationships/hyperlink" Target="mailto:judy_macinnis07@yahoo.ca" TargetMode="External"/><Relationship Id="rId618" Type="http://schemas.openxmlformats.org/officeDocument/2006/relationships/hyperlink" Target="mailto:akarber2@cox.net" TargetMode="External"/><Relationship Id="rId215" Type="http://schemas.openxmlformats.org/officeDocument/2006/relationships/hyperlink" Target="mailto:awalnut25@yahoo.com" TargetMode="External"/><Relationship Id="rId257" Type="http://schemas.openxmlformats.org/officeDocument/2006/relationships/hyperlink" Target="mailto:sjohnston29@cox.net" TargetMode="External"/><Relationship Id="rId422" Type="http://schemas.openxmlformats.org/officeDocument/2006/relationships/hyperlink" Target="mailto:ernierh@aol.com" TargetMode="External"/><Relationship Id="rId464" Type="http://schemas.openxmlformats.org/officeDocument/2006/relationships/hyperlink" Target="mailto:estringham@juno.com" TargetMode="External"/><Relationship Id="rId299" Type="http://schemas.openxmlformats.org/officeDocument/2006/relationships/hyperlink" Target="mailto:doug.levasseur@gmail.com" TargetMode="External"/><Relationship Id="rId63" Type="http://schemas.openxmlformats.org/officeDocument/2006/relationships/hyperlink" Target="mailto:LwillsAK@gmail.com" TargetMode="External"/><Relationship Id="rId159" Type="http://schemas.openxmlformats.org/officeDocument/2006/relationships/hyperlink" Target="mailto:lavwilger@gmail.com" TargetMode="External"/><Relationship Id="rId366" Type="http://schemas.openxmlformats.org/officeDocument/2006/relationships/hyperlink" Target="mailto:wjnlew2@aol.com" TargetMode="External"/><Relationship Id="rId573" Type="http://schemas.openxmlformats.org/officeDocument/2006/relationships/hyperlink" Target="mailto:jjelli9@aol.com" TargetMode="External"/><Relationship Id="rId226" Type="http://schemas.openxmlformats.org/officeDocument/2006/relationships/hyperlink" Target="mailto:jkost@tds.net" TargetMode="External"/><Relationship Id="rId433" Type="http://schemas.openxmlformats.org/officeDocument/2006/relationships/hyperlink" Target="mailto:Baronbuddy@att.net" TargetMode="External"/><Relationship Id="rId640" Type="http://schemas.openxmlformats.org/officeDocument/2006/relationships/hyperlink" Target="mailto:jgprazak@gmail.com" TargetMode="External"/><Relationship Id="rId74" Type="http://schemas.openxmlformats.org/officeDocument/2006/relationships/hyperlink" Target="mailto:djbroughton1957@gmail.com" TargetMode="External"/><Relationship Id="rId377" Type="http://schemas.openxmlformats.org/officeDocument/2006/relationships/hyperlink" Target="mailto:robgay3@gmail.com" TargetMode="External"/><Relationship Id="rId500" Type="http://schemas.openxmlformats.org/officeDocument/2006/relationships/hyperlink" Target="mailto:baemery@mchsi.com" TargetMode="External"/><Relationship Id="rId584" Type="http://schemas.openxmlformats.org/officeDocument/2006/relationships/hyperlink" Target="mailto:nrgtango@yahoo.com" TargetMode="External"/><Relationship Id="rId5" Type="http://schemas.openxmlformats.org/officeDocument/2006/relationships/hyperlink" Target="mailto:andrewangal@yahoo.com" TargetMode="External"/><Relationship Id="rId237" Type="http://schemas.openxmlformats.org/officeDocument/2006/relationships/hyperlink" Target="mailto:jmparkinson@windstream.net" TargetMode="External"/><Relationship Id="rId444" Type="http://schemas.openxmlformats.org/officeDocument/2006/relationships/hyperlink" Target="mailto:djredhatlady@aol.com" TargetMode="External"/><Relationship Id="rId651" Type="http://schemas.openxmlformats.org/officeDocument/2006/relationships/hyperlink" Target="mailto:curlyray252@yahoo.com" TargetMode="External"/><Relationship Id="rId290" Type="http://schemas.openxmlformats.org/officeDocument/2006/relationships/hyperlink" Target="mailto:deborahjhickman@gmail.com" TargetMode="External"/><Relationship Id="rId304" Type="http://schemas.openxmlformats.org/officeDocument/2006/relationships/hyperlink" Target="mailto:williamhorst252@yahoo.com" TargetMode="External"/><Relationship Id="rId388" Type="http://schemas.openxmlformats.org/officeDocument/2006/relationships/hyperlink" Target="mailto:alexmd@cox.net" TargetMode="External"/><Relationship Id="rId511" Type="http://schemas.openxmlformats.org/officeDocument/2006/relationships/hyperlink" Target="mailto:lbiernier@yahoo.com-%20BAD" TargetMode="External"/><Relationship Id="rId609" Type="http://schemas.openxmlformats.org/officeDocument/2006/relationships/hyperlink" Target="mailto:lel60@juno.com" TargetMode="External"/><Relationship Id="rId85" Type="http://schemas.openxmlformats.org/officeDocument/2006/relationships/hyperlink" Target="mailto:kelvlyn@aol.com" TargetMode="External"/><Relationship Id="rId150" Type="http://schemas.openxmlformats.org/officeDocument/2006/relationships/hyperlink" Target="mailto:AD-hauser@msn.com" TargetMode="External"/><Relationship Id="rId595" Type="http://schemas.openxmlformats.org/officeDocument/2006/relationships/hyperlink" Target="mailto:ak1mk1@msn.com" TargetMode="External"/><Relationship Id="rId248" Type="http://schemas.openxmlformats.org/officeDocument/2006/relationships/hyperlink" Target="mailto:springtmenow@q.com" TargetMode="External"/><Relationship Id="rId455" Type="http://schemas.openxmlformats.org/officeDocument/2006/relationships/hyperlink" Target="mailto:annwangler@cox.net" TargetMode="External"/><Relationship Id="rId662" Type="http://schemas.openxmlformats.org/officeDocument/2006/relationships/hyperlink" Target="mailto:cindyluce4@gmail.com" TargetMode="External"/><Relationship Id="rId12" Type="http://schemas.openxmlformats.org/officeDocument/2006/relationships/hyperlink" Target="mailto:1dancerlady@gmail.com" TargetMode="External"/><Relationship Id="rId108" Type="http://schemas.openxmlformats.org/officeDocument/2006/relationships/hyperlink" Target="mailto:pattrevor@me.com" TargetMode="External"/><Relationship Id="rId315" Type="http://schemas.openxmlformats.org/officeDocument/2006/relationships/hyperlink" Target="mailto:mhrnhr@wbhsi.net" TargetMode="External"/><Relationship Id="rId522" Type="http://schemas.openxmlformats.org/officeDocument/2006/relationships/hyperlink" Target="mailto:laures@osage.net" TargetMode="External"/><Relationship Id="rId96" Type="http://schemas.openxmlformats.org/officeDocument/2006/relationships/hyperlink" Target="mailto:vcshaker@msn.com" TargetMode="External"/><Relationship Id="rId161" Type="http://schemas.openxmlformats.org/officeDocument/2006/relationships/hyperlink" Target="mailto:frauoberst48@msn.com%20-%20BAD" TargetMode="External"/><Relationship Id="rId399" Type="http://schemas.openxmlformats.org/officeDocument/2006/relationships/hyperlink" Target="mailto:cfrickle44@yahoo.com" TargetMode="External"/><Relationship Id="rId259" Type="http://schemas.openxmlformats.org/officeDocument/2006/relationships/hyperlink" Target="mailto:gmjensen329@yahoo.com" TargetMode="External"/><Relationship Id="rId466" Type="http://schemas.openxmlformats.org/officeDocument/2006/relationships/hyperlink" Target="mailto:wilmashrift@aol.com%20-%20bad" TargetMode="External"/><Relationship Id="rId673" Type="http://schemas.openxmlformats.org/officeDocument/2006/relationships/hyperlink" Target="mailto:travelermom36@gmail.com" TargetMode="External"/><Relationship Id="rId23" Type="http://schemas.openxmlformats.org/officeDocument/2006/relationships/hyperlink" Target="mailto:ricksar@gmail.com" TargetMode="External"/><Relationship Id="rId119" Type="http://schemas.openxmlformats.org/officeDocument/2006/relationships/hyperlink" Target="mailto:35dasc@cox.net" TargetMode="External"/><Relationship Id="rId326" Type="http://schemas.openxmlformats.org/officeDocument/2006/relationships/hyperlink" Target="mailto:floibradley@gmail.com" TargetMode="External"/><Relationship Id="rId533" Type="http://schemas.openxmlformats.org/officeDocument/2006/relationships/hyperlink" Target="mailto:llwadzinski@gmail.com" TargetMode="External"/><Relationship Id="rId172" Type="http://schemas.openxmlformats.org/officeDocument/2006/relationships/hyperlink" Target="mailto:susan.weidner@cox.net" TargetMode="External"/><Relationship Id="rId477" Type="http://schemas.openxmlformats.org/officeDocument/2006/relationships/hyperlink" Target="mailto:nana52340@yahoo.com" TargetMode="External"/><Relationship Id="rId600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337" Type="http://schemas.openxmlformats.org/officeDocument/2006/relationships/hyperlink" Target="mailto:inmana@cox.net" TargetMode="External"/><Relationship Id="rId34" Type="http://schemas.openxmlformats.org/officeDocument/2006/relationships/hyperlink" Target="mailto:marleisner@gmail.com" TargetMode="External"/><Relationship Id="rId544" Type="http://schemas.openxmlformats.org/officeDocument/2006/relationships/hyperlink" Target="mailto:scamp114@hotmail.com" TargetMode="External"/><Relationship Id="rId183" Type="http://schemas.openxmlformats.org/officeDocument/2006/relationships/hyperlink" Target="mailto:skayweiss@gmail.com" TargetMode="External"/><Relationship Id="rId390" Type="http://schemas.openxmlformats.org/officeDocument/2006/relationships/hyperlink" Target="mailto:nmsusand@gmail.com" TargetMode="External"/><Relationship Id="rId404" Type="http://schemas.openxmlformats.org/officeDocument/2006/relationships/hyperlink" Target="mailto:hhplavcak@Juno.com" TargetMode="External"/><Relationship Id="rId611" Type="http://schemas.openxmlformats.org/officeDocument/2006/relationships/hyperlink" Target="mailto:Greg_bettybritton@msn.com" TargetMode="External"/><Relationship Id="rId250" Type="http://schemas.openxmlformats.org/officeDocument/2006/relationships/hyperlink" Target="mailto:fpleydens@msn.com" TargetMode="External"/><Relationship Id="rId488" Type="http://schemas.openxmlformats.org/officeDocument/2006/relationships/hyperlink" Target="mailto:hubbob@gmail.com" TargetMode="External"/><Relationship Id="rId45" Type="http://schemas.openxmlformats.org/officeDocument/2006/relationships/hyperlink" Target="mailto:annmeyersnv@gmail.com" TargetMode="External"/><Relationship Id="rId110" Type="http://schemas.openxmlformats.org/officeDocument/2006/relationships/hyperlink" Target="mailto:mhmtr@juno.com" TargetMode="External"/><Relationship Id="rId348" Type="http://schemas.openxmlformats.org/officeDocument/2006/relationships/hyperlink" Target="mailto:elizabethkupstas@aol.com" TargetMode="External"/><Relationship Id="rId555" Type="http://schemas.openxmlformats.org/officeDocument/2006/relationships/hyperlink" Target="mailto:maelfering@aol.com" TargetMode="External"/><Relationship Id="rId194" Type="http://schemas.openxmlformats.org/officeDocument/2006/relationships/hyperlink" Target="mailto:donj@cal-am/com" TargetMode="External"/><Relationship Id="rId208" Type="http://schemas.openxmlformats.org/officeDocument/2006/relationships/hyperlink" Target="mailto:rod@americanCapitalLending.com" TargetMode="External"/><Relationship Id="rId415" Type="http://schemas.openxmlformats.org/officeDocument/2006/relationships/hyperlink" Target="mailto:junknthetrunk7@gmail.com" TargetMode="External"/><Relationship Id="rId622" Type="http://schemas.openxmlformats.org/officeDocument/2006/relationships/hyperlink" Target="mailto:jakemull@yahoo.com" TargetMode="External"/><Relationship Id="rId261" Type="http://schemas.openxmlformats.org/officeDocument/2006/relationships/hyperlink" Target="mailto:bettyburm@q.com" TargetMode="External"/><Relationship Id="rId499" Type="http://schemas.openxmlformats.org/officeDocument/2006/relationships/hyperlink" Target="mailto:leeemhof@cox.net" TargetMode="External"/><Relationship Id="rId56" Type="http://schemas.openxmlformats.org/officeDocument/2006/relationships/hyperlink" Target="mailto:jtben2711@cox.net" TargetMode="External"/><Relationship Id="rId359" Type="http://schemas.openxmlformats.org/officeDocument/2006/relationships/hyperlink" Target="mailto:sharonmcgavick@comcast.net%20-%20BAD" TargetMode="External"/><Relationship Id="rId566" Type="http://schemas.openxmlformats.org/officeDocument/2006/relationships/hyperlink" Target="mailto:ardya2003@msn.com" TargetMode="External"/><Relationship Id="rId121" Type="http://schemas.openxmlformats.org/officeDocument/2006/relationships/hyperlink" Target="mailto:pelegray@gmail.com" TargetMode="External"/><Relationship Id="rId219" Type="http://schemas.openxmlformats.org/officeDocument/2006/relationships/hyperlink" Target="mailto:george26241@aol.com" TargetMode="External"/><Relationship Id="rId426" Type="http://schemas.openxmlformats.org/officeDocument/2006/relationships/hyperlink" Target="mailto:sgeorg@cox.net" TargetMode="External"/><Relationship Id="rId633" Type="http://schemas.openxmlformats.org/officeDocument/2006/relationships/hyperlink" Target="mailto:don_swett@comcast.net" TargetMode="External"/><Relationship Id="rId67" Type="http://schemas.openxmlformats.org/officeDocument/2006/relationships/hyperlink" Target="mailto:alydeaz@yahoo.com" TargetMode="External"/><Relationship Id="rId272" Type="http://schemas.openxmlformats.org/officeDocument/2006/relationships/hyperlink" Target="mailto:jandcgahrs@charter.net" TargetMode="External"/><Relationship Id="rId577" Type="http://schemas.openxmlformats.org/officeDocument/2006/relationships/hyperlink" Target="mailto:bonnietranquilla@yahoo.com" TargetMode="External"/><Relationship Id="rId132" Type="http://schemas.openxmlformats.org/officeDocument/2006/relationships/hyperlink" Target="mailto:cjchism@cox.net" TargetMode="External"/><Relationship Id="rId437" Type="http://schemas.openxmlformats.org/officeDocument/2006/relationships/hyperlink" Target="mailto:sidj1999@yahoo.com" TargetMode="External"/><Relationship Id="rId644" Type="http://schemas.openxmlformats.org/officeDocument/2006/relationships/hyperlink" Target="mailto:bghookom@msn.com" TargetMode="External"/><Relationship Id="rId283" Type="http://schemas.openxmlformats.org/officeDocument/2006/relationships/hyperlink" Target="mailto:bubblesbrooks@yahoo.com" TargetMode="External"/><Relationship Id="rId490" Type="http://schemas.openxmlformats.org/officeDocument/2006/relationships/hyperlink" Target="mailto:jack007h@aol.com" TargetMode="External"/><Relationship Id="rId504" Type="http://schemas.openxmlformats.org/officeDocument/2006/relationships/hyperlink" Target="mailto:JamesClabaugh@cox.net" TargetMode="External"/><Relationship Id="rId78" Type="http://schemas.openxmlformats.org/officeDocument/2006/relationships/hyperlink" Target="mailto:my1rene@yahoo.com" TargetMode="External"/><Relationship Id="rId143" Type="http://schemas.openxmlformats.org/officeDocument/2006/relationships/hyperlink" Target="mailto:crvasalisa@hotmail.com" TargetMode="External"/><Relationship Id="rId350" Type="http://schemas.openxmlformats.org/officeDocument/2006/relationships/hyperlink" Target="mailto:bubbly0107@aol.com" TargetMode="External"/><Relationship Id="rId588" Type="http://schemas.openxmlformats.org/officeDocument/2006/relationships/hyperlink" Target="mailto:larson.wakisew@sasktel.net" TargetMode="External"/><Relationship Id="rId9" Type="http://schemas.openxmlformats.org/officeDocument/2006/relationships/hyperlink" Target="mailto:lmcadwell@tds.net" TargetMode="External"/><Relationship Id="rId210" Type="http://schemas.openxmlformats.org/officeDocument/2006/relationships/hyperlink" Target="mailto:kj7u@msn.com" TargetMode="External"/><Relationship Id="rId448" Type="http://schemas.openxmlformats.org/officeDocument/2006/relationships/hyperlink" Target="mailto:jcook120@cox.net%20-%20BAD" TargetMode="External"/><Relationship Id="rId655" Type="http://schemas.openxmlformats.org/officeDocument/2006/relationships/hyperlink" Target="mailto:Jjames.jj13@gmail.com" TargetMode="External"/><Relationship Id="rId294" Type="http://schemas.openxmlformats.org/officeDocument/2006/relationships/hyperlink" Target="mailto:mausull@yahoo.com" TargetMode="External"/><Relationship Id="rId308" Type="http://schemas.openxmlformats.org/officeDocument/2006/relationships/hyperlink" Target="mailto:runangst6@msn.com" TargetMode="External"/><Relationship Id="rId515" Type="http://schemas.openxmlformats.org/officeDocument/2006/relationships/hyperlink" Target="mailto:drweaver45@yahoo.com%20-%20BAD" TargetMode="External"/><Relationship Id="rId89" Type="http://schemas.openxmlformats.org/officeDocument/2006/relationships/hyperlink" Target="mailto:lel60@juno.com" TargetMode="External"/><Relationship Id="rId154" Type="http://schemas.openxmlformats.org/officeDocument/2006/relationships/hyperlink" Target="mailto:lebbyfamily@gmail.com" TargetMode="External"/><Relationship Id="rId361" Type="http://schemas.openxmlformats.org/officeDocument/2006/relationships/hyperlink" Target="mailto:murphjanl@cox.net" TargetMode="External"/><Relationship Id="rId599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459" Type="http://schemas.openxmlformats.org/officeDocument/2006/relationships/hyperlink" Target="mailto:noskimo@aol.com" TargetMode="External"/><Relationship Id="rId666" Type="http://schemas.openxmlformats.org/officeDocument/2006/relationships/hyperlink" Target="mailto:kaye.west@csulb.edu" TargetMode="External"/><Relationship Id="rId16" Type="http://schemas.openxmlformats.org/officeDocument/2006/relationships/hyperlink" Target="mailto:udance57@yahoo.com" TargetMode="External"/><Relationship Id="rId221" Type="http://schemas.openxmlformats.org/officeDocument/2006/relationships/hyperlink" Target="mailto:cmdever@cox.net" TargetMode="External"/><Relationship Id="rId319" Type="http://schemas.openxmlformats.org/officeDocument/2006/relationships/hyperlink" Target="mailto:suncitymarlene@yahoo.com" TargetMode="External"/><Relationship Id="rId526" Type="http://schemas.openxmlformats.org/officeDocument/2006/relationships/hyperlink" Target="https://webmail.west.cox.net/do/mail/message/mailto?to=alezanderclark%40gmail.com" TargetMode="External"/><Relationship Id="rId165" Type="http://schemas.openxmlformats.org/officeDocument/2006/relationships/hyperlink" Target="mailto:plinton@cox.net" TargetMode="External"/><Relationship Id="rId372" Type="http://schemas.openxmlformats.org/officeDocument/2006/relationships/hyperlink" Target="mailto:celticchat@msn.com" TargetMode="External"/><Relationship Id="rId677" Type="http://schemas.openxmlformats.org/officeDocument/2006/relationships/comments" Target="../comments4.xml"/><Relationship Id="rId232" Type="http://schemas.openxmlformats.org/officeDocument/2006/relationships/hyperlink" Target="mailto:ejeanwall@aol.com" TargetMode="External"/><Relationship Id="rId27" Type="http://schemas.openxmlformats.org/officeDocument/2006/relationships/hyperlink" Target="mailto:wlhalsey107@aol.com" TargetMode="External"/><Relationship Id="rId537" Type="http://schemas.openxmlformats.org/officeDocument/2006/relationships/hyperlink" Target="mailto:eatwell11@hotmail.com" TargetMode="External"/><Relationship Id="rId80" Type="http://schemas.openxmlformats.org/officeDocument/2006/relationships/hyperlink" Target="mailto:bgplace@bgplace.cnc.net" TargetMode="External"/><Relationship Id="rId176" Type="http://schemas.openxmlformats.org/officeDocument/2006/relationships/hyperlink" Target="mailto:jimcook888@q.com" TargetMode="External"/><Relationship Id="rId383" Type="http://schemas.openxmlformats.org/officeDocument/2006/relationships/hyperlink" Target="mailto:deannaharmsen@yahoo.com%20-%20bad" TargetMode="External"/><Relationship Id="rId590" Type="http://schemas.openxmlformats.org/officeDocument/2006/relationships/hyperlink" Target="mailto:weller480@msn.com" TargetMode="External"/><Relationship Id="rId604" Type="http://schemas.openxmlformats.org/officeDocument/2006/relationships/hyperlink" Target="mailto:berresune@gmail.com" TargetMode="External"/><Relationship Id="rId243" Type="http://schemas.openxmlformats.org/officeDocument/2006/relationships/hyperlink" Target="mailto:mje257@yahoo.com" TargetMode="External"/><Relationship Id="rId450" Type="http://schemas.openxmlformats.org/officeDocument/2006/relationships/hyperlink" Target="mailto:firstrb@g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mailto:skipros2@earthlink.net" TargetMode="External"/><Relationship Id="rId21" Type="http://schemas.openxmlformats.org/officeDocument/2006/relationships/hyperlink" Target="mailto:jaclayton14@yahoo.com" TargetMode="External"/><Relationship Id="rId42" Type="http://schemas.openxmlformats.org/officeDocument/2006/relationships/hyperlink" Target="mailto:mjsackett80@gmail.com" TargetMode="External"/><Relationship Id="rId47" Type="http://schemas.openxmlformats.org/officeDocument/2006/relationships/hyperlink" Target="mailto:wagg1es@yahoo.com" TargetMode="External"/><Relationship Id="rId63" Type="http://schemas.openxmlformats.org/officeDocument/2006/relationships/hyperlink" Target="mailto:gregandjulie@comcast.net" TargetMode="External"/><Relationship Id="rId68" Type="http://schemas.openxmlformats.org/officeDocument/2006/relationships/hyperlink" Target="mailto:sizzlen49@yahoo.com" TargetMode="External"/><Relationship Id="rId7" Type="http://schemas.openxmlformats.org/officeDocument/2006/relationships/hyperlink" Target="mailto:dsirks@cox.net" TargetMode="External"/><Relationship Id="rId71" Type="http://schemas.openxmlformats.org/officeDocument/2006/relationships/comments" Target="../comments5.xml"/><Relationship Id="rId2" Type="http://schemas.openxmlformats.org/officeDocument/2006/relationships/hyperlink" Target="mailto:jandcgahrs@charter.net" TargetMode="External"/><Relationship Id="rId16" Type="http://schemas.openxmlformats.org/officeDocument/2006/relationships/hyperlink" Target="mailto:swardcr@gmail.com" TargetMode="External"/><Relationship Id="rId29" Type="http://schemas.openxmlformats.org/officeDocument/2006/relationships/hyperlink" Target="mailto:mvolberding@live.com" TargetMode="External"/><Relationship Id="rId11" Type="http://schemas.openxmlformats.org/officeDocument/2006/relationships/hyperlink" Target="mailto:jkost@tds.net" TargetMode="External"/><Relationship Id="rId24" Type="http://schemas.openxmlformats.org/officeDocument/2006/relationships/hyperlink" Target="mailto:Ricardg@shaw.ca" TargetMode="External"/><Relationship Id="rId32" Type="http://schemas.openxmlformats.org/officeDocument/2006/relationships/hyperlink" Target="mailto:ssylveste@yahoo.com" TargetMode="External"/><Relationship Id="rId37" Type="http://schemas.openxmlformats.org/officeDocument/2006/relationships/hyperlink" Target="mailto:jgprazak@gmail.com" TargetMode="External"/><Relationship Id="rId40" Type="http://schemas.openxmlformats.org/officeDocument/2006/relationships/hyperlink" Target="mailto:waynebarker@msn.com" TargetMode="External"/><Relationship Id="rId45" Type="http://schemas.openxmlformats.org/officeDocument/2006/relationships/hyperlink" Target="mailto:cindyluce4@gmail.com" TargetMode="External"/><Relationship Id="rId53" Type="http://schemas.openxmlformats.org/officeDocument/2006/relationships/hyperlink" Target="mailto:regier.kim@gmail.com" TargetMode="External"/><Relationship Id="rId58" Type="http://schemas.openxmlformats.org/officeDocument/2006/relationships/hyperlink" Target="mailto:kazzinnaro@gmail.com" TargetMode="External"/><Relationship Id="rId66" Type="http://schemas.openxmlformats.org/officeDocument/2006/relationships/hyperlink" Target="mailto:welovetodance2@gmail.com" TargetMode="External"/><Relationship Id="rId5" Type="http://schemas.openxmlformats.org/officeDocument/2006/relationships/hyperlink" Target="mailto:larsonh@gvsu.edu" TargetMode="External"/><Relationship Id="rId61" Type="http://schemas.openxmlformats.org/officeDocument/2006/relationships/hyperlink" Target="mailto:cfullmer@cox.net" TargetMode="External"/><Relationship Id="rId19" Type="http://schemas.openxmlformats.org/officeDocument/2006/relationships/hyperlink" Target="mailto:DaveGuevara@hotmail.com" TargetMode="External"/><Relationship Id="rId14" Type="http://schemas.openxmlformats.org/officeDocument/2006/relationships/hyperlink" Target="mailto:dancingqueen7@cox.net" TargetMode="External"/><Relationship Id="rId22" Type="http://schemas.openxmlformats.org/officeDocument/2006/relationships/hyperlink" Target="mailto:Michelledjames@gmail.com" TargetMode="External"/><Relationship Id="rId27" Type="http://schemas.openxmlformats.org/officeDocument/2006/relationships/hyperlink" Target="mailto:dougtdong@aol.com" TargetMode="External"/><Relationship Id="rId30" Type="http://schemas.openxmlformats.org/officeDocument/2006/relationships/hyperlink" Target="mailto:my1rene@yahoo.com" TargetMode="External"/><Relationship Id="rId35" Type="http://schemas.openxmlformats.org/officeDocument/2006/relationships/hyperlink" Target="mailto:quickpiks@gmail.com" TargetMode="External"/><Relationship Id="rId43" Type="http://schemas.openxmlformats.org/officeDocument/2006/relationships/hyperlink" Target="mailto:rickgardner9@outlook.com" TargetMode="External"/><Relationship Id="rId48" Type="http://schemas.openxmlformats.org/officeDocument/2006/relationships/hyperlink" Target="mailto:cmaryforme@hotmail.com" TargetMode="External"/><Relationship Id="rId56" Type="http://schemas.openxmlformats.org/officeDocument/2006/relationships/hyperlink" Target="mailto:kelvlyn@aol.com" TargetMode="External"/><Relationship Id="rId64" Type="http://schemas.openxmlformats.org/officeDocument/2006/relationships/hyperlink" Target="mailto:judyehresmann@gmail.com" TargetMode="External"/><Relationship Id="rId69" Type="http://schemas.openxmlformats.org/officeDocument/2006/relationships/printerSettings" Target="../printerSettings/printerSettings6.bin"/><Relationship Id="rId8" Type="http://schemas.openxmlformats.org/officeDocument/2006/relationships/hyperlink" Target="mailto:larsond@gvsu.edu" TargetMode="External"/><Relationship Id="rId51" Type="http://schemas.openxmlformats.org/officeDocument/2006/relationships/hyperlink" Target="mailto:kaye.west@csulb.edu" TargetMode="External"/><Relationship Id="rId3" Type="http://schemas.openxmlformats.org/officeDocument/2006/relationships/hyperlink" Target="mailto:marleisner@gmail.com" TargetMode="External"/><Relationship Id="rId12" Type="http://schemas.openxmlformats.org/officeDocument/2006/relationships/hyperlink" Target="mailto:williamhorst252@yahoo.com" TargetMode="External"/><Relationship Id="rId17" Type="http://schemas.openxmlformats.org/officeDocument/2006/relationships/hyperlink" Target="mailto:don_swett@comcast.net" TargetMode="External"/><Relationship Id="rId25" Type="http://schemas.openxmlformats.org/officeDocument/2006/relationships/hyperlink" Target="mailto:skipros2@earthlink.net" TargetMode="External"/><Relationship Id="rId33" Type="http://schemas.openxmlformats.org/officeDocument/2006/relationships/hyperlink" Target="mailto:ssylveste@yahoo.com" TargetMode="External"/><Relationship Id="rId38" Type="http://schemas.openxmlformats.org/officeDocument/2006/relationships/hyperlink" Target="mailto:jgprazak@gmail.com" TargetMode="External"/><Relationship Id="rId46" Type="http://schemas.openxmlformats.org/officeDocument/2006/relationships/hyperlink" Target="mailto:cindyluce4@gmail.com" TargetMode="External"/><Relationship Id="rId59" Type="http://schemas.openxmlformats.org/officeDocument/2006/relationships/hyperlink" Target="mailto:kazzinnaro@gmail.com" TargetMode="External"/><Relationship Id="rId67" Type="http://schemas.openxmlformats.org/officeDocument/2006/relationships/hyperlink" Target="mailto:Terese6@hotmail.com" TargetMode="External"/><Relationship Id="rId20" Type="http://schemas.openxmlformats.org/officeDocument/2006/relationships/hyperlink" Target="mailto:curlyray252@yahoo.com" TargetMode="External"/><Relationship Id="rId41" Type="http://schemas.openxmlformats.org/officeDocument/2006/relationships/hyperlink" Target="mailto:glorydancer1@gmail.com" TargetMode="External"/><Relationship Id="rId54" Type="http://schemas.openxmlformats.org/officeDocument/2006/relationships/hyperlink" Target="mailto:regier.kim@gmail.com" TargetMode="External"/><Relationship Id="rId62" Type="http://schemas.openxmlformats.org/officeDocument/2006/relationships/hyperlink" Target="mailto:gregandjulie@comcast.net" TargetMode="External"/><Relationship Id="rId70" Type="http://schemas.openxmlformats.org/officeDocument/2006/relationships/vmlDrawing" Target="../drawings/vmlDrawing5.vml"/><Relationship Id="rId1" Type="http://schemas.openxmlformats.org/officeDocument/2006/relationships/hyperlink" Target="mailto:jandcgahrs@charter.net" TargetMode="External"/><Relationship Id="rId6" Type="http://schemas.openxmlformats.org/officeDocument/2006/relationships/hyperlink" Target="mailto:duckadoc@aol.com" TargetMode="External"/><Relationship Id="rId15" Type="http://schemas.openxmlformats.org/officeDocument/2006/relationships/hyperlink" Target="mailto:dancingqueen7@cox.net" TargetMode="External"/><Relationship Id="rId23" Type="http://schemas.openxmlformats.org/officeDocument/2006/relationships/hyperlink" Target="mailto:Jjames.jj13@gmail.com" TargetMode="External"/><Relationship Id="rId28" Type="http://schemas.openxmlformats.org/officeDocument/2006/relationships/hyperlink" Target="mailto:1dancerlady@gmail.com" TargetMode="External"/><Relationship Id="rId36" Type="http://schemas.openxmlformats.org/officeDocument/2006/relationships/hyperlink" Target="mailto:quickpiks@gmail.com" TargetMode="External"/><Relationship Id="rId49" Type="http://schemas.openxmlformats.org/officeDocument/2006/relationships/hyperlink" Target="mailto:exzildaj@aol.com" TargetMode="External"/><Relationship Id="rId57" Type="http://schemas.openxmlformats.org/officeDocument/2006/relationships/hyperlink" Target="mailto:kelvlyn@aol.com" TargetMode="External"/><Relationship Id="rId10" Type="http://schemas.openxmlformats.org/officeDocument/2006/relationships/hyperlink" Target="mailto:pccjimmccown@gmail.com" TargetMode="External"/><Relationship Id="rId31" Type="http://schemas.openxmlformats.org/officeDocument/2006/relationships/hyperlink" Target="mailto:my1rene@yahoo.com" TargetMode="External"/><Relationship Id="rId44" Type="http://schemas.openxmlformats.org/officeDocument/2006/relationships/hyperlink" Target="mailto:trudykmc@gmail.com" TargetMode="External"/><Relationship Id="rId52" Type="http://schemas.openxmlformats.org/officeDocument/2006/relationships/hyperlink" Target="mailto:nolandyer@gmail.com" TargetMode="External"/><Relationship Id="rId60" Type="http://schemas.openxmlformats.org/officeDocument/2006/relationships/hyperlink" Target="mailto:athertonphillips@gmail.com" TargetMode="External"/><Relationship Id="rId65" Type="http://schemas.openxmlformats.org/officeDocument/2006/relationships/hyperlink" Target="mailto:welovetodance2@gmail.com" TargetMode="External"/><Relationship Id="rId4" Type="http://schemas.openxmlformats.org/officeDocument/2006/relationships/hyperlink" Target="mailto:twnhuang88@gmail.com" TargetMode="External"/><Relationship Id="rId9" Type="http://schemas.openxmlformats.org/officeDocument/2006/relationships/hyperlink" Target="mailto:karenmsward@gmail.com" TargetMode="External"/><Relationship Id="rId13" Type="http://schemas.openxmlformats.org/officeDocument/2006/relationships/hyperlink" Target="mailto:hpbair@cox.net" TargetMode="External"/><Relationship Id="rId18" Type="http://schemas.openxmlformats.org/officeDocument/2006/relationships/hyperlink" Target="mailto:exzildaj@aol.com" TargetMode="External"/><Relationship Id="rId39" Type="http://schemas.openxmlformats.org/officeDocument/2006/relationships/hyperlink" Target="mailto:karin52449@gmail.com" TargetMode="External"/><Relationship Id="rId34" Type="http://schemas.openxmlformats.org/officeDocument/2006/relationships/hyperlink" Target="mailto:d.condoulis@cox.net" TargetMode="External"/><Relationship Id="rId50" Type="http://schemas.openxmlformats.org/officeDocument/2006/relationships/hyperlink" Target="mailto:wdvenis@hotmail.com" TargetMode="External"/><Relationship Id="rId55" Type="http://schemas.openxmlformats.org/officeDocument/2006/relationships/hyperlink" Target="mailto:sharondyer@gmail.com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carolp1@cox.net" TargetMode="External"/><Relationship Id="rId21" Type="http://schemas.openxmlformats.org/officeDocument/2006/relationships/hyperlink" Target="mailto:bgizzi@cox.net" TargetMode="External"/><Relationship Id="rId324" Type="http://schemas.openxmlformats.org/officeDocument/2006/relationships/hyperlink" Target="mailto:jayne102@msn.com" TargetMode="External"/><Relationship Id="rId531" Type="http://schemas.openxmlformats.org/officeDocument/2006/relationships/hyperlink" Target="mailto:jami478@q.com" TargetMode="External"/><Relationship Id="rId629" Type="http://schemas.openxmlformats.org/officeDocument/2006/relationships/hyperlink" Target="mailto:dorerv@msn.com" TargetMode="External"/><Relationship Id="rId170" Type="http://schemas.openxmlformats.org/officeDocument/2006/relationships/hyperlink" Target="mailto:kenhankins80@gmail.com" TargetMode="External"/><Relationship Id="rId268" Type="http://schemas.openxmlformats.org/officeDocument/2006/relationships/hyperlink" Target="mailto:bilmarjensen28@gmail.com" TargetMode="External"/><Relationship Id="rId475" Type="http://schemas.openxmlformats.org/officeDocument/2006/relationships/hyperlink" Target="mailto:roalson6751@yahoo.com" TargetMode="External"/><Relationship Id="rId32" Type="http://schemas.openxmlformats.org/officeDocument/2006/relationships/hyperlink" Target="mailto:jandcgahrs@charter.net" TargetMode="External"/><Relationship Id="rId128" Type="http://schemas.openxmlformats.org/officeDocument/2006/relationships/hyperlink" Target="mailto:jimcook888@q.com" TargetMode="External"/><Relationship Id="rId335" Type="http://schemas.openxmlformats.org/officeDocument/2006/relationships/hyperlink" Target="mailto:sharpspolka-bonnie@q.com" TargetMode="External"/><Relationship Id="rId542" Type="http://schemas.openxmlformats.org/officeDocument/2006/relationships/hyperlink" Target="mailto:mambomolly1@msn.com" TargetMode="External"/><Relationship Id="rId181" Type="http://schemas.openxmlformats.org/officeDocument/2006/relationships/hyperlink" Target="mailto:loggen21001@aol.com%20?" TargetMode="External"/><Relationship Id="rId402" Type="http://schemas.openxmlformats.org/officeDocument/2006/relationships/hyperlink" Target="mailto:hugho22@yahoo.com" TargetMode="External"/><Relationship Id="rId279" Type="http://schemas.openxmlformats.org/officeDocument/2006/relationships/hyperlink" Target="mailto:jonesdave@yahoo.com" TargetMode="External"/><Relationship Id="rId486" Type="http://schemas.openxmlformats.org/officeDocument/2006/relationships/hyperlink" Target="mailto:dougandcarol@cox.net" TargetMode="External"/><Relationship Id="rId43" Type="http://schemas.openxmlformats.org/officeDocument/2006/relationships/hyperlink" Target="mailto:welovetodance2@gmail.com" TargetMode="External"/><Relationship Id="rId139" Type="http://schemas.openxmlformats.org/officeDocument/2006/relationships/hyperlink" Target="mailto:jebetb@gmail.com" TargetMode="External"/><Relationship Id="rId346" Type="http://schemas.openxmlformats.org/officeDocument/2006/relationships/hyperlink" Target="mailto:insurances4u@aol.com" TargetMode="External"/><Relationship Id="rId553" Type="http://schemas.openxmlformats.org/officeDocument/2006/relationships/hyperlink" Target="mailto:jsadleir1937@yahoo.com" TargetMode="External"/><Relationship Id="rId192" Type="http://schemas.openxmlformats.org/officeDocument/2006/relationships/hyperlink" Target="mailto:hirr100@yahoo.com" TargetMode="External"/><Relationship Id="rId206" Type="http://schemas.openxmlformats.org/officeDocument/2006/relationships/hyperlink" Target="mailto:lilorrohloff@hotmail.com" TargetMode="External"/><Relationship Id="rId413" Type="http://schemas.openxmlformats.org/officeDocument/2006/relationships/hyperlink" Target="mailto:Meridian44@track2.com" TargetMode="External"/><Relationship Id="rId497" Type="http://schemas.openxmlformats.org/officeDocument/2006/relationships/hyperlink" Target="mailto:gaissert@bellsouth.net" TargetMode="External"/><Relationship Id="rId620" Type="http://schemas.openxmlformats.org/officeDocument/2006/relationships/hyperlink" Target="mailto:gregandjulie@comcast.net" TargetMode="External"/><Relationship Id="rId357" Type="http://schemas.openxmlformats.org/officeDocument/2006/relationships/hyperlink" Target="mailto:fjsantoro@yahoo.com" TargetMode="External"/><Relationship Id="rId54" Type="http://schemas.openxmlformats.org/officeDocument/2006/relationships/hyperlink" Target="mailto:dsirks@cox.net" TargetMode="External"/><Relationship Id="rId217" Type="http://schemas.openxmlformats.org/officeDocument/2006/relationships/hyperlink" Target="mailto:grat99zek@yahoo.com" TargetMode="External"/><Relationship Id="rId564" Type="http://schemas.openxmlformats.org/officeDocument/2006/relationships/hyperlink" Target="mailto:rosemarylaing@cox.net" TargetMode="External"/><Relationship Id="rId424" Type="http://schemas.openxmlformats.org/officeDocument/2006/relationships/hyperlink" Target="mailto:dougtdong@aol.com" TargetMode="External"/><Relationship Id="rId631" Type="http://schemas.openxmlformats.org/officeDocument/2006/relationships/hyperlink" Target="mailto:dancingqueen7@cox.net" TargetMode="External"/><Relationship Id="rId270" Type="http://schemas.openxmlformats.org/officeDocument/2006/relationships/hyperlink" Target="mailto:jtp149@yahoo.com" TargetMode="External"/><Relationship Id="rId65" Type="http://schemas.openxmlformats.org/officeDocument/2006/relationships/hyperlink" Target="mailto:momdunk@hotmail.com" TargetMode="External"/><Relationship Id="rId130" Type="http://schemas.openxmlformats.org/officeDocument/2006/relationships/hyperlink" Target="mailto:dan.crossett@gmail.com" TargetMode="External"/><Relationship Id="rId368" Type="http://schemas.openxmlformats.org/officeDocument/2006/relationships/hyperlink" Target="mailto:Taya777@aol.com" TargetMode="External"/><Relationship Id="rId575" Type="http://schemas.openxmlformats.org/officeDocument/2006/relationships/hyperlink" Target="mailto:jjelli9@aol.com" TargetMode="External"/><Relationship Id="rId228" Type="http://schemas.openxmlformats.org/officeDocument/2006/relationships/hyperlink" Target="mailto:mrday25@gmail.com" TargetMode="External"/><Relationship Id="rId435" Type="http://schemas.openxmlformats.org/officeDocument/2006/relationships/hyperlink" Target="mailto:WadeKuehl@yahoo.com" TargetMode="External"/><Relationship Id="rId642" Type="http://schemas.openxmlformats.org/officeDocument/2006/relationships/hyperlink" Target="mailto:donjones6221@yhoo.com" TargetMode="External"/><Relationship Id="rId281" Type="http://schemas.openxmlformats.org/officeDocument/2006/relationships/hyperlink" Target="mailto:mkowal@marykay.com" TargetMode="External"/><Relationship Id="rId502" Type="http://schemas.openxmlformats.org/officeDocument/2006/relationships/hyperlink" Target="mailto:sjdye@juno.com" TargetMode="External"/><Relationship Id="rId76" Type="http://schemas.openxmlformats.org/officeDocument/2006/relationships/hyperlink" Target="mailto:lurianned@telus.net" TargetMode="External"/><Relationship Id="rId141" Type="http://schemas.openxmlformats.org/officeDocument/2006/relationships/hyperlink" Target="mailto:richard.ewing3@gmail.com" TargetMode="External"/><Relationship Id="rId379" Type="http://schemas.openxmlformats.org/officeDocument/2006/relationships/hyperlink" Target="mailto:colleen_A@hotmail.com%20-%20BAD" TargetMode="External"/><Relationship Id="rId586" Type="http://schemas.openxmlformats.org/officeDocument/2006/relationships/hyperlink" Target="mailto:nrgtango@yahoo.com" TargetMode="External"/><Relationship Id="rId7" Type="http://schemas.openxmlformats.org/officeDocument/2006/relationships/hyperlink" Target="mailto:ambutch1947@yahoo.com" TargetMode="External"/><Relationship Id="rId239" Type="http://schemas.openxmlformats.org/officeDocument/2006/relationships/hyperlink" Target="mailto:cgouvenier@cox.net" TargetMode="External"/><Relationship Id="rId446" Type="http://schemas.openxmlformats.org/officeDocument/2006/relationships/hyperlink" Target="mailto:artibise@shaw.ca" TargetMode="External"/><Relationship Id="rId653" Type="http://schemas.openxmlformats.org/officeDocument/2006/relationships/printerSettings" Target="../printerSettings/printerSettings7.bin"/><Relationship Id="rId292" Type="http://schemas.openxmlformats.org/officeDocument/2006/relationships/hyperlink" Target="mailto:heinzsharon2@gmail.com" TargetMode="External"/><Relationship Id="rId306" Type="http://schemas.openxmlformats.org/officeDocument/2006/relationships/hyperlink" Target="mailto:magic623@cox.net" TargetMode="External"/><Relationship Id="rId87" Type="http://schemas.openxmlformats.org/officeDocument/2006/relationships/hyperlink" Target="mailto:jduncan5491@gmail.com" TargetMode="External"/><Relationship Id="rId513" Type="http://schemas.openxmlformats.org/officeDocument/2006/relationships/hyperlink" Target="mailto:ron.bellamy@rogers.com" TargetMode="External"/><Relationship Id="rId597" Type="http://schemas.openxmlformats.org/officeDocument/2006/relationships/hyperlink" Target="mailto:ak1mk1@msn.com" TargetMode="External"/><Relationship Id="rId152" Type="http://schemas.openxmlformats.org/officeDocument/2006/relationships/hyperlink" Target="mailto:normamiler@aol.com" TargetMode="External"/><Relationship Id="rId457" Type="http://schemas.openxmlformats.org/officeDocument/2006/relationships/hyperlink" Target="mailto:marywsworld@hotmail.com%20-%20bad" TargetMode="External"/><Relationship Id="rId14" Type="http://schemas.openxmlformats.org/officeDocument/2006/relationships/hyperlink" Target="mailto:waynebarker@msn.com" TargetMode="External"/><Relationship Id="rId317" Type="http://schemas.openxmlformats.org/officeDocument/2006/relationships/hyperlink" Target="mailto:mhrnhr@wbhsi.net" TargetMode="External"/><Relationship Id="rId524" Type="http://schemas.openxmlformats.org/officeDocument/2006/relationships/hyperlink" Target="mailto:laures@osage.net" TargetMode="External"/><Relationship Id="rId98" Type="http://schemas.openxmlformats.org/officeDocument/2006/relationships/hyperlink" Target="mailto:fosterjazz1@gmail.com" TargetMode="External"/><Relationship Id="rId163" Type="http://schemas.openxmlformats.org/officeDocument/2006/relationships/hyperlink" Target="mailto:belanhal@comcast.net" TargetMode="External"/><Relationship Id="rId370" Type="http://schemas.openxmlformats.org/officeDocument/2006/relationships/hyperlink" Target="mailto:rconner547@cox.net" TargetMode="External"/><Relationship Id="rId230" Type="http://schemas.openxmlformats.org/officeDocument/2006/relationships/hyperlink" Target="mailto:paulfrizane@yahoo.com" TargetMode="External"/><Relationship Id="rId468" Type="http://schemas.openxmlformats.org/officeDocument/2006/relationships/hyperlink" Target="mailto:janyceselland@hotmail.com" TargetMode="External"/><Relationship Id="rId25" Type="http://schemas.openxmlformats.org/officeDocument/2006/relationships/hyperlink" Target="mailto:dafy46@gmail.com" TargetMode="External"/><Relationship Id="rId328" Type="http://schemas.openxmlformats.org/officeDocument/2006/relationships/hyperlink" Target="mailto:d.condoulis@cox.net" TargetMode="External"/><Relationship Id="rId535" Type="http://schemas.openxmlformats.org/officeDocument/2006/relationships/hyperlink" Target="mailto:kflai602@yahoo.com" TargetMode="External"/><Relationship Id="rId174" Type="http://schemas.openxmlformats.org/officeDocument/2006/relationships/hyperlink" Target="mailto:susan.weidner@cox.net" TargetMode="External"/><Relationship Id="rId381" Type="http://schemas.openxmlformats.org/officeDocument/2006/relationships/hyperlink" Target="mailto:kj7u@msn.com" TargetMode="External"/><Relationship Id="rId602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241" Type="http://schemas.openxmlformats.org/officeDocument/2006/relationships/hyperlink" Target="mailto:eugene@libertybrush.com" TargetMode="External"/><Relationship Id="rId479" Type="http://schemas.openxmlformats.org/officeDocument/2006/relationships/hyperlink" Target="mailto:emerprof@yahoo.com" TargetMode="External"/><Relationship Id="rId36" Type="http://schemas.openxmlformats.org/officeDocument/2006/relationships/hyperlink" Target="mailto:jholtine@aol.com" TargetMode="External"/><Relationship Id="rId339" Type="http://schemas.openxmlformats.org/officeDocument/2006/relationships/hyperlink" Target="mailto:anne@redfoot.us" TargetMode="External"/><Relationship Id="rId546" Type="http://schemas.openxmlformats.org/officeDocument/2006/relationships/hyperlink" Target="mailto:vplp1@cox.net" TargetMode="External"/><Relationship Id="rId101" Type="http://schemas.openxmlformats.org/officeDocument/2006/relationships/hyperlink" Target="mailto:richwyant42@yahoo.com" TargetMode="External"/><Relationship Id="rId185" Type="http://schemas.openxmlformats.org/officeDocument/2006/relationships/hyperlink" Target="mailto:sundaynightballroomdanceclub@gmail.com" TargetMode="External"/><Relationship Id="rId406" Type="http://schemas.openxmlformats.org/officeDocument/2006/relationships/hyperlink" Target="mailto:pdjones@shaw.ca" TargetMode="External"/><Relationship Id="rId392" Type="http://schemas.openxmlformats.org/officeDocument/2006/relationships/hyperlink" Target="mailto:nmsusand@gmail.com" TargetMode="External"/><Relationship Id="rId613" Type="http://schemas.openxmlformats.org/officeDocument/2006/relationships/hyperlink" Target="mailto:Greg_bettybritton@msn.com" TargetMode="External"/><Relationship Id="rId252" Type="http://schemas.openxmlformats.org/officeDocument/2006/relationships/hyperlink" Target="mailto:fpleydens@msn.com" TargetMode="External"/><Relationship Id="rId47" Type="http://schemas.openxmlformats.org/officeDocument/2006/relationships/hyperlink" Target="mailto:Terese6@hotmail.com" TargetMode="External"/><Relationship Id="rId112" Type="http://schemas.openxmlformats.org/officeDocument/2006/relationships/hyperlink" Target="mailto:dlnelson@live.com" TargetMode="External"/><Relationship Id="rId557" Type="http://schemas.openxmlformats.org/officeDocument/2006/relationships/hyperlink" Target="mailto:ejf960@aol.com" TargetMode="External"/><Relationship Id="rId196" Type="http://schemas.openxmlformats.org/officeDocument/2006/relationships/hyperlink" Target="mailto:donald.kirkman@cox.net" TargetMode="External"/><Relationship Id="rId417" Type="http://schemas.openxmlformats.org/officeDocument/2006/relationships/hyperlink" Target="mailto:arlie_in_phx@q.com" TargetMode="External"/><Relationship Id="rId624" Type="http://schemas.openxmlformats.org/officeDocument/2006/relationships/hyperlink" Target="mailto:pamelap_sdca@yahoo.com" TargetMode="External"/><Relationship Id="rId263" Type="http://schemas.openxmlformats.org/officeDocument/2006/relationships/hyperlink" Target="mailto:walt.zaluski@gmail.com" TargetMode="External"/><Relationship Id="rId470" Type="http://schemas.openxmlformats.org/officeDocument/2006/relationships/hyperlink" Target="mailto:schrader1930@msn.com" TargetMode="External"/><Relationship Id="rId58" Type="http://schemas.openxmlformats.org/officeDocument/2006/relationships/hyperlink" Target="mailto:jshoemaker7010@comcast.net" TargetMode="External"/><Relationship Id="rId123" Type="http://schemas.openxmlformats.org/officeDocument/2006/relationships/hyperlink" Target="mailto:pelegray@gmail.com" TargetMode="External"/><Relationship Id="rId330" Type="http://schemas.openxmlformats.org/officeDocument/2006/relationships/hyperlink" Target="mailto:donprater@msn.com" TargetMode="External"/><Relationship Id="rId568" Type="http://schemas.openxmlformats.org/officeDocument/2006/relationships/hyperlink" Target="mailto:travelermom04@aol.com" TargetMode="External"/><Relationship Id="rId165" Type="http://schemas.openxmlformats.org/officeDocument/2006/relationships/hyperlink" Target="mailto:desertflora@cox.net" TargetMode="External"/><Relationship Id="rId372" Type="http://schemas.openxmlformats.org/officeDocument/2006/relationships/hyperlink" Target="mailto:lavwilger@gmail.com" TargetMode="External"/><Relationship Id="rId428" Type="http://schemas.openxmlformats.org/officeDocument/2006/relationships/hyperlink" Target="mailto:kubat1234@yahoo.com%20-%20BAD" TargetMode="External"/><Relationship Id="rId635" Type="http://schemas.openxmlformats.org/officeDocument/2006/relationships/hyperlink" Target="mailto:swardcr@gmail.com" TargetMode="External"/><Relationship Id="rId232" Type="http://schemas.openxmlformats.org/officeDocument/2006/relationships/hyperlink" Target="mailto:lpetillo9@gmail.com" TargetMode="External"/><Relationship Id="rId274" Type="http://schemas.openxmlformats.org/officeDocument/2006/relationships/hyperlink" Target="mailto:jandcgahrs@charter.net" TargetMode="External"/><Relationship Id="rId481" Type="http://schemas.openxmlformats.org/officeDocument/2006/relationships/hyperlink" Target="mailto:jmootz@winona.edu" TargetMode="External"/><Relationship Id="rId27" Type="http://schemas.openxmlformats.org/officeDocument/2006/relationships/hyperlink" Target="mailto:wlhalsey107@aol.com" TargetMode="External"/><Relationship Id="rId69" Type="http://schemas.openxmlformats.org/officeDocument/2006/relationships/hyperlink" Target="mailto:patriciamasters@aol.com" TargetMode="External"/><Relationship Id="rId134" Type="http://schemas.openxmlformats.org/officeDocument/2006/relationships/hyperlink" Target="mailto:cjchism@cox.net" TargetMode="External"/><Relationship Id="rId537" Type="http://schemas.openxmlformats.org/officeDocument/2006/relationships/hyperlink" Target="mailto:maureendicker@gmail.com" TargetMode="External"/><Relationship Id="rId579" Type="http://schemas.openxmlformats.org/officeDocument/2006/relationships/hyperlink" Target="mailto:bonnietranquilla@yahoo.com" TargetMode="External"/><Relationship Id="rId80" Type="http://schemas.openxmlformats.org/officeDocument/2006/relationships/hyperlink" Target="mailto:bgplace@bgplace.cnc.net" TargetMode="External"/><Relationship Id="rId176" Type="http://schemas.openxmlformats.org/officeDocument/2006/relationships/hyperlink" Target="mailto:doloves2dance@yahoo.com" TargetMode="External"/><Relationship Id="rId341" Type="http://schemas.openxmlformats.org/officeDocument/2006/relationships/hyperlink" Target="mailto:andremarianne@cogeco.ca" TargetMode="External"/><Relationship Id="rId383" Type="http://schemas.openxmlformats.org/officeDocument/2006/relationships/hyperlink" Target="mailto:gcornwell@sasktel.net" TargetMode="External"/><Relationship Id="rId439" Type="http://schemas.openxmlformats.org/officeDocument/2006/relationships/hyperlink" Target="mailto:dar1115@cox.net" TargetMode="External"/><Relationship Id="rId590" Type="http://schemas.openxmlformats.org/officeDocument/2006/relationships/hyperlink" Target="mailto:larson.wakisew@sasktel.net" TargetMode="External"/><Relationship Id="rId604" Type="http://schemas.openxmlformats.org/officeDocument/2006/relationships/hyperlink" Target="mailto:blueclearcoast@yahoo.com" TargetMode="External"/><Relationship Id="rId646" Type="http://schemas.openxmlformats.org/officeDocument/2006/relationships/hyperlink" Target="mailto:haapala4478@gmail.com" TargetMode="External"/><Relationship Id="rId201" Type="http://schemas.openxmlformats.org/officeDocument/2006/relationships/hyperlink" Target="mailto:hbnoni@msn.com%20-%20BAD" TargetMode="External"/><Relationship Id="rId243" Type="http://schemas.openxmlformats.org/officeDocument/2006/relationships/hyperlink" Target="mailto:mje257@yahoo.com" TargetMode="External"/><Relationship Id="rId285" Type="http://schemas.openxmlformats.org/officeDocument/2006/relationships/hyperlink" Target="mailto:maryburr@juno.com" TargetMode="External"/><Relationship Id="rId450" Type="http://schemas.openxmlformats.org/officeDocument/2006/relationships/hyperlink" Target="mailto:jrjmbryant@earthlink.net%20-%20BAD" TargetMode="External"/><Relationship Id="rId506" Type="http://schemas.openxmlformats.org/officeDocument/2006/relationships/hyperlink" Target="mailto:billchenausky@yahoo.com" TargetMode="External"/><Relationship Id="rId38" Type="http://schemas.openxmlformats.org/officeDocument/2006/relationships/hyperlink" Target="mailto:glorydancer1@gmail.com" TargetMode="External"/><Relationship Id="rId103" Type="http://schemas.openxmlformats.org/officeDocument/2006/relationships/hyperlink" Target="mailto:johnrgroves@cox.net" TargetMode="External"/><Relationship Id="rId310" Type="http://schemas.openxmlformats.org/officeDocument/2006/relationships/hyperlink" Target="mailto:dale1955@hotmail.com" TargetMode="External"/><Relationship Id="rId492" Type="http://schemas.openxmlformats.org/officeDocument/2006/relationships/hyperlink" Target="mailto:john@herranen.com" TargetMode="External"/><Relationship Id="rId548" Type="http://schemas.openxmlformats.org/officeDocument/2006/relationships/hyperlink" Target="mailto:jennesspond@yahoo.com" TargetMode="External"/><Relationship Id="rId91" Type="http://schemas.openxmlformats.org/officeDocument/2006/relationships/hyperlink" Target="mailto:logger2100@aol.com" TargetMode="External"/><Relationship Id="rId145" Type="http://schemas.openxmlformats.org/officeDocument/2006/relationships/hyperlink" Target="mailto:springtmenow@q.com" TargetMode="External"/><Relationship Id="rId187" Type="http://schemas.openxmlformats.org/officeDocument/2006/relationships/hyperlink" Target="mailto:activities@svwhoa.com" TargetMode="External"/><Relationship Id="rId352" Type="http://schemas.openxmlformats.org/officeDocument/2006/relationships/hyperlink" Target="mailto:crluv2dance@gmail.com" TargetMode="External"/><Relationship Id="rId394" Type="http://schemas.openxmlformats.org/officeDocument/2006/relationships/hyperlink" Target="mailto:rcfoster64@yahoo.com" TargetMode="External"/><Relationship Id="rId408" Type="http://schemas.openxmlformats.org/officeDocument/2006/relationships/hyperlink" Target="mailto:dancewht@hotmail.com" TargetMode="External"/><Relationship Id="rId615" Type="http://schemas.openxmlformats.org/officeDocument/2006/relationships/hyperlink" Target="mailto:cmaryforme@hotmail.com" TargetMode="External"/><Relationship Id="rId212" Type="http://schemas.openxmlformats.org/officeDocument/2006/relationships/hyperlink" Target="mailto:kj7u@msn.com" TargetMode="External"/><Relationship Id="rId254" Type="http://schemas.openxmlformats.org/officeDocument/2006/relationships/hyperlink" Target="mailto:mikesan803@gmail.com" TargetMode="External"/><Relationship Id="rId49" Type="http://schemas.openxmlformats.org/officeDocument/2006/relationships/hyperlink" Target="mailto:namamitchell@aol" TargetMode="External"/><Relationship Id="rId114" Type="http://schemas.openxmlformats.org/officeDocument/2006/relationships/hyperlink" Target="mailto:fspraus@cox.net" TargetMode="External"/><Relationship Id="rId296" Type="http://schemas.openxmlformats.org/officeDocument/2006/relationships/hyperlink" Target="mailto:sherman1001@yahoo.com" TargetMode="External"/><Relationship Id="rId461" Type="http://schemas.openxmlformats.org/officeDocument/2006/relationships/hyperlink" Target="mailto:mteike@msn.com" TargetMode="External"/><Relationship Id="rId517" Type="http://schemas.openxmlformats.org/officeDocument/2006/relationships/hyperlink" Target="mailto:cw_arend@msn.com" TargetMode="External"/><Relationship Id="rId559" Type="http://schemas.openxmlformats.org/officeDocument/2006/relationships/hyperlink" Target="mailto:pgroves@wilstu.edu%20-%20BAD" TargetMode="External"/><Relationship Id="rId60" Type="http://schemas.openxmlformats.org/officeDocument/2006/relationships/hyperlink" Target="mailto:jwmsco@comcast.net" TargetMode="External"/><Relationship Id="rId156" Type="http://schemas.openxmlformats.org/officeDocument/2006/relationships/hyperlink" Target="mailto:gdgmac@q.com" TargetMode="External"/><Relationship Id="rId198" Type="http://schemas.openxmlformats.org/officeDocument/2006/relationships/hyperlink" Target="mailto:bahunkins@yahoo.com" TargetMode="External"/><Relationship Id="rId321" Type="http://schemas.openxmlformats.org/officeDocument/2006/relationships/hyperlink" Target="mailto:mmiles7@cox.net" TargetMode="External"/><Relationship Id="rId363" Type="http://schemas.openxmlformats.org/officeDocument/2006/relationships/hyperlink" Target="mailto:larrylund@cox.net" TargetMode="External"/><Relationship Id="rId419" Type="http://schemas.openxmlformats.org/officeDocument/2006/relationships/hyperlink" Target="mailto:and1har@yahoo.com" TargetMode="External"/><Relationship Id="rId570" Type="http://schemas.openxmlformats.org/officeDocument/2006/relationships/hyperlink" Target="mailto:PauaRK17@aol.com" TargetMode="External"/><Relationship Id="rId626" Type="http://schemas.openxmlformats.org/officeDocument/2006/relationships/hyperlink" Target="mailto:ldcwoods@gmail.com" TargetMode="External"/><Relationship Id="rId223" Type="http://schemas.openxmlformats.org/officeDocument/2006/relationships/hyperlink" Target="mailto:bsherry1@centurylink.net" TargetMode="External"/><Relationship Id="rId430" Type="http://schemas.openxmlformats.org/officeDocument/2006/relationships/hyperlink" Target="mailto:milonas19@msn.com" TargetMode="External"/><Relationship Id="rId18" Type="http://schemas.openxmlformats.org/officeDocument/2006/relationships/hyperlink" Target="mailto:j.devine41.jd@gmail.com" TargetMode="External"/><Relationship Id="rId265" Type="http://schemas.openxmlformats.org/officeDocument/2006/relationships/hyperlink" Target="mailto:jjjlquinn@gmail.com" TargetMode="External"/><Relationship Id="rId472" Type="http://schemas.openxmlformats.org/officeDocument/2006/relationships/hyperlink" Target="mailto:jtcatsunnyaz@hotmail.com" TargetMode="External"/><Relationship Id="rId528" Type="http://schemas.openxmlformats.org/officeDocument/2006/relationships/hyperlink" Target="mailto:glennjsmith79@aol.com" TargetMode="External"/><Relationship Id="rId125" Type="http://schemas.openxmlformats.org/officeDocument/2006/relationships/hyperlink" Target="mailto:eyeball5@juno.com" TargetMode="External"/><Relationship Id="rId167" Type="http://schemas.openxmlformats.org/officeDocument/2006/relationships/hyperlink" Target="mailto:dancerkaye@cox.net" TargetMode="External"/><Relationship Id="rId332" Type="http://schemas.openxmlformats.org/officeDocument/2006/relationships/hyperlink" Target="mailto:dwright335@aol.com" TargetMode="External"/><Relationship Id="rId374" Type="http://schemas.openxmlformats.org/officeDocument/2006/relationships/hyperlink" Target="mailto:richjani@yahoo.com" TargetMode="External"/><Relationship Id="rId581" Type="http://schemas.openxmlformats.org/officeDocument/2006/relationships/hyperlink" Target="mailto:rwfosteraz@gmail.com" TargetMode="External"/><Relationship Id="rId71" Type="http://schemas.openxmlformats.org/officeDocument/2006/relationships/hyperlink" Target="mailto:larsond@gvsu.edu" TargetMode="External"/><Relationship Id="rId234" Type="http://schemas.openxmlformats.org/officeDocument/2006/relationships/hyperlink" Target="mailto:csevert@gmail.com" TargetMode="External"/><Relationship Id="rId637" Type="http://schemas.openxmlformats.org/officeDocument/2006/relationships/hyperlink" Target="mailto:drdroste6@gmail.com" TargetMode="External"/><Relationship Id="rId2" Type="http://schemas.openxmlformats.org/officeDocument/2006/relationships/hyperlink" Target="mailto:Pearl_behrends13@yahoo.com" TargetMode="External"/><Relationship Id="rId29" Type="http://schemas.openxmlformats.org/officeDocument/2006/relationships/hyperlink" Target="mailto:jessjam@telus.net" TargetMode="External"/><Relationship Id="rId276" Type="http://schemas.openxmlformats.org/officeDocument/2006/relationships/hyperlink" Target="mailto:lebbyfamily@gmail.com" TargetMode="External"/><Relationship Id="rId441" Type="http://schemas.openxmlformats.org/officeDocument/2006/relationships/hyperlink" Target="mailto:jjguzik100@yahoo.com%20-%20BAD" TargetMode="External"/><Relationship Id="rId483" Type="http://schemas.openxmlformats.org/officeDocument/2006/relationships/hyperlink" Target="mailto:jddancers@webtv.net" TargetMode="External"/><Relationship Id="rId539" Type="http://schemas.openxmlformats.org/officeDocument/2006/relationships/hyperlink" Target="mailto:jgcbsc@cox.net" TargetMode="External"/><Relationship Id="rId40" Type="http://schemas.openxmlformats.org/officeDocument/2006/relationships/hyperlink" Target="mailto:Terese6@hotmail.com" TargetMode="External"/><Relationship Id="rId136" Type="http://schemas.openxmlformats.org/officeDocument/2006/relationships/hyperlink" Target="mailto:gerriaz@cox.net" TargetMode="External"/><Relationship Id="rId178" Type="http://schemas.openxmlformats.org/officeDocument/2006/relationships/hyperlink" Target="mailto:jimcook888@q.com" TargetMode="External"/><Relationship Id="rId301" Type="http://schemas.openxmlformats.org/officeDocument/2006/relationships/hyperlink" Target="mailto:doug.levasseur@gmail.com" TargetMode="External"/><Relationship Id="rId343" Type="http://schemas.openxmlformats.org/officeDocument/2006/relationships/hyperlink" Target="mailto:deedel004@gmail.com" TargetMode="External"/><Relationship Id="rId550" Type="http://schemas.openxmlformats.org/officeDocument/2006/relationships/hyperlink" Target="mailto:aeaton@cox.net%20(daughter%20Sandy)" TargetMode="External"/><Relationship Id="rId82" Type="http://schemas.openxmlformats.org/officeDocument/2006/relationships/hyperlink" Target="mailto:rob.slabach@gmail.com" TargetMode="External"/><Relationship Id="rId203" Type="http://schemas.openxmlformats.org/officeDocument/2006/relationships/hyperlink" Target="mailto:imp0005@aol.com" TargetMode="External"/><Relationship Id="rId385" Type="http://schemas.openxmlformats.org/officeDocument/2006/relationships/hyperlink" Target="mailto:burnellen@yahoo.com%20-%20BAD" TargetMode="External"/><Relationship Id="rId592" Type="http://schemas.openxmlformats.org/officeDocument/2006/relationships/hyperlink" Target="mailto:weller480@msn.com" TargetMode="External"/><Relationship Id="rId606" Type="http://schemas.openxmlformats.org/officeDocument/2006/relationships/hyperlink" Target="mailto:berresune@gmail.com" TargetMode="External"/><Relationship Id="rId648" Type="http://schemas.openxmlformats.org/officeDocument/2006/relationships/hyperlink" Target="mailto:bghookom@msn.com" TargetMode="External"/><Relationship Id="rId245" Type="http://schemas.openxmlformats.org/officeDocument/2006/relationships/hyperlink" Target="mailto:ron.comeau43@gmail.com" TargetMode="External"/><Relationship Id="rId287" Type="http://schemas.openxmlformats.org/officeDocument/2006/relationships/hyperlink" Target="mailto:67happycamper@gmail.com" TargetMode="External"/><Relationship Id="rId410" Type="http://schemas.openxmlformats.org/officeDocument/2006/relationships/hyperlink" Target="mailto:pflahart@gmail.com" TargetMode="External"/><Relationship Id="rId452" Type="http://schemas.openxmlformats.org/officeDocument/2006/relationships/hyperlink" Target="mailto:dellpatrick@cox.net%20-%20BAD" TargetMode="External"/><Relationship Id="rId494" Type="http://schemas.openxmlformats.org/officeDocument/2006/relationships/hyperlink" Target="mailto:bch75@gilanet.com" TargetMode="External"/><Relationship Id="rId508" Type="http://schemas.openxmlformats.org/officeDocument/2006/relationships/hyperlink" Target="mailto:jocar432@hotmail.com" TargetMode="External"/><Relationship Id="rId105" Type="http://schemas.openxmlformats.org/officeDocument/2006/relationships/hyperlink" Target="mailto:stacharone2003@yahoo.com" TargetMode="External"/><Relationship Id="rId147" Type="http://schemas.openxmlformats.org/officeDocument/2006/relationships/hyperlink" Target="mailto:gmcgreal@comcast.net" TargetMode="External"/><Relationship Id="rId312" Type="http://schemas.openxmlformats.org/officeDocument/2006/relationships/hyperlink" Target="mailto:rhlx38@frontier.com" TargetMode="External"/><Relationship Id="rId354" Type="http://schemas.openxmlformats.org/officeDocument/2006/relationships/hyperlink" Target="mailto:kenscharpf@yahoo.com" TargetMode="External"/><Relationship Id="rId51" Type="http://schemas.openxmlformats.org/officeDocument/2006/relationships/hyperlink" Target="mailto:tootsie7089@gmail.com" TargetMode="External"/><Relationship Id="rId93" Type="http://schemas.openxmlformats.org/officeDocument/2006/relationships/hyperlink" Target="mailto:ssylveste@yahoo.com" TargetMode="External"/><Relationship Id="rId189" Type="http://schemas.openxmlformats.org/officeDocument/2006/relationships/hyperlink" Target="mailto:nrgtango@yahoo.com" TargetMode="External"/><Relationship Id="rId396" Type="http://schemas.openxmlformats.org/officeDocument/2006/relationships/hyperlink" Target="mailto:bunnihop2@msn.com" TargetMode="External"/><Relationship Id="rId561" Type="http://schemas.openxmlformats.org/officeDocument/2006/relationships/hyperlink" Target="mailto:rdds1@cox.net%20-%20bad" TargetMode="External"/><Relationship Id="rId617" Type="http://schemas.openxmlformats.org/officeDocument/2006/relationships/hyperlink" Target="mailto:quickpiks@gmail.com" TargetMode="External"/><Relationship Id="rId214" Type="http://schemas.openxmlformats.org/officeDocument/2006/relationships/hyperlink" Target="mailto:mparrish1975@gmail.com" TargetMode="External"/><Relationship Id="rId256" Type="http://schemas.openxmlformats.org/officeDocument/2006/relationships/hyperlink" Target="mailto:jankaoliver@yahoo.com" TargetMode="External"/><Relationship Id="rId298" Type="http://schemas.openxmlformats.org/officeDocument/2006/relationships/hyperlink" Target="mailto:landasmyth@shaw.ca" TargetMode="External"/><Relationship Id="rId421" Type="http://schemas.openxmlformats.org/officeDocument/2006/relationships/hyperlink" Target="mailto:marialw@cox.net" TargetMode="External"/><Relationship Id="rId463" Type="http://schemas.openxmlformats.org/officeDocument/2006/relationships/hyperlink" Target="mailto:rswalboski@hotmail.com" TargetMode="External"/><Relationship Id="rId519" Type="http://schemas.openxmlformats.org/officeDocument/2006/relationships/hyperlink" Target="mailto:esrake@osage.net" TargetMode="External"/><Relationship Id="rId116" Type="http://schemas.openxmlformats.org/officeDocument/2006/relationships/hyperlink" Target="mailto:kmartz@mac.com" TargetMode="External"/><Relationship Id="rId158" Type="http://schemas.openxmlformats.org/officeDocument/2006/relationships/hyperlink" Target="mailto:rconner547@cox.net" TargetMode="External"/><Relationship Id="rId323" Type="http://schemas.openxmlformats.org/officeDocument/2006/relationships/hyperlink" Target="mailto:jean4jazz@cox.net" TargetMode="External"/><Relationship Id="rId530" Type="http://schemas.openxmlformats.org/officeDocument/2006/relationships/hyperlink" Target="mailto:davidburns1@cox.net" TargetMode="External"/><Relationship Id="rId20" Type="http://schemas.openxmlformats.org/officeDocument/2006/relationships/hyperlink" Target="mailto:logger2100@aol.com" TargetMode="External"/><Relationship Id="rId62" Type="http://schemas.openxmlformats.org/officeDocument/2006/relationships/hyperlink" Target="mailto:mvolberding@live.com" TargetMode="External"/><Relationship Id="rId365" Type="http://schemas.openxmlformats.org/officeDocument/2006/relationships/hyperlink" Target="mailto:jmhoctor@yahoo.com" TargetMode="External"/><Relationship Id="rId572" Type="http://schemas.openxmlformats.org/officeDocument/2006/relationships/hyperlink" Target="mailto:bobsjoy55@hotmail.com%20-%20BAD" TargetMode="External"/><Relationship Id="rId628" Type="http://schemas.openxmlformats.org/officeDocument/2006/relationships/hyperlink" Target="mailto:dorerv@msn.com" TargetMode="External"/><Relationship Id="rId225" Type="http://schemas.openxmlformats.org/officeDocument/2006/relationships/hyperlink" Target="mailto:cpowers21@cox.net" TargetMode="External"/><Relationship Id="rId267" Type="http://schemas.openxmlformats.org/officeDocument/2006/relationships/hyperlink" Target="mailto:kcenturion@aol.com" TargetMode="External"/><Relationship Id="rId432" Type="http://schemas.openxmlformats.org/officeDocument/2006/relationships/hyperlink" Target="mailto:ggram@hotmail.com" TargetMode="External"/><Relationship Id="rId474" Type="http://schemas.openxmlformats.org/officeDocument/2006/relationships/hyperlink" Target="mailto:ryman08@hotmail.com" TargetMode="External"/><Relationship Id="rId127" Type="http://schemas.openxmlformats.org/officeDocument/2006/relationships/hyperlink" Target="mailto:judydematteis@msn.com" TargetMode="External"/><Relationship Id="rId31" Type="http://schemas.openxmlformats.org/officeDocument/2006/relationships/hyperlink" Target="mailto:jandcgahrs@charter.net" TargetMode="External"/><Relationship Id="rId73" Type="http://schemas.openxmlformats.org/officeDocument/2006/relationships/hyperlink" Target="mailto:66004@naver.com" TargetMode="External"/><Relationship Id="rId169" Type="http://schemas.openxmlformats.org/officeDocument/2006/relationships/hyperlink" Target="mailto:mbaumann927@gmail.com" TargetMode="External"/><Relationship Id="rId334" Type="http://schemas.openxmlformats.org/officeDocument/2006/relationships/hyperlink" Target="mailto:cdupre86@yahoo.com" TargetMode="External"/><Relationship Id="rId376" Type="http://schemas.openxmlformats.org/officeDocument/2006/relationships/hyperlink" Target="mailto:zonie1343@aol.com" TargetMode="External"/><Relationship Id="rId541" Type="http://schemas.openxmlformats.org/officeDocument/2006/relationships/hyperlink" Target="mailto:maureendicker@gmail.com" TargetMode="External"/><Relationship Id="rId583" Type="http://schemas.openxmlformats.org/officeDocument/2006/relationships/hyperlink" Target="mailto:dancerkaye46@gmail.com" TargetMode="External"/><Relationship Id="rId639" Type="http://schemas.openxmlformats.org/officeDocument/2006/relationships/hyperlink" Target="mailto:kazzinnaro@gmail.com" TargetMode="External"/><Relationship Id="rId4" Type="http://schemas.openxmlformats.org/officeDocument/2006/relationships/hyperlink" Target="mailto:lebrundenis@hotmail.com" TargetMode="External"/><Relationship Id="rId180" Type="http://schemas.openxmlformats.org/officeDocument/2006/relationships/hyperlink" Target="mailto:loggen21001@aol.com%20?" TargetMode="External"/><Relationship Id="rId236" Type="http://schemas.openxmlformats.org/officeDocument/2006/relationships/hyperlink" Target="mailto:edemerse@cox.net" TargetMode="External"/><Relationship Id="rId278" Type="http://schemas.openxmlformats.org/officeDocument/2006/relationships/hyperlink" Target="mailto:howard.standage@hotmail.com" TargetMode="External"/><Relationship Id="rId401" Type="http://schemas.openxmlformats.org/officeDocument/2006/relationships/hyperlink" Target="mailto:hugho22@yahoo.com" TargetMode="External"/><Relationship Id="rId443" Type="http://schemas.openxmlformats.org/officeDocument/2006/relationships/hyperlink" Target="mailto:d.mendez@cox.net" TargetMode="External"/><Relationship Id="rId650" Type="http://schemas.openxmlformats.org/officeDocument/2006/relationships/hyperlink" Target="mailto:DaveGuevara@hotmail.com" TargetMode="External"/><Relationship Id="rId303" Type="http://schemas.openxmlformats.org/officeDocument/2006/relationships/hyperlink" Target="mailto:pkqually@hotmail.com" TargetMode="External"/><Relationship Id="rId485" Type="http://schemas.openxmlformats.org/officeDocument/2006/relationships/hyperlink" Target="mailto:dougandcarol@cox.net" TargetMode="External"/><Relationship Id="rId42" Type="http://schemas.openxmlformats.org/officeDocument/2006/relationships/hyperlink" Target="mailto:joann.nckvtl@gmail.com" TargetMode="External"/><Relationship Id="rId84" Type="http://schemas.openxmlformats.org/officeDocument/2006/relationships/hyperlink" Target="mailto:fcloward@gmail.com" TargetMode="External"/><Relationship Id="rId138" Type="http://schemas.openxmlformats.org/officeDocument/2006/relationships/hyperlink" Target="mailto:hhf35al@gmail.com" TargetMode="External"/><Relationship Id="rId345" Type="http://schemas.openxmlformats.org/officeDocument/2006/relationships/hyperlink" Target="mailto:gjbrash@sasktel.net" TargetMode="External"/><Relationship Id="rId387" Type="http://schemas.openxmlformats.org/officeDocument/2006/relationships/hyperlink" Target="mailto:dorerv@msn.com" TargetMode="External"/><Relationship Id="rId510" Type="http://schemas.openxmlformats.org/officeDocument/2006/relationships/hyperlink" Target="mailto:jddancers@webtv.net" TargetMode="External"/><Relationship Id="rId552" Type="http://schemas.openxmlformats.org/officeDocument/2006/relationships/hyperlink" Target="mailto:anniewhite888@yahoo.com" TargetMode="External"/><Relationship Id="rId594" Type="http://schemas.openxmlformats.org/officeDocument/2006/relationships/hyperlink" Target="mailto:rwfalf@juno.com" TargetMode="External"/><Relationship Id="rId608" Type="http://schemas.openxmlformats.org/officeDocument/2006/relationships/hyperlink" Target="mailto:drhwdh@mac.com" TargetMode="External"/><Relationship Id="rId191" Type="http://schemas.openxmlformats.org/officeDocument/2006/relationships/hyperlink" Target="mailto:jskaz65@gmail.com" TargetMode="External"/><Relationship Id="rId205" Type="http://schemas.openxmlformats.org/officeDocument/2006/relationships/hyperlink" Target="mailto:gailsouth41@yahoo.com" TargetMode="External"/><Relationship Id="rId247" Type="http://schemas.openxmlformats.org/officeDocument/2006/relationships/hyperlink" Target="mailto:mrfarnsworth55@yahoo.com" TargetMode="External"/><Relationship Id="rId412" Type="http://schemas.openxmlformats.org/officeDocument/2006/relationships/hyperlink" Target="mailto:ejrj67@yahoo" TargetMode="External"/><Relationship Id="rId107" Type="http://schemas.openxmlformats.org/officeDocument/2006/relationships/hyperlink" Target="mailto:uni4444@aol.com" TargetMode="External"/><Relationship Id="rId289" Type="http://schemas.openxmlformats.org/officeDocument/2006/relationships/hyperlink" Target="mailto:david808@gmail.com" TargetMode="External"/><Relationship Id="rId454" Type="http://schemas.openxmlformats.org/officeDocument/2006/relationships/hyperlink" Target="https://webmail.west.cox.net/do/mail/message/mailto?to=ruwestaz%40cox" TargetMode="External"/><Relationship Id="rId496" Type="http://schemas.openxmlformats.org/officeDocument/2006/relationships/hyperlink" Target="mailto:lgonz@gobrainstorm.net" TargetMode="External"/><Relationship Id="rId11" Type="http://schemas.openxmlformats.org/officeDocument/2006/relationships/hyperlink" Target="mailto:rowland.byerly@q.com" TargetMode="External"/><Relationship Id="rId53" Type="http://schemas.openxmlformats.org/officeDocument/2006/relationships/hyperlink" Target="mailto:nodakwillie@gmail.com" TargetMode="External"/><Relationship Id="rId149" Type="http://schemas.openxmlformats.org/officeDocument/2006/relationships/hyperlink" Target="mailto:Gdalec@cox.net" TargetMode="External"/><Relationship Id="rId314" Type="http://schemas.openxmlformats.org/officeDocument/2006/relationships/hyperlink" Target="mailto:nrhossalla@yahoo.com" TargetMode="External"/><Relationship Id="rId356" Type="http://schemas.openxmlformats.org/officeDocument/2006/relationships/hyperlink" Target="mailto:libraguy@telus.net" TargetMode="External"/><Relationship Id="rId398" Type="http://schemas.openxmlformats.org/officeDocument/2006/relationships/hyperlink" Target="mailto:charbrown@cox.net" TargetMode="External"/><Relationship Id="rId521" Type="http://schemas.openxmlformats.org/officeDocument/2006/relationships/hyperlink" Target="mailto:mclain279@aol.com" TargetMode="External"/><Relationship Id="rId563" Type="http://schemas.openxmlformats.org/officeDocument/2006/relationships/hyperlink" Target="mailto:judy_macinnis07@yahoo.ca" TargetMode="External"/><Relationship Id="rId619" Type="http://schemas.openxmlformats.org/officeDocument/2006/relationships/hyperlink" Target="mailto:gregandjulie@comcast.net" TargetMode="External"/><Relationship Id="rId95" Type="http://schemas.openxmlformats.org/officeDocument/2006/relationships/hyperlink" Target="mailto:gvall1@outlook.com" TargetMode="External"/><Relationship Id="rId160" Type="http://schemas.openxmlformats.org/officeDocument/2006/relationships/hyperlink" Target="mailto:lavwilger@gmail.com" TargetMode="External"/><Relationship Id="rId216" Type="http://schemas.openxmlformats.org/officeDocument/2006/relationships/hyperlink" Target="mailto:awalnut25@yahoo.com" TargetMode="External"/><Relationship Id="rId423" Type="http://schemas.openxmlformats.org/officeDocument/2006/relationships/hyperlink" Target="mailto:ernierh@aol.com" TargetMode="External"/><Relationship Id="rId258" Type="http://schemas.openxmlformats.org/officeDocument/2006/relationships/hyperlink" Target="mailto:sjohnston29@cox.net" TargetMode="External"/><Relationship Id="rId465" Type="http://schemas.openxmlformats.org/officeDocument/2006/relationships/hyperlink" Target="mailto:estringham@juno.com" TargetMode="External"/><Relationship Id="rId630" Type="http://schemas.openxmlformats.org/officeDocument/2006/relationships/hyperlink" Target="mailto:hpbair@cox.net" TargetMode="External"/><Relationship Id="rId22" Type="http://schemas.openxmlformats.org/officeDocument/2006/relationships/hyperlink" Target="mailto:cfullmer@cox.net" TargetMode="External"/><Relationship Id="rId64" Type="http://schemas.openxmlformats.org/officeDocument/2006/relationships/hyperlink" Target="mailto:dmdalve1@gmail.com" TargetMode="External"/><Relationship Id="rId118" Type="http://schemas.openxmlformats.org/officeDocument/2006/relationships/hyperlink" Target="mailto:doverose347@gmail.com" TargetMode="External"/><Relationship Id="rId325" Type="http://schemas.openxmlformats.org/officeDocument/2006/relationships/hyperlink" Target="mailto:gracietay2000@yahoo.com" TargetMode="External"/><Relationship Id="rId367" Type="http://schemas.openxmlformats.org/officeDocument/2006/relationships/hyperlink" Target="mailto:wjnlew2@aol.com" TargetMode="External"/><Relationship Id="rId532" Type="http://schemas.openxmlformats.org/officeDocument/2006/relationships/hyperlink" Target="mailto:jolsen3000@aol.com" TargetMode="External"/><Relationship Id="rId574" Type="http://schemas.openxmlformats.org/officeDocument/2006/relationships/hyperlink" Target="mailto:caroldb@gmail.com" TargetMode="External"/><Relationship Id="rId171" Type="http://schemas.openxmlformats.org/officeDocument/2006/relationships/hyperlink" Target="mailto:warmhands65@gmail.com" TargetMode="External"/><Relationship Id="rId227" Type="http://schemas.openxmlformats.org/officeDocument/2006/relationships/hyperlink" Target="mailto:jkost@tds.net" TargetMode="External"/><Relationship Id="rId269" Type="http://schemas.openxmlformats.org/officeDocument/2006/relationships/hyperlink" Target="mailto:jtp149@yahoo.com" TargetMode="External"/><Relationship Id="rId434" Type="http://schemas.openxmlformats.org/officeDocument/2006/relationships/hyperlink" Target="mailto:Baronbuddy@att.net" TargetMode="External"/><Relationship Id="rId476" Type="http://schemas.openxmlformats.org/officeDocument/2006/relationships/hyperlink" Target="mailto:blueeyez1@gmail.com" TargetMode="External"/><Relationship Id="rId641" Type="http://schemas.openxmlformats.org/officeDocument/2006/relationships/hyperlink" Target="mailto:jolsen3000@aol.com" TargetMode="External"/><Relationship Id="rId33" Type="http://schemas.openxmlformats.org/officeDocument/2006/relationships/hyperlink" Target="mailto:k.gehlert@sbcglobal.net" TargetMode="External"/><Relationship Id="rId129" Type="http://schemas.openxmlformats.org/officeDocument/2006/relationships/hyperlink" Target="mailto:jimcook888@q.com" TargetMode="External"/><Relationship Id="rId280" Type="http://schemas.openxmlformats.org/officeDocument/2006/relationships/hyperlink" Target="mailto:eladio4448@yahoo.com" TargetMode="External"/><Relationship Id="rId336" Type="http://schemas.openxmlformats.org/officeDocument/2006/relationships/hyperlink" Target="mailto:bobfnaz2006@hotmail.com" TargetMode="External"/><Relationship Id="rId501" Type="http://schemas.openxmlformats.org/officeDocument/2006/relationships/hyperlink" Target="mailto:baemery@mchsi.com" TargetMode="External"/><Relationship Id="rId543" Type="http://schemas.openxmlformats.org/officeDocument/2006/relationships/hyperlink" Target="mailto:jtletsdance@hotmail.com" TargetMode="External"/><Relationship Id="rId75" Type="http://schemas.openxmlformats.org/officeDocument/2006/relationships/hyperlink" Target="mailto:bjbroughton7@gmail.com" TargetMode="External"/><Relationship Id="rId140" Type="http://schemas.openxmlformats.org/officeDocument/2006/relationships/hyperlink" Target="mailto:dance_lady@live.com" TargetMode="External"/><Relationship Id="rId182" Type="http://schemas.openxmlformats.org/officeDocument/2006/relationships/hyperlink" Target="mailto:davidhill10@frontier.com" TargetMode="External"/><Relationship Id="rId378" Type="http://schemas.openxmlformats.org/officeDocument/2006/relationships/hyperlink" Target="mailto:robgay3@gmail.com" TargetMode="External"/><Relationship Id="rId403" Type="http://schemas.openxmlformats.org/officeDocument/2006/relationships/hyperlink" Target="mailto:cw6166@gmail.com" TargetMode="External"/><Relationship Id="rId585" Type="http://schemas.openxmlformats.org/officeDocument/2006/relationships/hyperlink" Target="mailto:pamroome@aol.com" TargetMode="External"/><Relationship Id="rId6" Type="http://schemas.openxmlformats.org/officeDocument/2006/relationships/hyperlink" Target="mailto:ambutch1947@yahoo.com" TargetMode="External"/><Relationship Id="rId238" Type="http://schemas.openxmlformats.org/officeDocument/2006/relationships/hyperlink" Target="mailto:jmparkinson@windstream.net" TargetMode="External"/><Relationship Id="rId445" Type="http://schemas.openxmlformats.org/officeDocument/2006/relationships/hyperlink" Target="mailto:djredhatlady@aol.com" TargetMode="External"/><Relationship Id="rId487" Type="http://schemas.openxmlformats.org/officeDocument/2006/relationships/hyperlink" Target="mailto:tennisboy007@hotmail.com%20-BAD" TargetMode="External"/><Relationship Id="rId610" Type="http://schemas.openxmlformats.org/officeDocument/2006/relationships/hyperlink" Target="mailto:lel60@juno.com" TargetMode="External"/><Relationship Id="rId652" Type="http://schemas.openxmlformats.org/officeDocument/2006/relationships/hyperlink" Target="mailto:BAD_Sadellegirl@yahoo.com" TargetMode="External"/><Relationship Id="rId291" Type="http://schemas.openxmlformats.org/officeDocument/2006/relationships/hyperlink" Target="mailto:deborahjhickman@gmail.com" TargetMode="External"/><Relationship Id="rId305" Type="http://schemas.openxmlformats.org/officeDocument/2006/relationships/hyperlink" Target="mailto:williamhorst252@yahoo.com" TargetMode="External"/><Relationship Id="rId347" Type="http://schemas.openxmlformats.org/officeDocument/2006/relationships/hyperlink" Target="mailto:ritamjmartel@hotmail.com" TargetMode="External"/><Relationship Id="rId512" Type="http://schemas.openxmlformats.org/officeDocument/2006/relationships/hyperlink" Target="mailto:lbiernier@yahoo.com-%20BAD" TargetMode="External"/><Relationship Id="rId44" Type="http://schemas.openxmlformats.org/officeDocument/2006/relationships/hyperlink" Target="mailto:welovetodance2@gmail.com" TargetMode="External"/><Relationship Id="rId86" Type="http://schemas.openxmlformats.org/officeDocument/2006/relationships/hyperlink" Target="mailto:kelvlyn@aol.com" TargetMode="External"/><Relationship Id="rId151" Type="http://schemas.openxmlformats.org/officeDocument/2006/relationships/hyperlink" Target="mailto:AD-hauser@msn.com" TargetMode="External"/><Relationship Id="rId389" Type="http://schemas.openxmlformats.org/officeDocument/2006/relationships/hyperlink" Target="mailto:alexmd@cox.net" TargetMode="External"/><Relationship Id="rId554" Type="http://schemas.openxmlformats.org/officeDocument/2006/relationships/hyperlink" Target="mailto:vov34@comcast.net" TargetMode="External"/><Relationship Id="rId596" Type="http://schemas.openxmlformats.org/officeDocument/2006/relationships/hyperlink" Target="mailto:almablom2007@yahoo.com" TargetMode="External"/><Relationship Id="rId193" Type="http://schemas.openxmlformats.org/officeDocument/2006/relationships/hyperlink" Target="mailto:musclecar2@cox.net" TargetMode="External"/><Relationship Id="rId207" Type="http://schemas.openxmlformats.org/officeDocument/2006/relationships/hyperlink" Target="mailto:sue.sorenson7@yahoo.com" TargetMode="External"/><Relationship Id="rId249" Type="http://schemas.openxmlformats.org/officeDocument/2006/relationships/hyperlink" Target="mailto:springtmenow@q.com" TargetMode="External"/><Relationship Id="rId414" Type="http://schemas.openxmlformats.org/officeDocument/2006/relationships/hyperlink" Target="mailto:stainedglasspoetry@live.com" TargetMode="External"/><Relationship Id="rId456" Type="http://schemas.openxmlformats.org/officeDocument/2006/relationships/hyperlink" Target="mailto:annwangler@cox.net" TargetMode="External"/><Relationship Id="rId498" Type="http://schemas.openxmlformats.org/officeDocument/2006/relationships/hyperlink" Target="mailto:liliagayondato@yahoo.com" TargetMode="External"/><Relationship Id="rId621" Type="http://schemas.openxmlformats.org/officeDocument/2006/relationships/hyperlink" Target="mailto:akarber2@cox.net" TargetMode="External"/><Relationship Id="rId13" Type="http://schemas.openxmlformats.org/officeDocument/2006/relationships/hyperlink" Target="mailto:sbartelson@live.com" TargetMode="External"/><Relationship Id="rId109" Type="http://schemas.openxmlformats.org/officeDocument/2006/relationships/hyperlink" Target="mailto:pattrevor@me.com" TargetMode="External"/><Relationship Id="rId260" Type="http://schemas.openxmlformats.org/officeDocument/2006/relationships/hyperlink" Target="mailto:gmjensen329@yahoo.com" TargetMode="External"/><Relationship Id="rId316" Type="http://schemas.openxmlformats.org/officeDocument/2006/relationships/hyperlink" Target="mailto:mhrnhr@wbhsi.net" TargetMode="External"/><Relationship Id="rId523" Type="http://schemas.openxmlformats.org/officeDocument/2006/relationships/hyperlink" Target="mailto:laures@osage.net" TargetMode="External"/><Relationship Id="rId55" Type="http://schemas.openxmlformats.org/officeDocument/2006/relationships/hyperlink" Target="mailto:dromans123@yahoo.com" TargetMode="External"/><Relationship Id="rId97" Type="http://schemas.openxmlformats.org/officeDocument/2006/relationships/hyperlink" Target="mailto:karenmsward@gmail.com" TargetMode="External"/><Relationship Id="rId120" Type="http://schemas.openxmlformats.org/officeDocument/2006/relationships/hyperlink" Target="mailto:35dasc@cox.net" TargetMode="External"/><Relationship Id="rId358" Type="http://schemas.openxmlformats.org/officeDocument/2006/relationships/hyperlink" Target="mailto:smdancer@yahoo.com" TargetMode="External"/><Relationship Id="rId565" Type="http://schemas.openxmlformats.org/officeDocument/2006/relationships/hyperlink" Target="mailto:SR@DrSallyRockwell.com" TargetMode="External"/><Relationship Id="rId162" Type="http://schemas.openxmlformats.org/officeDocument/2006/relationships/hyperlink" Target="mailto:frauoberst48@msn.com%20-%20BAD" TargetMode="External"/><Relationship Id="rId218" Type="http://schemas.openxmlformats.org/officeDocument/2006/relationships/hyperlink" Target="mailto:henri.verwayen@gmail.com" TargetMode="External"/><Relationship Id="rId425" Type="http://schemas.openxmlformats.org/officeDocument/2006/relationships/hyperlink" Target="mailto:dougtdong@aol.com" TargetMode="External"/><Relationship Id="rId467" Type="http://schemas.openxmlformats.org/officeDocument/2006/relationships/hyperlink" Target="mailto:wilmashrift@aol.com%20-%20bad" TargetMode="External"/><Relationship Id="rId632" Type="http://schemas.openxmlformats.org/officeDocument/2006/relationships/hyperlink" Target="mailto:dancingqueen7@cox.net" TargetMode="External"/><Relationship Id="rId271" Type="http://schemas.openxmlformats.org/officeDocument/2006/relationships/hyperlink" Target="mailto:tjohnyu@gmail.com" TargetMode="External"/><Relationship Id="rId24" Type="http://schemas.openxmlformats.org/officeDocument/2006/relationships/hyperlink" Target="mailto:nancyjgraham6@gmail.com" TargetMode="External"/><Relationship Id="rId66" Type="http://schemas.openxmlformats.org/officeDocument/2006/relationships/hyperlink" Target="mailto:wstrohl640@aol.com" TargetMode="External"/><Relationship Id="rId131" Type="http://schemas.openxmlformats.org/officeDocument/2006/relationships/hyperlink" Target="mailto:judydematteis@msn.com" TargetMode="External"/><Relationship Id="rId327" Type="http://schemas.openxmlformats.org/officeDocument/2006/relationships/hyperlink" Target="mailto:floibradley@gmail.com" TargetMode="External"/><Relationship Id="rId369" Type="http://schemas.openxmlformats.org/officeDocument/2006/relationships/hyperlink" Target="mailto:jamespbradley@hotmail.com" TargetMode="External"/><Relationship Id="rId534" Type="http://schemas.openxmlformats.org/officeDocument/2006/relationships/hyperlink" Target="mailto:llwadzinski@gmail.com" TargetMode="External"/><Relationship Id="rId576" Type="http://schemas.openxmlformats.org/officeDocument/2006/relationships/hyperlink" Target="mailto:jjelli9@aol.com" TargetMode="External"/><Relationship Id="rId173" Type="http://schemas.openxmlformats.org/officeDocument/2006/relationships/hyperlink" Target="mailto:susan.weidner@cox.net" TargetMode="External"/><Relationship Id="rId229" Type="http://schemas.openxmlformats.org/officeDocument/2006/relationships/hyperlink" Target="mailto:wmfee@aol.com" TargetMode="External"/><Relationship Id="rId380" Type="http://schemas.openxmlformats.org/officeDocument/2006/relationships/hyperlink" Target="http://wildbillcwdance.com/" TargetMode="External"/><Relationship Id="rId436" Type="http://schemas.openxmlformats.org/officeDocument/2006/relationships/hyperlink" Target="mailto:hbnoni@msn.com%20-%20BAD" TargetMode="External"/><Relationship Id="rId601" Type="http://schemas.openxmlformats.org/officeDocument/2006/relationships/hyperlink" Target="http://mail.live.com/?rru=compose%3faction%3dcompose%26to%3dkengregersen%40msn.com&amp;ru=https%3a%2f%2fprofile.live.com%2fcid-762fb6aa494e8657%2fdetails%2f%3fContactId%3d6d7bba2f-b259-42c0-b48c-a1e539a883f0" TargetMode="External"/><Relationship Id="rId643" Type="http://schemas.openxmlformats.org/officeDocument/2006/relationships/hyperlink" Target="mailto:jgprazak@gmail.com" TargetMode="External"/><Relationship Id="rId240" Type="http://schemas.openxmlformats.org/officeDocument/2006/relationships/hyperlink" Target="mailto:janet@libertybrush.com" TargetMode="External"/><Relationship Id="rId478" Type="http://schemas.openxmlformats.org/officeDocument/2006/relationships/hyperlink" Target="mailto:nana52340@yahoo.com" TargetMode="External"/><Relationship Id="rId35" Type="http://schemas.openxmlformats.org/officeDocument/2006/relationships/hyperlink" Target="mailto:twnhuang88@gmail.com" TargetMode="External"/><Relationship Id="rId77" Type="http://schemas.openxmlformats.org/officeDocument/2006/relationships/hyperlink" Target="mailto:lurianned@telus.net" TargetMode="External"/><Relationship Id="rId100" Type="http://schemas.openxmlformats.org/officeDocument/2006/relationships/hyperlink" Target="mailto:dianaovb@aol.com" TargetMode="External"/><Relationship Id="rId282" Type="http://schemas.openxmlformats.org/officeDocument/2006/relationships/hyperlink" Target="mailto:CSP@triotel.net" TargetMode="External"/><Relationship Id="rId338" Type="http://schemas.openxmlformats.org/officeDocument/2006/relationships/hyperlink" Target="mailto:inmana@cox.net" TargetMode="External"/><Relationship Id="rId503" Type="http://schemas.openxmlformats.org/officeDocument/2006/relationships/hyperlink" Target="mailto:htcorson@aol.com" TargetMode="External"/><Relationship Id="rId545" Type="http://schemas.openxmlformats.org/officeDocument/2006/relationships/hyperlink" Target="mailto:scamp114@hotmail.com" TargetMode="External"/><Relationship Id="rId587" Type="http://schemas.openxmlformats.org/officeDocument/2006/relationships/hyperlink" Target="mailto:cw.florence2@gmail.com" TargetMode="External"/><Relationship Id="rId8" Type="http://schemas.openxmlformats.org/officeDocument/2006/relationships/hyperlink" Target="mailto:tomnlilcross@msn.com" TargetMode="External"/><Relationship Id="rId142" Type="http://schemas.openxmlformats.org/officeDocument/2006/relationships/hyperlink" Target="mailto:barbjeanl81@gmail.com" TargetMode="External"/><Relationship Id="rId184" Type="http://schemas.openxmlformats.org/officeDocument/2006/relationships/hyperlink" Target="mailto:skayweiss@gmail.com" TargetMode="External"/><Relationship Id="rId391" Type="http://schemas.openxmlformats.org/officeDocument/2006/relationships/hyperlink" Target="mailto:nmsusand@gmail.com" TargetMode="External"/><Relationship Id="rId405" Type="http://schemas.openxmlformats.org/officeDocument/2006/relationships/hyperlink" Target="mailto:hhplavcak@Juno.com" TargetMode="External"/><Relationship Id="rId447" Type="http://schemas.openxmlformats.org/officeDocument/2006/relationships/hyperlink" Target="mailto:jebehrend@q.com" TargetMode="External"/><Relationship Id="rId612" Type="http://schemas.openxmlformats.org/officeDocument/2006/relationships/hyperlink" Target="mailto:arlieluv2dance@gmail.com" TargetMode="External"/><Relationship Id="rId251" Type="http://schemas.openxmlformats.org/officeDocument/2006/relationships/hyperlink" Target="mailto:fpleydens@msn.com" TargetMode="External"/><Relationship Id="rId489" Type="http://schemas.openxmlformats.org/officeDocument/2006/relationships/hyperlink" Target="mailto:hubbob@gmail.com" TargetMode="External"/><Relationship Id="rId654" Type="http://schemas.openxmlformats.org/officeDocument/2006/relationships/vmlDrawing" Target="../drawings/vmlDrawing6.vml"/><Relationship Id="rId46" Type="http://schemas.openxmlformats.org/officeDocument/2006/relationships/hyperlink" Target="mailto:atrooper187@cox.net" TargetMode="External"/><Relationship Id="rId293" Type="http://schemas.openxmlformats.org/officeDocument/2006/relationships/hyperlink" Target="mailto:tachavosbuyh@msn.com" TargetMode="External"/><Relationship Id="rId307" Type="http://schemas.openxmlformats.org/officeDocument/2006/relationships/hyperlink" Target="mailto:shizuemase@gmail.com" TargetMode="External"/><Relationship Id="rId349" Type="http://schemas.openxmlformats.org/officeDocument/2006/relationships/hyperlink" Target="mailto:elizabethkupstas@aol.com" TargetMode="External"/><Relationship Id="rId514" Type="http://schemas.openxmlformats.org/officeDocument/2006/relationships/hyperlink" Target="mailto:jebehrend@q.com" TargetMode="External"/><Relationship Id="rId556" Type="http://schemas.openxmlformats.org/officeDocument/2006/relationships/hyperlink" Target="mailto:maelfering@aol.com" TargetMode="External"/><Relationship Id="rId88" Type="http://schemas.openxmlformats.org/officeDocument/2006/relationships/hyperlink" Target="mailto:lel60@juno.com" TargetMode="External"/><Relationship Id="rId111" Type="http://schemas.openxmlformats.org/officeDocument/2006/relationships/hyperlink" Target="mailto:mhmtr@juno.com" TargetMode="External"/><Relationship Id="rId153" Type="http://schemas.openxmlformats.org/officeDocument/2006/relationships/hyperlink" Target="mailto:kenpauliu@juno.com" TargetMode="External"/><Relationship Id="rId195" Type="http://schemas.openxmlformats.org/officeDocument/2006/relationships/hyperlink" Target="mailto:donj@cal-am/com" TargetMode="External"/><Relationship Id="rId209" Type="http://schemas.openxmlformats.org/officeDocument/2006/relationships/hyperlink" Target="mailto:rod@americanCapitalLending.com" TargetMode="External"/><Relationship Id="rId360" Type="http://schemas.openxmlformats.org/officeDocument/2006/relationships/hyperlink" Target="mailto:sharonmcgavick@comcast.net%20-%20BAD" TargetMode="External"/><Relationship Id="rId416" Type="http://schemas.openxmlformats.org/officeDocument/2006/relationships/hyperlink" Target="mailto:junknthetrunk7@gmail.com" TargetMode="External"/><Relationship Id="rId598" Type="http://schemas.openxmlformats.org/officeDocument/2006/relationships/hyperlink" Target="mailto:ak1mk1@msn.com" TargetMode="External"/><Relationship Id="rId220" Type="http://schemas.openxmlformats.org/officeDocument/2006/relationships/hyperlink" Target="mailto:george26241@aol.com" TargetMode="External"/><Relationship Id="rId458" Type="http://schemas.openxmlformats.org/officeDocument/2006/relationships/hyperlink" Target="mailto:tomwagner101@yahoo.com" TargetMode="External"/><Relationship Id="rId623" Type="http://schemas.openxmlformats.org/officeDocument/2006/relationships/hyperlink" Target="mailto:beni@beresweb.net" TargetMode="External"/><Relationship Id="rId15" Type="http://schemas.openxmlformats.org/officeDocument/2006/relationships/hyperlink" Target="mailto:andresh@telus.net" TargetMode="External"/><Relationship Id="rId57" Type="http://schemas.openxmlformats.org/officeDocument/2006/relationships/hyperlink" Target="mailto:jshoemaker7010@comcast.net" TargetMode="External"/><Relationship Id="rId262" Type="http://schemas.openxmlformats.org/officeDocument/2006/relationships/hyperlink" Target="mailto:bettyburm@q.com" TargetMode="External"/><Relationship Id="rId318" Type="http://schemas.openxmlformats.org/officeDocument/2006/relationships/hyperlink" Target="mailto:scoty1@solarus.net" TargetMode="External"/><Relationship Id="rId525" Type="http://schemas.openxmlformats.org/officeDocument/2006/relationships/hyperlink" Target="mailto:abucksbaum@ieee.org" TargetMode="External"/><Relationship Id="rId567" Type="http://schemas.openxmlformats.org/officeDocument/2006/relationships/hyperlink" Target="mailto:ardya2003@msn.com" TargetMode="External"/><Relationship Id="rId99" Type="http://schemas.openxmlformats.org/officeDocument/2006/relationships/hyperlink" Target="mailto:mawermers@outlook.com" TargetMode="External"/><Relationship Id="rId122" Type="http://schemas.openxmlformats.org/officeDocument/2006/relationships/hyperlink" Target="mailto:pelegray@gmail.com" TargetMode="External"/><Relationship Id="rId164" Type="http://schemas.openxmlformats.org/officeDocument/2006/relationships/hyperlink" Target="mailto:aeaton@cox.net" TargetMode="External"/><Relationship Id="rId371" Type="http://schemas.openxmlformats.org/officeDocument/2006/relationships/hyperlink" Target="mailto:rchsts4@aol.com%20-%20bad" TargetMode="External"/><Relationship Id="rId427" Type="http://schemas.openxmlformats.org/officeDocument/2006/relationships/hyperlink" Target="mailto:sgeorg@cox.net" TargetMode="External"/><Relationship Id="rId469" Type="http://schemas.openxmlformats.org/officeDocument/2006/relationships/hyperlink" Target="mailto:gaissert@bellsouth.net" TargetMode="External"/><Relationship Id="rId634" Type="http://schemas.openxmlformats.org/officeDocument/2006/relationships/hyperlink" Target="mailto:kidsnmusic@hotmail.com" TargetMode="External"/><Relationship Id="rId26" Type="http://schemas.openxmlformats.org/officeDocument/2006/relationships/hyperlink" Target="mailto:dafy46@gmail.com" TargetMode="External"/><Relationship Id="rId231" Type="http://schemas.openxmlformats.org/officeDocument/2006/relationships/hyperlink" Target="mailto:jdancearts@gmail.com" TargetMode="External"/><Relationship Id="rId273" Type="http://schemas.openxmlformats.org/officeDocument/2006/relationships/hyperlink" Target="mailto:jandcgahrs@charter.net" TargetMode="External"/><Relationship Id="rId329" Type="http://schemas.openxmlformats.org/officeDocument/2006/relationships/hyperlink" Target="mailto:donprater@msn.com" TargetMode="External"/><Relationship Id="rId480" Type="http://schemas.openxmlformats.org/officeDocument/2006/relationships/hyperlink" Target="mailto:latedaughter@gmail.com" TargetMode="External"/><Relationship Id="rId536" Type="http://schemas.openxmlformats.org/officeDocument/2006/relationships/hyperlink" Target="mailto:jmclaughlin@newwaytrucks.com" TargetMode="External"/><Relationship Id="rId68" Type="http://schemas.openxmlformats.org/officeDocument/2006/relationships/hyperlink" Target="mailto:jsk84@earthlink.net" TargetMode="External"/><Relationship Id="rId133" Type="http://schemas.openxmlformats.org/officeDocument/2006/relationships/hyperlink" Target="mailto:cjchism@cox.net" TargetMode="External"/><Relationship Id="rId175" Type="http://schemas.openxmlformats.org/officeDocument/2006/relationships/hyperlink" Target="mailto:patriciaeck621@gmail.com" TargetMode="External"/><Relationship Id="rId340" Type="http://schemas.openxmlformats.org/officeDocument/2006/relationships/hyperlink" Target="mailto:ameliaj5@centurylink.net" TargetMode="External"/><Relationship Id="rId578" Type="http://schemas.openxmlformats.org/officeDocument/2006/relationships/hyperlink" Target="mailto:gjbrash@sasktel.net" TargetMode="External"/><Relationship Id="rId200" Type="http://schemas.openxmlformats.org/officeDocument/2006/relationships/hyperlink" Target="mailto:dakotamade@aol.com%20-%20BAD" TargetMode="External"/><Relationship Id="rId382" Type="http://schemas.openxmlformats.org/officeDocument/2006/relationships/hyperlink" Target="mailto:kj7u@msn.com" TargetMode="External"/><Relationship Id="rId438" Type="http://schemas.openxmlformats.org/officeDocument/2006/relationships/hyperlink" Target="mailto:sidj1999@yahoo.com" TargetMode="External"/><Relationship Id="rId603" Type="http://schemas.openxmlformats.org/officeDocument/2006/relationships/hyperlink" Target="mailto:don@redfoot.us" TargetMode="External"/><Relationship Id="rId645" Type="http://schemas.openxmlformats.org/officeDocument/2006/relationships/hyperlink" Target="mailto:haapala4478@gmail.com" TargetMode="External"/><Relationship Id="rId242" Type="http://schemas.openxmlformats.org/officeDocument/2006/relationships/hyperlink" Target="mailto:ejhaaf@sasktel.net" TargetMode="External"/><Relationship Id="rId284" Type="http://schemas.openxmlformats.org/officeDocument/2006/relationships/hyperlink" Target="mailto:bubblesbrooks@yahoo.com" TargetMode="External"/><Relationship Id="rId491" Type="http://schemas.openxmlformats.org/officeDocument/2006/relationships/hyperlink" Target="mailto:jack007h@aol.com" TargetMode="External"/><Relationship Id="rId505" Type="http://schemas.openxmlformats.org/officeDocument/2006/relationships/hyperlink" Target="mailto:JamesClabaugh@cox.net" TargetMode="External"/><Relationship Id="rId37" Type="http://schemas.openxmlformats.org/officeDocument/2006/relationships/hyperlink" Target="mailto:larsonh@gvsu.edu" TargetMode="External"/><Relationship Id="rId79" Type="http://schemas.openxmlformats.org/officeDocument/2006/relationships/hyperlink" Target="mailto:bgplace@bgplace.cnc.net" TargetMode="External"/><Relationship Id="rId102" Type="http://schemas.openxmlformats.org/officeDocument/2006/relationships/hyperlink" Target="mailto:richwyant42@yahoo.com" TargetMode="External"/><Relationship Id="rId144" Type="http://schemas.openxmlformats.org/officeDocument/2006/relationships/hyperlink" Target="mailto:crvasalisa@hotmail.com" TargetMode="External"/><Relationship Id="rId547" Type="http://schemas.openxmlformats.org/officeDocument/2006/relationships/hyperlink" Target="mailto:slkresko@gmail.com" TargetMode="External"/><Relationship Id="rId589" Type="http://schemas.openxmlformats.org/officeDocument/2006/relationships/hyperlink" Target="mailto:donna.riffel@gmail.com" TargetMode="External"/><Relationship Id="rId90" Type="http://schemas.openxmlformats.org/officeDocument/2006/relationships/hyperlink" Target="mailto:joyweb515@gmail.com" TargetMode="External"/><Relationship Id="rId186" Type="http://schemas.openxmlformats.org/officeDocument/2006/relationships/hyperlink" Target="mailto:pegasus.specialties@gmail.com" TargetMode="External"/><Relationship Id="rId351" Type="http://schemas.openxmlformats.org/officeDocument/2006/relationships/hyperlink" Target="mailto:bubbly0107@aol.com" TargetMode="External"/><Relationship Id="rId393" Type="http://schemas.openxmlformats.org/officeDocument/2006/relationships/hyperlink" Target="mailto:0nl1n3m3ssag3@cox.net" TargetMode="External"/><Relationship Id="rId407" Type="http://schemas.openxmlformats.org/officeDocument/2006/relationships/hyperlink" Target="mailto:rebeccalw3@msn.com" TargetMode="External"/><Relationship Id="rId449" Type="http://schemas.openxmlformats.org/officeDocument/2006/relationships/hyperlink" Target="mailto:jcook120@cox.net%20-%20BAD" TargetMode="External"/><Relationship Id="rId614" Type="http://schemas.openxmlformats.org/officeDocument/2006/relationships/hyperlink" Target="mailto:Greg_bettybritton@msn.com" TargetMode="External"/><Relationship Id="rId211" Type="http://schemas.openxmlformats.org/officeDocument/2006/relationships/hyperlink" Target="mailto:kj7u@msn.com" TargetMode="External"/><Relationship Id="rId253" Type="http://schemas.openxmlformats.org/officeDocument/2006/relationships/hyperlink" Target="mailto:catintime@cox.net" TargetMode="External"/><Relationship Id="rId295" Type="http://schemas.openxmlformats.org/officeDocument/2006/relationships/hyperlink" Target="mailto:mausull@yahoo.com" TargetMode="External"/><Relationship Id="rId309" Type="http://schemas.openxmlformats.org/officeDocument/2006/relationships/hyperlink" Target="mailto:runangst6@msn.com" TargetMode="External"/><Relationship Id="rId460" Type="http://schemas.openxmlformats.org/officeDocument/2006/relationships/hyperlink" Target="mailto:noskimo@aol.com" TargetMode="External"/><Relationship Id="rId516" Type="http://schemas.openxmlformats.org/officeDocument/2006/relationships/hyperlink" Target="mailto:drweaver45@yahoo.com%20-%20BAD" TargetMode="External"/><Relationship Id="rId48" Type="http://schemas.openxmlformats.org/officeDocument/2006/relationships/hyperlink" Target="mailto:moorefun1@yahoo.com" TargetMode="External"/><Relationship Id="rId113" Type="http://schemas.openxmlformats.org/officeDocument/2006/relationships/hyperlink" Target="mailto:dancingdavemucklow900@gmail.com" TargetMode="External"/><Relationship Id="rId320" Type="http://schemas.openxmlformats.org/officeDocument/2006/relationships/hyperlink" Target="mailto:suncitymarlene@yahoo.com" TargetMode="External"/><Relationship Id="rId558" Type="http://schemas.openxmlformats.org/officeDocument/2006/relationships/hyperlink" Target="mailto:jcdancers@hotmail.com" TargetMode="External"/><Relationship Id="rId155" Type="http://schemas.openxmlformats.org/officeDocument/2006/relationships/hyperlink" Target="mailto:lebbyfamily@gmail.com" TargetMode="External"/><Relationship Id="rId197" Type="http://schemas.openxmlformats.org/officeDocument/2006/relationships/hyperlink" Target="mailto:bahunkins@yahoo.com" TargetMode="External"/><Relationship Id="rId362" Type="http://schemas.openxmlformats.org/officeDocument/2006/relationships/hyperlink" Target="mailto:murphjanl@cox.net" TargetMode="External"/><Relationship Id="rId418" Type="http://schemas.openxmlformats.org/officeDocument/2006/relationships/hyperlink" Target="mailto:grheault@mymts.net" TargetMode="External"/><Relationship Id="rId625" Type="http://schemas.openxmlformats.org/officeDocument/2006/relationships/hyperlink" Target="mailto:jakemull@yahoo.com" TargetMode="External"/><Relationship Id="rId222" Type="http://schemas.openxmlformats.org/officeDocument/2006/relationships/hyperlink" Target="mailto:cmdever@cox.net" TargetMode="External"/><Relationship Id="rId264" Type="http://schemas.openxmlformats.org/officeDocument/2006/relationships/hyperlink" Target="mailto:pattiandglenn@gmail.com" TargetMode="External"/><Relationship Id="rId471" Type="http://schemas.openxmlformats.org/officeDocument/2006/relationships/hyperlink" Target="mailto:jtcatsunnyaz@hotmail.com" TargetMode="External"/><Relationship Id="rId17" Type="http://schemas.openxmlformats.org/officeDocument/2006/relationships/hyperlink" Target="mailto:tomnlilcross@msn.com" TargetMode="External"/><Relationship Id="rId59" Type="http://schemas.openxmlformats.org/officeDocument/2006/relationships/hyperlink" Target="mailto:msackett@blackcreektv.com" TargetMode="External"/><Relationship Id="rId124" Type="http://schemas.openxmlformats.org/officeDocument/2006/relationships/hyperlink" Target="mailto:colliewobblez@gmail.com" TargetMode="External"/><Relationship Id="rId527" Type="http://schemas.openxmlformats.org/officeDocument/2006/relationships/hyperlink" Target="https://webmail.west.cox.net/do/mail/message/mailto?to=alezanderclark%40gmail.com" TargetMode="External"/><Relationship Id="rId569" Type="http://schemas.openxmlformats.org/officeDocument/2006/relationships/hyperlink" Target="mailto:karin@collinscollege.edu" TargetMode="External"/><Relationship Id="rId70" Type="http://schemas.openxmlformats.org/officeDocument/2006/relationships/hyperlink" Target="mailto:jsk84@earthlink.net" TargetMode="External"/><Relationship Id="rId166" Type="http://schemas.openxmlformats.org/officeDocument/2006/relationships/hyperlink" Target="mailto:plinton@cox.net" TargetMode="External"/><Relationship Id="rId331" Type="http://schemas.openxmlformats.org/officeDocument/2006/relationships/hyperlink" Target="mailto:dancingpanda49@aol.com" TargetMode="External"/><Relationship Id="rId373" Type="http://schemas.openxmlformats.org/officeDocument/2006/relationships/hyperlink" Target="mailto:celticchat@msn.com" TargetMode="External"/><Relationship Id="rId429" Type="http://schemas.openxmlformats.org/officeDocument/2006/relationships/hyperlink" Target="mailto:dmollins@yahoo.com" TargetMode="External"/><Relationship Id="rId580" Type="http://schemas.openxmlformats.org/officeDocument/2006/relationships/hyperlink" Target="mailto:lonvin@msn.com" TargetMode="External"/><Relationship Id="rId636" Type="http://schemas.openxmlformats.org/officeDocument/2006/relationships/hyperlink" Target="mailto:don_swett@comcast.net" TargetMode="External"/><Relationship Id="rId1" Type="http://schemas.openxmlformats.org/officeDocument/2006/relationships/hyperlink" Target="mailto:gaylandpurdum@yahoo.com" TargetMode="External"/><Relationship Id="rId233" Type="http://schemas.openxmlformats.org/officeDocument/2006/relationships/hyperlink" Target="mailto:ejeanwall@aol.com" TargetMode="External"/><Relationship Id="rId440" Type="http://schemas.openxmlformats.org/officeDocument/2006/relationships/hyperlink" Target="mailto:gcldanceman@aol.com" TargetMode="External"/><Relationship Id="rId28" Type="http://schemas.openxmlformats.org/officeDocument/2006/relationships/hyperlink" Target="mailto:jessjam@telus.net" TargetMode="External"/><Relationship Id="rId275" Type="http://schemas.openxmlformats.org/officeDocument/2006/relationships/hyperlink" Target="mailto:tinker9ball@gmail.com" TargetMode="External"/><Relationship Id="rId300" Type="http://schemas.openxmlformats.org/officeDocument/2006/relationships/hyperlink" Target="mailto:doug.levasseur@gmail.com" TargetMode="External"/><Relationship Id="rId482" Type="http://schemas.openxmlformats.org/officeDocument/2006/relationships/hyperlink" Target="mailto:jmootz@winona.edu" TargetMode="External"/><Relationship Id="rId538" Type="http://schemas.openxmlformats.org/officeDocument/2006/relationships/hyperlink" Target="mailto:eatwell11@hotmail.com" TargetMode="External"/><Relationship Id="rId81" Type="http://schemas.openxmlformats.org/officeDocument/2006/relationships/hyperlink" Target="mailto:billpullen@fastmail.com" TargetMode="External"/><Relationship Id="rId135" Type="http://schemas.openxmlformats.org/officeDocument/2006/relationships/hyperlink" Target="mailto:jkd@mchsi.com" TargetMode="External"/><Relationship Id="rId177" Type="http://schemas.openxmlformats.org/officeDocument/2006/relationships/hyperlink" Target="mailto:jimcook888@q.com" TargetMode="External"/><Relationship Id="rId342" Type="http://schemas.openxmlformats.org/officeDocument/2006/relationships/hyperlink" Target="mailto:andremarianne@cogeco.ca" TargetMode="External"/><Relationship Id="rId384" Type="http://schemas.openxmlformats.org/officeDocument/2006/relationships/hyperlink" Target="mailto:deannaharmsen@yahoo.com%20-%20bad" TargetMode="External"/><Relationship Id="rId591" Type="http://schemas.openxmlformats.org/officeDocument/2006/relationships/hyperlink" Target="mailto:ralphsjohn@gmail.com" TargetMode="External"/><Relationship Id="rId605" Type="http://schemas.openxmlformats.org/officeDocument/2006/relationships/hyperlink" Target="mailto:bonnielamkin@hotmail.com" TargetMode="External"/><Relationship Id="rId202" Type="http://schemas.openxmlformats.org/officeDocument/2006/relationships/hyperlink" Target="mailto:rchsts4@aol.com%20-%20bad" TargetMode="External"/><Relationship Id="rId244" Type="http://schemas.openxmlformats.org/officeDocument/2006/relationships/hyperlink" Target="mailto:mje257@yahoo.com" TargetMode="External"/><Relationship Id="rId647" Type="http://schemas.openxmlformats.org/officeDocument/2006/relationships/hyperlink" Target="mailto:bghookom@msn.com" TargetMode="External"/><Relationship Id="rId39" Type="http://schemas.openxmlformats.org/officeDocument/2006/relationships/hyperlink" Target="mailto:dospronto@gmail.com" TargetMode="External"/><Relationship Id="rId286" Type="http://schemas.openxmlformats.org/officeDocument/2006/relationships/hyperlink" Target="mailto:maryburr@juno.com" TargetMode="External"/><Relationship Id="rId451" Type="http://schemas.openxmlformats.org/officeDocument/2006/relationships/hyperlink" Target="mailto:firstrb@gmail.com" TargetMode="External"/><Relationship Id="rId493" Type="http://schemas.openxmlformats.org/officeDocument/2006/relationships/hyperlink" Target="mailto:shirleydances@yahoo.com" TargetMode="External"/><Relationship Id="rId507" Type="http://schemas.openxmlformats.org/officeDocument/2006/relationships/hyperlink" Target="mailto:clevelh@hotmail.com" TargetMode="External"/><Relationship Id="rId549" Type="http://schemas.openxmlformats.org/officeDocument/2006/relationships/hyperlink" Target="mailto:hobbsra@suntreeaz.com" TargetMode="External"/><Relationship Id="rId50" Type="http://schemas.openxmlformats.org/officeDocument/2006/relationships/hyperlink" Target="mailto:dospronto@gmail.com" TargetMode="External"/><Relationship Id="rId104" Type="http://schemas.openxmlformats.org/officeDocument/2006/relationships/hyperlink" Target="mailto:312venus@gmail.com" TargetMode="External"/><Relationship Id="rId146" Type="http://schemas.openxmlformats.org/officeDocument/2006/relationships/hyperlink" Target="mailto:dancingpanda49@aol.com" TargetMode="External"/><Relationship Id="rId188" Type="http://schemas.openxmlformats.org/officeDocument/2006/relationships/hyperlink" Target="mailto:jaredhowemusic08@gmail.com" TargetMode="External"/><Relationship Id="rId311" Type="http://schemas.openxmlformats.org/officeDocument/2006/relationships/hyperlink" Target="mailto:esurat@yahoo.com" TargetMode="External"/><Relationship Id="rId353" Type="http://schemas.openxmlformats.org/officeDocument/2006/relationships/hyperlink" Target="mailto:espjohn001@aol.com" TargetMode="External"/><Relationship Id="rId395" Type="http://schemas.openxmlformats.org/officeDocument/2006/relationships/hyperlink" Target="mailto:bunnihop2@msn.com" TargetMode="External"/><Relationship Id="rId409" Type="http://schemas.openxmlformats.org/officeDocument/2006/relationships/hyperlink" Target="mailto:jeanhay@comcast.net" TargetMode="External"/><Relationship Id="rId560" Type="http://schemas.openxmlformats.org/officeDocument/2006/relationships/hyperlink" Target="mailto:jcdancers@hotmail.com" TargetMode="External"/><Relationship Id="rId92" Type="http://schemas.openxmlformats.org/officeDocument/2006/relationships/hyperlink" Target="mailto:mvwallyworld@cox.net" TargetMode="External"/><Relationship Id="rId213" Type="http://schemas.openxmlformats.org/officeDocument/2006/relationships/hyperlink" Target="mailto:Mama.jayne33@gmail.com" TargetMode="External"/><Relationship Id="rId420" Type="http://schemas.openxmlformats.org/officeDocument/2006/relationships/hyperlink" Target="mailto:goodenoughcarol@gmail.com" TargetMode="External"/><Relationship Id="rId616" Type="http://schemas.openxmlformats.org/officeDocument/2006/relationships/hyperlink" Target="mailto:bpestes@cox.net" TargetMode="External"/><Relationship Id="rId255" Type="http://schemas.openxmlformats.org/officeDocument/2006/relationships/hyperlink" Target="mailto:katsan3@gmail.com" TargetMode="External"/><Relationship Id="rId297" Type="http://schemas.openxmlformats.org/officeDocument/2006/relationships/hyperlink" Target="mailto:louisepotter@shaw.ca" TargetMode="External"/><Relationship Id="rId462" Type="http://schemas.openxmlformats.org/officeDocument/2006/relationships/hyperlink" Target="mailto:rchswens@aol.com" TargetMode="External"/><Relationship Id="rId518" Type="http://schemas.openxmlformats.org/officeDocument/2006/relationships/hyperlink" Target="mailto:JerryeAndreas@live.ca" TargetMode="External"/><Relationship Id="rId115" Type="http://schemas.openxmlformats.org/officeDocument/2006/relationships/hyperlink" Target="mailto:fspraus@cox.net" TargetMode="External"/><Relationship Id="rId157" Type="http://schemas.openxmlformats.org/officeDocument/2006/relationships/hyperlink" Target="mailto:perkybev@hotmail.com" TargetMode="External"/><Relationship Id="rId322" Type="http://schemas.openxmlformats.org/officeDocument/2006/relationships/hyperlink" Target="mailto:hayashi.jh@gmail.com" TargetMode="External"/><Relationship Id="rId364" Type="http://schemas.openxmlformats.org/officeDocument/2006/relationships/hyperlink" Target="mailto:davidknapp@hotmail.com" TargetMode="External"/><Relationship Id="rId61" Type="http://schemas.openxmlformats.org/officeDocument/2006/relationships/hyperlink" Target="mailto:jwmsco@comcast.net" TargetMode="External"/><Relationship Id="rId199" Type="http://schemas.openxmlformats.org/officeDocument/2006/relationships/hyperlink" Target="mailto:al.bonora@azmoves.com%20-%20bad" TargetMode="External"/><Relationship Id="rId571" Type="http://schemas.openxmlformats.org/officeDocument/2006/relationships/hyperlink" Target="mailto:kjanda@frii.com" TargetMode="External"/><Relationship Id="rId627" Type="http://schemas.openxmlformats.org/officeDocument/2006/relationships/hyperlink" Target="mailto:sizzlen49@yahoo.com" TargetMode="External"/><Relationship Id="rId19" Type="http://schemas.openxmlformats.org/officeDocument/2006/relationships/hyperlink" Target="mailto:fidavis@cox.net" TargetMode="External"/><Relationship Id="rId224" Type="http://schemas.openxmlformats.org/officeDocument/2006/relationships/hyperlink" Target="mailto:mrday25@gmail.com" TargetMode="External"/><Relationship Id="rId266" Type="http://schemas.openxmlformats.org/officeDocument/2006/relationships/hyperlink" Target="mailto:maslonka7736@gmail.com" TargetMode="External"/><Relationship Id="rId431" Type="http://schemas.openxmlformats.org/officeDocument/2006/relationships/hyperlink" Target="mailto:morgankchu@yahoo.com" TargetMode="External"/><Relationship Id="rId473" Type="http://schemas.openxmlformats.org/officeDocument/2006/relationships/hyperlink" Target="mailto:davcosw@yahoo.com" TargetMode="External"/><Relationship Id="rId529" Type="http://schemas.openxmlformats.org/officeDocument/2006/relationships/hyperlink" Target="mailto:karlanoel@hotmail.com" TargetMode="External"/><Relationship Id="rId30" Type="http://schemas.openxmlformats.org/officeDocument/2006/relationships/hyperlink" Target="mailto:sandyg580@gmail.com" TargetMode="External"/><Relationship Id="rId126" Type="http://schemas.openxmlformats.org/officeDocument/2006/relationships/hyperlink" Target="mailto:johnagleason22@gmail.com" TargetMode="External"/><Relationship Id="rId168" Type="http://schemas.openxmlformats.org/officeDocument/2006/relationships/hyperlink" Target="mailto:shpil2644@yahoo.com" TargetMode="External"/><Relationship Id="rId333" Type="http://schemas.openxmlformats.org/officeDocument/2006/relationships/hyperlink" Target="mailto:skyroamer4@hotmail.com" TargetMode="External"/><Relationship Id="rId540" Type="http://schemas.openxmlformats.org/officeDocument/2006/relationships/hyperlink" Target="mailto:shannon.wittal@gmail.com" TargetMode="External"/><Relationship Id="rId72" Type="http://schemas.openxmlformats.org/officeDocument/2006/relationships/hyperlink" Target="mailto:wstrohl640@aol.com" TargetMode="External"/><Relationship Id="rId375" Type="http://schemas.openxmlformats.org/officeDocument/2006/relationships/hyperlink" Target="mailto:LWK0725@aol.com" TargetMode="External"/><Relationship Id="rId582" Type="http://schemas.openxmlformats.org/officeDocument/2006/relationships/hyperlink" Target="mailto:travlnnana@yahoo.com" TargetMode="External"/><Relationship Id="rId638" Type="http://schemas.openxmlformats.org/officeDocument/2006/relationships/hyperlink" Target="mailto:kazzinnaro@gmail.com" TargetMode="External"/><Relationship Id="rId3" Type="http://schemas.openxmlformats.org/officeDocument/2006/relationships/hyperlink" Target="mailto:ja1953@centurylink.com" TargetMode="External"/><Relationship Id="rId235" Type="http://schemas.openxmlformats.org/officeDocument/2006/relationships/hyperlink" Target="https://webmail.west.cox.net/do/mail/message/mailto?to=havingfundancing%40gmail.com" TargetMode="External"/><Relationship Id="rId277" Type="http://schemas.openxmlformats.org/officeDocument/2006/relationships/hyperlink" Target="mailto:jmbandd@gmail.com" TargetMode="External"/><Relationship Id="rId400" Type="http://schemas.openxmlformats.org/officeDocument/2006/relationships/hyperlink" Target="mailto:cfrickle44@yahoo.com" TargetMode="External"/><Relationship Id="rId442" Type="http://schemas.openxmlformats.org/officeDocument/2006/relationships/hyperlink" Target="mailto:janna.hewitt@yahoo.com" TargetMode="External"/><Relationship Id="rId484" Type="http://schemas.openxmlformats.org/officeDocument/2006/relationships/hyperlink" Target="mailto:suifonglai@yahoo.com" TargetMode="External"/><Relationship Id="rId137" Type="http://schemas.openxmlformats.org/officeDocument/2006/relationships/hyperlink" Target="mailto:patberg41@aol.com" TargetMode="External"/><Relationship Id="rId302" Type="http://schemas.openxmlformats.org/officeDocument/2006/relationships/hyperlink" Target="mailto:hhughes37@wbhsi.net" TargetMode="External"/><Relationship Id="rId344" Type="http://schemas.openxmlformats.org/officeDocument/2006/relationships/hyperlink" Target="mailto:Hanna4054@roadrunner.com" TargetMode="External"/><Relationship Id="rId41" Type="http://schemas.openxmlformats.org/officeDocument/2006/relationships/hyperlink" Target="mailto:joann.nckvtl@gmail.com" TargetMode="External"/><Relationship Id="rId83" Type="http://schemas.openxmlformats.org/officeDocument/2006/relationships/hyperlink" Target="mailto:my1rene@yahoo.com" TargetMode="External"/><Relationship Id="rId179" Type="http://schemas.openxmlformats.org/officeDocument/2006/relationships/hyperlink" Target="mailto:sue.sorenson7@yahoo.com" TargetMode="External"/><Relationship Id="rId386" Type="http://schemas.openxmlformats.org/officeDocument/2006/relationships/hyperlink" Target="mailto:tidaback@gmail.com" TargetMode="External"/><Relationship Id="rId551" Type="http://schemas.openxmlformats.org/officeDocument/2006/relationships/hyperlink" Target="mailto:sunfish3030@yahoo.com" TargetMode="External"/><Relationship Id="rId593" Type="http://schemas.openxmlformats.org/officeDocument/2006/relationships/hyperlink" Target="mailto:weller480@msn.com" TargetMode="External"/><Relationship Id="rId607" Type="http://schemas.openxmlformats.org/officeDocument/2006/relationships/hyperlink" Target="mailto:dromans123@yahoo.com" TargetMode="External"/><Relationship Id="rId649" Type="http://schemas.openxmlformats.org/officeDocument/2006/relationships/hyperlink" Target="mailto:azbobw@hotmail.com" TargetMode="External"/><Relationship Id="rId190" Type="http://schemas.openxmlformats.org/officeDocument/2006/relationships/hyperlink" Target="mailto:audry.muffinmam@yahoo.com" TargetMode="External"/><Relationship Id="rId204" Type="http://schemas.openxmlformats.org/officeDocument/2006/relationships/hyperlink" Target="mailto:bkutzler@icloud.com" TargetMode="External"/><Relationship Id="rId246" Type="http://schemas.openxmlformats.org/officeDocument/2006/relationships/hyperlink" Target="mailto:carollowell@yahoo.com" TargetMode="External"/><Relationship Id="rId288" Type="http://schemas.openxmlformats.org/officeDocument/2006/relationships/hyperlink" Target="mailto:ambutch1947@yahoo.com" TargetMode="External"/><Relationship Id="rId411" Type="http://schemas.openxmlformats.org/officeDocument/2006/relationships/hyperlink" Target="mailto:Bettieich@yahoo.com" TargetMode="External"/><Relationship Id="rId453" Type="http://schemas.openxmlformats.org/officeDocument/2006/relationships/hyperlink" Target="mailto:carolewood1@cox.net%20-%20BAD" TargetMode="External"/><Relationship Id="rId509" Type="http://schemas.openxmlformats.org/officeDocument/2006/relationships/hyperlink" Target="mailto:jrjmbryant@earthlink.net%20-%20BAD" TargetMode="External"/><Relationship Id="rId106" Type="http://schemas.openxmlformats.org/officeDocument/2006/relationships/hyperlink" Target="mailto:levocsal@live.com" TargetMode="External"/><Relationship Id="rId313" Type="http://schemas.openxmlformats.org/officeDocument/2006/relationships/hyperlink" Target="mailto:pjcurtin0125@yahoo.com" TargetMode="External"/><Relationship Id="rId495" Type="http://schemas.openxmlformats.org/officeDocument/2006/relationships/hyperlink" Target="mailto:gustaf@cybertrails.com%20-%20BAD" TargetMode="External"/><Relationship Id="rId10" Type="http://schemas.openxmlformats.org/officeDocument/2006/relationships/hyperlink" Target="mailto:lmcadwell@tds.net" TargetMode="External"/><Relationship Id="rId52" Type="http://schemas.openxmlformats.org/officeDocument/2006/relationships/hyperlink" Target="mailto:duckadoc@aol.com" TargetMode="External"/><Relationship Id="rId94" Type="http://schemas.openxmlformats.org/officeDocument/2006/relationships/hyperlink" Target="mailto:ssylveste@yahoo.com" TargetMode="External"/><Relationship Id="rId148" Type="http://schemas.openxmlformats.org/officeDocument/2006/relationships/hyperlink" Target="mailto:ecp3@cox.net" TargetMode="External"/><Relationship Id="rId355" Type="http://schemas.openxmlformats.org/officeDocument/2006/relationships/hyperlink" Target="mailto:edskwiot@yahoo.com" TargetMode="External"/><Relationship Id="rId397" Type="http://schemas.openxmlformats.org/officeDocument/2006/relationships/hyperlink" Target="mailto:rondalync@msn.com" TargetMode="External"/><Relationship Id="rId520" Type="http://schemas.openxmlformats.org/officeDocument/2006/relationships/hyperlink" Target="mailto:esrake@osage.net" TargetMode="External"/><Relationship Id="rId562" Type="http://schemas.openxmlformats.org/officeDocument/2006/relationships/hyperlink" Target="mailto:SR@DrSallyRockwell.com" TargetMode="External"/><Relationship Id="rId618" Type="http://schemas.openxmlformats.org/officeDocument/2006/relationships/hyperlink" Target="mailto:quickpiks@gmail.com" TargetMode="External"/><Relationship Id="rId215" Type="http://schemas.openxmlformats.org/officeDocument/2006/relationships/hyperlink" Target="mailto:terrypratt28@yahoo.com" TargetMode="External"/><Relationship Id="rId257" Type="http://schemas.openxmlformats.org/officeDocument/2006/relationships/hyperlink" Target="mailto:meerkittyaz@gmail.com" TargetMode="External"/><Relationship Id="rId422" Type="http://schemas.openxmlformats.org/officeDocument/2006/relationships/hyperlink" Target="mailto:martymac@cox.net" TargetMode="External"/><Relationship Id="rId464" Type="http://schemas.openxmlformats.org/officeDocument/2006/relationships/hyperlink" Target="mailto:gssudlow@gmail.com" TargetMode="External"/><Relationship Id="rId299" Type="http://schemas.openxmlformats.org/officeDocument/2006/relationships/hyperlink" Target="mailto:alices1128@msn.com" TargetMode="External"/><Relationship Id="rId63" Type="http://schemas.openxmlformats.org/officeDocument/2006/relationships/hyperlink" Target="mailto:LwillsAK@gmail.com" TargetMode="External"/><Relationship Id="rId159" Type="http://schemas.openxmlformats.org/officeDocument/2006/relationships/hyperlink" Target="mailto:bill4435@hotmail.com" TargetMode="External"/><Relationship Id="rId366" Type="http://schemas.openxmlformats.org/officeDocument/2006/relationships/hyperlink" Target="mailto:larson.wakisew@sasktel.net" TargetMode="External"/><Relationship Id="rId573" Type="http://schemas.openxmlformats.org/officeDocument/2006/relationships/hyperlink" Target="mailto:shirleymhow@msn.com" TargetMode="External"/><Relationship Id="rId226" Type="http://schemas.openxmlformats.org/officeDocument/2006/relationships/hyperlink" Target="mailto:pccjimmccown@gmail.com" TargetMode="External"/><Relationship Id="rId433" Type="http://schemas.openxmlformats.org/officeDocument/2006/relationships/hyperlink" Target="mailto:linglerj@hotmail.com" TargetMode="External"/><Relationship Id="rId640" Type="http://schemas.openxmlformats.org/officeDocument/2006/relationships/hyperlink" Target="mailto:don_swett@comcast.net" TargetMode="External"/><Relationship Id="rId74" Type="http://schemas.openxmlformats.org/officeDocument/2006/relationships/hyperlink" Target="mailto:djbroughton1957@gmail.com" TargetMode="External"/><Relationship Id="rId377" Type="http://schemas.openxmlformats.org/officeDocument/2006/relationships/hyperlink" Target="mailto:duanelovitt@yahoo.com" TargetMode="External"/><Relationship Id="rId500" Type="http://schemas.openxmlformats.org/officeDocument/2006/relationships/hyperlink" Target="mailto:leeemhof@cox.net" TargetMode="External"/><Relationship Id="rId584" Type="http://schemas.openxmlformats.org/officeDocument/2006/relationships/hyperlink" Target="mailto:jkr0807@gmail.com" TargetMode="External"/><Relationship Id="rId5" Type="http://schemas.openxmlformats.org/officeDocument/2006/relationships/hyperlink" Target="mailto:andrewangal@yahoo.com" TargetMode="External"/><Relationship Id="rId237" Type="http://schemas.openxmlformats.org/officeDocument/2006/relationships/hyperlink" Target="mailto:edemerse@cox.net" TargetMode="External"/><Relationship Id="rId444" Type="http://schemas.openxmlformats.org/officeDocument/2006/relationships/hyperlink" Target="mailto:kubat1234@yahoo.com%20-%20BAD" TargetMode="External"/><Relationship Id="rId651" Type="http://schemas.openxmlformats.org/officeDocument/2006/relationships/hyperlink" Target="mailto:arlatt@aol.com" TargetMode="External"/><Relationship Id="rId290" Type="http://schemas.openxmlformats.org/officeDocument/2006/relationships/hyperlink" Target="mailto:jerjo1959@gmail.com" TargetMode="External"/><Relationship Id="rId304" Type="http://schemas.openxmlformats.org/officeDocument/2006/relationships/hyperlink" Target="mailto:pkqually@hotmail.com" TargetMode="External"/><Relationship Id="rId388" Type="http://schemas.openxmlformats.org/officeDocument/2006/relationships/hyperlink" Target="mailto:bennanddonna@gmail.com" TargetMode="External"/><Relationship Id="rId511" Type="http://schemas.openxmlformats.org/officeDocument/2006/relationships/hyperlink" Target="mailto:firstrb@gmail.com" TargetMode="External"/><Relationship Id="rId609" Type="http://schemas.openxmlformats.org/officeDocument/2006/relationships/hyperlink" Target="mailto:exzildaj@aol.com" TargetMode="External"/><Relationship Id="rId85" Type="http://schemas.openxmlformats.org/officeDocument/2006/relationships/hyperlink" Target="mailto:kelvlyn@aol.com" TargetMode="External"/><Relationship Id="rId150" Type="http://schemas.openxmlformats.org/officeDocument/2006/relationships/hyperlink" Target="mailto:robsanzaz@gmail.com" TargetMode="External"/><Relationship Id="rId595" Type="http://schemas.openxmlformats.org/officeDocument/2006/relationships/hyperlink" Target="mailto:rwfalf@juno.com" TargetMode="External"/><Relationship Id="rId248" Type="http://schemas.openxmlformats.org/officeDocument/2006/relationships/hyperlink" Target="mailto:springtmenow@q.com" TargetMode="External"/><Relationship Id="rId455" Type="http://schemas.openxmlformats.org/officeDocument/2006/relationships/hyperlink" Target="mailto:lawangler@cox.net" TargetMode="External"/><Relationship Id="rId12" Type="http://schemas.openxmlformats.org/officeDocument/2006/relationships/hyperlink" Target="mailto:1dancerlady@gmail.com" TargetMode="External"/><Relationship Id="rId108" Type="http://schemas.openxmlformats.org/officeDocument/2006/relationships/hyperlink" Target="mailto:budreed@cox.net" TargetMode="External"/><Relationship Id="rId315" Type="http://schemas.openxmlformats.org/officeDocument/2006/relationships/hyperlink" Target="mailto:stclairem@gmail.com" TargetMode="External"/><Relationship Id="rId522" Type="http://schemas.openxmlformats.org/officeDocument/2006/relationships/hyperlink" Target="mailto:mclain279@aol.com" TargetMode="External"/><Relationship Id="rId96" Type="http://schemas.openxmlformats.org/officeDocument/2006/relationships/hyperlink" Target="mailto:vcshaker@msn.com" TargetMode="External"/><Relationship Id="rId161" Type="http://schemas.openxmlformats.org/officeDocument/2006/relationships/hyperlink" Target="mailto:deli2@juno.com" TargetMode="External"/><Relationship Id="rId399" Type="http://schemas.openxmlformats.org/officeDocument/2006/relationships/hyperlink" Target="mailto:charbrown@cox.net" TargetMode="External"/><Relationship Id="rId259" Type="http://schemas.openxmlformats.org/officeDocument/2006/relationships/hyperlink" Target="mailto:donanony@yahoo.com" TargetMode="External"/><Relationship Id="rId466" Type="http://schemas.openxmlformats.org/officeDocument/2006/relationships/hyperlink" Target="mailto:wildbilldjdance@hotmail.com" TargetMode="External"/><Relationship Id="rId23" Type="http://schemas.openxmlformats.org/officeDocument/2006/relationships/hyperlink" Target="mailto:ricksar@gmail.com" TargetMode="External"/><Relationship Id="rId119" Type="http://schemas.openxmlformats.org/officeDocument/2006/relationships/hyperlink" Target="mailto:doverose347@gmail.com" TargetMode="External"/><Relationship Id="rId326" Type="http://schemas.openxmlformats.org/officeDocument/2006/relationships/hyperlink" Target="mailto:gdgmac@q.com" TargetMode="External"/><Relationship Id="rId533" Type="http://schemas.openxmlformats.org/officeDocument/2006/relationships/hyperlink" Target="mailto:llwadzinski@gmail.com" TargetMode="External"/><Relationship Id="rId172" Type="http://schemas.openxmlformats.org/officeDocument/2006/relationships/hyperlink" Target="mailto:mkinaz@cox.net" TargetMode="External"/><Relationship Id="rId477" Type="http://schemas.openxmlformats.org/officeDocument/2006/relationships/hyperlink" Target="mailto:drabjohn@cox.net" TargetMode="External"/><Relationship Id="rId600" Type="http://schemas.openxmlformats.org/officeDocument/2006/relationships/hyperlink" Target="mailto:thatssojoyce@cox.net" TargetMode="External"/><Relationship Id="rId337" Type="http://schemas.openxmlformats.org/officeDocument/2006/relationships/hyperlink" Target="mailto:medore@mindspring.com" TargetMode="External"/><Relationship Id="rId34" Type="http://schemas.openxmlformats.org/officeDocument/2006/relationships/hyperlink" Target="mailto:marleisner@gmail.com" TargetMode="External"/><Relationship Id="rId544" Type="http://schemas.openxmlformats.org/officeDocument/2006/relationships/hyperlink" Target="mailto:pg9005@msn.com" TargetMode="External"/><Relationship Id="rId183" Type="http://schemas.openxmlformats.org/officeDocument/2006/relationships/hyperlink" Target="mailto:alfbrenn2@gmail.com" TargetMode="External"/><Relationship Id="rId390" Type="http://schemas.openxmlformats.org/officeDocument/2006/relationships/hyperlink" Target="mailto:pfcgold@gmail.com" TargetMode="External"/><Relationship Id="rId404" Type="http://schemas.openxmlformats.org/officeDocument/2006/relationships/hyperlink" Target="mailto:sukatha@gmail.com" TargetMode="External"/><Relationship Id="rId611" Type="http://schemas.openxmlformats.org/officeDocument/2006/relationships/hyperlink" Target="mailto:lel60@juno.com" TargetMode="External"/><Relationship Id="rId250" Type="http://schemas.openxmlformats.org/officeDocument/2006/relationships/hyperlink" Target="mailto:bobsyl498@shaw.ca" TargetMode="External"/><Relationship Id="rId488" Type="http://schemas.openxmlformats.org/officeDocument/2006/relationships/hyperlink" Target="mailto:canyoncarol@q.com" TargetMode="External"/><Relationship Id="rId45" Type="http://schemas.openxmlformats.org/officeDocument/2006/relationships/hyperlink" Target="mailto:annmeyersnv@gmail.com" TargetMode="External"/><Relationship Id="rId110" Type="http://schemas.openxmlformats.org/officeDocument/2006/relationships/hyperlink" Target="mailto:mhmtr@juno.com" TargetMode="External"/><Relationship Id="rId348" Type="http://schemas.openxmlformats.org/officeDocument/2006/relationships/hyperlink" Target="mailto:merrimmck@verison.net" TargetMode="External"/><Relationship Id="rId555" Type="http://schemas.openxmlformats.org/officeDocument/2006/relationships/hyperlink" Target="mailto:swensoneden@aol.com" TargetMode="External"/><Relationship Id="rId194" Type="http://schemas.openxmlformats.org/officeDocument/2006/relationships/hyperlink" Target="mailto:musclecar2@cox.net" TargetMode="External"/><Relationship Id="rId208" Type="http://schemas.openxmlformats.org/officeDocument/2006/relationships/hyperlink" Target="mailto:glo.schley@gmail.com" TargetMode="External"/><Relationship Id="rId415" Type="http://schemas.openxmlformats.org/officeDocument/2006/relationships/hyperlink" Target="mailto:Meridian44@track2.com" TargetMode="External"/><Relationship Id="rId622" Type="http://schemas.openxmlformats.org/officeDocument/2006/relationships/hyperlink" Target="mailto:beni@beresweb.net" TargetMode="External"/><Relationship Id="rId261" Type="http://schemas.openxmlformats.org/officeDocument/2006/relationships/hyperlink" Target="mailto:osharon1@juno.com" TargetMode="External"/><Relationship Id="rId499" Type="http://schemas.openxmlformats.org/officeDocument/2006/relationships/hyperlink" Target="mailto:George.Flaskerud@ndsu.edu" TargetMode="External"/><Relationship Id="rId56" Type="http://schemas.openxmlformats.org/officeDocument/2006/relationships/hyperlink" Target="mailto:jtben2711@cox.net" TargetMode="External"/><Relationship Id="rId359" Type="http://schemas.openxmlformats.org/officeDocument/2006/relationships/hyperlink" Target="mailto:gcornwell@sasktel.net" TargetMode="External"/><Relationship Id="rId566" Type="http://schemas.openxmlformats.org/officeDocument/2006/relationships/hyperlink" Target="mailto:cmcrane1@aol.com" TargetMode="External"/><Relationship Id="rId121" Type="http://schemas.openxmlformats.org/officeDocument/2006/relationships/hyperlink" Target="mailto:corfugeorgex@aol.com" TargetMode="External"/><Relationship Id="rId219" Type="http://schemas.openxmlformats.org/officeDocument/2006/relationships/hyperlink" Target="mailto:fserbmon@yahoo.com" TargetMode="External"/><Relationship Id="rId426" Type="http://schemas.openxmlformats.org/officeDocument/2006/relationships/hyperlink" Target="mailto:loismcd24@yahoo.com" TargetMode="External"/><Relationship Id="rId633" Type="http://schemas.openxmlformats.org/officeDocument/2006/relationships/hyperlink" Target="mailto:zharaladybug@gmail.com" TargetMode="External"/><Relationship Id="rId67" Type="http://schemas.openxmlformats.org/officeDocument/2006/relationships/hyperlink" Target="mailto:alydeaz@yahoo.com" TargetMode="External"/><Relationship Id="rId272" Type="http://schemas.openxmlformats.org/officeDocument/2006/relationships/hyperlink" Target="mailto:barrydance@yahoo.com" TargetMode="External"/><Relationship Id="rId577" Type="http://schemas.openxmlformats.org/officeDocument/2006/relationships/hyperlink" Target="mailto:kbmack9@gmail.com" TargetMode="External"/><Relationship Id="rId132" Type="http://schemas.openxmlformats.org/officeDocument/2006/relationships/hyperlink" Target="mailto:aldvr5@gmail.com" TargetMode="External"/><Relationship Id="rId437" Type="http://schemas.openxmlformats.org/officeDocument/2006/relationships/hyperlink" Target="mailto:wedekindr@yahoo.com" TargetMode="External"/><Relationship Id="rId644" Type="http://schemas.openxmlformats.org/officeDocument/2006/relationships/hyperlink" Target="mailto:jgprazak@gmail.com" TargetMode="External"/><Relationship Id="rId283" Type="http://schemas.openxmlformats.org/officeDocument/2006/relationships/hyperlink" Target="mailto:bubblesbrooks@yahoo.com" TargetMode="External"/><Relationship Id="rId490" Type="http://schemas.openxmlformats.org/officeDocument/2006/relationships/hyperlink" Target="mailto:bobhouge@yahoo.com" TargetMode="External"/><Relationship Id="rId504" Type="http://schemas.openxmlformats.org/officeDocument/2006/relationships/hyperlink" Target="mailto:jcook120@cox.net%20-%20BAD" TargetMode="External"/><Relationship Id="rId78" Type="http://schemas.openxmlformats.org/officeDocument/2006/relationships/hyperlink" Target="mailto:my1rene@yahoo.com" TargetMode="External"/><Relationship Id="rId143" Type="http://schemas.openxmlformats.org/officeDocument/2006/relationships/hyperlink" Target="mailto:kfkoval@aol.com" TargetMode="External"/><Relationship Id="rId350" Type="http://schemas.openxmlformats.org/officeDocument/2006/relationships/hyperlink" Target="mailto:carolnm@q.com" TargetMode="External"/><Relationship Id="rId588" Type="http://schemas.openxmlformats.org/officeDocument/2006/relationships/hyperlink" Target="mailto:alene13@gmail.com" TargetMode="External"/><Relationship Id="rId9" Type="http://schemas.openxmlformats.org/officeDocument/2006/relationships/hyperlink" Target="mailto:lmcadwell@tds.net" TargetMode="External"/><Relationship Id="rId210" Type="http://schemas.openxmlformats.org/officeDocument/2006/relationships/hyperlink" Target="mailto:njbskater@gmail.com" TargetMode="External"/><Relationship Id="rId448" Type="http://schemas.openxmlformats.org/officeDocument/2006/relationships/hyperlink" Target="mailto:jjguzik100@yahoo.com%20-%20BAD" TargetMode="External"/><Relationship Id="rId655" Type="http://schemas.openxmlformats.org/officeDocument/2006/relationships/comments" Target="../comments6.xml"/><Relationship Id="rId294" Type="http://schemas.openxmlformats.org/officeDocument/2006/relationships/hyperlink" Target="mailto:clyde5474@yahoo.com" TargetMode="External"/><Relationship Id="rId308" Type="http://schemas.openxmlformats.org/officeDocument/2006/relationships/hyperlink" Target="mailto:sebastianrp@cox.net" TargetMode="External"/><Relationship Id="rId515" Type="http://schemas.openxmlformats.org/officeDocument/2006/relationships/hyperlink" Target="mailto:artibise@shaw.ca" TargetMode="External"/><Relationship Id="rId89" Type="http://schemas.openxmlformats.org/officeDocument/2006/relationships/hyperlink" Target="mailto:lel60@juno.com" TargetMode="External"/><Relationship Id="rId154" Type="http://schemas.openxmlformats.org/officeDocument/2006/relationships/hyperlink" Target="mailto:amanzer55@gmail.com" TargetMode="External"/><Relationship Id="rId361" Type="http://schemas.openxmlformats.org/officeDocument/2006/relationships/hyperlink" Target="mailto:verbrokel@yahoo.com" TargetMode="External"/><Relationship Id="rId599" Type="http://schemas.openxmlformats.org/officeDocument/2006/relationships/hyperlink" Target="mailto:abixel5@gmail.com" TargetMode="External"/><Relationship Id="rId459" Type="http://schemas.openxmlformats.org/officeDocument/2006/relationships/hyperlink" Target="mailto:vankesse@comcast.net" TargetMode="External"/><Relationship Id="rId16" Type="http://schemas.openxmlformats.org/officeDocument/2006/relationships/hyperlink" Target="mailto:udance57@yahoo.com" TargetMode="External"/><Relationship Id="rId221" Type="http://schemas.openxmlformats.org/officeDocument/2006/relationships/hyperlink" Target="mailto:gracecooney4@msn.com" TargetMode="External"/><Relationship Id="rId319" Type="http://schemas.openxmlformats.org/officeDocument/2006/relationships/hyperlink" Target="mailto:scoty1@solarus.net" TargetMode="External"/><Relationship Id="rId526" Type="http://schemas.openxmlformats.org/officeDocument/2006/relationships/hyperlink" Target="mailto:jmhoctor@yahoo.com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pamroome@aol.com" TargetMode="External"/><Relationship Id="rId21" Type="http://schemas.openxmlformats.org/officeDocument/2006/relationships/hyperlink" Target="mailto:kmartz@mac.com" TargetMode="External"/><Relationship Id="rId42" Type="http://schemas.openxmlformats.org/officeDocument/2006/relationships/hyperlink" Target="mailto:maslonka7736@gmail.com" TargetMode="External"/><Relationship Id="rId47" Type="http://schemas.openxmlformats.org/officeDocument/2006/relationships/hyperlink" Target="mailto:jandcgahrs@charter.net" TargetMode="External"/><Relationship Id="rId63" Type="http://schemas.openxmlformats.org/officeDocument/2006/relationships/hyperlink" Target="mailto:Terese6@hotmail.com" TargetMode="External"/><Relationship Id="rId68" Type="http://schemas.openxmlformats.org/officeDocument/2006/relationships/hyperlink" Target="mailto:bghookom@msn.com" TargetMode="External"/><Relationship Id="rId2" Type="http://schemas.openxmlformats.org/officeDocument/2006/relationships/hyperlink" Target="mailto:marleisner@gmail.com" TargetMode="External"/><Relationship Id="rId16" Type="http://schemas.openxmlformats.org/officeDocument/2006/relationships/hyperlink" Target="mailto:ssylveste@yahoo.com" TargetMode="External"/><Relationship Id="rId29" Type="http://schemas.openxmlformats.org/officeDocument/2006/relationships/hyperlink" Target="mailto:ldcwoods@gmail.com" TargetMode="External"/><Relationship Id="rId11" Type="http://schemas.openxmlformats.org/officeDocument/2006/relationships/hyperlink" Target="mailto:bgplace@bgplace.cnc.net" TargetMode="External"/><Relationship Id="rId24" Type="http://schemas.openxmlformats.org/officeDocument/2006/relationships/hyperlink" Target="mailto:jkost@tds.net" TargetMode="External"/><Relationship Id="rId32" Type="http://schemas.openxmlformats.org/officeDocument/2006/relationships/hyperlink" Target="mailto:swardcr@gmail.com" TargetMode="External"/><Relationship Id="rId37" Type="http://schemas.openxmlformats.org/officeDocument/2006/relationships/hyperlink" Target="mailto:don_swett@comcast.net" TargetMode="External"/><Relationship Id="rId40" Type="http://schemas.openxmlformats.org/officeDocument/2006/relationships/hyperlink" Target="mailto:corfugeorgex@aol.com" TargetMode="External"/><Relationship Id="rId45" Type="http://schemas.openxmlformats.org/officeDocument/2006/relationships/hyperlink" Target="mailto:dancingqueen7@cox.net" TargetMode="External"/><Relationship Id="rId53" Type="http://schemas.openxmlformats.org/officeDocument/2006/relationships/hyperlink" Target="mailto:quickpiks@gmail.com" TargetMode="External"/><Relationship Id="rId58" Type="http://schemas.openxmlformats.org/officeDocument/2006/relationships/hyperlink" Target="mailto:pamelap_sdca@yahoo.com" TargetMode="External"/><Relationship Id="rId66" Type="http://schemas.openxmlformats.org/officeDocument/2006/relationships/hyperlink" Target="mailto:gvall1@outlook.com" TargetMode="External"/><Relationship Id="rId74" Type="http://schemas.openxmlformats.org/officeDocument/2006/relationships/printerSettings" Target="../printerSettings/printerSettings8.bin"/><Relationship Id="rId5" Type="http://schemas.openxmlformats.org/officeDocument/2006/relationships/hyperlink" Target="mailto:nodakwillie@gmail.com" TargetMode="External"/><Relationship Id="rId61" Type="http://schemas.openxmlformats.org/officeDocument/2006/relationships/hyperlink" Target="mailto:haapala4478@gmail.com" TargetMode="External"/><Relationship Id="rId19" Type="http://schemas.openxmlformats.org/officeDocument/2006/relationships/hyperlink" Target="mailto:richwyant42@yahoo.com" TargetMode="External"/><Relationship Id="rId14" Type="http://schemas.openxmlformats.org/officeDocument/2006/relationships/hyperlink" Target="mailto:kelvlyn@aol.com" TargetMode="External"/><Relationship Id="rId22" Type="http://schemas.openxmlformats.org/officeDocument/2006/relationships/hyperlink" Target="mailto:johnagleason22@gmail.com" TargetMode="External"/><Relationship Id="rId27" Type="http://schemas.openxmlformats.org/officeDocument/2006/relationships/hyperlink" Target="mailto:bpestes@cox.net" TargetMode="External"/><Relationship Id="rId30" Type="http://schemas.openxmlformats.org/officeDocument/2006/relationships/hyperlink" Target="mailto:zharaladybug@gmail.com" TargetMode="External"/><Relationship Id="rId35" Type="http://schemas.openxmlformats.org/officeDocument/2006/relationships/hyperlink" Target="mailto:kazzinnaro@gmail.com" TargetMode="External"/><Relationship Id="rId43" Type="http://schemas.openxmlformats.org/officeDocument/2006/relationships/hyperlink" Target="mailto:dougtdong@aol.com" TargetMode="External"/><Relationship Id="rId48" Type="http://schemas.openxmlformats.org/officeDocument/2006/relationships/hyperlink" Target="mailto:jandcgahrs@charter.net" TargetMode="External"/><Relationship Id="rId56" Type="http://schemas.openxmlformats.org/officeDocument/2006/relationships/hyperlink" Target="mailto:d.condoulis@cox.net" TargetMode="External"/><Relationship Id="rId64" Type="http://schemas.openxmlformats.org/officeDocument/2006/relationships/hyperlink" Target="mailto:Terese6@hotmail.com" TargetMode="External"/><Relationship Id="rId69" Type="http://schemas.openxmlformats.org/officeDocument/2006/relationships/hyperlink" Target="mailto:sizzlen49@yahoo.com" TargetMode="External"/><Relationship Id="rId8" Type="http://schemas.openxmlformats.org/officeDocument/2006/relationships/hyperlink" Target="mailto:alydeaz@yahoo.com" TargetMode="External"/><Relationship Id="rId51" Type="http://schemas.openxmlformats.org/officeDocument/2006/relationships/hyperlink" Target="mailto:cmaryforme@hotmail.com" TargetMode="External"/><Relationship Id="rId72" Type="http://schemas.openxmlformats.org/officeDocument/2006/relationships/hyperlink" Target="mailto:azbobw@hotmail.com" TargetMode="External"/><Relationship Id="rId3" Type="http://schemas.openxmlformats.org/officeDocument/2006/relationships/hyperlink" Target="mailto:larsonh@gvsu.edu" TargetMode="External"/><Relationship Id="rId12" Type="http://schemas.openxmlformats.org/officeDocument/2006/relationships/hyperlink" Target="mailto:bgplace@bgplace.cnc.net" TargetMode="External"/><Relationship Id="rId17" Type="http://schemas.openxmlformats.org/officeDocument/2006/relationships/hyperlink" Target="mailto:ssylveste@yahoo.com" TargetMode="External"/><Relationship Id="rId25" Type="http://schemas.openxmlformats.org/officeDocument/2006/relationships/hyperlink" Target="mailto:wjnlew2@aol.com" TargetMode="External"/><Relationship Id="rId33" Type="http://schemas.openxmlformats.org/officeDocument/2006/relationships/hyperlink" Target="mailto:don_swett@comcast.net" TargetMode="External"/><Relationship Id="rId38" Type="http://schemas.openxmlformats.org/officeDocument/2006/relationships/hyperlink" Target="mailto:waynebarker@msn.com" TargetMode="External"/><Relationship Id="rId46" Type="http://schemas.openxmlformats.org/officeDocument/2006/relationships/hyperlink" Target="mailto:dancingqueen7@cox.net" TargetMode="External"/><Relationship Id="rId59" Type="http://schemas.openxmlformats.org/officeDocument/2006/relationships/hyperlink" Target="mailto:jgprazak@gmail.com" TargetMode="External"/><Relationship Id="rId67" Type="http://schemas.openxmlformats.org/officeDocument/2006/relationships/hyperlink" Target="mailto:bghookom@msn.com" TargetMode="External"/><Relationship Id="rId20" Type="http://schemas.openxmlformats.org/officeDocument/2006/relationships/hyperlink" Target="mailto:richwyant42@yahoo.com" TargetMode="External"/><Relationship Id="rId41" Type="http://schemas.openxmlformats.org/officeDocument/2006/relationships/hyperlink" Target="mailto:jebetb@gmail.com" TargetMode="External"/><Relationship Id="rId54" Type="http://schemas.openxmlformats.org/officeDocument/2006/relationships/hyperlink" Target="mailto:lebrundenis@hotmail.com" TargetMode="External"/><Relationship Id="rId62" Type="http://schemas.openxmlformats.org/officeDocument/2006/relationships/hyperlink" Target="mailto:haapala4478@gmail.com" TargetMode="External"/><Relationship Id="rId70" Type="http://schemas.openxmlformats.org/officeDocument/2006/relationships/hyperlink" Target="mailto:welovetodance2@gmail.com" TargetMode="External"/><Relationship Id="rId1" Type="http://schemas.openxmlformats.org/officeDocument/2006/relationships/hyperlink" Target="mailto:vjbridwell13@centurylink.net" TargetMode="External"/><Relationship Id="rId6" Type="http://schemas.openxmlformats.org/officeDocument/2006/relationships/hyperlink" Target="mailto:msackett@blackcreektv.com" TargetMode="External"/><Relationship Id="rId15" Type="http://schemas.openxmlformats.org/officeDocument/2006/relationships/hyperlink" Target="mailto:kelvlyn@aol.com" TargetMode="External"/><Relationship Id="rId23" Type="http://schemas.openxmlformats.org/officeDocument/2006/relationships/hyperlink" Target="mailto:pccjimmccown@gmail.com" TargetMode="External"/><Relationship Id="rId28" Type="http://schemas.openxmlformats.org/officeDocument/2006/relationships/hyperlink" Target="mailto:jakemull@yahoo.com" TargetMode="External"/><Relationship Id="rId36" Type="http://schemas.openxmlformats.org/officeDocument/2006/relationships/hyperlink" Target="mailto:kazzinnaro@gmail.com" TargetMode="External"/><Relationship Id="rId49" Type="http://schemas.openxmlformats.org/officeDocument/2006/relationships/hyperlink" Target="mailto:exzildaj@aol.com" TargetMode="External"/><Relationship Id="rId57" Type="http://schemas.openxmlformats.org/officeDocument/2006/relationships/hyperlink" Target="mailto:andresh@telus.net" TargetMode="External"/><Relationship Id="rId10" Type="http://schemas.openxmlformats.org/officeDocument/2006/relationships/hyperlink" Target="mailto:my1rene@yahoo.com" TargetMode="External"/><Relationship Id="rId31" Type="http://schemas.openxmlformats.org/officeDocument/2006/relationships/hyperlink" Target="mailto:kidsnmusic@hotmail.com" TargetMode="External"/><Relationship Id="rId44" Type="http://schemas.openxmlformats.org/officeDocument/2006/relationships/hyperlink" Target="mailto:hpbair@cox.net" TargetMode="External"/><Relationship Id="rId52" Type="http://schemas.openxmlformats.org/officeDocument/2006/relationships/hyperlink" Target="mailto:quickpiks@gmail.com" TargetMode="External"/><Relationship Id="rId60" Type="http://schemas.openxmlformats.org/officeDocument/2006/relationships/hyperlink" Target="mailto:jgprazak@gmail.com" TargetMode="External"/><Relationship Id="rId65" Type="http://schemas.openxmlformats.org/officeDocument/2006/relationships/hyperlink" Target="mailto:fosterjazz1@gmail.com" TargetMode="External"/><Relationship Id="rId73" Type="http://schemas.openxmlformats.org/officeDocument/2006/relationships/hyperlink" Target="mailto:DaveGuevara@hotmail.com" TargetMode="External"/><Relationship Id="rId4" Type="http://schemas.openxmlformats.org/officeDocument/2006/relationships/hyperlink" Target="mailto:duckadoc@aol.com" TargetMode="External"/><Relationship Id="rId9" Type="http://schemas.openxmlformats.org/officeDocument/2006/relationships/hyperlink" Target="mailto:larsond@gvsu.edu" TargetMode="External"/><Relationship Id="rId13" Type="http://schemas.openxmlformats.org/officeDocument/2006/relationships/hyperlink" Target="mailto:my1rene@yahoo.com" TargetMode="External"/><Relationship Id="rId18" Type="http://schemas.openxmlformats.org/officeDocument/2006/relationships/hyperlink" Target="mailto:karenmsward@gmail.com" TargetMode="External"/><Relationship Id="rId39" Type="http://schemas.openxmlformats.org/officeDocument/2006/relationships/hyperlink" Target="mailto:twnhuang88@gmail.com" TargetMode="External"/><Relationship Id="rId34" Type="http://schemas.openxmlformats.org/officeDocument/2006/relationships/hyperlink" Target="mailto:drdroste6@gmail.com" TargetMode="External"/><Relationship Id="rId50" Type="http://schemas.openxmlformats.org/officeDocument/2006/relationships/hyperlink" Target="mailto:arlieluv2dance@gmail.com" TargetMode="External"/><Relationship Id="rId55" Type="http://schemas.openxmlformats.org/officeDocument/2006/relationships/hyperlink" Target="mailto:dsirks@cox.net" TargetMode="External"/><Relationship Id="rId7" Type="http://schemas.openxmlformats.org/officeDocument/2006/relationships/hyperlink" Target="mailto:mvolberding@live.com" TargetMode="External"/><Relationship Id="rId71" Type="http://schemas.openxmlformats.org/officeDocument/2006/relationships/hyperlink" Target="mailto:welovetodance2@gmail.com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mailto:gregandjulie@comcast.net" TargetMode="External"/><Relationship Id="rId21" Type="http://schemas.openxmlformats.org/officeDocument/2006/relationships/hyperlink" Target="mailto:richwyant42@yahoo.com" TargetMode="External"/><Relationship Id="rId42" Type="http://schemas.openxmlformats.org/officeDocument/2006/relationships/hyperlink" Target="mailto:akarber2@cox.net" TargetMode="External"/><Relationship Id="rId47" Type="http://schemas.openxmlformats.org/officeDocument/2006/relationships/hyperlink" Target="mailto:quickpiks@gmail.com" TargetMode="External"/><Relationship Id="rId63" Type="http://schemas.openxmlformats.org/officeDocument/2006/relationships/hyperlink" Target="mailto:kpatmos@me.com" TargetMode="External"/><Relationship Id="rId68" Type="http://schemas.openxmlformats.org/officeDocument/2006/relationships/hyperlink" Target="mailto:ambutch1947@yahoo.com" TargetMode="External"/><Relationship Id="rId7" Type="http://schemas.openxmlformats.org/officeDocument/2006/relationships/hyperlink" Target="mailto:k.gehlert@sbcglobal.net" TargetMode="External"/><Relationship Id="rId71" Type="http://schemas.openxmlformats.org/officeDocument/2006/relationships/comments" Target="../comments7.xml"/><Relationship Id="rId2" Type="http://schemas.openxmlformats.org/officeDocument/2006/relationships/hyperlink" Target="mailto:udance57@yahoo.com" TargetMode="External"/><Relationship Id="rId16" Type="http://schemas.openxmlformats.org/officeDocument/2006/relationships/hyperlink" Target="mailto:bgplace@bgplace.cnc.net" TargetMode="External"/><Relationship Id="rId29" Type="http://schemas.openxmlformats.org/officeDocument/2006/relationships/hyperlink" Target="mailto:rowland.byerly@q.com" TargetMode="External"/><Relationship Id="rId11" Type="http://schemas.openxmlformats.org/officeDocument/2006/relationships/hyperlink" Target="mailto:mvolberding@live.com" TargetMode="External"/><Relationship Id="rId24" Type="http://schemas.openxmlformats.org/officeDocument/2006/relationships/hyperlink" Target="mailto:dougtdong@aol.com" TargetMode="External"/><Relationship Id="rId32" Type="http://schemas.openxmlformats.org/officeDocument/2006/relationships/hyperlink" Target="mailto:lebrundenis@hotmail.com" TargetMode="External"/><Relationship Id="rId37" Type="http://schemas.openxmlformats.org/officeDocument/2006/relationships/hyperlink" Target="mailto:jebetb@aol.com" TargetMode="External"/><Relationship Id="rId40" Type="http://schemas.openxmlformats.org/officeDocument/2006/relationships/hyperlink" Target="mailto:cmaryforme@hotmail.com" TargetMode="External"/><Relationship Id="rId45" Type="http://schemas.openxmlformats.org/officeDocument/2006/relationships/hyperlink" Target="mailto:pamroome@aol.com" TargetMode="External"/><Relationship Id="rId53" Type="http://schemas.openxmlformats.org/officeDocument/2006/relationships/hyperlink" Target="mailto:Greg_bettybritton@msn.com" TargetMode="External"/><Relationship Id="rId58" Type="http://schemas.openxmlformats.org/officeDocument/2006/relationships/hyperlink" Target="mailto:msackett@blackcreektv.com" TargetMode="External"/><Relationship Id="rId66" Type="http://schemas.openxmlformats.org/officeDocument/2006/relationships/hyperlink" Target="mailto:jakemull@yahoo.com" TargetMode="External"/><Relationship Id="rId5" Type="http://schemas.openxmlformats.org/officeDocument/2006/relationships/hyperlink" Target="mailto:jandcgahrs@charter.net" TargetMode="External"/><Relationship Id="rId61" Type="http://schemas.openxmlformats.org/officeDocument/2006/relationships/hyperlink" Target="mailto:vjbridwell13@centurylink.net" TargetMode="External"/><Relationship Id="rId19" Type="http://schemas.openxmlformats.org/officeDocument/2006/relationships/hyperlink" Target="mailto:fosterjazz1@gmail.com" TargetMode="External"/><Relationship Id="rId14" Type="http://schemas.openxmlformats.org/officeDocument/2006/relationships/hyperlink" Target="mailto:my1rene@yahoo.com" TargetMode="External"/><Relationship Id="rId22" Type="http://schemas.openxmlformats.org/officeDocument/2006/relationships/hyperlink" Target="mailto:corfugeorgex@aol.com" TargetMode="External"/><Relationship Id="rId27" Type="http://schemas.openxmlformats.org/officeDocument/2006/relationships/hyperlink" Target="mailto:ldcwoods@gmail.com" TargetMode="External"/><Relationship Id="rId30" Type="http://schemas.openxmlformats.org/officeDocument/2006/relationships/hyperlink" Target="mailto:atrooper187@cox.net" TargetMode="External"/><Relationship Id="rId35" Type="http://schemas.openxmlformats.org/officeDocument/2006/relationships/hyperlink" Target="mailto:jtben2711@cox.net" TargetMode="External"/><Relationship Id="rId43" Type="http://schemas.openxmlformats.org/officeDocument/2006/relationships/hyperlink" Target="mailto:my1rene@yahoo.com" TargetMode="External"/><Relationship Id="rId48" Type="http://schemas.openxmlformats.org/officeDocument/2006/relationships/hyperlink" Target="mailto:quickpiks@gmail.com" TargetMode="External"/><Relationship Id="rId56" Type="http://schemas.openxmlformats.org/officeDocument/2006/relationships/hyperlink" Target="mailto:Terese6@hotmail.com" TargetMode="External"/><Relationship Id="rId64" Type="http://schemas.openxmlformats.org/officeDocument/2006/relationships/hyperlink" Target="mailto:beni@beresweb.net" TargetMode="External"/><Relationship Id="rId69" Type="http://schemas.openxmlformats.org/officeDocument/2006/relationships/printerSettings" Target="../printerSettings/printerSettings9.bin"/><Relationship Id="rId8" Type="http://schemas.openxmlformats.org/officeDocument/2006/relationships/hyperlink" Target="mailto:marleisner@gmail.com" TargetMode="External"/><Relationship Id="rId51" Type="http://schemas.openxmlformats.org/officeDocument/2006/relationships/hyperlink" Target="mailto:pccjimmccown@gmail.com" TargetMode="External"/><Relationship Id="rId3" Type="http://schemas.openxmlformats.org/officeDocument/2006/relationships/hyperlink" Target="mailto:cfullmer@cox.net" TargetMode="External"/><Relationship Id="rId12" Type="http://schemas.openxmlformats.org/officeDocument/2006/relationships/hyperlink" Target="mailto:alydeaz@yahoo.com" TargetMode="External"/><Relationship Id="rId17" Type="http://schemas.openxmlformats.org/officeDocument/2006/relationships/hyperlink" Target="mailto:kelvlyn@aol.com" TargetMode="External"/><Relationship Id="rId25" Type="http://schemas.openxmlformats.org/officeDocument/2006/relationships/hyperlink" Target="mailto:gregandjulie@comcast.net" TargetMode="External"/><Relationship Id="rId33" Type="http://schemas.openxmlformats.org/officeDocument/2006/relationships/hyperlink" Target="mailto:nodakwillie@gmail.com" TargetMode="External"/><Relationship Id="rId38" Type="http://schemas.openxmlformats.org/officeDocument/2006/relationships/hyperlink" Target="mailto:smdancer@yahoo.com" TargetMode="External"/><Relationship Id="rId46" Type="http://schemas.openxmlformats.org/officeDocument/2006/relationships/hyperlink" Target="mailto:exzildaj@aol.com" TargetMode="External"/><Relationship Id="rId59" Type="http://schemas.openxmlformats.org/officeDocument/2006/relationships/hyperlink" Target="mailto:janet@libertybrush.com" TargetMode="External"/><Relationship Id="rId67" Type="http://schemas.openxmlformats.org/officeDocument/2006/relationships/hyperlink" Target="mailto:ambutch1947@yahoo.com" TargetMode="External"/><Relationship Id="rId20" Type="http://schemas.openxmlformats.org/officeDocument/2006/relationships/hyperlink" Target="mailto:richwyant42@yahoo.com" TargetMode="External"/><Relationship Id="rId41" Type="http://schemas.openxmlformats.org/officeDocument/2006/relationships/hyperlink" Target="mailto:bpestes@cox.net" TargetMode="External"/><Relationship Id="rId54" Type="http://schemas.openxmlformats.org/officeDocument/2006/relationships/hyperlink" Target="mailto:Greg_bettybritton@msn.com" TargetMode="External"/><Relationship Id="rId62" Type="http://schemas.openxmlformats.org/officeDocument/2006/relationships/hyperlink" Target="mailto:gvalll@outlook.com" TargetMode="External"/><Relationship Id="rId70" Type="http://schemas.openxmlformats.org/officeDocument/2006/relationships/vmlDrawing" Target="../drawings/vmlDrawing7.vml"/><Relationship Id="rId1" Type="http://schemas.openxmlformats.org/officeDocument/2006/relationships/hyperlink" Target="mailto:waynebarker@msn.com" TargetMode="External"/><Relationship Id="rId6" Type="http://schemas.openxmlformats.org/officeDocument/2006/relationships/hyperlink" Target="mailto:jandcgahrs@charter.net" TargetMode="External"/><Relationship Id="rId15" Type="http://schemas.openxmlformats.org/officeDocument/2006/relationships/hyperlink" Target="mailto:bgplace@bgplace.cnc.net" TargetMode="External"/><Relationship Id="rId23" Type="http://schemas.openxmlformats.org/officeDocument/2006/relationships/hyperlink" Target="mailto:maslonka7736@gmail.com" TargetMode="External"/><Relationship Id="rId28" Type="http://schemas.openxmlformats.org/officeDocument/2006/relationships/hyperlink" Target="mailto:sizzlen49@yahoo.com" TargetMode="External"/><Relationship Id="rId36" Type="http://schemas.openxmlformats.org/officeDocument/2006/relationships/hyperlink" Target="mailto:kmartz@mac.com" TargetMode="External"/><Relationship Id="rId49" Type="http://schemas.openxmlformats.org/officeDocument/2006/relationships/hyperlink" Target="mailto:djbroughton1957@gmail.com" TargetMode="External"/><Relationship Id="rId57" Type="http://schemas.openxmlformats.org/officeDocument/2006/relationships/hyperlink" Target="mailto:Terese6@hotmail.com" TargetMode="External"/><Relationship Id="rId10" Type="http://schemas.openxmlformats.org/officeDocument/2006/relationships/hyperlink" Target="mailto:duckadoc@aol.com" TargetMode="External"/><Relationship Id="rId31" Type="http://schemas.openxmlformats.org/officeDocument/2006/relationships/hyperlink" Target="mailto:dougtdong@aol.com" TargetMode="External"/><Relationship Id="rId44" Type="http://schemas.openxmlformats.org/officeDocument/2006/relationships/hyperlink" Target="mailto:wjnlew2@aol.com" TargetMode="External"/><Relationship Id="rId52" Type="http://schemas.openxmlformats.org/officeDocument/2006/relationships/hyperlink" Target="mailto:jkost@tds.net" TargetMode="External"/><Relationship Id="rId60" Type="http://schemas.openxmlformats.org/officeDocument/2006/relationships/hyperlink" Target="mailto:eugene@libertybrush.com" TargetMode="External"/><Relationship Id="rId65" Type="http://schemas.openxmlformats.org/officeDocument/2006/relationships/hyperlink" Target="mailto:beni@beresweb.net" TargetMode="External"/><Relationship Id="rId4" Type="http://schemas.openxmlformats.org/officeDocument/2006/relationships/hyperlink" Target="mailto:DaveGuevara@hotmail.com" TargetMode="External"/><Relationship Id="rId9" Type="http://schemas.openxmlformats.org/officeDocument/2006/relationships/hyperlink" Target="mailto:larsonh@gvsu.edu" TargetMode="External"/><Relationship Id="rId13" Type="http://schemas.openxmlformats.org/officeDocument/2006/relationships/hyperlink" Target="mailto:larsond@gvsu.edu" TargetMode="External"/><Relationship Id="rId18" Type="http://schemas.openxmlformats.org/officeDocument/2006/relationships/hyperlink" Target="mailto:kelvlyn@aol.com" TargetMode="External"/><Relationship Id="rId39" Type="http://schemas.openxmlformats.org/officeDocument/2006/relationships/hyperlink" Target="mailto:arlieluv2dance@gmail.com" TargetMode="External"/><Relationship Id="rId34" Type="http://schemas.openxmlformats.org/officeDocument/2006/relationships/hyperlink" Target="mailto:dsirks@cox.net" TargetMode="External"/><Relationship Id="rId50" Type="http://schemas.openxmlformats.org/officeDocument/2006/relationships/hyperlink" Target="mailto:bjbroughton7@gmail.com" TargetMode="External"/><Relationship Id="rId55" Type="http://schemas.openxmlformats.org/officeDocument/2006/relationships/hyperlink" Target="mailto:pamelap_sdca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L341"/>
  <sheetViews>
    <sheetView workbookViewId="0">
      <pane xSplit="22620" ySplit="564" topLeftCell="R1" activePane="bottomLeft"/>
      <selection sqref="A1:XFD1"/>
      <selection pane="topRight" activeCell="R1" sqref="R1"/>
      <selection pane="bottomLeft" activeCell="C10" sqref="C10"/>
      <selection pane="bottomRight" activeCell="R43" sqref="R43"/>
    </sheetView>
  </sheetViews>
  <sheetFormatPr defaultRowHeight="13.2" x14ac:dyDescent="0.25"/>
  <cols>
    <col min="2" max="2" width="11.109375" customWidth="1"/>
    <col min="3" max="3" width="10.44140625" customWidth="1"/>
    <col min="4" max="4" width="5" customWidth="1"/>
    <col min="5" max="5" width="10.6640625" customWidth="1"/>
    <col min="6" max="6" width="2.6640625" customWidth="1"/>
    <col min="7" max="7" width="4" customWidth="1"/>
    <col min="8" max="8" width="20.88671875" bestFit="1" customWidth="1"/>
    <col min="9" max="9" width="12.33203125" customWidth="1"/>
    <col min="10" max="10" width="15" customWidth="1"/>
    <col min="11" max="11" width="25.5546875" customWidth="1"/>
    <col min="12" max="12" width="38.6640625" customWidth="1"/>
    <col min="13" max="13" width="4.88671875" customWidth="1"/>
    <col min="14" max="14" width="4.44140625" customWidth="1"/>
    <col min="15" max="15" width="10.33203125" bestFit="1" customWidth="1"/>
    <col min="16" max="16" width="10.109375" customWidth="1"/>
    <col min="19" max="19" width="10.109375" bestFit="1" customWidth="1"/>
    <col min="20" max="20" width="3.5546875" customWidth="1"/>
    <col min="21" max="21" width="4.109375" customWidth="1"/>
  </cols>
  <sheetData>
    <row r="1" spans="1:152" s="1" customFormat="1" ht="15" x14ac:dyDescent="0.25">
      <c r="A1" s="1" t="s">
        <v>5839</v>
      </c>
      <c r="B1" s="1" t="s">
        <v>5908</v>
      </c>
      <c r="C1" s="2" t="s">
        <v>5838</v>
      </c>
      <c r="D1" s="2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4910</v>
      </c>
      <c r="R1" s="1" t="s">
        <v>3356</v>
      </c>
      <c r="T1" s="1" t="s">
        <v>4486</v>
      </c>
      <c r="U1" s="1" t="s">
        <v>4487</v>
      </c>
      <c r="V1" s="1" t="s">
        <v>477</v>
      </c>
      <c r="W1" s="1" t="s">
        <v>478</v>
      </c>
      <c r="X1" s="1" t="s">
        <v>479</v>
      </c>
      <c r="Y1" s="1" t="s">
        <v>3643</v>
      </c>
      <c r="Z1" s="1" t="s">
        <v>5122</v>
      </c>
      <c r="AA1" s="2" t="s">
        <v>5245</v>
      </c>
      <c r="AB1" s="3" t="s">
        <v>4010</v>
      </c>
      <c r="AC1" s="3" t="s">
        <v>5534</v>
      </c>
      <c r="AD1" s="1" t="s">
        <v>3987</v>
      </c>
      <c r="AE1" s="2">
        <v>43041</v>
      </c>
      <c r="AF1" s="2">
        <v>43048</v>
      </c>
      <c r="AG1" s="2">
        <v>43055</v>
      </c>
      <c r="AH1" s="2">
        <v>43069</v>
      </c>
      <c r="AI1" s="2">
        <v>43076</v>
      </c>
      <c r="AJ1" s="2">
        <v>43083</v>
      </c>
      <c r="AK1" s="2">
        <v>43090</v>
      </c>
      <c r="AL1" s="2">
        <v>43097</v>
      </c>
      <c r="AM1" s="2">
        <v>43104</v>
      </c>
      <c r="AN1" s="2">
        <v>43111</v>
      </c>
      <c r="AO1" s="2">
        <v>43118</v>
      </c>
      <c r="AP1" s="2">
        <v>43125</v>
      </c>
      <c r="AQ1" s="2">
        <v>43132</v>
      </c>
      <c r="AR1" s="2">
        <v>43139</v>
      </c>
      <c r="AS1" s="2">
        <v>43146</v>
      </c>
      <c r="AT1" s="2">
        <v>43153</v>
      </c>
      <c r="AU1" s="2">
        <v>43160</v>
      </c>
      <c r="AV1" s="2">
        <v>43167</v>
      </c>
      <c r="AW1" s="2">
        <v>43174</v>
      </c>
      <c r="AX1" s="2">
        <v>43181</v>
      </c>
      <c r="AY1" s="2">
        <v>43188</v>
      </c>
      <c r="AZ1" s="2">
        <v>43195</v>
      </c>
      <c r="BA1" s="1" t="s">
        <v>1442</v>
      </c>
      <c r="BB1" s="1" t="s">
        <v>5123</v>
      </c>
      <c r="BC1" s="1" t="s">
        <v>5124</v>
      </c>
      <c r="BD1" s="1" t="s">
        <v>5125</v>
      </c>
      <c r="BE1" s="1" t="s">
        <v>5126</v>
      </c>
      <c r="BF1" s="1" t="s">
        <v>5127</v>
      </c>
      <c r="BG1" s="1" t="s">
        <v>5128</v>
      </c>
      <c r="BH1" s="1" t="s">
        <v>5129</v>
      </c>
      <c r="BI1" s="1" t="s">
        <v>5130</v>
      </c>
      <c r="BJ1" s="1" t="s">
        <v>728</v>
      </c>
      <c r="BK1" s="1" t="s">
        <v>5131</v>
      </c>
      <c r="BL1" s="1" t="s">
        <v>5132</v>
      </c>
      <c r="BM1" s="1" t="s">
        <v>5133</v>
      </c>
      <c r="BN1" s="1" t="s">
        <v>5134</v>
      </c>
      <c r="BO1" s="1" t="s">
        <v>5135</v>
      </c>
      <c r="BP1" s="1" t="s">
        <v>5136</v>
      </c>
      <c r="BQ1" s="1" t="s">
        <v>5137</v>
      </c>
      <c r="BR1" s="1" t="s">
        <v>5138</v>
      </c>
      <c r="BS1" s="1" t="s">
        <v>5139</v>
      </c>
      <c r="BT1" s="1" t="s">
        <v>5140</v>
      </c>
      <c r="BU1" s="1" t="s">
        <v>5141</v>
      </c>
      <c r="BV1" s="1" t="s">
        <v>5142</v>
      </c>
      <c r="BW1" s="1" t="s">
        <v>5143</v>
      </c>
      <c r="BX1" s="1" t="s">
        <v>5144</v>
      </c>
      <c r="BY1" s="1" t="s">
        <v>5145</v>
      </c>
      <c r="BZ1" s="1" t="s">
        <v>5146</v>
      </c>
      <c r="CA1" s="1" t="s">
        <v>4703</v>
      </c>
      <c r="CB1" s="1" t="s">
        <v>4704</v>
      </c>
      <c r="CC1" s="1" t="s">
        <v>4705</v>
      </c>
      <c r="CD1" s="1" t="s">
        <v>4706</v>
      </c>
      <c r="CE1" s="1" t="s">
        <v>4707</v>
      </c>
      <c r="CF1" s="1" t="s">
        <v>4708</v>
      </c>
      <c r="CG1" s="1" t="s">
        <v>4709</v>
      </c>
      <c r="CH1" s="1" t="s">
        <v>4710</v>
      </c>
      <c r="CI1" s="1" t="s">
        <v>4711</v>
      </c>
      <c r="CX1" s="1" t="s">
        <v>5406</v>
      </c>
      <c r="CY1" s="2">
        <v>44861</v>
      </c>
      <c r="CZ1" s="2">
        <v>44868</v>
      </c>
      <c r="DA1" s="2">
        <v>44875</v>
      </c>
      <c r="DB1" s="2">
        <v>44882</v>
      </c>
      <c r="DC1" s="2">
        <v>44896</v>
      </c>
      <c r="DD1" s="2">
        <v>44903</v>
      </c>
      <c r="DE1" s="2">
        <v>44910</v>
      </c>
      <c r="DF1" s="2">
        <v>44917</v>
      </c>
      <c r="DG1" s="2">
        <v>44924</v>
      </c>
      <c r="DH1" s="2">
        <v>44931</v>
      </c>
      <c r="DI1" s="2">
        <v>44938</v>
      </c>
      <c r="DJ1" s="2">
        <v>44945</v>
      </c>
      <c r="DK1" s="2">
        <v>44952</v>
      </c>
      <c r="DL1" s="2">
        <v>44959</v>
      </c>
      <c r="DM1" s="2">
        <v>44966</v>
      </c>
      <c r="DN1" s="2">
        <v>44973</v>
      </c>
      <c r="DO1" s="2">
        <v>44980</v>
      </c>
      <c r="DP1" s="2">
        <v>44987</v>
      </c>
      <c r="DQ1" s="2">
        <v>44994</v>
      </c>
      <c r="DR1" s="2">
        <v>45001</v>
      </c>
      <c r="DS1" s="2">
        <v>45008</v>
      </c>
      <c r="DT1" s="2">
        <v>45015</v>
      </c>
      <c r="DU1" s="2">
        <v>45022</v>
      </c>
      <c r="DV1" s="1" t="s">
        <v>1442</v>
      </c>
      <c r="DW1" s="2">
        <v>45232</v>
      </c>
      <c r="DX1" s="2">
        <v>45239</v>
      </c>
      <c r="DY1" s="2">
        <v>45246</v>
      </c>
      <c r="DZ1" s="2">
        <v>45260</v>
      </c>
      <c r="EA1" s="2">
        <v>45267</v>
      </c>
      <c r="EB1" s="2">
        <v>45274</v>
      </c>
      <c r="EC1" s="2">
        <v>45281</v>
      </c>
      <c r="ED1" s="2">
        <v>45288</v>
      </c>
      <c r="EE1" s="2">
        <v>45295</v>
      </c>
      <c r="EF1" s="2">
        <v>45302</v>
      </c>
      <c r="EG1" s="2">
        <v>45309</v>
      </c>
      <c r="EH1" s="2">
        <v>45316</v>
      </c>
      <c r="EI1" s="2">
        <v>45323</v>
      </c>
      <c r="EJ1" s="2">
        <v>45330</v>
      </c>
      <c r="EK1" s="2">
        <v>45337</v>
      </c>
      <c r="EL1" s="2">
        <v>45344</v>
      </c>
      <c r="EM1" s="2">
        <v>45351</v>
      </c>
      <c r="EN1" s="2">
        <v>45358</v>
      </c>
      <c r="EO1" s="2">
        <v>45365</v>
      </c>
      <c r="EP1" s="2">
        <v>45372</v>
      </c>
      <c r="EQ1" s="2">
        <v>45379</v>
      </c>
      <c r="ER1" s="2">
        <v>45386</v>
      </c>
      <c r="ES1" s="2">
        <v>45393</v>
      </c>
      <c r="ET1" s="2">
        <v>45400</v>
      </c>
      <c r="EU1" s="2">
        <v>45407</v>
      </c>
      <c r="EV1" s="2" t="s">
        <v>1442</v>
      </c>
    </row>
    <row r="2" spans="1:152" s="1" customFormat="1" ht="15" x14ac:dyDescent="0.25">
      <c r="A2" s="1" t="s">
        <v>5909</v>
      </c>
    </row>
    <row r="3" spans="1:152" s="1" customFormat="1" ht="15" x14ac:dyDescent="0.25"/>
    <row r="4" spans="1:152" s="1" customFormat="1" ht="15" x14ac:dyDescent="0.25"/>
    <row r="5" spans="1:152" s="1" customFormat="1" ht="15" x14ac:dyDescent="0.25"/>
    <row r="6" spans="1:152" s="1" customFormat="1" ht="15" x14ac:dyDescent="0.25"/>
    <row r="7" spans="1:152" s="1" customFormat="1" ht="15" x14ac:dyDescent="0.25"/>
    <row r="8" spans="1:152" s="1" customFormat="1" ht="15" x14ac:dyDescent="0.25"/>
    <row r="9" spans="1:152" s="1" customFormat="1" ht="15" x14ac:dyDescent="0.25"/>
    <row r="10" spans="1:152" s="1" customFormat="1" ht="15" x14ac:dyDescent="0.25"/>
    <row r="11" spans="1:152" s="1" customFormat="1" ht="15" x14ac:dyDescent="0.25"/>
    <row r="12" spans="1:152" s="1" customFormat="1" ht="15" x14ac:dyDescent="0.25"/>
    <row r="13" spans="1:152" s="1" customFormat="1" ht="15" x14ac:dyDescent="0.25"/>
    <row r="14" spans="1:152" s="1" customFormat="1" ht="15" x14ac:dyDescent="0.25"/>
    <row r="15" spans="1:152" s="1" customFormat="1" ht="15" x14ac:dyDescent="0.25"/>
    <row r="16" spans="1:152" s="1" customFormat="1" ht="15" x14ac:dyDescent="0.25"/>
    <row r="17" s="1" customFormat="1" ht="15" x14ac:dyDescent="0.25"/>
    <row r="18" s="1" customFormat="1" ht="15" x14ac:dyDescent="0.25"/>
    <row r="19" s="1" customFormat="1" ht="15" x14ac:dyDescent="0.25"/>
    <row r="20" s="1" customFormat="1" ht="15" x14ac:dyDescent="0.25"/>
    <row r="21" s="1" customFormat="1" ht="15" x14ac:dyDescent="0.25"/>
    <row r="22" s="1" customFormat="1" ht="15" x14ac:dyDescent="0.25"/>
    <row r="23" s="1" customFormat="1" ht="15" x14ac:dyDescent="0.25"/>
    <row r="24" s="1" customFormat="1" ht="15" x14ac:dyDescent="0.25"/>
    <row r="25" s="1" customFormat="1" ht="15" x14ac:dyDescent="0.25"/>
    <row r="26" s="1" customFormat="1" ht="15" x14ac:dyDescent="0.25"/>
    <row r="27" s="1" customFormat="1" ht="15" x14ac:dyDescent="0.25"/>
    <row r="28" s="1" customFormat="1" ht="15" x14ac:dyDescent="0.25"/>
    <row r="29" s="1" customFormat="1" ht="15" x14ac:dyDescent="0.25"/>
    <row r="30" s="1" customFormat="1" ht="15" x14ac:dyDescent="0.25"/>
    <row r="31" s="1" customFormat="1" ht="15" x14ac:dyDescent="0.25"/>
    <row r="32" s="1" customFormat="1" ht="15" x14ac:dyDescent="0.25"/>
    <row r="33" spans="128:128" s="1" customFormat="1" ht="15" x14ac:dyDescent="0.25"/>
    <row r="34" spans="128:128" s="1" customFormat="1" ht="15" x14ac:dyDescent="0.25"/>
    <row r="35" spans="128:128" s="1" customFormat="1" ht="15" x14ac:dyDescent="0.25"/>
    <row r="36" spans="128:128" s="1" customFormat="1" ht="15" x14ac:dyDescent="0.25"/>
    <row r="37" spans="128:128" s="1" customFormat="1" ht="15" x14ac:dyDescent="0.25"/>
    <row r="38" spans="128:128" s="1" customFormat="1" ht="15" x14ac:dyDescent="0.25"/>
    <row r="39" spans="128:128" s="1" customFormat="1" ht="15" x14ac:dyDescent="0.25"/>
    <row r="40" spans="128:128" s="1" customFormat="1" ht="15" x14ac:dyDescent="0.25"/>
    <row r="41" spans="128:128" s="1" customFormat="1" ht="15" x14ac:dyDescent="0.25"/>
    <row r="42" spans="128:128" s="1" customFormat="1" ht="15" x14ac:dyDescent="0.25"/>
    <row r="43" spans="128:128" s="1" customFormat="1" ht="15" x14ac:dyDescent="0.25"/>
    <row r="44" spans="128:128" s="1" customFormat="1" ht="15" x14ac:dyDescent="0.25"/>
    <row r="45" spans="128:128" s="1" customFormat="1" ht="15" x14ac:dyDescent="0.25"/>
    <row r="46" spans="128:128" s="1" customFormat="1" ht="15" x14ac:dyDescent="0.25"/>
    <row r="47" spans="128:128" s="1" customFormat="1" ht="15" x14ac:dyDescent="0.25"/>
    <row r="48" spans="128:128" s="1" customFormat="1" ht="15" x14ac:dyDescent="0.25"/>
    <row r="49" spans="1:150" s="1" customFormat="1" ht="15" x14ac:dyDescent="0.25"/>
    <row r="50" spans="1:150" s="1" customFormat="1" ht="15" x14ac:dyDescent="0.25"/>
    <row r="51" spans="1:150" s="1" customFormat="1" ht="15" x14ac:dyDescent="0.25"/>
    <row r="52" spans="1:150" s="1" customFormat="1" ht="15" x14ac:dyDescent="0.25"/>
    <row r="53" spans="1:150" s="1" customFormat="1" ht="15" x14ac:dyDescent="0.25"/>
    <row r="54" spans="1:150" s="1" customFormat="1" ht="15" x14ac:dyDescent="0.25">
      <c r="A54" s="3"/>
      <c r="B54" s="3">
        <f>COUNTA(B42:B53)</f>
        <v>0</v>
      </c>
      <c r="C54" s="3">
        <f>COUNTA(C42:C53)</f>
        <v>0</v>
      </c>
      <c r="D54" s="3">
        <f>COUNTA(D42:D53)</f>
        <v>0</v>
      </c>
      <c r="E54" s="3">
        <f>COUNTA(E42:E53)</f>
        <v>0</v>
      </c>
      <c r="F54" s="3"/>
      <c r="H54" s="6">
        <v>45612</v>
      </c>
      <c r="I54" s="1" t="s">
        <v>3432</v>
      </c>
      <c r="V54" s="2"/>
      <c r="W54" s="3"/>
      <c r="AA54" s="1" t="s">
        <v>4712</v>
      </c>
      <c r="AB54" s="1" t="s">
        <v>4712</v>
      </c>
    </row>
    <row r="55" spans="1:150" s="1" customFormat="1" ht="15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V55" s="2"/>
      <c r="W55" s="3"/>
      <c r="AA55" s="1" t="s">
        <v>4712</v>
      </c>
      <c r="AB55" s="1" t="s">
        <v>4712</v>
      </c>
    </row>
    <row r="56" spans="1:150" s="1" customFormat="1" ht="15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V56" s="2"/>
      <c r="W56" s="3"/>
      <c r="AA56" s="1" t="s">
        <v>4712</v>
      </c>
      <c r="AB56" s="1" t="s">
        <v>4712</v>
      </c>
    </row>
    <row r="57" spans="1:150" s="1" customFormat="1" ht="15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</row>
    <row r="58" spans="1:150" s="1" customFormat="1" ht="15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</row>
    <row r="59" spans="1:150" s="1" customFormat="1" ht="15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</row>
    <row r="60" spans="1:150" s="1" customFormat="1" ht="1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</row>
    <row r="61" spans="1:150" s="1" customFormat="1" ht="1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</row>
    <row r="62" spans="1:150" s="1" customFormat="1" ht="1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</row>
    <row r="63" spans="1:150" s="1" customFormat="1" ht="15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</row>
    <row r="64" spans="1:150" s="1" customFormat="1" ht="15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</row>
    <row r="65" spans="1:153" s="1" customFormat="1" ht="15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</row>
    <row r="66" spans="1:153" s="1" customFormat="1" ht="15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</row>
    <row r="67" spans="1:153" s="1" customFormat="1" ht="15" x14ac:dyDescent="0.25">
      <c r="A67" s="3"/>
      <c r="B67" s="3">
        <f>COUNTA(B55:B66)</f>
        <v>0</v>
      </c>
      <c r="C67" s="3">
        <f>COUNTA(C55:C66)</f>
        <v>0</v>
      </c>
      <c r="D67" s="3">
        <f>COUNTA(D55:D66)</f>
        <v>0</v>
      </c>
      <c r="E67" s="3">
        <f>COUNTA(E55:E66)</f>
        <v>0</v>
      </c>
      <c r="F67" s="3"/>
      <c r="H67" s="6">
        <v>45617</v>
      </c>
      <c r="I67" s="1" t="s">
        <v>3432</v>
      </c>
      <c r="V67" s="2"/>
      <c r="W67" s="3"/>
      <c r="AA67" s="1" t="s">
        <v>4712</v>
      </c>
      <c r="AB67" s="1" t="s">
        <v>4712</v>
      </c>
    </row>
    <row r="68" spans="1:153" ht="15" x14ac:dyDescent="0.25">
      <c r="A68" s="3"/>
      <c r="B68" s="3">
        <f>B67+B54</f>
        <v>0</v>
      </c>
      <c r="C68" s="3">
        <f t="shared" ref="C68:E68" si="0">C67+C54</f>
        <v>0</v>
      </c>
      <c r="D68" s="3">
        <f t="shared" si="0"/>
        <v>0</v>
      </c>
      <c r="E68" s="3">
        <f t="shared" si="0"/>
        <v>0</v>
      </c>
      <c r="H68" s="11" t="s">
        <v>2671</v>
      </c>
      <c r="I68" s="1" t="s">
        <v>3432</v>
      </c>
      <c r="M68" s="5"/>
      <c r="EU68" s="1"/>
      <c r="EV68" s="1"/>
      <c r="EW68" s="1"/>
    </row>
    <row r="69" spans="1:153" ht="15" x14ac:dyDescent="0.25">
      <c r="A69" s="3"/>
      <c r="B69" s="3">
        <f>B68</f>
        <v>0</v>
      </c>
      <c r="C69" s="3">
        <f>C68</f>
        <v>0</v>
      </c>
      <c r="D69" s="3">
        <f>D68</f>
        <v>0</v>
      </c>
      <c r="E69" s="3">
        <f>E68</f>
        <v>0</v>
      </c>
      <c r="H69" s="11" t="s">
        <v>2672</v>
      </c>
      <c r="I69" s="1" t="s">
        <v>3432</v>
      </c>
      <c r="M69" s="5"/>
      <c r="EU69" s="1"/>
      <c r="EV69" s="1"/>
      <c r="EW69" s="1"/>
    </row>
    <row r="70" spans="1:153" ht="15" x14ac:dyDescent="0.25">
      <c r="A70" s="3"/>
      <c r="B70" s="3"/>
      <c r="C70" s="3"/>
      <c r="D70" s="3"/>
      <c r="E70" s="3"/>
      <c r="H70" s="11"/>
      <c r="I70" s="1"/>
      <c r="M70" s="5"/>
      <c r="EU70" s="1"/>
      <c r="EV70" s="1"/>
      <c r="EW70" s="1"/>
    </row>
    <row r="71" spans="1:153" s="54" customFormat="1" ht="15" x14ac:dyDescent="0.25">
      <c r="EU71" s="1"/>
      <c r="EV71" s="1"/>
      <c r="EW71" s="1"/>
    </row>
    <row r="72" spans="1:153" ht="15" x14ac:dyDescent="0.25">
      <c r="B72" s="3">
        <f>COUNTA(B70:B71)</f>
        <v>0</v>
      </c>
      <c r="C72" s="3">
        <f t="shared" ref="C72:E72" si="1">COUNTA(C70:C71)</f>
        <v>0</v>
      </c>
      <c r="D72" s="3">
        <f t="shared" si="1"/>
        <v>0</v>
      </c>
      <c r="E72" s="3">
        <f t="shared" si="1"/>
        <v>0</v>
      </c>
      <c r="H72" s="6">
        <v>45631</v>
      </c>
      <c r="I72" s="1" t="s">
        <v>3432</v>
      </c>
      <c r="EU72" s="1"/>
      <c r="EV72" s="1"/>
      <c r="EW72" s="1"/>
    </row>
    <row r="73" spans="1:153" s="1" customFormat="1" ht="15" x14ac:dyDescent="0.25"/>
    <row r="74" spans="1:153" s="1" customFormat="1" ht="15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</row>
    <row r="75" spans="1:153" s="1" customFormat="1" ht="15" x14ac:dyDescent="0.25"/>
    <row r="76" spans="1:153" s="1" customFormat="1" ht="15" x14ac:dyDescent="0.25"/>
    <row r="77" spans="1:153" s="1" customFormat="1" ht="15" x14ac:dyDescent="0.25"/>
    <row r="78" spans="1:153" s="1" customFormat="1" ht="15" x14ac:dyDescent="0.25"/>
    <row r="79" spans="1:153" ht="15" x14ac:dyDescent="0.25">
      <c r="B79" s="3">
        <f>COUNTA(B73:B78)</f>
        <v>0</v>
      </c>
      <c r="C79" s="3">
        <f t="shared" ref="C79:E79" si="2">COUNTA(C73:C78)</f>
        <v>0</v>
      </c>
      <c r="D79" s="3">
        <f t="shared" si="2"/>
        <v>0</v>
      </c>
      <c r="E79" s="3">
        <f t="shared" si="2"/>
        <v>0</v>
      </c>
      <c r="H79" s="6">
        <v>45638</v>
      </c>
      <c r="I79" s="1" t="s">
        <v>3432</v>
      </c>
      <c r="EU79" s="1"/>
      <c r="EV79" s="1"/>
      <c r="EW79" s="1"/>
    </row>
    <row r="80" spans="1:153" s="1" customFormat="1" ht="15" x14ac:dyDescent="0.25"/>
    <row r="81" spans="1:246" s="1" customFormat="1" ht="15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</row>
    <row r="82" spans="1:246" s="1" customFormat="1" ht="15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</row>
    <row r="83" spans="1:246" s="1" customFormat="1" ht="15" x14ac:dyDescent="0.25"/>
    <row r="84" spans="1:246" s="1" customFormat="1" ht="15" x14ac:dyDescent="0.25"/>
    <row r="85" spans="1:246" ht="15" x14ac:dyDescent="0.25">
      <c r="B85" s="3">
        <f>COUNTA(B80:B84)</f>
        <v>0</v>
      </c>
      <c r="C85" s="3">
        <f t="shared" ref="C85:E85" si="3">COUNTA(C80:C84)</f>
        <v>0</v>
      </c>
      <c r="D85" s="3">
        <f t="shared" si="3"/>
        <v>0</v>
      </c>
      <c r="E85" s="3">
        <f t="shared" si="3"/>
        <v>0</v>
      </c>
      <c r="H85" s="6">
        <v>45645</v>
      </c>
      <c r="I85" s="1" t="s">
        <v>3432</v>
      </c>
      <c r="EU85" s="1"/>
      <c r="EV85" s="1"/>
      <c r="EW85" s="1"/>
    </row>
    <row r="86" spans="1:246" s="1" customFormat="1" ht="15" x14ac:dyDescent="0.25"/>
    <row r="87" spans="1:246" s="1" customFormat="1" ht="15" x14ac:dyDescent="0.25"/>
    <row r="88" spans="1:246" s="1" customFormat="1" ht="15" x14ac:dyDescent="0.2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</row>
    <row r="89" spans="1:246" s="1" customFormat="1" ht="15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</row>
    <row r="90" spans="1:246" s="1" customFormat="1" ht="15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</row>
    <row r="91" spans="1:246" s="1" customFormat="1" ht="15" x14ac:dyDescent="0.25"/>
    <row r="92" spans="1:246" ht="15" x14ac:dyDescent="0.25">
      <c r="B92" s="3">
        <f>COUNTA(B86:B91)</f>
        <v>0</v>
      </c>
      <c r="C92" s="3">
        <f t="shared" ref="C92:E92" si="4">COUNTA(C86:C91)</f>
        <v>0</v>
      </c>
      <c r="D92" s="3">
        <f t="shared" si="4"/>
        <v>0</v>
      </c>
      <c r="E92" s="3">
        <f t="shared" si="4"/>
        <v>0</v>
      </c>
      <c r="H92" s="6">
        <v>45652</v>
      </c>
      <c r="I92" s="1" t="s">
        <v>3432</v>
      </c>
      <c r="EU92" s="1"/>
      <c r="EV92" s="1"/>
      <c r="EW92" s="1"/>
    </row>
    <row r="93" spans="1:246" ht="15" x14ac:dyDescent="0.25">
      <c r="A93" s="3"/>
      <c r="B93" s="3">
        <f>B85+B79+B72+B92</f>
        <v>0</v>
      </c>
      <c r="C93" s="3">
        <f>C85+C79+C72+C92</f>
        <v>0</v>
      </c>
      <c r="D93" s="3">
        <f>D85+D79+D72+D92</f>
        <v>0</v>
      </c>
      <c r="E93" s="3">
        <f>E85+E79+E72+E92</f>
        <v>0</v>
      </c>
      <c r="H93" s="11" t="s">
        <v>2767</v>
      </c>
      <c r="I93" s="1" t="s">
        <v>3432</v>
      </c>
      <c r="M93" s="5"/>
      <c r="EU93" s="1"/>
      <c r="EV93" s="1"/>
      <c r="EW93" s="1"/>
    </row>
    <row r="94" spans="1:246" ht="15" x14ac:dyDescent="0.25">
      <c r="A94" s="3"/>
      <c r="B94" s="3">
        <f>B93+B69</f>
        <v>0</v>
      </c>
      <c r="C94" s="3">
        <f>C93+C69</f>
        <v>0</v>
      </c>
      <c r="D94" s="3">
        <f>D93+D69</f>
        <v>0</v>
      </c>
      <c r="E94" s="3">
        <f>E93+E69</f>
        <v>0</v>
      </c>
      <c r="H94" s="11" t="s">
        <v>2672</v>
      </c>
      <c r="I94" s="1" t="s">
        <v>3432</v>
      </c>
      <c r="M94" s="5"/>
      <c r="EU94" s="1"/>
      <c r="EV94" s="1"/>
      <c r="EW94" s="1"/>
    </row>
    <row r="95" spans="1:246" s="1" customFormat="1" ht="15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</row>
    <row r="96" spans="1:246" s="1" customFormat="1" ht="15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</row>
    <row r="97" spans="1:179" s="1" customFormat="1" ht="15" x14ac:dyDescent="0.25">
      <c r="A97"/>
      <c r="B97" s="3">
        <f>COUNTA(B95:B96)</f>
        <v>0</v>
      </c>
      <c r="C97" s="3">
        <f>COUNTA(C95:C96)</f>
        <v>0</v>
      </c>
      <c r="D97" s="3">
        <f>COUNTA(D95:D96)</f>
        <v>0</v>
      </c>
      <c r="E97" s="3">
        <f>COUNTA(E95:E96)</f>
        <v>0</v>
      </c>
      <c r="F97" s="6"/>
      <c r="G97" s="6"/>
      <c r="H97" s="6">
        <v>45659</v>
      </c>
      <c r="I97" s="1" t="s">
        <v>3432</v>
      </c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</row>
    <row r="98" spans="1:179" s="1" customFormat="1" ht="15" x14ac:dyDescent="0.25">
      <c r="A98"/>
      <c r="B98" s="3"/>
      <c r="C98" s="3"/>
      <c r="D98" s="3"/>
      <c r="E98" s="3"/>
      <c r="F98" s="6"/>
      <c r="G98" s="6"/>
      <c r="H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</row>
    <row r="99" spans="1:179" ht="15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</row>
    <row r="100" spans="1:179" s="1" customFormat="1" ht="15" x14ac:dyDescent="0.25">
      <c r="A100"/>
      <c r="B100" s="3">
        <f>COUNTA(B98:B99)</f>
        <v>0</v>
      </c>
      <c r="C100" s="3">
        <f>COUNTA(C98:C99)</f>
        <v>0</v>
      </c>
      <c r="D100" s="3">
        <f>COUNTA(D98:D99)</f>
        <v>0</v>
      </c>
      <c r="E100" s="3">
        <f>COUNTA(E98:E99)</f>
        <v>0</v>
      </c>
      <c r="F100" s="6"/>
      <c r="G100" s="6"/>
      <c r="H100" s="6">
        <v>45666</v>
      </c>
      <c r="I100" s="1" t="s">
        <v>3432</v>
      </c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</row>
    <row r="101" spans="1:179" ht="15" x14ac:dyDescent="0.25">
      <c r="B101" s="3"/>
      <c r="C101" s="3"/>
      <c r="D101" s="3"/>
      <c r="E101" s="3"/>
      <c r="H101" s="6"/>
      <c r="I101" s="1"/>
      <c r="EU101" s="1"/>
      <c r="EV101" s="1"/>
      <c r="EW101" s="1"/>
    </row>
    <row r="102" spans="1:179" ht="15" x14ac:dyDescent="0.25">
      <c r="B102" s="3"/>
      <c r="C102" s="3"/>
      <c r="D102" s="3"/>
      <c r="E102" s="3"/>
      <c r="H102" s="6"/>
      <c r="I102" s="1"/>
      <c r="EU102" s="1"/>
      <c r="EV102" s="1"/>
      <c r="EW102" s="1"/>
    </row>
    <row r="103" spans="1:179" ht="15" x14ac:dyDescent="0.25">
      <c r="B103" s="3"/>
      <c r="C103" s="3"/>
      <c r="D103" s="3"/>
      <c r="E103" s="3"/>
      <c r="H103" s="6"/>
      <c r="I103" s="1"/>
      <c r="EU103" s="1"/>
      <c r="EV103" s="1"/>
      <c r="EW103" s="1"/>
    </row>
    <row r="104" spans="1:179" ht="15" x14ac:dyDescent="0.25">
      <c r="B104" s="3">
        <f>COUNTA(B101:B103)</f>
        <v>0</v>
      </c>
      <c r="C104" s="3">
        <f>COUNTA(C101:C103)</f>
        <v>0</v>
      </c>
      <c r="D104" s="3">
        <f>COUNTA(D101:D103)</f>
        <v>0</v>
      </c>
      <c r="E104" s="3">
        <f>COUNTA(E101:E103)</f>
        <v>0</v>
      </c>
      <c r="H104" s="6">
        <v>45673</v>
      </c>
      <c r="I104" s="1" t="s">
        <v>3432</v>
      </c>
      <c r="EU104" s="1"/>
      <c r="EV104" s="1"/>
      <c r="EW104" s="1"/>
    </row>
    <row r="105" spans="1:179" ht="15" x14ac:dyDescent="0.25">
      <c r="B105" s="3"/>
      <c r="C105" s="3"/>
      <c r="D105" s="3"/>
      <c r="E105" s="3"/>
      <c r="H105" s="6"/>
      <c r="I105" s="1"/>
      <c r="EU105" s="1"/>
      <c r="EV105" s="1"/>
      <c r="EW105" s="1"/>
    </row>
    <row r="106" spans="1:179" ht="15" x14ac:dyDescent="0.25">
      <c r="B106" s="3"/>
      <c r="C106" s="3"/>
      <c r="D106" s="3"/>
      <c r="E106" s="3"/>
      <c r="H106" s="6"/>
      <c r="I106" s="1"/>
      <c r="EU106" s="1"/>
      <c r="EV106" s="1"/>
      <c r="EW106" s="1"/>
    </row>
    <row r="107" spans="1:179" ht="15" x14ac:dyDescent="0.25">
      <c r="B107" s="3"/>
      <c r="C107" s="3"/>
      <c r="D107" s="3"/>
      <c r="E107" s="3"/>
      <c r="H107" s="6"/>
      <c r="I107" s="1"/>
      <c r="EU107" s="1"/>
      <c r="EV107" s="1"/>
      <c r="EW107" s="1"/>
    </row>
    <row r="108" spans="1:179" ht="15" x14ac:dyDescent="0.25">
      <c r="B108" s="3">
        <f>COUNTA(B105:B107)</f>
        <v>0</v>
      </c>
      <c r="C108" s="3">
        <f>COUNTA(C105:C107)</f>
        <v>0</v>
      </c>
      <c r="D108" s="3">
        <f>COUNTA(D105:D107)</f>
        <v>0</v>
      </c>
      <c r="E108" s="3">
        <f>COUNTA(E105:E107)</f>
        <v>0</v>
      </c>
      <c r="H108" s="6">
        <v>45680</v>
      </c>
      <c r="I108" s="1" t="s">
        <v>3432</v>
      </c>
      <c r="EU108" s="1"/>
      <c r="EV108" s="1"/>
      <c r="EW108" s="1"/>
    </row>
    <row r="109" spans="1:179" s="1" customFormat="1" ht="15" x14ac:dyDescent="0.25">
      <c r="A109"/>
      <c r="B109" s="3"/>
      <c r="C109" s="3"/>
      <c r="D109" s="3"/>
      <c r="E109" s="3"/>
      <c r="F109" s="6"/>
      <c r="G109" s="6"/>
      <c r="H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1:179" ht="15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</row>
    <row r="111" spans="1:179" s="1" customFormat="1" ht="15" x14ac:dyDescent="0.25">
      <c r="A111"/>
      <c r="B111" s="3">
        <f>COUNTA(B109:B110)</f>
        <v>0</v>
      </c>
      <c r="C111" s="3">
        <f>COUNTA(C109:C110)</f>
        <v>0</v>
      </c>
      <c r="D111" s="3">
        <f>COUNTA(D109:D110)</f>
        <v>0</v>
      </c>
      <c r="E111" s="3">
        <f>COUNTA(E109:E110)</f>
        <v>0</v>
      </c>
      <c r="F111" s="6"/>
      <c r="G111" s="6"/>
      <c r="H111" s="6">
        <v>45687</v>
      </c>
      <c r="I111" s="1" t="s">
        <v>3432</v>
      </c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179" ht="15" x14ac:dyDescent="0.25">
      <c r="A112" s="3"/>
      <c r="B112" s="3">
        <f>B97+B100+B104+B108+B111</f>
        <v>0</v>
      </c>
      <c r="C112" s="3">
        <f t="shared" ref="C112:E112" si="5">C97+C100+C104+C108+C111</f>
        <v>0</v>
      </c>
      <c r="D112" s="3">
        <f t="shared" si="5"/>
        <v>0</v>
      </c>
      <c r="E112" s="3">
        <f t="shared" si="5"/>
        <v>0</v>
      </c>
      <c r="H112" s="11" t="s">
        <v>1425</v>
      </c>
      <c r="I112" s="1" t="s">
        <v>3432</v>
      </c>
      <c r="M112" s="5"/>
      <c r="EU112" s="1"/>
      <c r="EV112" s="1"/>
      <c r="EW112" s="1"/>
    </row>
    <row r="113" spans="1:179" s="1" customFormat="1" ht="15" x14ac:dyDescent="0.25">
      <c r="A113" s="3"/>
      <c r="B113" s="3">
        <f>B112+B94</f>
        <v>0</v>
      </c>
      <c r="C113" s="3">
        <f>C112+C94</f>
        <v>0</v>
      </c>
      <c r="D113" s="3">
        <f>D112+D94</f>
        <v>0</v>
      </c>
      <c r="E113" s="3">
        <f>E112+E94</f>
        <v>0</v>
      </c>
      <c r="F113"/>
      <c r="G113"/>
      <c r="H113" s="11" t="s">
        <v>2512</v>
      </c>
      <c r="I113" s="1" t="s">
        <v>3432</v>
      </c>
      <c r="J113"/>
      <c r="K113"/>
      <c r="L113"/>
      <c r="M113" s="5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</row>
    <row r="114" spans="1:179" s="1" customFormat="1" ht="15" x14ac:dyDescent="0.25"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</row>
    <row r="115" spans="1:179" s="1" customFormat="1" ht="15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</row>
    <row r="116" spans="1:179" s="1" customFormat="1" ht="15" x14ac:dyDescent="0.25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179" ht="15" x14ac:dyDescent="0.25">
      <c r="A117" s="9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</row>
    <row r="118" spans="1:179" s="1" customFormat="1" ht="15" x14ac:dyDescent="0.25">
      <c r="A118"/>
      <c r="B118" s="3">
        <f>COUNTA(B114:B117)</f>
        <v>0</v>
      </c>
      <c r="C118" s="3">
        <f>COUNTA(C114:C117)</f>
        <v>0</v>
      </c>
      <c r="D118" s="3">
        <f>COUNTA(D114:D117)</f>
        <v>0</v>
      </c>
      <c r="E118" s="3">
        <f>COUNTA(E114:E117)</f>
        <v>0</v>
      </c>
      <c r="F118"/>
      <c r="G118"/>
      <c r="H118" s="6">
        <v>45694</v>
      </c>
      <c r="I118" s="1" t="s">
        <v>3432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</row>
    <row r="119" spans="1:179" s="1" customFormat="1" ht="15" x14ac:dyDescent="0.25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179" s="1" customFormat="1" ht="15" x14ac:dyDescent="0.25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1:179" ht="15" x14ac:dyDescent="0.25">
      <c r="A121" s="9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</row>
    <row r="122" spans="1:179" s="1" customFormat="1" ht="15" x14ac:dyDescent="0.25">
      <c r="A122"/>
      <c r="B122" s="3">
        <f>COUNTA(B119:B121)</f>
        <v>0</v>
      </c>
      <c r="C122" s="3">
        <f>COUNTA(C119:C121)</f>
        <v>0</v>
      </c>
      <c r="D122" s="3">
        <f>COUNTA(D119:D121)</f>
        <v>0</v>
      </c>
      <c r="E122" s="3">
        <f>COUNTA(E119:E121)</f>
        <v>0</v>
      </c>
      <c r="F122"/>
      <c r="G122"/>
      <c r="H122" s="6">
        <v>45701</v>
      </c>
      <c r="I122" s="1" t="s">
        <v>3432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</row>
    <row r="123" spans="1:179" s="1" customFormat="1" ht="15" x14ac:dyDescent="0.25"/>
    <row r="124" spans="1:179" s="1" customFormat="1" ht="15" x14ac:dyDescent="0.25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179" s="1" customFormat="1" ht="15" x14ac:dyDescent="0.25"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</row>
    <row r="126" spans="1:179" ht="15" x14ac:dyDescent="0.25">
      <c r="A126" s="9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</row>
    <row r="127" spans="1:179" s="1" customFormat="1" ht="15" x14ac:dyDescent="0.25">
      <c r="A127"/>
      <c r="B127" s="3">
        <f>COUNTA(B123:B126)</f>
        <v>0</v>
      </c>
      <c r="C127" s="3">
        <f>COUNTA(C123:C126)</f>
        <v>0</v>
      </c>
      <c r="D127" s="3">
        <f>COUNTA(D123:D126)</f>
        <v>0</v>
      </c>
      <c r="E127" s="3">
        <f>COUNTA(E123:E126)</f>
        <v>0</v>
      </c>
      <c r="F127"/>
      <c r="G127"/>
      <c r="H127" s="6">
        <v>45708</v>
      </c>
      <c r="I127" s="1" t="s">
        <v>3432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</row>
    <row r="128" spans="1:179" s="1" customFormat="1" ht="15" x14ac:dyDescent="0.25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179" s="1" customFormat="1" ht="15" x14ac:dyDescent="0.25"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179" s="1" customFormat="1" ht="15" x14ac:dyDescent="0.25"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</row>
    <row r="131" spans="1:179" ht="15" x14ac:dyDescent="0.25">
      <c r="A131" s="9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</row>
    <row r="132" spans="1:179" ht="15" x14ac:dyDescent="0.25">
      <c r="B132" s="3">
        <f>COUNTA(B128:B131)</f>
        <v>0</v>
      </c>
      <c r="C132" s="3">
        <f>COUNTA(C128:C131)</f>
        <v>0</v>
      </c>
      <c r="D132" s="3">
        <f>COUNTA(D128:D131)</f>
        <v>0</v>
      </c>
      <c r="E132" s="3">
        <f>COUNTA(E128:E131)</f>
        <v>0</v>
      </c>
      <c r="H132" s="6">
        <v>45715</v>
      </c>
      <c r="I132" s="1" t="s">
        <v>3432</v>
      </c>
      <c r="EU132" s="1"/>
      <c r="EV132" s="1"/>
      <c r="EW132" s="1"/>
    </row>
    <row r="133" spans="1:179" ht="15" x14ac:dyDescent="0.25">
      <c r="A133" s="3"/>
      <c r="B133" s="3">
        <f>B118+B122+B127+B132</f>
        <v>0</v>
      </c>
      <c r="C133" s="3">
        <f t="shared" ref="C133:E133" si="6">C118+C122+C127+C132</f>
        <v>0</v>
      </c>
      <c r="D133" s="3">
        <f t="shared" si="6"/>
        <v>0</v>
      </c>
      <c r="E133" s="3">
        <f t="shared" si="6"/>
        <v>0</v>
      </c>
      <c r="H133" s="11" t="s">
        <v>1762</v>
      </c>
      <c r="I133" s="1" t="s">
        <v>3432</v>
      </c>
      <c r="M133" s="5"/>
      <c r="EU133" s="1"/>
      <c r="EV133" s="1"/>
      <c r="EW133" s="1"/>
    </row>
    <row r="134" spans="1:179" s="1" customFormat="1" ht="15" x14ac:dyDescent="0.25">
      <c r="A134" s="3"/>
      <c r="B134" s="3">
        <f>B133+B113</f>
        <v>0</v>
      </c>
      <c r="C134" s="3">
        <f>C133+C113</f>
        <v>0</v>
      </c>
      <c r="D134" s="3">
        <f>D133+D113</f>
        <v>0</v>
      </c>
      <c r="E134" s="3">
        <f>E133+E113</f>
        <v>0</v>
      </c>
      <c r="F134"/>
      <c r="G134"/>
      <c r="H134" s="11" t="s">
        <v>2512</v>
      </c>
      <c r="I134" s="1" t="s">
        <v>3432</v>
      </c>
      <c r="J134"/>
      <c r="K134"/>
      <c r="L134"/>
      <c r="M134" s="5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</row>
    <row r="135" spans="1:179" s="1" customFormat="1" ht="15" x14ac:dyDescent="0.25"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</row>
    <row r="136" spans="1:179" s="1" customFormat="1" ht="15" x14ac:dyDescent="0.25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1:179" ht="15" x14ac:dyDescent="0.25">
      <c r="A137" s="9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</row>
    <row r="138" spans="1:179" s="1" customFormat="1" ht="15" x14ac:dyDescent="0.25">
      <c r="A138"/>
      <c r="B138" s="3">
        <f>COUNTA(B135:B137)</f>
        <v>0</v>
      </c>
      <c r="C138" s="3">
        <f>COUNTA(C135:C137)</f>
        <v>0</v>
      </c>
      <c r="D138" s="3">
        <f>COUNTA(D135:D137)</f>
        <v>0</v>
      </c>
      <c r="E138" s="3">
        <f>COUNTA(E135:E137)</f>
        <v>0</v>
      </c>
      <c r="F138"/>
      <c r="G138"/>
      <c r="H138" s="6">
        <v>45722</v>
      </c>
      <c r="I138" s="1" t="s">
        <v>3432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</row>
    <row r="139" spans="1:179" s="1" customFormat="1" ht="15" x14ac:dyDescent="0.25"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179" s="1" customFormat="1" ht="15" x14ac:dyDescent="0.25"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</row>
    <row r="141" spans="1:179" s="1" customFormat="1" ht="15" x14ac:dyDescent="0.25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1:179" ht="15" x14ac:dyDescent="0.25">
      <c r="A142" s="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</row>
    <row r="143" spans="1:179" s="1" customFormat="1" ht="15" x14ac:dyDescent="0.25">
      <c r="A143"/>
      <c r="B143" s="3">
        <f>COUNTA(B139:B142)</f>
        <v>0</v>
      </c>
      <c r="C143" s="3">
        <f>COUNTA(C139:C142)</f>
        <v>0</v>
      </c>
      <c r="D143" s="3">
        <f>COUNTA(D139:D142)</f>
        <v>0</v>
      </c>
      <c r="E143" s="3">
        <f>COUNTA(E139:E142)</f>
        <v>0</v>
      </c>
      <c r="F143"/>
      <c r="G143"/>
      <c r="H143" s="6">
        <v>45729</v>
      </c>
      <c r="I143" s="1" t="s">
        <v>3432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</row>
    <row r="144" spans="1:179" s="1" customFormat="1" ht="15" x14ac:dyDescent="0.25"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1:179" s="1" customFormat="1" ht="15" x14ac:dyDescent="0.25"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</row>
    <row r="146" spans="1:179" s="1" customFormat="1" ht="15" x14ac:dyDescent="0.25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1:179" ht="15" x14ac:dyDescent="0.25">
      <c r="A147" s="9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</row>
    <row r="148" spans="1:179" s="1" customFormat="1" ht="15" x14ac:dyDescent="0.25">
      <c r="A148"/>
      <c r="B148" s="3">
        <f>COUNTA(B144:B147)</f>
        <v>0</v>
      </c>
      <c r="C148" s="3">
        <f>COUNTA(C144:C147)</f>
        <v>0</v>
      </c>
      <c r="D148" s="3">
        <f>COUNTA(D144:D147)</f>
        <v>0</v>
      </c>
      <c r="E148" s="3">
        <f>COUNTA(E144:E147)</f>
        <v>0</v>
      </c>
      <c r="F148"/>
      <c r="G148"/>
      <c r="H148" s="6">
        <v>45736</v>
      </c>
      <c r="I148" s="1" t="s">
        <v>3432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</row>
    <row r="149" spans="1:179" s="1" customFormat="1" ht="15" x14ac:dyDescent="0.25"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1:179" s="1" customFormat="1" ht="15" x14ac:dyDescent="0.25"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</row>
    <row r="151" spans="1:179" s="1" customFormat="1" ht="15" x14ac:dyDescent="0.25"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</row>
    <row r="152" spans="1:179" ht="15" x14ac:dyDescent="0.25">
      <c r="A152" s="9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</row>
    <row r="153" spans="1:179" ht="15" x14ac:dyDescent="0.25">
      <c r="B153" s="3">
        <f>COUNTA(B149:B152)</f>
        <v>0</v>
      </c>
      <c r="C153" s="3">
        <f>COUNTA(C149:C152)</f>
        <v>0</v>
      </c>
      <c r="D153" s="3">
        <f>COUNTA(D149:D152)</f>
        <v>0</v>
      </c>
      <c r="E153" s="3">
        <f>COUNTA(E149:E152)</f>
        <v>0</v>
      </c>
      <c r="H153" s="6">
        <v>45743</v>
      </c>
      <c r="I153" s="1" t="s">
        <v>3432</v>
      </c>
      <c r="EU153" s="1"/>
      <c r="EV153" s="1"/>
      <c r="EW153" s="1"/>
    </row>
    <row r="154" spans="1:179" ht="15" x14ac:dyDescent="0.25">
      <c r="A154" s="3"/>
      <c r="B154" s="3">
        <f>B138+B143+B148+B153</f>
        <v>0</v>
      </c>
      <c r="C154" s="3">
        <f t="shared" ref="C154:E154" si="7">C138+C143+C148+C153</f>
        <v>0</v>
      </c>
      <c r="D154" s="3">
        <f t="shared" si="7"/>
        <v>0</v>
      </c>
      <c r="E154" s="3">
        <f t="shared" si="7"/>
        <v>0</v>
      </c>
      <c r="H154" s="11" t="s">
        <v>320</v>
      </c>
      <c r="I154" s="1" t="s">
        <v>3432</v>
      </c>
      <c r="M154" s="5"/>
      <c r="EU154" s="1"/>
      <c r="EV154" s="1"/>
      <c r="EW154" s="1"/>
    </row>
    <row r="155" spans="1:179" s="1" customFormat="1" ht="15" x14ac:dyDescent="0.25">
      <c r="A155" s="3"/>
      <c r="B155" s="3">
        <f>B154+B134</f>
        <v>0</v>
      </c>
      <c r="C155" s="3">
        <f>C154+C134</f>
        <v>0</v>
      </c>
      <c r="D155" s="3">
        <f>D154+D134</f>
        <v>0</v>
      </c>
      <c r="E155" s="3">
        <f>E154+E134</f>
        <v>0</v>
      </c>
      <c r="F155"/>
      <c r="G155"/>
      <c r="H155" s="11" t="s">
        <v>2512</v>
      </c>
      <c r="I155" s="1" t="s">
        <v>3432</v>
      </c>
      <c r="J155"/>
      <c r="K155"/>
      <c r="L155"/>
      <c r="M155" s="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</row>
    <row r="156" spans="1:179" s="1" customFormat="1" ht="15" x14ac:dyDescent="0.25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</row>
    <row r="157" spans="1:179" s="1" customFormat="1" ht="15" x14ac:dyDescent="0.25"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</row>
    <row r="158" spans="1:179" s="1" customFormat="1" ht="15" x14ac:dyDescent="0.25"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</row>
    <row r="159" spans="1:179" ht="15" x14ac:dyDescent="0.25">
      <c r="A159" s="9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</row>
    <row r="160" spans="1:179" s="1" customFormat="1" ht="15" x14ac:dyDescent="0.25">
      <c r="A160"/>
      <c r="B160" s="3">
        <f>COUNTA(B156:B159)</f>
        <v>0</v>
      </c>
      <c r="C160" s="3">
        <f>COUNTA(C156:C159)</f>
        <v>0</v>
      </c>
      <c r="D160" s="3">
        <f>COUNTA(D156:D159)</f>
        <v>0</v>
      </c>
      <c r="E160" s="3">
        <f>COUNTA(E156:E159)</f>
        <v>0</v>
      </c>
      <c r="F160"/>
      <c r="G160"/>
      <c r="H160" s="6">
        <v>45750</v>
      </c>
      <c r="I160" s="1" t="s">
        <v>3432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</row>
    <row r="161" spans="1:179" s="1" customFormat="1" ht="15" x14ac:dyDescent="0.25"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1:179" s="1" customFormat="1" ht="15" x14ac:dyDescent="0.25"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</row>
    <row r="163" spans="1:179" s="1" customFormat="1" ht="15" x14ac:dyDescent="0.25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</row>
    <row r="164" spans="1:179" ht="15" x14ac:dyDescent="0.25">
      <c r="A164" s="9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</row>
    <row r="165" spans="1:179" s="1" customFormat="1" ht="15" x14ac:dyDescent="0.25">
      <c r="A165"/>
      <c r="B165" s="3">
        <f>COUNTA(B161:B164)</f>
        <v>0</v>
      </c>
      <c r="C165" s="3">
        <f>COUNTA(C161:C164)</f>
        <v>0</v>
      </c>
      <c r="D165" s="3">
        <f>COUNTA(D161:D164)</f>
        <v>0</v>
      </c>
      <c r="E165" s="3">
        <f>COUNTA(E161:E164)</f>
        <v>0</v>
      </c>
      <c r="F165"/>
      <c r="G165"/>
      <c r="H165" s="6">
        <v>45757</v>
      </c>
      <c r="I165" s="1" t="s">
        <v>3432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</row>
    <row r="166" spans="1:179" ht="15" x14ac:dyDescent="0.25">
      <c r="A166" s="3"/>
      <c r="B166" s="3">
        <f>B160+B165</f>
        <v>0</v>
      </c>
      <c r="C166" s="3">
        <f t="shared" ref="C166:E166" si="8">C160+C165</f>
        <v>0</v>
      </c>
      <c r="D166" s="3">
        <f t="shared" si="8"/>
        <v>0</v>
      </c>
      <c r="E166" s="3">
        <f t="shared" si="8"/>
        <v>0</v>
      </c>
      <c r="H166" s="11" t="s">
        <v>322</v>
      </c>
      <c r="I166" s="1" t="s">
        <v>3432</v>
      </c>
      <c r="M166" s="5"/>
      <c r="EU166" s="1"/>
      <c r="EV166" s="1"/>
      <c r="EW166" s="1"/>
    </row>
    <row r="167" spans="1:179" ht="15" x14ac:dyDescent="0.25">
      <c r="A167" s="3"/>
      <c r="B167" s="3">
        <f>B166+B155</f>
        <v>0</v>
      </c>
      <c r="C167" s="3">
        <f>C166+C155</f>
        <v>0</v>
      </c>
      <c r="D167" s="3">
        <f>D166+D155</f>
        <v>0</v>
      </c>
      <c r="E167" s="3">
        <f>E166+E155</f>
        <v>0</v>
      </c>
      <c r="H167" s="11" t="s">
        <v>2512</v>
      </c>
      <c r="I167" s="1" t="s">
        <v>3432</v>
      </c>
      <c r="M167" s="5"/>
      <c r="EU167" s="1"/>
      <c r="EV167" s="1"/>
      <c r="EW167" s="1"/>
    </row>
    <row r="168" spans="1:179" ht="15" x14ac:dyDescent="0.25">
      <c r="EU168" s="1"/>
      <c r="EV168" s="1"/>
      <c r="EW168" s="1"/>
    </row>
    <row r="169" spans="1:179" ht="15" x14ac:dyDescent="0.25">
      <c r="EU169" s="1"/>
      <c r="EV169" s="1"/>
      <c r="EW169" s="1"/>
    </row>
    <row r="170" spans="1:179" ht="15" x14ac:dyDescent="0.25">
      <c r="EU170" s="1"/>
      <c r="EV170" s="1"/>
      <c r="EW170" s="1"/>
    </row>
    <row r="171" spans="1:179" ht="15" x14ac:dyDescent="0.25">
      <c r="EU171" s="1"/>
      <c r="EV171" s="1"/>
      <c r="EW171" s="1"/>
    </row>
    <row r="172" spans="1:179" ht="15" x14ac:dyDescent="0.25">
      <c r="EU172" s="1"/>
      <c r="EV172" s="1"/>
      <c r="EW172" s="1"/>
    </row>
    <row r="173" spans="1:179" ht="15" x14ac:dyDescent="0.25">
      <c r="EU173" s="1"/>
      <c r="EV173" s="1"/>
      <c r="EW173" s="1"/>
    </row>
    <row r="174" spans="1:179" ht="15" x14ac:dyDescent="0.25">
      <c r="EU174" s="1"/>
      <c r="EV174" s="1"/>
      <c r="EW174" s="1"/>
    </row>
    <row r="175" spans="1:179" ht="15" x14ac:dyDescent="0.25">
      <c r="EU175" s="1"/>
      <c r="EV175" s="1"/>
      <c r="EW175" s="1"/>
    </row>
    <row r="176" spans="1:179" ht="15" x14ac:dyDescent="0.25">
      <c r="EU176" s="1"/>
      <c r="EV176" s="1"/>
      <c r="EW176" s="1"/>
    </row>
    <row r="177" spans="151:153" ht="15" x14ac:dyDescent="0.25">
      <c r="EU177" s="1"/>
      <c r="EV177" s="1"/>
      <c r="EW177" s="1"/>
    </row>
    <row r="178" spans="151:153" ht="15" x14ac:dyDescent="0.25">
      <c r="EU178" s="1"/>
      <c r="EV178" s="1"/>
      <c r="EW178" s="1"/>
    </row>
    <row r="179" spans="151:153" ht="15" x14ac:dyDescent="0.25">
      <c r="EU179" s="1"/>
      <c r="EV179" s="1"/>
      <c r="EW179" s="1"/>
    </row>
    <row r="180" spans="151:153" ht="15" x14ac:dyDescent="0.25">
      <c r="EU180" s="1"/>
      <c r="EV180" s="1"/>
      <c r="EW180" s="1"/>
    </row>
    <row r="181" spans="151:153" ht="15" x14ac:dyDescent="0.25">
      <c r="EU181" s="1"/>
      <c r="EV181" s="1"/>
      <c r="EW181" s="1"/>
    </row>
    <row r="182" spans="151:153" ht="15" x14ac:dyDescent="0.25">
      <c r="EU182" s="1"/>
      <c r="EV182" s="1"/>
      <c r="EW182" s="1"/>
    </row>
    <row r="183" spans="151:153" ht="15" x14ac:dyDescent="0.25">
      <c r="EU183" s="1"/>
      <c r="EV183" s="1"/>
      <c r="EW183" s="1"/>
    </row>
    <row r="184" spans="151:153" ht="15" x14ac:dyDescent="0.25">
      <c r="EU184" s="1"/>
      <c r="EV184" s="1"/>
      <c r="EW184" s="1"/>
    </row>
    <row r="185" spans="151:153" ht="15" x14ac:dyDescent="0.25">
      <c r="EU185" s="1"/>
      <c r="EV185" s="1"/>
      <c r="EW185" s="1"/>
    </row>
    <row r="186" spans="151:153" ht="15" x14ac:dyDescent="0.25">
      <c r="EU186" s="1"/>
      <c r="EV186" s="1"/>
      <c r="EW186" s="1"/>
    </row>
    <row r="187" spans="151:153" ht="15" x14ac:dyDescent="0.25">
      <c r="EU187" s="1"/>
      <c r="EV187" s="1"/>
      <c r="EW187" s="1"/>
    </row>
    <row r="188" spans="151:153" ht="15" x14ac:dyDescent="0.25">
      <c r="EU188" s="1"/>
      <c r="EV188" s="1"/>
      <c r="EW188" s="1"/>
    </row>
    <row r="189" spans="151:153" ht="15" x14ac:dyDescent="0.25">
      <c r="EU189" s="1"/>
      <c r="EV189" s="1"/>
      <c r="EW189" s="1"/>
    </row>
    <row r="190" spans="151:153" ht="15" x14ac:dyDescent="0.25">
      <c r="EU190" s="1"/>
      <c r="EV190" s="1"/>
      <c r="EW190" s="1"/>
    </row>
    <row r="191" spans="151:153" ht="15" x14ac:dyDescent="0.25">
      <c r="EU191" s="1"/>
      <c r="EV191" s="1"/>
      <c r="EW191" s="1"/>
    </row>
    <row r="192" spans="151:153" ht="15" x14ac:dyDescent="0.25">
      <c r="EU192" s="1"/>
      <c r="EV192" s="1"/>
      <c r="EW192" s="1"/>
    </row>
    <row r="193" spans="151:153" ht="15" x14ac:dyDescent="0.25">
      <c r="EU193" s="1"/>
      <c r="EV193" s="1"/>
      <c r="EW193" s="1"/>
    </row>
    <row r="194" spans="151:153" ht="15" x14ac:dyDescent="0.25">
      <c r="EU194" s="1"/>
      <c r="EV194" s="1"/>
      <c r="EW194" s="1"/>
    </row>
    <row r="195" spans="151:153" ht="15" x14ac:dyDescent="0.25">
      <c r="EU195" s="1"/>
      <c r="EV195" s="1"/>
      <c r="EW195" s="1"/>
    </row>
    <row r="196" spans="151:153" ht="15" x14ac:dyDescent="0.25">
      <c r="EU196" s="1"/>
      <c r="EV196" s="1"/>
      <c r="EW196" s="1"/>
    </row>
    <row r="197" spans="151:153" ht="15" x14ac:dyDescent="0.25">
      <c r="EU197" s="1"/>
      <c r="EV197" s="1"/>
      <c r="EW197" s="1"/>
    </row>
    <row r="198" spans="151:153" ht="15" x14ac:dyDescent="0.25">
      <c r="EU198" s="1"/>
      <c r="EV198" s="1"/>
      <c r="EW198" s="1"/>
    </row>
    <row r="199" spans="151:153" ht="15" x14ac:dyDescent="0.25">
      <c r="EU199" s="1"/>
      <c r="EV199" s="1"/>
      <c r="EW199" s="1"/>
    </row>
    <row r="200" spans="151:153" ht="15" x14ac:dyDescent="0.25">
      <c r="EU200" s="1"/>
      <c r="EV200" s="1"/>
      <c r="EW200" s="1"/>
    </row>
    <row r="201" spans="151:153" ht="15" x14ac:dyDescent="0.25">
      <c r="EU201" s="1"/>
      <c r="EV201" s="1"/>
      <c r="EW201" s="1"/>
    </row>
    <row r="202" spans="151:153" ht="15" x14ac:dyDescent="0.25">
      <c r="EU202" s="1"/>
      <c r="EV202" s="1"/>
      <c r="EW202" s="1"/>
    </row>
    <row r="203" spans="151:153" ht="15" x14ac:dyDescent="0.25">
      <c r="EU203" s="1"/>
      <c r="EV203" s="1"/>
      <c r="EW203" s="1"/>
    </row>
    <row r="204" spans="151:153" ht="15" x14ac:dyDescent="0.25">
      <c r="EU204" s="1"/>
      <c r="EV204" s="1"/>
      <c r="EW204" s="1"/>
    </row>
    <row r="205" spans="151:153" ht="15" x14ac:dyDescent="0.25">
      <c r="EU205" s="1"/>
      <c r="EV205" s="1"/>
      <c r="EW205" s="1"/>
    </row>
    <row r="206" spans="151:153" ht="15" x14ac:dyDescent="0.25">
      <c r="EU206" s="1"/>
      <c r="EV206" s="1"/>
      <c r="EW206" s="1"/>
    </row>
    <row r="207" spans="151:153" ht="15" x14ac:dyDescent="0.25">
      <c r="EU207" s="1"/>
      <c r="EV207" s="1"/>
      <c r="EW207" s="1"/>
    </row>
    <row r="208" spans="151:153" ht="15" x14ac:dyDescent="0.25">
      <c r="EU208" s="1"/>
      <c r="EV208" s="1"/>
      <c r="EW208" s="1"/>
    </row>
    <row r="209" spans="151:153" ht="15" x14ac:dyDescent="0.25">
      <c r="EU209" s="1"/>
      <c r="EV209" s="1"/>
      <c r="EW209" s="1"/>
    </row>
    <row r="210" spans="151:153" ht="15" x14ac:dyDescent="0.25">
      <c r="EU210" s="1"/>
      <c r="EV210" s="1"/>
      <c r="EW210" s="1"/>
    </row>
    <row r="211" spans="151:153" ht="15" x14ac:dyDescent="0.25">
      <c r="EU211" s="1"/>
      <c r="EV211" s="1"/>
      <c r="EW211" s="1"/>
    </row>
    <row r="212" spans="151:153" ht="15" x14ac:dyDescent="0.25">
      <c r="EU212" s="1"/>
      <c r="EV212" s="1"/>
      <c r="EW212" s="1"/>
    </row>
    <row r="213" spans="151:153" ht="15" x14ac:dyDescent="0.25">
      <c r="EU213" s="1"/>
      <c r="EV213" s="1"/>
      <c r="EW213" s="1"/>
    </row>
    <row r="214" spans="151:153" ht="15" x14ac:dyDescent="0.25">
      <c r="EU214" s="1"/>
      <c r="EV214" s="1"/>
      <c r="EW214" s="1"/>
    </row>
    <row r="215" spans="151:153" ht="15" x14ac:dyDescent="0.25">
      <c r="EU215" s="1"/>
      <c r="EV215" s="1"/>
      <c r="EW215" s="1"/>
    </row>
    <row r="216" spans="151:153" ht="15" x14ac:dyDescent="0.25">
      <c r="EU216" s="1"/>
      <c r="EV216" s="1"/>
      <c r="EW216" s="1"/>
    </row>
    <row r="217" spans="151:153" ht="15" x14ac:dyDescent="0.25">
      <c r="EU217" s="1"/>
      <c r="EV217" s="1"/>
      <c r="EW217" s="1"/>
    </row>
    <row r="218" spans="151:153" ht="15" x14ac:dyDescent="0.25">
      <c r="EU218" s="1"/>
      <c r="EV218" s="1"/>
      <c r="EW218" s="1"/>
    </row>
    <row r="219" spans="151:153" ht="15" x14ac:dyDescent="0.25">
      <c r="EU219" s="1"/>
      <c r="EV219" s="1"/>
      <c r="EW219" s="1"/>
    </row>
    <row r="220" spans="151:153" ht="15" x14ac:dyDescent="0.25">
      <c r="EU220" s="1"/>
      <c r="EV220" s="1"/>
      <c r="EW220" s="1"/>
    </row>
    <row r="221" spans="151:153" ht="15" x14ac:dyDescent="0.25">
      <c r="EU221" s="1"/>
      <c r="EV221" s="1"/>
      <c r="EW221" s="1"/>
    </row>
    <row r="222" spans="151:153" ht="15" x14ac:dyDescent="0.25">
      <c r="EU222" s="1"/>
      <c r="EV222" s="1"/>
      <c r="EW222" s="1"/>
    </row>
    <row r="223" spans="151:153" ht="15" x14ac:dyDescent="0.25">
      <c r="EU223" s="1"/>
      <c r="EV223" s="1"/>
      <c r="EW223" s="1"/>
    </row>
    <row r="224" spans="151:153" ht="15" x14ac:dyDescent="0.25">
      <c r="EU224" s="1"/>
      <c r="EV224" s="1"/>
      <c r="EW224" s="1"/>
    </row>
    <row r="225" spans="151:153" ht="15" x14ac:dyDescent="0.25">
      <c r="EU225" s="1"/>
      <c r="EV225" s="1"/>
      <c r="EW225" s="1"/>
    </row>
    <row r="226" spans="151:153" ht="15" x14ac:dyDescent="0.25">
      <c r="EU226" s="1"/>
      <c r="EV226" s="1"/>
      <c r="EW226" s="1"/>
    </row>
    <row r="227" spans="151:153" ht="15" x14ac:dyDescent="0.25">
      <c r="EU227" s="1"/>
      <c r="EV227" s="1"/>
      <c r="EW227" s="1"/>
    </row>
    <row r="228" spans="151:153" ht="15" x14ac:dyDescent="0.25">
      <c r="EU228" s="1"/>
      <c r="EV228" s="1"/>
      <c r="EW228" s="1"/>
    </row>
    <row r="229" spans="151:153" ht="15" x14ac:dyDescent="0.25">
      <c r="EU229" s="1"/>
      <c r="EV229" s="1"/>
      <c r="EW229" s="1"/>
    </row>
    <row r="230" spans="151:153" ht="15" x14ac:dyDescent="0.25">
      <c r="EU230" s="1"/>
      <c r="EV230" s="1"/>
      <c r="EW230" s="1"/>
    </row>
    <row r="231" spans="151:153" ht="15" x14ac:dyDescent="0.25">
      <c r="EU231" s="1"/>
      <c r="EV231" s="1"/>
      <c r="EW231" s="1"/>
    </row>
    <row r="232" spans="151:153" ht="15" x14ac:dyDescent="0.25">
      <c r="EU232" s="1"/>
      <c r="EV232" s="1"/>
      <c r="EW232" s="1"/>
    </row>
    <row r="233" spans="151:153" ht="15" x14ac:dyDescent="0.25">
      <c r="EU233" s="1"/>
      <c r="EV233" s="1"/>
      <c r="EW233" s="1"/>
    </row>
    <row r="234" spans="151:153" ht="15" x14ac:dyDescent="0.25">
      <c r="EU234" s="1"/>
      <c r="EV234" s="1"/>
      <c r="EW234" s="1"/>
    </row>
    <row r="235" spans="151:153" ht="15" x14ac:dyDescent="0.25">
      <c r="EU235" s="1"/>
      <c r="EV235" s="1"/>
      <c r="EW235" s="1"/>
    </row>
    <row r="236" spans="151:153" ht="15" x14ac:dyDescent="0.25">
      <c r="EU236" s="1"/>
      <c r="EV236" s="1"/>
      <c r="EW236" s="1"/>
    </row>
    <row r="237" spans="151:153" ht="15" x14ac:dyDescent="0.25">
      <c r="EU237" s="1"/>
      <c r="EV237" s="1"/>
      <c r="EW237" s="1"/>
    </row>
    <row r="238" spans="151:153" ht="15" x14ac:dyDescent="0.25">
      <c r="EU238" s="1"/>
      <c r="EV238" s="1"/>
      <c r="EW238" s="1"/>
    </row>
    <row r="239" spans="151:153" ht="15" x14ac:dyDescent="0.25">
      <c r="EU239" s="1"/>
      <c r="EV239" s="1"/>
      <c r="EW239" s="1"/>
    </row>
    <row r="240" spans="151:153" ht="15" x14ac:dyDescent="0.25">
      <c r="EU240" s="1"/>
      <c r="EV240" s="1"/>
      <c r="EW240" s="1"/>
    </row>
    <row r="241" spans="151:153" ht="15" x14ac:dyDescent="0.25">
      <c r="EU241" s="1"/>
      <c r="EV241" s="1"/>
      <c r="EW241" s="1"/>
    </row>
    <row r="242" spans="151:153" ht="15" x14ac:dyDescent="0.25">
      <c r="EU242" s="1"/>
      <c r="EV242" s="1"/>
      <c r="EW242" s="1"/>
    </row>
    <row r="243" spans="151:153" ht="15" x14ac:dyDescent="0.25">
      <c r="EU243" s="1"/>
      <c r="EV243" s="1"/>
      <c r="EW243" s="1"/>
    </row>
    <row r="244" spans="151:153" ht="15" x14ac:dyDescent="0.25">
      <c r="EU244" s="1"/>
      <c r="EV244" s="1"/>
      <c r="EW244" s="1"/>
    </row>
    <row r="245" spans="151:153" ht="15" x14ac:dyDescent="0.25">
      <c r="EU245" s="1"/>
      <c r="EV245" s="1"/>
      <c r="EW245" s="1"/>
    </row>
    <row r="246" spans="151:153" ht="15" x14ac:dyDescent="0.25">
      <c r="EU246" s="1"/>
      <c r="EV246" s="1"/>
      <c r="EW246" s="1"/>
    </row>
    <row r="247" spans="151:153" ht="15" x14ac:dyDescent="0.25">
      <c r="EU247" s="1"/>
      <c r="EV247" s="1"/>
      <c r="EW247" s="1"/>
    </row>
    <row r="248" spans="151:153" ht="15" x14ac:dyDescent="0.25">
      <c r="EU248" s="1"/>
      <c r="EV248" s="1"/>
      <c r="EW248" s="1"/>
    </row>
    <row r="249" spans="151:153" ht="15" x14ac:dyDescent="0.25">
      <c r="EU249" s="1"/>
      <c r="EV249" s="1"/>
      <c r="EW249" s="1"/>
    </row>
    <row r="250" spans="151:153" ht="15" x14ac:dyDescent="0.25">
      <c r="EU250" s="1"/>
      <c r="EV250" s="1"/>
      <c r="EW250" s="1"/>
    </row>
    <row r="251" spans="151:153" ht="15" x14ac:dyDescent="0.25">
      <c r="EU251" s="1"/>
      <c r="EV251" s="1"/>
      <c r="EW251" s="1"/>
    </row>
    <row r="252" spans="151:153" ht="15" x14ac:dyDescent="0.25">
      <c r="EU252" s="1"/>
      <c r="EV252" s="1"/>
      <c r="EW252" s="1"/>
    </row>
    <row r="253" spans="151:153" ht="15" x14ac:dyDescent="0.25">
      <c r="EU253" s="1"/>
      <c r="EV253" s="1"/>
      <c r="EW253" s="1"/>
    </row>
    <row r="254" spans="151:153" ht="15" x14ac:dyDescent="0.25">
      <c r="EU254" s="1"/>
      <c r="EV254" s="1"/>
      <c r="EW254" s="1"/>
    </row>
    <row r="255" spans="151:153" ht="15" x14ac:dyDescent="0.25">
      <c r="EU255" s="1"/>
      <c r="EV255" s="1"/>
      <c r="EW255" s="1"/>
    </row>
    <row r="256" spans="151:153" ht="15" x14ac:dyDescent="0.25">
      <c r="EU256" s="1"/>
      <c r="EV256" s="1"/>
      <c r="EW256" s="1"/>
    </row>
    <row r="257" spans="151:153" ht="15" x14ac:dyDescent="0.25">
      <c r="EU257" s="1"/>
      <c r="EV257" s="1"/>
      <c r="EW257" s="1"/>
    </row>
    <row r="258" spans="151:153" ht="15" x14ac:dyDescent="0.25">
      <c r="EU258" s="1"/>
      <c r="EV258" s="1"/>
      <c r="EW258" s="1"/>
    </row>
    <row r="259" spans="151:153" ht="15" x14ac:dyDescent="0.25">
      <c r="EU259" s="1"/>
      <c r="EV259" s="1"/>
      <c r="EW259" s="1"/>
    </row>
    <row r="260" spans="151:153" ht="15" x14ac:dyDescent="0.25">
      <c r="EU260" s="1"/>
      <c r="EV260" s="1"/>
      <c r="EW260" s="1"/>
    </row>
    <row r="261" spans="151:153" ht="15" x14ac:dyDescent="0.25">
      <c r="EU261" s="1"/>
      <c r="EV261" s="1"/>
      <c r="EW261" s="1"/>
    </row>
    <row r="262" spans="151:153" ht="15" x14ac:dyDescent="0.25">
      <c r="EU262" s="1"/>
      <c r="EV262" s="1"/>
      <c r="EW262" s="1"/>
    </row>
    <row r="263" spans="151:153" ht="15" x14ac:dyDescent="0.25">
      <c r="EU263" s="1"/>
      <c r="EV263" s="1"/>
      <c r="EW263" s="1"/>
    </row>
    <row r="264" spans="151:153" ht="15" x14ac:dyDescent="0.25">
      <c r="EU264" s="1"/>
      <c r="EV264" s="1"/>
      <c r="EW264" s="1"/>
    </row>
    <row r="265" spans="151:153" ht="15" x14ac:dyDescent="0.25">
      <c r="EU265" s="1"/>
      <c r="EV265" s="1"/>
      <c r="EW265" s="1"/>
    </row>
    <row r="266" spans="151:153" ht="15" x14ac:dyDescent="0.25">
      <c r="EU266" s="1"/>
      <c r="EV266" s="1"/>
      <c r="EW266" s="1"/>
    </row>
    <row r="267" spans="151:153" ht="15" x14ac:dyDescent="0.25">
      <c r="EU267" s="1"/>
      <c r="EV267" s="1"/>
      <c r="EW267" s="1"/>
    </row>
    <row r="268" spans="151:153" ht="15" x14ac:dyDescent="0.25">
      <c r="EU268" s="1"/>
      <c r="EV268" s="1"/>
      <c r="EW268" s="1"/>
    </row>
    <row r="269" spans="151:153" ht="15" x14ac:dyDescent="0.25">
      <c r="EU269" s="1"/>
      <c r="EV269" s="1"/>
      <c r="EW269" s="1"/>
    </row>
    <row r="270" spans="151:153" ht="15" x14ac:dyDescent="0.25">
      <c r="EU270" s="1"/>
      <c r="EV270" s="1"/>
      <c r="EW270" s="1"/>
    </row>
    <row r="271" spans="151:153" ht="15" x14ac:dyDescent="0.25">
      <c r="EU271" s="1"/>
      <c r="EV271" s="1"/>
      <c r="EW271" s="1"/>
    </row>
    <row r="272" spans="151:153" ht="15" x14ac:dyDescent="0.25">
      <c r="EU272" s="1"/>
      <c r="EV272" s="1"/>
      <c r="EW272" s="1"/>
    </row>
    <row r="273" spans="151:153" ht="15" x14ac:dyDescent="0.25">
      <c r="EU273" s="1"/>
      <c r="EV273" s="1"/>
      <c r="EW273" s="1"/>
    </row>
    <row r="274" spans="151:153" ht="15" x14ac:dyDescent="0.25">
      <c r="EU274" s="1"/>
      <c r="EV274" s="1"/>
      <c r="EW274" s="1"/>
    </row>
    <row r="275" spans="151:153" ht="15" x14ac:dyDescent="0.25">
      <c r="EU275" s="1"/>
      <c r="EV275" s="1"/>
      <c r="EW275" s="1"/>
    </row>
    <row r="276" spans="151:153" ht="15" x14ac:dyDescent="0.25">
      <c r="EU276" s="1"/>
      <c r="EV276" s="1"/>
      <c r="EW276" s="1"/>
    </row>
    <row r="277" spans="151:153" ht="15" x14ac:dyDescent="0.25">
      <c r="EU277" s="1"/>
      <c r="EV277" s="1"/>
      <c r="EW277" s="1"/>
    </row>
    <row r="278" spans="151:153" ht="15" x14ac:dyDescent="0.25">
      <c r="EU278" s="1"/>
      <c r="EV278" s="1"/>
      <c r="EW278" s="1"/>
    </row>
    <row r="279" spans="151:153" ht="15" x14ac:dyDescent="0.25">
      <c r="EU279" s="1"/>
      <c r="EV279" s="1"/>
      <c r="EW279" s="1"/>
    </row>
    <row r="280" spans="151:153" ht="15" x14ac:dyDescent="0.25">
      <c r="EU280" s="1"/>
      <c r="EV280" s="1"/>
      <c r="EW280" s="1"/>
    </row>
    <row r="281" spans="151:153" ht="15" x14ac:dyDescent="0.25">
      <c r="EU281" s="1"/>
      <c r="EV281" s="1"/>
      <c r="EW281" s="1"/>
    </row>
    <row r="282" spans="151:153" ht="15" x14ac:dyDescent="0.25">
      <c r="EU282" s="1"/>
      <c r="EV282" s="1"/>
      <c r="EW282" s="1"/>
    </row>
    <row r="283" spans="151:153" ht="15" x14ac:dyDescent="0.25">
      <c r="EU283" s="1"/>
      <c r="EV283" s="1"/>
      <c r="EW283" s="1"/>
    </row>
    <row r="284" spans="151:153" ht="15" x14ac:dyDescent="0.25">
      <c r="EU284" s="1"/>
      <c r="EV284" s="1"/>
      <c r="EW284" s="1"/>
    </row>
    <row r="285" spans="151:153" ht="15" x14ac:dyDescent="0.25">
      <c r="EU285" s="1"/>
      <c r="EV285" s="1"/>
      <c r="EW285" s="1"/>
    </row>
    <row r="286" spans="151:153" ht="15" x14ac:dyDescent="0.25">
      <c r="EU286" s="1"/>
      <c r="EV286" s="1"/>
      <c r="EW286" s="1"/>
    </row>
    <row r="287" spans="151:153" ht="15" x14ac:dyDescent="0.25">
      <c r="EU287" s="1"/>
      <c r="EV287" s="1"/>
      <c r="EW287" s="1"/>
    </row>
    <row r="288" spans="151:153" ht="15" x14ac:dyDescent="0.25">
      <c r="EU288" s="1"/>
      <c r="EV288" s="1"/>
      <c r="EW288" s="1"/>
    </row>
    <row r="289" spans="151:153" ht="15" x14ac:dyDescent="0.25">
      <c r="EU289" s="1"/>
      <c r="EV289" s="1"/>
      <c r="EW289" s="1"/>
    </row>
    <row r="290" spans="151:153" ht="15" x14ac:dyDescent="0.25">
      <c r="EU290" s="1"/>
      <c r="EV290" s="1"/>
      <c r="EW290" s="1"/>
    </row>
    <row r="291" spans="151:153" ht="15" x14ac:dyDescent="0.25">
      <c r="EU291" s="1"/>
      <c r="EV291" s="1"/>
      <c r="EW291" s="1"/>
    </row>
    <row r="292" spans="151:153" ht="15" x14ac:dyDescent="0.25">
      <c r="EU292" s="1"/>
      <c r="EV292" s="1"/>
      <c r="EW292" s="1"/>
    </row>
    <row r="293" spans="151:153" ht="15" x14ac:dyDescent="0.25">
      <c r="EU293" s="1"/>
      <c r="EV293" s="1"/>
      <c r="EW293" s="1"/>
    </row>
    <row r="294" spans="151:153" ht="15" x14ac:dyDescent="0.25">
      <c r="EU294" s="1"/>
      <c r="EV294" s="1"/>
      <c r="EW294" s="1"/>
    </row>
    <row r="295" spans="151:153" ht="15" x14ac:dyDescent="0.25">
      <c r="EU295" s="1"/>
      <c r="EV295" s="1"/>
      <c r="EW295" s="1"/>
    </row>
    <row r="296" spans="151:153" ht="15" x14ac:dyDescent="0.25">
      <c r="EU296" s="1"/>
      <c r="EV296" s="1"/>
      <c r="EW296" s="1"/>
    </row>
    <row r="297" spans="151:153" ht="15" x14ac:dyDescent="0.25">
      <c r="EU297" s="1"/>
      <c r="EV297" s="1"/>
      <c r="EW297" s="1"/>
    </row>
    <row r="298" spans="151:153" ht="15" x14ac:dyDescent="0.25">
      <c r="EU298" s="1"/>
      <c r="EV298" s="1"/>
      <c r="EW298" s="1"/>
    </row>
    <row r="299" spans="151:153" ht="15" x14ac:dyDescent="0.25">
      <c r="EU299" s="1"/>
      <c r="EV299" s="1"/>
      <c r="EW299" s="1"/>
    </row>
    <row r="300" spans="151:153" ht="15" x14ac:dyDescent="0.25">
      <c r="EU300" s="1"/>
      <c r="EV300" s="1"/>
      <c r="EW300" s="1"/>
    </row>
    <row r="301" spans="151:153" ht="15" x14ac:dyDescent="0.25">
      <c r="EU301" s="1"/>
      <c r="EV301" s="1"/>
      <c r="EW301" s="1"/>
    </row>
    <row r="302" spans="151:153" ht="15" x14ac:dyDescent="0.25">
      <c r="EU302" s="1"/>
      <c r="EV302" s="1"/>
      <c r="EW302" s="1"/>
    </row>
    <row r="303" spans="151:153" ht="15" x14ac:dyDescent="0.25">
      <c r="EU303" s="1"/>
      <c r="EV303" s="1"/>
      <c r="EW303" s="1"/>
    </row>
    <row r="304" spans="151:153" ht="15" x14ac:dyDescent="0.25">
      <c r="EU304" s="1"/>
      <c r="EV304" s="1"/>
      <c r="EW304" s="1"/>
    </row>
    <row r="305" spans="151:153" ht="15" x14ac:dyDescent="0.25">
      <c r="EU305" s="1"/>
      <c r="EV305" s="1"/>
      <c r="EW305" s="1"/>
    </row>
    <row r="306" spans="151:153" ht="15" x14ac:dyDescent="0.25">
      <c r="EU306" s="1"/>
      <c r="EV306" s="1"/>
      <c r="EW306" s="1"/>
    </row>
    <row r="307" spans="151:153" ht="15" x14ac:dyDescent="0.25">
      <c r="EU307" s="1"/>
      <c r="EV307" s="1"/>
      <c r="EW307" s="1"/>
    </row>
    <row r="308" spans="151:153" ht="15" x14ac:dyDescent="0.25">
      <c r="EU308" s="1"/>
      <c r="EV308" s="1"/>
      <c r="EW308" s="1"/>
    </row>
    <row r="309" spans="151:153" ht="15" x14ac:dyDescent="0.25">
      <c r="EU309" s="1"/>
      <c r="EV309" s="1"/>
      <c r="EW309" s="1"/>
    </row>
    <row r="310" spans="151:153" ht="15" x14ac:dyDescent="0.25">
      <c r="EU310" s="1"/>
      <c r="EV310" s="1"/>
      <c r="EW310" s="1"/>
    </row>
    <row r="311" spans="151:153" ht="15" x14ac:dyDescent="0.25">
      <c r="EU311" s="1"/>
      <c r="EV311" s="1"/>
      <c r="EW311" s="1"/>
    </row>
    <row r="312" spans="151:153" ht="15" x14ac:dyDescent="0.25">
      <c r="EU312" s="1"/>
      <c r="EV312" s="1"/>
      <c r="EW312" s="1"/>
    </row>
    <row r="313" spans="151:153" ht="15" x14ac:dyDescent="0.25">
      <c r="EU313" s="1"/>
      <c r="EV313" s="1"/>
      <c r="EW313" s="1"/>
    </row>
    <row r="314" spans="151:153" ht="15" x14ac:dyDescent="0.25">
      <c r="EU314" s="1"/>
      <c r="EV314" s="1"/>
      <c r="EW314" s="1"/>
    </row>
    <row r="315" spans="151:153" ht="15" x14ac:dyDescent="0.25">
      <c r="EU315" s="1"/>
      <c r="EV315" s="1"/>
      <c r="EW315" s="1"/>
    </row>
    <row r="316" spans="151:153" ht="15" x14ac:dyDescent="0.25">
      <c r="EU316" s="1"/>
      <c r="EV316" s="1"/>
      <c r="EW316" s="1"/>
    </row>
    <row r="317" spans="151:153" ht="15" x14ac:dyDescent="0.25">
      <c r="EU317" s="1"/>
      <c r="EV317" s="1"/>
      <c r="EW317" s="1"/>
    </row>
    <row r="318" spans="151:153" ht="15" x14ac:dyDescent="0.25">
      <c r="EU318" s="1"/>
      <c r="EV318" s="1"/>
      <c r="EW318" s="1"/>
    </row>
    <row r="319" spans="151:153" ht="15" x14ac:dyDescent="0.25">
      <c r="EU319" s="1"/>
      <c r="EV319" s="1"/>
      <c r="EW319" s="1"/>
    </row>
    <row r="320" spans="151:153" ht="15" x14ac:dyDescent="0.25">
      <c r="EU320" s="1"/>
      <c r="EV320" s="1"/>
      <c r="EW320" s="1"/>
    </row>
    <row r="321" spans="151:153" ht="15" x14ac:dyDescent="0.25">
      <c r="EU321" s="1"/>
      <c r="EV321" s="1"/>
      <c r="EW321" s="1"/>
    </row>
    <row r="322" spans="151:153" ht="15" x14ac:dyDescent="0.25">
      <c r="EU322" s="1"/>
      <c r="EV322" s="1"/>
      <c r="EW322" s="1"/>
    </row>
    <row r="323" spans="151:153" ht="15" x14ac:dyDescent="0.25">
      <c r="EU323" s="1"/>
      <c r="EV323" s="1"/>
      <c r="EW323" s="1"/>
    </row>
    <row r="324" spans="151:153" ht="15" x14ac:dyDescent="0.25">
      <c r="EU324" s="1"/>
      <c r="EV324" s="1"/>
      <c r="EW324" s="1"/>
    </row>
    <row r="325" spans="151:153" ht="15" x14ac:dyDescent="0.25">
      <c r="EU325" s="1"/>
      <c r="EV325" s="1"/>
      <c r="EW325" s="1"/>
    </row>
    <row r="326" spans="151:153" ht="15" x14ac:dyDescent="0.25">
      <c r="EU326" s="1"/>
      <c r="EV326" s="1"/>
      <c r="EW326" s="1"/>
    </row>
    <row r="327" spans="151:153" ht="15" x14ac:dyDescent="0.25">
      <c r="EU327" s="1"/>
      <c r="EV327" s="1"/>
      <c r="EW327" s="1"/>
    </row>
    <row r="328" spans="151:153" ht="15" x14ac:dyDescent="0.25">
      <c r="EU328" s="1"/>
      <c r="EV328" s="1"/>
      <c r="EW328" s="1"/>
    </row>
    <row r="329" spans="151:153" ht="15" x14ac:dyDescent="0.25">
      <c r="EU329" s="1"/>
      <c r="EV329" s="1"/>
      <c r="EW329" s="1"/>
    </row>
    <row r="330" spans="151:153" ht="15" x14ac:dyDescent="0.25">
      <c r="EU330" s="1"/>
      <c r="EV330" s="1"/>
      <c r="EW330" s="1"/>
    </row>
    <row r="331" spans="151:153" ht="15" x14ac:dyDescent="0.25">
      <c r="EU331" s="1"/>
      <c r="EV331" s="1"/>
      <c r="EW331" s="1"/>
    </row>
    <row r="332" spans="151:153" ht="15" x14ac:dyDescent="0.25">
      <c r="EU332" s="1"/>
      <c r="EV332" s="1"/>
      <c r="EW332" s="1"/>
    </row>
    <row r="333" spans="151:153" ht="15" x14ac:dyDescent="0.25">
      <c r="EU333" s="1"/>
      <c r="EV333" s="1"/>
      <c r="EW333" s="1"/>
    </row>
    <row r="334" spans="151:153" ht="15" x14ac:dyDescent="0.25">
      <c r="EU334" s="1"/>
      <c r="EV334" s="1"/>
      <c r="EW334" s="1"/>
    </row>
    <row r="335" spans="151:153" ht="15" x14ac:dyDescent="0.25">
      <c r="EU335" s="1"/>
      <c r="EV335" s="1"/>
      <c r="EW335" s="1"/>
    </row>
    <row r="336" spans="151:153" ht="15" x14ac:dyDescent="0.25">
      <c r="EU336" s="1"/>
      <c r="EV336" s="1"/>
      <c r="EW336" s="1"/>
    </row>
    <row r="337" spans="151:153" ht="15" x14ac:dyDescent="0.25">
      <c r="EU337" s="1"/>
      <c r="EV337" s="1"/>
      <c r="EW337" s="1"/>
    </row>
    <row r="338" spans="151:153" ht="15" x14ac:dyDescent="0.25">
      <c r="EU338" s="1"/>
      <c r="EV338" s="1"/>
      <c r="EW338" s="1"/>
    </row>
    <row r="339" spans="151:153" ht="15" x14ac:dyDescent="0.25">
      <c r="EU339" s="1"/>
      <c r="EV339" s="1"/>
      <c r="EW339" s="1"/>
    </row>
    <row r="340" spans="151:153" ht="15" x14ac:dyDescent="0.25">
      <c r="EU340" s="1"/>
      <c r="EV340" s="1"/>
      <c r="EW340" s="1"/>
    </row>
    <row r="341" spans="151:153" ht="15" x14ac:dyDescent="0.25">
      <c r="EU341" s="1"/>
      <c r="EV341" s="1"/>
      <c r="EW341" s="1"/>
    </row>
  </sheetData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42"/>
  <sheetViews>
    <sheetView workbookViewId="0"/>
  </sheetViews>
  <sheetFormatPr defaultRowHeight="13.2" x14ac:dyDescent="0.25"/>
  <cols>
    <col min="2" max="2" width="11.109375" customWidth="1"/>
    <col min="3" max="3" width="10.44140625" customWidth="1"/>
    <col min="4" max="4" width="5" customWidth="1"/>
    <col min="5" max="5" width="10.6640625" customWidth="1"/>
    <col min="6" max="6" width="2.6640625" customWidth="1"/>
    <col min="7" max="7" width="4" customWidth="1"/>
    <col min="8" max="8" width="20.88671875" bestFit="1" customWidth="1"/>
    <col min="9" max="9" width="12.33203125" customWidth="1"/>
    <col min="10" max="10" width="15" customWidth="1"/>
    <col min="11" max="11" width="25.5546875" customWidth="1"/>
    <col min="12" max="12" width="38.6640625" customWidth="1"/>
    <col min="13" max="13" width="4.88671875" customWidth="1"/>
    <col min="14" max="14" width="4.44140625" customWidth="1"/>
    <col min="15" max="15" width="10.33203125" bestFit="1" customWidth="1"/>
    <col min="16" max="16" width="10.109375" customWidth="1"/>
    <col min="19" max="19" width="10.109375" bestFit="1" customWidth="1"/>
    <col min="20" max="20" width="3.5546875" customWidth="1"/>
    <col min="21" max="21" width="4.109375" customWidth="1"/>
  </cols>
  <sheetData>
    <row r="1" spans="1:57" s="1" customFormat="1" ht="15" x14ac:dyDescent="0.25">
      <c r="A1" s="1" t="s">
        <v>4057</v>
      </c>
      <c r="B1" s="6" t="s">
        <v>652</v>
      </c>
      <c r="C1" s="6" t="s">
        <v>4055</v>
      </c>
      <c r="D1" s="2" t="s">
        <v>3644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4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477</v>
      </c>
      <c r="Q1" s="1" t="s">
        <v>478</v>
      </c>
      <c r="R1" s="1" t="s">
        <v>479</v>
      </c>
      <c r="S1" s="1" t="s">
        <v>3643</v>
      </c>
      <c r="T1" s="1" t="s">
        <v>5122</v>
      </c>
      <c r="U1" s="2" t="s">
        <v>3430</v>
      </c>
      <c r="V1" s="3" t="s">
        <v>4010</v>
      </c>
      <c r="W1" s="1" t="s">
        <v>3651</v>
      </c>
      <c r="X1" s="1" t="s">
        <v>5123</v>
      </c>
      <c r="Y1" s="1" t="s">
        <v>5124</v>
      </c>
      <c r="Z1" s="1" t="s">
        <v>5125</v>
      </c>
      <c r="AA1" s="1" t="s">
        <v>5126</v>
      </c>
      <c r="AB1" s="1" t="s">
        <v>5127</v>
      </c>
      <c r="AC1" s="1" t="s">
        <v>5128</v>
      </c>
      <c r="AD1" s="1" t="s">
        <v>5129</v>
      </c>
      <c r="AE1" s="1" t="s">
        <v>5130</v>
      </c>
      <c r="AF1" s="1" t="s">
        <v>728</v>
      </c>
      <c r="AG1" s="1" t="s">
        <v>5131</v>
      </c>
      <c r="AH1" s="1" t="s">
        <v>5132</v>
      </c>
      <c r="AI1" s="1" t="s">
        <v>5133</v>
      </c>
      <c r="AJ1" s="1" t="s">
        <v>5134</v>
      </c>
      <c r="AK1" s="1" t="s">
        <v>5135</v>
      </c>
      <c r="AL1" s="1" t="s">
        <v>5136</v>
      </c>
      <c r="AM1" s="1" t="s">
        <v>5137</v>
      </c>
      <c r="AN1" s="1" t="s">
        <v>5138</v>
      </c>
      <c r="AO1" s="1" t="s">
        <v>5139</v>
      </c>
      <c r="AP1" s="1" t="s">
        <v>5140</v>
      </c>
      <c r="AQ1" s="1" t="s">
        <v>5141</v>
      </c>
      <c r="AR1" s="1" t="s">
        <v>5142</v>
      </c>
      <c r="AS1" s="1" t="s">
        <v>5143</v>
      </c>
      <c r="AT1" s="1" t="s">
        <v>5144</v>
      </c>
      <c r="AU1" s="1" t="s">
        <v>5145</v>
      </c>
      <c r="AV1" s="1" t="s">
        <v>5146</v>
      </c>
      <c r="AW1" s="1" t="s">
        <v>4703</v>
      </c>
      <c r="AX1" s="1" t="s">
        <v>4704</v>
      </c>
      <c r="AY1" s="1" t="s">
        <v>4705</v>
      </c>
      <c r="AZ1" s="1" t="s">
        <v>4706</v>
      </c>
      <c r="BA1" s="1" t="s">
        <v>4707</v>
      </c>
      <c r="BB1" s="1" t="s">
        <v>4708</v>
      </c>
      <c r="BC1" s="1" t="s">
        <v>4709</v>
      </c>
      <c r="BD1" s="1" t="s">
        <v>4710</v>
      </c>
      <c r="BE1" s="1" t="s">
        <v>4711</v>
      </c>
    </row>
    <row r="2" spans="1:57" s="1" customFormat="1" ht="15" x14ac:dyDescent="0.25">
      <c r="C2" s="6"/>
      <c r="D2" s="2"/>
      <c r="E2" s="2"/>
      <c r="K2" s="4"/>
      <c r="U2" s="2"/>
      <c r="V2" s="3"/>
    </row>
    <row r="3" spans="1:57" s="1" customFormat="1" ht="15" x14ac:dyDescent="0.25">
      <c r="C3" s="6"/>
      <c r="D3" s="2"/>
      <c r="E3" s="2"/>
      <c r="K3" s="4"/>
      <c r="U3" s="2"/>
      <c r="V3" s="3"/>
    </row>
    <row r="4" spans="1:57" s="1" customFormat="1" ht="15" x14ac:dyDescent="0.25">
      <c r="C4" s="6"/>
      <c r="D4" s="2"/>
      <c r="E4" s="2"/>
      <c r="K4" s="4"/>
      <c r="U4" s="2"/>
      <c r="V4" s="3"/>
    </row>
    <row r="5" spans="1:57" s="1" customFormat="1" ht="15" x14ac:dyDescent="0.25">
      <c r="C5" s="6"/>
      <c r="D5" s="2"/>
      <c r="E5" s="2"/>
      <c r="K5" s="4"/>
      <c r="U5" s="2"/>
      <c r="V5" s="3"/>
    </row>
    <row r="6" spans="1:57" s="1" customFormat="1" ht="15" x14ac:dyDescent="0.25">
      <c r="C6" s="6"/>
      <c r="D6" s="2"/>
      <c r="E6" s="2"/>
      <c r="K6" s="4"/>
      <c r="U6" s="2"/>
      <c r="V6" s="3"/>
    </row>
    <row r="7" spans="1:57" s="1" customFormat="1" ht="15" x14ac:dyDescent="0.25">
      <c r="A7" s="3"/>
      <c r="B7" s="3">
        <f>COUNTA(B2:B6)</f>
        <v>0</v>
      </c>
      <c r="C7" s="3">
        <f>COUNTA(C2:C6)</f>
        <v>0</v>
      </c>
      <c r="D7" s="3">
        <f>COUNTA(D2:D6)</f>
        <v>0</v>
      </c>
      <c r="E7" s="3">
        <f>COUNTA(E2:E6)</f>
        <v>0</v>
      </c>
      <c r="F7" s="3"/>
      <c r="H7" s="6">
        <v>43776</v>
      </c>
      <c r="I7" s="1" t="s">
        <v>3432</v>
      </c>
      <c r="V7" s="2"/>
      <c r="W7" s="3"/>
      <c r="AA7" s="1" t="s">
        <v>4712</v>
      </c>
      <c r="AB7" s="1" t="s">
        <v>4712</v>
      </c>
    </row>
    <row r="8" spans="1:57" s="1" customFormat="1" ht="15" x14ac:dyDescent="0.25">
      <c r="C8" s="6"/>
      <c r="D8" s="2"/>
      <c r="E8" s="2"/>
      <c r="K8" s="4"/>
      <c r="U8" s="2"/>
      <c r="V8" s="3"/>
    </row>
    <row r="9" spans="1:57" s="1" customFormat="1" ht="15" x14ac:dyDescent="0.25">
      <c r="C9" s="6"/>
      <c r="D9" s="2"/>
      <c r="E9" s="2"/>
      <c r="K9" s="4"/>
      <c r="U9" s="2"/>
      <c r="V9" s="3"/>
    </row>
    <row r="10" spans="1:57" s="1" customFormat="1" ht="15" x14ac:dyDescent="0.25">
      <c r="C10" s="6"/>
      <c r="D10" s="2"/>
      <c r="E10" s="2"/>
      <c r="K10" s="4"/>
      <c r="U10" s="2"/>
      <c r="V10" s="3"/>
    </row>
    <row r="11" spans="1:57" s="1" customFormat="1" ht="15" x14ac:dyDescent="0.25">
      <c r="C11" s="6"/>
      <c r="D11" s="2"/>
      <c r="E11" s="2"/>
      <c r="K11" s="4"/>
      <c r="U11" s="2"/>
      <c r="V11" s="3"/>
    </row>
    <row r="12" spans="1:57" s="1" customFormat="1" ht="15" x14ac:dyDescent="0.25">
      <c r="C12" s="6"/>
      <c r="D12" s="2"/>
      <c r="E12" s="2"/>
      <c r="K12" s="4"/>
      <c r="U12" s="2"/>
      <c r="V12" s="3"/>
    </row>
    <row r="13" spans="1:57" s="1" customFormat="1" ht="15" x14ac:dyDescent="0.25">
      <c r="A13" s="3"/>
      <c r="B13" s="3">
        <f>COUNTA(B8:B12)</f>
        <v>0</v>
      </c>
      <c r="C13" s="3">
        <f>COUNTA(C8:C12)</f>
        <v>0</v>
      </c>
      <c r="D13" s="3">
        <f>COUNTA(D8:D12)</f>
        <v>0</v>
      </c>
      <c r="E13" s="3">
        <f>COUNTA(E8:E12)</f>
        <v>0</v>
      </c>
      <c r="F13" s="3"/>
      <c r="H13" s="6">
        <v>43783</v>
      </c>
      <c r="I13" s="1" t="s">
        <v>3432</v>
      </c>
      <c r="V13" s="2"/>
      <c r="W13" s="3"/>
      <c r="AA13" s="1" t="s">
        <v>4712</v>
      </c>
      <c r="AB13" s="1" t="s">
        <v>4712</v>
      </c>
    </row>
    <row r="14" spans="1:57" s="1" customFormat="1" ht="15" x14ac:dyDescent="0.25">
      <c r="C14" s="6"/>
      <c r="D14" s="2"/>
      <c r="E14" s="2"/>
      <c r="K14" s="4"/>
      <c r="U14" s="2"/>
      <c r="V14" s="3"/>
    </row>
    <row r="15" spans="1:57" s="1" customFormat="1" ht="15" x14ac:dyDescent="0.25">
      <c r="C15" s="6"/>
      <c r="D15" s="2"/>
      <c r="E15" s="2"/>
      <c r="K15" s="4"/>
      <c r="U15" s="2"/>
      <c r="V15" s="3"/>
    </row>
    <row r="16" spans="1:57" s="1" customFormat="1" ht="15" x14ac:dyDescent="0.25">
      <c r="C16" s="6"/>
      <c r="D16" s="2"/>
      <c r="E16" s="2"/>
      <c r="K16" s="4"/>
      <c r="U16" s="2"/>
      <c r="V16" s="3"/>
    </row>
    <row r="17" spans="1:28" s="1" customFormat="1" ht="15" x14ac:dyDescent="0.25">
      <c r="C17" s="6"/>
      <c r="D17" s="2"/>
      <c r="E17" s="2"/>
      <c r="K17" s="4"/>
      <c r="U17" s="2"/>
      <c r="V17" s="3"/>
    </row>
    <row r="18" spans="1:28" s="1" customFormat="1" ht="15" x14ac:dyDescent="0.25">
      <c r="C18" s="6"/>
      <c r="D18" s="2"/>
      <c r="E18" s="2"/>
      <c r="K18" s="4"/>
      <c r="U18" s="2"/>
      <c r="V18" s="3"/>
    </row>
    <row r="19" spans="1:28" s="1" customFormat="1" ht="15" x14ac:dyDescent="0.25">
      <c r="A19" s="3"/>
      <c r="B19" s="3">
        <f>COUNTA(B14:B18)</f>
        <v>0</v>
      </c>
      <c r="C19" s="3">
        <f>COUNTA(C14:C18)</f>
        <v>0</v>
      </c>
      <c r="D19" s="3">
        <f>COUNTA(D14:D18)</f>
        <v>0</v>
      </c>
      <c r="E19" s="3">
        <f>COUNTA(E14:E18)</f>
        <v>0</v>
      </c>
      <c r="F19" s="3"/>
      <c r="H19" s="6">
        <v>43790</v>
      </c>
      <c r="I19" s="1" t="s">
        <v>3432</v>
      </c>
      <c r="V19" s="2"/>
      <c r="W19" s="3"/>
      <c r="AA19" s="1" t="s">
        <v>4712</v>
      </c>
      <c r="AB19" s="1" t="s">
        <v>4712</v>
      </c>
    </row>
    <row r="20" spans="1:28" ht="15" x14ac:dyDescent="0.25">
      <c r="A20" s="3"/>
      <c r="B20" s="3">
        <f>B19+B13+B7</f>
        <v>0</v>
      </c>
      <c r="C20" s="3">
        <f>C19+C13+C7</f>
        <v>0</v>
      </c>
      <c r="D20" s="3">
        <f>D19+D13+D7</f>
        <v>0</v>
      </c>
      <c r="E20" s="3">
        <f>E19+E13+E7</f>
        <v>0</v>
      </c>
      <c r="H20" s="11" t="s">
        <v>2671</v>
      </c>
      <c r="I20" s="1" t="s">
        <v>3432</v>
      </c>
      <c r="M20" s="5"/>
    </row>
    <row r="21" spans="1:28" ht="15" x14ac:dyDescent="0.25">
      <c r="A21" s="3"/>
      <c r="B21" s="3">
        <f>B20</f>
        <v>0</v>
      </c>
      <c r="C21" s="3">
        <f>C20</f>
        <v>0</v>
      </c>
      <c r="D21" s="3">
        <f>D20</f>
        <v>0</v>
      </c>
      <c r="E21" s="3">
        <f>E20</f>
        <v>0</v>
      </c>
      <c r="H21" s="11" t="s">
        <v>2672</v>
      </c>
      <c r="I21" s="1" t="s">
        <v>3432</v>
      </c>
      <c r="M21" s="5"/>
    </row>
    <row r="22" spans="1:28" s="1" customFormat="1" ht="15" x14ac:dyDescent="0.25">
      <c r="C22" s="6"/>
      <c r="D22" s="2"/>
      <c r="E22" s="2"/>
      <c r="K22" s="4"/>
      <c r="U22" s="2"/>
      <c r="V22" s="3"/>
    </row>
    <row r="23" spans="1:28" s="1" customFormat="1" ht="15" x14ac:dyDescent="0.25">
      <c r="C23" s="6"/>
      <c r="D23" s="2"/>
      <c r="E23" s="2"/>
      <c r="K23" s="4"/>
      <c r="U23" s="2"/>
      <c r="V23" s="3"/>
    </row>
    <row r="24" spans="1:28" s="1" customFormat="1" ht="15" x14ac:dyDescent="0.25">
      <c r="C24" s="6"/>
      <c r="D24" s="2"/>
      <c r="E24" s="2"/>
      <c r="K24" s="4"/>
      <c r="U24" s="2"/>
      <c r="V24" s="3"/>
    </row>
    <row r="25" spans="1:28" s="1" customFormat="1" ht="15" x14ac:dyDescent="0.25">
      <c r="C25" s="6"/>
      <c r="D25" s="2"/>
      <c r="E25" s="2"/>
      <c r="K25" s="4"/>
      <c r="U25" s="2"/>
      <c r="V25" s="3"/>
    </row>
    <row r="26" spans="1:28" s="1" customFormat="1" ht="15" x14ac:dyDescent="0.25">
      <c r="C26" s="6"/>
      <c r="D26" s="2"/>
      <c r="E26" s="2"/>
      <c r="K26" s="4"/>
      <c r="U26" s="2"/>
      <c r="V26" s="3"/>
    </row>
    <row r="27" spans="1:28" ht="15" x14ac:dyDescent="0.25">
      <c r="B27" s="3">
        <f>COUNTA(B22:B26)</f>
        <v>0</v>
      </c>
      <c r="C27" s="3">
        <f>COUNTA(C22:C26)</f>
        <v>0</v>
      </c>
      <c r="D27" s="3">
        <f>COUNTA(D22:D26)</f>
        <v>0</v>
      </c>
      <c r="E27" s="3">
        <f>COUNTA(E22:E26)</f>
        <v>0</v>
      </c>
      <c r="H27" s="6">
        <v>43804</v>
      </c>
      <c r="I27" s="1" t="s">
        <v>3432</v>
      </c>
    </row>
    <row r="28" spans="1:28" s="1" customFormat="1" ht="15" x14ac:dyDescent="0.25">
      <c r="C28" s="6"/>
      <c r="D28" s="2"/>
      <c r="E28" s="2"/>
      <c r="K28" s="4"/>
      <c r="U28" s="2"/>
      <c r="V28" s="3"/>
    </row>
    <row r="29" spans="1:28" s="1" customFormat="1" ht="15" x14ac:dyDescent="0.25">
      <c r="C29" s="6"/>
      <c r="D29" s="2"/>
      <c r="E29" s="2"/>
      <c r="K29" s="4"/>
      <c r="U29" s="2"/>
      <c r="V29" s="3"/>
    </row>
    <row r="30" spans="1:28" s="1" customFormat="1" ht="15" x14ac:dyDescent="0.25">
      <c r="C30" s="6"/>
      <c r="D30" s="2"/>
      <c r="E30" s="2"/>
      <c r="K30" s="4"/>
      <c r="U30" s="2"/>
      <c r="V30" s="3"/>
    </row>
    <row r="31" spans="1:28" s="1" customFormat="1" ht="15" x14ac:dyDescent="0.25">
      <c r="C31" s="6"/>
      <c r="D31" s="2"/>
      <c r="E31" s="2"/>
      <c r="K31" s="4"/>
      <c r="U31" s="2"/>
      <c r="V31" s="3"/>
    </row>
    <row r="32" spans="1:28" s="1" customFormat="1" ht="15" x14ac:dyDescent="0.25">
      <c r="C32" s="6"/>
      <c r="D32" s="2"/>
      <c r="E32" s="2"/>
      <c r="K32" s="4"/>
      <c r="U32" s="2"/>
      <c r="V32" s="3"/>
    </row>
    <row r="33" spans="1:47" ht="15" x14ac:dyDescent="0.25">
      <c r="B33" s="3">
        <f>COUNTA(B28:B32)</f>
        <v>0</v>
      </c>
      <c r="C33" s="3">
        <f>COUNTA(C28:C32)</f>
        <v>0</v>
      </c>
      <c r="D33" s="3">
        <f>COUNTA(D28:D32)</f>
        <v>0</v>
      </c>
      <c r="E33" s="3">
        <f>COUNTA(E28:E32)</f>
        <v>0</v>
      </c>
      <c r="H33" s="6">
        <v>43811</v>
      </c>
      <c r="I33" s="1" t="s">
        <v>3432</v>
      </c>
    </row>
    <row r="34" spans="1:47" s="1" customFormat="1" ht="15" x14ac:dyDescent="0.25">
      <c r="C34" s="6"/>
      <c r="D34" s="2"/>
      <c r="E34" s="2"/>
      <c r="K34" s="4"/>
      <c r="U34" s="2"/>
      <c r="V34" s="3"/>
    </row>
    <row r="35" spans="1:47" s="1" customFormat="1" ht="15" x14ac:dyDescent="0.25">
      <c r="C35" s="6"/>
      <c r="D35" s="2"/>
      <c r="E35" s="2"/>
      <c r="K35" s="4"/>
      <c r="U35" s="2"/>
      <c r="V35" s="3"/>
    </row>
    <row r="36" spans="1:47" s="1" customFormat="1" ht="15" x14ac:dyDescent="0.25">
      <c r="C36" s="6"/>
      <c r="D36" s="2"/>
      <c r="E36" s="2"/>
      <c r="K36" s="4"/>
      <c r="U36" s="2"/>
      <c r="V36" s="3"/>
    </row>
    <row r="37" spans="1:47" s="1" customFormat="1" ht="15" x14ac:dyDescent="0.25">
      <c r="C37" s="6"/>
      <c r="D37" s="2"/>
      <c r="E37" s="2"/>
      <c r="K37" s="4"/>
      <c r="U37" s="2"/>
      <c r="V37" s="3"/>
    </row>
    <row r="38" spans="1:47" s="1" customFormat="1" ht="15" x14ac:dyDescent="0.25">
      <c r="C38" s="6"/>
      <c r="D38" s="2"/>
      <c r="E38" s="2"/>
      <c r="K38" s="4"/>
      <c r="U38" s="2"/>
      <c r="V38" s="3"/>
    </row>
    <row r="39" spans="1:47" ht="15" x14ac:dyDescent="0.25">
      <c r="B39" s="3">
        <f>COUNTA(B34:B38)</f>
        <v>0</v>
      </c>
      <c r="C39" s="3">
        <f>COUNTA(C34:C38)</f>
        <v>0</v>
      </c>
      <c r="D39" s="3">
        <f>COUNTA(D34:D38)</f>
        <v>0</v>
      </c>
      <c r="E39" s="3">
        <f>COUNTA(E34:E38)</f>
        <v>0</v>
      </c>
      <c r="H39" s="6">
        <v>43818</v>
      </c>
      <c r="I39" s="1" t="s">
        <v>3432</v>
      </c>
    </row>
    <row r="40" spans="1:47" ht="15" x14ac:dyDescent="0.25">
      <c r="B40" s="3"/>
      <c r="C40" s="3"/>
      <c r="D40" s="3"/>
      <c r="E40" s="3"/>
      <c r="H40" s="6"/>
      <c r="I40" s="1"/>
    </row>
    <row r="41" spans="1:47" ht="15" x14ac:dyDescent="0.25">
      <c r="B41" s="3"/>
      <c r="C41" s="3"/>
      <c r="D41" s="3"/>
      <c r="E41" s="3"/>
      <c r="H41" s="6"/>
      <c r="I41" s="1"/>
    </row>
    <row r="42" spans="1:47" ht="15" x14ac:dyDescent="0.25">
      <c r="B42" s="3"/>
      <c r="C42" s="3"/>
      <c r="D42" s="3"/>
      <c r="E42" s="3"/>
      <c r="H42" s="6"/>
      <c r="I42" s="1"/>
    </row>
    <row r="43" spans="1:47" ht="15" x14ac:dyDescent="0.25">
      <c r="B43" s="3"/>
      <c r="C43" s="3"/>
      <c r="D43" s="3"/>
      <c r="E43" s="3"/>
      <c r="H43" s="6"/>
      <c r="I43" s="1"/>
    </row>
    <row r="44" spans="1:47" s="1" customFormat="1" ht="15" x14ac:dyDescent="0.25">
      <c r="C44" s="6"/>
      <c r="D44" s="2"/>
      <c r="E44" s="2"/>
      <c r="K44" s="4"/>
      <c r="U44" s="2"/>
      <c r="V44" s="3"/>
    </row>
    <row r="45" spans="1:47" ht="15" x14ac:dyDescent="0.25">
      <c r="B45" s="3">
        <f>COUNTA(B40:B44)</f>
        <v>0</v>
      </c>
      <c r="C45" s="3">
        <f>COUNTA(C40:C44)</f>
        <v>0</v>
      </c>
      <c r="D45" s="3">
        <f>COUNTA(D40:D44)</f>
        <v>0</v>
      </c>
      <c r="E45" s="3">
        <f>COUNTA(E40:E44)</f>
        <v>0</v>
      </c>
      <c r="H45" s="6">
        <v>43825</v>
      </c>
      <c r="I45" s="1" t="s">
        <v>3432</v>
      </c>
    </row>
    <row r="46" spans="1:47" ht="15" x14ac:dyDescent="0.25">
      <c r="A46" s="3"/>
      <c r="B46" s="3">
        <f>B39+B33+B27+B45</f>
        <v>0</v>
      </c>
      <c r="C46" s="3">
        <f>C39+C33+C27+C45</f>
        <v>0</v>
      </c>
      <c r="D46" s="3">
        <f>D39+D33+D27+D45</f>
        <v>0</v>
      </c>
      <c r="E46" s="3">
        <f>E39+E33+E27+E45</f>
        <v>0</v>
      </c>
      <c r="H46" s="11" t="s">
        <v>2767</v>
      </c>
      <c r="I46" s="1" t="s">
        <v>3432</v>
      </c>
      <c r="M46" s="5"/>
    </row>
    <row r="47" spans="1:47" ht="15" x14ac:dyDescent="0.25">
      <c r="A47" s="3"/>
      <c r="B47" s="3">
        <f>B46+B21</f>
        <v>0</v>
      </c>
      <c r="C47" s="3">
        <f>C46+C21</f>
        <v>0</v>
      </c>
      <c r="D47" s="3">
        <f>D46+D21</f>
        <v>0</v>
      </c>
      <c r="E47" s="3">
        <f>E46+E21</f>
        <v>0</v>
      </c>
      <c r="H47" s="11" t="s">
        <v>2672</v>
      </c>
      <c r="I47" s="1" t="s">
        <v>3432</v>
      </c>
      <c r="M47" s="5"/>
    </row>
    <row r="48" spans="1:47" s="1" customFormat="1" ht="15" x14ac:dyDescent="0.25">
      <c r="A48" s="9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</row>
    <row r="49" spans="1:47" ht="15" x14ac:dyDescent="0.25">
      <c r="B49" s="3">
        <f>COUNTA(B48:B48)</f>
        <v>0</v>
      </c>
      <c r="C49" s="3">
        <f>COUNTA(C48:C48)</f>
        <v>0</v>
      </c>
      <c r="D49" s="3">
        <f>COUNTA(D48:D48)</f>
        <v>0</v>
      </c>
      <c r="E49" s="3">
        <f>COUNTA(E48:E48)</f>
        <v>0</v>
      </c>
      <c r="H49" s="6">
        <v>43832</v>
      </c>
      <c r="I49" s="1" t="s">
        <v>3432</v>
      </c>
    </row>
    <row r="50" spans="1:47" s="1" customFormat="1" ht="15" x14ac:dyDescent="0.25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</row>
    <row r="51" spans="1:47" s="1" customFormat="1" ht="15" x14ac:dyDescent="0.25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</row>
    <row r="52" spans="1:47" s="1" customFormat="1" ht="15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</row>
    <row r="53" spans="1:47" s="1" customFormat="1" ht="15" x14ac:dyDescent="0.25">
      <c r="A53" s="9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</row>
    <row r="54" spans="1:47" ht="15" x14ac:dyDescent="0.25">
      <c r="B54" s="3">
        <f>COUNTA(B50:B53)</f>
        <v>0</v>
      </c>
      <c r="C54" s="3">
        <f>COUNTA(C50:C53)</f>
        <v>0</v>
      </c>
      <c r="D54" s="3">
        <f>COUNTA(D50:D53)</f>
        <v>0</v>
      </c>
      <c r="E54" s="3">
        <f>COUNTA(E50:E53)</f>
        <v>0</v>
      </c>
      <c r="H54" s="6">
        <v>43839</v>
      </c>
      <c r="I54" s="1" t="s">
        <v>3432</v>
      </c>
    </row>
    <row r="55" spans="1:47" s="1" customFormat="1" ht="15" x14ac:dyDescent="0.25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</row>
    <row r="56" spans="1:47" s="1" customFormat="1" ht="15" x14ac:dyDescent="0.25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</row>
    <row r="57" spans="1:47" s="1" customFormat="1" ht="15" x14ac:dyDescent="0.25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</row>
    <row r="58" spans="1:47" s="1" customFormat="1" ht="15" x14ac:dyDescent="0.25">
      <c r="A58" s="9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</row>
    <row r="59" spans="1:47" ht="15" x14ac:dyDescent="0.25">
      <c r="B59" s="3">
        <f>COUNTA(B55:B58)</f>
        <v>0</v>
      </c>
      <c r="C59" s="3">
        <f>COUNTA(C55:C58)</f>
        <v>0</v>
      </c>
      <c r="D59" s="3">
        <f>COUNTA(D55:D58)</f>
        <v>0</v>
      </c>
      <c r="E59" s="3">
        <f>COUNTA(E55:E58)</f>
        <v>0</v>
      </c>
      <c r="H59" s="6">
        <v>43846</v>
      </c>
      <c r="I59" s="1" t="s">
        <v>3432</v>
      </c>
    </row>
    <row r="60" spans="1:47" s="1" customFormat="1" ht="15" x14ac:dyDescent="0.2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</row>
    <row r="61" spans="1:47" s="1" customFormat="1" ht="15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</row>
    <row r="62" spans="1:47" s="1" customFormat="1" ht="15" x14ac:dyDescent="0.25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</row>
    <row r="63" spans="1:47" s="1" customFormat="1" ht="15" x14ac:dyDescent="0.25">
      <c r="A63" s="9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</row>
    <row r="64" spans="1:47" ht="15" x14ac:dyDescent="0.25">
      <c r="B64" s="3">
        <f>COUNTA(B60:B63)</f>
        <v>0</v>
      </c>
      <c r="C64" s="3">
        <f>COUNTA(C60:C63)</f>
        <v>0</v>
      </c>
      <c r="D64" s="3">
        <f>COUNTA(D60:D63)</f>
        <v>0</v>
      </c>
      <c r="E64" s="3">
        <f>COUNTA(E60:E63)</f>
        <v>0</v>
      </c>
      <c r="H64" s="6">
        <v>43853</v>
      </c>
      <c r="I64" s="1" t="s">
        <v>3432</v>
      </c>
    </row>
    <row r="65" spans="1:47" s="1" customFormat="1" ht="15" x14ac:dyDescent="0.25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</row>
    <row r="66" spans="1:47" s="1" customFormat="1" ht="15" x14ac:dyDescent="0.25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</row>
    <row r="67" spans="1:47" s="1" customFormat="1" ht="15" x14ac:dyDescent="0.25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</row>
    <row r="68" spans="1:47" s="1" customFormat="1" ht="15" x14ac:dyDescent="0.25">
      <c r="A68" s="9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</row>
    <row r="69" spans="1:47" ht="15" x14ac:dyDescent="0.25">
      <c r="B69" s="3">
        <f>COUNTA(B65:B68)</f>
        <v>0</v>
      </c>
      <c r="C69" s="3">
        <f>COUNTA(C65:C68)</f>
        <v>0</v>
      </c>
      <c r="D69" s="3">
        <f>COUNTA(D65:D68)</f>
        <v>0</v>
      </c>
      <c r="E69" s="3">
        <f>COUNTA(E65:E68)</f>
        <v>0</v>
      </c>
      <c r="H69" s="6">
        <v>43860</v>
      </c>
      <c r="I69" s="1" t="s">
        <v>3432</v>
      </c>
    </row>
    <row r="70" spans="1:47" ht="15" x14ac:dyDescent="0.25">
      <c r="A70" s="3"/>
      <c r="B70" s="3">
        <f>B49+B54+B59+B64+B69</f>
        <v>0</v>
      </c>
      <c r="C70" s="3">
        <f>C49+C54+C59+C64+C69</f>
        <v>0</v>
      </c>
      <c r="D70" s="3">
        <f>D49+D54+D59+D64+D69</f>
        <v>0</v>
      </c>
      <c r="E70" s="3">
        <f>E49+E54+E59+E64+E69</f>
        <v>0</v>
      </c>
      <c r="H70" s="11" t="s">
        <v>1425</v>
      </c>
      <c r="I70" s="1" t="s">
        <v>3432</v>
      </c>
      <c r="M70" s="5"/>
    </row>
    <row r="71" spans="1:47" ht="15" x14ac:dyDescent="0.25">
      <c r="A71" s="3"/>
      <c r="B71" s="3">
        <f>B70+B47</f>
        <v>0</v>
      </c>
      <c r="C71" s="3">
        <f>C70+C47</f>
        <v>0</v>
      </c>
      <c r="D71" s="3">
        <f>D70+D47</f>
        <v>0</v>
      </c>
      <c r="E71" s="3">
        <f>E70+E47</f>
        <v>0</v>
      </c>
      <c r="H71" s="11" t="s">
        <v>2512</v>
      </c>
      <c r="I71" s="1" t="s">
        <v>3432</v>
      </c>
      <c r="M71" s="5"/>
    </row>
    <row r="72" spans="1:47" s="1" customFormat="1" ht="15" x14ac:dyDescent="0.25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</row>
    <row r="73" spans="1:47" s="1" customFormat="1" ht="15" x14ac:dyDescent="0.25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</row>
    <row r="74" spans="1:47" s="1" customFormat="1" ht="15" x14ac:dyDescent="0.25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</row>
    <row r="75" spans="1:47" s="1" customFormat="1" ht="15" x14ac:dyDescent="0.25">
      <c r="A75" s="9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</row>
    <row r="76" spans="1:47" ht="15" x14ac:dyDescent="0.25">
      <c r="B76" s="3">
        <f>COUNTA(B72:B75)</f>
        <v>0</v>
      </c>
      <c r="C76" s="3">
        <f>COUNTA(C72:C75)</f>
        <v>0</v>
      </c>
      <c r="D76" s="3">
        <f>COUNTA(D72:D75)</f>
        <v>0</v>
      </c>
      <c r="E76" s="3">
        <f>COUNTA(E72:E75)</f>
        <v>0</v>
      </c>
      <c r="H76" s="6">
        <v>43867</v>
      </c>
      <c r="I76" s="1" t="s">
        <v>3432</v>
      </c>
    </row>
    <row r="77" spans="1:47" s="1" customFormat="1" ht="15" x14ac:dyDescent="0.25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</row>
    <row r="78" spans="1:47" s="1" customFormat="1" ht="15" x14ac:dyDescent="0.25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</row>
    <row r="79" spans="1:47" s="1" customFormat="1" ht="15" x14ac:dyDescent="0.25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</row>
    <row r="80" spans="1:47" s="1" customFormat="1" ht="15" x14ac:dyDescent="0.25">
      <c r="A80" s="9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</row>
    <row r="81" spans="1:47" ht="15" x14ac:dyDescent="0.25">
      <c r="B81" s="3">
        <f>COUNTA(B77:B80)</f>
        <v>0</v>
      </c>
      <c r="C81" s="3">
        <f>COUNTA(C77:C80)</f>
        <v>0</v>
      </c>
      <c r="D81" s="3">
        <f>COUNTA(D77:D80)</f>
        <v>0</v>
      </c>
      <c r="E81" s="3">
        <f>COUNTA(E77:E80)</f>
        <v>0</v>
      </c>
      <c r="H81" s="6">
        <v>43874</v>
      </c>
      <c r="I81" s="1" t="s">
        <v>3432</v>
      </c>
    </row>
    <row r="82" spans="1:47" s="1" customFormat="1" ht="15" x14ac:dyDescent="0.25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</row>
    <row r="83" spans="1:47" s="1" customFormat="1" ht="15" x14ac:dyDescent="0.25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</row>
    <row r="84" spans="1:47" s="1" customFormat="1" ht="15" x14ac:dyDescent="0.25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</row>
    <row r="85" spans="1:47" s="1" customFormat="1" ht="15" x14ac:dyDescent="0.25">
      <c r="A85" s="9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</row>
    <row r="86" spans="1:47" ht="15" x14ac:dyDescent="0.25">
      <c r="B86" s="3">
        <f>COUNTA(B82:B85)</f>
        <v>0</v>
      </c>
      <c r="C86" s="3">
        <f>COUNTA(C82:C85)</f>
        <v>0</v>
      </c>
      <c r="D86" s="3">
        <f>COUNTA(D82:D85)</f>
        <v>0</v>
      </c>
      <c r="E86" s="3">
        <f>COUNTA(E82:E85)</f>
        <v>0</v>
      </c>
      <c r="H86" s="6">
        <v>43881</v>
      </c>
      <c r="I86" s="1" t="s">
        <v>3432</v>
      </c>
    </row>
    <row r="87" spans="1:47" s="1" customFormat="1" ht="15" x14ac:dyDescent="0.25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</row>
    <row r="88" spans="1:47" s="1" customFormat="1" ht="15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</row>
    <row r="89" spans="1:47" s="1" customFormat="1" ht="15" x14ac:dyDescent="0.25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</row>
    <row r="90" spans="1:47" s="1" customFormat="1" ht="15" x14ac:dyDescent="0.25">
      <c r="A90" s="9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</row>
    <row r="91" spans="1:47" ht="15" x14ac:dyDescent="0.25">
      <c r="B91" s="3">
        <f>COUNTA(B87:B90)</f>
        <v>0</v>
      </c>
      <c r="C91" s="3">
        <f>COUNTA(C87:C90)</f>
        <v>0</v>
      </c>
      <c r="D91" s="3">
        <f>COUNTA(D87:D90)</f>
        <v>0</v>
      </c>
      <c r="E91" s="3">
        <f>COUNTA(E87:E90)</f>
        <v>0</v>
      </c>
      <c r="H91" s="6">
        <v>43888</v>
      </c>
      <c r="I91" s="1" t="s">
        <v>3432</v>
      </c>
    </row>
    <row r="92" spans="1:47" ht="15" x14ac:dyDescent="0.25">
      <c r="A92" s="3"/>
      <c r="B92" s="3">
        <f>B76+B81+B86+B91</f>
        <v>0</v>
      </c>
      <c r="C92" s="3">
        <f>C76+C81+C86+C91</f>
        <v>0</v>
      </c>
      <c r="D92" s="3">
        <f>D76+D81+D86+D91</f>
        <v>0</v>
      </c>
      <c r="E92" s="3">
        <f>E76+E81+E86+E91</f>
        <v>0</v>
      </c>
      <c r="H92" s="11" t="s">
        <v>1762</v>
      </c>
      <c r="I92" s="1" t="s">
        <v>3432</v>
      </c>
      <c r="M92" s="5"/>
    </row>
    <row r="93" spans="1:47" ht="15" x14ac:dyDescent="0.25">
      <c r="A93" s="3"/>
      <c r="B93" s="3">
        <f>B92+B71</f>
        <v>0</v>
      </c>
      <c r="C93" s="3">
        <f>C92+C71</f>
        <v>0</v>
      </c>
      <c r="D93" s="3">
        <f>D92+D71</f>
        <v>0</v>
      </c>
      <c r="E93" s="3">
        <f>E92+E71</f>
        <v>0</v>
      </c>
      <c r="H93" s="11" t="s">
        <v>2512</v>
      </c>
      <c r="I93" s="1" t="s">
        <v>3432</v>
      </c>
      <c r="M93" s="5"/>
    </row>
    <row r="94" spans="1:47" s="1" customFormat="1" ht="15" x14ac:dyDescent="0.25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</row>
    <row r="95" spans="1:47" s="1" customFormat="1" ht="15" x14ac:dyDescent="0.25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</row>
    <row r="96" spans="1:47" s="1" customFormat="1" ht="15" x14ac:dyDescent="0.25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</row>
    <row r="97" spans="1:47" s="1" customFormat="1" ht="15" x14ac:dyDescent="0.25">
      <c r="A97" s="9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</row>
    <row r="98" spans="1:47" ht="15" x14ac:dyDescent="0.25">
      <c r="B98" s="3">
        <f>COUNTA(B94:B97)</f>
        <v>0</v>
      </c>
      <c r="C98" s="3">
        <f>COUNTA(C94:C97)</f>
        <v>0</v>
      </c>
      <c r="D98" s="3">
        <f>COUNTA(D94:D97)</f>
        <v>0</v>
      </c>
      <c r="E98" s="3">
        <f>COUNTA(E94:E97)</f>
        <v>0</v>
      </c>
      <c r="H98" s="6">
        <v>43895</v>
      </c>
      <c r="I98" s="1" t="s">
        <v>3432</v>
      </c>
    </row>
    <row r="99" spans="1:47" s="1" customFormat="1" ht="15" x14ac:dyDescent="0.25"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</row>
    <row r="100" spans="1:47" s="1" customFormat="1" ht="15" x14ac:dyDescent="0.25"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</row>
    <row r="101" spans="1:47" s="1" customFormat="1" ht="15" x14ac:dyDescent="0.25"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</row>
    <row r="102" spans="1:47" s="1" customFormat="1" ht="15" x14ac:dyDescent="0.25">
      <c r="A102" s="9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</row>
    <row r="103" spans="1:47" ht="15" x14ac:dyDescent="0.25">
      <c r="B103" s="3">
        <f>COUNTA(B99:B102)</f>
        <v>0</v>
      </c>
      <c r="C103" s="3">
        <f>COUNTA(C99:C102)</f>
        <v>0</v>
      </c>
      <c r="D103" s="3">
        <f>COUNTA(D99:D102)</f>
        <v>0</v>
      </c>
      <c r="E103" s="3">
        <f>COUNTA(E99:E102)</f>
        <v>0</v>
      </c>
      <c r="H103" s="6">
        <v>43902</v>
      </c>
      <c r="I103" s="1" t="s">
        <v>3432</v>
      </c>
    </row>
    <row r="104" spans="1:47" s="1" customFormat="1" ht="15" x14ac:dyDescent="0.25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</row>
    <row r="105" spans="1:47" s="1" customFormat="1" ht="15" x14ac:dyDescent="0.25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</row>
    <row r="106" spans="1:47" s="1" customFormat="1" ht="15" x14ac:dyDescent="0.25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</row>
    <row r="107" spans="1:47" s="1" customFormat="1" ht="15" x14ac:dyDescent="0.25">
      <c r="A107" s="9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</row>
    <row r="108" spans="1:47" ht="15" x14ac:dyDescent="0.25">
      <c r="B108" s="3">
        <f>COUNTA(B104:B107)</f>
        <v>0</v>
      </c>
      <c r="C108" s="3">
        <f>COUNTA(C104:C107)</f>
        <v>0</v>
      </c>
      <c r="D108" s="3">
        <f>COUNTA(D104:D107)</f>
        <v>0</v>
      </c>
      <c r="E108" s="3">
        <f>COUNTA(E104:E107)</f>
        <v>0</v>
      </c>
      <c r="H108" s="6">
        <v>43909</v>
      </c>
      <c r="I108" s="1" t="s">
        <v>3432</v>
      </c>
    </row>
    <row r="109" spans="1:47" s="1" customFormat="1" ht="15" x14ac:dyDescent="0.25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1:47" s="1" customFormat="1" ht="15" x14ac:dyDescent="0.25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</row>
    <row r="111" spans="1:47" s="1" customFormat="1" ht="15" x14ac:dyDescent="0.25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47" s="1" customFormat="1" ht="15" x14ac:dyDescent="0.25">
      <c r="A112" s="9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1:47" ht="15" x14ac:dyDescent="0.25">
      <c r="B113" s="3">
        <f>COUNTA(B109:B112)</f>
        <v>0</v>
      </c>
      <c r="C113" s="3">
        <f>COUNTA(C109:C112)</f>
        <v>0</v>
      </c>
      <c r="D113" s="3">
        <f>COUNTA(D109:D112)</f>
        <v>0</v>
      </c>
      <c r="E113" s="3">
        <f>COUNTA(E109:E112)</f>
        <v>0</v>
      </c>
      <c r="H113" s="6">
        <v>43916</v>
      </c>
      <c r="I113" s="1" t="s">
        <v>3432</v>
      </c>
    </row>
    <row r="114" spans="1:47" ht="15" x14ac:dyDescent="0.25">
      <c r="A114" s="3"/>
      <c r="B114" s="3">
        <f>B98+B103+B108+B113</f>
        <v>0</v>
      </c>
      <c r="C114" s="3">
        <f>C98+C103+C108+C113</f>
        <v>0</v>
      </c>
      <c r="D114" s="3">
        <f>D98+D103+D108+D113</f>
        <v>0</v>
      </c>
      <c r="E114" s="3">
        <f>E98+E103+E108+E113</f>
        <v>0</v>
      </c>
      <c r="H114" s="11" t="s">
        <v>320</v>
      </c>
      <c r="I114" s="1" t="s">
        <v>3432</v>
      </c>
      <c r="M114" s="5"/>
    </row>
    <row r="115" spans="1:47" ht="15" x14ac:dyDescent="0.25">
      <c r="A115" s="3"/>
      <c r="B115" s="3">
        <f>B114+B93</f>
        <v>0</v>
      </c>
      <c r="C115" s="3">
        <f>C114+C93</f>
        <v>0</v>
      </c>
      <c r="D115" s="3">
        <f>D114+D93</f>
        <v>0</v>
      </c>
      <c r="E115" s="3">
        <f>E114+E93</f>
        <v>0</v>
      </c>
      <c r="H115" s="11" t="s">
        <v>2512</v>
      </c>
      <c r="I115" s="1" t="s">
        <v>3432</v>
      </c>
      <c r="M115" s="5"/>
    </row>
    <row r="116" spans="1:47" s="1" customFormat="1" ht="15" x14ac:dyDescent="0.25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47" s="1" customFormat="1" ht="15" x14ac:dyDescent="0.25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47" s="1" customFormat="1" ht="15" x14ac:dyDescent="0.25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47" s="1" customFormat="1" ht="15" x14ac:dyDescent="0.25">
      <c r="A119" s="9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47" ht="15" x14ac:dyDescent="0.25">
      <c r="B120" s="3">
        <f>COUNTA(B116:B119)</f>
        <v>0</v>
      </c>
      <c r="C120" s="3">
        <f>COUNTA(C116:C119)</f>
        <v>0</v>
      </c>
      <c r="D120" s="3">
        <f>COUNTA(D116:D119)</f>
        <v>0</v>
      </c>
      <c r="E120" s="3">
        <f>COUNTA(E116:E119)</f>
        <v>0</v>
      </c>
      <c r="H120" s="6">
        <v>43923</v>
      </c>
      <c r="I120" s="1" t="s">
        <v>3432</v>
      </c>
    </row>
    <row r="121" spans="1:47" s="1" customFormat="1" ht="15" x14ac:dyDescent="0.25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1:47" s="1" customFormat="1" ht="15" x14ac:dyDescent="0.25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47" s="1" customFormat="1" ht="15" x14ac:dyDescent="0.25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47" s="1" customFormat="1" ht="15" x14ac:dyDescent="0.25">
      <c r="A124" s="9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47" ht="15" x14ac:dyDescent="0.25">
      <c r="B125" s="3">
        <f>COUNTA(B121:B124)</f>
        <v>0</v>
      </c>
      <c r="C125" s="3">
        <f>COUNTA(C121:C124)</f>
        <v>0</v>
      </c>
      <c r="D125" s="3">
        <f>COUNTA(D121:D124)</f>
        <v>0</v>
      </c>
      <c r="E125" s="3">
        <f>COUNTA(E121:E124)</f>
        <v>0</v>
      </c>
      <c r="H125" s="6">
        <v>43930</v>
      </c>
      <c r="I125" s="1" t="s">
        <v>3432</v>
      </c>
    </row>
    <row r="126" spans="1:47" s="1" customFormat="1" ht="15" x14ac:dyDescent="0.25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1:47" s="1" customFormat="1" ht="15" x14ac:dyDescent="0.25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47" s="1" customFormat="1" ht="15" x14ac:dyDescent="0.25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47" s="1" customFormat="1" ht="15" x14ac:dyDescent="0.25">
      <c r="A129" s="9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47" ht="15" x14ac:dyDescent="0.25">
      <c r="B130" s="3">
        <f>COUNTA(B126:B129)</f>
        <v>0</v>
      </c>
      <c r="C130" s="3">
        <f>COUNTA(C126:C129)</f>
        <v>0</v>
      </c>
      <c r="D130" s="3">
        <f>COUNTA(D126:D129)</f>
        <v>0</v>
      </c>
      <c r="E130" s="3">
        <f>COUNTA(E126:E129)</f>
        <v>0</v>
      </c>
      <c r="H130" s="6">
        <v>43937</v>
      </c>
      <c r="I130" s="1" t="s">
        <v>3432</v>
      </c>
    </row>
    <row r="131" spans="1:47" s="1" customFormat="1" ht="15" x14ac:dyDescent="0.25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1:47" s="1" customFormat="1" ht="15" x14ac:dyDescent="0.25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s="1" customFormat="1" ht="15" x14ac:dyDescent="0.25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s="1" customFormat="1" ht="15" x14ac:dyDescent="0.25">
      <c r="A134" s="9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1:47" ht="15" x14ac:dyDescent="0.25">
      <c r="B135" s="3">
        <f>COUNTA(B131:B134)</f>
        <v>0</v>
      </c>
      <c r="C135" s="3">
        <f>COUNTA(C131:C134)</f>
        <v>0</v>
      </c>
      <c r="D135" s="3">
        <f>COUNTA(D131:D134)</f>
        <v>0</v>
      </c>
      <c r="E135" s="3">
        <f>COUNTA(E131:E134)</f>
        <v>0</v>
      </c>
      <c r="H135" s="6">
        <v>43944</v>
      </c>
      <c r="I135" s="1" t="s">
        <v>3432</v>
      </c>
    </row>
    <row r="136" spans="1:47" s="1" customFormat="1" ht="15" x14ac:dyDescent="0.25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1:47" s="1" customFormat="1" ht="15" x14ac:dyDescent="0.25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1:47" s="1" customFormat="1" ht="15" x14ac:dyDescent="0.25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1:47" s="1" customFormat="1" ht="15" x14ac:dyDescent="0.25">
      <c r="A139" s="9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ht="15" x14ac:dyDescent="0.25">
      <c r="B140" s="3">
        <f>COUNTA(B136:B139)</f>
        <v>0</v>
      </c>
      <c r="C140" s="3">
        <f>COUNTA(C136:C139)</f>
        <v>0</v>
      </c>
      <c r="D140" s="3">
        <f>COUNTA(D136:D139)</f>
        <v>0</v>
      </c>
      <c r="E140" s="3">
        <f>COUNTA(E136:E139)</f>
        <v>0</v>
      </c>
      <c r="H140" s="6">
        <v>43951</v>
      </c>
      <c r="I140" s="1" t="s">
        <v>3432</v>
      </c>
    </row>
    <row r="141" spans="1:47" ht="15" x14ac:dyDescent="0.25">
      <c r="A141" s="3"/>
      <c r="B141" s="3">
        <f>B120+B125+B130+B135+B140</f>
        <v>0</v>
      </c>
      <c r="C141" s="3">
        <f>C120+C125+C130+C135+C140</f>
        <v>0</v>
      </c>
      <c r="D141" s="3">
        <f>D120+D125+D130+D135+D140</f>
        <v>0</v>
      </c>
      <c r="E141" s="3">
        <f>E120+E125+E130+E135+E140</f>
        <v>0</v>
      </c>
      <c r="H141" s="11" t="s">
        <v>322</v>
      </c>
      <c r="I141" s="1" t="s">
        <v>3432</v>
      </c>
      <c r="M141" s="5"/>
    </row>
    <row r="142" spans="1:47" ht="15" x14ac:dyDescent="0.25">
      <c r="A142" s="3"/>
      <c r="B142" s="3">
        <f>B141+B115</f>
        <v>0</v>
      </c>
      <c r="C142" s="3">
        <f>C141+C115</f>
        <v>0</v>
      </c>
      <c r="D142" s="3">
        <f>D141+D115</f>
        <v>0</v>
      </c>
      <c r="E142" s="3">
        <f>E141+E115</f>
        <v>0</v>
      </c>
      <c r="H142" s="11" t="s">
        <v>2512</v>
      </c>
      <c r="I142" s="1" t="s">
        <v>3432</v>
      </c>
      <c r="M142" s="5"/>
    </row>
  </sheetData>
  <phoneticPr fontId="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J186"/>
  <sheetViews>
    <sheetView workbookViewId="0"/>
  </sheetViews>
  <sheetFormatPr defaultRowHeight="13.2" x14ac:dyDescent="0.25"/>
  <cols>
    <col min="2" max="3" width="12.88671875" customWidth="1"/>
    <col min="4" max="4" width="5" customWidth="1"/>
    <col min="5" max="5" width="10.6640625" customWidth="1"/>
    <col min="6" max="6" width="2.6640625" customWidth="1"/>
    <col min="7" max="7" width="4" customWidth="1"/>
    <col min="8" max="8" width="20.88671875" bestFit="1" customWidth="1"/>
    <col min="9" max="9" width="12.33203125" customWidth="1"/>
    <col min="10" max="10" width="15" customWidth="1"/>
    <col min="11" max="11" width="25.5546875" customWidth="1"/>
    <col min="12" max="12" width="38.6640625" customWidth="1"/>
    <col min="13" max="13" width="4.88671875" customWidth="1"/>
    <col min="14" max="14" width="4.44140625" customWidth="1"/>
    <col min="15" max="15" width="10.33203125" bestFit="1" customWidth="1"/>
    <col min="16" max="16" width="10.109375" customWidth="1"/>
    <col min="19" max="19" width="10.109375" bestFit="1" customWidth="1"/>
    <col min="20" max="20" width="3.5546875" customWidth="1"/>
    <col min="21" max="21" width="4.109375" customWidth="1"/>
  </cols>
  <sheetData>
    <row r="1" spans="1:88" s="1" customFormat="1" ht="15" x14ac:dyDescent="0.25">
      <c r="A1" s="1" t="s">
        <v>4057</v>
      </c>
      <c r="B1" s="1" t="s">
        <v>4055</v>
      </c>
      <c r="C1" s="8" t="s">
        <v>3503</v>
      </c>
      <c r="D1" s="2" t="s">
        <v>3644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3958</v>
      </c>
      <c r="K1" s="1" t="s">
        <v>472</v>
      </c>
      <c r="L1" s="18" t="s">
        <v>471</v>
      </c>
      <c r="M1" s="18"/>
      <c r="N1" s="1" t="s">
        <v>473</v>
      </c>
      <c r="O1" s="1" t="s">
        <v>474</v>
      </c>
      <c r="P1" s="1" t="s">
        <v>475</v>
      </c>
      <c r="Q1" s="1" t="s">
        <v>476</v>
      </c>
      <c r="R1" s="1" t="s">
        <v>843</v>
      </c>
      <c r="S1" s="1" t="s">
        <v>4910</v>
      </c>
      <c r="T1" s="1" t="s">
        <v>3356</v>
      </c>
      <c r="V1" s="1" t="s">
        <v>4486</v>
      </c>
      <c r="W1" s="1" t="s">
        <v>4487</v>
      </c>
      <c r="X1" s="1" t="s">
        <v>477</v>
      </c>
      <c r="Y1" s="1" t="s">
        <v>478</v>
      </c>
      <c r="Z1" s="1" t="s">
        <v>479</v>
      </c>
      <c r="AA1" s="1" t="s">
        <v>3643</v>
      </c>
      <c r="AB1" s="1" t="s">
        <v>5122</v>
      </c>
      <c r="AC1" s="2" t="s">
        <v>2885</v>
      </c>
      <c r="AD1" s="3" t="s">
        <v>4010</v>
      </c>
      <c r="AE1" s="1" t="s">
        <v>3987</v>
      </c>
      <c r="AF1" s="25">
        <v>43041</v>
      </c>
      <c r="AG1" s="25">
        <v>43048</v>
      </c>
      <c r="AH1" s="25">
        <v>43055</v>
      </c>
      <c r="AI1" s="25">
        <v>43069</v>
      </c>
      <c r="AJ1" s="25">
        <v>43076</v>
      </c>
      <c r="AK1" s="25">
        <v>43083</v>
      </c>
      <c r="AL1" s="25">
        <v>43090</v>
      </c>
      <c r="AM1" s="25">
        <v>43097</v>
      </c>
      <c r="AN1" s="25">
        <v>43104</v>
      </c>
      <c r="AO1" s="25">
        <v>43111</v>
      </c>
      <c r="AP1" s="25">
        <v>43118</v>
      </c>
      <c r="AQ1" s="25">
        <v>43125</v>
      </c>
      <c r="AR1" s="25">
        <v>43132</v>
      </c>
      <c r="AS1" s="25">
        <v>43139</v>
      </c>
      <c r="AT1" s="25">
        <v>43146</v>
      </c>
      <c r="AU1" s="25">
        <v>43153</v>
      </c>
      <c r="AV1" s="25">
        <v>43160</v>
      </c>
      <c r="AW1" s="25">
        <v>43167</v>
      </c>
      <c r="AX1" s="25">
        <v>43174</v>
      </c>
      <c r="AY1" s="25">
        <v>43181</v>
      </c>
      <c r="AZ1" s="25">
        <v>43188</v>
      </c>
      <c r="BA1" s="25">
        <v>43195</v>
      </c>
      <c r="BB1" s="1" t="s">
        <v>1442</v>
      </c>
      <c r="BC1" s="1" t="s">
        <v>5123</v>
      </c>
      <c r="BD1" s="1" t="s">
        <v>5124</v>
      </c>
      <c r="BE1" s="1" t="s">
        <v>5125</v>
      </c>
      <c r="BF1" s="1" t="s">
        <v>5126</v>
      </c>
      <c r="BG1" s="1" t="s">
        <v>5127</v>
      </c>
      <c r="BH1" s="1" t="s">
        <v>5128</v>
      </c>
      <c r="BI1" s="1" t="s">
        <v>5129</v>
      </c>
      <c r="BJ1" s="1" t="s">
        <v>5130</v>
      </c>
      <c r="BK1" s="1" t="s">
        <v>728</v>
      </c>
      <c r="BL1" s="1" t="s">
        <v>5131</v>
      </c>
      <c r="BM1" s="1" t="s">
        <v>5132</v>
      </c>
      <c r="BN1" s="1" t="s">
        <v>5133</v>
      </c>
      <c r="BO1" s="1" t="s">
        <v>5134</v>
      </c>
      <c r="BP1" s="1" t="s">
        <v>5135</v>
      </c>
      <c r="BQ1" s="1" t="s">
        <v>5136</v>
      </c>
      <c r="BR1" s="1" t="s">
        <v>5137</v>
      </c>
      <c r="BS1" s="1" t="s">
        <v>5138</v>
      </c>
      <c r="BT1" s="1" t="s">
        <v>5139</v>
      </c>
      <c r="BU1" s="1" t="s">
        <v>5140</v>
      </c>
      <c r="BV1" s="1" t="s">
        <v>5141</v>
      </c>
      <c r="BW1" s="1" t="s">
        <v>5142</v>
      </c>
      <c r="BX1" s="1" t="s">
        <v>5143</v>
      </c>
      <c r="BY1" s="1" t="s">
        <v>5144</v>
      </c>
      <c r="BZ1" s="1" t="s">
        <v>5145</v>
      </c>
      <c r="CA1" s="1" t="s">
        <v>5146</v>
      </c>
      <c r="CB1" s="1" t="s">
        <v>4703</v>
      </c>
      <c r="CC1" s="1" t="s">
        <v>4704</v>
      </c>
      <c r="CD1" s="1" t="s">
        <v>4705</v>
      </c>
      <c r="CE1" s="1" t="s">
        <v>4706</v>
      </c>
      <c r="CF1" s="1" t="s">
        <v>4707</v>
      </c>
      <c r="CG1" s="1" t="s">
        <v>4708</v>
      </c>
      <c r="CH1" s="1" t="s">
        <v>4709</v>
      </c>
      <c r="CI1" s="1" t="s">
        <v>4710</v>
      </c>
      <c r="CJ1" s="1" t="s">
        <v>4711</v>
      </c>
    </row>
    <row r="2" spans="1:88" s="1" customFormat="1" ht="15" x14ac:dyDescent="0.25">
      <c r="C2" s="6"/>
      <c r="D2" s="2"/>
      <c r="E2" s="2"/>
      <c r="K2" s="4"/>
      <c r="U2" s="2"/>
      <c r="V2" s="3"/>
    </row>
    <row r="3" spans="1:88" s="1" customFormat="1" ht="15" x14ac:dyDescent="0.25">
      <c r="A3" s="28"/>
      <c r="B3" s="14">
        <v>43405</v>
      </c>
      <c r="D3" s="2" t="s">
        <v>4712</v>
      </c>
      <c r="G3" s="1" t="s">
        <v>481</v>
      </c>
      <c r="H3" s="1" t="s">
        <v>483</v>
      </c>
      <c r="I3" s="1" t="s">
        <v>484</v>
      </c>
      <c r="K3" s="1" t="s">
        <v>2586</v>
      </c>
      <c r="L3" s="4" t="s">
        <v>485</v>
      </c>
      <c r="M3" s="18"/>
      <c r="N3" s="1" t="s">
        <v>487</v>
      </c>
      <c r="O3" s="1" t="s">
        <v>488</v>
      </c>
      <c r="P3" s="1" t="s">
        <v>296</v>
      </c>
      <c r="Q3" s="1">
        <v>85205</v>
      </c>
      <c r="R3" s="1" t="s">
        <v>4213</v>
      </c>
      <c r="AC3" s="2" t="s">
        <v>1286</v>
      </c>
      <c r="AD3" s="3"/>
      <c r="AE3" s="1" t="s">
        <v>2388</v>
      </c>
      <c r="AO3" s="1" t="s">
        <v>3158</v>
      </c>
      <c r="AP3" s="1" t="s">
        <v>3158</v>
      </c>
      <c r="AQ3" s="1" t="s">
        <v>3158</v>
      </c>
      <c r="AR3" s="1" t="s">
        <v>3158</v>
      </c>
      <c r="AS3" s="1" t="s">
        <v>3162</v>
      </c>
      <c r="AV3" s="1" t="s">
        <v>3162</v>
      </c>
      <c r="AY3" s="1" t="s">
        <v>3162</v>
      </c>
      <c r="BB3" s="1">
        <f t="shared" ref="BB3:BB13" si="0">COUNTA(AF3:BA3)</f>
        <v>7</v>
      </c>
      <c r="BE3" s="1" t="s">
        <v>4712</v>
      </c>
      <c r="BG3" s="1" t="s">
        <v>4712</v>
      </c>
      <c r="BH3" s="1" t="s">
        <v>4712</v>
      </c>
      <c r="BI3" s="1" t="s">
        <v>4712</v>
      </c>
      <c r="BJ3" s="1" t="s">
        <v>4712</v>
      </c>
      <c r="BK3" s="1" t="s">
        <v>4712</v>
      </c>
      <c r="BM3" s="1" t="s">
        <v>4712</v>
      </c>
      <c r="BN3" s="1" t="s">
        <v>4712</v>
      </c>
      <c r="BO3" s="1" t="s">
        <v>4712</v>
      </c>
      <c r="BQ3" s="1" t="s">
        <v>4712</v>
      </c>
      <c r="BR3" s="1" t="s">
        <v>4712</v>
      </c>
      <c r="BS3" s="1" t="s">
        <v>4712</v>
      </c>
      <c r="BT3" s="1" t="s">
        <v>4712</v>
      </c>
      <c r="BU3" s="1" t="s">
        <v>4712</v>
      </c>
      <c r="BV3" s="1" t="s">
        <v>4712</v>
      </c>
      <c r="BW3" s="1" t="s">
        <v>4712</v>
      </c>
      <c r="BX3" s="1" t="s">
        <v>4712</v>
      </c>
    </row>
    <row r="4" spans="1:88" s="1" customFormat="1" ht="15" x14ac:dyDescent="0.25">
      <c r="A4" s="8"/>
      <c r="B4" s="14">
        <v>43405</v>
      </c>
      <c r="C4" s="14">
        <v>43041</v>
      </c>
      <c r="D4" s="2"/>
      <c r="F4" s="1" t="s">
        <v>3162</v>
      </c>
      <c r="G4" s="1" t="s">
        <v>481</v>
      </c>
      <c r="H4" s="1" t="s">
        <v>3183</v>
      </c>
      <c r="I4" s="1" t="s">
        <v>3184</v>
      </c>
      <c r="J4" s="1">
        <v>1</v>
      </c>
      <c r="K4" s="1" t="s">
        <v>3186</v>
      </c>
      <c r="L4" s="18" t="s">
        <v>3185</v>
      </c>
      <c r="M4" s="18"/>
      <c r="N4" s="1" t="s">
        <v>3187</v>
      </c>
      <c r="O4" s="1" t="s">
        <v>3188</v>
      </c>
      <c r="P4" s="1" t="s">
        <v>296</v>
      </c>
      <c r="Q4" s="1">
        <v>85501</v>
      </c>
      <c r="R4" s="1" t="s">
        <v>4213</v>
      </c>
      <c r="T4" s="1">
        <v>1</v>
      </c>
      <c r="U4" s="1" t="s">
        <v>3357</v>
      </c>
      <c r="V4" s="1">
        <v>1</v>
      </c>
      <c r="W4" s="1">
        <v>1</v>
      </c>
      <c r="AC4" s="2"/>
      <c r="AD4" s="3"/>
      <c r="AE4" s="1" t="s">
        <v>2564</v>
      </c>
      <c r="AF4" s="1" t="s">
        <v>481</v>
      </c>
      <c r="AG4" s="1" t="s">
        <v>481</v>
      </c>
      <c r="AH4" s="1" t="s">
        <v>481</v>
      </c>
      <c r="AJ4" s="1" t="s">
        <v>481</v>
      </c>
      <c r="AK4" s="1" t="s">
        <v>481</v>
      </c>
      <c r="AO4" s="1" t="s">
        <v>481</v>
      </c>
      <c r="AP4" s="1" t="s">
        <v>481</v>
      </c>
      <c r="AQ4" s="1" t="s">
        <v>481</v>
      </c>
      <c r="AR4" s="1" t="s">
        <v>481</v>
      </c>
      <c r="AS4" s="1" t="s">
        <v>481</v>
      </c>
      <c r="AT4" s="1" t="s">
        <v>481</v>
      </c>
      <c r="AW4" s="1" t="s">
        <v>481</v>
      </c>
      <c r="AX4" s="1" t="s">
        <v>481</v>
      </c>
      <c r="BA4" s="1" t="s">
        <v>481</v>
      </c>
      <c r="BB4" s="1">
        <f t="shared" si="0"/>
        <v>14</v>
      </c>
      <c r="BE4" s="1" t="s">
        <v>4712</v>
      </c>
      <c r="BF4" s="1" t="s">
        <v>4712</v>
      </c>
      <c r="BG4" s="1" t="s">
        <v>4712</v>
      </c>
      <c r="BH4" s="1" t="s">
        <v>4712</v>
      </c>
      <c r="BI4" s="1" t="s">
        <v>4712</v>
      </c>
      <c r="BK4" s="1" t="s">
        <v>4712</v>
      </c>
      <c r="BL4" s="1" t="s">
        <v>4712</v>
      </c>
      <c r="BM4" s="1" t="s">
        <v>4712</v>
      </c>
      <c r="BN4" s="1" t="s">
        <v>4712</v>
      </c>
    </row>
    <row r="5" spans="1:88" s="1" customFormat="1" ht="15" x14ac:dyDescent="0.25">
      <c r="A5" s="8"/>
      <c r="B5" s="14">
        <v>43405</v>
      </c>
      <c r="C5" s="14">
        <v>43069</v>
      </c>
      <c r="D5" s="2"/>
      <c r="G5" s="1" t="s">
        <v>3158</v>
      </c>
      <c r="H5" s="1" t="s">
        <v>2263</v>
      </c>
      <c r="I5" s="1" t="s">
        <v>916</v>
      </c>
      <c r="K5" s="1" t="s">
        <v>2722</v>
      </c>
      <c r="L5" s="18" t="s">
        <v>2723</v>
      </c>
      <c r="M5" s="18"/>
      <c r="N5" s="1" t="s">
        <v>2721</v>
      </c>
      <c r="O5" s="1" t="s">
        <v>488</v>
      </c>
      <c r="P5" s="1" t="s">
        <v>296</v>
      </c>
      <c r="Q5" s="1">
        <v>85209</v>
      </c>
      <c r="AA5" s="2"/>
      <c r="AB5" s="3"/>
      <c r="AG5" s="1" t="s">
        <v>3162</v>
      </c>
      <c r="AI5" s="1" t="s">
        <v>481</v>
      </c>
      <c r="AK5" s="1" t="s">
        <v>481</v>
      </c>
      <c r="AM5" s="1" t="s">
        <v>481</v>
      </c>
      <c r="AW5" s="1" t="s">
        <v>481</v>
      </c>
      <c r="AX5" s="1" t="s">
        <v>481</v>
      </c>
      <c r="BB5" s="1">
        <f t="shared" si="0"/>
        <v>6</v>
      </c>
    </row>
    <row r="6" spans="1:88" s="1" customFormat="1" ht="15" x14ac:dyDescent="0.25">
      <c r="A6" s="8"/>
      <c r="B6" s="14">
        <v>43405</v>
      </c>
      <c r="C6" s="14">
        <v>43069</v>
      </c>
      <c r="D6" s="2"/>
      <c r="G6" s="1" t="s">
        <v>481</v>
      </c>
      <c r="H6" s="1" t="s">
        <v>2263</v>
      </c>
      <c r="I6" s="1" t="s">
        <v>2752</v>
      </c>
      <c r="K6" s="1" t="s">
        <v>2719</v>
      </c>
      <c r="L6" s="18" t="s">
        <v>2720</v>
      </c>
      <c r="M6" s="18"/>
      <c r="N6" s="1" t="s">
        <v>2721</v>
      </c>
      <c r="O6" s="1" t="s">
        <v>488</v>
      </c>
      <c r="P6" s="1" t="s">
        <v>296</v>
      </c>
      <c r="Q6" s="1">
        <v>85209</v>
      </c>
      <c r="AA6" s="2"/>
      <c r="AB6" s="3"/>
      <c r="AG6" s="1" t="s">
        <v>3162</v>
      </c>
      <c r="AI6" s="1" t="s">
        <v>481</v>
      </c>
      <c r="AK6" s="1" t="s">
        <v>481</v>
      </c>
      <c r="AM6" s="1" t="s">
        <v>481</v>
      </c>
      <c r="AW6" s="1" t="s">
        <v>481</v>
      </c>
      <c r="AX6" s="1" t="s">
        <v>481</v>
      </c>
      <c r="BB6" s="1">
        <f t="shared" si="0"/>
        <v>6</v>
      </c>
    </row>
    <row r="7" spans="1:88" s="1" customFormat="1" ht="15" x14ac:dyDescent="0.25">
      <c r="A7" s="8"/>
      <c r="B7" s="14">
        <v>43405</v>
      </c>
      <c r="C7" s="14">
        <v>43041</v>
      </c>
      <c r="D7" s="2"/>
      <c r="E7" s="1" t="s">
        <v>297</v>
      </c>
      <c r="F7" s="1" t="s">
        <v>3162</v>
      </c>
      <c r="G7" s="1" t="s">
        <v>3158</v>
      </c>
      <c r="H7" s="1" t="s">
        <v>3260</v>
      </c>
      <c r="I7" s="1" t="s">
        <v>707</v>
      </c>
      <c r="J7" s="1">
        <v>1</v>
      </c>
      <c r="K7" s="1" t="s">
        <v>345</v>
      </c>
      <c r="L7" s="18"/>
      <c r="M7" s="18"/>
      <c r="N7" s="1" t="s">
        <v>346</v>
      </c>
      <c r="O7" s="1" t="s">
        <v>488</v>
      </c>
      <c r="P7" s="1" t="s">
        <v>296</v>
      </c>
      <c r="Q7" s="1" t="s">
        <v>486</v>
      </c>
      <c r="AA7" s="1" t="s">
        <v>3196</v>
      </c>
      <c r="AB7" s="1" t="s">
        <v>3189</v>
      </c>
      <c r="AC7" s="2" t="s">
        <v>540</v>
      </c>
      <c r="AD7" s="3" t="s">
        <v>3161</v>
      </c>
      <c r="AF7" s="1" t="s">
        <v>3158</v>
      </c>
      <c r="AG7" s="1" t="s">
        <v>3158</v>
      </c>
      <c r="AH7" s="1" t="s">
        <v>3158</v>
      </c>
      <c r="AI7" s="1" t="s">
        <v>3158</v>
      </c>
      <c r="AJ7" s="1" t="s">
        <v>3158</v>
      </c>
      <c r="AK7" s="1" t="s">
        <v>3158</v>
      </c>
      <c r="AL7" s="1" t="s">
        <v>3158</v>
      </c>
      <c r="AM7" s="1" t="s">
        <v>3158</v>
      </c>
      <c r="AN7" s="1" t="s">
        <v>3158</v>
      </c>
      <c r="AO7" s="1" t="s">
        <v>3158</v>
      </c>
      <c r="AP7" s="1" t="s">
        <v>3158</v>
      </c>
      <c r="AQ7" s="1" t="s">
        <v>3158</v>
      </c>
      <c r="AR7" s="1" t="s">
        <v>3158</v>
      </c>
      <c r="AT7" s="1" t="s">
        <v>3158</v>
      </c>
      <c r="AU7" s="1" t="s">
        <v>3158</v>
      </c>
      <c r="AV7" s="1" t="s">
        <v>3158</v>
      </c>
      <c r="AW7" s="1" t="s">
        <v>3158</v>
      </c>
      <c r="AX7" s="1" t="s">
        <v>3158</v>
      </c>
      <c r="AY7" s="1" t="s">
        <v>3158</v>
      </c>
      <c r="AZ7" s="1" t="s">
        <v>3158</v>
      </c>
      <c r="BA7" s="1" t="s">
        <v>3158</v>
      </c>
      <c r="BB7" s="1">
        <f t="shared" si="0"/>
        <v>21</v>
      </c>
    </row>
    <row r="8" spans="1:88" s="1" customFormat="1" ht="15" x14ac:dyDescent="0.25">
      <c r="A8" s="1" t="s">
        <v>1058</v>
      </c>
      <c r="B8" s="14">
        <v>43405</v>
      </c>
      <c r="C8" s="14">
        <v>43041</v>
      </c>
      <c r="D8" s="2"/>
      <c r="E8" s="2"/>
      <c r="F8" s="1" t="s">
        <v>3162</v>
      </c>
      <c r="G8" s="1" t="s">
        <v>3158</v>
      </c>
      <c r="H8" s="1" t="s">
        <v>1775</v>
      </c>
      <c r="I8" s="1" t="s">
        <v>371</v>
      </c>
      <c r="J8" s="1">
        <v>1</v>
      </c>
      <c r="K8" s="1" t="s">
        <v>372</v>
      </c>
      <c r="L8" s="4" t="s">
        <v>1835</v>
      </c>
      <c r="M8" s="4"/>
      <c r="N8" s="1" t="s">
        <v>3967</v>
      </c>
      <c r="O8" s="1" t="s">
        <v>488</v>
      </c>
      <c r="P8" s="1" t="s">
        <v>296</v>
      </c>
      <c r="Q8" s="1">
        <v>85206</v>
      </c>
      <c r="R8" s="1" t="s">
        <v>4712</v>
      </c>
      <c r="AA8" s="1" t="s">
        <v>3196</v>
      </c>
      <c r="AB8" s="1" t="s">
        <v>368</v>
      </c>
      <c r="AC8" s="2" t="s">
        <v>369</v>
      </c>
      <c r="AD8" s="3"/>
      <c r="AF8" s="1" t="s">
        <v>3158</v>
      </c>
      <c r="AG8" s="1" t="s">
        <v>3158</v>
      </c>
      <c r="AH8" s="1" t="s">
        <v>3158</v>
      </c>
      <c r="AI8" s="1" t="s">
        <v>3158</v>
      </c>
      <c r="AJ8" s="1" t="s">
        <v>3158</v>
      </c>
      <c r="AK8" s="1" t="s">
        <v>3158</v>
      </c>
      <c r="AL8" s="1" t="s">
        <v>3158</v>
      </c>
      <c r="AM8" s="1" t="s">
        <v>3158</v>
      </c>
      <c r="AN8" s="1" t="s">
        <v>3158</v>
      </c>
      <c r="AO8" s="1" t="s">
        <v>3158</v>
      </c>
      <c r="AP8" s="1" t="s">
        <v>3158</v>
      </c>
      <c r="AQ8" s="1" t="s">
        <v>3158</v>
      </c>
      <c r="AR8" s="1" t="s">
        <v>3158</v>
      </c>
      <c r="AS8" s="1" t="s">
        <v>3158</v>
      </c>
      <c r="AT8" s="1" t="s">
        <v>3158</v>
      </c>
      <c r="AU8" s="1" t="s">
        <v>3158</v>
      </c>
      <c r="AV8" s="1" t="s">
        <v>3158</v>
      </c>
      <c r="AW8" s="1" t="s">
        <v>3158</v>
      </c>
      <c r="AX8" s="1" t="s">
        <v>3158</v>
      </c>
      <c r="AY8" s="1" t="s">
        <v>3158</v>
      </c>
      <c r="AZ8" s="1" t="s">
        <v>3158</v>
      </c>
      <c r="BA8" s="1" t="s">
        <v>3158</v>
      </c>
      <c r="BB8" s="1">
        <f t="shared" si="0"/>
        <v>22</v>
      </c>
    </row>
    <row r="9" spans="1:88" s="1" customFormat="1" ht="15" x14ac:dyDescent="0.25">
      <c r="A9" s="8"/>
      <c r="B9" s="14">
        <v>43405</v>
      </c>
      <c r="C9" s="14">
        <v>43041</v>
      </c>
      <c r="D9" s="2"/>
      <c r="E9" s="2"/>
      <c r="F9" s="1" t="s">
        <v>3161</v>
      </c>
      <c r="G9" s="1" t="s">
        <v>481</v>
      </c>
      <c r="H9" s="1" t="s">
        <v>369</v>
      </c>
      <c r="I9" s="1" t="s">
        <v>299</v>
      </c>
      <c r="J9" s="1">
        <v>1</v>
      </c>
      <c r="K9" s="1" t="s">
        <v>2805</v>
      </c>
      <c r="L9" s="18" t="s">
        <v>919</v>
      </c>
      <c r="M9" s="18"/>
      <c r="N9" s="1" t="s">
        <v>3967</v>
      </c>
      <c r="O9" s="1" t="s">
        <v>488</v>
      </c>
      <c r="P9" s="1" t="s">
        <v>296</v>
      </c>
      <c r="Q9" s="1">
        <v>85206</v>
      </c>
      <c r="R9" s="1" t="s">
        <v>4213</v>
      </c>
      <c r="T9" s="1">
        <v>0</v>
      </c>
      <c r="AA9" s="1" t="s">
        <v>3196</v>
      </c>
      <c r="AB9" s="1" t="s">
        <v>3161</v>
      </c>
      <c r="AC9" s="2" t="s">
        <v>370</v>
      </c>
      <c r="AD9" s="3"/>
      <c r="AE9" s="1" t="s">
        <v>2564</v>
      </c>
      <c r="AF9" s="1" t="s">
        <v>481</v>
      </c>
      <c r="AG9" s="1" t="s">
        <v>481</v>
      </c>
      <c r="AH9" s="1" t="s">
        <v>481</v>
      </c>
      <c r="AI9" s="1" t="s">
        <v>481</v>
      </c>
      <c r="AJ9" s="1" t="s">
        <v>481</v>
      </c>
      <c r="AK9" s="1" t="s">
        <v>481</v>
      </c>
      <c r="AL9" s="1" t="s">
        <v>481</v>
      </c>
      <c r="AN9" s="1" t="s">
        <v>481</v>
      </c>
      <c r="AP9" s="1" t="s">
        <v>481</v>
      </c>
      <c r="AQ9" s="1" t="s">
        <v>481</v>
      </c>
      <c r="AR9" s="1" t="s">
        <v>481</v>
      </c>
      <c r="AS9" s="1" t="s">
        <v>481</v>
      </c>
      <c r="AT9" s="1" t="s">
        <v>481</v>
      </c>
      <c r="AU9" s="1" t="s">
        <v>481</v>
      </c>
      <c r="AV9" s="1" t="s">
        <v>481</v>
      </c>
      <c r="AW9" s="1" t="s">
        <v>481</v>
      </c>
      <c r="AY9" s="1" t="s">
        <v>481</v>
      </c>
      <c r="BA9" s="1" t="s">
        <v>481</v>
      </c>
      <c r="BB9" s="1">
        <f t="shared" si="0"/>
        <v>18</v>
      </c>
    </row>
    <row r="10" spans="1:88" s="1" customFormat="1" ht="15" x14ac:dyDescent="0.25">
      <c r="A10" s="8"/>
      <c r="B10" s="14">
        <v>43405</v>
      </c>
      <c r="C10" s="14">
        <v>43041</v>
      </c>
      <c r="D10" s="2"/>
      <c r="E10" s="2"/>
      <c r="G10" s="1" t="s">
        <v>3158</v>
      </c>
      <c r="H10" s="1" t="s">
        <v>2200</v>
      </c>
      <c r="I10" s="1" t="s">
        <v>2161</v>
      </c>
      <c r="J10" s="1">
        <v>1</v>
      </c>
      <c r="K10" s="1" t="s">
        <v>2201</v>
      </c>
      <c r="L10" s="18" t="s">
        <v>2202</v>
      </c>
      <c r="M10" s="18"/>
      <c r="N10" s="1" t="s">
        <v>2203</v>
      </c>
      <c r="O10" s="1" t="s">
        <v>488</v>
      </c>
      <c r="P10" s="1" t="s">
        <v>296</v>
      </c>
      <c r="Q10" s="1">
        <v>85206</v>
      </c>
      <c r="R10" s="1" t="s">
        <v>4213</v>
      </c>
      <c r="AC10" s="2"/>
      <c r="AD10" s="3"/>
      <c r="AE10" s="1" t="s">
        <v>2388</v>
      </c>
      <c r="AF10" s="1" t="s">
        <v>481</v>
      </c>
      <c r="AG10" s="1" t="s">
        <v>481</v>
      </c>
      <c r="AH10" s="1" t="s">
        <v>481</v>
      </c>
      <c r="AI10" s="1" t="s">
        <v>481</v>
      </c>
      <c r="AJ10" s="1" t="s">
        <v>481</v>
      </c>
      <c r="AK10" s="1" t="s">
        <v>481</v>
      </c>
      <c r="AL10" s="1" t="s">
        <v>481</v>
      </c>
      <c r="AN10" s="1" t="s">
        <v>481</v>
      </c>
      <c r="AO10" s="1" t="s">
        <v>481</v>
      </c>
      <c r="AS10" s="1" t="s">
        <v>481</v>
      </c>
      <c r="AU10" s="1" t="s">
        <v>481</v>
      </c>
      <c r="AW10" s="1" t="s">
        <v>481</v>
      </c>
      <c r="AX10" s="1" t="s">
        <v>481</v>
      </c>
      <c r="AY10" s="1" t="s">
        <v>481</v>
      </c>
      <c r="AZ10" s="1" t="s">
        <v>481</v>
      </c>
      <c r="BA10" s="1" t="s">
        <v>481</v>
      </c>
      <c r="BB10" s="1">
        <f t="shared" si="0"/>
        <v>16</v>
      </c>
    </row>
    <row r="11" spans="1:88" s="1" customFormat="1" ht="15" x14ac:dyDescent="0.25">
      <c r="A11" s="8"/>
      <c r="B11" s="14">
        <v>43405</v>
      </c>
      <c r="C11" s="14">
        <v>43041</v>
      </c>
      <c r="D11" s="2"/>
      <c r="E11" s="2"/>
      <c r="F11" s="1" t="s">
        <v>3162</v>
      </c>
      <c r="G11" s="1" t="s">
        <v>481</v>
      </c>
      <c r="H11" s="1" t="s">
        <v>2792</v>
      </c>
      <c r="I11" s="1" t="s">
        <v>5004</v>
      </c>
      <c r="K11" s="1" t="s">
        <v>2793</v>
      </c>
      <c r="L11" s="18" t="s">
        <v>1350</v>
      </c>
      <c r="M11" s="18"/>
      <c r="N11" s="1" t="s">
        <v>2794</v>
      </c>
      <c r="O11" s="1" t="s">
        <v>4583</v>
      </c>
      <c r="P11" s="1" t="s">
        <v>296</v>
      </c>
      <c r="Q11" s="1">
        <v>85140</v>
      </c>
      <c r="R11" s="1" t="s">
        <v>4213</v>
      </c>
      <c r="T11" s="1">
        <v>1</v>
      </c>
      <c r="U11" s="1" t="s">
        <v>3357</v>
      </c>
      <c r="V11" s="1">
        <v>1</v>
      </c>
      <c r="W11" s="1">
        <v>1</v>
      </c>
      <c r="AC11" s="2" t="s">
        <v>730</v>
      </c>
      <c r="AD11" s="3"/>
      <c r="AE11" s="1" t="s">
        <v>2388</v>
      </c>
      <c r="AF11" s="1" t="s">
        <v>481</v>
      </c>
      <c r="AH11" s="1" t="s">
        <v>481</v>
      </c>
      <c r="AI11" s="1" t="s">
        <v>481</v>
      </c>
      <c r="AJ11" s="1" t="s">
        <v>481</v>
      </c>
      <c r="AK11" s="1" t="s">
        <v>481</v>
      </c>
      <c r="AM11" s="1" t="s">
        <v>481</v>
      </c>
      <c r="AO11" s="1" t="s">
        <v>481</v>
      </c>
      <c r="AP11" s="1" t="s">
        <v>481</v>
      </c>
      <c r="AX11" s="1" t="s">
        <v>481</v>
      </c>
      <c r="AZ11" s="1" t="s">
        <v>481</v>
      </c>
      <c r="BB11" s="1">
        <f t="shared" si="0"/>
        <v>10</v>
      </c>
    </row>
    <row r="12" spans="1:88" s="1" customFormat="1" ht="15" x14ac:dyDescent="0.25">
      <c r="B12" s="14">
        <v>43405</v>
      </c>
      <c r="C12" s="14">
        <v>43041</v>
      </c>
      <c r="D12" s="2"/>
      <c r="F12" s="1" t="s">
        <v>3162</v>
      </c>
      <c r="G12" s="1" t="s">
        <v>3158</v>
      </c>
      <c r="H12" s="1" t="s">
        <v>232</v>
      </c>
      <c r="I12" s="1" t="s">
        <v>3220</v>
      </c>
      <c r="K12" s="1" t="s">
        <v>2396</v>
      </c>
      <c r="L12" s="4" t="s">
        <v>1349</v>
      </c>
      <c r="M12" s="4"/>
      <c r="N12" s="1" t="s">
        <v>2397</v>
      </c>
      <c r="O12" s="1" t="s">
        <v>2398</v>
      </c>
      <c r="P12" s="1" t="s">
        <v>296</v>
      </c>
      <c r="Q12" s="1">
        <v>85044</v>
      </c>
      <c r="R12" s="1" t="s">
        <v>4213</v>
      </c>
      <c r="T12" s="1">
        <v>1</v>
      </c>
      <c r="U12" s="1" t="s">
        <v>3357</v>
      </c>
      <c r="V12" s="1">
        <v>1</v>
      </c>
      <c r="W12" s="1">
        <v>1</v>
      </c>
      <c r="AC12" s="1" t="s">
        <v>731</v>
      </c>
      <c r="AD12" s="3"/>
      <c r="AE12" s="1" t="s">
        <v>2564</v>
      </c>
      <c r="AF12" s="1" t="s">
        <v>481</v>
      </c>
      <c r="AG12" s="1" t="s">
        <v>481</v>
      </c>
      <c r="AH12" s="1" t="s">
        <v>481</v>
      </c>
      <c r="AI12" s="1" t="s">
        <v>481</v>
      </c>
      <c r="AJ12" s="1" t="s">
        <v>481</v>
      </c>
      <c r="AK12" s="1" t="s">
        <v>481</v>
      </c>
      <c r="AM12" s="1" t="s">
        <v>481</v>
      </c>
      <c r="AO12" s="1" t="s">
        <v>481</v>
      </c>
      <c r="AP12" s="1" t="s">
        <v>481</v>
      </c>
      <c r="AX12" s="1" t="s">
        <v>481</v>
      </c>
      <c r="AZ12" s="1" t="s">
        <v>481</v>
      </c>
      <c r="BB12" s="1">
        <f t="shared" si="0"/>
        <v>11</v>
      </c>
    </row>
    <row r="13" spans="1:88" s="1" customFormat="1" ht="15" x14ac:dyDescent="0.25">
      <c r="A13" s="8"/>
      <c r="B13" s="14">
        <v>43405</v>
      </c>
      <c r="C13" s="14">
        <v>43041</v>
      </c>
      <c r="D13" s="2"/>
      <c r="E13" s="2"/>
      <c r="F13" s="1" t="s">
        <v>3161</v>
      </c>
      <c r="G13" s="1" t="s">
        <v>3158</v>
      </c>
      <c r="H13" s="1" t="s">
        <v>934</v>
      </c>
      <c r="I13" s="1" t="s">
        <v>4816</v>
      </c>
      <c r="J13" s="1">
        <v>1</v>
      </c>
      <c r="K13" s="1" t="s">
        <v>4817</v>
      </c>
      <c r="L13" s="18" t="s">
        <v>2479</v>
      </c>
      <c r="M13" s="18"/>
      <c r="N13" s="1" t="s">
        <v>4818</v>
      </c>
      <c r="O13" s="1" t="s">
        <v>488</v>
      </c>
      <c r="P13" s="1" t="s">
        <v>296</v>
      </c>
      <c r="Q13" s="1">
        <v>85205</v>
      </c>
      <c r="R13" s="1" t="s">
        <v>4213</v>
      </c>
      <c r="V13" s="1">
        <v>1</v>
      </c>
      <c r="AC13" s="2" t="s">
        <v>2667</v>
      </c>
      <c r="AD13" s="3"/>
      <c r="AE13" s="1" t="s">
        <v>2564</v>
      </c>
      <c r="AF13" s="1" t="s">
        <v>481</v>
      </c>
      <c r="AI13" s="1" t="s">
        <v>481</v>
      </c>
      <c r="AJ13" s="1" t="s">
        <v>481</v>
      </c>
      <c r="AK13" s="1" t="s">
        <v>481</v>
      </c>
      <c r="AO13" s="1" t="s">
        <v>481</v>
      </c>
      <c r="AP13" s="1" t="s">
        <v>481</v>
      </c>
      <c r="AQ13" s="1" t="s">
        <v>481</v>
      </c>
      <c r="AR13" s="1" t="s">
        <v>481</v>
      </c>
      <c r="AS13" s="1" t="s">
        <v>481</v>
      </c>
      <c r="AT13" s="1" t="s">
        <v>481</v>
      </c>
      <c r="AU13" s="1" t="s">
        <v>481</v>
      </c>
      <c r="AV13" s="1" t="s">
        <v>481</v>
      </c>
      <c r="AW13" s="1" t="s">
        <v>481</v>
      </c>
      <c r="AX13" s="1" t="s">
        <v>481</v>
      </c>
      <c r="AY13" s="1" t="s">
        <v>481</v>
      </c>
      <c r="AZ13" s="1" t="s">
        <v>481</v>
      </c>
      <c r="BA13" s="1" t="s">
        <v>481</v>
      </c>
      <c r="BB13" s="1">
        <f t="shared" si="0"/>
        <v>17</v>
      </c>
    </row>
    <row r="14" spans="1:88" s="1" customFormat="1" ht="15" x14ac:dyDescent="0.25">
      <c r="A14" s="8"/>
      <c r="B14" s="14">
        <v>43405</v>
      </c>
      <c r="D14" s="2" t="s">
        <v>4712</v>
      </c>
      <c r="G14" s="1" t="s">
        <v>3158</v>
      </c>
      <c r="H14" s="1" t="s">
        <v>2807</v>
      </c>
      <c r="I14" s="1" t="s">
        <v>436</v>
      </c>
      <c r="K14" s="1" t="s">
        <v>2808</v>
      </c>
      <c r="L14" s="18"/>
      <c r="M14" s="18"/>
      <c r="N14" s="1" t="s">
        <v>2809</v>
      </c>
      <c r="O14" s="1" t="s">
        <v>3192</v>
      </c>
      <c r="P14" s="1" t="s">
        <v>296</v>
      </c>
      <c r="Q14" s="1">
        <v>85118</v>
      </c>
      <c r="AA14" s="2"/>
      <c r="AB14" s="3"/>
    </row>
    <row r="15" spans="1:88" s="1" customFormat="1" ht="15" x14ac:dyDescent="0.25">
      <c r="B15" s="14">
        <v>43405</v>
      </c>
      <c r="C15" s="14">
        <v>43055</v>
      </c>
      <c r="D15" s="2"/>
      <c r="G15" s="1" t="s">
        <v>283</v>
      </c>
      <c r="H15" s="1" t="s">
        <v>83</v>
      </c>
      <c r="I15" s="1" t="s">
        <v>84</v>
      </c>
      <c r="K15" s="1" t="s">
        <v>85</v>
      </c>
      <c r="L15" s="4" t="s">
        <v>86</v>
      </c>
      <c r="M15" s="4"/>
      <c r="N15" s="1" t="s">
        <v>2806</v>
      </c>
      <c r="O15" s="1" t="s">
        <v>488</v>
      </c>
      <c r="P15" s="1" t="s">
        <v>3193</v>
      </c>
      <c r="Q15" s="1">
        <v>85202</v>
      </c>
      <c r="AC15" s="2"/>
      <c r="AD15" s="3"/>
      <c r="AG15" s="1" t="s">
        <v>3162</v>
      </c>
      <c r="AH15" s="1" t="s">
        <v>481</v>
      </c>
      <c r="AI15" s="1" t="s">
        <v>481</v>
      </c>
      <c r="AJ15" s="1" t="s">
        <v>3158</v>
      </c>
      <c r="AK15" s="1" t="s">
        <v>3158</v>
      </c>
      <c r="AL15" s="1" t="s">
        <v>3158</v>
      </c>
      <c r="AM15" s="1" t="s">
        <v>3158</v>
      </c>
      <c r="AN15" s="1" t="s">
        <v>3158</v>
      </c>
      <c r="AR15" s="1" t="s">
        <v>3158</v>
      </c>
      <c r="AS15" s="1" t="s">
        <v>3158</v>
      </c>
      <c r="AT15" s="1" t="s">
        <v>3158</v>
      </c>
      <c r="AU15" s="1" t="s">
        <v>3158</v>
      </c>
      <c r="AV15" s="1" t="s">
        <v>3158</v>
      </c>
      <c r="AW15" s="1" t="s">
        <v>3158</v>
      </c>
      <c r="AY15" s="1" t="s">
        <v>3158</v>
      </c>
      <c r="AZ15" s="1" t="s">
        <v>3158</v>
      </c>
      <c r="BA15" s="1" t="s">
        <v>3158</v>
      </c>
      <c r="BB15" s="1">
        <f t="shared" ref="BB15:BB32" si="1">COUNTA(AF15:BA15)</f>
        <v>17</v>
      </c>
    </row>
    <row r="16" spans="1:88" s="1" customFormat="1" ht="15" x14ac:dyDescent="0.25">
      <c r="A16" s="8"/>
      <c r="B16" s="14">
        <v>43405</v>
      </c>
      <c r="C16" s="14">
        <v>43069</v>
      </c>
      <c r="D16" s="2"/>
      <c r="G16" s="1" t="s">
        <v>481</v>
      </c>
      <c r="H16" s="1" t="s">
        <v>3040</v>
      </c>
      <c r="I16" s="1" t="s">
        <v>3041</v>
      </c>
      <c r="K16" s="1" t="s">
        <v>3043</v>
      </c>
      <c r="L16" s="18" t="s">
        <v>2554</v>
      </c>
      <c r="M16" s="18"/>
      <c r="N16" s="1" t="s">
        <v>4931</v>
      </c>
      <c r="O16" s="1" t="s">
        <v>488</v>
      </c>
      <c r="P16" s="1" t="s">
        <v>296</v>
      </c>
      <c r="Q16" s="1">
        <v>85206</v>
      </c>
      <c r="AC16" s="2"/>
      <c r="AD16" s="3"/>
      <c r="AE16" s="1" t="s">
        <v>2564</v>
      </c>
      <c r="AH16" s="1" t="s">
        <v>3162</v>
      </c>
      <c r="AI16" s="1" t="s">
        <v>481</v>
      </c>
      <c r="AK16" s="1" t="s">
        <v>481</v>
      </c>
      <c r="AL16" s="1" t="s">
        <v>481</v>
      </c>
      <c r="AN16" s="1" t="s">
        <v>481</v>
      </c>
      <c r="AQ16" s="1" t="s">
        <v>481</v>
      </c>
      <c r="AR16" s="1" t="s">
        <v>481</v>
      </c>
      <c r="AS16" s="1" t="s">
        <v>481</v>
      </c>
      <c r="AT16" s="1" t="s">
        <v>481</v>
      </c>
      <c r="AU16" s="1" t="s">
        <v>481</v>
      </c>
      <c r="AV16" s="1" t="s">
        <v>481</v>
      </c>
      <c r="AW16" s="1" t="s">
        <v>481</v>
      </c>
      <c r="AX16" s="1" t="s">
        <v>481</v>
      </c>
      <c r="AY16" s="1" t="s">
        <v>481</v>
      </c>
      <c r="AZ16" s="1" t="s">
        <v>481</v>
      </c>
      <c r="BB16" s="1">
        <f t="shared" si="1"/>
        <v>15</v>
      </c>
    </row>
    <row r="17" spans="1:70" s="1" customFormat="1" ht="15" x14ac:dyDescent="0.25">
      <c r="A17" s="8"/>
      <c r="B17" s="14">
        <v>43405</v>
      </c>
      <c r="C17" s="14">
        <v>43041</v>
      </c>
      <c r="D17" s="2"/>
      <c r="F17" s="1" t="s">
        <v>3162</v>
      </c>
      <c r="G17" s="1" t="s">
        <v>3158</v>
      </c>
      <c r="H17" s="1" t="s">
        <v>3053</v>
      </c>
      <c r="I17" s="1" t="s">
        <v>3056</v>
      </c>
      <c r="J17" s="1">
        <v>1</v>
      </c>
      <c r="K17" s="1" t="s">
        <v>3662</v>
      </c>
      <c r="L17" s="18" t="s">
        <v>5107</v>
      </c>
      <c r="M17" s="18"/>
      <c r="N17" s="1" t="s">
        <v>3059</v>
      </c>
      <c r="O17" s="1" t="s">
        <v>488</v>
      </c>
      <c r="P17" s="1" t="s">
        <v>296</v>
      </c>
      <c r="Q17" s="1">
        <v>85206</v>
      </c>
      <c r="R17" s="1" t="s">
        <v>4213</v>
      </c>
      <c r="V17" s="1">
        <v>1</v>
      </c>
      <c r="AA17" s="1" t="s">
        <v>3196</v>
      </c>
      <c r="AB17" s="1" t="s">
        <v>3161</v>
      </c>
      <c r="AC17" s="2" t="s">
        <v>925</v>
      </c>
      <c r="AD17" s="3"/>
      <c r="AE17" s="1" t="s">
        <v>2388</v>
      </c>
      <c r="AF17" s="1" t="s">
        <v>481</v>
      </c>
      <c r="AI17" s="1" t="s">
        <v>481</v>
      </c>
      <c r="AM17" s="1" t="s">
        <v>3162</v>
      </c>
      <c r="AR17" s="1" t="s">
        <v>481</v>
      </c>
      <c r="AS17" s="1" t="s">
        <v>481</v>
      </c>
      <c r="AW17" s="1" t="s">
        <v>481</v>
      </c>
      <c r="AZ17" s="1" t="s">
        <v>481</v>
      </c>
      <c r="BA17" s="1" t="s">
        <v>481</v>
      </c>
      <c r="BB17" s="1">
        <f t="shared" si="1"/>
        <v>8</v>
      </c>
    </row>
    <row r="18" spans="1:70" s="1" customFormat="1" ht="15" x14ac:dyDescent="0.25">
      <c r="A18" s="8"/>
      <c r="B18" s="14">
        <v>43405</v>
      </c>
      <c r="C18" s="14">
        <v>43055</v>
      </c>
      <c r="D18" s="2"/>
      <c r="F18" s="1" t="s">
        <v>3162</v>
      </c>
      <c r="G18" s="1" t="s">
        <v>481</v>
      </c>
      <c r="H18" s="1" t="s">
        <v>3073</v>
      </c>
      <c r="I18" s="1" t="s">
        <v>3074</v>
      </c>
      <c r="K18" s="1" t="s">
        <v>2300</v>
      </c>
      <c r="L18" s="18"/>
      <c r="M18" s="18"/>
      <c r="N18" s="1" t="s">
        <v>3075</v>
      </c>
      <c r="O18" s="1" t="s">
        <v>488</v>
      </c>
      <c r="P18" s="1" t="s">
        <v>296</v>
      </c>
      <c r="Q18" s="1">
        <v>85206</v>
      </c>
      <c r="R18" s="8"/>
      <c r="S18" s="8"/>
      <c r="AA18" s="1" t="s">
        <v>3196</v>
      </c>
      <c r="AB18" s="1" t="s">
        <v>3189</v>
      </c>
      <c r="AC18" s="2" t="s">
        <v>2155</v>
      </c>
      <c r="AD18" s="3"/>
      <c r="AH18" s="1" t="s">
        <v>481</v>
      </c>
      <c r="AK18" s="1" t="s">
        <v>481</v>
      </c>
      <c r="AP18" s="1" t="s">
        <v>481</v>
      </c>
      <c r="AQ18" s="1" t="s">
        <v>481</v>
      </c>
      <c r="AR18" s="1" t="s">
        <v>481</v>
      </c>
      <c r="AT18" s="1" t="s">
        <v>481</v>
      </c>
      <c r="AW18" s="1" t="s">
        <v>481</v>
      </c>
      <c r="AX18" s="1" t="s">
        <v>481</v>
      </c>
      <c r="AY18" s="1" t="s">
        <v>481</v>
      </c>
      <c r="BA18" s="1" t="s">
        <v>481</v>
      </c>
      <c r="BB18" s="1">
        <f t="shared" si="1"/>
        <v>10</v>
      </c>
    </row>
    <row r="19" spans="1:70" s="1" customFormat="1" ht="15" x14ac:dyDescent="0.25">
      <c r="A19" s="8"/>
      <c r="B19" s="14">
        <v>43405</v>
      </c>
      <c r="C19" s="14">
        <v>43041</v>
      </c>
      <c r="D19" s="2"/>
      <c r="F19" s="1" t="s">
        <v>3162</v>
      </c>
      <c r="G19" s="1" t="s">
        <v>481</v>
      </c>
      <c r="H19" s="1" t="s">
        <v>925</v>
      </c>
      <c r="I19" s="1" t="s">
        <v>905</v>
      </c>
      <c r="J19" s="1">
        <v>1</v>
      </c>
      <c r="K19" s="1" t="s">
        <v>4365</v>
      </c>
      <c r="L19" s="18" t="s">
        <v>3241</v>
      </c>
      <c r="M19" s="18"/>
      <c r="N19" s="1" t="s">
        <v>3059</v>
      </c>
      <c r="O19" s="1" t="s">
        <v>488</v>
      </c>
      <c r="P19" s="1" t="s">
        <v>296</v>
      </c>
      <c r="Q19" s="1">
        <v>85206</v>
      </c>
      <c r="R19" s="1" t="s">
        <v>4213</v>
      </c>
      <c r="V19" s="1">
        <v>1</v>
      </c>
      <c r="AA19" s="1" t="s">
        <v>3196</v>
      </c>
      <c r="AB19" s="1" t="s">
        <v>3161</v>
      </c>
      <c r="AC19" s="2" t="s">
        <v>3053</v>
      </c>
      <c r="AD19" s="3"/>
      <c r="AE19" s="1" t="s">
        <v>2564</v>
      </c>
      <c r="AF19" s="1" t="s">
        <v>481</v>
      </c>
      <c r="AI19" s="1" t="s">
        <v>481</v>
      </c>
      <c r="AM19" s="1" t="s">
        <v>3162</v>
      </c>
      <c r="AR19" s="1" t="s">
        <v>481</v>
      </c>
      <c r="AS19" s="1" t="s">
        <v>481</v>
      </c>
      <c r="AW19" s="1" t="s">
        <v>481</v>
      </c>
      <c r="AZ19" s="1" t="s">
        <v>481</v>
      </c>
      <c r="BA19" s="1" t="s">
        <v>481</v>
      </c>
      <c r="BB19" s="1">
        <f t="shared" si="1"/>
        <v>8</v>
      </c>
    </row>
    <row r="20" spans="1:70" s="1" customFormat="1" ht="15" x14ac:dyDescent="0.25">
      <c r="A20" s="8"/>
      <c r="B20" s="14">
        <v>43405</v>
      </c>
      <c r="C20" s="14">
        <v>43048</v>
      </c>
      <c r="D20" s="2"/>
      <c r="E20" s="6"/>
      <c r="F20" s="6" t="s">
        <v>3161</v>
      </c>
      <c r="G20" s="1" t="s">
        <v>3158</v>
      </c>
      <c r="H20" s="1" t="s">
        <v>3642</v>
      </c>
      <c r="I20" s="1" t="s">
        <v>2593</v>
      </c>
      <c r="K20" s="1" t="s">
        <v>4199</v>
      </c>
      <c r="L20" s="18" t="s">
        <v>4200</v>
      </c>
      <c r="M20" s="18"/>
      <c r="N20" s="1" t="s">
        <v>4201</v>
      </c>
      <c r="O20" s="1" t="s">
        <v>4202</v>
      </c>
      <c r="P20" s="1" t="s">
        <v>5097</v>
      </c>
      <c r="Q20" s="1">
        <v>89104</v>
      </c>
      <c r="R20" s="1" t="s">
        <v>4213</v>
      </c>
      <c r="AC20" s="2"/>
      <c r="AD20" s="3"/>
      <c r="AG20" s="1" t="s">
        <v>481</v>
      </c>
      <c r="AJ20" s="1" t="s">
        <v>481</v>
      </c>
      <c r="AK20" s="1" t="s">
        <v>481</v>
      </c>
      <c r="AM20" s="1" t="s">
        <v>481</v>
      </c>
      <c r="AN20" s="1" t="s">
        <v>481</v>
      </c>
      <c r="AO20" s="1" t="s">
        <v>481</v>
      </c>
      <c r="AP20" s="1" t="s">
        <v>481</v>
      </c>
      <c r="AR20" s="1" t="s">
        <v>481</v>
      </c>
      <c r="AW20" s="1" t="s">
        <v>481</v>
      </c>
      <c r="BB20" s="1">
        <f t="shared" si="1"/>
        <v>9</v>
      </c>
    </row>
    <row r="21" spans="1:70" s="1" customFormat="1" ht="15" x14ac:dyDescent="0.25">
      <c r="A21" s="1" t="s">
        <v>1058</v>
      </c>
      <c r="B21" s="14">
        <v>43405</v>
      </c>
      <c r="C21" s="14">
        <v>43048</v>
      </c>
      <c r="D21" s="2"/>
      <c r="F21" s="1" t="s">
        <v>3162</v>
      </c>
      <c r="G21" s="1" t="s">
        <v>3158</v>
      </c>
      <c r="H21" s="1" t="s">
        <v>4434</v>
      </c>
      <c r="I21" s="1" t="s">
        <v>2742</v>
      </c>
      <c r="J21" s="1">
        <v>1</v>
      </c>
      <c r="K21" s="1" t="s">
        <v>2744</v>
      </c>
      <c r="L21" s="18" t="s">
        <v>2743</v>
      </c>
      <c r="M21" s="18"/>
      <c r="N21" s="1" t="s">
        <v>2745</v>
      </c>
      <c r="O21" s="1" t="s">
        <v>4583</v>
      </c>
      <c r="P21" s="1" t="s">
        <v>296</v>
      </c>
      <c r="Q21" s="1">
        <v>85143</v>
      </c>
      <c r="R21" s="1" t="s">
        <v>4213</v>
      </c>
      <c r="Y21" s="1" t="s">
        <v>297</v>
      </c>
      <c r="AA21" s="1" t="s">
        <v>3160</v>
      </c>
      <c r="AB21" s="1" t="s">
        <v>3161</v>
      </c>
      <c r="AC21" s="2" t="s">
        <v>1012</v>
      </c>
      <c r="AD21" s="3" t="s">
        <v>3161</v>
      </c>
      <c r="AE21" s="1" t="s">
        <v>2388</v>
      </c>
      <c r="AF21" s="1" t="s">
        <v>3158</v>
      </c>
      <c r="AG21" s="1" t="s">
        <v>3158</v>
      </c>
      <c r="AH21" s="1" t="s">
        <v>3158</v>
      </c>
      <c r="AI21" s="1" t="s">
        <v>3158</v>
      </c>
      <c r="AJ21" s="1" t="s">
        <v>3158</v>
      </c>
      <c r="AK21" s="1" t="s">
        <v>3158</v>
      </c>
      <c r="AL21" s="1" t="s">
        <v>3158</v>
      </c>
      <c r="AM21" s="1" t="s">
        <v>3158</v>
      </c>
      <c r="AN21" s="1" t="s">
        <v>3158</v>
      </c>
      <c r="AO21" s="1" t="s">
        <v>3158</v>
      </c>
      <c r="AP21" s="1" t="s">
        <v>3158</v>
      </c>
      <c r="AQ21" s="1" t="s">
        <v>3158</v>
      </c>
      <c r="AR21" s="1" t="s">
        <v>3158</v>
      </c>
      <c r="AS21" s="1" t="s">
        <v>3158</v>
      </c>
      <c r="AT21" s="1" t="s">
        <v>3158</v>
      </c>
      <c r="AU21" s="1" t="s">
        <v>3158</v>
      </c>
      <c r="AW21" s="1" t="s">
        <v>3158</v>
      </c>
      <c r="AX21" s="1" t="s">
        <v>3158</v>
      </c>
      <c r="AY21" s="1" t="s">
        <v>3158</v>
      </c>
      <c r="BA21" s="1" t="s">
        <v>3158</v>
      </c>
      <c r="BB21" s="1">
        <f t="shared" si="1"/>
        <v>20</v>
      </c>
    </row>
    <row r="22" spans="1:70" s="1" customFormat="1" ht="15" x14ac:dyDescent="0.25">
      <c r="A22" s="6">
        <v>42705</v>
      </c>
      <c r="B22" s="14">
        <v>43405</v>
      </c>
      <c r="D22" s="2" t="s">
        <v>4712</v>
      </c>
      <c r="F22" s="1" t="s">
        <v>3162</v>
      </c>
      <c r="G22" s="1" t="s">
        <v>481</v>
      </c>
      <c r="H22" s="1" t="s">
        <v>3002</v>
      </c>
      <c r="I22" s="1" t="s">
        <v>3003</v>
      </c>
      <c r="K22" s="1" t="s">
        <v>3004</v>
      </c>
      <c r="L22" s="4" t="s">
        <v>3006</v>
      </c>
      <c r="M22" s="18"/>
      <c r="N22" s="1" t="s">
        <v>3005</v>
      </c>
      <c r="O22" s="1" t="s">
        <v>650</v>
      </c>
      <c r="P22" s="1" t="s">
        <v>296</v>
      </c>
      <c r="Q22" s="1">
        <v>85225</v>
      </c>
      <c r="R22" s="1" t="s">
        <v>4213</v>
      </c>
      <c r="AC22" s="2"/>
      <c r="AD22" s="3"/>
      <c r="AE22" s="1" t="s">
        <v>2388</v>
      </c>
      <c r="AX22" s="1" t="s">
        <v>3162</v>
      </c>
      <c r="AY22" s="1" t="s">
        <v>3162</v>
      </c>
      <c r="AZ22" s="1" t="s">
        <v>3162</v>
      </c>
      <c r="BA22" s="1" t="s">
        <v>3162</v>
      </c>
      <c r="BB22" s="1">
        <f t="shared" si="1"/>
        <v>4</v>
      </c>
      <c r="BE22" s="1" t="s">
        <v>4712</v>
      </c>
      <c r="BF22" s="1" t="s">
        <v>4712</v>
      </c>
      <c r="BG22" s="1" t="s">
        <v>4712</v>
      </c>
      <c r="BH22" s="1" t="s">
        <v>4712</v>
      </c>
      <c r="BK22" s="1" t="s">
        <v>4712</v>
      </c>
      <c r="BL22" s="1" t="s">
        <v>4712</v>
      </c>
      <c r="BM22" s="1" t="s">
        <v>4712</v>
      </c>
      <c r="BN22" s="1" t="s">
        <v>4712</v>
      </c>
      <c r="BO22" s="1" t="s">
        <v>4712</v>
      </c>
      <c r="BP22" s="1" t="s">
        <v>4712</v>
      </c>
      <c r="BR22" s="1" t="s">
        <v>4712</v>
      </c>
    </row>
    <row r="23" spans="1:70" s="1" customFormat="1" ht="15" x14ac:dyDescent="0.25">
      <c r="A23" s="8"/>
      <c r="B23" s="14">
        <v>43405</v>
      </c>
      <c r="C23" s="14">
        <v>43048</v>
      </c>
      <c r="D23" s="2"/>
      <c r="F23" s="1" t="s">
        <v>3161</v>
      </c>
      <c r="G23" s="1" t="s">
        <v>481</v>
      </c>
      <c r="H23" s="1" t="s">
        <v>2758</v>
      </c>
      <c r="I23" s="1" t="s">
        <v>361</v>
      </c>
      <c r="K23" s="1" t="s">
        <v>1199</v>
      </c>
      <c r="L23" s="18" t="s">
        <v>2759</v>
      </c>
      <c r="M23" s="18"/>
      <c r="N23" s="1" t="s">
        <v>2761</v>
      </c>
      <c r="O23" s="1" t="s">
        <v>488</v>
      </c>
      <c r="P23" s="1" t="s">
        <v>296</v>
      </c>
      <c r="Q23" s="1">
        <v>85209</v>
      </c>
      <c r="R23" s="1" t="s">
        <v>4712</v>
      </c>
      <c r="Z23" s="1" t="s">
        <v>809</v>
      </c>
      <c r="AA23" s="1" t="s">
        <v>3196</v>
      </c>
      <c r="AB23" s="1" t="s">
        <v>2757</v>
      </c>
      <c r="AC23" s="2" t="s">
        <v>2762</v>
      </c>
      <c r="AD23" s="3"/>
      <c r="AE23" s="1" t="s">
        <v>2568</v>
      </c>
      <c r="AG23" s="1" t="s">
        <v>481</v>
      </c>
      <c r="AJ23" s="1" t="s">
        <v>481</v>
      </c>
      <c r="AK23" s="1" t="s">
        <v>481</v>
      </c>
      <c r="AM23" s="1" t="s">
        <v>481</v>
      </c>
      <c r="AO23" s="1" t="s">
        <v>481</v>
      </c>
      <c r="AR23" s="1" t="s">
        <v>481</v>
      </c>
      <c r="AV23" s="1" t="s">
        <v>481</v>
      </c>
      <c r="AW23" s="1" t="s">
        <v>481</v>
      </c>
      <c r="AZ23" s="1" t="s">
        <v>481</v>
      </c>
      <c r="BA23" s="1" t="s">
        <v>481</v>
      </c>
      <c r="BB23" s="1">
        <f t="shared" si="1"/>
        <v>10</v>
      </c>
      <c r="BE23" s="1" t="s">
        <v>4712</v>
      </c>
      <c r="BF23" s="1" t="s">
        <v>4712</v>
      </c>
      <c r="BI23" s="1" t="s">
        <v>4712</v>
      </c>
      <c r="BJ23" s="1" t="s">
        <v>4712</v>
      </c>
      <c r="BK23" s="1" t="s">
        <v>4712</v>
      </c>
      <c r="BN23" s="1" t="s">
        <v>4712</v>
      </c>
      <c r="BO23" s="1" t="s">
        <v>4712</v>
      </c>
    </row>
    <row r="24" spans="1:70" s="1" customFormat="1" ht="15" x14ac:dyDescent="0.25">
      <c r="A24" s="8"/>
      <c r="B24" s="14">
        <v>43405</v>
      </c>
      <c r="C24" s="14">
        <v>43048</v>
      </c>
      <c r="D24" s="2"/>
      <c r="F24" s="1" t="s">
        <v>3161</v>
      </c>
      <c r="G24" s="1" t="s">
        <v>3158</v>
      </c>
      <c r="H24" s="1" t="s">
        <v>2758</v>
      </c>
      <c r="I24" s="1" t="s">
        <v>2762</v>
      </c>
      <c r="K24" s="1" t="s">
        <v>1199</v>
      </c>
      <c r="L24" s="18" t="s">
        <v>2759</v>
      </c>
      <c r="M24" s="18"/>
      <c r="N24" s="1" t="s">
        <v>2761</v>
      </c>
      <c r="O24" s="1" t="s">
        <v>3023</v>
      </c>
      <c r="P24" s="1" t="s">
        <v>296</v>
      </c>
      <c r="Q24" s="1">
        <v>85209</v>
      </c>
      <c r="R24" s="1" t="s">
        <v>4213</v>
      </c>
      <c r="Z24" s="1" t="s">
        <v>2763</v>
      </c>
      <c r="AA24" s="1" t="s">
        <v>3196</v>
      </c>
      <c r="AB24" s="1" t="s">
        <v>3161</v>
      </c>
      <c r="AC24" s="2"/>
      <c r="AD24" s="3"/>
      <c r="AE24" s="1" t="s">
        <v>2564</v>
      </c>
      <c r="AG24" s="1" t="s">
        <v>481</v>
      </c>
      <c r="AJ24" s="1" t="s">
        <v>481</v>
      </c>
      <c r="AM24" s="1" t="s">
        <v>481</v>
      </c>
      <c r="AO24" s="1" t="s">
        <v>481</v>
      </c>
      <c r="AR24" s="1" t="s">
        <v>481</v>
      </c>
      <c r="AV24" s="1" t="s">
        <v>481</v>
      </c>
      <c r="AW24" s="1" t="s">
        <v>481</v>
      </c>
      <c r="AZ24" s="1" t="s">
        <v>481</v>
      </c>
      <c r="BA24" s="1" t="s">
        <v>481</v>
      </c>
      <c r="BB24" s="1">
        <f t="shared" si="1"/>
        <v>9</v>
      </c>
      <c r="BE24" s="1" t="s">
        <v>4712</v>
      </c>
      <c r="BF24" s="1" t="s">
        <v>4712</v>
      </c>
      <c r="BI24" s="1" t="s">
        <v>4712</v>
      </c>
      <c r="BJ24" s="1" t="s">
        <v>4712</v>
      </c>
      <c r="BK24" s="1" t="s">
        <v>4712</v>
      </c>
      <c r="BM24" s="1" t="s">
        <v>4712</v>
      </c>
      <c r="BN24" s="1" t="s">
        <v>4712</v>
      </c>
      <c r="BO24" s="1" t="s">
        <v>4712</v>
      </c>
    </row>
    <row r="25" spans="1:70" s="1" customFormat="1" ht="15" x14ac:dyDescent="0.25">
      <c r="A25" s="8"/>
      <c r="B25" s="14">
        <v>43405</v>
      </c>
      <c r="C25" s="14">
        <v>43041</v>
      </c>
      <c r="D25" s="2"/>
      <c r="E25" s="1" t="s">
        <v>297</v>
      </c>
      <c r="G25" s="1" t="s">
        <v>481</v>
      </c>
      <c r="H25" s="1" t="s">
        <v>3323</v>
      </c>
      <c r="I25" s="1" t="s">
        <v>1145</v>
      </c>
      <c r="J25" s="1">
        <v>1</v>
      </c>
      <c r="K25" s="1" t="s">
        <v>2134</v>
      </c>
      <c r="L25" s="18" t="s">
        <v>4014</v>
      </c>
      <c r="M25" s="18"/>
      <c r="N25" s="1" t="s">
        <v>3325</v>
      </c>
      <c r="O25" s="1" t="s">
        <v>488</v>
      </c>
      <c r="P25" s="1" t="s">
        <v>296</v>
      </c>
      <c r="Q25" s="1">
        <v>85209</v>
      </c>
      <c r="R25" s="1" t="s">
        <v>4712</v>
      </c>
      <c r="AA25" s="1" t="s">
        <v>3196</v>
      </c>
      <c r="AB25" s="1" t="s">
        <v>3189</v>
      </c>
      <c r="AC25" s="2"/>
      <c r="AD25" s="3"/>
      <c r="AF25" s="1" t="s">
        <v>3158</v>
      </c>
      <c r="AG25" s="1" t="s">
        <v>3158</v>
      </c>
      <c r="AH25" s="1" t="s">
        <v>3158</v>
      </c>
      <c r="AI25" s="1" t="s">
        <v>3158</v>
      </c>
      <c r="AJ25" s="1" t="s">
        <v>3158</v>
      </c>
      <c r="AL25" s="1" t="s">
        <v>3158</v>
      </c>
      <c r="AM25" s="1" t="s">
        <v>3158</v>
      </c>
      <c r="AN25" s="1" t="s">
        <v>3158</v>
      </c>
      <c r="AO25" s="1" t="s">
        <v>3158</v>
      </c>
      <c r="AP25" s="1" t="s">
        <v>3158</v>
      </c>
      <c r="AQ25" s="1" t="s">
        <v>3158</v>
      </c>
      <c r="AR25" s="1" t="s">
        <v>3158</v>
      </c>
      <c r="AS25" s="1" t="s">
        <v>3158</v>
      </c>
      <c r="AT25" s="1" t="s">
        <v>3158</v>
      </c>
      <c r="AU25" s="1" t="s">
        <v>3158</v>
      </c>
      <c r="AV25" s="1" t="s">
        <v>3158</v>
      </c>
      <c r="AW25" s="1" t="s">
        <v>3158</v>
      </c>
      <c r="AX25" s="1" t="s">
        <v>3158</v>
      </c>
      <c r="AY25" s="1" t="s">
        <v>3158</v>
      </c>
      <c r="AZ25" s="1" t="s">
        <v>3158</v>
      </c>
      <c r="BA25" s="1" t="s">
        <v>3158</v>
      </c>
      <c r="BB25" s="1">
        <f t="shared" si="1"/>
        <v>21</v>
      </c>
    </row>
    <row r="26" spans="1:70" s="1" customFormat="1" ht="15" x14ac:dyDescent="0.25">
      <c r="A26" s="8"/>
      <c r="B26" s="14">
        <v>43405</v>
      </c>
      <c r="C26" s="14">
        <v>43041</v>
      </c>
      <c r="D26" s="2"/>
      <c r="G26" s="1" t="s">
        <v>3158</v>
      </c>
      <c r="H26" s="1" t="s">
        <v>3323</v>
      </c>
      <c r="I26" s="1" t="s">
        <v>3326</v>
      </c>
      <c r="J26" s="1">
        <v>1</v>
      </c>
      <c r="K26" s="1" t="s">
        <v>2134</v>
      </c>
      <c r="L26" s="18" t="s">
        <v>4014</v>
      </c>
      <c r="M26" s="18"/>
      <c r="N26" s="1" t="s">
        <v>3325</v>
      </c>
      <c r="O26" s="1" t="s">
        <v>488</v>
      </c>
      <c r="P26" s="1" t="s">
        <v>296</v>
      </c>
      <c r="Q26" s="1">
        <v>85209</v>
      </c>
      <c r="R26" s="1" t="s">
        <v>4213</v>
      </c>
      <c r="AA26" s="1" t="s">
        <v>3196</v>
      </c>
      <c r="AB26" s="1" t="s">
        <v>3189</v>
      </c>
      <c r="AC26" s="2"/>
      <c r="AD26" s="3"/>
      <c r="AF26" s="1" t="s">
        <v>481</v>
      </c>
      <c r="AG26" s="1" t="s">
        <v>481</v>
      </c>
      <c r="AH26" s="1" t="s">
        <v>3158</v>
      </c>
      <c r="AI26" s="1" t="s">
        <v>481</v>
      </c>
      <c r="AJ26" s="1" t="s">
        <v>481</v>
      </c>
      <c r="AL26" s="1" t="s">
        <v>481</v>
      </c>
      <c r="AM26" s="1" t="s">
        <v>481</v>
      </c>
      <c r="AN26" s="1" t="s">
        <v>481</v>
      </c>
      <c r="AO26" s="1" t="s">
        <v>481</v>
      </c>
      <c r="AP26" s="1" t="s">
        <v>481</v>
      </c>
      <c r="AQ26" s="1" t="s">
        <v>481</v>
      </c>
      <c r="AR26" s="1" t="s">
        <v>481</v>
      </c>
      <c r="AS26" s="1" t="s">
        <v>481</v>
      </c>
      <c r="AT26" s="1" t="s">
        <v>481</v>
      </c>
      <c r="AU26" s="1" t="s">
        <v>481</v>
      </c>
      <c r="AV26" s="1" t="s">
        <v>481</v>
      </c>
      <c r="AW26" s="1" t="s">
        <v>481</v>
      </c>
      <c r="AX26" s="1" t="s">
        <v>3158</v>
      </c>
      <c r="AY26" s="1" t="s">
        <v>481</v>
      </c>
      <c r="AZ26" s="1" t="s">
        <v>481</v>
      </c>
      <c r="BA26" s="1" t="s">
        <v>3158</v>
      </c>
      <c r="BB26" s="1">
        <f t="shared" si="1"/>
        <v>21</v>
      </c>
    </row>
    <row r="27" spans="1:70" s="1" customFormat="1" ht="15" x14ac:dyDescent="0.25">
      <c r="B27" s="14">
        <v>43405</v>
      </c>
      <c r="C27" s="14">
        <v>43041</v>
      </c>
      <c r="D27" s="2"/>
      <c r="F27" s="1" t="s">
        <v>3162</v>
      </c>
      <c r="G27" s="1" t="s">
        <v>481</v>
      </c>
      <c r="H27" s="1" t="s">
        <v>3549</v>
      </c>
      <c r="I27" s="1" t="s">
        <v>4510</v>
      </c>
      <c r="J27" s="1">
        <v>1</v>
      </c>
      <c r="K27" s="1" t="s">
        <v>4511</v>
      </c>
      <c r="L27" s="18" t="s">
        <v>3551</v>
      </c>
      <c r="M27" s="18"/>
      <c r="N27" s="1" t="s">
        <v>3550</v>
      </c>
      <c r="O27" s="1" t="s">
        <v>488</v>
      </c>
      <c r="P27" s="1" t="s">
        <v>296</v>
      </c>
      <c r="Q27" s="1">
        <v>85206</v>
      </c>
      <c r="R27" s="1" t="s">
        <v>4213</v>
      </c>
      <c r="T27" s="1">
        <v>1</v>
      </c>
      <c r="U27" s="1" t="s">
        <v>3357</v>
      </c>
      <c r="V27" s="1">
        <v>1</v>
      </c>
      <c r="W27" s="1">
        <v>1</v>
      </c>
      <c r="AC27" s="1" t="s">
        <v>1692</v>
      </c>
      <c r="AD27" s="3"/>
      <c r="AE27" s="1" t="s">
        <v>2388</v>
      </c>
      <c r="AF27" s="1" t="s">
        <v>481</v>
      </c>
      <c r="AH27" s="1" t="s">
        <v>3158</v>
      </c>
      <c r="AI27" s="1" t="s">
        <v>3158</v>
      </c>
      <c r="AJ27" s="1" t="s">
        <v>481</v>
      </c>
      <c r="AP27" s="1" t="s">
        <v>481</v>
      </c>
      <c r="AR27" s="1" t="s">
        <v>481</v>
      </c>
      <c r="AS27" s="1" t="s">
        <v>481</v>
      </c>
      <c r="AT27" s="1" t="s">
        <v>481</v>
      </c>
      <c r="AY27" s="1" t="s">
        <v>481</v>
      </c>
      <c r="AZ27" s="1" t="s">
        <v>481</v>
      </c>
      <c r="BB27" s="1">
        <f t="shared" si="1"/>
        <v>10</v>
      </c>
    </row>
    <row r="28" spans="1:70" s="1" customFormat="1" ht="15" x14ac:dyDescent="0.25">
      <c r="B28" s="14">
        <v>43405</v>
      </c>
      <c r="C28" s="14">
        <v>43041</v>
      </c>
      <c r="D28" s="2"/>
      <c r="F28" s="1" t="s">
        <v>3162</v>
      </c>
      <c r="G28" s="1" t="s">
        <v>3158</v>
      </c>
      <c r="H28" s="1" t="s">
        <v>3549</v>
      </c>
      <c r="I28" s="1" t="s">
        <v>1692</v>
      </c>
      <c r="J28" s="1">
        <v>1</v>
      </c>
      <c r="K28" s="1" t="s">
        <v>4511</v>
      </c>
      <c r="L28" s="18" t="s">
        <v>1044</v>
      </c>
      <c r="M28" s="18"/>
      <c r="N28" s="1" t="s">
        <v>3550</v>
      </c>
      <c r="O28" s="1" t="s">
        <v>488</v>
      </c>
      <c r="P28" s="1" t="s">
        <v>296</v>
      </c>
      <c r="Q28" s="1">
        <v>85206</v>
      </c>
      <c r="R28" s="1" t="s">
        <v>4213</v>
      </c>
      <c r="T28" s="1">
        <v>1</v>
      </c>
      <c r="U28" s="1" t="s">
        <v>3357</v>
      </c>
      <c r="V28" s="1">
        <v>1</v>
      </c>
      <c r="W28" s="1">
        <v>1</v>
      </c>
      <c r="AC28" s="1" t="s">
        <v>4510</v>
      </c>
      <c r="AD28" s="3"/>
      <c r="AE28" s="1" t="s">
        <v>2388</v>
      </c>
      <c r="AF28" s="1" t="s">
        <v>481</v>
      </c>
      <c r="AH28" s="1" t="s">
        <v>481</v>
      </c>
      <c r="AI28" s="1" t="s">
        <v>481</v>
      </c>
      <c r="AJ28" s="1" t="s">
        <v>481</v>
      </c>
      <c r="AP28" s="1" t="s">
        <v>481</v>
      </c>
      <c r="AR28" s="1" t="s">
        <v>481</v>
      </c>
      <c r="AS28" s="1" t="s">
        <v>481</v>
      </c>
      <c r="AT28" s="1" t="s">
        <v>481</v>
      </c>
      <c r="AY28" s="1" t="s">
        <v>481</v>
      </c>
      <c r="AZ28" s="1" t="s">
        <v>481</v>
      </c>
      <c r="BB28" s="1">
        <f t="shared" si="1"/>
        <v>10</v>
      </c>
    </row>
    <row r="29" spans="1:70" s="1" customFormat="1" ht="15" x14ac:dyDescent="0.25">
      <c r="B29" s="14">
        <v>43405</v>
      </c>
      <c r="C29" s="14">
        <v>43041</v>
      </c>
      <c r="D29" s="2"/>
      <c r="G29" s="1" t="s">
        <v>3158</v>
      </c>
      <c r="H29" s="1" t="s">
        <v>2123</v>
      </c>
      <c r="I29" s="1" t="s">
        <v>2124</v>
      </c>
      <c r="J29" s="1">
        <v>1</v>
      </c>
      <c r="K29" s="1" t="s">
        <v>1191</v>
      </c>
      <c r="L29" s="18" t="s">
        <v>2137</v>
      </c>
      <c r="M29" s="18"/>
      <c r="N29" s="1" t="s">
        <v>2139</v>
      </c>
      <c r="O29" s="1" t="s">
        <v>3192</v>
      </c>
      <c r="P29" s="1" t="s">
        <v>296</v>
      </c>
      <c r="Q29" s="1">
        <v>85118</v>
      </c>
      <c r="R29" s="1" t="s">
        <v>4213</v>
      </c>
      <c r="AA29" s="1" t="s">
        <v>3196</v>
      </c>
      <c r="AB29" s="1" t="s">
        <v>3161</v>
      </c>
      <c r="AC29" s="2" t="s">
        <v>1040</v>
      </c>
      <c r="AD29" s="3" t="s">
        <v>3161</v>
      </c>
      <c r="AE29" s="1" t="s">
        <v>2564</v>
      </c>
      <c r="AF29" s="1" t="s">
        <v>3158</v>
      </c>
      <c r="AG29" s="1" t="s">
        <v>481</v>
      </c>
      <c r="AH29" s="1" t="s">
        <v>481</v>
      </c>
      <c r="AI29" s="1" t="s">
        <v>481</v>
      </c>
      <c r="AJ29" s="1" t="s">
        <v>3158</v>
      </c>
      <c r="AK29" s="1" t="s">
        <v>3158</v>
      </c>
      <c r="AN29" s="1" t="s">
        <v>3158</v>
      </c>
      <c r="AO29" s="1" t="s">
        <v>3158</v>
      </c>
      <c r="AP29" s="1" t="s">
        <v>3158</v>
      </c>
      <c r="AQ29" s="1" t="s">
        <v>3158</v>
      </c>
      <c r="AR29" s="1" t="s">
        <v>3158</v>
      </c>
      <c r="AS29" s="1" t="s">
        <v>3158</v>
      </c>
      <c r="AT29" s="1" t="s">
        <v>3158</v>
      </c>
      <c r="AU29" s="1" t="s">
        <v>3158</v>
      </c>
      <c r="AV29" s="1" t="s">
        <v>3158</v>
      </c>
      <c r="AW29" s="1" t="s">
        <v>3158</v>
      </c>
      <c r="AX29" s="1" t="s">
        <v>3158</v>
      </c>
      <c r="AY29" s="1" t="s">
        <v>3158</v>
      </c>
      <c r="AZ29" s="1" t="s">
        <v>3158</v>
      </c>
      <c r="BA29" s="1" t="s">
        <v>3158</v>
      </c>
      <c r="BB29" s="1">
        <f t="shared" si="1"/>
        <v>20</v>
      </c>
      <c r="BE29" s="1" t="s">
        <v>4712</v>
      </c>
      <c r="BF29" s="1" t="s">
        <v>5053</v>
      </c>
      <c r="BG29" s="1" t="s">
        <v>4712</v>
      </c>
    </row>
    <row r="30" spans="1:70" s="1" customFormat="1" ht="15" x14ac:dyDescent="0.25">
      <c r="A30" s="8"/>
      <c r="B30" s="14">
        <v>43405</v>
      </c>
      <c r="D30" s="2" t="s">
        <v>4712</v>
      </c>
      <c r="E30" s="2"/>
      <c r="G30" s="1" t="s">
        <v>3158</v>
      </c>
      <c r="H30" s="1" t="s">
        <v>1480</v>
      </c>
      <c r="I30" s="1" t="s">
        <v>3722</v>
      </c>
      <c r="K30" s="1" t="s">
        <v>2810</v>
      </c>
      <c r="L30" s="4" t="s">
        <v>2811</v>
      </c>
      <c r="M30" s="18"/>
      <c r="N30" s="1" t="s">
        <v>2812</v>
      </c>
      <c r="O30" s="1" t="s">
        <v>488</v>
      </c>
      <c r="P30" s="1" t="s">
        <v>296</v>
      </c>
      <c r="Q30" s="1">
        <v>85215</v>
      </c>
      <c r="AC30" s="2"/>
      <c r="AD30" s="3"/>
      <c r="AH30" s="1" t="s">
        <v>3162</v>
      </c>
      <c r="AI30" s="1" t="s">
        <v>3162</v>
      </c>
      <c r="AK30" s="1" t="s">
        <v>3162</v>
      </c>
      <c r="AL30" s="1" t="s">
        <v>3162</v>
      </c>
      <c r="AN30" s="1" t="s">
        <v>3162</v>
      </c>
      <c r="AQ30" s="1" t="s">
        <v>3162</v>
      </c>
      <c r="AR30" s="1" t="s">
        <v>3158</v>
      </c>
      <c r="AS30" s="1" t="s">
        <v>3162</v>
      </c>
      <c r="AT30" s="1" t="s">
        <v>3162</v>
      </c>
      <c r="AU30" s="1" t="s">
        <v>3162</v>
      </c>
      <c r="AV30" s="1" t="s">
        <v>3162</v>
      </c>
      <c r="AW30" s="1" t="s">
        <v>3162</v>
      </c>
      <c r="AX30" s="1" t="s">
        <v>3162</v>
      </c>
      <c r="AY30" s="1" t="s">
        <v>3162</v>
      </c>
      <c r="AZ30" s="1" t="s">
        <v>3162</v>
      </c>
      <c r="BB30" s="1">
        <f t="shared" si="1"/>
        <v>15</v>
      </c>
    </row>
    <row r="31" spans="1:70" s="1" customFormat="1" ht="15" x14ac:dyDescent="0.25">
      <c r="B31" s="14">
        <v>43405</v>
      </c>
      <c r="C31" s="14">
        <v>43041</v>
      </c>
      <c r="D31" s="2"/>
      <c r="G31" s="1" t="s">
        <v>481</v>
      </c>
      <c r="H31" s="1" t="s">
        <v>1012</v>
      </c>
      <c r="I31" s="1" t="s">
        <v>3105</v>
      </c>
      <c r="J31" s="1">
        <v>1</v>
      </c>
      <c r="K31" s="1" t="s">
        <v>1651</v>
      </c>
      <c r="L31" s="18" t="s">
        <v>152</v>
      </c>
      <c r="M31" s="18"/>
      <c r="N31" s="1" t="s">
        <v>1014</v>
      </c>
      <c r="O31" s="1" t="s">
        <v>488</v>
      </c>
      <c r="P31" s="1" t="s">
        <v>296</v>
      </c>
      <c r="Q31" s="1">
        <v>85209</v>
      </c>
      <c r="Y31" s="1" t="s">
        <v>3160</v>
      </c>
      <c r="Z31" s="1" t="s">
        <v>1011</v>
      </c>
      <c r="AA31" s="3" t="s">
        <v>3161</v>
      </c>
      <c r="AC31" s="2" t="s">
        <v>4434</v>
      </c>
      <c r="AE31" s="1" t="s">
        <v>2388</v>
      </c>
      <c r="AF31" s="1" t="s">
        <v>481</v>
      </c>
      <c r="AG31" s="1" t="s">
        <v>481</v>
      </c>
      <c r="AH31" s="1" t="s">
        <v>481</v>
      </c>
      <c r="AI31" s="1" t="s">
        <v>481</v>
      </c>
      <c r="AK31" s="1" t="s">
        <v>481</v>
      </c>
      <c r="AL31" s="1" t="s">
        <v>481</v>
      </c>
      <c r="AM31" s="1" t="s">
        <v>481</v>
      </c>
      <c r="AN31" s="1" t="s">
        <v>481</v>
      </c>
      <c r="AO31" s="1" t="s">
        <v>481</v>
      </c>
      <c r="AP31" s="1" t="s">
        <v>3158</v>
      </c>
      <c r="AQ31" s="1" t="s">
        <v>481</v>
      </c>
      <c r="AR31" s="1" t="s">
        <v>481</v>
      </c>
      <c r="AS31" s="1" t="s">
        <v>481</v>
      </c>
      <c r="AT31" s="1" t="s">
        <v>481</v>
      </c>
      <c r="AU31" s="1" t="s">
        <v>481</v>
      </c>
      <c r="AV31" s="1" t="s">
        <v>481</v>
      </c>
      <c r="AW31" s="1" t="s">
        <v>481</v>
      </c>
      <c r="AX31" s="1" t="s">
        <v>481</v>
      </c>
      <c r="AY31" s="1" t="s">
        <v>481</v>
      </c>
      <c r="BA31" s="1" t="s">
        <v>481</v>
      </c>
      <c r="BB31" s="1">
        <f t="shared" si="1"/>
        <v>20</v>
      </c>
    </row>
    <row r="32" spans="1:70" s="1" customFormat="1" ht="15" x14ac:dyDescent="0.25">
      <c r="B32" s="14">
        <v>43405</v>
      </c>
      <c r="C32" s="14">
        <v>43048</v>
      </c>
      <c r="D32" s="2"/>
      <c r="F32" s="1" t="s">
        <v>3161</v>
      </c>
      <c r="G32" s="1" t="s">
        <v>3158</v>
      </c>
      <c r="H32" s="1" t="s">
        <v>4489</v>
      </c>
      <c r="I32" s="1" t="s">
        <v>4490</v>
      </c>
      <c r="J32" s="1">
        <v>1</v>
      </c>
      <c r="K32" s="1" t="s">
        <v>4163</v>
      </c>
      <c r="L32" s="18" t="s">
        <v>4162</v>
      </c>
      <c r="M32" s="18"/>
      <c r="N32" s="1" t="s">
        <v>4917</v>
      </c>
      <c r="O32" s="1" t="s">
        <v>3192</v>
      </c>
      <c r="P32" s="1" t="s">
        <v>296</v>
      </c>
      <c r="Q32" s="1">
        <v>85218</v>
      </c>
      <c r="R32" s="1" t="s">
        <v>4213</v>
      </c>
      <c r="T32" s="1">
        <v>1</v>
      </c>
      <c r="U32" s="1" t="s">
        <v>5193</v>
      </c>
      <c r="X32" s="1" t="s">
        <v>694</v>
      </c>
      <c r="AC32" s="2" t="s">
        <v>2886</v>
      </c>
      <c r="AD32" s="3"/>
      <c r="AE32" s="1" t="s">
        <v>2564</v>
      </c>
      <c r="AG32" s="1" t="s">
        <v>481</v>
      </c>
      <c r="AI32" s="1" t="s">
        <v>481</v>
      </c>
      <c r="AJ32" s="1" t="s">
        <v>481</v>
      </c>
      <c r="AK32" s="1" t="s">
        <v>481</v>
      </c>
      <c r="AN32" s="1" t="s">
        <v>481</v>
      </c>
      <c r="AO32" s="1" t="s">
        <v>481</v>
      </c>
      <c r="AP32" s="1" t="s">
        <v>481</v>
      </c>
      <c r="AS32" s="1" t="s">
        <v>481</v>
      </c>
      <c r="AT32" s="1" t="s">
        <v>481</v>
      </c>
      <c r="AU32" s="1" t="s">
        <v>481</v>
      </c>
      <c r="AV32" s="1" t="s">
        <v>481</v>
      </c>
      <c r="AW32" s="1" t="s">
        <v>481</v>
      </c>
      <c r="AX32" s="1" t="s">
        <v>481</v>
      </c>
      <c r="AY32" s="1" t="s">
        <v>481</v>
      </c>
      <c r="AZ32" s="1" t="s">
        <v>3158</v>
      </c>
      <c r="BA32" s="1" t="s">
        <v>481</v>
      </c>
      <c r="BB32" s="1">
        <f t="shared" si="1"/>
        <v>16</v>
      </c>
    </row>
    <row r="33" spans="1:69" s="1" customFormat="1" ht="15" x14ac:dyDescent="0.25">
      <c r="C33" s="6"/>
      <c r="D33" s="2"/>
      <c r="E33" s="2"/>
      <c r="K33" s="4"/>
      <c r="U33" s="2"/>
      <c r="V33" s="3"/>
    </row>
    <row r="34" spans="1:69" ht="15" x14ac:dyDescent="0.25">
      <c r="B34" s="3">
        <f>COUNTA(B2:B33)</f>
        <v>30</v>
      </c>
      <c r="C34" s="3">
        <f>COUNTA(C2:C33)</f>
        <v>26</v>
      </c>
      <c r="D34" s="3">
        <f>COUNTA(D2:D33)</f>
        <v>4</v>
      </c>
      <c r="E34" s="3">
        <f>COUNTA(E2:E33)</f>
        <v>2</v>
      </c>
      <c r="H34" s="6">
        <v>43405</v>
      </c>
      <c r="I34" s="1" t="s">
        <v>3432</v>
      </c>
    </row>
    <row r="35" spans="1:69" s="1" customFormat="1" ht="15" x14ac:dyDescent="0.25">
      <c r="C35" s="6"/>
      <c r="D35" s="2"/>
      <c r="E35" s="2"/>
      <c r="K35" s="4"/>
      <c r="U35" s="2"/>
      <c r="V35" s="3"/>
    </row>
    <row r="36" spans="1:69" s="1" customFormat="1" ht="15" x14ac:dyDescent="0.25">
      <c r="A36" s="8"/>
      <c r="B36" s="14">
        <v>43412</v>
      </c>
      <c r="C36" s="14">
        <v>43048</v>
      </c>
      <c r="D36" s="2"/>
      <c r="F36" s="1" t="s">
        <v>3161</v>
      </c>
      <c r="G36" s="1" t="s">
        <v>481</v>
      </c>
      <c r="H36" s="1" t="s">
        <v>1907</v>
      </c>
      <c r="I36" s="1" t="s">
        <v>1908</v>
      </c>
      <c r="K36" s="1" t="s">
        <v>1909</v>
      </c>
      <c r="L36" s="18" t="s">
        <v>2126</v>
      </c>
      <c r="M36" s="18"/>
      <c r="N36" s="1" t="s">
        <v>4972</v>
      </c>
      <c r="O36" s="1" t="s">
        <v>488</v>
      </c>
      <c r="P36" s="1" t="s">
        <v>296</v>
      </c>
      <c r="Q36" s="1">
        <v>85208</v>
      </c>
      <c r="AC36" s="2" t="s">
        <v>431</v>
      </c>
      <c r="AD36" s="3"/>
      <c r="AE36" s="1" t="s">
        <v>2564</v>
      </c>
      <c r="AG36" s="1" t="s">
        <v>481</v>
      </c>
      <c r="AK36" s="1" t="s">
        <v>481</v>
      </c>
      <c r="AM36" s="1" t="s">
        <v>481</v>
      </c>
      <c r="AO36" s="1" t="s">
        <v>3158</v>
      </c>
      <c r="AT36" s="1" t="s">
        <v>481</v>
      </c>
      <c r="AY36" s="1" t="s">
        <v>481</v>
      </c>
      <c r="BB36" s="1">
        <f t="shared" ref="BB36:BB60" si="2">COUNTA(AF36:BA36)</f>
        <v>6</v>
      </c>
    </row>
    <row r="37" spans="1:69" s="1" customFormat="1" ht="15" x14ac:dyDescent="0.25">
      <c r="A37" s="1" t="s">
        <v>1058</v>
      </c>
      <c r="B37" s="14">
        <v>43412</v>
      </c>
      <c r="C37" s="14">
        <v>43048</v>
      </c>
      <c r="D37" s="2"/>
      <c r="F37" s="1" t="s">
        <v>3161</v>
      </c>
      <c r="G37" s="1" t="s">
        <v>481</v>
      </c>
      <c r="H37" s="1" t="s">
        <v>651</v>
      </c>
      <c r="I37" s="1" t="s">
        <v>4151</v>
      </c>
      <c r="J37" s="1">
        <v>1</v>
      </c>
      <c r="K37" s="1" t="s">
        <v>3931</v>
      </c>
      <c r="L37" s="18" t="s">
        <v>5028</v>
      </c>
      <c r="M37" s="18"/>
      <c r="N37" s="1" t="s">
        <v>5030</v>
      </c>
      <c r="O37" s="1" t="s">
        <v>5031</v>
      </c>
      <c r="P37" s="1" t="s">
        <v>296</v>
      </c>
      <c r="Q37" s="1">
        <v>85119</v>
      </c>
      <c r="R37" s="1" t="s">
        <v>4213</v>
      </c>
      <c r="T37" s="1">
        <v>1</v>
      </c>
      <c r="U37" s="1" t="s">
        <v>3358</v>
      </c>
      <c r="AA37" s="1" t="s">
        <v>3160</v>
      </c>
      <c r="AB37" s="1" t="s">
        <v>3161</v>
      </c>
      <c r="AC37" s="2" t="s">
        <v>2377</v>
      </c>
      <c r="AD37" s="3" t="s">
        <v>3161</v>
      </c>
      <c r="AE37" s="1" t="s">
        <v>2388</v>
      </c>
      <c r="AG37" s="1" t="s">
        <v>3158</v>
      </c>
      <c r="AH37" s="1" t="s">
        <v>3158</v>
      </c>
      <c r="AJ37" s="1" t="s">
        <v>3158</v>
      </c>
      <c r="AK37" s="1" t="s">
        <v>3158</v>
      </c>
      <c r="AL37" s="1" t="s">
        <v>3158</v>
      </c>
      <c r="AN37" s="1" t="s">
        <v>3158</v>
      </c>
      <c r="AO37" s="1" t="s">
        <v>3158</v>
      </c>
      <c r="AP37" s="1" t="s">
        <v>3158</v>
      </c>
      <c r="AQ37" s="1" t="s">
        <v>3158</v>
      </c>
      <c r="AR37" s="1" t="s">
        <v>3158</v>
      </c>
      <c r="AS37" s="1" t="s">
        <v>3158</v>
      </c>
      <c r="AT37" s="1" t="s">
        <v>3158</v>
      </c>
      <c r="AU37" s="1" t="s">
        <v>3158</v>
      </c>
      <c r="AV37" s="1" t="s">
        <v>3158</v>
      </c>
      <c r="AW37" s="1" t="s">
        <v>3158</v>
      </c>
      <c r="AX37" s="1" t="s">
        <v>3158</v>
      </c>
      <c r="AY37" s="1" t="s">
        <v>3158</v>
      </c>
      <c r="AZ37" s="1" t="s">
        <v>3158</v>
      </c>
      <c r="BB37" s="1">
        <f t="shared" si="2"/>
        <v>18</v>
      </c>
    </row>
    <row r="38" spans="1:69" s="1" customFormat="1" ht="15" x14ac:dyDescent="0.25">
      <c r="A38" s="8"/>
      <c r="B38" s="14">
        <v>43412</v>
      </c>
      <c r="C38" s="14">
        <v>43055</v>
      </c>
      <c r="D38" s="2"/>
      <c r="G38" s="1" t="s">
        <v>481</v>
      </c>
      <c r="H38" s="1" t="s">
        <v>4824</v>
      </c>
      <c r="I38" s="1" t="s">
        <v>704</v>
      </c>
      <c r="K38" s="1" t="s">
        <v>4825</v>
      </c>
      <c r="L38" s="4" t="s">
        <v>4150</v>
      </c>
      <c r="M38" s="18"/>
      <c r="N38" s="1" t="s">
        <v>700</v>
      </c>
      <c r="O38" s="1" t="s">
        <v>5031</v>
      </c>
      <c r="P38" s="1" t="s">
        <v>296</v>
      </c>
      <c r="Q38" s="1">
        <v>85120</v>
      </c>
      <c r="AA38" s="1" t="s">
        <v>297</v>
      </c>
      <c r="AC38" s="1" t="s">
        <v>2813</v>
      </c>
      <c r="AE38" s="2"/>
      <c r="AF38" s="2"/>
      <c r="AG38" s="2"/>
      <c r="AH38" s="2" t="s">
        <v>481</v>
      </c>
      <c r="AI38" s="2"/>
      <c r="AJ38" s="2" t="s">
        <v>481</v>
      </c>
      <c r="AK38" s="2" t="s">
        <v>481</v>
      </c>
      <c r="AL38" s="2"/>
      <c r="AM38" s="2"/>
      <c r="AN38" s="2" t="s">
        <v>481</v>
      </c>
      <c r="AO38" s="2"/>
      <c r="AP38" s="2"/>
      <c r="AQ38" s="2"/>
      <c r="AR38" s="2"/>
      <c r="AS38" s="2"/>
      <c r="AU38" s="2"/>
      <c r="AV38" s="2"/>
      <c r="AW38" s="2"/>
      <c r="AX38" s="2"/>
      <c r="AY38" s="2"/>
      <c r="AZ38" s="2"/>
      <c r="BA38" s="2"/>
      <c r="BB38" s="1">
        <f t="shared" si="2"/>
        <v>4</v>
      </c>
      <c r="BC38" s="3"/>
    </row>
    <row r="39" spans="1:69" s="1" customFormat="1" ht="15" x14ac:dyDescent="0.25">
      <c r="A39" s="8"/>
      <c r="B39" s="14">
        <v>43412</v>
      </c>
      <c r="C39" s="14">
        <v>43048</v>
      </c>
      <c r="D39" s="2"/>
      <c r="G39" s="1" t="s">
        <v>481</v>
      </c>
      <c r="H39" s="1" t="s">
        <v>3781</v>
      </c>
      <c r="I39" s="1" t="s">
        <v>4714</v>
      </c>
      <c r="K39" s="1" t="s">
        <v>3782</v>
      </c>
      <c r="L39" s="18" t="s">
        <v>3783</v>
      </c>
      <c r="M39" s="18"/>
      <c r="N39" s="1" t="s">
        <v>3784</v>
      </c>
      <c r="O39" s="1" t="s">
        <v>4425</v>
      </c>
      <c r="P39" s="1" t="s">
        <v>296</v>
      </c>
      <c r="Q39" s="1">
        <v>85142</v>
      </c>
      <c r="AA39" s="2"/>
      <c r="AB39" s="3"/>
      <c r="AC39" s="1" t="s">
        <v>3909</v>
      </c>
      <c r="AF39" s="1" t="s">
        <v>3162</v>
      </c>
      <c r="AG39" s="1" t="s">
        <v>481</v>
      </c>
      <c r="AH39" s="1" t="s">
        <v>481</v>
      </c>
      <c r="AU39" s="1" t="s">
        <v>481</v>
      </c>
      <c r="AV39" s="1" t="s">
        <v>481</v>
      </c>
      <c r="AW39" s="1" t="s">
        <v>481</v>
      </c>
      <c r="AX39" s="1" t="s">
        <v>481</v>
      </c>
      <c r="AY39" s="1" t="s">
        <v>481</v>
      </c>
      <c r="AZ39" s="1" t="s">
        <v>481</v>
      </c>
      <c r="BA39" s="1" t="s">
        <v>481</v>
      </c>
      <c r="BB39" s="1">
        <f t="shared" si="2"/>
        <v>10</v>
      </c>
    </row>
    <row r="40" spans="1:69" s="1" customFormat="1" ht="15" x14ac:dyDescent="0.25">
      <c r="A40" s="8"/>
      <c r="B40" s="14">
        <v>43412</v>
      </c>
      <c r="C40" s="14">
        <v>43048</v>
      </c>
      <c r="D40" s="2"/>
      <c r="F40" s="1" t="s">
        <v>3162</v>
      </c>
      <c r="G40" s="1" t="s">
        <v>3158</v>
      </c>
      <c r="H40" s="1" t="s">
        <v>431</v>
      </c>
      <c r="I40" s="1" t="s">
        <v>3159</v>
      </c>
      <c r="K40" s="1" t="s">
        <v>433</v>
      </c>
      <c r="L40" s="18" t="s">
        <v>432</v>
      </c>
      <c r="M40" s="18"/>
      <c r="N40" s="1" t="s">
        <v>434</v>
      </c>
      <c r="O40" s="1" t="s">
        <v>3182</v>
      </c>
      <c r="P40" s="1" t="s">
        <v>296</v>
      </c>
      <c r="Q40" s="1">
        <v>85296</v>
      </c>
      <c r="AA40" s="1" t="s">
        <v>3196</v>
      </c>
      <c r="AB40" s="1" t="s">
        <v>3161</v>
      </c>
      <c r="AC40" s="2" t="s">
        <v>1816</v>
      </c>
      <c r="AD40" s="3" t="s">
        <v>3161</v>
      </c>
      <c r="AE40" s="1" t="s">
        <v>2564</v>
      </c>
      <c r="AG40" s="1" t="s">
        <v>481</v>
      </c>
      <c r="AK40" s="1" t="s">
        <v>481</v>
      </c>
      <c r="AM40" s="1" t="s">
        <v>481</v>
      </c>
      <c r="AO40" s="1" t="s">
        <v>481</v>
      </c>
      <c r="AT40" s="1" t="s">
        <v>481</v>
      </c>
      <c r="AY40" s="1" t="s">
        <v>481</v>
      </c>
      <c r="BB40" s="1">
        <f t="shared" si="2"/>
        <v>6</v>
      </c>
      <c r="BE40" s="1" t="s">
        <v>4712</v>
      </c>
      <c r="BF40" s="1" t="s">
        <v>4712</v>
      </c>
      <c r="BG40" s="1" t="s">
        <v>4712</v>
      </c>
      <c r="BL40" s="1" t="s">
        <v>4712</v>
      </c>
      <c r="BM40" s="1" t="s">
        <v>4712</v>
      </c>
      <c r="BN40" s="1" t="s">
        <v>4712</v>
      </c>
      <c r="BQ40" s="1" t="s">
        <v>4712</v>
      </c>
    </row>
    <row r="41" spans="1:69" s="1" customFormat="1" ht="15" x14ac:dyDescent="0.25">
      <c r="A41" s="8"/>
      <c r="B41" s="14">
        <v>43412</v>
      </c>
      <c r="C41" s="14">
        <v>43048</v>
      </c>
      <c r="D41" s="2"/>
      <c r="F41" s="1" t="s">
        <v>3162</v>
      </c>
      <c r="G41" s="1" t="s">
        <v>481</v>
      </c>
      <c r="H41" s="1" t="s">
        <v>1605</v>
      </c>
      <c r="I41" s="1" t="s">
        <v>709</v>
      </c>
      <c r="J41" s="1">
        <v>1</v>
      </c>
      <c r="K41" s="1" t="s">
        <v>4181</v>
      </c>
      <c r="L41" s="18" t="s">
        <v>1607</v>
      </c>
      <c r="M41" s="18"/>
      <c r="N41" s="1" t="s">
        <v>4575</v>
      </c>
      <c r="O41" s="1" t="s">
        <v>488</v>
      </c>
      <c r="P41" s="1" t="s">
        <v>296</v>
      </c>
      <c r="Q41" s="1">
        <v>85209</v>
      </c>
      <c r="R41" s="1" t="s">
        <v>4213</v>
      </c>
      <c r="T41" s="1">
        <v>1</v>
      </c>
      <c r="U41" s="1" t="s">
        <v>5192</v>
      </c>
      <c r="V41" s="1">
        <v>1</v>
      </c>
      <c r="W41" s="1">
        <v>1</v>
      </c>
      <c r="Z41" s="1" t="s">
        <v>4576</v>
      </c>
      <c r="AA41" s="1" t="s">
        <v>3196</v>
      </c>
      <c r="AB41" s="1" t="s">
        <v>3161</v>
      </c>
      <c r="AC41" s="1" t="s">
        <v>3362</v>
      </c>
      <c r="AD41" s="3" t="s">
        <v>3161</v>
      </c>
      <c r="AE41" s="1" t="s">
        <v>2388</v>
      </c>
      <c r="AG41" s="1" t="s">
        <v>481</v>
      </c>
      <c r="AH41" s="1" t="s">
        <v>481</v>
      </c>
      <c r="AJ41" s="1" t="s">
        <v>481</v>
      </c>
      <c r="AK41" s="1" t="s">
        <v>481</v>
      </c>
      <c r="AL41" s="1" t="s">
        <v>481</v>
      </c>
      <c r="AM41" s="1" t="s">
        <v>481</v>
      </c>
      <c r="AN41" s="1" t="s">
        <v>481</v>
      </c>
      <c r="AO41" s="1" t="s">
        <v>481</v>
      </c>
      <c r="AP41" s="1" t="s">
        <v>481</v>
      </c>
      <c r="AQ41" s="1" t="s">
        <v>481</v>
      </c>
      <c r="AR41" s="1" t="s">
        <v>481</v>
      </c>
      <c r="AS41" s="1" t="s">
        <v>481</v>
      </c>
      <c r="AU41" s="1" t="s">
        <v>481</v>
      </c>
      <c r="AV41" s="1" t="s">
        <v>481</v>
      </c>
      <c r="AW41" s="1" t="s">
        <v>481</v>
      </c>
      <c r="AX41" s="1" t="s">
        <v>481</v>
      </c>
      <c r="AY41" s="1" t="s">
        <v>481</v>
      </c>
      <c r="BA41" s="1" t="s">
        <v>481</v>
      </c>
      <c r="BB41" s="1">
        <f t="shared" si="2"/>
        <v>18</v>
      </c>
      <c r="BE41" s="1" t="s">
        <v>4712</v>
      </c>
      <c r="BF41" s="1" t="s">
        <v>4712</v>
      </c>
      <c r="BG41" s="1" t="s">
        <v>4712</v>
      </c>
      <c r="BL41" s="1" t="s">
        <v>4712</v>
      </c>
      <c r="BM41" s="1" t="s">
        <v>4712</v>
      </c>
      <c r="BN41" s="1" t="s">
        <v>4712</v>
      </c>
    </row>
    <row r="42" spans="1:69" s="1" customFormat="1" ht="15" x14ac:dyDescent="0.25">
      <c r="A42" s="8"/>
      <c r="B42" s="14">
        <v>43412</v>
      </c>
      <c r="C42" s="14">
        <v>43104</v>
      </c>
      <c r="D42" s="2"/>
      <c r="F42" s="1" t="s">
        <v>3161</v>
      </c>
      <c r="G42" s="1" t="s">
        <v>481</v>
      </c>
      <c r="H42" s="1" t="s">
        <v>2828</v>
      </c>
      <c r="I42" s="1" t="s">
        <v>2829</v>
      </c>
      <c r="J42" s="1">
        <v>1</v>
      </c>
      <c r="K42" s="1" t="s">
        <v>2830</v>
      </c>
      <c r="L42" s="18" t="s">
        <v>2832</v>
      </c>
      <c r="M42" s="18"/>
      <c r="N42" s="1" t="s">
        <v>4416</v>
      </c>
      <c r="O42" s="1" t="s">
        <v>488</v>
      </c>
      <c r="P42" s="1" t="s">
        <v>296</v>
      </c>
      <c r="Q42" s="1">
        <v>85209</v>
      </c>
      <c r="R42" s="1" t="s">
        <v>4213</v>
      </c>
      <c r="AC42" s="2"/>
      <c r="AD42" s="3" t="s">
        <v>3161</v>
      </c>
      <c r="AE42" s="1" t="s">
        <v>2388</v>
      </c>
      <c r="AN42" s="1" t="s">
        <v>481</v>
      </c>
      <c r="AQ42" s="1" t="s">
        <v>481</v>
      </c>
      <c r="AS42" s="1" t="s">
        <v>481</v>
      </c>
      <c r="AT42" s="1" t="s">
        <v>481</v>
      </c>
      <c r="AU42" s="1" t="s">
        <v>481</v>
      </c>
      <c r="AW42" s="1" t="s">
        <v>481</v>
      </c>
      <c r="BA42" s="1" t="s">
        <v>481</v>
      </c>
      <c r="BB42" s="1">
        <f t="shared" si="2"/>
        <v>7</v>
      </c>
    </row>
    <row r="43" spans="1:69" s="1" customFormat="1" ht="15" x14ac:dyDescent="0.25">
      <c r="A43" s="8"/>
      <c r="B43" s="14">
        <v>43412</v>
      </c>
      <c r="C43" s="14">
        <v>43104</v>
      </c>
      <c r="D43" s="2"/>
      <c r="F43" s="1" t="s">
        <v>3161</v>
      </c>
      <c r="G43" s="1" t="s">
        <v>3158</v>
      </c>
      <c r="H43" s="1" t="s">
        <v>2828</v>
      </c>
      <c r="I43" s="1" t="s">
        <v>4578</v>
      </c>
      <c r="J43" s="1">
        <v>1</v>
      </c>
      <c r="K43" s="1" t="s">
        <v>2830</v>
      </c>
      <c r="L43" s="18" t="s">
        <v>2832</v>
      </c>
      <c r="M43" s="18"/>
      <c r="N43" s="1" t="s">
        <v>4416</v>
      </c>
      <c r="O43" s="1" t="s">
        <v>488</v>
      </c>
      <c r="P43" s="1" t="s">
        <v>296</v>
      </c>
      <c r="Q43" s="1">
        <v>85209</v>
      </c>
      <c r="R43" s="1" t="s">
        <v>4712</v>
      </c>
      <c r="AC43" s="2"/>
      <c r="AD43" s="3" t="s">
        <v>3161</v>
      </c>
      <c r="AE43" s="1" t="s">
        <v>2388</v>
      </c>
      <c r="AN43" s="1" t="s">
        <v>481</v>
      </c>
      <c r="AQ43" s="1" t="s">
        <v>481</v>
      </c>
      <c r="AS43" s="1" t="s">
        <v>481</v>
      </c>
      <c r="AT43" s="1" t="s">
        <v>481</v>
      </c>
      <c r="AU43" s="1" t="s">
        <v>481</v>
      </c>
      <c r="AW43" s="1" t="s">
        <v>481</v>
      </c>
      <c r="BA43" s="1" t="s">
        <v>481</v>
      </c>
      <c r="BB43" s="1">
        <f t="shared" si="2"/>
        <v>7</v>
      </c>
    </row>
    <row r="44" spans="1:69" s="1" customFormat="1" ht="15" x14ac:dyDescent="0.25">
      <c r="A44" s="8"/>
      <c r="B44" s="14">
        <v>43412</v>
      </c>
      <c r="C44" s="14">
        <v>43090</v>
      </c>
      <c r="D44" s="2"/>
      <c r="E44" s="1" t="s">
        <v>297</v>
      </c>
      <c r="F44" s="1" t="s">
        <v>3161</v>
      </c>
      <c r="G44" s="1" t="s">
        <v>481</v>
      </c>
      <c r="H44" s="1" t="s">
        <v>3749</v>
      </c>
      <c r="I44" s="1" t="s">
        <v>3796</v>
      </c>
      <c r="J44" s="1">
        <v>1</v>
      </c>
      <c r="K44" s="1" t="s">
        <v>1628</v>
      </c>
      <c r="L44" s="18" t="s">
        <v>3751</v>
      </c>
      <c r="M44" s="18"/>
      <c r="N44" s="1" t="s">
        <v>2129</v>
      </c>
      <c r="O44" s="1" t="s">
        <v>5031</v>
      </c>
      <c r="P44" s="1" t="s">
        <v>296</v>
      </c>
      <c r="Q44" s="1">
        <v>85120</v>
      </c>
      <c r="R44" s="1" t="s">
        <v>4213</v>
      </c>
      <c r="Z44" s="1" t="s">
        <v>4488</v>
      </c>
      <c r="AC44" s="1" t="s">
        <v>2884</v>
      </c>
      <c r="AD44" s="3"/>
      <c r="AE44" s="1" t="s">
        <v>2564</v>
      </c>
      <c r="AJ44" s="1" t="s">
        <v>3158</v>
      </c>
      <c r="AK44" s="1" t="s">
        <v>3158</v>
      </c>
      <c r="AM44" s="1" t="s">
        <v>3158</v>
      </c>
      <c r="AN44" s="1" t="s">
        <v>3158</v>
      </c>
      <c r="AO44" s="1" t="s">
        <v>3158</v>
      </c>
      <c r="AP44" s="1" t="s">
        <v>3158</v>
      </c>
      <c r="AR44" s="1" t="s">
        <v>3158</v>
      </c>
      <c r="AT44" s="1" t="s">
        <v>3158</v>
      </c>
      <c r="AW44" s="1" t="s">
        <v>3158</v>
      </c>
      <c r="AX44" s="1" t="s">
        <v>3158</v>
      </c>
      <c r="AY44" s="1" t="s">
        <v>3158</v>
      </c>
      <c r="AZ44" s="1" t="s">
        <v>3158</v>
      </c>
      <c r="BA44" s="1" t="s">
        <v>3158</v>
      </c>
      <c r="BB44" s="1">
        <f t="shared" si="2"/>
        <v>13</v>
      </c>
      <c r="BE44" s="1" t="s">
        <v>4712</v>
      </c>
      <c r="BF44" s="1" t="s">
        <v>4712</v>
      </c>
      <c r="BH44" s="1" t="s">
        <v>4712</v>
      </c>
      <c r="BI44" s="1" t="s">
        <v>4712</v>
      </c>
      <c r="BQ44" s="1" t="s">
        <v>4712</v>
      </c>
    </row>
    <row r="45" spans="1:69" s="1" customFormat="1" ht="15" x14ac:dyDescent="0.25">
      <c r="B45" s="14">
        <v>43412</v>
      </c>
      <c r="C45" s="14">
        <v>43069</v>
      </c>
      <c r="D45" s="2"/>
      <c r="F45" s="1" t="s">
        <v>3161</v>
      </c>
      <c r="G45" s="1" t="s">
        <v>481</v>
      </c>
      <c r="H45" s="1" t="s">
        <v>1032</v>
      </c>
      <c r="I45" s="1" t="s">
        <v>361</v>
      </c>
      <c r="K45" s="1" t="s">
        <v>3718</v>
      </c>
      <c r="L45" s="18" t="s">
        <v>1034</v>
      </c>
      <c r="M45" s="18"/>
      <c r="N45" s="1" t="s">
        <v>3719</v>
      </c>
      <c r="O45" s="1" t="s">
        <v>5031</v>
      </c>
      <c r="P45" s="1" t="s">
        <v>296</v>
      </c>
      <c r="Q45" s="1">
        <v>85120</v>
      </c>
      <c r="R45" s="1" t="s">
        <v>2286</v>
      </c>
      <c r="AA45" s="1" t="s">
        <v>3196</v>
      </c>
      <c r="AB45" s="1" t="s">
        <v>3161</v>
      </c>
      <c r="AC45" s="2"/>
      <c r="AD45" s="3"/>
      <c r="AE45" s="1" t="s">
        <v>4020</v>
      </c>
      <c r="AI45" s="1" t="s">
        <v>481</v>
      </c>
      <c r="AK45" s="1" t="s">
        <v>481</v>
      </c>
      <c r="AL45" s="1" t="s">
        <v>481</v>
      </c>
      <c r="AM45" s="1" t="s">
        <v>481</v>
      </c>
      <c r="AN45" s="1" t="s">
        <v>481</v>
      </c>
      <c r="AO45" s="1" t="s">
        <v>481</v>
      </c>
      <c r="AQ45" s="1" t="s">
        <v>481</v>
      </c>
      <c r="AR45" s="1" t="s">
        <v>481</v>
      </c>
      <c r="AS45" s="1" t="s">
        <v>481</v>
      </c>
      <c r="AT45" s="1" t="s">
        <v>481</v>
      </c>
      <c r="AU45" s="1" t="s">
        <v>481</v>
      </c>
      <c r="AV45" s="1" t="s">
        <v>481</v>
      </c>
      <c r="AY45" s="1" t="s">
        <v>481</v>
      </c>
      <c r="BB45" s="1">
        <f t="shared" si="2"/>
        <v>13</v>
      </c>
      <c r="BE45" s="1" t="s">
        <v>4712</v>
      </c>
    </row>
    <row r="46" spans="1:69" s="1" customFormat="1" ht="15" x14ac:dyDescent="0.25">
      <c r="B46" s="14">
        <v>43412</v>
      </c>
      <c r="C46" s="14">
        <v>43069</v>
      </c>
      <c r="D46" s="2"/>
      <c r="F46" s="1" t="s">
        <v>3161</v>
      </c>
      <c r="G46" s="1" t="s">
        <v>3158</v>
      </c>
      <c r="H46" s="1" t="s">
        <v>1032</v>
      </c>
      <c r="I46" s="1" t="s">
        <v>1035</v>
      </c>
      <c r="K46" s="1" t="s">
        <v>3718</v>
      </c>
      <c r="L46" s="18" t="s">
        <v>1034</v>
      </c>
      <c r="M46" s="18"/>
      <c r="N46" s="1" t="s">
        <v>3719</v>
      </c>
      <c r="O46" s="1" t="s">
        <v>5031</v>
      </c>
      <c r="P46" s="1" t="s">
        <v>296</v>
      </c>
      <c r="Q46" s="1">
        <v>85120</v>
      </c>
      <c r="AA46" s="1" t="s">
        <v>3196</v>
      </c>
      <c r="AB46" s="1" t="s">
        <v>1036</v>
      </c>
      <c r="AC46" s="2"/>
      <c r="AD46" s="3"/>
      <c r="AE46" s="1" t="s">
        <v>4021</v>
      </c>
      <c r="AI46" s="1" t="s">
        <v>481</v>
      </c>
      <c r="AK46" s="1" t="s">
        <v>481</v>
      </c>
      <c r="AL46" s="1" t="s">
        <v>481</v>
      </c>
      <c r="AM46" s="1" t="s">
        <v>481</v>
      </c>
      <c r="AN46" s="1" t="s">
        <v>481</v>
      </c>
      <c r="AO46" s="1" t="s">
        <v>481</v>
      </c>
      <c r="AQ46" s="1" t="s">
        <v>481</v>
      </c>
      <c r="AR46" s="1" t="s">
        <v>481</v>
      </c>
      <c r="AS46" s="1" t="s">
        <v>481</v>
      </c>
      <c r="AT46" s="1" t="s">
        <v>481</v>
      </c>
      <c r="AU46" s="1" t="s">
        <v>481</v>
      </c>
      <c r="AV46" s="1" t="s">
        <v>481</v>
      </c>
      <c r="AY46" s="1" t="s">
        <v>481</v>
      </c>
      <c r="BB46" s="1">
        <f t="shared" si="2"/>
        <v>13</v>
      </c>
      <c r="BE46" s="1" t="s">
        <v>4712</v>
      </c>
    </row>
    <row r="47" spans="1:69" s="1" customFormat="1" ht="15" x14ac:dyDescent="0.25">
      <c r="A47" s="6">
        <v>42712</v>
      </c>
      <c r="B47" s="14">
        <v>43412</v>
      </c>
      <c r="D47" s="2" t="s">
        <v>4712</v>
      </c>
      <c r="F47" s="1" t="s">
        <v>3161</v>
      </c>
      <c r="G47" s="1" t="s">
        <v>3158</v>
      </c>
      <c r="H47" s="1" t="s">
        <v>1634</v>
      </c>
      <c r="I47" s="1" t="s">
        <v>1635</v>
      </c>
      <c r="K47" s="1" t="s">
        <v>799</v>
      </c>
      <c r="L47" s="4" t="s">
        <v>1638</v>
      </c>
      <c r="M47" s="18"/>
      <c r="N47" s="1" t="s">
        <v>3226</v>
      </c>
      <c r="O47" s="1" t="s">
        <v>488</v>
      </c>
      <c r="P47" s="1" t="s">
        <v>296</v>
      </c>
      <c r="Q47" s="1">
        <v>85205</v>
      </c>
      <c r="AD47" s="3"/>
      <c r="AR47" s="1" t="s">
        <v>3162</v>
      </c>
      <c r="AW47" s="1" t="s">
        <v>3162</v>
      </c>
      <c r="AZ47" s="1" t="s">
        <v>3162</v>
      </c>
      <c r="BB47" s="1">
        <f t="shared" si="2"/>
        <v>3</v>
      </c>
    </row>
    <row r="48" spans="1:69" s="1" customFormat="1" ht="15" x14ac:dyDescent="0.25">
      <c r="A48" s="6">
        <v>42712</v>
      </c>
      <c r="B48" s="14">
        <v>43412</v>
      </c>
      <c r="D48" s="2" t="s">
        <v>4712</v>
      </c>
      <c r="F48" s="1" t="s">
        <v>3161</v>
      </c>
      <c r="G48" s="1" t="s">
        <v>481</v>
      </c>
      <c r="H48" s="1" t="s">
        <v>1634</v>
      </c>
      <c r="I48" s="1" t="s">
        <v>1639</v>
      </c>
      <c r="K48" s="1" t="s">
        <v>799</v>
      </c>
      <c r="L48" s="18" t="s">
        <v>1638</v>
      </c>
      <c r="M48" s="18"/>
      <c r="N48" s="1" t="s">
        <v>3226</v>
      </c>
      <c r="O48" s="1" t="s">
        <v>488</v>
      </c>
      <c r="P48" s="1" t="s">
        <v>296</v>
      </c>
      <c r="Q48" s="1">
        <v>85205</v>
      </c>
      <c r="AD48" s="3"/>
      <c r="AR48" s="1" t="s">
        <v>3162</v>
      </c>
      <c r="AW48" s="1" t="s">
        <v>3162</v>
      </c>
      <c r="AZ48" s="1" t="s">
        <v>3162</v>
      </c>
      <c r="BB48" s="1">
        <f t="shared" si="2"/>
        <v>3</v>
      </c>
    </row>
    <row r="49" spans="1:87" s="1" customFormat="1" ht="15" x14ac:dyDescent="0.25">
      <c r="A49" s="8"/>
      <c r="B49" s="14">
        <v>43412</v>
      </c>
      <c r="C49" s="14">
        <v>43048</v>
      </c>
      <c r="D49" s="2"/>
      <c r="G49" s="1" t="s">
        <v>3158</v>
      </c>
      <c r="H49" s="1" t="s">
        <v>3909</v>
      </c>
      <c r="I49" s="1" t="s">
        <v>4000</v>
      </c>
      <c r="K49" s="1" t="s">
        <v>3910</v>
      </c>
      <c r="L49" s="18" t="s">
        <v>3347</v>
      </c>
      <c r="M49" s="18"/>
      <c r="N49" s="1" t="s">
        <v>3784</v>
      </c>
      <c r="O49" s="1" t="s">
        <v>4425</v>
      </c>
      <c r="P49" s="1" t="s">
        <v>296</v>
      </c>
      <c r="Q49" s="1">
        <v>85142</v>
      </c>
      <c r="AC49" s="1" t="s">
        <v>3781</v>
      </c>
      <c r="AG49" s="1" t="s">
        <v>481</v>
      </c>
      <c r="AH49" s="1" t="s">
        <v>481</v>
      </c>
      <c r="AS49" s="1" t="s">
        <v>481</v>
      </c>
      <c r="AU49" s="1" t="s">
        <v>481</v>
      </c>
      <c r="AV49" s="1" t="s">
        <v>481</v>
      </c>
      <c r="AW49" s="1" t="s">
        <v>481</v>
      </c>
      <c r="AX49" s="1" t="s">
        <v>481</v>
      </c>
      <c r="AY49" s="1" t="s">
        <v>481</v>
      </c>
      <c r="AZ49" s="1" t="s">
        <v>481</v>
      </c>
      <c r="BA49" s="1" t="s">
        <v>481</v>
      </c>
      <c r="BB49" s="1">
        <f t="shared" si="2"/>
        <v>10</v>
      </c>
      <c r="BC49" s="3"/>
    </row>
    <row r="50" spans="1:87" s="1" customFormat="1" ht="15" x14ac:dyDescent="0.25">
      <c r="A50" s="8"/>
      <c r="B50" s="14">
        <v>43412</v>
      </c>
      <c r="C50" s="14">
        <v>43041</v>
      </c>
      <c r="D50" s="2"/>
      <c r="E50" s="1" t="s">
        <v>297</v>
      </c>
      <c r="F50" s="1" t="s">
        <v>3162</v>
      </c>
      <c r="G50" s="1" t="s">
        <v>481</v>
      </c>
      <c r="H50" s="1" t="s">
        <v>5151</v>
      </c>
      <c r="I50" s="1" t="s">
        <v>5152</v>
      </c>
      <c r="J50" s="1">
        <v>1</v>
      </c>
      <c r="K50" s="1" t="s">
        <v>2131</v>
      </c>
      <c r="L50" s="18" t="s">
        <v>5153</v>
      </c>
      <c r="M50" s="18"/>
      <c r="N50" s="33" t="s">
        <v>3710</v>
      </c>
      <c r="O50" s="1" t="s">
        <v>488</v>
      </c>
      <c r="P50" s="1" t="s">
        <v>296</v>
      </c>
      <c r="Q50" s="1">
        <v>85208</v>
      </c>
      <c r="R50" s="1" t="s">
        <v>4213</v>
      </c>
      <c r="T50" s="1">
        <v>1</v>
      </c>
      <c r="U50" s="1" t="s">
        <v>3357</v>
      </c>
      <c r="V50" s="1">
        <v>1</v>
      </c>
      <c r="W50" s="1">
        <v>1</v>
      </c>
      <c r="AA50" s="1" t="s">
        <v>3196</v>
      </c>
      <c r="AB50" s="1" t="s">
        <v>3161</v>
      </c>
      <c r="AC50" s="2"/>
      <c r="AD50" s="3"/>
      <c r="AE50" s="1" t="s">
        <v>2564</v>
      </c>
      <c r="AF50" s="1" t="s">
        <v>3158</v>
      </c>
      <c r="AG50" s="1" t="s">
        <v>3158</v>
      </c>
      <c r="AH50" s="1" t="s">
        <v>3158</v>
      </c>
      <c r="AI50" s="1" t="s">
        <v>3158</v>
      </c>
      <c r="AJ50" s="1" t="s">
        <v>3158</v>
      </c>
      <c r="AK50" s="1" t="s">
        <v>3158</v>
      </c>
      <c r="AL50" s="1" t="s">
        <v>3158</v>
      </c>
      <c r="AM50" s="1" t="s">
        <v>3158</v>
      </c>
      <c r="AN50" s="1" t="s">
        <v>3158</v>
      </c>
      <c r="AO50" s="1" t="s">
        <v>3158</v>
      </c>
      <c r="AP50" s="1" t="s">
        <v>3158</v>
      </c>
      <c r="AR50" s="1" t="s">
        <v>3158</v>
      </c>
      <c r="AS50" s="1" t="s">
        <v>3158</v>
      </c>
      <c r="AT50" s="1" t="s">
        <v>3158</v>
      </c>
      <c r="AV50" s="1" t="s">
        <v>3158</v>
      </c>
      <c r="AY50" s="1" t="s">
        <v>3158</v>
      </c>
      <c r="AZ50" s="1" t="s">
        <v>3158</v>
      </c>
      <c r="BB50" s="1">
        <f t="shared" si="2"/>
        <v>17</v>
      </c>
      <c r="BE50" s="1" t="s">
        <v>4712</v>
      </c>
      <c r="BR50" s="1" t="s">
        <v>4712</v>
      </c>
      <c r="CI50" s="1" t="s">
        <v>729</v>
      </c>
    </row>
    <row r="51" spans="1:87" s="1" customFormat="1" ht="15" x14ac:dyDescent="0.25">
      <c r="A51" s="6">
        <v>42670</v>
      </c>
      <c r="B51" s="14">
        <v>43412</v>
      </c>
      <c r="D51" s="2" t="s">
        <v>4712</v>
      </c>
      <c r="F51" s="1" t="s">
        <v>3162</v>
      </c>
      <c r="G51" s="1" t="s">
        <v>481</v>
      </c>
      <c r="H51" s="1" t="s">
        <v>3010</v>
      </c>
      <c r="I51" s="1" t="s">
        <v>3011</v>
      </c>
      <c r="K51" s="1" t="s">
        <v>690</v>
      </c>
      <c r="L51" s="4" t="s">
        <v>153</v>
      </c>
      <c r="M51" s="18"/>
      <c r="N51" s="1" t="s">
        <v>3014</v>
      </c>
      <c r="O51" s="1" t="s">
        <v>488</v>
      </c>
      <c r="P51" s="1" t="s">
        <v>296</v>
      </c>
      <c r="Q51" s="1">
        <v>85208</v>
      </c>
      <c r="R51" s="1" t="s">
        <v>4213</v>
      </c>
      <c r="AA51" s="1" t="s">
        <v>3175</v>
      </c>
      <c r="AB51" s="1" t="s">
        <v>3161</v>
      </c>
      <c r="AC51" s="2" t="s">
        <v>2371</v>
      </c>
      <c r="AD51" s="3" t="s">
        <v>3161</v>
      </c>
      <c r="AE51" s="1" t="s">
        <v>2564</v>
      </c>
      <c r="BB51" s="1">
        <f t="shared" si="2"/>
        <v>0</v>
      </c>
    </row>
    <row r="52" spans="1:87" s="1" customFormat="1" ht="15" x14ac:dyDescent="0.25">
      <c r="A52" s="8"/>
      <c r="B52" s="14">
        <v>43412</v>
      </c>
      <c r="C52" s="14">
        <v>43048</v>
      </c>
      <c r="D52" s="2"/>
      <c r="F52" s="1" t="s">
        <v>3161</v>
      </c>
      <c r="G52" s="1" t="s">
        <v>481</v>
      </c>
      <c r="H52" s="1" t="s">
        <v>2445</v>
      </c>
      <c r="I52" s="1" t="s">
        <v>3048</v>
      </c>
      <c r="J52" s="1">
        <v>1</v>
      </c>
      <c r="K52" s="1" t="s">
        <v>3049</v>
      </c>
      <c r="L52" s="18"/>
      <c r="M52" s="18"/>
      <c r="N52" s="1" t="s">
        <v>3050</v>
      </c>
      <c r="O52" s="1" t="s">
        <v>3051</v>
      </c>
      <c r="P52" s="1" t="s">
        <v>3052</v>
      </c>
      <c r="Q52" s="1">
        <v>99507</v>
      </c>
      <c r="Y52" s="1" t="s">
        <v>297</v>
      </c>
      <c r="AC52" s="2"/>
      <c r="AD52" s="3" t="s">
        <v>3161</v>
      </c>
      <c r="AG52" s="1" t="s">
        <v>481</v>
      </c>
      <c r="AI52" s="1" t="s">
        <v>481</v>
      </c>
      <c r="AJ52" s="1" t="s">
        <v>481</v>
      </c>
      <c r="AL52" s="1" t="s">
        <v>481</v>
      </c>
      <c r="AM52" s="1" t="s">
        <v>481</v>
      </c>
      <c r="AN52" s="1" t="s">
        <v>481</v>
      </c>
      <c r="AO52" s="1" t="s">
        <v>481</v>
      </c>
      <c r="AP52" s="1" t="s">
        <v>481</v>
      </c>
      <c r="AT52" s="1" t="s">
        <v>481</v>
      </c>
      <c r="AV52" s="1" t="s">
        <v>481</v>
      </c>
      <c r="AW52" s="1" t="s">
        <v>481</v>
      </c>
      <c r="BB52" s="1">
        <f t="shared" si="2"/>
        <v>11</v>
      </c>
    </row>
    <row r="53" spans="1:87" s="1" customFormat="1" ht="15" x14ac:dyDescent="0.25">
      <c r="A53" s="6">
        <v>42677</v>
      </c>
      <c r="B53" s="14">
        <v>43412</v>
      </c>
      <c r="D53" s="2" t="s">
        <v>4712</v>
      </c>
      <c r="E53" s="2"/>
      <c r="F53" s="1" t="s">
        <v>3161</v>
      </c>
      <c r="G53" s="1" t="s">
        <v>481</v>
      </c>
      <c r="H53" s="1" t="s">
        <v>1521</v>
      </c>
      <c r="I53" s="1" t="s">
        <v>1522</v>
      </c>
      <c r="J53" s="1">
        <v>1</v>
      </c>
      <c r="K53" s="1" t="s">
        <v>3602</v>
      </c>
      <c r="L53" s="4" t="s">
        <v>1523</v>
      </c>
      <c r="M53" s="18"/>
      <c r="O53" s="1" t="s">
        <v>1524</v>
      </c>
      <c r="P53" s="1" t="s">
        <v>1525</v>
      </c>
      <c r="AA53" s="1" t="s">
        <v>3196</v>
      </c>
      <c r="AB53" s="1" t="s">
        <v>3161</v>
      </c>
      <c r="AC53" s="2" t="s">
        <v>3099</v>
      </c>
      <c r="AD53" s="3" t="s">
        <v>3161</v>
      </c>
      <c r="AE53" s="1" t="s">
        <v>2564</v>
      </c>
      <c r="AJ53" s="1" t="s">
        <v>3162</v>
      </c>
      <c r="AM53" s="1" t="s">
        <v>3162</v>
      </c>
      <c r="AN53" s="1" t="s">
        <v>3162</v>
      </c>
      <c r="AO53" s="1" t="s">
        <v>3162</v>
      </c>
      <c r="AP53" s="1" t="s">
        <v>3162</v>
      </c>
      <c r="AT53" s="1" t="s">
        <v>3162</v>
      </c>
      <c r="AX53" s="1" t="s">
        <v>3162</v>
      </c>
      <c r="AZ53" s="1" t="s">
        <v>3162</v>
      </c>
      <c r="BA53" s="1" t="s">
        <v>3162</v>
      </c>
      <c r="BB53" s="1">
        <f t="shared" si="2"/>
        <v>9</v>
      </c>
    </row>
    <row r="54" spans="1:87" s="1" customFormat="1" ht="15" x14ac:dyDescent="0.25">
      <c r="B54" s="14">
        <v>43412</v>
      </c>
      <c r="C54" s="14">
        <v>43048</v>
      </c>
      <c r="D54" s="2"/>
      <c r="F54" s="1" t="s">
        <v>3161</v>
      </c>
      <c r="G54" s="1" t="s">
        <v>481</v>
      </c>
      <c r="H54" s="1" t="s">
        <v>832</v>
      </c>
      <c r="I54" s="1" t="s">
        <v>3082</v>
      </c>
      <c r="J54" s="1">
        <v>0</v>
      </c>
      <c r="K54" s="1" t="s">
        <v>2816</v>
      </c>
      <c r="L54" s="4" t="s">
        <v>3242</v>
      </c>
      <c r="M54" s="18"/>
      <c r="N54" s="1" t="s">
        <v>836</v>
      </c>
      <c r="O54" s="1" t="s">
        <v>924</v>
      </c>
      <c r="P54" s="1" t="s">
        <v>4426</v>
      </c>
      <c r="Q54" s="1">
        <v>85257</v>
      </c>
      <c r="R54" s="1" t="s">
        <v>4213</v>
      </c>
      <c r="S54" s="14">
        <v>13954</v>
      </c>
      <c r="V54" s="1">
        <v>1</v>
      </c>
      <c r="Y54" s="1" t="s">
        <v>297</v>
      </c>
      <c r="AA54" s="1" t="s">
        <v>3160</v>
      </c>
      <c r="AB54" s="1" t="s">
        <v>3161</v>
      </c>
      <c r="AC54" s="2" t="s">
        <v>1433</v>
      </c>
      <c r="AD54" s="3" t="s">
        <v>3161</v>
      </c>
      <c r="AE54" s="1" t="s">
        <v>2388</v>
      </c>
      <c r="AG54" s="1" t="s">
        <v>481</v>
      </c>
      <c r="AH54" s="1" t="s">
        <v>481</v>
      </c>
      <c r="AK54" s="1" t="s">
        <v>481</v>
      </c>
      <c r="AP54" s="1" t="s">
        <v>481</v>
      </c>
      <c r="AQ54" s="1" t="s">
        <v>481</v>
      </c>
      <c r="AS54" s="1" t="s">
        <v>481</v>
      </c>
      <c r="AT54" s="1" t="s">
        <v>481</v>
      </c>
      <c r="AU54" s="1" t="s">
        <v>481</v>
      </c>
      <c r="AV54" s="1" t="s">
        <v>481</v>
      </c>
      <c r="AX54" s="1" t="s">
        <v>481</v>
      </c>
      <c r="AY54" s="1" t="s">
        <v>481</v>
      </c>
      <c r="AZ54" s="1" t="s">
        <v>481</v>
      </c>
      <c r="BA54" s="1" t="s">
        <v>481</v>
      </c>
      <c r="BB54" s="1">
        <f t="shared" si="2"/>
        <v>13</v>
      </c>
      <c r="BE54" s="1" t="s">
        <v>4712</v>
      </c>
      <c r="BF54" s="1" t="s">
        <v>4712</v>
      </c>
      <c r="BG54" s="1" t="s">
        <v>4712</v>
      </c>
      <c r="BH54" s="1" t="s">
        <v>4712</v>
      </c>
      <c r="BI54" s="1" t="s">
        <v>4712</v>
      </c>
      <c r="BJ54" s="1" t="s">
        <v>4712</v>
      </c>
      <c r="BK54" s="1" t="s">
        <v>4712</v>
      </c>
      <c r="BL54" s="1" t="s">
        <v>4712</v>
      </c>
      <c r="BM54" s="1" t="s">
        <v>4712</v>
      </c>
      <c r="BN54" s="1" t="s">
        <v>4712</v>
      </c>
      <c r="BQ54" s="1" t="s">
        <v>4712</v>
      </c>
      <c r="BR54" s="1" t="s">
        <v>4712</v>
      </c>
      <c r="CE54" s="1" t="s">
        <v>4712</v>
      </c>
      <c r="CG54" s="1" t="s">
        <v>4712</v>
      </c>
    </row>
    <row r="55" spans="1:87" s="1" customFormat="1" ht="15" x14ac:dyDescent="0.25">
      <c r="B55" s="14">
        <v>43412</v>
      </c>
      <c r="C55" s="14">
        <v>43055</v>
      </c>
      <c r="D55" s="2"/>
      <c r="G55" s="1" t="s">
        <v>481</v>
      </c>
      <c r="H55" s="1" t="s">
        <v>3379</v>
      </c>
      <c r="I55" s="1" t="s">
        <v>4309</v>
      </c>
      <c r="K55" s="1" t="s">
        <v>1008</v>
      </c>
      <c r="L55" s="18" t="s">
        <v>3505</v>
      </c>
      <c r="M55" s="18"/>
      <c r="N55" s="1" t="s">
        <v>3999</v>
      </c>
      <c r="O55" s="1" t="s">
        <v>488</v>
      </c>
      <c r="P55" s="1" t="s">
        <v>296</v>
      </c>
      <c r="Q55" s="1">
        <v>85205</v>
      </c>
      <c r="Z55" s="1" t="s">
        <v>3998</v>
      </c>
      <c r="AC55" s="2" t="s">
        <v>1996</v>
      </c>
      <c r="AD55" s="3"/>
      <c r="AH55" s="1" t="s">
        <v>481</v>
      </c>
      <c r="AJ55" s="1" t="s">
        <v>481</v>
      </c>
      <c r="AK55" s="1" t="s">
        <v>481</v>
      </c>
      <c r="AL55" s="1" t="s">
        <v>481</v>
      </c>
      <c r="AM55" s="1" t="s">
        <v>481</v>
      </c>
      <c r="AN55" s="1" t="s">
        <v>481</v>
      </c>
      <c r="AO55" s="1" t="s">
        <v>481</v>
      </c>
      <c r="AP55" s="1" t="s">
        <v>481</v>
      </c>
      <c r="AR55" s="1" t="s">
        <v>481</v>
      </c>
      <c r="BB55" s="1">
        <f t="shared" si="2"/>
        <v>9</v>
      </c>
    </row>
    <row r="56" spans="1:87" s="1" customFormat="1" ht="15" x14ac:dyDescent="0.25">
      <c r="B56" s="14">
        <v>43412</v>
      </c>
      <c r="C56" s="14">
        <v>43048</v>
      </c>
      <c r="D56" s="2"/>
      <c r="F56" s="1" t="s">
        <v>3162</v>
      </c>
      <c r="G56" s="1" t="s">
        <v>481</v>
      </c>
      <c r="H56" s="1" t="s">
        <v>1416</v>
      </c>
      <c r="I56" s="1" t="s">
        <v>299</v>
      </c>
      <c r="J56" s="1">
        <v>1</v>
      </c>
      <c r="K56" s="1" t="s">
        <v>1189</v>
      </c>
      <c r="L56" s="18" t="s">
        <v>1417</v>
      </c>
      <c r="M56" s="18"/>
      <c r="N56" s="1" t="s">
        <v>1419</v>
      </c>
      <c r="O56" s="1" t="s">
        <v>3023</v>
      </c>
      <c r="P56" s="1" t="s">
        <v>296</v>
      </c>
      <c r="Q56" s="1">
        <v>85206</v>
      </c>
      <c r="R56" s="1" t="s">
        <v>4213</v>
      </c>
      <c r="AC56" s="2"/>
      <c r="AD56" s="3"/>
      <c r="AE56" s="1" t="s">
        <v>2564</v>
      </c>
      <c r="AF56" s="1" t="s">
        <v>481</v>
      </c>
      <c r="AG56" s="1" t="s">
        <v>481</v>
      </c>
      <c r="AH56" s="1" t="s">
        <v>481</v>
      </c>
      <c r="AI56" s="1" t="s">
        <v>481</v>
      </c>
      <c r="AK56" s="1" t="s">
        <v>481</v>
      </c>
      <c r="AQ56" s="1" t="s">
        <v>481</v>
      </c>
      <c r="AR56" s="1" t="s">
        <v>481</v>
      </c>
      <c r="AW56" s="1" t="s">
        <v>481</v>
      </c>
      <c r="AX56" s="1" t="s">
        <v>481</v>
      </c>
      <c r="BA56" s="1" t="s">
        <v>481</v>
      </c>
      <c r="BB56" s="1">
        <f t="shared" si="2"/>
        <v>10</v>
      </c>
    </row>
    <row r="57" spans="1:87" s="1" customFormat="1" ht="15" x14ac:dyDescent="0.25">
      <c r="A57" s="1" t="s">
        <v>1058</v>
      </c>
      <c r="B57" s="14">
        <v>43412</v>
      </c>
      <c r="C57" s="14">
        <v>43048</v>
      </c>
      <c r="D57" s="2"/>
      <c r="F57" s="1" t="s">
        <v>3161</v>
      </c>
      <c r="G57" s="1" t="s">
        <v>3158</v>
      </c>
      <c r="H57" s="1" t="s">
        <v>1433</v>
      </c>
      <c r="I57" s="1" t="s">
        <v>3794</v>
      </c>
      <c r="J57" s="1">
        <v>1</v>
      </c>
      <c r="K57" s="1" t="s">
        <v>1436</v>
      </c>
      <c r="L57" s="4" t="s">
        <v>3243</v>
      </c>
      <c r="M57" s="18"/>
      <c r="N57" s="1" t="s">
        <v>836</v>
      </c>
      <c r="O57" s="1" t="s">
        <v>924</v>
      </c>
      <c r="P57" s="1" t="s">
        <v>296</v>
      </c>
      <c r="Q57" s="1">
        <v>85257</v>
      </c>
      <c r="R57" s="1" t="s">
        <v>4213</v>
      </c>
      <c r="V57" s="1">
        <v>1</v>
      </c>
      <c r="Z57" s="1" t="s">
        <v>1436</v>
      </c>
      <c r="AA57" s="1" t="s">
        <v>3160</v>
      </c>
      <c r="AC57" s="2" t="s">
        <v>832</v>
      </c>
      <c r="AD57" s="3" t="s">
        <v>3161</v>
      </c>
      <c r="AE57" s="1" t="s">
        <v>2388</v>
      </c>
      <c r="AG57" s="1" t="s">
        <v>3158</v>
      </c>
      <c r="AH57" s="1" t="s">
        <v>3158</v>
      </c>
      <c r="AI57" s="1" t="s">
        <v>3158</v>
      </c>
      <c r="AJ57" s="1" t="s">
        <v>3158</v>
      </c>
      <c r="AK57" s="1" t="s">
        <v>3158</v>
      </c>
      <c r="AN57" s="1" t="s">
        <v>3158</v>
      </c>
      <c r="AO57" s="1" t="s">
        <v>3158</v>
      </c>
      <c r="AP57" s="1" t="s">
        <v>3158</v>
      </c>
      <c r="AQ57" s="1" t="s">
        <v>3158</v>
      </c>
      <c r="AR57" s="1" t="s">
        <v>3158</v>
      </c>
      <c r="AS57" s="1" t="s">
        <v>3158</v>
      </c>
      <c r="AT57" s="1" t="s">
        <v>3158</v>
      </c>
      <c r="AU57" s="1" t="s">
        <v>3158</v>
      </c>
      <c r="AV57" s="1" t="s">
        <v>3158</v>
      </c>
      <c r="AW57" s="1" t="s">
        <v>3158</v>
      </c>
      <c r="AX57" s="1" t="s">
        <v>3158</v>
      </c>
      <c r="AY57" s="1" t="s">
        <v>3158</v>
      </c>
      <c r="AZ57" s="1" t="s">
        <v>3158</v>
      </c>
      <c r="BA57" s="1" t="s">
        <v>3158</v>
      </c>
      <c r="BB57" s="1">
        <f t="shared" si="2"/>
        <v>19</v>
      </c>
      <c r="BE57" s="1" t="s">
        <v>4712</v>
      </c>
      <c r="BF57" s="1" t="s">
        <v>4712</v>
      </c>
      <c r="BG57" s="1" t="s">
        <v>4712</v>
      </c>
      <c r="BH57" s="1" t="s">
        <v>4712</v>
      </c>
      <c r="BI57" s="1" t="s">
        <v>4712</v>
      </c>
      <c r="BJ57" s="1" t="s">
        <v>4712</v>
      </c>
      <c r="BK57" s="1" t="s">
        <v>4712</v>
      </c>
      <c r="BL57" s="1" t="s">
        <v>4712</v>
      </c>
      <c r="BM57" s="1" t="s">
        <v>4712</v>
      </c>
      <c r="BN57" s="1" t="s">
        <v>4712</v>
      </c>
      <c r="BQ57" s="1" t="s">
        <v>4712</v>
      </c>
      <c r="BR57" s="1" t="s">
        <v>4712</v>
      </c>
      <c r="CE57" s="1" t="s">
        <v>4712</v>
      </c>
      <c r="CG57" s="1" t="s">
        <v>4712</v>
      </c>
    </row>
    <row r="58" spans="1:87" s="1" customFormat="1" ht="15" x14ac:dyDescent="0.25">
      <c r="B58" s="14">
        <v>43412</v>
      </c>
      <c r="C58" s="14">
        <v>43041</v>
      </c>
      <c r="D58" s="2"/>
      <c r="G58" s="1" t="s">
        <v>3158</v>
      </c>
      <c r="H58" s="1" t="s">
        <v>1990</v>
      </c>
      <c r="I58" s="1" t="s">
        <v>3786</v>
      </c>
      <c r="J58" s="1">
        <v>1</v>
      </c>
      <c r="K58" s="1" t="s">
        <v>1185</v>
      </c>
      <c r="L58" s="18" t="s">
        <v>1991</v>
      </c>
      <c r="M58" s="18"/>
      <c r="N58" s="1" t="s">
        <v>5198</v>
      </c>
      <c r="O58" s="1" t="s">
        <v>488</v>
      </c>
      <c r="P58" s="1" t="s">
        <v>296</v>
      </c>
      <c r="Q58" s="1">
        <v>85209</v>
      </c>
      <c r="R58" s="1" t="s">
        <v>4712</v>
      </c>
      <c r="AA58" s="1" t="s">
        <v>3196</v>
      </c>
      <c r="AB58" s="1" t="s">
        <v>3161</v>
      </c>
      <c r="AC58" s="2" t="s">
        <v>1010</v>
      </c>
      <c r="AD58" s="3" t="s">
        <v>3161</v>
      </c>
      <c r="AE58" s="1" t="s">
        <v>2388</v>
      </c>
      <c r="AF58" s="1" t="s">
        <v>481</v>
      </c>
      <c r="AI58" s="1" t="s">
        <v>481</v>
      </c>
      <c r="AJ58" s="1" t="s">
        <v>481</v>
      </c>
      <c r="AN58" s="1" t="s">
        <v>481</v>
      </c>
      <c r="AO58" s="1" t="s">
        <v>481</v>
      </c>
      <c r="AP58" s="1" t="s">
        <v>481</v>
      </c>
      <c r="AR58" s="1" t="s">
        <v>481</v>
      </c>
      <c r="AS58" s="1" t="s">
        <v>481</v>
      </c>
      <c r="AY58" s="1" t="s">
        <v>481</v>
      </c>
      <c r="AZ58" s="1" t="s">
        <v>481</v>
      </c>
      <c r="BA58" s="1" t="s">
        <v>481</v>
      </c>
      <c r="BB58" s="1">
        <f t="shared" si="2"/>
        <v>11</v>
      </c>
    </row>
    <row r="59" spans="1:87" s="1" customFormat="1" ht="15" x14ac:dyDescent="0.25">
      <c r="B59" s="14">
        <v>43412</v>
      </c>
      <c r="C59" s="14">
        <v>43041</v>
      </c>
      <c r="D59" s="2"/>
      <c r="G59" s="1" t="s">
        <v>481</v>
      </c>
      <c r="H59" s="1" t="s">
        <v>1990</v>
      </c>
      <c r="I59" s="1" t="s">
        <v>1010</v>
      </c>
      <c r="J59" s="1">
        <v>1</v>
      </c>
      <c r="K59" s="1" t="s">
        <v>1185</v>
      </c>
      <c r="L59" s="18" t="s">
        <v>1991</v>
      </c>
      <c r="M59" s="18"/>
      <c r="N59" s="1" t="s">
        <v>5198</v>
      </c>
      <c r="O59" s="1" t="s">
        <v>488</v>
      </c>
      <c r="P59" s="1" t="s">
        <v>296</v>
      </c>
      <c r="Q59" s="1">
        <v>85209</v>
      </c>
      <c r="R59" s="1" t="s">
        <v>4213</v>
      </c>
      <c r="AA59" s="1" t="s">
        <v>3196</v>
      </c>
      <c r="AB59" s="1" t="s">
        <v>1009</v>
      </c>
      <c r="AC59" s="2" t="s">
        <v>3786</v>
      </c>
      <c r="AD59" s="3" t="s">
        <v>3161</v>
      </c>
      <c r="AE59" s="1" t="s">
        <v>2392</v>
      </c>
      <c r="AF59" s="1" t="s">
        <v>481</v>
      </c>
      <c r="AI59" s="1" t="s">
        <v>481</v>
      </c>
      <c r="AJ59" s="1" t="s">
        <v>481</v>
      </c>
      <c r="AN59" s="1" t="s">
        <v>481</v>
      </c>
      <c r="AO59" s="1" t="s">
        <v>481</v>
      </c>
      <c r="AP59" s="1" t="s">
        <v>481</v>
      </c>
      <c r="AR59" s="1" t="s">
        <v>481</v>
      </c>
      <c r="AS59" s="1" t="s">
        <v>481</v>
      </c>
      <c r="AY59" s="1" t="s">
        <v>481</v>
      </c>
      <c r="AZ59" s="1" t="s">
        <v>481</v>
      </c>
      <c r="BA59" s="1" t="s">
        <v>481</v>
      </c>
      <c r="BB59" s="1">
        <f t="shared" si="2"/>
        <v>11</v>
      </c>
    </row>
    <row r="60" spans="1:87" s="1" customFormat="1" ht="15" x14ac:dyDescent="0.25">
      <c r="B60" s="14">
        <v>43412</v>
      </c>
      <c r="C60" s="14">
        <v>43083</v>
      </c>
      <c r="D60" s="2"/>
      <c r="F60" s="1" t="s">
        <v>3161</v>
      </c>
      <c r="G60" s="1" t="s">
        <v>3158</v>
      </c>
      <c r="H60" s="1" t="s">
        <v>3425</v>
      </c>
      <c r="I60" s="1" t="s">
        <v>4295</v>
      </c>
      <c r="J60" s="1">
        <v>1</v>
      </c>
      <c r="K60" s="1" t="s">
        <v>3428</v>
      </c>
      <c r="L60" s="18" t="s">
        <v>3429</v>
      </c>
      <c r="M60" s="18"/>
      <c r="N60" s="1" t="s">
        <v>4918</v>
      </c>
      <c r="O60" s="1" t="s">
        <v>5031</v>
      </c>
      <c r="P60" s="1" t="s">
        <v>296</v>
      </c>
      <c r="Q60" s="1">
        <v>85120</v>
      </c>
      <c r="R60" s="1" t="s">
        <v>4213</v>
      </c>
      <c r="T60" s="1">
        <v>1</v>
      </c>
      <c r="U60" s="1" t="s">
        <v>2937</v>
      </c>
      <c r="V60" s="1">
        <v>1</v>
      </c>
      <c r="W60" s="1">
        <v>1</v>
      </c>
      <c r="AC60" s="2"/>
      <c r="AD60" s="3"/>
      <c r="AE60" s="1" t="s">
        <v>2564</v>
      </c>
      <c r="AH60" s="1" t="s">
        <v>481</v>
      </c>
      <c r="AJ60" s="1" t="s">
        <v>481</v>
      </c>
      <c r="AK60" s="1" t="s">
        <v>481</v>
      </c>
      <c r="AL60" s="1" t="s">
        <v>481</v>
      </c>
      <c r="AM60" s="1" t="s">
        <v>481</v>
      </c>
      <c r="AN60" s="1" t="s">
        <v>3158</v>
      </c>
      <c r="AO60" s="1" t="s">
        <v>481</v>
      </c>
      <c r="AP60" s="1" t="s">
        <v>481</v>
      </c>
      <c r="AR60" s="1" t="s">
        <v>481</v>
      </c>
      <c r="AU60" s="1" t="s">
        <v>481</v>
      </c>
      <c r="AV60" s="1" t="s">
        <v>481</v>
      </c>
      <c r="AW60" s="1" t="s">
        <v>481</v>
      </c>
      <c r="AX60" s="1" t="s">
        <v>481</v>
      </c>
      <c r="AY60" s="1" t="s">
        <v>481</v>
      </c>
      <c r="BA60" s="1" t="s">
        <v>481</v>
      </c>
      <c r="BB60" s="1">
        <f t="shared" si="2"/>
        <v>15</v>
      </c>
    </row>
    <row r="61" spans="1:87" s="1" customFormat="1" ht="15" x14ac:dyDescent="0.25">
      <c r="C61" s="6"/>
      <c r="D61" s="2"/>
      <c r="E61" s="2"/>
      <c r="K61" s="4"/>
      <c r="U61" s="2"/>
      <c r="V61" s="3"/>
    </row>
    <row r="62" spans="1:87" ht="15" x14ac:dyDescent="0.25">
      <c r="B62" s="3">
        <f>COUNTA(B35:B61)</f>
        <v>25</v>
      </c>
      <c r="C62" s="3">
        <f>COUNTA(C35:C61)</f>
        <v>21</v>
      </c>
      <c r="D62" s="3">
        <f>COUNTA(D35:D61)</f>
        <v>4</v>
      </c>
      <c r="E62" s="3">
        <f>COUNTA(E35:E61)</f>
        <v>2</v>
      </c>
      <c r="H62" s="6">
        <v>43412</v>
      </c>
      <c r="I62" s="1" t="s">
        <v>3432</v>
      </c>
    </row>
    <row r="63" spans="1:87" s="1" customFormat="1" ht="15" x14ac:dyDescent="0.25">
      <c r="C63" s="6"/>
      <c r="D63" s="2"/>
      <c r="E63" s="2"/>
      <c r="K63" s="4"/>
      <c r="U63" s="2"/>
      <c r="V63" s="3"/>
    </row>
    <row r="64" spans="1:87" s="1" customFormat="1" ht="15" x14ac:dyDescent="0.25">
      <c r="A64" s="1" t="s">
        <v>1058</v>
      </c>
      <c r="B64" s="14">
        <v>43419</v>
      </c>
      <c r="C64" s="14">
        <v>43041</v>
      </c>
      <c r="D64" s="2"/>
      <c r="F64" s="1" t="s">
        <v>3162</v>
      </c>
      <c r="G64" s="1" t="s">
        <v>3158</v>
      </c>
      <c r="H64" s="1" t="s">
        <v>440</v>
      </c>
      <c r="I64" s="1" t="s">
        <v>705</v>
      </c>
      <c r="J64" s="1">
        <v>1</v>
      </c>
      <c r="K64" s="1" t="s">
        <v>3726</v>
      </c>
      <c r="L64" s="18" t="s">
        <v>446</v>
      </c>
      <c r="M64" s="18"/>
      <c r="N64" s="1" t="s">
        <v>1994</v>
      </c>
      <c r="O64" s="1" t="s">
        <v>488</v>
      </c>
      <c r="P64" s="1" t="s">
        <v>296</v>
      </c>
      <c r="Q64" s="1">
        <v>85209</v>
      </c>
      <c r="R64" s="1" t="s">
        <v>4213</v>
      </c>
      <c r="T64" s="1">
        <v>1</v>
      </c>
      <c r="U64" s="1" t="s">
        <v>5192</v>
      </c>
      <c r="V64" s="1">
        <v>1</v>
      </c>
      <c r="X64" s="1" t="s">
        <v>297</v>
      </c>
      <c r="Y64" s="1" t="s">
        <v>297</v>
      </c>
      <c r="AA64" s="1" t="s">
        <v>3160</v>
      </c>
      <c r="AB64" s="1" t="s">
        <v>3161</v>
      </c>
      <c r="AC64" s="2" t="s">
        <v>541</v>
      </c>
      <c r="AD64" s="3" t="s">
        <v>3161</v>
      </c>
      <c r="AE64" s="1" t="s">
        <v>2388</v>
      </c>
      <c r="AF64" s="1" t="s">
        <v>3158</v>
      </c>
      <c r="AG64" s="1" t="s">
        <v>3158</v>
      </c>
      <c r="AH64" s="1" t="s">
        <v>3158</v>
      </c>
      <c r="AI64" s="1" t="s">
        <v>3158</v>
      </c>
      <c r="AJ64" s="1" t="s">
        <v>3158</v>
      </c>
      <c r="AK64" s="1" t="s">
        <v>3158</v>
      </c>
      <c r="AL64" s="1" t="s">
        <v>3158</v>
      </c>
      <c r="AM64" s="1" t="s">
        <v>3158</v>
      </c>
      <c r="AN64" s="1" t="s">
        <v>3158</v>
      </c>
      <c r="AO64" s="1" t="s">
        <v>3158</v>
      </c>
      <c r="AP64" s="1" t="s">
        <v>3158</v>
      </c>
      <c r="AQ64" s="1" t="s">
        <v>3158</v>
      </c>
      <c r="AS64" s="1" t="s">
        <v>3158</v>
      </c>
      <c r="AT64" s="1" t="s">
        <v>3158</v>
      </c>
      <c r="AU64" s="1" t="s">
        <v>3158</v>
      </c>
      <c r="AV64" s="1" t="s">
        <v>3158</v>
      </c>
      <c r="AW64" s="1" t="s">
        <v>3158</v>
      </c>
      <c r="AX64" s="1" t="s">
        <v>3158</v>
      </c>
      <c r="AY64" s="1" t="s">
        <v>3158</v>
      </c>
      <c r="AZ64" s="1" t="s">
        <v>3158</v>
      </c>
      <c r="BA64" s="1" t="s">
        <v>3158</v>
      </c>
      <c r="BB64" s="1">
        <f t="shared" ref="BB64:BB74" si="3">COUNTA(AF64:BA64)</f>
        <v>21</v>
      </c>
      <c r="BE64" s="1" t="s">
        <v>5053</v>
      </c>
      <c r="BF64" s="1" t="s">
        <v>5053</v>
      </c>
      <c r="BG64" s="1" t="s">
        <v>5053</v>
      </c>
      <c r="BH64" s="1" t="s">
        <v>5053</v>
      </c>
      <c r="BI64" s="1" t="s">
        <v>4712</v>
      </c>
      <c r="BK64" s="1" t="s">
        <v>4712</v>
      </c>
      <c r="BL64" s="1" t="s">
        <v>5053</v>
      </c>
      <c r="BN64" s="1" t="s">
        <v>4712</v>
      </c>
    </row>
    <row r="65" spans="1:55" s="1" customFormat="1" ht="15" x14ac:dyDescent="0.25">
      <c r="A65" s="6">
        <v>42670</v>
      </c>
      <c r="B65" s="14">
        <v>43419</v>
      </c>
      <c r="D65" s="2" t="s">
        <v>4712</v>
      </c>
      <c r="G65" s="1" t="s">
        <v>481</v>
      </c>
      <c r="H65" s="1" t="s">
        <v>466</v>
      </c>
      <c r="I65" s="1" t="s">
        <v>1152</v>
      </c>
      <c r="K65" s="1" t="s">
        <v>5088</v>
      </c>
      <c r="L65" s="18" t="s">
        <v>464</v>
      </c>
      <c r="M65" s="18"/>
      <c r="N65" s="1" t="s">
        <v>465</v>
      </c>
      <c r="O65" s="1" t="s">
        <v>5031</v>
      </c>
      <c r="P65" s="1" t="s">
        <v>296</v>
      </c>
      <c r="Q65" s="1">
        <v>85120</v>
      </c>
      <c r="Y65" s="2"/>
      <c r="Z65" s="3"/>
      <c r="AC65" s="1" t="s">
        <v>5087</v>
      </c>
      <c r="AQ65" s="1" t="s">
        <v>1447</v>
      </c>
      <c r="AS65" s="1" t="s">
        <v>1447</v>
      </c>
      <c r="BB65" s="1">
        <f t="shared" si="3"/>
        <v>2</v>
      </c>
    </row>
    <row r="66" spans="1:55" s="1" customFormat="1" ht="15" x14ac:dyDescent="0.25">
      <c r="A66" s="6">
        <v>42670</v>
      </c>
      <c r="B66" s="14">
        <v>43419</v>
      </c>
      <c r="D66" s="2" t="s">
        <v>4712</v>
      </c>
      <c r="G66" s="1" t="s">
        <v>3158</v>
      </c>
      <c r="H66" s="1" t="s">
        <v>2018</v>
      </c>
      <c r="I66" s="1" t="s">
        <v>781</v>
      </c>
      <c r="K66" s="1" t="s">
        <v>5088</v>
      </c>
      <c r="L66" s="18" t="s">
        <v>464</v>
      </c>
      <c r="M66" s="18"/>
      <c r="N66" s="1" t="s">
        <v>465</v>
      </c>
      <c r="O66" s="1" t="s">
        <v>5031</v>
      </c>
      <c r="P66" s="1" t="s">
        <v>296</v>
      </c>
      <c r="Q66" s="1">
        <v>85120</v>
      </c>
      <c r="Y66" s="2"/>
      <c r="Z66" s="3"/>
      <c r="AC66" s="1" t="s">
        <v>466</v>
      </c>
      <c r="AQ66" s="1" t="s">
        <v>1447</v>
      </c>
      <c r="AS66" s="1" t="s">
        <v>1447</v>
      </c>
      <c r="BB66" s="1">
        <f t="shared" si="3"/>
        <v>2</v>
      </c>
    </row>
    <row r="67" spans="1:55" s="1" customFormat="1" ht="15" x14ac:dyDescent="0.25">
      <c r="A67" s="8"/>
      <c r="B67" s="14">
        <v>43419</v>
      </c>
      <c r="C67" s="14">
        <v>43048</v>
      </c>
      <c r="D67" s="2"/>
      <c r="E67" s="1" t="s">
        <v>297</v>
      </c>
      <c r="F67" s="1" t="s">
        <v>3162</v>
      </c>
      <c r="G67" s="1" t="s">
        <v>481</v>
      </c>
      <c r="H67" s="1" t="s">
        <v>2452</v>
      </c>
      <c r="I67" s="1" t="s">
        <v>3031</v>
      </c>
      <c r="K67" s="1" t="s">
        <v>2454</v>
      </c>
      <c r="L67" s="18"/>
      <c r="M67" s="18"/>
      <c r="N67" s="1" t="s">
        <v>2135</v>
      </c>
      <c r="O67" s="1" t="s">
        <v>488</v>
      </c>
      <c r="P67" s="1" t="s">
        <v>296</v>
      </c>
      <c r="Q67" s="1">
        <v>85206</v>
      </c>
      <c r="T67" s="1">
        <v>1</v>
      </c>
      <c r="U67" s="1" t="s">
        <v>3357</v>
      </c>
      <c r="V67" s="1">
        <v>1</v>
      </c>
      <c r="W67" s="1">
        <v>1</v>
      </c>
      <c r="AA67" s="1" t="s">
        <v>3160</v>
      </c>
      <c r="AB67" s="1" t="s">
        <v>498</v>
      </c>
      <c r="AC67" s="2" t="s">
        <v>1937</v>
      </c>
      <c r="AD67" s="3" t="s">
        <v>3161</v>
      </c>
      <c r="AG67" s="1" t="s">
        <v>3158</v>
      </c>
      <c r="AL67" s="1" t="s">
        <v>3158</v>
      </c>
      <c r="AM67" s="1" t="s">
        <v>3158</v>
      </c>
      <c r="AO67" s="1" t="s">
        <v>3158</v>
      </c>
      <c r="AP67" s="1" t="s">
        <v>3158</v>
      </c>
      <c r="AR67" s="1" t="s">
        <v>3158</v>
      </c>
      <c r="AS67" s="1" t="s">
        <v>3158</v>
      </c>
      <c r="AX67" s="1" t="s">
        <v>3158</v>
      </c>
      <c r="AZ67" s="1" t="s">
        <v>3158</v>
      </c>
      <c r="BB67" s="1">
        <f t="shared" si="3"/>
        <v>9</v>
      </c>
    </row>
    <row r="68" spans="1:55" s="1" customFormat="1" ht="15" x14ac:dyDescent="0.25">
      <c r="A68" s="8"/>
      <c r="B68" s="14">
        <v>43419</v>
      </c>
      <c r="C68" s="14">
        <v>43041</v>
      </c>
      <c r="D68" s="2"/>
      <c r="G68" s="1" t="s">
        <v>481</v>
      </c>
      <c r="H68" s="1" t="s">
        <v>4341</v>
      </c>
      <c r="I68" s="1" t="s">
        <v>4951</v>
      </c>
      <c r="K68" s="1" t="s">
        <v>138</v>
      </c>
      <c r="L68" s="18" t="s">
        <v>2208</v>
      </c>
      <c r="M68" s="18"/>
      <c r="N68" s="1" t="s">
        <v>2204</v>
      </c>
      <c r="O68" s="1" t="s">
        <v>488</v>
      </c>
      <c r="P68" s="1" t="s">
        <v>296</v>
      </c>
      <c r="Q68" s="1">
        <v>85215</v>
      </c>
      <c r="R68" s="1" t="s">
        <v>4712</v>
      </c>
      <c r="Z68" s="1" t="s">
        <v>138</v>
      </c>
      <c r="AC68" s="1" t="s">
        <v>2206</v>
      </c>
      <c r="AD68" s="3"/>
      <c r="AF68" s="1" t="s">
        <v>481</v>
      </c>
      <c r="AG68" s="1" t="s">
        <v>481</v>
      </c>
      <c r="AH68" s="1" t="s">
        <v>481</v>
      </c>
      <c r="AI68" s="1" t="s">
        <v>481</v>
      </c>
      <c r="AJ68" s="1" t="s">
        <v>481</v>
      </c>
      <c r="AM68" s="1" t="s">
        <v>481</v>
      </c>
      <c r="AN68" s="1" t="s">
        <v>481</v>
      </c>
      <c r="AQ68" s="1" t="s">
        <v>481</v>
      </c>
      <c r="AR68" s="1" t="s">
        <v>481</v>
      </c>
      <c r="AS68" s="1" t="s">
        <v>481</v>
      </c>
      <c r="AT68" s="1" t="s">
        <v>481</v>
      </c>
      <c r="AU68" s="1" t="s">
        <v>481</v>
      </c>
      <c r="AV68" s="1" t="s">
        <v>481</v>
      </c>
      <c r="AW68" s="1" t="s">
        <v>481</v>
      </c>
      <c r="AZ68" s="1" t="s">
        <v>481</v>
      </c>
      <c r="BB68" s="1">
        <f t="shared" si="3"/>
        <v>15</v>
      </c>
    </row>
    <row r="69" spans="1:55" s="1" customFormat="1" ht="15" x14ac:dyDescent="0.25">
      <c r="B69" s="14">
        <v>43419</v>
      </c>
      <c r="C69" s="14">
        <v>43041</v>
      </c>
      <c r="D69" s="2"/>
      <c r="G69" s="1" t="s">
        <v>3158</v>
      </c>
      <c r="H69" s="1" t="s">
        <v>2260</v>
      </c>
      <c r="I69" s="1" t="s">
        <v>577</v>
      </c>
      <c r="K69" s="1" t="s">
        <v>138</v>
      </c>
      <c r="L69" s="18" t="s">
        <v>2208</v>
      </c>
      <c r="M69" s="18"/>
      <c r="N69" s="1" t="s">
        <v>2204</v>
      </c>
      <c r="O69" s="1" t="s">
        <v>488</v>
      </c>
      <c r="P69" s="1" t="s">
        <v>296</v>
      </c>
      <c r="Q69" s="1">
        <v>85215</v>
      </c>
      <c r="R69" s="1" t="s">
        <v>4712</v>
      </c>
      <c r="Z69" s="1" t="s">
        <v>2207</v>
      </c>
      <c r="AC69" s="1" t="s">
        <v>4341</v>
      </c>
      <c r="AD69" s="3"/>
      <c r="AE69" s="1" t="s">
        <v>2388</v>
      </c>
      <c r="AF69" s="1" t="s">
        <v>481</v>
      </c>
      <c r="AG69" s="1" t="s">
        <v>481</v>
      </c>
      <c r="AH69" s="1" t="s">
        <v>481</v>
      </c>
      <c r="AI69" s="1" t="s">
        <v>481</v>
      </c>
      <c r="AJ69" s="1" t="s">
        <v>481</v>
      </c>
      <c r="AM69" s="1" t="s">
        <v>481</v>
      </c>
      <c r="AN69" s="1" t="s">
        <v>481</v>
      </c>
      <c r="AQ69" s="1" t="s">
        <v>481</v>
      </c>
      <c r="AR69" s="1" t="s">
        <v>481</v>
      </c>
      <c r="AS69" s="1" t="s">
        <v>481</v>
      </c>
      <c r="AT69" s="1" t="s">
        <v>481</v>
      </c>
      <c r="AU69" s="1" t="s">
        <v>481</v>
      </c>
      <c r="AV69" s="1" t="s">
        <v>481</v>
      </c>
      <c r="AW69" s="1" t="s">
        <v>481</v>
      </c>
      <c r="AZ69" s="1" t="s">
        <v>481</v>
      </c>
      <c r="BB69" s="1">
        <f t="shared" si="3"/>
        <v>15</v>
      </c>
    </row>
    <row r="70" spans="1:55" s="1" customFormat="1" ht="15" x14ac:dyDescent="0.25">
      <c r="A70" s="8"/>
      <c r="B70" s="14">
        <v>43419</v>
      </c>
      <c r="C70" s="14"/>
      <c r="D70" s="2" t="s">
        <v>4712</v>
      </c>
      <c r="G70" s="1" t="s">
        <v>481</v>
      </c>
      <c r="H70" s="1" t="s">
        <v>3284</v>
      </c>
      <c r="I70" s="1" t="s">
        <v>1955</v>
      </c>
      <c r="K70" s="1" t="s">
        <v>3246</v>
      </c>
      <c r="L70" s="4" t="s">
        <v>3248</v>
      </c>
      <c r="M70" s="18"/>
      <c r="N70" s="1" t="s">
        <v>3247</v>
      </c>
      <c r="O70" s="1" t="s">
        <v>2700</v>
      </c>
      <c r="P70" s="1" t="s">
        <v>296</v>
      </c>
      <c r="Q70" s="1">
        <v>85132</v>
      </c>
      <c r="AG70" s="1" t="s">
        <v>3162</v>
      </c>
      <c r="AI70" s="1" t="s">
        <v>3162</v>
      </c>
      <c r="AP70" s="1" t="s">
        <v>3158</v>
      </c>
      <c r="AT70" s="1" t="s">
        <v>3162</v>
      </c>
      <c r="AV70" s="1" t="s">
        <v>3162</v>
      </c>
      <c r="AX70" s="1" t="s">
        <v>3162</v>
      </c>
      <c r="AZ70" s="1" t="s">
        <v>3162</v>
      </c>
      <c r="BB70" s="1">
        <f t="shared" si="3"/>
        <v>7</v>
      </c>
      <c r="BC70" s="3"/>
    </row>
    <row r="71" spans="1:55" s="1" customFormat="1" ht="15" x14ac:dyDescent="0.25">
      <c r="A71" s="8"/>
      <c r="B71" s="14">
        <v>43419</v>
      </c>
      <c r="C71" s="14"/>
      <c r="D71" s="2" t="s">
        <v>4712</v>
      </c>
      <c r="G71" s="1" t="s">
        <v>3158</v>
      </c>
      <c r="H71" s="1" t="s">
        <v>3284</v>
      </c>
      <c r="I71" s="1" t="s">
        <v>4748</v>
      </c>
      <c r="K71" s="1" t="s">
        <v>3246</v>
      </c>
      <c r="L71" s="4" t="s">
        <v>3248</v>
      </c>
      <c r="M71" s="18"/>
      <c r="N71" s="1" t="s">
        <v>3247</v>
      </c>
      <c r="O71" s="1" t="s">
        <v>2700</v>
      </c>
      <c r="P71" s="1" t="s">
        <v>296</v>
      </c>
      <c r="Q71" s="1">
        <v>85132</v>
      </c>
      <c r="AG71" s="1" t="s">
        <v>3162</v>
      </c>
      <c r="AI71" s="1" t="s">
        <v>3162</v>
      </c>
      <c r="AP71" s="1" t="s">
        <v>3158</v>
      </c>
      <c r="AT71" s="1" t="s">
        <v>3162</v>
      </c>
      <c r="AV71" s="1" t="s">
        <v>3162</v>
      </c>
      <c r="AX71" s="1" t="s">
        <v>3162</v>
      </c>
      <c r="AZ71" s="1" t="s">
        <v>3162</v>
      </c>
      <c r="BB71" s="1">
        <f t="shared" si="3"/>
        <v>7</v>
      </c>
      <c r="BC71" s="3"/>
    </row>
    <row r="72" spans="1:55" s="1" customFormat="1" ht="15" x14ac:dyDescent="0.25">
      <c r="B72" s="14">
        <v>43419</v>
      </c>
      <c r="C72" s="14">
        <v>43055</v>
      </c>
      <c r="D72" s="2"/>
      <c r="G72" s="1" t="s">
        <v>4682</v>
      </c>
      <c r="H72" s="1" t="s">
        <v>2771</v>
      </c>
      <c r="I72" s="1" t="s">
        <v>4364</v>
      </c>
      <c r="K72" s="1" t="s">
        <v>2239</v>
      </c>
      <c r="L72" s="18"/>
      <c r="M72" s="18"/>
      <c r="N72" s="1" t="s">
        <v>2247</v>
      </c>
      <c r="O72" s="1" t="s">
        <v>488</v>
      </c>
      <c r="P72" s="1" t="s">
        <v>296</v>
      </c>
      <c r="Q72" s="1">
        <v>85209</v>
      </c>
      <c r="AC72" s="2" t="s">
        <v>2240</v>
      </c>
      <c r="AD72" s="3"/>
      <c r="AH72" s="1" t="s">
        <v>481</v>
      </c>
      <c r="AI72" s="1" t="s">
        <v>481</v>
      </c>
      <c r="BB72" s="1">
        <f t="shared" si="3"/>
        <v>2</v>
      </c>
    </row>
    <row r="73" spans="1:55" s="1" customFormat="1" ht="15" x14ac:dyDescent="0.25">
      <c r="B73" s="14">
        <v>43419</v>
      </c>
      <c r="C73" s="14">
        <v>43048</v>
      </c>
      <c r="D73" s="2"/>
      <c r="F73" s="1" t="s">
        <v>3162</v>
      </c>
      <c r="G73" s="1" t="s">
        <v>3158</v>
      </c>
      <c r="H73" s="1" t="s">
        <v>1937</v>
      </c>
      <c r="I73" s="1" t="s">
        <v>1938</v>
      </c>
      <c r="K73" s="1" t="s">
        <v>1940</v>
      </c>
      <c r="L73" s="18" t="s">
        <v>1939</v>
      </c>
      <c r="M73" s="18"/>
      <c r="N73" s="1" t="s">
        <v>2135</v>
      </c>
      <c r="O73" s="1" t="s">
        <v>488</v>
      </c>
      <c r="P73" s="1" t="s">
        <v>296</v>
      </c>
      <c r="Q73" s="1">
        <v>85206</v>
      </c>
      <c r="R73" s="1" t="s">
        <v>4213</v>
      </c>
      <c r="T73" s="1">
        <v>1</v>
      </c>
      <c r="U73" s="1" t="s">
        <v>3357</v>
      </c>
      <c r="V73" s="1">
        <v>1</v>
      </c>
      <c r="W73" s="1">
        <v>1</v>
      </c>
      <c r="AA73" s="1" t="s">
        <v>3160</v>
      </c>
      <c r="AB73" s="1" t="s">
        <v>3161</v>
      </c>
      <c r="AC73" s="2" t="s">
        <v>2452</v>
      </c>
      <c r="AD73" s="3" t="s">
        <v>3161</v>
      </c>
      <c r="AE73" s="1" t="s">
        <v>2564</v>
      </c>
      <c r="AG73" s="1" t="s">
        <v>481</v>
      </c>
      <c r="AL73" s="1" t="s">
        <v>481</v>
      </c>
      <c r="AM73" s="1" t="s">
        <v>481</v>
      </c>
      <c r="AO73" s="1" t="s">
        <v>481</v>
      </c>
      <c r="AP73" s="1" t="s">
        <v>481</v>
      </c>
      <c r="AR73" s="1" t="s">
        <v>481</v>
      </c>
      <c r="AS73" s="1" t="s">
        <v>481</v>
      </c>
      <c r="AX73" s="1" t="s">
        <v>481</v>
      </c>
      <c r="AZ73" s="1" t="s">
        <v>481</v>
      </c>
      <c r="BB73" s="1">
        <f t="shared" si="3"/>
        <v>9</v>
      </c>
    </row>
    <row r="74" spans="1:55" s="1" customFormat="1" ht="15" x14ac:dyDescent="0.25">
      <c r="B74" s="14">
        <v>43419</v>
      </c>
      <c r="C74" s="14">
        <v>43055</v>
      </c>
      <c r="D74" s="2"/>
      <c r="G74" s="1" t="s">
        <v>283</v>
      </c>
      <c r="H74" s="1" t="s">
        <v>2240</v>
      </c>
      <c r="I74" s="1" t="s">
        <v>2595</v>
      </c>
      <c r="K74" s="1" t="s">
        <v>2241</v>
      </c>
      <c r="L74" s="18"/>
      <c r="M74" s="18"/>
      <c r="N74" s="1" t="s">
        <v>2248</v>
      </c>
      <c r="O74" s="1" t="s">
        <v>488</v>
      </c>
      <c r="P74" s="1" t="s">
        <v>296</v>
      </c>
      <c r="Q74" s="1">
        <v>85209</v>
      </c>
      <c r="AC74" s="2" t="s">
        <v>759</v>
      </c>
      <c r="AD74" s="3"/>
      <c r="AH74" s="1" t="s">
        <v>481</v>
      </c>
      <c r="AI74" s="1" t="s">
        <v>481</v>
      </c>
      <c r="AU74" s="1" t="s">
        <v>481</v>
      </c>
      <c r="BB74" s="1">
        <f t="shared" si="3"/>
        <v>3</v>
      </c>
    </row>
    <row r="75" spans="1:55" s="1" customFormat="1" ht="15" x14ac:dyDescent="0.25">
      <c r="C75" s="6"/>
      <c r="D75" s="2"/>
      <c r="E75" s="2"/>
      <c r="K75" s="4"/>
      <c r="U75" s="2"/>
      <c r="V75" s="3"/>
    </row>
    <row r="76" spans="1:55" ht="15" x14ac:dyDescent="0.25">
      <c r="B76" s="3">
        <f>COUNTA(B63:B75)</f>
        <v>11</v>
      </c>
      <c r="C76" s="3">
        <f>COUNTA(C63:C75)</f>
        <v>7</v>
      </c>
      <c r="D76" s="3">
        <f>COUNTA(D63:D75)</f>
        <v>4</v>
      </c>
      <c r="E76" s="3">
        <f>COUNTA(E63:E75)</f>
        <v>1</v>
      </c>
      <c r="H76" s="6">
        <v>43419</v>
      </c>
      <c r="I76" s="1" t="s">
        <v>3432</v>
      </c>
    </row>
    <row r="77" spans="1:55" s="1" customFormat="1" ht="15" x14ac:dyDescent="0.25">
      <c r="C77" s="6"/>
      <c r="D77" s="2"/>
      <c r="E77" s="2"/>
      <c r="K77" s="4"/>
      <c r="U77" s="2"/>
      <c r="V77" s="3"/>
    </row>
    <row r="78" spans="1:55" s="1" customFormat="1" ht="15" x14ac:dyDescent="0.25">
      <c r="C78" s="6"/>
      <c r="D78" s="2"/>
      <c r="E78" s="2"/>
      <c r="K78" s="4"/>
      <c r="U78" s="2"/>
      <c r="V78" s="3"/>
    </row>
    <row r="79" spans="1:55" ht="15" x14ac:dyDescent="0.25">
      <c r="B79" s="3">
        <f>COUNTA(B77:B78)</f>
        <v>0</v>
      </c>
      <c r="C79" s="3">
        <f>COUNTA(C77:C78)</f>
        <v>0</v>
      </c>
      <c r="D79" s="3">
        <f>COUNTA(D77:D78)</f>
        <v>0</v>
      </c>
      <c r="E79" s="3">
        <f>COUNTA(E77:E78)</f>
        <v>0</v>
      </c>
      <c r="H79" s="6">
        <v>43433</v>
      </c>
      <c r="I79" s="1" t="s">
        <v>3432</v>
      </c>
    </row>
    <row r="80" spans="1:55" ht="15" x14ac:dyDescent="0.25">
      <c r="B80" s="3">
        <f>B76+B62+B34+B79</f>
        <v>66</v>
      </c>
      <c r="C80" s="3">
        <f>C76+C62+C34+C79</f>
        <v>54</v>
      </c>
      <c r="D80" s="3">
        <f>D76+D62+D34+D79</f>
        <v>12</v>
      </c>
      <c r="E80" s="3">
        <f>E76+E62+E34+E79</f>
        <v>5</v>
      </c>
      <c r="H80" s="11" t="s">
        <v>2671</v>
      </c>
      <c r="I80" s="1" t="s">
        <v>3432</v>
      </c>
      <c r="M80" s="5"/>
    </row>
    <row r="81" spans="1:22" ht="15" x14ac:dyDescent="0.25">
      <c r="B81" s="3">
        <f>B80</f>
        <v>66</v>
      </c>
      <c r="C81" s="3">
        <f>C80</f>
        <v>54</v>
      </c>
      <c r="D81" s="3">
        <f>D80</f>
        <v>12</v>
      </c>
      <c r="E81" s="3">
        <f>E80</f>
        <v>5</v>
      </c>
      <c r="H81" s="11" t="s">
        <v>2672</v>
      </c>
      <c r="I81" s="1" t="s">
        <v>3432</v>
      </c>
      <c r="M81" s="5"/>
    </row>
    <row r="82" spans="1:22" s="1" customFormat="1" ht="15" x14ac:dyDescent="0.25">
      <c r="C82" s="6"/>
      <c r="D82" s="2"/>
      <c r="E82" s="2"/>
      <c r="K82" s="4"/>
      <c r="U82" s="2"/>
      <c r="V82" s="3"/>
    </row>
    <row r="83" spans="1:22" s="1" customFormat="1" ht="15" x14ac:dyDescent="0.25">
      <c r="C83" s="6"/>
      <c r="D83" s="2"/>
      <c r="E83" s="2"/>
      <c r="K83" s="4"/>
      <c r="U83" s="2"/>
      <c r="V83" s="3"/>
    </row>
    <row r="84" spans="1:22" ht="15" x14ac:dyDescent="0.25">
      <c r="B84" s="3">
        <f>COUNTA(B82:B83)</f>
        <v>0</v>
      </c>
      <c r="C84" s="3">
        <f>COUNTA(C82:C83)</f>
        <v>0</v>
      </c>
      <c r="D84" s="3">
        <f>COUNTA(D82:D83)</f>
        <v>0</v>
      </c>
      <c r="E84" s="3">
        <f>COUNTA(E82:E83)</f>
        <v>0</v>
      </c>
      <c r="H84" s="6">
        <v>43440</v>
      </c>
      <c r="I84" s="1" t="s">
        <v>3432</v>
      </c>
    </row>
    <row r="85" spans="1:22" s="1" customFormat="1" ht="15" x14ac:dyDescent="0.25">
      <c r="C85" s="6"/>
      <c r="D85" s="2"/>
      <c r="E85" s="2"/>
      <c r="K85" s="4"/>
      <c r="U85" s="2"/>
      <c r="V85" s="3"/>
    </row>
    <row r="86" spans="1:22" s="1" customFormat="1" ht="15" x14ac:dyDescent="0.25">
      <c r="C86" s="6"/>
      <c r="D86" s="2"/>
      <c r="E86" s="2"/>
      <c r="K86" s="4"/>
      <c r="U86" s="2"/>
      <c r="V86" s="3"/>
    </row>
    <row r="87" spans="1:22" ht="15" x14ac:dyDescent="0.25">
      <c r="A87" s="1"/>
      <c r="B87" s="3">
        <f>COUNTA(B85:B86)</f>
        <v>0</v>
      </c>
      <c r="C87" s="3">
        <f>COUNTA(C85:C86)</f>
        <v>0</v>
      </c>
      <c r="D87" s="3">
        <f>COUNTA(D85:D86)</f>
        <v>0</v>
      </c>
      <c r="E87" s="3">
        <f>COUNTA(E85:E86)</f>
        <v>0</v>
      </c>
      <c r="H87" s="6">
        <v>43447</v>
      </c>
      <c r="I87" s="1" t="s">
        <v>3432</v>
      </c>
    </row>
    <row r="88" spans="1:22" s="1" customFormat="1" ht="15" x14ac:dyDescent="0.25">
      <c r="C88" s="6"/>
      <c r="D88" s="2"/>
      <c r="E88" s="2"/>
      <c r="K88" s="4"/>
      <c r="U88" s="2"/>
      <c r="V88" s="3"/>
    </row>
    <row r="89" spans="1:22" s="1" customFormat="1" ht="15" x14ac:dyDescent="0.25">
      <c r="C89" s="6"/>
      <c r="D89" s="2"/>
      <c r="E89" s="2"/>
      <c r="K89" s="4"/>
      <c r="U89" s="2"/>
      <c r="V89" s="3"/>
    </row>
    <row r="90" spans="1:22" ht="15" x14ac:dyDescent="0.25">
      <c r="B90" s="3">
        <f>COUNTA(B88:B89)</f>
        <v>0</v>
      </c>
      <c r="C90" s="3">
        <f>COUNTA(C88:C89)</f>
        <v>0</v>
      </c>
      <c r="D90" s="3">
        <f>COUNTA(D88:D89)</f>
        <v>0</v>
      </c>
      <c r="E90" s="3">
        <f>COUNTA(E88:E89)</f>
        <v>0</v>
      </c>
      <c r="H90" s="6">
        <v>43454</v>
      </c>
      <c r="I90" s="1" t="s">
        <v>3432</v>
      </c>
    </row>
    <row r="91" spans="1:22" s="1" customFormat="1" ht="15" x14ac:dyDescent="0.25">
      <c r="C91" s="6"/>
      <c r="D91" s="2"/>
      <c r="E91" s="2"/>
      <c r="K91" s="4"/>
      <c r="U91" s="2"/>
      <c r="V91" s="3"/>
    </row>
    <row r="92" spans="1:22" s="1" customFormat="1" ht="15" x14ac:dyDescent="0.25">
      <c r="C92" s="6"/>
      <c r="D92" s="2"/>
      <c r="E92" s="2"/>
      <c r="K92" s="4"/>
      <c r="U92" s="2"/>
      <c r="V92" s="3"/>
    </row>
    <row r="93" spans="1:22" ht="15" x14ac:dyDescent="0.25">
      <c r="B93" s="3">
        <f>COUNTA(B91:B92)</f>
        <v>0</v>
      </c>
      <c r="C93" s="3">
        <f>COUNTA(C91:C92)</f>
        <v>0</v>
      </c>
      <c r="D93" s="3">
        <f>COUNTA(D91:D92)</f>
        <v>0</v>
      </c>
      <c r="E93" s="3">
        <f>COUNTA(E91:E92)</f>
        <v>0</v>
      </c>
      <c r="H93" s="6">
        <v>43461</v>
      </c>
      <c r="I93" s="1" t="s">
        <v>3432</v>
      </c>
    </row>
    <row r="94" spans="1:22" s="1" customFormat="1" ht="15" x14ac:dyDescent="0.25">
      <c r="C94" s="6"/>
      <c r="D94" s="2"/>
      <c r="E94" s="2"/>
      <c r="K94" s="4"/>
      <c r="U94" s="2"/>
      <c r="V94" s="3"/>
    </row>
    <row r="95" spans="1:22" s="1" customFormat="1" ht="15" x14ac:dyDescent="0.25">
      <c r="C95" s="6"/>
      <c r="D95" s="2"/>
      <c r="E95" s="2"/>
      <c r="K95" s="4"/>
      <c r="U95" s="2"/>
      <c r="V95" s="3"/>
    </row>
    <row r="96" spans="1:22" ht="15" x14ac:dyDescent="0.25">
      <c r="B96" s="3">
        <f>COUNTA(B94:B95)</f>
        <v>0</v>
      </c>
      <c r="C96" s="3">
        <f>COUNTA(C94:C95)</f>
        <v>0</v>
      </c>
      <c r="D96" s="3">
        <f>COUNTA(D94:D95)</f>
        <v>0</v>
      </c>
      <c r="E96" s="3">
        <f>COUNTA(E94:E95)</f>
        <v>0</v>
      </c>
      <c r="H96" s="6"/>
      <c r="I96" s="1"/>
      <c r="L96" t="s">
        <v>694</v>
      </c>
    </row>
    <row r="97" spans="2:47" s="1" customFormat="1" ht="15" x14ac:dyDescent="0.25">
      <c r="C97" s="6"/>
      <c r="D97" s="2"/>
      <c r="E97" s="2"/>
      <c r="K97" s="4"/>
      <c r="U97" s="2"/>
      <c r="V97" s="3"/>
    </row>
    <row r="98" spans="2:47" s="1" customFormat="1" ht="15" x14ac:dyDescent="0.25">
      <c r="C98" s="6"/>
      <c r="D98" s="2"/>
      <c r="E98" s="2"/>
      <c r="K98" s="4"/>
      <c r="U98" s="2"/>
      <c r="V98" s="3"/>
    </row>
    <row r="99" spans="2:47" ht="15" x14ac:dyDescent="0.25">
      <c r="B99" s="3">
        <f>B90+B87+B84+B93+B96</f>
        <v>0</v>
      </c>
      <c r="C99" s="3">
        <f>C90+C87+C84+C93+C96</f>
        <v>0</v>
      </c>
      <c r="D99" s="3">
        <f>D90+D87+D84+D93+D96</f>
        <v>0</v>
      </c>
      <c r="E99" s="3">
        <f>E90+E87+E84+E93+E96</f>
        <v>0</v>
      </c>
      <c r="H99" s="11" t="s">
        <v>2767</v>
      </c>
      <c r="I99" s="1" t="s">
        <v>3432</v>
      </c>
      <c r="M99" s="5"/>
    </row>
    <row r="100" spans="2:47" s="1" customFormat="1" ht="15" x14ac:dyDescent="0.25">
      <c r="C100" s="6"/>
      <c r="D100" s="2"/>
      <c r="E100" s="2"/>
      <c r="K100" s="4"/>
      <c r="U100" s="2"/>
      <c r="V100" s="3"/>
    </row>
    <row r="101" spans="2:47" s="1" customFormat="1" ht="15" x14ac:dyDescent="0.25">
      <c r="C101" s="6"/>
      <c r="D101" s="2"/>
      <c r="E101" s="2"/>
      <c r="K101" s="4"/>
      <c r="U101" s="2"/>
      <c r="V101" s="3"/>
    </row>
    <row r="102" spans="2:47" ht="15" x14ac:dyDescent="0.25">
      <c r="B102" s="3">
        <f>B99+B81</f>
        <v>66</v>
      </c>
      <c r="C102" s="3">
        <f>C99+C81</f>
        <v>54</v>
      </c>
      <c r="D102" s="3">
        <f>D99+D81</f>
        <v>12</v>
      </c>
      <c r="E102" s="3">
        <f>E99+E81</f>
        <v>5</v>
      </c>
      <c r="H102" s="11" t="s">
        <v>2672</v>
      </c>
      <c r="I102" s="1" t="s">
        <v>3432</v>
      </c>
      <c r="M102" s="5"/>
    </row>
    <row r="103" spans="2:47" s="1" customFormat="1" ht="15" x14ac:dyDescent="0.25"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</row>
    <row r="104" spans="2:47" s="1" customFormat="1" ht="15" x14ac:dyDescent="0.25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</row>
    <row r="105" spans="2:47" s="1" customFormat="1" ht="15" x14ac:dyDescent="0.25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</row>
    <row r="106" spans="2:47" s="1" customFormat="1" ht="15" x14ac:dyDescent="0.25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</row>
    <row r="107" spans="2:47" s="1" customFormat="1" ht="15" x14ac:dyDescent="0.25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</row>
    <row r="108" spans="2:47" ht="15" x14ac:dyDescent="0.25">
      <c r="B108" s="3">
        <f>COUNTA(B104:B107)</f>
        <v>0</v>
      </c>
      <c r="C108" s="3">
        <f>COUNTA(C104:C107)</f>
        <v>0</v>
      </c>
      <c r="D108" s="3">
        <f>COUNTA(D104:D107)</f>
        <v>0</v>
      </c>
      <c r="E108" s="3">
        <f>COUNTA(E104:E107)</f>
        <v>0</v>
      </c>
      <c r="H108" s="6">
        <v>43468</v>
      </c>
      <c r="I108" s="1" t="s">
        <v>3432</v>
      </c>
    </row>
    <row r="109" spans="2:47" s="1" customFormat="1" ht="15" x14ac:dyDescent="0.25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2:47" s="1" customFormat="1" ht="15" x14ac:dyDescent="0.25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</row>
    <row r="111" spans="2:47" s="1" customFormat="1" ht="15" x14ac:dyDescent="0.25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2:47" s="1" customFormat="1" ht="15" x14ac:dyDescent="0.25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2:47" ht="15" x14ac:dyDescent="0.25">
      <c r="B113" s="3">
        <f>COUNTA(B109:B112)</f>
        <v>0</v>
      </c>
      <c r="C113" s="3">
        <f>COUNTA(C109:C112)</f>
        <v>0</v>
      </c>
      <c r="D113" s="3">
        <f>COUNTA(D109:D112)</f>
        <v>0</v>
      </c>
      <c r="E113" s="3">
        <f>COUNTA(E109:E112)</f>
        <v>0</v>
      </c>
      <c r="H113" s="6">
        <v>43475</v>
      </c>
      <c r="I113" s="1" t="s">
        <v>3432</v>
      </c>
    </row>
    <row r="114" spans="2:47" s="1" customFormat="1" ht="15" x14ac:dyDescent="0.25"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</row>
    <row r="115" spans="2:47" s="1" customFormat="1" ht="15" x14ac:dyDescent="0.2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</row>
    <row r="116" spans="2:47" s="1" customFormat="1" ht="15" x14ac:dyDescent="0.25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2:47" s="1" customFormat="1" ht="15" x14ac:dyDescent="0.25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2:47" ht="15" x14ac:dyDescent="0.25">
      <c r="B118" s="3">
        <f>COUNTA(B114:B117)</f>
        <v>0</v>
      </c>
      <c r="C118" s="3">
        <f>COUNTA(C114:C117)</f>
        <v>0</v>
      </c>
      <c r="D118" s="3">
        <f>COUNTA(D114:D117)</f>
        <v>0</v>
      </c>
      <c r="E118" s="3">
        <f>COUNTA(E114:E117)</f>
        <v>0</v>
      </c>
      <c r="H118" s="6">
        <v>43482</v>
      </c>
      <c r="I118" s="1" t="s">
        <v>3432</v>
      </c>
    </row>
    <row r="119" spans="2:47" s="1" customFormat="1" ht="15" x14ac:dyDescent="0.25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2:47" s="1" customFormat="1" ht="15" x14ac:dyDescent="0.25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2:47" s="1" customFormat="1" ht="15" x14ac:dyDescent="0.25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2:47" s="1" customFormat="1" ht="15" x14ac:dyDescent="0.25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2:47" ht="15" x14ac:dyDescent="0.25">
      <c r="B123" s="3">
        <f>COUNTA(B119:B122)</f>
        <v>0</v>
      </c>
      <c r="C123" s="3">
        <f>COUNTA(C119:C122)</f>
        <v>0</v>
      </c>
      <c r="D123" s="3">
        <f>COUNTA(D119:D122)</f>
        <v>0</v>
      </c>
      <c r="E123" s="3">
        <f>COUNTA(E119:E122)</f>
        <v>0</v>
      </c>
      <c r="H123" s="6">
        <v>43489</v>
      </c>
      <c r="I123" s="1" t="s">
        <v>3432</v>
      </c>
    </row>
    <row r="124" spans="2:47" s="1" customFormat="1" ht="15" x14ac:dyDescent="0.25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2:47" s="1" customFormat="1" ht="15" x14ac:dyDescent="0.25"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</row>
    <row r="126" spans="2:47" s="1" customFormat="1" ht="15" x14ac:dyDescent="0.25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2:47" s="1" customFormat="1" ht="15" x14ac:dyDescent="0.25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2:47" ht="15" x14ac:dyDescent="0.25">
      <c r="B128" s="3">
        <f>COUNTA(B124:B127)</f>
        <v>0</v>
      </c>
      <c r="C128" s="3">
        <f>COUNTA(C124:C127)</f>
        <v>0</v>
      </c>
      <c r="D128" s="3">
        <f>COUNTA(D124:D127)</f>
        <v>0</v>
      </c>
      <c r="E128" s="3">
        <f>COUNTA(E124:E127)</f>
        <v>0</v>
      </c>
      <c r="H128" s="6">
        <v>43496</v>
      </c>
      <c r="I128" s="1" t="s">
        <v>3432</v>
      </c>
    </row>
    <row r="129" spans="2:47" ht="15" x14ac:dyDescent="0.25">
      <c r="B129" s="3">
        <f>B108+B113+B118+B123+B128</f>
        <v>0</v>
      </c>
      <c r="C129" s="3">
        <f>C108+C113+C118+C123+C128</f>
        <v>0</v>
      </c>
      <c r="D129" s="3">
        <f>D108+D113+D118+D123+D128</f>
        <v>0</v>
      </c>
      <c r="E129" s="3">
        <f>E108+E113+E118+E123+E128</f>
        <v>0</v>
      </c>
      <c r="H129" s="11" t="s">
        <v>1425</v>
      </c>
      <c r="I129" s="1" t="s">
        <v>3432</v>
      </c>
      <c r="M129" s="5"/>
    </row>
    <row r="130" spans="2:47" ht="15" x14ac:dyDescent="0.25">
      <c r="B130" s="3">
        <f>B129+B102</f>
        <v>66</v>
      </c>
      <c r="C130" s="3">
        <f>C129+C102</f>
        <v>54</v>
      </c>
      <c r="D130" s="3">
        <f>D129+D102</f>
        <v>12</v>
      </c>
      <c r="E130" s="3">
        <f>E129+E102</f>
        <v>5</v>
      </c>
      <c r="H130" s="11" t="s">
        <v>2512</v>
      </c>
      <c r="I130" s="1" t="s">
        <v>3432</v>
      </c>
      <c r="M130" s="5"/>
    </row>
    <row r="131" spans="2:47" s="1" customFormat="1" ht="15" x14ac:dyDescent="0.25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2:47" s="1" customFormat="1" ht="15" x14ac:dyDescent="0.25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2:47" s="1" customFormat="1" ht="15" x14ac:dyDescent="0.25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2:47" s="1" customFormat="1" ht="15" x14ac:dyDescent="0.25"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2:47" ht="15" x14ac:dyDescent="0.25">
      <c r="B135" s="3">
        <f>COUNTA(B131:B134)</f>
        <v>0</v>
      </c>
      <c r="C135" s="3">
        <f>COUNTA(C131:C134)</f>
        <v>0</v>
      </c>
      <c r="D135" s="3">
        <f>COUNTA(D131:D134)</f>
        <v>0</v>
      </c>
      <c r="E135" s="3">
        <f>COUNTA(E131:E134)</f>
        <v>0</v>
      </c>
      <c r="H135" s="6">
        <v>43503</v>
      </c>
      <c r="I135" s="1" t="s">
        <v>3432</v>
      </c>
    </row>
    <row r="136" spans="2:47" s="1" customFormat="1" ht="15" x14ac:dyDescent="0.25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2:47" s="1" customFormat="1" ht="15" x14ac:dyDescent="0.25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2:47" s="1" customFormat="1" ht="15" x14ac:dyDescent="0.25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2:47" s="1" customFormat="1" ht="15" x14ac:dyDescent="0.25"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2:47" ht="15" x14ac:dyDescent="0.25">
      <c r="B140" s="3">
        <f>COUNTA(B136:B139)</f>
        <v>0</v>
      </c>
      <c r="C140" s="3">
        <f>COUNTA(C136:C139)</f>
        <v>0</v>
      </c>
      <c r="D140" s="3">
        <f>COUNTA(D136:D139)</f>
        <v>0</v>
      </c>
      <c r="E140" s="3">
        <f>COUNTA(E136:E139)</f>
        <v>0</v>
      </c>
      <c r="H140" s="6">
        <v>43510</v>
      </c>
      <c r="I140" s="1" t="s">
        <v>3432</v>
      </c>
    </row>
    <row r="141" spans="2:47" s="1" customFormat="1" ht="15" x14ac:dyDescent="0.25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2:47" s="1" customFormat="1" ht="15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</row>
    <row r="143" spans="2:47" s="1" customFormat="1" ht="15" x14ac:dyDescent="0.25"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</row>
    <row r="144" spans="2:47" s="1" customFormat="1" ht="15" x14ac:dyDescent="0.25"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2:47" ht="15" x14ac:dyDescent="0.25">
      <c r="B145" s="3">
        <f>COUNTA(B141:B144)</f>
        <v>0</v>
      </c>
      <c r="C145" s="3">
        <f>COUNTA(C141:C144)</f>
        <v>0</v>
      </c>
      <c r="D145" s="3">
        <f>COUNTA(D141:D144)</f>
        <v>0</v>
      </c>
      <c r="E145" s="3">
        <f>COUNTA(E141:E144)</f>
        <v>0</v>
      </c>
      <c r="H145" s="6">
        <v>43517</v>
      </c>
      <c r="I145" s="1" t="s">
        <v>3432</v>
      </c>
    </row>
    <row r="146" spans="2:47" s="1" customFormat="1" ht="15" x14ac:dyDescent="0.25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2:47" s="1" customFormat="1" ht="15" x14ac:dyDescent="0.25"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</row>
    <row r="148" spans="2:47" s="1" customFormat="1" ht="15" x14ac:dyDescent="0.25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</row>
    <row r="149" spans="2:47" s="1" customFormat="1" ht="15" x14ac:dyDescent="0.25"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2:47" ht="15" x14ac:dyDescent="0.25">
      <c r="B150" s="3">
        <f>COUNTA(B146:B149)</f>
        <v>0</v>
      </c>
      <c r="C150" s="3">
        <f>COUNTA(C146:C149)</f>
        <v>0</v>
      </c>
      <c r="D150" s="3">
        <f>COUNTA(D146:D149)</f>
        <v>0</v>
      </c>
      <c r="E150" s="3">
        <f>COUNTA(E146:E149)</f>
        <v>0</v>
      </c>
      <c r="H150" s="6">
        <v>43524</v>
      </c>
      <c r="I150" s="1" t="s">
        <v>3432</v>
      </c>
    </row>
    <row r="151" spans="2:47" ht="15" x14ac:dyDescent="0.25">
      <c r="B151" s="3">
        <f>B135+B140+B145+B150</f>
        <v>0</v>
      </c>
      <c r="C151" s="3">
        <f>C135+C140+C145+C150</f>
        <v>0</v>
      </c>
      <c r="D151" s="3">
        <f>D135+D140+D145+D150</f>
        <v>0</v>
      </c>
      <c r="E151" s="3">
        <f>E135+E140+E145+E150</f>
        <v>0</v>
      </c>
      <c r="H151" s="11" t="s">
        <v>1762</v>
      </c>
      <c r="I151" s="1" t="s">
        <v>3432</v>
      </c>
      <c r="M151" s="5"/>
    </row>
    <row r="152" spans="2:47" ht="15" x14ac:dyDescent="0.25">
      <c r="B152" s="3">
        <f>B151+B130</f>
        <v>66</v>
      </c>
      <c r="C152" s="3">
        <f>C151+C130</f>
        <v>54</v>
      </c>
      <c r="D152" s="3">
        <f>D151+D130</f>
        <v>12</v>
      </c>
      <c r="E152" s="3">
        <f>E151+E130</f>
        <v>5</v>
      </c>
      <c r="H152" s="11" t="s">
        <v>2512</v>
      </c>
      <c r="I152" s="1" t="s">
        <v>3432</v>
      </c>
      <c r="M152" s="5"/>
    </row>
    <row r="153" spans="2:47" s="1" customFormat="1" ht="15" x14ac:dyDescent="0.25"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</row>
    <row r="154" spans="2:47" s="1" customFormat="1" ht="15" x14ac:dyDescent="0.25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</row>
    <row r="155" spans="2:47" s="1" customFormat="1" ht="15" x14ac:dyDescent="0.25"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</row>
    <row r="156" spans="2:47" s="1" customFormat="1" ht="15" x14ac:dyDescent="0.25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</row>
    <row r="157" spans="2:47" ht="15" x14ac:dyDescent="0.25">
      <c r="B157" s="3">
        <f>COUNTA(B153:B156)</f>
        <v>0</v>
      </c>
      <c r="C157" s="3">
        <f>COUNTA(C153:C156)</f>
        <v>0</v>
      </c>
      <c r="D157" s="3">
        <f>COUNTA(D153:D156)</f>
        <v>0</v>
      </c>
      <c r="E157" s="3">
        <f>COUNTA(E153:E156)</f>
        <v>0</v>
      </c>
      <c r="H157" s="6">
        <v>43531</v>
      </c>
      <c r="I157" s="1" t="s">
        <v>3432</v>
      </c>
    </row>
    <row r="158" spans="2:47" s="1" customFormat="1" ht="15" x14ac:dyDescent="0.25"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</row>
    <row r="159" spans="2:47" s="1" customFormat="1" ht="15" x14ac:dyDescent="0.25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</row>
    <row r="160" spans="2:47" s="1" customFormat="1" ht="15" x14ac:dyDescent="0.25"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</row>
    <row r="161" spans="2:47" s="1" customFormat="1" ht="15" x14ac:dyDescent="0.25"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2:47" ht="15" x14ac:dyDescent="0.25">
      <c r="B162" s="3">
        <f>COUNTA(B158:B161)</f>
        <v>0</v>
      </c>
      <c r="C162" s="3">
        <f>COUNTA(C158:C161)</f>
        <v>0</v>
      </c>
      <c r="D162" s="3">
        <f>COUNTA(D158:D161)</f>
        <v>0</v>
      </c>
      <c r="E162" s="3">
        <f>COUNTA(E158:E161)</f>
        <v>0</v>
      </c>
      <c r="H162" s="6">
        <v>43538</v>
      </c>
      <c r="I162" s="1" t="s">
        <v>3432</v>
      </c>
    </row>
    <row r="163" spans="2:47" s="1" customFormat="1" ht="15" x14ac:dyDescent="0.25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</row>
    <row r="164" spans="2:47" s="1" customFormat="1" ht="15" x14ac:dyDescent="0.25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</row>
    <row r="165" spans="2:47" s="1" customFormat="1" ht="15" x14ac:dyDescent="0.25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</row>
    <row r="166" spans="2:47" s="1" customFormat="1" ht="15" x14ac:dyDescent="0.25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</row>
    <row r="167" spans="2:47" ht="15" x14ac:dyDescent="0.25">
      <c r="B167" s="3">
        <f>COUNTA(B163:B166)</f>
        <v>0</v>
      </c>
      <c r="C167" s="3">
        <f>COUNTA(C163:C166)</f>
        <v>0</v>
      </c>
      <c r="D167" s="3">
        <f>COUNTA(D163:D166)</f>
        <v>0</v>
      </c>
      <c r="E167" s="3">
        <f>COUNTA(E163:E166)</f>
        <v>0</v>
      </c>
      <c r="H167" s="6">
        <v>43545</v>
      </c>
      <c r="I167" s="1" t="s">
        <v>3432</v>
      </c>
    </row>
    <row r="168" spans="2:47" s="1" customFormat="1" ht="15" x14ac:dyDescent="0.25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</row>
    <row r="169" spans="2:47" s="1" customFormat="1" ht="15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</row>
    <row r="170" spans="2:47" s="1" customFormat="1" ht="15" x14ac:dyDescent="0.25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</row>
    <row r="171" spans="2:47" s="1" customFormat="1" ht="15" x14ac:dyDescent="0.25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</row>
    <row r="172" spans="2:47" ht="15" x14ac:dyDescent="0.25">
      <c r="B172" s="3">
        <f>COUNTA(B168:B171)</f>
        <v>0</v>
      </c>
      <c r="C172" s="3">
        <f>COUNTA(C168:C171)</f>
        <v>0</v>
      </c>
      <c r="D172" s="3">
        <f>COUNTA(D168:D171)</f>
        <v>0</v>
      </c>
      <c r="E172" s="3">
        <f>COUNTA(E168:E171)</f>
        <v>0</v>
      </c>
      <c r="H172" s="6">
        <v>43552</v>
      </c>
      <c r="I172" s="1" t="s">
        <v>3432</v>
      </c>
    </row>
    <row r="173" spans="2:47" ht="15" x14ac:dyDescent="0.25">
      <c r="B173" s="3">
        <f>B157+B162+B167+B172</f>
        <v>0</v>
      </c>
      <c r="C173" s="3">
        <f>C157+C162+C167+C172</f>
        <v>0</v>
      </c>
      <c r="D173" s="3">
        <f>D157+D162+D167+D172</f>
        <v>0</v>
      </c>
      <c r="E173" s="3">
        <f>E157+E162+E167+E172</f>
        <v>0</v>
      </c>
      <c r="H173" s="11" t="s">
        <v>320</v>
      </c>
      <c r="I173" s="1" t="s">
        <v>3432</v>
      </c>
      <c r="M173" s="5"/>
    </row>
    <row r="174" spans="2:47" ht="15" x14ac:dyDescent="0.25">
      <c r="B174" s="3">
        <f>B173+B152</f>
        <v>66</v>
      </c>
      <c r="C174" s="3">
        <f>C173+C152</f>
        <v>54</v>
      </c>
      <c r="D174" s="3">
        <f>D173+D152</f>
        <v>12</v>
      </c>
      <c r="E174" s="3">
        <f>E173+E152</f>
        <v>5</v>
      </c>
      <c r="H174" s="11" t="s">
        <v>2512</v>
      </c>
      <c r="I174" s="1" t="s">
        <v>3432</v>
      </c>
      <c r="M174" s="5"/>
    </row>
    <row r="175" spans="2:47" s="1" customFormat="1" ht="15" x14ac:dyDescent="0.25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</row>
    <row r="176" spans="2:47" s="1" customFormat="1" ht="15" x14ac:dyDescent="0.25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</row>
    <row r="177" spans="2:47" s="1" customFormat="1" ht="15" x14ac:dyDescent="0.25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</row>
    <row r="178" spans="2:47" s="1" customFormat="1" ht="15" x14ac:dyDescent="0.25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</row>
    <row r="179" spans="2:47" ht="15" x14ac:dyDescent="0.25">
      <c r="B179" s="3">
        <f>COUNTA(B175:B178)</f>
        <v>0</v>
      </c>
      <c r="C179" s="3">
        <f>COUNTA(C175:C178)</f>
        <v>0</v>
      </c>
      <c r="D179" s="3">
        <f>COUNTA(D175:D178)</f>
        <v>0</v>
      </c>
      <c r="E179" s="3">
        <f>COUNTA(E175:E178)</f>
        <v>0</v>
      </c>
      <c r="H179" s="6">
        <v>43559</v>
      </c>
      <c r="I179" s="1" t="s">
        <v>3432</v>
      </c>
    </row>
    <row r="180" spans="2:47" s="1" customFormat="1" ht="15" x14ac:dyDescent="0.25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</row>
    <row r="181" spans="2:47" s="1" customFormat="1" ht="15" x14ac:dyDescent="0.25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</row>
    <row r="182" spans="2:47" s="1" customFormat="1" ht="15" x14ac:dyDescent="0.25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</row>
    <row r="183" spans="2:47" s="1" customFormat="1" ht="15" x14ac:dyDescent="0.25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</row>
    <row r="184" spans="2:47" ht="15" x14ac:dyDescent="0.25">
      <c r="B184" s="3">
        <f>COUNTA(B180:B183)</f>
        <v>0</v>
      </c>
      <c r="C184" s="3">
        <f>COUNTA(C180:C183)</f>
        <v>0</v>
      </c>
      <c r="D184" s="3">
        <f>COUNTA(D180:D183)</f>
        <v>0</v>
      </c>
      <c r="E184" s="3">
        <f>COUNTA(E180:E183)</f>
        <v>0</v>
      </c>
      <c r="H184" s="6">
        <v>43566</v>
      </c>
      <c r="I184" s="1" t="s">
        <v>3432</v>
      </c>
    </row>
    <row r="185" spans="2:47" ht="15" x14ac:dyDescent="0.25">
      <c r="B185" s="3">
        <f>B179+B184</f>
        <v>0</v>
      </c>
      <c r="C185" s="3">
        <f>C179+C184</f>
        <v>0</v>
      </c>
      <c r="D185" s="3">
        <f>D179+D184</f>
        <v>0</v>
      </c>
      <c r="E185" s="3">
        <f>E179+E184</f>
        <v>0</v>
      </c>
      <c r="H185" s="11" t="s">
        <v>322</v>
      </c>
      <c r="I185" s="1" t="s">
        <v>3432</v>
      </c>
      <c r="M185" s="5"/>
    </row>
    <row r="186" spans="2:47" ht="15" x14ac:dyDescent="0.25">
      <c r="B186" s="3">
        <f>B185+B174</f>
        <v>66</v>
      </c>
      <c r="C186" s="3">
        <f>C185+C174</f>
        <v>54</v>
      </c>
      <c r="D186" s="3">
        <f>D185+D174</f>
        <v>12</v>
      </c>
      <c r="E186" s="3">
        <f>E185+E174</f>
        <v>5</v>
      </c>
      <c r="H186" s="11" t="s">
        <v>2512</v>
      </c>
      <c r="I186" s="1" t="s">
        <v>3432</v>
      </c>
      <c r="M186" s="5"/>
    </row>
  </sheetData>
  <phoneticPr fontId="2" type="noConversion"/>
  <hyperlinks>
    <hyperlink ref="L3" r:id="rId1" xr:uid="{00000000-0004-0000-0A00-000000000000}"/>
    <hyperlink ref="L4" r:id="rId2" xr:uid="{00000000-0004-0000-0A00-000001000000}"/>
    <hyperlink ref="L10" r:id="rId3" xr:uid="{00000000-0004-0000-0A00-000002000000}"/>
    <hyperlink ref="L11" r:id="rId4" xr:uid="{00000000-0004-0000-0A00-000003000000}"/>
    <hyperlink ref="L13" r:id="rId5" xr:uid="{00000000-0004-0000-0A00-000004000000}"/>
    <hyperlink ref="L8" r:id="rId6" xr:uid="{00000000-0004-0000-0A00-000005000000}"/>
    <hyperlink ref="L17" r:id="rId7" display="mailto:twnhuang88@gmail.com" xr:uid="{00000000-0004-0000-0A00-000006000000}"/>
    <hyperlink ref="L26" r:id="rId8" xr:uid="{00000000-0004-0000-0A00-000007000000}"/>
    <hyperlink ref="L24" r:id="rId9" xr:uid="{00000000-0004-0000-0A00-000008000000}"/>
    <hyperlink ref="L23" r:id="rId10" xr:uid="{00000000-0004-0000-0A00-000009000000}"/>
    <hyperlink ref="L20" r:id="rId11" xr:uid="{00000000-0004-0000-0A00-00000A000000}"/>
    <hyperlink ref="L22" r:id="rId12" xr:uid="{00000000-0004-0000-0A00-00000B000000}"/>
    <hyperlink ref="L25" r:id="rId13" xr:uid="{00000000-0004-0000-0A00-00000C000000}"/>
    <hyperlink ref="L21" r:id="rId14" xr:uid="{00000000-0004-0000-0A00-00000D000000}"/>
    <hyperlink ref="L12" r:id="rId15" xr:uid="{00000000-0004-0000-0A00-00000E000000}"/>
    <hyperlink ref="L29" r:id="rId16" xr:uid="{00000000-0004-0000-0A00-00000F000000}"/>
    <hyperlink ref="L27" r:id="rId17" xr:uid="{00000000-0004-0000-0A00-000010000000}"/>
    <hyperlink ref="L28" r:id="rId18" xr:uid="{00000000-0004-0000-0A00-000011000000}"/>
    <hyperlink ref="L32" r:id="rId19" xr:uid="{00000000-0004-0000-0A00-000012000000}"/>
    <hyperlink ref="L31" r:id="rId20" xr:uid="{00000000-0004-0000-0A00-000013000000}"/>
    <hyperlink ref="L15" r:id="rId21" xr:uid="{00000000-0004-0000-0A00-000014000000}"/>
    <hyperlink ref="L6" r:id="rId22" xr:uid="{00000000-0004-0000-0A00-000015000000}"/>
    <hyperlink ref="L5" r:id="rId23" xr:uid="{00000000-0004-0000-0A00-000016000000}"/>
    <hyperlink ref="L16" r:id="rId24" display="halhol2@netzero.net" xr:uid="{00000000-0004-0000-0A00-000017000000}"/>
    <hyperlink ref="L30" r:id="rId25" xr:uid="{00000000-0004-0000-0A00-000018000000}"/>
    <hyperlink ref="L43" r:id="rId26" xr:uid="{00000000-0004-0000-0A00-000019000000}"/>
    <hyperlink ref="L42" r:id="rId27" xr:uid="{00000000-0004-0000-0A00-00001A000000}"/>
    <hyperlink ref="L41" r:id="rId28" xr:uid="{00000000-0004-0000-0A00-00001B000000}"/>
    <hyperlink ref="L37" r:id="rId29" xr:uid="{00000000-0004-0000-0A00-00001C000000}"/>
    <hyperlink ref="L36" r:id="rId30" xr:uid="{00000000-0004-0000-0A00-00001D000000}"/>
    <hyperlink ref="L39" r:id="rId31" xr:uid="{00000000-0004-0000-0A00-00001E000000}"/>
    <hyperlink ref="L51" r:id="rId32" xr:uid="{00000000-0004-0000-0A00-00001F000000}"/>
    <hyperlink ref="L48" r:id="rId33" xr:uid="{00000000-0004-0000-0A00-000020000000}"/>
    <hyperlink ref="L47" r:id="rId34" xr:uid="{00000000-0004-0000-0A00-000021000000}"/>
    <hyperlink ref="L49" r:id="rId35" xr:uid="{00000000-0004-0000-0A00-000022000000}"/>
    <hyperlink ref="L55" r:id="rId36" xr:uid="{00000000-0004-0000-0A00-000023000000}"/>
    <hyperlink ref="L56" r:id="rId37" xr:uid="{00000000-0004-0000-0A00-000024000000}"/>
    <hyperlink ref="L54" r:id="rId38" xr:uid="{00000000-0004-0000-0A00-000025000000}"/>
    <hyperlink ref="L58" r:id="rId39" xr:uid="{00000000-0004-0000-0A00-000026000000}"/>
    <hyperlink ref="L59" r:id="rId40" xr:uid="{00000000-0004-0000-0A00-000027000000}"/>
    <hyperlink ref="L57" r:id="rId41" xr:uid="{00000000-0004-0000-0A00-000028000000}"/>
    <hyperlink ref="L45" r:id="rId42" xr:uid="{00000000-0004-0000-0A00-000029000000}"/>
    <hyperlink ref="L46" r:id="rId43" xr:uid="{00000000-0004-0000-0A00-00002A000000}"/>
    <hyperlink ref="L60" r:id="rId44" xr:uid="{00000000-0004-0000-0A00-00002B000000}"/>
    <hyperlink ref="L44" r:id="rId45" xr:uid="{00000000-0004-0000-0A00-00002C000000}"/>
    <hyperlink ref="L53" r:id="rId46" xr:uid="{00000000-0004-0000-0A00-00002D000000}"/>
    <hyperlink ref="L68" r:id="rId47" xr:uid="{00000000-0004-0000-0A00-00002E000000}"/>
    <hyperlink ref="L66" r:id="rId48" xr:uid="{00000000-0004-0000-0A00-00002F000000}"/>
    <hyperlink ref="L64" r:id="rId49" xr:uid="{00000000-0004-0000-0A00-000030000000}"/>
    <hyperlink ref="L65" r:id="rId50" xr:uid="{00000000-0004-0000-0A00-000031000000}"/>
    <hyperlink ref="L73" r:id="rId51" xr:uid="{00000000-0004-0000-0A00-000032000000}"/>
    <hyperlink ref="L69" r:id="rId52" xr:uid="{00000000-0004-0000-0A00-000033000000}"/>
    <hyperlink ref="L70" r:id="rId53" xr:uid="{00000000-0004-0000-0A00-000034000000}"/>
    <hyperlink ref="L71" r:id="rId54" xr:uid="{00000000-0004-0000-0A00-000035000000}"/>
    <hyperlink ref="L50" r:id="rId55" display="mailto:bgizzi@cox.net" xr:uid="{00000000-0004-0000-0A00-000036000000}"/>
    <hyperlink ref="L38" r:id="rId56" xr:uid="{00000000-0004-0000-0A00-000037000000}"/>
  </hyperlinks>
  <pageMargins left="0.75" right="0.75" top="1" bottom="1" header="0.5" footer="0.5"/>
  <pageSetup orientation="portrait" horizontalDpi="4294967293" r:id="rId57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A1572"/>
  <sheetViews>
    <sheetView workbookViewId="0"/>
  </sheetViews>
  <sheetFormatPr defaultRowHeight="13.2" x14ac:dyDescent="0.25"/>
  <cols>
    <col min="1" max="1" width="5.44140625" customWidth="1"/>
    <col min="2" max="3" width="13.109375" customWidth="1"/>
    <col min="4" max="4" width="10.109375" hidden="1" customWidth="1"/>
    <col min="5" max="5" width="4.88671875" customWidth="1"/>
    <col min="6" max="6" width="8" customWidth="1"/>
    <col min="7" max="7" width="2" customWidth="1"/>
    <col min="8" max="8" width="3.44140625" customWidth="1"/>
    <col min="9" max="9" width="14.6640625" customWidth="1"/>
    <col min="10" max="10" width="16.109375" customWidth="1"/>
    <col min="11" max="11" width="21.44140625" hidden="1" customWidth="1"/>
    <col min="12" max="12" width="15.6640625" customWidth="1"/>
    <col min="13" max="13" width="26.6640625" style="18" customWidth="1"/>
    <col min="14" max="14" width="28.33203125" customWidth="1"/>
    <col min="15" max="15" width="4.88671875" customWidth="1"/>
    <col min="16" max="16" width="5" customWidth="1"/>
    <col min="17" max="17" width="8.5546875" customWidth="1"/>
    <col min="18" max="18" width="0" hidden="1" customWidth="1"/>
    <col min="19" max="19" width="11.44140625" bestFit="1" customWidth="1"/>
    <col min="20" max="21" width="10.33203125" hidden="1" customWidth="1"/>
    <col min="22" max="22" width="10.109375" hidden="1" customWidth="1"/>
    <col min="23" max="24" width="0" hidden="1" customWidth="1"/>
    <col min="25" max="25" width="10.109375" hidden="1" customWidth="1"/>
    <col min="26" max="26" width="3.5546875" customWidth="1"/>
    <col min="27" max="27" width="4.109375" customWidth="1"/>
    <col min="32" max="32" width="11.44140625" customWidth="1"/>
    <col min="33" max="33" width="11.6640625" customWidth="1"/>
    <col min="55" max="102" width="0" hidden="1" customWidth="1"/>
  </cols>
  <sheetData>
    <row r="1" spans="1:89" s="1" customFormat="1" ht="15" x14ac:dyDescent="0.25">
      <c r="A1" s="1" t="s">
        <v>4057</v>
      </c>
      <c r="B1" s="1" t="s">
        <v>4055</v>
      </c>
      <c r="C1" s="8" t="s">
        <v>3503</v>
      </c>
      <c r="D1" s="1" t="s">
        <v>4018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3958</v>
      </c>
      <c r="L1" s="1" t="s">
        <v>472</v>
      </c>
      <c r="M1" s="18" t="s">
        <v>471</v>
      </c>
      <c r="N1" s="18"/>
      <c r="O1" s="1" t="s">
        <v>473</v>
      </c>
      <c r="P1" s="1" t="s">
        <v>474</v>
      </c>
      <c r="Q1" s="1" t="s">
        <v>475</v>
      </c>
      <c r="R1" s="1" t="s">
        <v>476</v>
      </c>
      <c r="S1" s="1" t="s">
        <v>843</v>
      </c>
      <c r="T1" s="1" t="s">
        <v>4910</v>
      </c>
      <c r="U1" s="1" t="s">
        <v>3356</v>
      </c>
      <c r="W1" s="1" t="s">
        <v>4486</v>
      </c>
      <c r="X1" s="1" t="s">
        <v>4487</v>
      </c>
      <c r="Y1" s="1" t="s">
        <v>477</v>
      </c>
      <c r="Z1" s="1" t="s">
        <v>478</v>
      </c>
      <c r="AA1" s="1" t="s">
        <v>479</v>
      </c>
      <c r="AB1" s="1" t="s">
        <v>3643</v>
      </c>
      <c r="AC1" s="1" t="s">
        <v>5122</v>
      </c>
      <c r="AD1" s="2" t="s">
        <v>2885</v>
      </c>
      <c r="AE1" s="3" t="s">
        <v>4010</v>
      </c>
      <c r="AF1" s="1" t="s">
        <v>3987</v>
      </c>
      <c r="AG1" s="25">
        <v>43041</v>
      </c>
      <c r="AH1" s="25">
        <v>43048</v>
      </c>
      <c r="AI1" s="25">
        <v>43055</v>
      </c>
      <c r="AJ1" s="25">
        <v>43069</v>
      </c>
      <c r="AK1" s="25">
        <v>43076</v>
      </c>
      <c r="AL1" s="25">
        <v>43083</v>
      </c>
      <c r="AM1" s="25">
        <v>43090</v>
      </c>
      <c r="AN1" s="25">
        <v>43097</v>
      </c>
      <c r="AO1" s="25">
        <v>43104</v>
      </c>
      <c r="AP1" s="25">
        <v>43111</v>
      </c>
      <c r="AQ1" s="25">
        <v>43118</v>
      </c>
      <c r="AR1" s="25">
        <v>43125</v>
      </c>
      <c r="AS1" s="25">
        <v>43132</v>
      </c>
      <c r="AT1" s="25">
        <v>43139</v>
      </c>
      <c r="AU1" s="25">
        <v>43146</v>
      </c>
      <c r="AV1" s="25">
        <v>43153</v>
      </c>
      <c r="AW1" s="25">
        <v>43160</v>
      </c>
      <c r="AX1" s="25">
        <v>43167</v>
      </c>
      <c r="AY1" s="25">
        <v>43174</v>
      </c>
      <c r="AZ1" s="25">
        <v>43181</v>
      </c>
      <c r="BA1" s="25">
        <v>43188</v>
      </c>
      <c r="BB1" s="25">
        <v>43195</v>
      </c>
      <c r="BC1" s="1" t="s">
        <v>1442</v>
      </c>
      <c r="BD1" s="1" t="s">
        <v>5123</v>
      </c>
      <c r="BE1" s="1" t="s">
        <v>5124</v>
      </c>
      <c r="BF1" s="1" t="s">
        <v>5125</v>
      </c>
      <c r="BG1" s="1" t="s">
        <v>5126</v>
      </c>
      <c r="BH1" s="1" t="s">
        <v>5127</v>
      </c>
      <c r="BI1" s="1" t="s">
        <v>5128</v>
      </c>
      <c r="BJ1" s="1" t="s">
        <v>5129</v>
      </c>
      <c r="BK1" s="1" t="s">
        <v>5130</v>
      </c>
      <c r="BL1" s="1" t="s">
        <v>728</v>
      </c>
      <c r="BM1" s="1" t="s">
        <v>5131</v>
      </c>
      <c r="BN1" s="1" t="s">
        <v>5132</v>
      </c>
      <c r="BO1" s="1" t="s">
        <v>5133</v>
      </c>
      <c r="BP1" s="1" t="s">
        <v>5134</v>
      </c>
      <c r="BQ1" s="1" t="s">
        <v>5135</v>
      </c>
      <c r="BR1" s="1" t="s">
        <v>5136</v>
      </c>
      <c r="BS1" s="1" t="s">
        <v>5137</v>
      </c>
      <c r="BT1" s="1" t="s">
        <v>5138</v>
      </c>
      <c r="BU1" s="1" t="s">
        <v>5139</v>
      </c>
      <c r="BV1" s="1" t="s">
        <v>5140</v>
      </c>
      <c r="BW1" s="1" t="s">
        <v>5141</v>
      </c>
      <c r="BX1" s="1" t="s">
        <v>5142</v>
      </c>
      <c r="BY1" s="1" t="s">
        <v>5143</v>
      </c>
      <c r="BZ1" s="1" t="s">
        <v>5144</v>
      </c>
      <c r="CA1" s="1" t="s">
        <v>5145</v>
      </c>
      <c r="CB1" s="1" t="s">
        <v>5146</v>
      </c>
      <c r="CC1" s="1" t="s">
        <v>4703</v>
      </c>
      <c r="CD1" s="1" t="s">
        <v>4704</v>
      </c>
      <c r="CE1" s="1" t="s">
        <v>4705</v>
      </c>
      <c r="CF1" s="1" t="s">
        <v>4706</v>
      </c>
      <c r="CG1" s="1" t="s">
        <v>4707</v>
      </c>
      <c r="CH1" s="1" t="s">
        <v>4708</v>
      </c>
      <c r="CI1" s="1" t="s">
        <v>4709</v>
      </c>
      <c r="CJ1" s="1" t="s">
        <v>4710</v>
      </c>
      <c r="CK1" s="1" t="s">
        <v>4711</v>
      </c>
    </row>
    <row r="2" spans="1:89" s="1" customFormat="1" ht="15" x14ac:dyDescent="0.25">
      <c r="C2" s="14">
        <v>43111</v>
      </c>
      <c r="D2" s="6"/>
      <c r="E2" s="2"/>
      <c r="G2" s="1" t="s">
        <v>3162</v>
      </c>
      <c r="H2" s="1" t="s">
        <v>481</v>
      </c>
      <c r="I2" s="1" t="s">
        <v>298</v>
      </c>
      <c r="J2" s="1" t="s">
        <v>299</v>
      </c>
      <c r="L2" s="1" t="s">
        <v>4813</v>
      </c>
      <c r="M2" s="18" t="s">
        <v>536</v>
      </c>
      <c r="N2" s="18"/>
      <c r="O2" s="1" t="s">
        <v>301</v>
      </c>
      <c r="P2" s="1" t="s">
        <v>488</v>
      </c>
      <c r="Q2" s="1" t="s">
        <v>296</v>
      </c>
      <c r="R2" s="1" t="s">
        <v>486</v>
      </c>
      <c r="S2" s="1" t="s">
        <v>4213</v>
      </c>
      <c r="U2" s="1">
        <v>1</v>
      </c>
      <c r="V2" s="1" t="s">
        <v>3357</v>
      </c>
      <c r="X2" s="1">
        <v>1</v>
      </c>
      <c r="AD2" s="1" t="s">
        <v>448</v>
      </c>
      <c r="AE2" s="3" t="s">
        <v>3161</v>
      </c>
      <c r="AF2" s="1" t="s">
        <v>2564</v>
      </c>
      <c r="AK2" s="1" t="s">
        <v>3162</v>
      </c>
      <c r="AP2" s="1" t="s">
        <v>481</v>
      </c>
      <c r="BC2" s="1">
        <f t="shared" ref="BC2:BC65" si="0">COUNTA(AG2:BB2)</f>
        <v>2</v>
      </c>
      <c r="BF2" s="1" t="s">
        <v>4712</v>
      </c>
      <c r="BL2" s="1" t="s">
        <v>4712</v>
      </c>
      <c r="BM2" s="1" t="s">
        <v>4712</v>
      </c>
      <c r="BN2" s="1" t="s">
        <v>4712</v>
      </c>
      <c r="BO2" s="1" t="s">
        <v>4712</v>
      </c>
      <c r="BS2" s="1" t="s">
        <v>4712</v>
      </c>
      <c r="BT2" s="1" t="s">
        <v>4712</v>
      </c>
      <c r="BY2" s="1" t="s">
        <v>4712</v>
      </c>
    </row>
    <row r="3" spans="1:89" s="1" customFormat="1" ht="15" x14ac:dyDescent="0.25">
      <c r="A3" s="8"/>
      <c r="C3" s="14">
        <v>43048</v>
      </c>
      <c r="D3" s="6">
        <v>42677</v>
      </c>
      <c r="E3" s="2"/>
      <c r="G3" s="1" t="s">
        <v>3161</v>
      </c>
      <c r="H3" s="1" t="s">
        <v>481</v>
      </c>
      <c r="I3" s="1" t="s">
        <v>1907</v>
      </c>
      <c r="J3" s="1" t="s">
        <v>1908</v>
      </c>
      <c r="L3" s="1" t="s">
        <v>1909</v>
      </c>
      <c r="M3" s="18" t="s">
        <v>2126</v>
      </c>
      <c r="N3" s="18"/>
      <c r="O3" s="1" t="s">
        <v>4972</v>
      </c>
      <c r="P3" s="1" t="s">
        <v>488</v>
      </c>
      <c r="Q3" s="1" t="s">
        <v>296</v>
      </c>
      <c r="R3" s="1">
        <v>85208</v>
      </c>
      <c r="AD3" s="2" t="s">
        <v>431</v>
      </c>
      <c r="AE3" s="3"/>
      <c r="AF3" s="1" t="s">
        <v>2564</v>
      </c>
      <c r="AH3" s="1" t="s">
        <v>481</v>
      </c>
      <c r="AL3" s="1" t="s">
        <v>481</v>
      </c>
      <c r="AN3" s="1" t="s">
        <v>481</v>
      </c>
      <c r="AP3" s="1" t="s">
        <v>3158</v>
      </c>
      <c r="AU3" s="1" t="s">
        <v>481</v>
      </c>
      <c r="AZ3" s="1" t="s">
        <v>481</v>
      </c>
      <c r="BC3" s="1">
        <f t="shared" si="0"/>
        <v>6</v>
      </c>
    </row>
    <row r="4" spans="1:89" s="1" customFormat="1" ht="15" x14ac:dyDescent="0.25">
      <c r="A4" s="8"/>
      <c r="C4" s="14">
        <v>43041</v>
      </c>
      <c r="D4" s="6">
        <v>42656</v>
      </c>
      <c r="E4" s="2"/>
      <c r="G4" s="1" t="s">
        <v>3162</v>
      </c>
      <c r="H4" s="1" t="s">
        <v>481</v>
      </c>
      <c r="I4" s="1" t="s">
        <v>3183</v>
      </c>
      <c r="J4" s="1" t="s">
        <v>3184</v>
      </c>
      <c r="K4" s="1">
        <v>1</v>
      </c>
      <c r="L4" s="1" t="s">
        <v>3186</v>
      </c>
      <c r="M4" s="18" t="s">
        <v>3185</v>
      </c>
      <c r="N4" s="18"/>
      <c r="O4" s="1" t="s">
        <v>3187</v>
      </c>
      <c r="P4" s="1" t="s">
        <v>3188</v>
      </c>
      <c r="Q4" s="1" t="s">
        <v>296</v>
      </c>
      <c r="R4" s="1">
        <v>85501</v>
      </c>
      <c r="S4" s="1" t="s">
        <v>4213</v>
      </c>
      <c r="U4" s="1">
        <v>1</v>
      </c>
      <c r="V4" s="1" t="s">
        <v>3357</v>
      </c>
      <c r="W4" s="1">
        <v>1</v>
      </c>
      <c r="X4" s="1">
        <v>1</v>
      </c>
      <c r="AD4" s="2"/>
      <c r="AE4" s="3"/>
      <c r="AF4" s="1" t="s">
        <v>2564</v>
      </c>
      <c r="AG4" s="1" t="s">
        <v>481</v>
      </c>
      <c r="AH4" s="1" t="s">
        <v>481</v>
      </c>
      <c r="AI4" s="1" t="s">
        <v>481</v>
      </c>
      <c r="AK4" s="1" t="s">
        <v>481</v>
      </c>
      <c r="AL4" s="1" t="s">
        <v>481</v>
      </c>
      <c r="AP4" s="1" t="s">
        <v>481</v>
      </c>
      <c r="AQ4" s="1" t="s">
        <v>481</v>
      </c>
      <c r="AR4" s="1" t="s">
        <v>481</v>
      </c>
      <c r="AS4" s="1" t="s">
        <v>481</v>
      </c>
      <c r="AT4" s="1" t="s">
        <v>481</v>
      </c>
      <c r="AU4" s="1" t="s">
        <v>481</v>
      </c>
      <c r="AX4" s="1" t="s">
        <v>481</v>
      </c>
      <c r="AY4" s="1" t="s">
        <v>481</v>
      </c>
      <c r="BB4" s="1" t="s">
        <v>481</v>
      </c>
      <c r="BC4" s="1">
        <f t="shared" si="0"/>
        <v>14</v>
      </c>
      <c r="BF4" s="1" t="s">
        <v>4712</v>
      </c>
      <c r="BG4" s="1" t="s">
        <v>4712</v>
      </c>
      <c r="BH4" s="1" t="s">
        <v>4712</v>
      </c>
      <c r="BI4" s="1" t="s">
        <v>4712</v>
      </c>
      <c r="BJ4" s="1" t="s">
        <v>4712</v>
      </c>
      <c r="BL4" s="1" t="s">
        <v>4712</v>
      </c>
      <c r="BM4" s="1" t="s">
        <v>4712</v>
      </c>
      <c r="BN4" s="1" t="s">
        <v>4712</v>
      </c>
      <c r="BO4" s="1" t="s">
        <v>4712</v>
      </c>
    </row>
    <row r="5" spans="1:89" s="1" customFormat="1" ht="15" x14ac:dyDescent="0.25">
      <c r="A5" s="1" t="s">
        <v>1058</v>
      </c>
      <c r="C5" s="14">
        <v>43048</v>
      </c>
      <c r="D5" s="6">
        <v>42747</v>
      </c>
      <c r="E5" s="2"/>
      <c r="G5" s="1" t="s">
        <v>3161</v>
      </c>
      <c r="H5" s="1" t="s">
        <v>481</v>
      </c>
      <c r="I5" s="1" t="s">
        <v>651</v>
      </c>
      <c r="J5" s="1" t="s">
        <v>4151</v>
      </c>
      <c r="K5" s="1">
        <v>1</v>
      </c>
      <c r="L5" s="1" t="s">
        <v>3931</v>
      </c>
      <c r="M5" s="18" t="s">
        <v>5028</v>
      </c>
      <c r="N5" s="18"/>
      <c r="O5" s="1" t="s">
        <v>5030</v>
      </c>
      <c r="P5" s="1" t="s">
        <v>5031</v>
      </c>
      <c r="Q5" s="1" t="s">
        <v>296</v>
      </c>
      <c r="R5" s="1">
        <v>85119</v>
      </c>
      <c r="S5" s="1" t="s">
        <v>4213</v>
      </c>
      <c r="U5" s="1">
        <v>1</v>
      </c>
      <c r="V5" s="1" t="s">
        <v>3358</v>
      </c>
      <c r="AB5" s="1" t="s">
        <v>3160</v>
      </c>
      <c r="AC5" s="1" t="s">
        <v>3161</v>
      </c>
      <c r="AD5" s="2" t="s">
        <v>2377</v>
      </c>
      <c r="AE5" s="3" t="s">
        <v>3161</v>
      </c>
      <c r="AF5" s="1" t="s">
        <v>2388</v>
      </c>
      <c r="AH5" s="1" t="s">
        <v>3158</v>
      </c>
      <c r="AI5" s="1" t="s">
        <v>3158</v>
      </c>
      <c r="AK5" s="1" t="s">
        <v>3158</v>
      </c>
      <c r="AL5" s="1" t="s">
        <v>3158</v>
      </c>
      <c r="AM5" s="1" t="s">
        <v>3158</v>
      </c>
      <c r="AO5" s="1" t="s">
        <v>3158</v>
      </c>
      <c r="AP5" s="1" t="s">
        <v>3158</v>
      </c>
      <c r="AQ5" s="1" t="s">
        <v>3158</v>
      </c>
      <c r="AR5" s="1" t="s">
        <v>3158</v>
      </c>
      <c r="AS5" s="1" t="s">
        <v>3158</v>
      </c>
      <c r="AT5" s="1" t="s">
        <v>3158</v>
      </c>
      <c r="AU5" s="1" t="s">
        <v>3158</v>
      </c>
      <c r="AV5" s="1" t="s">
        <v>3158</v>
      </c>
      <c r="AW5" s="1" t="s">
        <v>3158</v>
      </c>
      <c r="AX5" s="1" t="s">
        <v>3158</v>
      </c>
      <c r="AY5" s="1" t="s">
        <v>3158</v>
      </c>
      <c r="AZ5" s="1" t="s">
        <v>3158</v>
      </c>
      <c r="BA5" s="1" t="s">
        <v>3158</v>
      </c>
      <c r="BC5" s="1">
        <f t="shared" si="0"/>
        <v>18</v>
      </c>
    </row>
    <row r="6" spans="1:89" s="1" customFormat="1" ht="15" x14ac:dyDescent="0.25">
      <c r="A6" s="8"/>
      <c r="B6" s="8"/>
      <c r="C6" s="14">
        <v>43041</v>
      </c>
      <c r="D6" s="6">
        <v>42656</v>
      </c>
      <c r="E6" s="2"/>
      <c r="G6" s="1" t="s">
        <v>3162</v>
      </c>
      <c r="H6" s="1" t="s">
        <v>3158</v>
      </c>
      <c r="I6" s="1" t="s">
        <v>5032</v>
      </c>
      <c r="J6" s="1" t="s">
        <v>5033</v>
      </c>
      <c r="L6" s="1" t="s">
        <v>909</v>
      </c>
      <c r="M6" s="18" t="s">
        <v>5034</v>
      </c>
      <c r="N6" s="18"/>
      <c r="O6" s="1" t="s">
        <v>5036</v>
      </c>
      <c r="P6" s="1" t="s">
        <v>488</v>
      </c>
      <c r="Q6" s="1" t="s">
        <v>296</v>
      </c>
      <c r="R6" s="1">
        <v>85205</v>
      </c>
      <c r="S6" s="1" t="s">
        <v>4213</v>
      </c>
      <c r="U6" s="1">
        <v>1</v>
      </c>
      <c r="V6" s="1" t="s">
        <v>3357</v>
      </c>
      <c r="X6" s="1">
        <v>1</v>
      </c>
      <c r="AB6" s="1" t="s">
        <v>3196</v>
      </c>
      <c r="AC6" s="1" t="s">
        <v>3161</v>
      </c>
      <c r="AD6" s="2" t="s">
        <v>2366</v>
      </c>
      <c r="AE6" s="3" t="s">
        <v>3161</v>
      </c>
      <c r="AF6" s="1" t="s">
        <v>2388</v>
      </c>
      <c r="AG6" s="1" t="s">
        <v>481</v>
      </c>
      <c r="AI6" s="1" t="s">
        <v>481</v>
      </c>
      <c r="AL6" s="1" t="s">
        <v>481</v>
      </c>
      <c r="AN6" s="1" t="s">
        <v>481</v>
      </c>
      <c r="AP6" s="1" t="s">
        <v>481</v>
      </c>
      <c r="AQ6" s="1" t="s">
        <v>481</v>
      </c>
      <c r="AS6" s="1" t="s">
        <v>481</v>
      </c>
      <c r="AU6" s="1" t="s">
        <v>481</v>
      </c>
      <c r="AV6" s="1" t="s">
        <v>481</v>
      </c>
      <c r="AZ6" s="1" t="s">
        <v>481</v>
      </c>
      <c r="BA6" s="1" t="s">
        <v>481</v>
      </c>
      <c r="BC6" s="1">
        <f t="shared" si="0"/>
        <v>11</v>
      </c>
      <c r="BF6" s="1" t="s">
        <v>4712</v>
      </c>
      <c r="BG6" s="1" t="s">
        <v>4712</v>
      </c>
      <c r="BK6" s="1" t="s">
        <v>4712</v>
      </c>
    </row>
    <row r="7" spans="1:89" s="1" customFormat="1" ht="15" x14ac:dyDescent="0.25">
      <c r="C7" s="14">
        <v>43104</v>
      </c>
      <c r="D7" s="6"/>
      <c r="E7" s="2"/>
      <c r="F7" s="2"/>
      <c r="G7" s="1" t="s">
        <v>3162</v>
      </c>
      <c r="H7" s="1" t="s">
        <v>3158</v>
      </c>
      <c r="I7" s="1" t="s">
        <v>5048</v>
      </c>
      <c r="J7" s="1" t="s">
        <v>5049</v>
      </c>
      <c r="L7" s="1" t="s">
        <v>911</v>
      </c>
      <c r="M7" s="18" t="s">
        <v>2394</v>
      </c>
      <c r="N7" s="18"/>
      <c r="O7" s="1" t="s">
        <v>2193</v>
      </c>
      <c r="P7" s="1" t="s">
        <v>488</v>
      </c>
      <c r="Q7" s="1" t="s">
        <v>296</v>
      </c>
      <c r="R7" s="1">
        <v>85208</v>
      </c>
      <c r="S7" s="1" t="s">
        <v>4213</v>
      </c>
      <c r="AB7" s="1" t="s">
        <v>3175</v>
      </c>
      <c r="AC7" s="1" t="s">
        <v>3161</v>
      </c>
      <c r="AD7" s="2" t="s">
        <v>3010</v>
      </c>
      <c r="AE7" s="3" t="s">
        <v>3161</v>
      </c>
      <c r="AF7" s="1" t="s">
        <v>2388</v>
      </c>
      <c r="AM7" s="1" t="s">
        <v>3162</v>
      </c>
      <c r="AP7" s="1" t="s">
        <v>481</v>
      </c>
      <c r="BC7" s="1">
        <f t="shared" si="0"/>
        <v>2</v>
      </c>
      <c r="BF7" s="1" t="s">
        <v>5053</v>
      </c>
      <c r="BG7" s="1" t="s">
        <v>5053</v>
      </c>
      <c r="BH7" s="1" t="s">
        <v>5053</v>
      </c>
      <c r="BI7" s="1" t="s">
        <v>5053</v>
      </c>
      <c r="BJ7" s="1" t="s">
        <v>5053</v>
      </c>
      <c r="BK7" s="1" t="s">
        <v>5053</v>
      </c>
      <c r="BL7" s="1" t="s">
        <v>5053</v>
      </c>
      <c r="BM7" s="1" t="s">
        <v>5053</v>
      </c>
      <c r="BN7" s="1" t="s">
        <v>5053</v>
      </c>
      <c r="BO7" s="1" t="s">
        <v>5053</v>
      </c>
      <c r="BP7" s="1" t="s">
        <v>5053</v>
      </c>
      <c r="BQ7" s="1" t="s">
        <v>5053</v>
      </c>
      <c r="BR7" s="1" t="s">
        <v>5053</v>
      </c>
      <c r="BS7" s="1" t="s">
        <v>5053</v>
      </c>
    </row>
    <row r="8" spans="1:89" s="1" customFormat="1" ht="15" x14ac:dyDescent="0.25">
      <c r="A8" s="8"/>
      <c r="B8" s="8"/>
      <c r="C8" s="14">
        <v>43055</v>
      </c>
      <c r="D8" s="6">
        <v>42656</v>
      </c>
      <c r="E8" s="2"/>
      <c r="G8" s="1" t="s">
        <v>3162</v>
      </c>
      <c r="H8" s="1" t="s">
        <v>3158</v>
      </c>
      <c r="I8" s="1" t="s">
        <v>3350</v>
      </c>
      <c r="J8" s="1" t="s">
        <v>3351</v>
      </c>
      <c r="K8" s="1">
        <v>1</v>
      </c>
      <c r="L8" s="1" t="s">
        <v>3426</v>
      </c>
      <c r="M8" s="18" t="s">
        <v>3352</v>
      </c>
      <c r="N8" s="18"/>
      <c r="O8" s="1" t="s">
        <v>4974</v>
      </c>
      <c r="P8" s="1" t="s">
        <v>488</v>
      </c>
      <c r="Q8" s="1" t="s">
        <v>296</v>
      </c>
      <c r="R8" s="1">
        <v>85206</v>
      </c>
      <c r="S8" s="1" t="s">
        <v>4213</v>
      </c>
      <c r="U8" s="1">
        <v>1</v>
      </c>
      <c r="V8" s="1" t="s">
        <v>3357</v>
      </c>
      <c r="X8" s="1">
        <v>1</v>
      </c>
      <c r="AB8" s="1" t="s">
        <v>3196</v>
      </c>
      <c r="AC8" s="1" t="s">
        <v>3161</v>
      </c>
      <c r="AD8" s="2" t="s">
        <v>4387</v>
      </c>
      <c r="AE8" s="3" t="s">
        <v>3161</v>
      </c>
      <c r="AF8" s="1" t="s">
        <v>2564</v>
      </c>
      <c r="AI8" s="1" t="s">
        <v>481</v>
      </c>
      <c r="AK8" s="1" t="s">
        <v>481</v>
      </c>
      <c r="AL8" s="1" t="s">
        <v>481</v>
      </c>
      <c r="AO8" s="1" t="s">
        <v>481</v>
      </c>
      <c r="AU8" s="1" t="s">
        <v>481</v>
      </c>
      <c r="AW8" s="1" t="s">
        <v>481</v>
      </c>
      <c r="BC8" s="1">
        <f t="shared" si="0"/>
        <v>6</v>
      </c>
    </row>
    <row r="9" spans="1:89" s="1" customFormat="1" ht="15" x14ac:dyDescent="0.25">
      <c r="A9" s="8"/>
      <c r="B9" s="8"/>
      <c r="C9" s="14">
        <v>43055</v>
      </c>
      <c r="D9" s="6">
        <v>42656</v>
      </c>
      <c r="E9" s="2"/>
      <c r="H9" s="1" t="s">
        <v>481</v>
      </c>
      <c r="I9" s="1" t="s">
        <v>4824</v>
      </c>
      <c r="J9" s="1" t="s">
        <v>704</v>
      </c>
      <c r="L9" s="1" t="s">
        <v>4825</v>
      </c>
      <c r="M9" s="18"/>
      <c r="N9" s="18"/>
      <c r="O9" s="1" t="s">
        <v>700</v>
      </c>
      <c r="P9" s="1" t="s">
        <v>5031</v>
      </c>
      <c r="Q9" s="1" t="s">
        <v>296</v>
      </c>
      <c r="R9" s="1">
        <v>85120</v>
      </c>
      <c r="AB9" s="1" t="s">
        <v>297</v>
      </c>
      <c r="AF9" s="2"/>
      <c r="AG9" s="2"/>
      <c r="AH9" s="2"/>
      <c r="AI9" s="2" t="s">
        <v>481</v>
      </c>
      <c r="AJ9" s="2"/>
      <c r="AK9" s="2" t="s">
        <v>481</v>
      </c>
      <c r="AL9" s="2" t="s">
        <v>481</v>
      </c>
      <c r="AM9" s="2"/>
      <c r="AN9" s="2"/>
      <c r="AO9" s="2" t="s">
        <v>481</v>
      </c>
      <c r="AP9" s="2"/>
      <c r="AQ9" s="2"/>
      <c r="AR9" s="2"/>
      <c r="AS9" s="2"/>
      <c r="AT9" s="2"/>
      <c r="AV9" s="2"/>
      <c r="AW9" s="2"/>
      <c r="AX9" s="2"/>
      <c r="AY9" s="2"/>
      <c r="AZ9" s="2"/>
      <c r="BA9" s="2"/>
      <c r="BB9" s="2"/>
      <c r="BC9" s="1">
        <f t="shared" si="0"/>
        <v>4</v>
      </c>
      <c r="BD9" s="3"/>
    </row>
    <row r="10" spans="1:89" s="1" customFormat="1" ht="15" x14ac:dyDescent="0.25">
      <c r="A10" s="8"/>
      <c r="B10" s="8"/>
      <c r="C10" s="14">
        <v>43048</v>
      </c>
      <c r="D10" s="6">
        <v>42733</v>
      </c>
      <c r="E10" s="2"/>
      <c r="H10" s="1" t="s">
        <v>481</v>
      </c>
      <c r="I10" s="1" t="s">
        <v>3781</v>
      </c>
      <c r="J10" s="1" t="s">
        <v>4714</v>
      </c>
      <c r="L10" s="1" t="s">
        <v>3782</v>
      </c>
      <c r="M10" s="18" t="s">
        <v>3783</v>
      </c>
      <c r="N10" s="18"/>
      <c r="O10" s="1" t="s">
        <v>3784</v>
      </c>
      <c r="P10" s="1" t="s">
        <v>4425</v>
      </c>
      <c r="Q10" s="1" t="s">
        <v>296</v>
      </c>
      <c r="R10" s="1">
        <v>85142</v>
      </c>
      <c r="AB10" s="2"/>
      <c r="AC10" s="3"/>
      <c r="AD10" s="1" t="s">
        <v>3909</v>
      </c>
      <c r="AG10" s="1" t="s">
        <v>3162</v>
      </c>
      <c r="AH10" s="1" t="s">
        <v>481</v>
      </c>
      <c r="AI10" s="1" t="s">
        <v>481</v>
      </c>
      <c r="AV10" s="1" t="s">
        <v>481</v>
      </c>
      <c r="AW10" s="1" t="s">
        <v>481</v>
      </c>
      <c r="AX10" s="1" t="s">
        <v>481</v>
      </c>
      <c r="AY10" s="1" t="s">
        <v>481</v>
      </c>
      <c r="AZ10" s="1" t="s">
        <v>481</v>
      </c>
      <c r="BA10" s="1" t="s">
        <v>481</v>
      </c>
      <c r="BB10" s="1" t="s">
        <v>481</v>
      </c>
      <c r="BC10" s="1">
        <f t="shared" si="0"/>
        <v>10</v>
      </c>
    </row>
    <row r="11" spans="1:89" s="1" customFormat="1" ht="15" x14ac:dyDescent="0.25">
      <c r="A11" s="8"/>
      <c r="B11" s="8"/>
      <c r="C11" s="14">
        <v>43048</v>
      </c>
      <c r="D11" s="6">
        <v>42677</v>
      </c>
      <c r="E11" s="2"/>
      <c r="G11" s="1" t="s">
        <v>3162</v>
      </c>
      <c r="H11" s="1" t="s">
        <v>3158</v>
      </c>
      <c r="I11" s="1" t="s">
        <v>431</v>
      </c>
      <c r="J11" s="1" t="s">
        <v>3159</v>
      </c>
      <c r="L11" s="1" t="s">
        <v>433</v>
      </c>
      <c r="M11" s="18" t="s">
        <v>432</v>
      </c>
      <c r="N11" s="18"/>
      <c r="O11" s="1" t="s">
        <v>434</v>
      </c>
      <c r="P11" s="1" t="s">
        <v>3182</v>
      </c>
      <c r="Q11" s="1" t="s">
        <v>296</v>
      </c>
      <c r="R11" s="1">
        <v>85296</v>
      </c>
      <c r="AB11" s="1" t="s">
        <v>3196</v>
      </c>
      <c r="AC11" s="1" t="s">
        <v>3161</v>
      </c>
      <c r="AD11" s="2" t="s">
        <v>1816</v>
      </c>
      <c r="AE11" s="3" t="s">
        <v>3161</v>
      </c>
      <c r="AF11" s="1" t="s">
        <v>2564</v>
      </c>
      <c r="AH11" s="1" t="s">
        <v>481</v>
      </c>
      <c r="AL11" s="1" t="s">
        <v>481</v>
      </c>
      <c r="AN11" s="1" t="s">
        <v>481</v>
      </c>
      <c r="AP11" s="1" t="s">
        <v>481</v>
      </c>
      <c r="AU11" s="1" t="s">
        <v>481</v>
      </c>
      <c r="AZ11" s="1" t="s">
        <v>481</v>
      </c>
      <c r="BC11" s="1">
        <f t="shared" si="0"/>
        <v>6</v>
      </c>
      <c r="BF11" s="1" t="s">
        <v>4712</v>
      </c>
      <c r="BG11" s="1" t="s">
        <v>4712</v>
      </c>
      <c r="BH11" s="1" t="s">
        <v>4712</v>
      </c>
      <c r="BM11" s="1" t="s">
        <v>4712</v>
      </c>
      <c r="BN11" s="1" t="s">
        <v>4712</v>
      </c>
      <c r="BO11" s="1" t="s">
        <v>4712</v>
      </c>
      <c r="BR11" s="1" t="s">
        <v>4712</v>
      </c>
    </row>
    <row r="12" spans="1:89" s="1" customFormat="1" ht="15" x14ac:dyDescent="0.25">
      <c r="A12" s="1" t="s">
        <v>1058</v>
      </c>
      <c r="C12" s="14">
        <v>43041</v>
      </c>
      <c r="D12" s="6">
        <v>42656</v>
      </c>
      <c r="E12" s="2"/>
      <c r="G12" s="1" t="s">
        <v>3162</v>
      </c>
      <c r="H12" s="1" t="s">
        <v>3158</v>
      </c>
      <c r="I12" s="1" t="s">
        <v>440</v>
      </c>
      <c r="J12" s="1" t="s">
        <v>705</v>
      </c>
      <c r="K12" s="1">
        <v>1</v>
      </c>
      <c r="L12" s="1" t="s">
        <v>3726</v>
      </c>
      <c r="M12" s="18" t="s">
        <v>446</v>
      </c>
      <c r="N12" s="18"/>
      <c r="O12" s="1" t="s">
        <v>1994</v>
      </c>
      <c r="P12" s="1" t="s">
        <v>488</v>
      </c>
      <c r="Q12" s="1" t="s">
        <v>296</v>
      </c>
      <c r="R12" s="1">
        <v>85209</v>
      </c>
      <c r="S12" s="1" t="s">
        <v>4213</v>
      </c>
      <c r="U12" s="1">
        <v>1</v>
      </c>
      <c r="V12" s="1" t="s">
        <v>5192</v>
      </c>
      <c r="W12" s="1">
        <v>1</v>
      </c>
      <c r="Y12" s="1" t="s">
        <v>297</v>
      </c>
      <c r="Z12" s="1" t="s">
        <v>297</v>
      </c>
      <c r="AB12" s="1" t="s">
        <v>3160</v>
      </c>
      <c r="AC12" s="1" t="s">
        <v>3161</v>
      </c>
      <c r="AD12" s="2" t="s">
        <v>541</v>
      </c>
      <c r="AE12" s="3" t="s">
        <v>3161</v>
      </c>
      <c r="AF12" s="1" t="s">
        <v>2388</v>
      </c>
      <c r="AG12" s="1" t="s">
        <v>3158</v>
      </c>
      <c r="AH12" s="1" t="s">
        <v>3158</v>
      </c>
      <c r="AI12" s="1" t="s">
        <v>3158</v>
      </c>
      <c r="AJ12" s="1" t="s">
        <v>3158</v>
      </c>
      <c r="AK12" s="1" t="s">
        <v>3158</v>
      </c>
      <c r="AL12" s="1" t="s">
        <v>3158</v>
      </c>
      <c r="AM12" s="1" t="s">
        <v>3158</v>
      </c>
      <c r="AN12" s="1" t="s">
        <v>3158</v>
      </c>
      <c r="AO12" s="1" t="s">
        <v>3158</v>
      </c>
      <c r="AP12" s="1" t="s">
        <v>3158</v>
      </c>
      <c r="AQ12" s="1" t="s">
        <v>3158</v>
      </c>
      <c r="AR12" s="1" t="s">
        <v>3158</v>
      </c>
      <c r="AT12" s="1" t="s">
        <v>3158</v>
      </c>
      <c r="AU12" s="1" t="s">
        <v>3158</v>
      </c>
      <c r="AV12" s="1" t="s">
        <v>3158</v>
      </c>
      <c r="AW12" s="1" t="s">
        <v>3158</v>
      </c>
      <c r="AX12" s="1" t="s">
        <v>3158</v>
      </c>
      <c r="AY12" s="1" t="s">
        <v>3158</v>
      </c>
      <c r="AZ12" s="1" t="s">
        <v>3158</v>
      </c>
      <c r="BA12" s="1" t="s">
        <v>3158</v>
      </c>
      <c r="BB12" s="1" t="s">
        <v>3158</v>
      </c>
      <c r="BC12" s="1">
        <f t="shared" si="0"/>
        <v>21</v>
      </c>
      <c r="BF12" s="1" t="s">
        <v>5053</v>
      </c>
      <c r="BG12" s="1" t="s">
        <v>5053</v>
      </c>
      <c r="BH12" s="1" t="s">
        <v>5053</v>
      </c>
      <c r="BI12" s="1" t="s">
        <v>5053</v>
      </c>
      <c r="BJ12" s="1" t="s">
        <v>4712</v>
      </c>
      <c r="BL12" s="1" t="s">
        <v>4712</v>
      </c>
      <c r="BM12" s="1" t="s">
        <v>5053</v>
      </c>
      <c r="BO12" s="1" t="s">
        <v>4712</v>
      </c>
    </row>
    <row r="13" spans="1:89" s="1" customFormat="1" ht="15" x14ac:dyDescent="0.25">
      <c r="A13" s="8"/>
      <c r="C13" s="14">
        <v>43069</v>
      </c>
      <c r="D13" s="6">
        <v>42691</v>
      </c>
      <c r="E13" s="2"/>
      <c r="H13" s="1" t="s">
        <v>3158</v>
      </c>
      <c r="I13" s="1" t="s">
        <v>2263</v>
      </c>
      <c r="J13" s="1" t="s">
        <v>916</v>
      </c>
      <c r="L13" s="1" t="s">
        <v>2722</v>
      </c>
      <c r="M13" s="18" t="s">
        <v>2723</v>
      </c>
      <c r="N13" s="18"/>
      <c r="O13" s="1" t="s">
        <v>2721</v>
      </c>
      <c r="P13" s="1" t="s">
        <v>488</v>
      </c>
      <c r="Q13" s="1" t="s">
        <v>296</v>
      </c>
      <c r="R13" s="1">
        <v>85209</v>
      </c>
      <c r="AB13" s="2"/>
      <c r="AC13" s="3"/>
      <c r="AH13" s="1" t="s">
        <v>3162</v>
      </c>
      <c r="AJ13" s="1" t="s">
        <v>481</v>
      </c>
      <c r="AL13" s="1" t="s">
        <v>481</v>
      </c>
      <c r="AN13" s="1" t="s">
        <v>481</v>
      </c>
      <c r="AX13" s="1" t="s">
        <v>481</v>
      </c>
      <c r="AY13" s="1" t="s">
        <v>481</v>
      </c>
      <c r="BC13" s="1">
        <f t="shared" si="0"/>
        <v>6</v>
      </c>
    </row>
    <row r="14" spans="1:89" s="1" customFormat="1" ht="15" x14ac:dyDescent="0.25">
      <c r="A14" s="8"/>
      <c r="C14" s="14">
        <v>43069</v>
      </c>
      <c r="D14" s="6">
        <v>42691</v>
      </c>
      <c r="E14" s="2"/>
      <c r="H14" s="1" t="s">
        <v>481</v>
      </c>
      <c r="I14" s="1" t="s">
        <v>2263</v>
      </c>
      <c r="J14" s="1" t="s">
        <v>2752</v>
      </c>
      <c r="L14" s="1" t="s">
        <v>2719</v>
      </c>
      <c r="M14" s="18" t="s">
        <v>2720</v>
      </c>
      <c r="N14" s="18"/>
      <c r="O14" s="1" t="s">
        <v>2721</v>
      </c>
      <c r="P14" s="1" t="s">
        <v>488</v>
      </c>
      <c r="Q14" s="1" t="s">
        <v>296</v>
      </c>
      <c r="R14" s="1">
        <v>85209</v>
      </c>
      <c r="AB14" s="2"/>
      <c r="AC14" s="3"/>
      <c r="AH14" s="1" t="s">
        <v>3162</v>
      </c>
      <c r="AJ14" s="1" t="s">
        <v>481</v>
      </c>
      <c r="AL14" s="1" t="s">
        <v>481</v>
      </c>
      <c r="AN14" s="1" t="s">
        <v>481</v>
      </c>
      <c r="AX14" s="1" t="s">
        <v>481</v>
      </c>
      <c r="AY14" s="1" t="s">
        <v>481</v>
      </c>
      <c r="BC14" s="1">
        <f t="shared" si="0"/>
        <v>6</v>
      </c>
    </row>
    <row r="15" spans="1:89" s="1" customFormat="1" ht="15" x14ac:dyDescent="0.25">
      <c r="C15" s="14">
        <v>43104</v>
      </c>
      <c r="D15" s="6"/>
      <c r="E15" s="2"/>
      <c r="G15" s="1" t="s">
        <v>3162</v>
      </c>
      <c r="H15" s="1" t="s">
        <v>3158</v>
      </c>
      <c r="I15" s="1" t="s">
        <v>448</v>
      </c>
      <c r="J15" s="1" t="s">
        <v>449</v>
      </c>
      <c r="L15" s="1" t="s">
        <v>2583</v>
      </c>
      <c r="M15" s="18" t="s">
        <v>450</v>
      </c>
      <c r="N15" s="18"/>
      <c r="O15" s="1" t="s">
        <v>2584</v>
      </c>
      <c r="P15" s="1" t="s">
        <v>488</v>
      </c>
      <c r="Q15" s="1" t="s">
        <v>296</v>
      </c>
      <c r="R15" s="1">
        <v>85215</v>
      </c>
      <c r="S15" s="1" t="s">
        <v>4213</v>
      </c>
      <c r="U15" s="1">
        <v>1</v>
      </c>
      <c r="V15" s="1" t="s">
        <v>3357</v>
      </c>
      <c r="W15" s="1">
        <v>1</v>
      </c>
      <c r="AA15" s="1" t="s">
        <v>2585</v>
      </c>
      <c r="AB15" s="1" t="s">
        <v>3175</v>
      </c>
      <c r="AC15" s="1" t="s">
        <v>3161</v>
      </c>
      <c r="AD15" s="2" t="s">
        <v>2704</v>
      </c>
      <c r="AE15" s="3" t="s">
        <v>3161</v>
      </c>
      <c r="AF15" s="1" t="s">
        <v>2564</v>
      </c>
      <c r="AM15" s="1" t="s">
        <v>3162</v>
      </c>
      <c r="AP15" s="1" t="s">
        <v>481</v>
      </c>
      <c r="AQ15" s="1" t="s">
        <v>481</v>
      </c>
      <c r="BC15" s="1">
        <f t="shared" si="0"/>
        <v>3</v>
      </c>
      <c r="BF15" s="1" t="s">
        <v>4712</v>
      </c>
      <c r="BG15" s="1" t="s">
        <v>4712</v>
      </c>
      <c r="BM15" s="1" t="s">
        <v>4712</v>
      </c>
      <c r="BN15" s="1" t="s">
        <v>4712</v>
      </c>
      <c r="BO15" s="1" t="s">
        <v>4712</v>
      </c>
    </row>
    <row r="16" spans="1:89" s="1" customFormat="1" ht="15" x14ac:dyDescent="0.25">
      <c r="A16" s="8"/>
      <c r="C16" s="14">
        <v>43111</v>
      </c>
      <c r="D16" s="6">
        <v>42740</v>
      </c>
      <c r="E16" s="2"/>
      <c r="G16" s="1" t="s">
        <v>3161</v>
      </c>
      <c r="H16" s="1" t="s">
        <v>3158</v>
      </c>
      <c r="I16" s="1" t="s">
        <v>1810</v>
      </c>
      <c r="J16" s="1" t="s">
        <v>2986</v>
      </c>
      <c r="L16" s="1" t="s">
        <v>3200</v>
      </c>
      <c r="M16" s="18" t="s">
        <v>5184</v>
      </c>
      <c r="N16" s="18"/>
      <c r="O16" s="1" t="s">
        <v>2941</v>
      </c>
      <c r="P16" s="1" t="s">
        <v>3201</v>
      </c>
      <c r="Q16" s="1" t="s">
        <v>615</v>
      </c>
      <c r="R16" s="1">
        <v>48134</v>
      </c>
      <c r="S16" s="1" t="s">
        <v>4712</v>
      </c>
      <c r="AD16" s="2"/>
      <c r="AE16" s="3"/>
      <c r="AF16" s="1" t="s">
        <v>2568</v>
      </c>
      <c r="AP16" s="1" t="s">
        <v>481</v>
      </c>
      <c r="AQ16" s="1" t="s">
        <v>481</v>
      </c>
      <c r="AT16" s="1" t="s">
        <v>481</v>
      </c>
      <c r="AU16" s="1" t="s">
        <v>481</v>
      </c>
      <c r="AZ16" s="1" t="s">
        <v>481</v>
      </c>
      <c r="BC16" s="1">
        <f t="shared" si="0"/>
        <v>5</v>
      </c>
    </row>
    <row r="17" spans="1:70" s="1" customFormat="1" ht="15" x14ac:dyDescent="0.25">
      <c r="A17" s="8"/>
      <c r="C17" s="14">
        <v>43111</v>
      </c>
      <c r="D17" s="6">
        <v>42740</v>
      </c>
      <c r="E17" s="2"/>
      <c r="G17" s="1" t="s">
        <v>3161</v>
      </c>
      <c r="H17" s="1" t="s">
        <v>481</v>
      </c>
      <c r="I17" s="1" t="s">
        <v>5181</v>
      </c>
      <c r="J17" s="1" t="s">
        <v>3030</v>
      </c>
      <c r="L17" s="1" t="s">
        <v>1815</v>
      </c>
      <c r="M17" s="18" t="s">
        <v>5184</v>
      </c>
      <c r="N17" s="18"/>
      <c r="O17" s="1" t="s">
        <v>2941</v>
      </c>
      <c r="P17" s="1" t="s">
        <v>3201</v>
      </c>
      <c r="Q17" s="1" t="s">
        <v>615</v>
      </c>
      <c r="R17" s="1">
        <v>48134</v>
      </c>
      <c r="S17" s="1" t="s">
        <v>4213</v>
      </c>
      <c r="AD17" s="2"/>
      <c r="AE17" s="3"/>
      <c r="AF17" s="1" t="s">
        <v>2564</v>
      </c>
      <c r="AP17" s="1" t="s">
        <v>481</v>
      </c>
      <c r="AQ17" s="1" t="s">
        <v>481</v>
      </c>
      <c r="AT17" s="1" t="s">
        <v>481</v>
      </c>
      <c r="AU17" s="1" t="s">
        <v>481</v>
      </c>
      <c r="AZ17" s="1" t="s">
        <v>481</v>
      </c>
      <c r="BC17" s="1">
        <f t="shared" si="0"/>
        <v>5</v>
      </c>
    </row>
    <row r="18" spans="1:70" s="1" customFormat="1" ht="15" x14ac:dyDescent="0.25">
      <c r="A18" s="8"/>
      <c r="C18" s="14">
        <v>43104</v>
      </c>
      <c r="D18" s="6">
        <v>42684</v>
      </c>
      <c r="E18" s="2"/>
      <c r="G18" s="1" t="s">
        <v>3161</v>
      </c>
      <c r="H18" s="1" t="s">
        <v>481</v>
      </c>
      <c r="I18" s="1" t="s">
        <v>2828</v>
      </c>
      <c r="J18" s="1" t="s">
        <v>2829</v>
      </c>
      <c r="K18" s="1">
        <v>1</v>
      </c>
      <c r="L18" s="1" t="s">
        <v>2830</v>
      </c>
      <c r="M18" s="18" t="s">
        <v>2832</v>
      </c>
      <c r="N18" s="18"/>
      <c r="O18" s="1" t="s">
        <v>4416</v>
      </c>
      <c r="P18" s="1" t="s">
        <v>488</v>
      </c>
      <c r="Q18" s="1" t="s">
        <v>296</v>
      </c>
      <c r="R18" s="1">
        <v>85209</v>
      </c>
      <c r="S18" s="1" t="s">
        <v>4213</v>
      </c>
      <c r="AD18" s="2"/>
      <c r="AE18" s="3" t="s">
        <v>3161</v>
      </c>
      <c r="AF18" s="1" t="s">
        <v>2388</v>
      </c>
      <c r="AO18" s="1" t="s">
        <v>481</v>
      </c>
      <c r="AR18" s="1" t="s">
        <v>481</v>
      </c>
      <c r="AT18" s="1" t="s">
        <v>481</v>
      </c>
      <c r="AU18" s="1" t="s">
        <v>481</v>
      </c>
      <c r="AV18" s="1" t="s">
        <v>481</v>
      </c>
      <c r="AX18" s="1" t="s">
        <v>481</v>
      </c>
      <c r="BB18" s="1" t="s">
        <v>481</v>
      </c>
      <c r="BC18" s="1">
        <f t="shared" si="0"/>
        <v>7</v>
      </c>
    </row>
    <row r="19" spans="1:70" s="1" customFormat="1" ht="15" x14ac:dyDescent="0.25">
      <c r="A19" s="8"/>
      <c r="C19" s="14">
        <v>43104</v>
      </c>
      <c r="D19" s="6">
        <v>42684</v>
      </c>
      <c r="E19" s="2"/>
      <c r="G19" s="1" t="s">
        <v>3161</v>
      </c>
      <c r="H19" s="1" t="s">
        <v>3158</v>
      </c>
      <c r="I19" s="1" t="s">
        <v>2828</v>
      </c>
      <c r="J19" s="1" t="s">
        <v>4578</v>
      </c>
      <c r="K19" s="1">
        <v>1</v>
      </c>
      <c r="L19" s="1" t="s">
        <v>2830</v>
      </c>
      <c r="M19" s="18" t="s">
        <v>2832</v>
      </c>
      <c r="N19" s="18"/>
      <c r="O19" s="1" t="s">
        <v>4416</v>
      </c>
      <c r="P19" s="1" t="s">
        <v>488</v>
      </c>
      <c r="Q19" s="1" t="s">
        <v>296</v>
      </c>
      <c r="R19" s="1">
        <v>85209</v>
      </c>
      <c r="S19" s="1" t="s">
        <v>4712</v>
      </c>
      <c r="AD19" s="2"/>
      <c r="AE19" s="3" t="s">
        <v>3161</v>
      </c>
      <c r="AF19" s="1" t="s">
        <v>2388</v>
      </c>
      <c r="AO19" s="1" t="s">
        <v>481</v>
      </c>
      <c r="AR19" s="1" t="s">
        <v>481</v>
      </c>
      <c r="AT19" s="1" t="s">
        <v>481</v>
      </c>
      <c r="AU19" s="1" t="s">
        <v>481</v>
      </c>
      <c r="AV19" s="1" t="s">
        <v>481</v>
      </c>
      <c r="AX19" s="1" t="s">
        <v>481</v>
      </c>
      <c r="BB19" s="1" t="s">
        <v>481</v>
      </c>
      <c r="BC19" s="1">
        <f t="shared" si="0"/>
        <v>7</v>
      </c>
    </row>
    <row r="20" spans="1:70" s="1" customFormat="1" ht="15" x14ac:dyDescent="0.25">
      <c r="A20" s="8"/>
      <c r="C20" s="14">
        <v>43041</v>
      </c>
      <c r="D20" s="6">
        <v>42656</v>
      </c>
      <c r="E20" s="2"/>
      <c r="F20" s="2"/>
      <c r="G20" s="1" t="s">
        <v>3162</v>
      </c>
      <c r="H20" s="1" t="s">
        <v>481</v>
      </c>
      <c r="I20" s="1" t="s">
        <v>4584</v>
      </c>
      <c r="J20" s="1" t="s">
        <v>1497</v>
      </c>
      <c r="L20" s="1" t="s">
        <v>5156</v>
      </c>
      <c r="M20" s="18"/>
      <c r="N20" s="18"/>
      <c r="O20" s="1" t="s">
        <v>4591</v>
      </c>
      <c r="P20" s="1" t="s">
        <v>488</v>
      </c>
      <c r="Q20" s="1" t="s">
        <v>296</v>
      </c>
      <c r="R20" s="1">
        <v>85203</v>
      </c>
      <c r="AB20" s="1" t="s">
        <v>3196</v>
      </c>
      <c r="AC20" s="1" t="s">
        <v>3189</v>
      </c>
      <c r="AD20" s="2"/>
      <c r="AE20" s="3"/>
      <c r="AG20" s="1" t="s">
        <v>481</v>
      </c>
      <c r="AH20" s="1" t="s">
        <v>481</v>
      </c>
      <c r="AI20" s="1" t="s">
        <v>481</v>
      </c>
      <c r="AM20" s="1" t="s">
        <v>481</v>
      </c>
      <c r="AR20" s="1" t="s">
        <v>481</v>
      </c>
      <c r="AS20" s="1" t="s">
        <v>481</v>
      </c>
      <c r="AU20" s="1" t="s">
        <v>481</v>
      </c>
      <c r="AV20" s="1" t="s">
        <v>481</v>
      </c>
      <c r="AW20" s="1" t="s">
        <v>481</v>
      </c>
      <c r="AX20" s="1" t="s">
        <v>481</v>
      </c>
      <c r="AY20" s="1" t="s">
        <v>481</v>
      </c>
      <c r="AZ20" s="1" t="s">
        <v>481</v>
      </c>
      <c r="BA20" s="1" t="s">
        <v>3158</v>
      </c>
      <c r="BB20" s="1" t="s">
        <v>481</v>
      </c>
      <c r="BC20" s="1">
        <f t="shared" si="0"/>
        <v>14</v>
      </c>
    </row>
    <row r="21" spans="1:70" s="1" customFormat="1" ht="15" x14ac:dyDescent="0.25">
      <c r="A21" s="8"/>
      <c r="C21" s="14">
        <v>43090</v>
      </c>
      <c r="D21" s="6">
        <v>42656</v>
      </c>
      <c r="E21" s="2"/>
      <c r="F21" s="1" t="s">
        <v>297</v>
      </c>
      <c r="G21" s="1" t="s">
        <v>3161</v>
      </c>
      <c r="H21" s="1" t="s">
        <v>481</v>
      </c>
      <c r="I21" s="1" t="s">
        <v>3749</v>
      </c>
      <c r="J21" s="1" t="s">
        <v>3796</v>
      </c>
      <c r="K21" s="1">
        <v>1</v>
      </c>
      <c r="L21" s="1" t="s">
        <v>1628</v>
      </c>
      <c r="M21" s="18" t="s">
        <v>3751</v>
      </c>
      <c r="N21" s="18"/>
      <c r="O21" s="1" t="s">
        <v>2129</v>
      </c>
      <c r="P21" s="1" t="s">
        <v>5031</v>
      </c>
      <c r="Q21" s="1" t="s">
        <v>296</v>
      </c>
      <c r="R21" s="1">
        <v>85120</v>
      </c>
      <c r="S21" s="1" t="s">
        <v>4213</v>
      </c>
      <c r="AA21" s="1" t="s">
        <v>4488</v>
      </c>
      <c r="AD21" s="1" t="s">
        <v>2884</v>
      </c>
      <c r="AE21" s="3"/>
      <c r="AF21" s="1" t="s">
        <v>2564</v>
      </c>
      <c r="AK21" s="1" t="s">
        <v>3158</v>
      </c>
      <c r="AL21" s="1" t="s">
        <v>3158</v>
      </c>
      <c r="AN21" s="1" t="s">
        <v>3158</v>
      </c>
      <c r="AO21" s="1" t="s">
        <v>3158</v>
      </c>
      <c r="AP21" s="1" t="s">
        <v>3158</v>
      </c>
      <c r="AQ21" s="1" t="s">
        <v>3158</v>
      </c>
      <c r="AS21" s="1" t="s">
        <v>3158</v>
      </c>
      <c r="AU21" s="1" t="s">
        <v>3158</v>
      </c>
      <c r="AX21" s="1" t="s">
        <v>3158</v>
      </c>
      <c r="AY21" s="1" t="s">
        <v>3158</v>
      </c>
      <c r="AZ21" s="1" t="s">
        <v>3158</v>
      </c>
      <c r="BA21" s="1" t="s">
        <v>3158</v>
      </c>
      <c r="BB21" s="1" t="s">
        <v>3158</v>
      </c>
      <c r="BC21" s="1">
        <f t="shared" si="0"/>
        <v>13</v>
      </c>
      <c r="BF21" s="1" t="s">
        <v>4712</v>
      </c>
      <c r="BG21" s="1" t="s">
        <v>4712</v>
      </c>
      <c r="BI21" s="1" t="s">
        <v>4712</v>
      </c>
      <c r="BJ21" s="1" t="s">
        <v>4712</v>
      </c>
      <c r="BR21" s="1" t="s">
        <v>4712</v>
      </c>
    </row>
    <row r="22" spans="1:70" s="1" customFormat="1" ht="15" x14ac:dyDescent="0.25">
      <c r="A22" s="8"/>
      <c r="C22" s="14">
        <v>43069</v>
      </c>
      <c r="D22" s="6">
        <v>42705</v>
      </c>
      <c r="E22" s="2"/>
      <c r="F22" s="1" t="s">
        <v>297</v>
      </c>
      <c r="H22" s="1" t="s">
        <v>481</v>
      </c>
      <c r="I22" s="1" t="s">
        <v>3856</v>
      </c>
      <c r="J22" s="1" t="s">
        <v>868</v>
      </c>
      <c r="K22" s="1">
        <v>1</v>
      </c>
      <c r="L22" s="1" t="s">
        <v>4184</v>
      </c>
      <c r="M22" s="18"/>
      <c r="N22" s="18"/>
      <c r="O22" s="1" t="s">
        <v>4420</v>
      </c>
      <c r="P22" s="1" t="s">
        <v>488</v>
      </c>
      <c r="Q22" s="1" t="s">
        <v>296</v>
      </c>
      <c r="R22" s="1">
        <v>85208</v>
      </c>
      <c r="AB22" s="1" t="s">
        <v>3175</v>
      </c>
      <c r="AC22" s="1" t="s">
        <v>3189</v>
      </c>
      <c r="AD22" s="2" t="s">
        <v>2764</v>
      </c>
      <c r="AE22" s="3" t="s">
        <v>3161</v>
      </c>
      <c r="AI22" s="1" t="s">
        <v>3158</v>
      </c>
      <c r="AJ22" s="1" t="s">
        <v>3158</v>
      </c>
      <c r="AK22" s="1" t="s">
        <v>3158</v>
      </c>
      <c r="AL22" s="1" t="s">
        <v>3158</v>
      </c>
      <c r="AM22" s="1" t="s">
        <v>3158</v>
      </c>
      <c r="AN22" s="1" t="s">
        <v>3158</v>
      </c>
      <c r="AR22" s="1" t="s">
        <v>3158</v>
      </c>
      <c r="AS22" s="1" t="s">
        <v>3158</v>
      </c>
      <c r="AT22" s="1" t="s">
        <v>3158</v>
      </c>
      <c r="AU22" s="1" t="s">
        <v>3158</v>
      </c>
      <c r="BC22" s="1">
        <f t="shared" si="0"/>
        <v>10</v>
      </c>
    </row>
    <row r="23" spans="1:70" s="1" customFormat="1" ht="15" x14ac:dyDescent="0.25">
      <c r="A23" s="8"/>
      <c r="C23" s="14">
        <v>43041</v>
      </c>
      <c r="D23" s="6">
        <v>42670</v>
      </c>
      <c r="E23" s="2"/>
      <c r="F23" s="1" t="s">
        <v>297</v>
      </c>
      <c r="G23" s="1" t="s">
        <v>3162</v>
      </c>
      <c r="H23" s="1" t="s">
        <v>3158</v>
      </c>
      <c r="I23" s="1" t="s">
        <v>3260</v>
      </c>
      <c r="J23" s="1" t="s">
        <v>707</v>
      </c>
      <c r="K23" s="1">
        <v>1</v>
      </c>
      <c r="L23" s="1" t="s">
        <v>345</v>
      </c>
      <c r="M23" s="18"/>
      <c r="N23" s="18"/>
      <c r="O23" s="1" t="s">
        <v>346</v>
      </c>
      <c r="P23" s="1" t="s">
        <v>488</v>
      </c>
      <c r="Q23" s="1" t="s">
        <v>296</v>
      </c>
      <c r="R23" s="1" t="s">
        <v>486</v>
      </c>
      <c r="AB23" s="1" t="s">
        <v>3196</v>
      </c>
      <c r="AC23" s="1" t="s">
        <v>3189</v>
      </c>
      <c r="AD23" s="2" t="s">
        <v>540</v>
      </c>
      <c r="AE23" s="3" t="s">
        <v>3161</v>
      </c>
      <c r="AG23" s="1" t="s">
        <v>3158</v>
      </c>
      <c r="AH23" s="1" t="s">
        <v>3158</v>
      </c>
      <c r="AI23" s="1" t="s">
        <v>3158</v>
      </c>
      <c r="AJ23" s="1" t="s">
        <v>3158</v>
      </c>
      <c r="AK23" s="1" t="s">
        <v>3158</v>
      </c>
      <c r="AL23" s="1" t="s">
        <v>3158</v>
      </c>
      <c r="AM23" s="1" t="s">
        <v>3158</v>
      </c>
      <c r="AN23" s="1" t="s">
        <v>3158</v>
      </c>
      <c r="AO23" s="1" t="s">
        <v>3158</v>
      </c>
      <c r="AP23" s="1" t="s">
        <v>3158</v>
      </c>
      <c r="AQ23" s="1" t="s">
        <v>3158</v>
      </c>
      <c r="AR23" s="1" t="s">
        <v>3158</v>
      </c>
      <c r="AS23" s="1" t="s">
        <v>3158</v>
      </c>
      <c r="AU23" s="1" t="s">
        <v>3158</v>
      </c>
      <c r="AV23" s="1" t="s">
        <v>3158</v>
      </c>
      <c r="AW23" s="1" t="s">
        <v>3158</v>
      </c>
      <c r="AX23" s="1" t="s">
        <v>3158</v>
      </c>
      <c r="AY23" s="1" t="s">
        <v>3158</v>
      </c>
      <c r="AZ23" s="1" t="s">
        <v>3158</v>
      </c>
      <c r="BA23" s="1" t="s">
        <v>3158</v>
      </c>
      <c r="BB23" s="1" t="s">
        <v>3158</v>
      </c>
      <c r="BC23" s="1">
        <f t="shared" si="0"/>
        <v>21</v>
      </c>
    </row>
    <row r="24" spans="1:70" s="1" customFormat="1" ht="15" x14ac:dyDescent="0.25">
      <c r="C24" s="14">
        <v>43041</v>
      </c>
      <c r="D24" s="6"/>
      <c r="E24" s="2"/>
      <c r="H24" s="1" t="s">
        <v>283</v>
      </c>
      <c r="I24" s="1" t="s">
        <v>59</v>
      </c>
      <c r="J24" s="1" t="s">
        <v>449</v>
      </c>
      <c r="L24" s="1" t="s">
        <v>60</v>
      </c>
      <c r="M24" s="4" t="s">
        <v>61</v>
      </c>
      <c r="N24" s="4"/>
      <c r="O24" s="1" t="s">
        <v>2242</v>
      </c>
      <c r="P24" s="1" t="s">
        <v>488</v>
      </c>
      <c r="Q24" s="1" t="s">
        <v>3193</v>
      </c>
      <c r="R24" s="1">
        <v>85215</v>
      </c>
      <c r="AB24" s="2"/>
      <c r="AC24" s="3"/>
      <c r="AG24" s="1" t="s">
        <v>481</v>
      </c>
      <c r="BC24" s="1">
        <f t="shared" si="0"/>
        <v>1</v>
      </c>
    </row>
    <row r="25" spans="1:70" s="1" customFormat="1" ht="15" x14ac:dyDescent="0.25">
      <c r="A25" s="8"/>
      <c r="C25" s="14">
        <v>43111</v>
      </c>
      <c r="D25" s="6">
        <v>42740</v>
      </c>
      <c r="E25" s="2"/>
      <c r="G25" s="1" t="s">
        <v>3161</v>
      </c>
      <c r="H25" s="1" t="s">
        <v>3158</v>
      </c>
      <c r="I25" s="1" t="s">
        <v>4805</v>
      </c>
      <c r="J25" s="1" t="s">
        <v>2983</v>
      </c>
      <c r="L25" s="1" t="s">
        <v>3927</v>
      </c>
      <c r="M25" s="4" t="s">
        <v>4</v>
      </c>
      <c r="N25" s="4"/>
      <c r="O25" s="1" t="s">
        <v>3067</v>
      </c>
      <c r="P25" s="1" t="s">
        <v>5031</v>
      </c>
      <c r="Q25" s="1" t="s">
        <v>296</v>
      </c>
      <c r="R25" s="1">
        <v>85219</v>
      </c>
      <c r="AD25" s="1" t="s">
        <v>3459</v>
      </c>
      <c r="AE25" s="3"/>
      <c r="AP25" s="1" t="s">
        <v>481</v>
      </c>
      <c r="AQ25" s="1" t="s">
        <v>481</v>
      </c>
      <c r="AR25" s="1" t="s">
        <v>481</v>
      </c>
      <c r="BC25" s="1">
        <f t="shared" si="0"/>
        <v>3</v>
      </c>
    </row>
    <row r="26" spans="1:70" s="1" customFormat="1" ht="15" x14ac:dyDescent="0.25">
      <c r="A26" s="8"/>
      <c r="C26" s="14">
        <v>43111</v>
      </c>
      <c r="D26" s="6">
        <v>42740</v>
      </c>
      <c r="E26" s="2"/>
      <c r="G26" s="1" t="s">
        <v>3161</v>
      </c>
      <c r="H26" s="1" t="s">
        <v>481</v>
      </c>
      <c r="I26" s="1" t="s">
        <v>4805</v>
      </c>
      <c r="J26" s="1" t="s">
        <v>4806</v>
      </c>
      <c r="L26" s="1" t="s">
        <v>3927</v>
      </c>
      <c r="M26" s="4" t="s">
        <v>4</v>
      </c>
      <c r="N26" s="4"/>
      <c r="O26" s="1" t="s">
        <v>3067</v>
      </c>
      <c r="P26" s="1" t="s">
        <v>5031</v>
      </c>
      <c r="Q26" s="1" t="s">
        <v>296</v>
      </c>
      <c r="R26" s="1">
        <v>85219</v>
      </c>
      <c r="AD26" s="1" t="s">
        <v>3311</v>
      </c>
      <c r="AE26" s="3"/>
      <c r="AP26" s="1" t="s">
        <v>481</v>
      </c>
      <c r="AQ26" s="1" t="s">
        <v>481</v>
      </c>
      <c r="AR26" s="1" t="s">
        <v>481</v>
      </c>
      <c r="BC26" s="1">
        <f t="shared" si="0"/>
        <v>3</v>
      </c>
    </row>
    <row r="27" spans="1:70" s="1" customFormat="1" ht="15" x14ac:dyDescent="0.25">
      <c r="A27" s="8"/>
      <c r="C27" s="14">
        <v>43041</v>
      </c>
      <c r="D27" s="6">
        <v>42656</v>
      </c>
      <c r="E27" s="2"/>
      <c r="G27" s="1" t="s">
        <v>3162</v>
      </c>
      <c r="H27" s="1" t="s">
        <v>3158</v>
      </c>
      <c r="I27" s="1" t="s">
        <v>1250</v>
      </c>
      <c r="J27" s="1" t="s">
        <v>2690</v>
      </c>
      <c r="K27" s="1">
        <v>1</v>
      </c>
      <c r="L27" s="1" t="s">
        <v>1249</v>
      </c>
      <c r="M27" s="4" t="s">
        <v>3394</v>
      </c>
      <c r="N27" s="4"/>
      <c r="O27" s="1" t="s">
        <v>2688</v>
      </c>
      <c r="P27" s="1" t="s">
        <v>3182</v>
      </c>
      <c r="Q27" s="1" t="s">
        <v>296</v>
      </c>
      <c r="R27" s="1">
        <v>85234</v>
      </c>
      <c r="S27" s="1" t="s">
        <v>4213</v>
      </c>
      <c r="U27" s="1">
        <v>1</v>
      </c>
      <c r="V27" s="1" t="s">
        <v>3357</v>
      </c>
      <c r="AD27" s="2"/>
      <c r="AE27" s="3"/>
      <c r="AF27" s="1" t="s">
        <v>2388</v>
      </c>
      <c r="AG27" s="1" t="s">
        <v>481</v>
      </c>
      <c r="AI27" s="1" t="s">
        <v>481</v>
      </c>
      <c r="AJ27" s="1" t="s">
        <v>481</v>
      </c>
      <c r="AK27" s="1" t="s">
        <v>481</v>
      </c>
      <c r="AL27" s="1" t="s">
        <v>481</v>
      </c>
      <c r="AM27" s="1" t="s">
        <v>481</v>
      </c>
      <c r="AN27" s="1" t="s">
        <v>481</v>
      </c>
      <c r="AO27" s="1" t="s">
        <v>481</v>
      </c>
      <c r="AP27" s="1" t="s">
        <v>481</v>
      </c>
      <c r="AR27" s="1" t="s">
        <v>481</v>
      </c>
      <c r="AS27" s="1" t="s">
        <v>481</v>
      </c>
      <c r="AT27" s="1" t="s">
        <v>481</v>
      </c>
      <c r="AU27" s="1" t="s">
        <v>481</v>
      </c>
      <c r="AY27" s="1" t="s">
        <v>481</v>
      </c>
      <c r="AZ27" s="1" t="s">
        <v>481</v>
      </c>
      <c r="BA27" s="1" t="s">
        <v>481</v>
      </c>
      <c r="BB27" s="1" t="s">
        <v>481</v>
      </c>
      <c r="BC27" s="1">
        <f t="shared" si="0"/>
        <v>17</v>
      </c>
    </row>
    <row r="28" spans="1:70" s="1" customFormat="1" ht="15" x14ac:dyDescent="0.25">
      <c r="A28" s="8"/>
      <c r="C28" s="14">
        <v>43055</v>
      </c>
      <c r="D28" s="6">
        <v>42656</v>
      </c>
      <c r="E28" s="2"/>
      <c r="H28" s="1" t="s">
        <v>3158</v>
      </c>
      <c r="I28" s="1" t="s">
        <v>3747</v>
      </c>
      <c r="J28" s="1" t="s">
        <v>2451</v>
      </c>
      <c r="L28" s="1" t="s">
        <v>3748</v>
      </c>
      <c r="M28" s="18" t="s">
        <v>5173</v>
      </c>
      <c r="N28" s="18"/>
      <c r="O28" s="1" t="s">
        <v>982</v>
      </c>
      <c r="P28" s="1" t="s">
        <v>5031</v>
      </c>
      <c r="Q28" s="1" t="s">
        <v>296</v>
      </c>
      <c r="R28" s="1">
        <v>85120</v>
      </c>
      <c r="S28" s="1" t="s">
        <v>4213</v>
      </c>
      <c r="AD28" s="2"/>
      <c r="AE28" s="3"/>
      <c r="AF28" s="1" t="s">
        <v>2388</v>
      </c>
      <c r="AI28" s="1" t="s">
        <v>481</v>
      </c>
      <c r="AK28" s="1" t="s">
        <v>481</v>
      </c>
      <c r="AL28" s="1" t="s">
        <v>481</v>
      </c>
      <c r="AO28" s="1" t="s">
        <v>481</v>
      </c>
      <c r="BC28" s="1">
        <f t="shared" si="0"/>
        <v>4</v>
      </c>
    </row>
    <row r="29" spans="1:70" s="1" customFormat="1" ht="15" x14ac:dyDescent="0.25">
      <c r="A29" s="1" t="s">
        <v>1058</v>
      </c>
      <c r="C29" s="14">
        <v>43055</v>
      </c>
      <c r="D29" s="6">
        <v>42677</v>
      </c>
      <c r="E29" s="2"/>
      <c r="G29" s="1" t="s">
        <v>3161</v>
      </c>
      <c r="H29" s="1" t="s">
        <v>3158</v>
      </c>
      <c r="I29" s="1" t="s">
        <v>1019</v>
      </c>
      <c r="J29" s="1" t="s">
        <v>436</v>
      </c>
      <c r="K29" s="1">
        <v>0</v>
      </c>
      <c r="L29" s="1" t="s">
        <v>1020</v>
      </c>
      <c r="M29" s="18" t="s">
        <v>2990</v>
      </c>
      <c r="N29" s="18"/>
      <c r="O29" s="1" t="s">
        <v>2991</v>
      </c>
      <c r="P29" s="1" t="s">
        <v>488</v>
      </c>
      <c r="Q29" s="1" t="s">
        <v>296</v>
      </c>
      <c r="R29" s="1">
        <v>85213</v>
      </c>
      <c r="AB29" s="1" t="s">
        <v>3196</v>
      </c>
      <c r="AC29" s="1" t="s">
        <v>3189</v>
      </c>
      <c r="AD29" s="2" t="s">
        <v>1021</v>
      </c>
      <c r="AE29" s="3"/>
      <c r="AF29" s="1" t="s">
        <v>2388</v>
      </c>
      <c r="AI29" s="1" t="s">
        <v>3158</v>
      </c>
      <c r="AJ29" s="1" t="s">
        <v>3158</v>
      </c>
      <c r="AK29" s="1" t="s">
        <v>3158</v>
      </c>
      <c r="AM29" s="1" t="s">
        <v>3158</v>
      </c>
      <c r="AN29" s="1" t="s">
        <v>3158</v>
      </c>
      <c r="AO29" s="1" t="s">
        <v>3158</v>
      </c>
      <c r="AP29" s="1" t="s">
        <v>3158</v>
      </c>
      <c r="AQ29" s="1" t="s">
        <v>3158</v>
      </c>
      <c r="AR29" s="1" t="s">
        <v>3158</v>
      </c>
      <c r="AS29" s="1" t="s">
        <v>3158</v>
      </c>
      <c r="AT29" s="1" t="s">
        <v>3158</v>
      </c>
      <c r="AU29" s="1" t="s">
        <v>3158</v>
      </c>
      <c r="AV29" s="1" t="s">
        <v>3158</v>
      </c>
      <c r="AW29" s="1" t="s">
        <v>3158</v>
      </c>
      <c r="AX29" s="1" t="s">
        <v>3158</v>
      </c>
      <c r="AZ29" s="1" t="s">
        <v>3158</v>
      </c>
      <c r="BA29" s="1" t="s">
        <v>3158</v>
      </c>
      <c r="BB29" s="1" t="s">
        <v>3158</v>
      </c>
      <c r="BC29" s="1">
        <f t="shared" si="0"/>
        <v>18</v>
      </c>
    </row>
    <row r="30" spans="1:70" s="1" customFormat="1" ht="15" x14ac:dyDescent="0.25">
      <c r="C30" s="14">
        <v>43069</v>
      </c>
      <c r="D30" s="6">
        <v>42677</v>
      </c>
      <c r="E30" s="2"/>
      <c r="G30" s="1" t="s">
        <v>3161</v>
      </c>
      <c r="H30" s="1" t="s">
        <v>481</v>
      </c>
      <c r="I30" s="1" t="s">
        <v>1032</v>
      </c>
      <c r="J30" s="1" t="s">
        <v>361</v>
      </c>
      <c r="L30" s="1" t="s">
        <v>3718</v>
      </c>
      <c r="M30" s="18" t="s">
        <v>1034</v>
      </c>
      <c r="N30" s="18"/>
      <c r="O30" s="1" t="s">
        <v>3719</v>
      </c>
      <c r="P30" s="1" t="s">
        <v>5031</v>
      </c>
      <c r="Q30" s="1" t="s">
        <v>296</v>
      </c>
      <c r="R30" s="1">
        <v>85120</v>
      </c>
      <c r="S30" s="1" t="s">
        <v>2286</v>
      </c>
      <c r="AB30" s="1" t="s">
        <v>3196</v>
      </c>
      <c r="AC30" s="1" t="s">
        <v>3161</v>
      </c>
      <c r="AD30" s="2"/>
      <c r="AE30" s="3"/>
      <c r="AF30" s="1" t="s">
        <v>4020</v>
      </c>
      <c r="AJ30" s="1" t="s">
        <v>481</v>
      </c>
      <c r="AL30" s="1" t="s">
        <v>481</v>
      </c>
      <c r="AM30" s="1" t="s">
        <v>481</v>
      </c>
      <c r="AN30" s="1" t="s">
        <v>481</v>
      </c>
      <c r="AO30" s="1" t="s">
        <v>481</v>
      </c>
      <c r="AP30" s="1" t="s">
        <v>481</v>
      </c>
      <c r="AR30" s="1" t="s">
        <v>481</v>
      </c>
      <c r="AS30" s="1" t="s">
        <v>481</v>
      </c>
      <c r="AT30" s="1" t="s">
        <v>481</v>
      </c>
      <c r="AU30" s="1" t="s">
        <v>481</v>
      </c>
      <c r="AV30" s="1" t="s">
        <v>481</v>
      </c>
      <c r="AW30" s="1" t="s">
        <v>481</v>
      </c>
      <c r="AZ30" s="1" t="s">
        <v>481</v>
      </c>
      <c r="BC30" s="1">
        <f t="shared" si="0"/>
        <v>13</v>
      </c>
      <c r="BF30" s="1" t="s">
        <v>4712</v>
      </c>
    </row>
    <row r="31" spans="1:70" s="1" customFormat="1" ht="15" x14ac:dyDescent="0.25">
      <c r="C31" s="14">
        <v>43069</v>
      </c>
      <c r="D31" s="6">
        <v>42677</v>
      </c>
      <c r="E31" s="2"/>
      <c r="G31" s="1" t="s">
        <v>3161</v>
      </c>
      <c r="H31" s="1" t="s">
        <v>3158</v>
      </c>
      <c r="I31" s="1" t="s">
        <v>1032</v>
      </c>
      <c r="J31" s="1" t="s">
        <v>1035</v>
      </c>
      <c r="L31" s="1" t="s">
        <v>3718</v>
      </c>
      <c r="M31" s="18" t="s">
        <v>1034</v>
      </c>
      <c r="N31" s="18"/>
      <c r="O31" s="1" t="s">
        <v>3719</v>
      </c>
      <c r="P31" s="1" t="s">
        <v>5031</v>
      </c>
      <c r="Q31" s="1" t="s">
        <v>296</v>
      </c>
      <c r="R31" s="1">
        <v>85120</v>
      </c>
      <c r="AB31" s="1" t="s">
        <v>3196</v>
      </c>
      <c r="AC31" s="1" t="s">
        <v>1036</v>
      </c>
      <c r="AD31" s="2"/>
      <c r="AE31" s="3"/>
      <c r="AF31" s="1" t="s">
        <v>4021</v>
      </c>
      <c r="AJ31" s="1" t="s">
        <v>481</v>
      </c>
      <c r="AL31" s="1" t="s">
        <v>481</v>
      </c>
      <c r="AM31" s="1" t="s">
        <v>481</v>
      </c>
      <c r="AN31" s="1" t="s">
        <v>481</v>
      </c>
      <c r="AO31" s="1" t="s">
        <v>481</v>
      </c>
      <c r="AP31" s="1" t="s">
        <v>481</v>
      </c>
      <c r="AR31" s="1" t="s">
        <v>481</v>
      </c>
      <c r="AS31" s="1" t="s">
        <v>481</v>
      </c>
      <c r="AT31" s="1" t="s">
        <v>481</v>
      </c>
      <c r="AU31" s="1" t="s">
        <v>481</v>
      </c>
      <c r="AV31" s="1" t="s">
        <v>481</v>
      </c>
      <c r="AW31" s="1" t="s">
        <v>481</v>
      </c>
      <c r="AZ31" s="1" t="s">
        <v>481</v>
      </c>
      <c r="BC31" s="1">
        <f t="shared" si="0"/>
        <v>13</v>
      </c>
      <c r="BF31" s="1" t="s">
        <v>4712</v>
      </c>
    </row>
    <row r="32" spans="1:70" s="1" customFormat="1" ht="15" x14ac:dyDescent="0.25">
      <c r="C32" s="14">
        <v>43097</v>
      </c>
      <c r="D32" s="6"/>
      <c r="E32" s="2"/>
      <c r="H32" s="1" t="s">
        <v>4682</v>
      </c>
      <c r="I32" s="1" t="s">
        <v>4408</v>
      </c>
      <c r="J32" s="1" t="s">
        <v>3178</v>
      </c>
      <c r="L32" s="1" t="s">
        <v>723</v>
      </c>
      <c r="M32" s="4" t="s">
        <v>724</v>
      </c>
      <c r="N32" s="4"/>
      <c r="O32" s="1" t="s">
        <v>725</v>
      </c>
      <c r="P32" s="1" t="s">
        <v>5031</v>
      </c>
      <c r="Q32" s="1" t="s">
        <v>296</v>
      </c>
      <c r="R32" s="1">
        <v>85120</v>
      </c>
      <c r="AB32" s="2"/>
      <c r="AC32" s="3"/>
      <c r="AJ32" s="1" t="s">
        <v>3162</v>
      </c>
      <c r="AK32" s="1" t="s">
        <v>3162</v>
      </c>
      <c r="AL32" s="1" t="s">
        <v>3162</v>
      </c>
      <c r="AN32" s="1" t="s">
        <v>481</v>
      </c>
      <c r="AO32" s="1" t="s">
        <v>481</v>
      </c>
      <c r="AP32" s="1" t="s">
        <v>481</v>
      </c>
      <c r="AQ32" s="1" t="s">
        <v>481</v>
      </c>
      <c r="AS32" s="1" t="s">
        <v>481</v>
      </c>
      <c r="BC32" s="1">
        <f t="shared" si="0"/>
        <v>8</v>
      </c>
    </row>
    <row r="33" spans="1:105" s="1" customFormat="1" ht="15" x14ac:dyDescent="0.25">
      <c r="C33" s="14">
        <v>43041</v>
      </c>
      <c r="D33" s="6"/>
      <c r="E33" s="2"/>
      <c r="H33" s="1" t="s">
        <v>283</v>
      </c>
      <c r="I33" s="1" t="s">
        <v>64</v>
      </c>
      <c r="J33" s="1" t="s">
        <v>65</v>
      </c>
      <c r="L33" s="1" t="s">
        <v>66</v>
      </c>
      <c r="M33" s="4" t="s">
        <v>67</v>
      </c>
      <c r="N33" s="4"/>
      <c r="O33" s="1" t="s">
        <v>69</v>
      </c>
      <c r="P33" s="1" t="s">
        <v>70</v>
      </c>
      <c r="Q33" s="1" t="s">
        <v>71</v>
      </c>
      <c r="R33" s="1">
        <v>83713</v>
      </c>
      <c r="AD33" s="2"/>
      <c r="AE33" s="3"/>
      <c r="AG33" s="1" t="s">
        <v>481</v>
      </c>
      <c r="BC33" s="1">
        <f t="shared" si="0"/>
        <v>1</v>
      </c>
    </row>
    <row r="34" spans="1:105" s="1" customFormat="1" ht="15" x14ac:dyDescent="0.25">
      <c r="A34" s="1" t="s">
        <v>1058</v>
      </c>
      <c r="C34" s="14">
        <v>43041</v>
      </c>
      <c r="D34" s="6">
        <v>42684</v>
      </c>
      <c r="E34" s="2"/>
      <c r="F34" s="2"/>
      <c r="G34" s="1" t="s">
        <v>3162</v>
      </c>
      <c r="H34" s="1" t="s">
        <v>3158</v>
      </c>
      <c r="I34" s="1" t="s">
        <v>1775</v>
      </c>
      <c r="J34" s="1" t="s">
        <v>371</v>
      </c>
      <c r="K34" s="1">
        <v>1</v>
      </c>
      <c r="L34" s="1" t="s">
        <v>372</v>
      </c>
      <c r="M34" s="4" t="s">
        <v>1835</v>
      </c>
      <c r="N34" s="4"/>
      <c r="O34" s="1" t="s">
        <v>3967</v>
      </c>
      <c r="P34" s="1" t="s">
        <v>488</v>
      </c>
      <c r="Q34" s="1" t="s">
        <v>296</v>
      </c>
      <c r="R34" s="1">
        <v>85206</v>
      </c>
      <c r="S34" s="1" t="s">
        <v>4712</v>
      </c>
      <c r="AB34" s="1" t="s">
        <v>3196</v>
      </c>
      <c r="AC34" s="1" t="s">
        <v>368</v>
      </c>
      <c r="AD34" s="2" t="s">
        <v>369</v>
      </c>
      <c r="AE34" s="3"/>
      <c r="AG34" s="1" t="s">
        <v>3158</v>
      </c>
      <c r="AH34" s="1" t="s">
        <v>3158</v>
      </c>
      <c r="AI34" s="1" t="s">
        <v>3158</v>
      </c>
      <c r="AJ34" s="1" t="s">
        <v>3158</v>
      </c>
      <c r="AK34" s="1" t="s">
        <v>3158</v>
      </c>
      <c r="AL34" s="1" t="s">
        <v>3158</v>
      </c>
      <c r="AM34" s="1" t="s">
        <v>3158</v>
      </c>
      <c r="AN34" s="1" t="s">
        <v>3158</v>
      </c>
      <c r="AO34" s="1" t="s">
        <v>3158</v>
      </c>
      <c r="AP34" s="1" t="s">
        <v>3158</v>
      </c>
      <c r="AQ34" s="1" t="s">
        <v>3158</v>
      </c>
      <c r="AR34" s="1" t="s">
        <v>3158</v>
      </c>
      <c r="AS34" s="1" t="s">
        <v>3158</v>
      </c>
      <c r="AT34" s="1" t="s">
        <v>3158</v>
      </c>
      <c r="AU34" s="1" t="s">
        <v>3158</v>
      </c>
      <c r="AV34" s="1" t="s">
        <v>3158</v>
      </c>
      <c r="AW34" s="1" t="s">
        <v>3158</v>
      </c>
      <c r="AX34" s="1" t="s">
        <v>3158</v>
      </c>
      <c r="AY34" s="1" t="s">
        <v>3158</v>
      </c>
      <c r="AZ34" s="1" t="s">
        <v>3158</v>
      </c>
      <c r="BA34" s="1" t="s">
        <v>3158</v>
      </c>
      <c r="BB34" s="1" t="s">
        <v>3158</v>
      </c>
      <c r="BC34" s="1">
        <f t="shared" si="0"/>
        <v>22</v>
      </c>
    </row>
    <row r="35" spans="1:105" s="1" customFormat="1" ht="15" x14ac:dyDescent="0.25">
      <c r="A35" s="8"/>
      <c r="B35" s="8"/>
      <c r="C35" s="14">
        <v>43104</v>
      </c>
      <c r="D35" s="6">
        <v>42740</v>
      </c>
      <c r="E35" s="2"/>
      <c r="G35" s="1" t="s">
        <v>3161</v>
      </c>
      <c r="H35" s="1" t="s">
        <v>481</v>
      </c>
      <c r="I35" s="1" t="s">
        <v>636</v>
      </c>
      <c r="J35" s="1" t="s">
        <v>3313</v>
      </c>
      <c r="L35" s="1" t="s">
        <v>3916</v>
      </c>
      <c r="M35" s="18" t="s">
        <v>482</v>
      </c>
      <c r="N35" s="18"/>
      <c r="O35" s="1" t="s">
        <v>638</v>
      </c>
      <c r="P35" s="1" t="s">
        <v>488</v>
      </c>
      <c r="Q35" s="1" t="s">
        <v>296</v>
      </c>
      <c r="R35" s="1">
        <v>85205</v>
      </c>
      <c r="S35" s="1" t="s">
        <v>4712</v>
      </c>
      <c r="Y35" s="1" t="s">
        <v>486</v>
      </c>
      <c r="Z35" s="1" t="s">
        <v>486</v>
      </c>
      <c r="AA35" s="1" t="s">
        <v>486</v>
      </c>
      <c r="AC35" s="1" t="s">
        <v>486</v>
      </c>
      <c r="AD35" s="1" t="s">
        <v>149</v>
      </c>
      <c r="AE35" s="1" t="s">
        <v>486</v>
      </c>
      <c r="AF35" s="1" t="s">
        <v>486</v>
      </c>
      <c r="AO35" s="1" t="s">
        <v>481</v>
      </c>
      <c r="AP35" s="1" t="s">
        <v>481</v>
      </c>
      <c r="AQ35" s="1" t="s">
        <v>481</v>
      </c>
      <c r="AR35" s="1" t="s">
        <v>481</v>
      </c>
      <c r="AS35" s="1" t="s">
        <v>481</v>
      </c>
      <c r="AT35" s="1" t="s">
        <v>481</v>
      </c>
      <c r="AV35" s="1" t="s">
        <v>481</v>
      </c>
      <c r="AX35" s="1" t="s">
        <v>481</v>
      </c>
      <c r="AY35" s="1" t="s">
        <v>3158</v>
      </c>
      <c r="AZ35" s="1" t="s">
        <v>481</v>
      </c>
      <c r="BA35" s="1" t="s">
        <v>481</v>
      </c>
      <c r="BC35" s="1">
        <f t="shared" si="0"/>
        <v>11</v>
      </c>
      <c r="BD35" s="1" t="s">
        <v>486</v>
      </c>
      <c r="BE35" s="1" t="s">
        <v>486</v>
      </c>
      <c r="BF35" s="1" t="s">
        <v>486</v>
      </c>
      <c r="BG35" s="1" t="s">
        <v>486</v>
      </c>
      <c r="BH35" s="1" t="s">
        <v>486</v>
      </c>
      <c r="BI35" s="1" t="s">
        <v>486</v>
      </c>
      <c r="BJ35" s="1" t="s">
        <v>486</v>
      </c>
      <c r="BK35" s="1" t="s">
        <v>486</v>
      </c>
      <c r="BL35" s="1" t="s">
        <v>486</v>
      </c>
      <c r="BM35" s="1" t="s">
        <v>486</v>
      </c>
      <c r="BN35" s="1" t="s">
        <v>486</v>
      </c>
      <c r="BO35" s="1" t="s">
        <v>486</v>
      </c>
      <c r="BP35" s="1" t="s">
        <v>486</v>
      </c>
      <c r="BQ35" s="1" t="s">
        <v>486</v>
      </c>
      <c r="BR35" s="1" t="s">
        <v>486</v>
      </c>
      <c r="BS35" s="1" t="s">
        <v>486</v>
      </c>
      <c r="BT35" s="1" t="s">
        <v>486</v>
      </c>
      <c r="BU35" s="1" t="s">
        <v>486</v>
      </c>
      <c r="BV35" s="1" t="s">
        <v>486</v>
      </c>
      <c r="BW35" s="1" t="s">
        <v>486</v>
      </c>
      <c r="BX35" s="1" t="s">
        <v>486</v>
      </c>
      <c r="BY35" s="1" t="s">
        <v>486</v>
      </c>
      <c r="BZ35" s="1" t="s">
        <v>486</v>
      </c>
      <c r="CA35" s="1" t="s">
        <v>486</v>
      </c>
      <c r="CB35" s="1" t="s">
        <v>486</v>
      </c>
      <c r="CC35" s="1" t="s">
        <v>486</v>
      </c>
      <c r="CD35" s="1" t="s">
        <v>486</v>
      </c>
      <c r="CE35" s="1" t="s">
        <v>486</v>
      </c>
      <c r="CF35" s="1" t="s">
        <v>486</v>
      </c>
      <c r="CG35" s="1" t="s">
        <v>486</v>
      </c>
      <c r="CH35" s="1" t="s">
        <v>486</v>
      </c>
      <c r="CI35" s="1" t="s">
        <v>486</v>
      </c>
      <c r="CJ35" s="1" t="s">
        <v>486</v>
      </c>
      <c r="CK35" s="1" t="s">
        <v>486</v>
      </c>
      <c r="CL35" s="1" t="s">
        <v>486</v>
      </c>
      <c r="CM35" s="1" t="s">
        <v>486</v>
      </c>
      <c r="CN35" s="1" t="s">
        <v>486</v>
      </c>
      <c r="CO35" s="1" t="s">
        <v>486</v>
      </c>
      <c r="CP35" s="1" t="s">
        <v>486</v>
      </c>
      <c r="CQ35" s="1" t="s">
        <v>486</v>
      </c>
      <c r="CR35" s="1" t="s">
        <v>486</v>
      </c>
      <c r="CS35" s="1" t="s">
        <v>486</v>
      </c>
      <c r="CT35" s="1" t="s">
        <v>486</v>
      </c>
      <c r="CU35" s="1" t="s">
        <v>486</v>
      </c>
      <c r="CV35" s="1" t="s">
        <v>486</v>
      </c>
      <c r="CW35" s="1" t="s">
        <v>486</v>
      </c>
      <c r="CX35" s="1" t="s">
        <v>486</v>
      </c>
      <c r="CY35" s="1" t="s">
        <v>486</v>
      </c>
      <c r="CZ35" s="1" t="s">
        <v>486</v>
      </c>
      <c r="DA35" s="1" t="s">
        <v>486</v>
      </c>
    </row>
    <row r="36" spans="1:105" s="1" customFormat="1" ht="15" x14ac:dyDescent="0.25">
      <c r="A36" s="8"/>
      <c r="B36" s="8"/>
      <c r="C36" s="14">
        <v>43104</v>
      </c>
      <c r="D36" s="6">
        <v>42740</v>
      </c>
      <c r="E36" s="2"/>
      <c r="G36" s="1" t="s">
        <v>3161</v>
      </c>
      <c r="H36" s="1" t="s">
        <v>3158</v>
      </c>
      <c r="I36" s="1" t="s">
        <v>636</v>
      </c>
      <c r="J36" s="1" t="s">
        <v>149</v>
      </c>
      <c r="L36" s="1" t="s">
        <v>637</v>
      </c>
      <c r="M36" s="18" t="s">
        <v>482</v>
      </c>
      <c r="N36" s="18"/>
      <c r="O36" s="1" t="s">
        <v>638</v>
      </c>
      <c r="P36" s="1" t="s">
        <v>488</v>
      </c>
      <c r="Q36" s="1" t="s">
        <v>296</v>
      </c>
      <c r="R36" s="1">
        <v>85205</v>
      </c>
      <c r="S36" s="1" t="s">
        <v>4213</v>
      </c>
      <c r="Y36" s="1" t="s">
        <v>486</v>
      </c>
      <c r="Z36" s="1" t="s">
        <v>486</v>
      </c>
      <c r="AA36" s="1" t="s">
        <v>486</v>
      </c>
      <c r="AC36" s="1" t="s">
        <v>486</v>
      </c>
      <c r="AD36" s="1" t="s">
        <v>3313</v>
      </c>
      <c r="AE36" s="1" t="s">
        <v>486</v>
      </c>
      <c r="AF36" s="1" t="s">
        <v>486</v>
      </c>
      <c r="AO36" s="1" t="s">
        <v>481</v>
      </c>
      <c r="AP36" s="1" t="s">
        <v>481</v>
      </c>
      <c r="AQ36" s="1" t="s">
        <v>481</v>
      </c>
      <c r="AR36" s="1" t="s">
        <v>481</v>
      </c>
      <c r="AS36" s="1" t="s">
        <v>481</v>
      </c>
      <c r="AT36" s="1" t="s">
        <v>481</v>
      </c>
      <c r="AV36" s="1" t="s">
        <v>481</v>
      </c>
      <c r="AX36" s="1" t="s">
        <v>481</v>
      </c>
      <c r="AY36" s="1" t="s">
        <v>481</v>
      </c>
      <c r="AZ36" s="1" t="s">
        <v>481</v>
      </c>
      <c r="BA36" s="1" t="s">
        <v>481</v>
      </c>
      <c r="BC36" s="1">
        <f t="shared" si="0"/>
        <v>11</v>
      </c>
      <c r="BD36" s="1" t="s">
        <v>486</v>
      </c>
      <c r="BE36" s="1" t="s">
        <v>486</v>
      </c>
      <c r="BF36" s="1" t="s">
        <v>486</v>
      </c>
      <c r="BG36" s="1" t="s">
        <v>486</v>
      </c>
      <c r="BH36" s="1" t="s">
        <v>486</v>
      </c>
      <c r="BI36" s="1" t="s">
        <v>486</v>
      </c>
      <c r="BJ36" s="1" t="s">
        <v>486</v>
      </c>
      <c r="BK36" s="1" t="s">
        <v>486</v>
      </c>
      <c r="BL36" s="1" t="s">
        <v>486</v>
      </c>
      <c r="BM36" s="1" t="s">
        <v>486</v>
      </c>
      <c r="BN36" s="1" t="s">
        <v>486</v>
      </c>
      <c r="BO36" s="1" t="s">
        <v>486</v>
      </c>
      <c r="BP36" s="1" t="s">
        <v>486</v>
      </c>
      <c r="BQ36" s="1" t="s">
        <v>486</v>
      </c>
      <c r="BR36" s="1" t="s">
        <v>486</v>
      </c>
      <c r="BS36" s="1" t="s">
        <v>486</v>
      </c>
      <c r="BT36" s="1" t="s">
        <v>486</v>
      </c>
      <c r="BU36" s="1" t="s">
        <v>486</v>
      </c>
      <c r="BV36" s="1" t="s">
        <v>486</v>
      </c>
      <c r="BW36" s="1" t="s">
        <v>486</v>
      </c>
      <c r="BX36" s="1" t="s">
        <v>486</v>
      </c>
      <c r="BY36" s="1" t="s">
        <v>486</v>
      </c>
      <c r="BZ36" s="1" t="s">
        <v>486</v>
      </c>
      <c r="CA36" s="1" t="s">
        <v>486</v>
      </c>
      <c r="CB36" s="1" t="s">
        <v>486</v>
      </c>
      <c r="CC36" s="1" t="s">
        <v>486</v>
      </c>
      <c r="CD36" s="1" t="s">
        <v>486</v>
      </c>
      <c r="CE36" s="1" t="s">
        <v>486</v>
      </c>
      <c r="CF36" s="1" t="s">
        <v>486</v>
      </c>
      <c r="CG36" s="1" t="s">
        <v>486</v>
      </c>
      <c r="CH36" s="1" t="s">
        <v>486</v>
      </c>
      <c r="CI36" s="1" t="s">
        <v>486</v>
      </c>
      <c r="CJ36" s="1" t="s">
        <v>486</v>
      </c>
      <c r="CK36" s="1" t="s">
        <v>486</v>
      </c>
      <c r="CL36" s="1" t="s">
        <v>486</v>
      </c>
      <c r="CM36" s="1" t="s">
        <v>486</v>
      </c>
      <c r="CN36" s="1" t="s">
        <v>486</v>
      </c>
      <c r="CO36" s="1" t="s">
        <v>486</v>
      </c>
      <c r="CP36" s="1" t="s">
        <v>486</v>
      </c>
      <c r="CQ36" s="1" t="s">
        <v>486</v>
      </c>
      <c r="CR36" s="1" t="s">
        <v>486</v>
      </c>
      <c r="CS36" s="1" t="s">
        <v>486</v>
      </c>
      <c r="CT36" s="1" t="s">
        <v>486</v>
      </c>
      <c r="CU36" s="1" t="s">
        <v>486</v>
      </c>
      <c r="CV36" s="1" t="s">
        <v>486</v>
      </c>
      <c r="CW36" s="1" t="s">
        <v>486</v>
      </c>
      <c r="CX36" s="1" t="s">
        <v>486</v>
      </c>
      <c r="CY36" s="1" t="s">
        <v>486</v>
      </c>
      <c r="CZ36" s="1" t="s">
        <v>486</v>
      </c>
      <c r="DA36" s="1" t="s">
        <v>486</v>
      </c>
    </row>
    <row r="37" spans="1:105" s="1" customFormat="1" ht="15" x14ac:dyDescent="0.25">
      <c r="A37" s="8"/>
      <c r="B37" s="8"/>
      <c r="C37" s="14">
        <v>43048</v>
      </c>
      <c r="D37" s="6">
        <v>42670</v>
      </c>
      <c r="E37" s="2"/>
      <c r="H37" s="1" t="s">
        <v>481</v>
      </c>
      <c r="I37" s="1" t="s">
        <v>369</v>
      </c>
      <c r="J37" s="1" t="s">
        <v>2752</v>
      </c>
      <c r="L37" s="1" t="s">
        <v>4382</v>
      </c>
      <c r="M37" s="18" t="s">
        <v>4383</v>
      </c>
      <c r="N37" s="18"/>
      <c r="O37" s="1" t="s">
        <v>3734</v>
      </c>
      <c r="P37" s="1" t="s">
        <v>488</v>
      </c>
      <c r="Q37" s="1" t="s">
        <v>296</v>
      </c>
      <c r="R37" s="1">
        <v>85209</v>
      </c>
      <c r="S37" s="1" t="s">
        <v>4401</v>
      </c>
      <c r="AD37" s="1" t="s">
        <v>689</v>
      </c>
      <c r="AE37" s="3"/>
      <c r="AF37" s="1" t="s">
        <v>1767</v>
      </c>
      <c r="AH37" s="1" t="s">
        <v>481</v>
      </c>
      <c r="AI37" s="1" t="s">
        <v>481</v>
      </c>
      <c r="AK37" s="1" t="s">
        <v>481</v>
      </c>
      <c r="AO37" s="1" t="s">
        <v>481</v>
      </c>
      <c r="AP37" s="1" t="s">
        <v>481</v>
      </c>
      <c r="AU37" s="1" t="s">
        <v>481</v>
      </c>
      <c r="BC37" s="1">
        <f t="shared" si="0"/>
        <v>6</v>
      </c>
    </row>
    <row r="38" spans="1:105" s="1" customFormat="1" ht="15" x14ac:dyDescent="0.25">
      <c r="A38" s="8"/>
      <c r="B38" s="8"/>
      <c r="C38" s="14">
        <v>43048</v>
      </c>
      <c r="D38" s="6">
        <v>42670</v>
      </c>
      <c r="E38" s="2"/>
      <c r="H38" s="1" t="s">
        <v>3158</v>
      </c>
      <c r="I38" s="1" t="s">
        <v>369</v>
      </c>
      <c r="J38" s="1" t="s">
        <v>689</v>
      </c>
      <c r="L38" s="1" t="s">
        <v>4382</v>
      </c>
      <c r="M38" s="18" t="s">
        <v>4383</v>
      </c>
      <c r="N38" s="18"/>
      <c r="O38" s="1" t="s">
        <v>3734</v>
      </c>
      <c r="P38" s="1" t="s">
        <v>488</v>
      </c>
      <c r="Q38" s="1" t="s">
        <v>296</v>
      </c>
      <c r="R38" s="1">
        <v>85209</v>
      </c>
      <c r="S38" s="1" t="s">
        <v>4402</v>
      </c>
      <c r="AD38" s="1" t="s">
        <v>2752</v>
      </c>
      <c r="AE38" s="3"/>
      <c r="AF38" s="1" t="s">
        <v>1764</v>
      </c>
      <c r="AH38" s="1" t="s">
        <v>481</v>
      </c>
      <c r="AI38" s="1" t="s">
        <v>481</v>
      </c>
      <c r="AK38" s="1" t="s">
        <v>481</v>
      </c>
      <c r="AO38" s="1" t="s">
        <v>481</v>
      </c>
      <c r="AP38" s="1" t="s">
        <v>481</v>
      </c>
      <c r="AU38" s="1" t="s">
        <v>481</v>
      </c>
      <c r="BC38" s="1">
        <f t="shared" si="0"/>
        <v>6</v>
      </c>
    </row>
    <row r="39" spans="1:105" s="1" customFormat="1" ht="15" x14ac:dyDescent="0.25">
      <c r="A39" s="8"/>
      <c r="B39" s="8"/>
      <c r="C39" s="14">
        <v>43041</v>
      </c>
      <c r="D39" s="6">
        <v>42719</v>
      </c>
      <c r="E39" s="2"/>
      <c r="F39" s="2"/>
      <c r="G39" s="1" t="s">
        <v>3161</v>
      </c>
      <c r="H39" s="1" t="s">
        <v>481</v>
      </c>
      <c r="I39" s="1" t="s">
        <v>369</v>
      </c>
      <c r="J39" s="1" t="s">
        <v>299</v>
      </c>
      <c r="K39" s="1">
        <v>1</v>
      </c>
      <c r="L39" s="1" t="s">
        <v>3656</v>
      </c>
      <c r="M39" s="18" t="s">
        <v>919</v>
      </c>
      <c r="N39" s="18"/>
      <c r="O39" s="1" t="s">
        <v>3967</v>
      </c>
      <c r="P39" s="1" t="s">
        <v>488</v>
      </c>
      <c r="Q39" s="1" t="s">
        <v>296</v>
      </c>
      <c r="R39" s="1">
        <v>85206</v>
      </c>
      <c r="S39" s="1" t="s">
        <v>4213</v>
      </c>
      <c r="U39" s="1">
        <v>0</v>
      </c>
      <c r="AB39" s="1" t="s">
        <v>3196</v>
      </c>
      <c r="AC39" s="1" t="s">
        <v>3161</v>
      </c>
      <c r="AD39" s="2" t="s">
        <v>370</v>
      </c>
      <c r="AE39" s="3"/>
      <c r="AF39" s="1" t="s">
        <v>2564</v>
      </c>
      <c r="AG39" s="1" t="s">
        <v>481</v>
      </c>
      <c r="AH39" s="1" t="s">
        <v>481</v>
      </c>
      <c r="AI39" s="1" t="s">
        <v>481</v>
      </c>
      <c r="AJ39" s="1" t="s">
        <v>481</v>
      </c>
      <c r="AK39" s="1" t="s">
        <v>481</v>
      </c>
      <c r="AL39" s="1" t="s">
        <v>481</v>
      </c>
      <c r="AM39" s="1" t="s">
        <v>481</v>
      </c>
      <c r="AO39" s="1" t="s">
        <v>481</v>
      </c>
      <c r="AQ39" s="1" t="s">
        <v>481</v>
      </c>
      <c r="AR39" s="1" t="s">
        <v>481</v>
      </c>
      <c r="AS39" s="1" t="s">
        <v>481</v>
      </c>
      <c r="AT39" s="1" t="s">
        <v>481</v>
      </c>
      <c r="AU39" s="1" t="s">
        <v>481</v>
      </c>
      <c r="AV39" s="1" t="s">
        <v>481</v>
      </c>
      <c r="AW39" s="1" t="s">
        <v>481</v>
      </c>
      <c r="AX39" s="1" t="s">
        <v>481</v>
      </c>
      <c r="AZ39" s="1" t="s">
        <v>481</v>
      </c>
      <c r="BB39" s="1" t="s">
        <v>481</v>
      </c>
      <c r="BC39" s="1">
        <f t="shared" si="0"/>
        <v>18</v>
      </c>
    </row>
    <row r="40" spans="1:105" s="1" customFormat="1" ht="15" x14ac:dyDescent="0.25">
      <c r="A40" s="8"/>
      <c r="B40" s="8"/>
      <c r="C40" s="14">
        <v>43041</v>
      </c>
      <c r="D40" s="6">
        <v>42656</v>
      </c>
      <c r="E40" s="2"/>
      <c r="F40" s="2"/>
      <c r="H40" s="1" t="s">
        <v>3158</v>
      </c>
      <c r="I40" s="1" t="s">
        <v>2200</v>
      </c>
      <c r="J40" s="1" t="s">
        <v>2161</v>
      </c>
      <c r="K40" s="1">
        <v>1</v>
      </c>
      <c r="L40" s="1" t="s">
        <v>2201</v>
      </c>
      <c r="M40" s="18" t="s">
        <v>2202</v>
      </c>
      <c r="N40" s="18"/>
      <c r="O40" s="1" t="s">
        <v>2203</v>
      </c>
      <c r="P40" s="1" t="s">
        <v>488</v>
      </c>
      <c r="Q40" s="1" t="s">
        <v>296</v>
      </c>
      <c r="R40" s="1">
        <v>85206</v>
      </c>
      <c r="S40" s="1" t="s">
        <v>4213</v>
      </c>
      <c r="AD40" s="2"/>
      <c r="AE40" s="3"/>
      <c r="AF40" s="1" t="s">
        <v>2388</v>
      </c>
      <c r="AG40" s="1" t="s">
        <v>481</v>
      </c>
      <c r="AH40" s="1" t="s">
        <v>481</v>
      </c>
      <c r="AI40" s="1" t="s">
        <v>481</v>
      </c>
      <c r="AJ40" s="1" t="s">
        <v>481</v>
      </c>
      <c r="AK40" s="1" t="s">
        <v>481</v>
      </c>
      <c r="AL40" s="1" t="s">
        <v>481</v>
      </c>
      <c r="AM40" s="1" t="s">
        <v>481</v>
      </c>
      <c r="AO40" s="1" t="s">
        <v>481</v>
      </c>
      <c r="AP40" s="1" t="s">
        <v>481</v>
      </c>
      <c r="AT40" s="1" t="s">
        <v>481</v>
      </c>
      <c r="AV40" s="1" t="s">
        <v>481</v>
      </c>
      <c r="AX40" s="1" t="s">
        <v>481</v>
      </c>
      <c r="AY40" s="1" t="s">
        <v>481</v>
      </c>
      <c r="AZ40" s="1" t="s">
        <v>481</v>
      </c>
      <c r="BA40" s="1" t="s">
        <v>481</v>
      </c>
      <c r="BB40" s="1" t="s">
        <v>481</v>
      </c>
      <c r="BC40" s="1">
        <f t="shared" si="0"/>
        <v>16</v>
      </c>
    </row>
    <row r="41" spans="1:105" s="1" customFormat="1" ht="15" x14ac:dyDescent="0.25">
      <c r="A41" s="8"/>
      <c r="B41" s="8"/>
      <c r="C41" s="14">
        <v>43048</v>
      </c>
      <c r="D41" s="6">
        <v>42730</v>
      </c>
      <c r="E41" s="2"/>
      <c r="H41" s="1" t="s">
        <v>3158</v>
      </c>
      <c r="I41" s="1" t="s">
        <v>3909</v>
      </c>
      <c r="J41" s="1" t="s">
        <v>4000</v>
      </c>
      <c r="L41" s="1" t="s">
        <v>3910</v>
      </c>
      <c r="M41" s="18" t="s">
        <v>3347</v>
      </c>
      <c r="N41" s="18"/>
      <c r="O41" s="1" t="s">
        <v>3784</v>
      </c>
      <c r="P41" s="1" t="s">
        <v>4425</v>
      </c>
      <c r="Q41" s="1" t="s">
        <v>296</v>
      </c>
      <c r="R41" s="1">
        <v>85142</v>
      </c>
      <c r="AD41" s="1" t="s">
        <v>3781</v>
      </c>
      <c r="AH41" s="1" t="s">
        <v>481</v>
      </c>
      <c r="AI41" s="1" t="s">
        <v>481</v>
      </c>
      <c r="AT41" s="1" t="s">
        <v>481</v>
      </c>
      <c r="AV41" s="1" t="s">
        <v>481</v>
      </c>
      <c r="AW41" s="1" t="s">
        <v>481</v>
      </c>
      <c r="AX41" s="1" t="s">
        <v>481</v>
      </c>
      <c r="AY41" s="1" t="s">
        <v>481</v>
      </c>
      <c r="AZ41" s="1" t="s">
        <v>481</v>
      </c>
      <c r="BA41" s="1" t="s">
        <v>481</v>
      </c>
      <c r="BB41" s="1" t="s">
        <v>481</v>
      </c>
      <c r="BC41" s="1">
        <f t="shared" si="0"/>
        <v>10</v>
      </c>
      <c r="BD41" s="3"/>
    </row>
    <row r="42" spans="1:105" s="1" customFormat="1" ht="15" x14ac:dyDescent="0.25">
      <c r="A42" s="8"/>
      <c r="B42" s="8"/>
      <c r="C42" s="14">
        <v>43041</v>
      </c>
      <c r="D42" s="6">
        <v>42656</v>
      </c>
      <c r="E42" s="2"/>
      <c r="F42" s="2"/>
      <c r="G42" s="1" t="s">
        <v>3162</v>
      </c>
      <c r="H42" s="1" t="s">
        <v>481</v>
      </c>
      <c r="I42" s="1" t="s">
        <v>2792</v>
      </c>
      <c r="J42" s="1" t="s">
        <v>5004</v>
      </c>
      <c r="L42" s="1" t="s">
        <v>2793</v>
      </c>
      <c r="M42" s="18" t="s">
        <v>1350</v>
      </c>
      <c r="N42" s="18"/>
      <c r="O42" s="1" t="s">
        <v>2794</v>
      </c>
      <c r="P42" s="1" t="s">
        <v>4583</v>
      </c>
      <c r="Q42" s="1" t="s">
        <v>296</v>
      </c>
      <c r="R42" s="1">
        <v>85140</v>
      </c>
      <c r="S42" s="1" t="s">
        <v>4213</v>
      </c>
      <c r="U42" s="1">
        <v>1</v>
      </c>
      <c r="V42" s="1" t="s">
        <v>3357</v>
      </c>
      <c r="W42" s="1">
        <v>1</v>
      </c>
      <c r="X42" s="1">
        <v>1</v>
      </c>
      <c r="AD42" s="2" t="s">
        <v>730</v>
      </c>
      <c r="AE42" s="3"/>
      <c r="AF42" s="1" t="s">
        <v>2388</v>
      </c>
      <c r="AG42" s="1" t="s">
        <v>481</v>
      </c>
      <c r="AI42" s="1" t="s">
        <v>481</v>
      </c>
      <c r="AJ42" s="1" t="s">
        <v>481</v>
      </c>
      <c r="AK42" s="1" t="s">
        <v>481</v>
      </c>
      <c r="AL42" s="1" t="s">
        <v>481</v>
      </c>
      <c r="AN42" s="1" t="s">
        <v>481</v>
      </c>
      <c r="AP42" s="1" t="s">
        <v>481</v>
      </c>
      <c r="AQ42" s="1" t="s">
        <v>481</v>
      </c>
      <c r="AY42" s="1" t="s">
        <v>481</v>
      </c>
      <c r="BA42" s="1" t="s">
        <v>481</v>
      </c>
      <c r="BC42" s="1">
        <f t="shared" si="0"/>
        <v>10</v>
      </c>
    </row>
    <row r="43" spans="1:105" s="1" customFormat="1" ht="15" x14ac:dyDescent="0.25">
      <c r="C43" s="14">
        <v>43041</v>
      </c>
      <c r="D43" s="6">
        <v>42656</v>
      </c>
      <c r="E43" s="2"/>
      <c r="G43" s="1" t="s">
        <v>3162</v>
      </c>
      <c r="H43" s="1" t="s">
        <v>3158</v>
      </c>
      <c r="I43" s="1" t="s">
        <v>232</v>
      </c>
      <c r="J43" s="1" t="s">
        <v>3220</v>
      </c>
      <c r="L43" s="1" t="s">
        <v>2396</v>
      </c>
      <c r="M43" s="4" t="s">
        <v>1349</v>
      </c>
      <c r="N43" s="4"/>
      <c r="O43" s="1" t="s">
        <v>2397</v>
      </c>
      <c r="P43" s="1" t="s">
        <v>2398</v>
      </c>
      <c r="Q43" s="1" t="s">
        <v>296</v>
      </c>
      <c r="R43" s="1">
        <v>85044</v>
      </c>
      <c r="S43" s="1" t="s">
        <v>4213</v>
      </c>
      <c r="U43" s="1">
        <v>1</v>
      </c>
      <c r="V43" s="1" t="s">
        <v>3357</v>
      </c>
      <c r="W43" s="1">
        <v>1</v>
      </c>
      <c r="X43" s="1">
        <v>1</v>
      </c>
      <c r="AD43" s="1" t="s">
        <v>731</v>
      </c>
      <c r="AE43" s="3"/>
      <c r="AF43" s="1" t="s">
        <v>2564</v>
      </c>
      <c r="AG43" s="1" t="s">
        <v>481</v>
      </c>
      <c r="AH43" s="1" t="s">
        <v>481</v>
      </c>
      <c r="AI43" s="1" t="s">
        <v>481</v>
      </c>
      <c r="AJ43" s="1" t="s">
        <v>481</v>
      </c>
      <c r="AK43" s="1" t="s">
        <v>481</v>
      </c>
      <c r="AL43" s="1" t="s">
        <v>481</v>
      </c>
      <c r="AN43" s="1" t="s">
        <v>481</v>
      </c>
      <c r="AP43" s="1" t="s">
        <v>481</v>
      </c>
      <c r="AQ43" s="1" t="s">
        <v>481</v>
      </c>
      <c r="AY43" s="1" t="s">
        <v>481</v>
      </c>
      <c r="BA43" s="1" t="s">
        <v>481</v>
      </c>
      <c r="BC43" s="1">
        <f t="shared" si="0"/>
        <v>11</v>
      </c>
    </row>
    <row r="44" spans="1:105" s="1" customFormat="1" ht="15" x14ac:dyDescent="0.25">
      <c r="A44" s="8"/>
      <c r="B44" s="8"/>
      <c r="C44" s="14">
        <v>43041</v>
      </c>
      <c r="D44" s="6">
        <v>42656</v>
      </c>
      <c r="E44" s="2"/>
      <c r="F44" s="2"/>
      <c r="G44" s="1" t="s">
        <v>3161</v>
      </c>
      <c r="H44" s="1" t="s">
        <v>3158</v>
      </c>
      <c r="I44" s="1" t="s">
        <v>934</v>
      </c>
      <c r="J44" s="1" t="s">
        <v>4816</v>
      </c>
      <c r="K44" s="1">
        <v>1</v>
      </c>
      <c r="L44" s="1" t="s">
        <v>4817</v>
      </c>
      <c r="M44" s="18" t="s">
        <v>2479</v>
      </c>
      <c r="N44" s="18"/>
      <c r="O44" s="1" t="s">
        <v>4818</v>
      </c>
      <c r="P44" s="1" t="s">
        <v>488</v>
      </c>
      <c r="Q44" s="1" t="s">
        <v>296</v>
      </c>
      <c r="R44" s="1">
        <v>85205</v>
      </c>
      <c r="S44" s="1" t="s">
        <v>4213</v>
      </c>
      <c r="W44" s="1">
        <v>1</v>
      </c>
      <c r="AD44" s="2" t="s">
        <v>2667</v>
      </c>
      <c r="AE44" s="3"/>
      <c r="AF44" s="1" t="s">
        <v>2564</v>
      </c>
      <c r="AG44" s="1" t="s">
        <v>481</v>
      </c>
      <c r="AJ44" s="1" t="s">
        <v>481</v>
      </c>
      <c r="AK44" s="1" t="s">
        <v>481</v>
      </c>
      <c r="AL44" s="1" t="s">
        <v>481</v>
      </c>
      <c r="AP44" s="1" t="s">
        <v>481</v>
      </c>
      <c r="AQ44" s="1" t="s">
        <v>481</v>
      </c>
      <c r="AR44" s="1" t="s">
        <v>481</v>
      </c>
      <c r="AS44" s="1" t="s">
        <v>481</v>
      </c>
      <c r="AT44" s="1" t="s">
        <v>481</v>
      </c>
      <c r="AU44" s="1" t="s">
        <v>481</v>
      </c>
      <c r="AV44" s="1" t="s">
        <v>481</v>
      </c>
      <c r="AW44" s="1" t="s">
        <v>481</v>
      </c>
      <c r="AX44" s="1" t="s">
        <v>481</v>
      </c>
      <c r="AY44" s="1" t="s">
        <v>481</v>
      </c>
      <c r="AZ44" s="1" t="s">
        <v>481</v>
      </c>
      <c r="BA44" s="1" t="s">
        <v>481</v>
      </c>
      <c r="BB44" s="1" t="s">
        <v>481</v>
      </c>
      <c r="BC44" s="1">
        <f t="shared" si="0"/>
        <v>17</v>
      </c>
    </row>
    <row r="45" spans="1:105" s="1" customFormat="1" ht="15" x14ac:dyDescent="0.25">
      <c r="A45" s="8"/>
      <c r="B45" s="8"/>
      <c r="C45" s="14">
        <v>43041</v>
      </c>
      <c r="D45" s="6">
        <v>42684</v>
      </c>
      <c r="E45" s="2"/>
      <c r="H45" s="1" t="s">
        <v>3158</v>
      </c>
      <c r="I45" s="1" t="s">
        <v>4314</v>
      </c>
      <c r="J45" s="1" t="s">
        <v>1171</v>
      </c>
      <c r="K45" s="1">
        <v>1</v>
      </c>
      <c r="L45" s="1" t="s">
        <v>4315</v>
      </c>
      <c r="M45" s="18" t="s">
        <v>4316</v>
      </c>
      <c r="N45" s="18"/>
      <c r="O45" s="1" t="s">
        <v>4317</v>
      </c>
      <c r="P45" s="1" t="s">
        <v>488</v>
      </c>
      <c r="Q45" s="1" t="s">
        <v>296</v>
      </c>
      <c r="R45" s="1">
        <v>85215</v>
      </c>
      <c r="AB45" s="2"/>
      <c r="AC45" s="3"/>
      <c r="AG45" s="1" t="s">
        <v>481</v>
      </c>
      <c r="AM45" s="1" t="s">
        <v>481</v>
      </c>
      <c r="AN45" s="1" t="s">
        <v>481</v>
      </c>
      <c r="AO45" s="1" t="s">
        <v>3158</v>
      </c>
      <c r="AP45" s="1" t="s">
        <v>481</v>
      </c>
      <c r="AQ45" s="1" t="s">
        <v>481</v>
      </c>
      <c r="AR45" s="1" t="s">
        <v>481</v>
      </c>
      <c r="AT45" s="1" t="s">
        <v>481</v>
      </c>
      <c r="BC45" s="1">
        <f t="shared" si="0"/>
        <v>8</v>
      </c>
    </row>
    <row r="46" spans="1:105" s="1" customFormat="1" ht="15" x14ac:dyDescent="0.25">
      <c r="A46" s="8"/>
      <c r="B46" s="8"/>
      <c r="C46" s="14">
        <v>43041</v>
      </c>
      <c r="D46" s="6">
        <v>42656</v>
      </c>
      <c r="E46" s="2"/>
      <c r="G46" s="1" t="s">
        <v>3162</v>
      </c>
      <c r="H46" s="1" t="s">
        <v>3158</v>
      </c>
      <c r="I46" s="1" t="s">
        <v>3015</v>
      </c>
      <c r="J46" s="1" t="s">
        <v>3016</v>
      </c>
      <c r="L46" s="1" t="s">
        <v>3659</v>
      </c>
      <c r="M46" s="18" t="s">
        <v>3017</v>
      </c>
      <c r="N46" s="18"/>
      <c r="O46" s="1" t="s">
        <v>3019</v>
      </c>
      <c r="P46" s="1" t="s">
        <v>488</v>
      </c>
      <c r="Q46" s="1" t="s">
        <v>296</v>
      </c>
      <c r="R46" s="1">
        <v>85209</v>
      </c>
      <c r="S46" s="1" t="s">
        <v>4213</v>
      </c>
      <c r="U46" s="1">
        <v>1</v>
      </c>
      <c r="V46" s="1" t="s">
        <v>3357</v>
      </c>
      <c r="W46" s="1">
        <v>1</v>
      </c>
      <c r="AB46" s="1" t="s">
        <v>3160</v>
      </c>
      <c r="AC46" s="1" t="s">
        <v>3161</v>
      </c>
      <c r="AD46" s="2" t="s">
        <v>3044</v>
      </c>
      <c r="AE46" s="3" t="s">
        <v>3161</v>
      </c>
      <c r="AF46" s="1" t="s">
        <v>1771</v>
      </c>
      <c r="AG46" s="1" t="s">
        <v>481</v>
      </c>
      <c r="AH46" s="1" t="s">
        <v>481</v>
      </c>
      <c r="AI46" s="1" t="s">
        <v>481</v>
      </c>
      <c r="AJ46" s="1" t="s">
        <v>481</v>
      </c>
      <c r="AK46" s="1" t="s">
        <v>481</v>
      </c>
      <c r="AL46" s="1" t="s">
        <v>481</v>
      </c>
      <c r="AM46" s="1" t="s">
        <v>481</v>
      </c>
      <c r="BC46" s="1">
        <f t="shared" si="0"/>
        <v>7</v>
      </c>
      <c r="BF46" s="1" t="s">
        <v>4712</v>
      </c>
      <c r="BG46" s="1" t="s">
        <v>4712</v>
      </c>
      <c r="BM46" s="1" t="s">
        <v>4712</v>
      </c>
      <c r="BN46" s="1" t="s">
        <v>4712</v>
      </c>
      <c r="BO46" s="1" t="s">
        <v>4712</v>
      </c>
    </row>
    <row r="47" spans="1:105" s="1" customFormat="1" ht="15" x14ac:dyDescent="0.25">
      <c r="C47" s="14">
        <v>43055</v>
      </c>
      <c r="D47" s="6"/>
      <c r="E47" s="2"/>
      <c r="H47" s="1" t="s">
        <v>283</v>
      </c>
      <c r="I47" s="1" t="s">
        <v>83</v>
      </c>
      <c r="J47" s="1" t="s">
        <v>84</v>
      </c>
      <c r="L47" s="1" t="s">
        <v>85</v>
      </c>
      <c r="M47" s="4" t="s">
        <v>86</v>
      </c>
      <c r="N47" s="4"/>
      <c r="O47" s="1" t="s">
        <v>2245</v>
      </c>
      <c r="P47" s="1" t="s">
        <v>488</v>
      </c>
      <c r="Q47" s="1" t="s">
        <v>3193</v>
      </c>
      <c r="R47" s="1">
        <v>85202</v>
      </c>
      <c r="AD47" s="2"/>
      <c r="AE47" s="3"/>
      <c r="AH47" s="1" t="s">
        <v>3162</v>
      </c>
      <c r="AI47" s="1" t="s">
        <v>481</v>
      </c>
      <c r="AJ47" s="1" t="s">
        <v>481</v>
      </c>
      <c r="AK47" s="1" t="s">
        <v>3158</v>
      </c>
      <c r="AL47" s="1" t="s">
        <v>3158</v>
      </c>
      <c r="AM47" s="1" t="s">
        <v>3158</v>
      </c>
      <c r="AN47" s="1" t="s">
        <v>3158</v>
      </c>
      <c r="AO47" s="1" t="s">
        <v>3158</v>
      </c>
      <c r="AS47" s="1" t="s">
        <v>3158</v>
      </c>
      <c r="AT47" s="1" t="s">
        <v>3158</v>
      </c>
      <c r="AU47" s="1" t="s">
        <v>3158</v>
      </c>
      <c r="AV47" s="1" t="s">
        <v>3158</v>
      </c>
      <c r="AW47" s="1" t="s">
        <v>3158</v>
      </c>
      <c r="AX47" s="1" t="s">
        <v>3158</v>
      </c>
      <c r="AZ47" s="1" t="s">
        <v>3158</v>
      </c>
      <c r="BA47" s="1" t="s">
        <v>3158</v>
      </c>
      <c r="BB47" s="1" t="s">
        <v>3158</v>
      </c>
      <c r="BC47" s="1">
        <f t="shared" si="0"/>
        <v>17</v>
      </c>
    </row>
    <row r="48" spans="1:105" s="1" customFormat="1" ht="15" x14ac:dyDescent="0.25">
      <c r="A48" s="8"/>
      <c r="B48" s="8"/>
      <c r="C48" s="14">
        <v>43090</v>
      </c>
      <c r="D48" s="6">
        <v>42747</v>
      </c>
      <c r="E48" s="2"/>
      <c r="H48" s="1" t="s">
        <v>3158</v>
      </c>
      <c r="I48" s="1" t="s">
        <v>3932</v>
      </c>
      <c r="J48" s="1" t="s">
        <v>326</v>
      </c>
      <c r="L48" s="1" t="s">
        <v>3933</v>
      </c>
      <c r="M48" s="18" t="s">
        <v>3934</v>
      </c>
      <c r="N48" s="18"/>
      <c r="O48" s="1" t="s">
        <v>3935</v>
      </c>
      <c r="P48" s="1" t="s">
        <v>3936</v>
      </c>
      <c r="Q48" s="1" t="s">
        <v>4950</v>
      </c>
      <c r="R48" s="1">
        <v>60046</v>
      </c>
      <c r="AD48" s="2"/>
      <c r="AE48" s="3"/>
      <c r="AM48" s="1" t="s">
        <v>481</v>
      </c>
      <c r="AN48" s="1" t="s">
        <v>481</v>
      </c>
      <c r="AW48" s="1" t="s">
        <v>481</v>
      </c>
      <c r="BC48" s="1">
        <f t="shared" si="0"/>
        <v>3</v>
      </c>
    </row>
    <row r="49" spans="1:59" s="1" customFormat="1" ht="15" x14ac:dyDescent="0.25">
      <c r="A49" s="8"/>
      <c r="B49" s="8"/>
      <c r="C49" s="14">
        <v>43090</v>
      </c>
      <c r="D49" s="6">
        <v>42747</v>
      </c>
      <c r="E49" s="2"/>
      <c r="H49" s="1" t="s">
        <v>481</v>
      </c>
      <c r="I49" s="1" t="s">
        <v>3932</v>
      </c>
      <c r="J49" s="1" t="s">
        <v>154</v>
      </c>
      <c r="L49" s="1" t="s">
        <v>3933</v>
      </c>
      <c r="M49" s="18" t="s">
        <v>3934</v>
      </c>
      <c r="N49" s="18"/>
      <c r="O49" s="1" t="s">
        <v>3935</v>
      </c>
      <c r="P49" s="1" t="s">
        <v>3936</v>
      </c>
      <c r="Q49" s="1" t="s">
        <v>4950</v>
      </c>
      <c r="R49" s="1">
        <v>60046</v>
      </c>
      <c r="AD49" s="2"/>
      <c r="AE49" s="3"/>
      <c r="AM49" s="1" t="s">
        <v>481</v>
      </c>
      <c r="AN49" s="1" t="s">
        <v>481</v>
      </c>
      <c r="AW49" s="1" t="s">
        <v>481</v>
      </c>
      <c r="BC49" s="1">
        <f t="shared" si="0"/>
        <v>3</v>
      </c>
    </row>
    <row r="50" spans="1:59" s="1" customFormat="1" ht="15" x14ac:dyDescent="0.25">
      <c r="A50" s="8"/>
      <c r="B50" s="8"/>
      <c r="C50" s="14">
        <v>43048</v>
      </c>
      <c r="D50" s="6">
        <v>42663</v>
      </c>
      <c r="E50" s="2"/>
      <c r="F50" s="1" t="s">
        <v>297</v>
      </c>
      <c r="G50" s="1" t="s">
        <v>3162</v>
      </c>
      <c r="H50" s="1" t="s">
        <v>481</v>
      </c>
      <c r="I50" s="1" t="s">
        <v>2452</v>
      </c>
      <c r="J50" s="1" t="s">
        <v>3031</v>
      </c>
      <c r="L50" s="1" t="s">
        <v>2454</v>
      </c>
      <c r="M50" s="18"/>
      <c r="N50" s="18"/>
      <c r="O50" s="1" t="s">
        <v>2135</v>
      </c>
      <c r="P50" s="1" t="s">
        <v>488</v>
      </c>
      <c r="Q50" s="1" t="s">
        <v>296</v>
      </c>
      <c r="R50" s="1">
        <v>85206</v>
      </c>
      <c r="U50" s="1">
        <v>1</v>
      </c>
      <c r="V50" s="1" t="s">
        <v>3357</v>
      </c>
      <c r="W50" s="1">
        <v>1</v>
      </c>
      <c r="X50" s="1">
        <v>1</v>
      </c>
      <c r="AB50" s="1" t="s">
        <v>3160</v>
      </c>
      <c r="AC50" s="1" t="s">
        <v>498</v>
      </c>
      <c r="AD50" s="2" t="s">
        <v>1937</v>
      </c>
      <c r="AE50" s="3" t="s">
        <v>3161</v>
      </c>
      <c r="AH50" s="1" t="s">
        <v>3158</v>
      </c>
      <c r="AM50" s="1" t="s">
        <v>3158</v>
      </c>
      <c r="AN50" s="1" t="s">
        <v>3158</v>
      </c>
      <c r="AP50" s="1" t="s">
        <v>3158</v>
      </c>
      <c r="AQ50" s="1" t="s">
        <v>3158</v>
      </c>
      <c r="AS50" s="1" t="s">
        <v>3158</v>
      </c>
      <c r="AT50" s="1" t="s">
        <v>3158</v>
      </c>
      <c r="AY50" s="1" t="s">
        <v>3158</v>
      </c>
      <c r="BA50" s="1" t="s">
        <v>3158</v>
      </c>
      <c r="BC50" s="1">
        <f t="shared" si="0"/>
        <v>9</v>
      </c>
    </row>
    <row r="51" spans="1:59" s="1" customFormat="1" ht="15" x14ac:dyDescent="0.25">
      <c r="A51" s="8"/>
      <c r="B51" s="8"/>
      <c r="C51" s="14">
        <v>43083</v>
      </c>
      <c r="D51" s="6">
        <v>42740</v>
      </c>
      <c r="E51" s="2"/>
      <c r="H51" s="1" t="s">
        <v>3158</v>
      </c>
      <c r="I51" s="1" t="s">
        <v>2855</v>
      </c>
      <c r="J51" s="1" t="s">
        <v>3917</v>
      </c>
      <c r="K51" s="1">
        <v>1</v>
      </c>
      <c r="L51" s="1" t="s">
        <v>3918</v>
      </c>
      <c r="M51" s="18" t="s">
        <v>3919</v>
      </c>
      <c r="N51" s="18"/>
      <c r="O51" s="1" t="s">
        <v>3921</v>
      </c>
      <c r="P51" s="1" t="s">
        <v>3920</v>
      </c>
      <c r="Q51" s="1" t="s">
        <v>296</v>
      </c>
      <c r="R51" s="1">
        <v>85268</v>
      </c>
      <c r="AD51" s="2" t="s">
        <v>3922</v>
      </c>
      <c r="AE51" s="3"/>
      <c r="AL51" s="1" t="s">
        <v>3162</v>
      </c>
      <c r="AP51" s="1" t="s">
        <v>481</v>
      </c>
      <c r="AS51" s="1" t="s">
        <v>3158</v>
      </c>
      <c r="BC51" s="1">
        <f t="shared" si="0"/>
        <v>3</v>
      </c>
    </row>
    <row r="52" spans="1:59" s="1" customFormat="1" ht="15" x14ac:dyDescent="0.25">
      <c r="C52" s="14">
        <v>43048</v>
      </c>
      <c r="D52" s="6"/>
      <c r="E52" s="2"/>
      <c r="H52" s="1" t="s">
        <v>3158</v>
      </c>
      <c r="I52" s="1" t="s">
        <v>2249</v>
      </c>
      <c r="J52" s="1" t="s">
        <v>3471</v>
      </c>
      <c r="L52" s="1" t="s">
        <v>79</v>
      </c>
      <c r="M52" s="18" t="s">
        <v>2578</v>
      </c>
      <c r="N52" s="18"/>
      <c r="O52" s="1" t="s">
        <v>2244</v>
      </c>
      <c r="P52" s="1" t="s">
        <v>2870</v>
      </c>
      <c r="Q52" s="1" t="s">
        <v>296</v>
      </c>
      <c r="R52" s="1">
        <v>85248</v>
      </c>
      <c r="S52" s="1" t="s">
        <v>4213</v>
      </c>
      <c r="AA52" s="1" t="s">
        <v>307</v>
      </c>
      <c r="AD52" s="2"/>
      <c r="AE52" s="3"/>
      <c r="AF52" s="1" t="s">
        <v>2564</v>
      </c>
      <c r="AH52" s="1" t="s">
        <v>481</v>
      </c>
      <c r="AI52" s="1" t="s">
        <v>481</v>
      </c>
      <c r="AQ52" s="1" t="s">
        <v>481</v>
      </c>
      <c r="AR52" s="1" t="s">
        <v>481</v>
      </c>
      <c r="AS52" s="1" t="s">
        <v>481</v>
      </c>
      <c r="AU52" s="1" t="s">
        <v>481</v>
      </c>
      <c r="AV52" s="1" t="s">
        <v>481</v>
      </c>
      <c r="AW52" s="1" t="s">
        <v>481</v>
      </c>
      <c r="AX52" s="1" t="s">
        <v>481</v>
      </c>
      <c r="AY52" s="1" t="s">
        <v>481</v>
      </c>
      <c r="BA52" s="1" t="s">
        <v>481</v>
      </c>
      <c r="BC52" s="1">
        <f t="shared" si="0"/>
        <v>11</v>
      </c>
    </row>
    <row r="53" spans="1:59" s="1" customFormat="1" ht="15" x14ac:dyDescent="0.25">
      <c r="A53" s="8"/>
      <c r="B53" s="8"/>
      <c r="C53" s="14">
        <v>43069</v>
      </c>
      <c r="D53" s="6">
        <v>42677</v>
      </c>
      <c r="E53" s="2"/>
      <c r="H53" s="1" t="s">
        <v>481</v>
      </c>
      <c r="I53" s="1" t="s">
        <v>3040</v>
      </c>
      <c r="J53" s="1" t="s">
        <v>3041</v>
      </c>
      <c r="L53" s="1" t="s">
        <v>3043</v>
      </c>
      <c r="M53" s="18" t="s">
        <v>2554</v>
      </c>
      <c r="N53" s="18"/>
      <c r="O53" s="1" t="s">
        <v>4931</v>
      </c>
      <c r="P53" s="1" t="s">
        <v>488</v>
      </c>
      <c r="Q53" s="1" t="s">
        <v>296</v>
      </c>
      <c r="R53" s="1">
        <v>85206</v>
      </c>
      <c r="AD53" s="2"/>
      <c r="AE53" s="3"/>
      <c r="AF53" s="1" t="s">
        <v>2564</v>
      </c>
      <c r="AI53" s="1" t="s">
        <v>3162</v>
      </c>
      <c r="AJ53" s="1" t="s">
        <v>481</v>
      </c>
      <c r="AL53" s="1" t="s">
        <v>481</v>
      </c>
      <c r="AM53" s="1" t="s">
        <v>481</v>
      </c>
      <c r="AO53" s="1" t="s">
        <v>481</v>
      </c>
      <c r="AR53" s="1" t="s">
        <v>481</v>
      </c>
      <c r="AS53" s="1" t="s">
        <v>481</v>
      </c>
      <c r="AT53" s="1" t="s">
        <v>481</v>
      </c>
      <c r="AU53" s="1" t="s">
        <v>481</v>
      </c>
      <c r="AV53" s="1" t="s">
        <v>481</v>
      </c>
      <c r="AW53" s="1" t="s">
        <v>481</v>
      </c>
      <c r="AX53" s="1" t="s">
        <v>481</v>
      </c>
      <c r="AY53" s="1" t="s">
        <v>481</v>
      </c>
      <c r="AZ53" s="1" t="s">
        <v>481</v>
      </c>
      <c r="BA53" s="1" t="s">
        <v>481</v>
      </c>
      <c r="BC53" s="1">
        <f t="shared" si="0"/>
        <v>15</v>
      </c>
    </row>
    <row r="54" spans="1:59" s="1" customFormat="1" ht="15" x14ac:dyDescent="0.25">
      <c r="A54" s="8"/>
      <c r="B54" s="8"/>
      <c r="C54" s="14">
        <v>43041</v>
      </c>
      <c r="D54" s="6">
        <v>42656</v>
      </c>
      <c r="E54" s="2"/>
      <c r="F54" s="1" t="s">
        <v>297</v>
      </c>
      <c r="G54" s="1" t="s">
        <v>3162</v>
      </c>
      <c r="H54" s="1" t="s">
        <v>481</v>
      </c>
      <c r="I54" s="1" t="s">
        <v>3044</v>
      </c>
      <c r="J54" s="1" t="s">
        <v>3045</v>
      </c>
      <c r="L54" s="1" t="s">
        <v>3661</v>
      </c>
      <c r="M54" s="18" t="s">
        <v>5051</v>
      </c>
      <c r="N54" s="18"/>
      <c r="O54" s="1" t="s">
        <v>3047</v>
      </c>
      <c r="P54" s="1" t="s">
        <v>488</v>
      </c>
      <c r="Q54" s="1" t="s">
        <v>296</v>
      </c>
      <c r="R54" s="1">
        <v>85209</v>
      </c>
      <c r="S54" s="1" t="s">
        <v>4213</v>
      </c>
      <c r="U54" s="1">
        <v>1</v>
      </c>
      <c r="V54" s="1" t="s">
        <v>3357</v>
      </c>
      <c r="W54" s="1">
        <v>1</v>
      </c>
      <c r="AB54" s="1" t="s">
        <v>3160</v>
      </c>
      <c r="AC54" s="1" t="s">
        <v>3161</v>
      </c>
      <c r="AD54" s="2" t="s">
        <v>3015</v>
      </c>
      <c r="AE54" s="3" t="s">
        <v>3161</v>
      </c>
      <c r="AF54" s="1" t="s">
        <v>1771</v>
      </c>
      <c r="AG54" s="1" t="s">
        <v>3158</v>
      </c>
      <c r="AH54" s="1" t="s">
        <v>3158</v>
      </c>
      <c r="AI54" s="1" t="s">
        <v>3158</v>
      </c>
      <c r="AJ54" s="1" t="s">
        <v>3158</v>
      </c>
      <c r="AK54" s="1" t="s">
        <v>3158</v>
      </c>
      <c r="AL54" s="1" t="s">
        <v>3158</v>
      </c>
      <c r="AM54" s="1" t="s">
        <v>3158</v>
      </c>
      <c r="BC54" s="1">
        <f t="shared" si="0"/>
        <v>7</v>
      </c>
      <c r="BF54" s="1" t="s">
        <v>4712</v>
      </c>
      <c r="BG54" s="1" t="s">
        <v>4712</v>
      </c>
    </row>
    <row r="55" spans="1:59" s="1" customFormat="1" ht="15" x14ac:dyDescent="0.25">
      <c r="A55" s="8"/>
      <c r="B55" s="8"/>
      <c r="C55" s="14">
        <v>43048</v>
      </c>
      <c r="D55" s="6">
        <v>42684</v>
      </c>
      <c r="E55" s="2"/>
      <c r="G55" s="1" t="s">
        <v>3161</v>
      </c>
      <c r="H55" s="1" t="s">
        <v>481</v>
      </c>
      <c r="I55" s="1" t="s">
        <v>2445</v>
      </c>
      <c r="J55" s="1" t="s">
        <v>3048</v>
      </c>
      <c r="K55" s="1">
        <v>1</v>
      </c>
      <c r="L55" s="1" t="s">
        <v>3049</v>
      </c>
      <c r="M55" s="18"/>
      <c r="N55" s="18"/>
      <c r="O55" s="1" t="s">
        <v>3050</v>
      </c>
      <c r="P55" s="1" t="s">
        <v>3051</v>
      </c>
      <c r="Q55" s="1" t="s">
        <v>3052</v>
      </c>
      <c r="R55" s="1">
        <v>99507</v>
      </c>
      <c r="Z55" s="1" t="s">
        <v>297</v>
      </c>
      <c r="AD55" s="2"/>
      <c r="AE55" s="3" t="s">
        <v>3161</v>
      </c>
      <c r="AH55" s="1" t="s">
        <v>481</v>
      </c>
      <c r="AJ55" s="1" t="s">
        <v>481</v>
      </c>
      <c r="AK55" s="1" t="s">
        <v>481</v>
      </c>
      <c r="AM55" s="1" t="s">
        <v>481</v>
      </c>
      <c r="AN55" s="1" t="s">
        <v>481</v>
      </c>
      <c r="AO55" s="1" t="s">
        <v>481</v>
      </c>
      <c r="AP55" s="1" t="s">
        <v>481</v>
      </c>
      <c r="AQ55" s="1" t="s">
        <v>481</v>
      </c>
      <c r="AU55" s="1" t="s">
        <v>481</v>
      </c>
      <c r="AW55" s="1" t="s">
        <v>481</v>
      </c>
      <c r="AX55" s="1" t="s">
        <v>481</v>
      </c>
      <c r="BC55" s="1">
        <f t="shared" si="0"/>
        <v>11</v>
      </c>
    </row>
    <row r="56" spans="1:59" s="1" customFormat="1" ht="15" x14ac:dyDescent="0.25">
      <c r="A56" s="8"/>
      <c r="B56" s="8"/>
      <c r="C56" s="14">
        <v>43041</v>
      </c>
      <c r="D56" s="6">
        <v>42670</v>
      </c>
      <c r="E56" s="2"/>
      <c r="G56" s="1" t="s">
        <v>3162</v>
      </c>
      <c r="H56" s="1" t="s">
        <v>3158</v>
      </c>
      <c r="I56" s="1" t="s">
        <v>3053</v>
      </c>
      <c r="J56" s="1" t="s">
        <v>3056</v>
      </c>
      <c r="K56" s="1">
        <v>1</v>
      </c>
      <c r="L56" s="1" t="s">
        <v>3662</v>
      </c>
      <c r="M56" s="18" t="s">
        <v>5107</v>
      </c>
      <c r="N56" s="18"/>
      <c r="O56" s="1" t="s">
        <v>3059</v>
      </c>
      <c r="P56" s="1" t="s">
        <v>488</v>
      </c>
      <c r="Q56" s="1" t="s">
        <v>296</v>
      </c>
      <c r="R56" s="1">
        <v>85206</v>
      </c>
      <c r="S56" s="1" t="s">
        <v>4213</v>
      </c>
      <c r="W56" s="1">
        <v>1</v>
      </c>
      <c r="AB56" s="1" t="s">
        <v>3196</v>
      </c>
      <c r="AC56" s="1" t="s">
        <v>3161</v>
      </c>
      <c r="AD56" s="2" t="s">
        <v>925</v>
      </c>
      <c r="AE56" s="3"/>
      <c r="AF56" s="1" t="s">
        <v>2388</v>
      </c>
      <c r="AG56" s="1" t="s">
        <v>481</v>
      </c>
      <c r="AJ56" s="1" t="s">
        <v>481</v>
      </c>
      <c r="AN56" s="1" t="s">
        <v>3162</v>
      </c>
      <c r="AS56" s="1" t="s">
        <v>481</v>
      </c>
      <c r="AT56" s="1" t="s">
        <v>481</v>
      </c>
      <c r="AX56" s="1" t="s">
        <v>481</v>
      </c>
      <c r="BA56" s="1" t="s">
        <v>481</v>
      </c>
      <c r="BB56" s="1" t="s">
        <v>481</v>
      </c>
      <c r="BC56" s="1">
        <f t="shared" si="0"/>
        <v>8</v>
      </c>
    </row>
    <row r="57" spans="1:59" s="1" customFormat="1" ht="15" x14ac:dyDescent="0.25">
      <c r="A57" s="8"/>
      <c r="B57" s="8"/>
      <c r="C57" s="14">
        <v>43111</v>
      </c>
      <c r="D57" s="6">
        <v>42740</v>
      </c>
      <c r="E57" s="2"/>
      <c r="H57" s="1" t="s">
        <v>3158</v>
      </c>
      <c r="I57" s="1" t="s">
        <v>3064</v>
      </c>
      <c r="J57" s="1" t="s">
        <v>3033</v>
      </c>
      <c r="L57" s="1" t="s">
        <v>146</v>
      </c>
      <c r="M57" s="18"/>
      <c r="N57" s="18"/>
      <c r="O57" s="1" t="s">
        <v>3067</v>
      </c>
      <c r="P57" s="1" t="s">
        <v>5031</v>
      </c>
      <c r="Q57" s="1" t="s">
        <v>296</v>
      </c>
      <c r="R57" s="1">
        <v>85119</v>
      </c>
      <c r="S57" s="8"/>
      <c r="T57" s="8"/>
      <c r="AB57" s="1" t="s">
        <v>3196</v>
      </c>
      <c r="AC57" s="1" t="s">
        <v>3189</v>
      </c>
      <c r="AD57" s="2" t="s">
        <v>2372</v>
      </c>
      <c r="AE57" s="3" t="s">
        <v>3161</v>
      </c>
      <c r="AP57" s="1" t="s">
        <v>481</v>
      </c>
      <c r="AQ57" s="1" t="s">
        <v>481</v>
      </c>
      <c r="BC57" s="1">
        <f t="shared" si="0"/>
        <v>2</v>
      </c>
    </row>
    <row r="58" spans="1:59" s="1" customFormat="1" ht="15" x14ac:dyDescent="0.25">
      <c r="A58" s="8"/>
      <c r="B58" s="8"/>
      <c r="C58" s="14">
        <v>43055</v>
      </c>
      <c r="D58" s="6">
        <v>42656</v>
      </c>
      <c r="E58" s="2"/>
      <c r="G58" s="1" t="s">
        <v>3162</v>
      </c>
      <c r="H58" s="1" t="s">
        <v>481</v>
      </c>
      <c r="I58" s="1" t="s">
        <v>3073</v>
      </c>
      <c r="J58" s="1" t="s">
        <v>3074</v>
      </c>
      <c r="L58" s="1" t="s">
        <v>2300</v>
      </c>
      <c r="M58" s="18"/>
      <c r="N58" s="18"/>
      <c r="O58" s="1" t="s">
        <v>3075</v>
      </c>
      <c r="P58" s="1" t="s">
        <v>488</v>
      </c>
      <c r="Q58" s="1" t="s">
        <v>296</v>
      </c>
      <c r="R58" s="1">
        <v>85206</v>
      </c>
      <c r="S58" s="8"/>
      <c r="T58" s="8"/>
      <c r="AB58" s="1" t="s">
        <v>3196</v>
      </c>
      <c r="AC58" s="1" t="s">
        <v>3189</v>
      </c>
      <c r="AD58" s="2" t="s">
        <v>2155</v>
      </c>
      <c r="AE58" s="3"/>
      <c r="AI58" s="1" t="s">
        <v>481</v>
      </c>
      <c r="AL58" s="1" t="s">
        <v>481</v>
      </c>
      <c r="AQ58" s="1" t="s">
        <v>481</v>
      </c>
      <c r="AR58" s="1" t="s">
        <v>481</v>
      </c>
      <c r="AS58" s="1" t="s">
        <v>481</v>
      </c>
      <c r="AU58" s="1" t="s">
        <v>481</v>
      </c>
      <c r="AX58" s="1" t="s">
        <v>481</v>
      </c>
      <c r="AY58" s="1" t="s">
        <v>481</v>
      </c>
      <c r="AZ58" s="1" t="s">
        <v>481</v>
      </c>
      <c r="BB58" s="1" t="s">
        <v>481</v>
      </c>
      <c r="BC58" s="1">
        <f t="shared" si="0"/>
        <v>10</v>
      </c>
    </row>
    <row r="59" spans="1:59" s="1" customFormat="1" ht="15" x14ac:dyDescent="0.25">
      <c r="A59" s="8"/>
      <c r="C59" s="14">
        <v>43083</v>
      </c>
      <c r="D59" s="6"/>
      <c r="E59" s="2"/>
      <c r="G59" s="1" t="s">
        <v>3162</v>
      </c>
      <c r="H59" s="1" t="s">
        <v>481</v>
      </c>
      <c r="I59" s="1" t="s">
        <v>3213</v>
      </c>
      <c r="J59" s="1" t="s">
        <v>3972</v>
      </c>
      <c r="L59" s="1" t="s">
        <v>4415</v>
      </c>
      <c r="M59" s="18" t="s">
        <v>3974</v>
      </c>
      <c r="N59" s="18"/>
      <c r="O59" s="1" t="s">
        <v>531</v>
      </c>
      <c r="P59" s="1" t="s">
        <v>5031</v>
      </c>
      <c r="Q59" s="1" t="s">
        <v>296</v>
      </c>
      <c r="R59" s="1">
        <v>85219</v>
      </c>
      <c r="S59" s="1" t="s">
        <v>4213</v>
      </c>
      <c r="W59" s="1">
        <v>1</v>
      </c>
      <c r="Y59" s="1" t="s">
        <v>297</v>
      </c>
      <c r="AB59" s="1" t="s">
        <v>3196</v>
      </c>
      <c r="AC59" s="1" t="s">
        <v>3161</v>
      </c>
      <c r="AD59" s="2" t="s">
        <v>715</v>
      </c>
      <c r="AE59" s="3"/>
      <c r="AF59" s="1" t="s">
        <v>2564</v>
      </c>
      <c r="BC59" s="1">
        <f t="shared" si="0"/>
        <v>0</v>
      </c>
    </row>
    <row r="60" spans="1:59" s="1" customFormat="1" ht="15" x14ac:dyDescent="0.25">
      <c r="C60" s="14">
        <v>43055</v>
      </c>
      <c r="D60" s="6"/>
      <c r="E60" s="2"/>
      <c r="H60" s="1" t="s">
        <v>4682</v>
      </c>
      <c r="I60" s="1" t="s">
        <v>88</v>
      </c>
      <c r="J60" s="1" t="s">
        <v>299</v>
      </c>
      <c r="L60" s="1" t="s">
        <v>89</v>
      </c>
      <c r="M60" s="4" t="s">
        <v>90</v>
      </c>
      <c r="N60" s="4"/>
      <c r="O60" s="1" t="s">
        <v>2246</v>
      </c>
      <c r="P60" s="1" t="s">
        <v>650</v>
      </c>
      <c r="Q60" s="1" t="s">
        <v>296</v>
      </c>
      <c r="R60" s="1">
        <v>85225</v>
      </c>
      <c r="AD60" s="2"/>
      <c r="AE60" s="3"/>
      <c r="AI60" s="1" t="s">
        <v>481</v>
      </c>
      <c r="AK60" s="1" t="s">
        <v>481</v>
      </c>
      <c r="AM60" s="1" t="s">
        <v>481</v>
      </c>
      <c r="AO60" s="1" t="s">
        <v>3158</v>
      </c>
      <c r="AS60" s="1" t="s">
        <v>481</v>
      </c>
      <c r="AT60" s="1" t="s">
        <v>481</v>
      </c>
      <c r="AV60" s="1" t="s">
        <v>481</v>
      </c>
      <c r="AW60" s="1" t="s">
        <v>481</v>
      </c>
      <c r="AY60" s="1" t="s">
        <v>481</v>
      </c>
      <c r="AZ60" s="1" t="s">
        <v>481</v>
      </c>
      <c r="BB60" s="1" t="s">
        <v>481</v>
      </c>
      <c r="BC60" s="1">
        <f t="shared" si="0"/>
        <v>11</v>
      </c>
    </row>
    <row r="61" spans="1:59" s="1" customFormat="1" ht="15" x14ac:dyDescent="0.25">
      <c r="C61" s="14">
        <v>43055</v>
      </c>
      <c r="D61" s="6"/>
      <c r="E61" s="2"/>
      <c r="H61" s="1" t="s">
        <v>283</v>
      </c>
      <c r="I61" s="1" t="s">
        <v>88</v>
      </c>
      <c r="J61" s="1" t="s">
        <v>3799</v>
      </c>
      <c r="L61" s="1" t="s">
        <v>89</v>
      </c>
      <c r="M61" s="4" t="s">
        <v>90</v>
      </c>
      <c r="N61" s="4"/>
      <c r="O61" s="1" t="s">
        <v>2246</v>
      </c>
      <c r="P61" s="1" t="s">
        <v>650</v>
      </c>
      <c r="Q61" s="1" t="s">
        <v>4426</v>
      </c>
      <c r="R61" s="1">
        <v>85225</v>
      </c>
      <c r="AD61" s="2"/>
      <c r="AE61" s="3"/>
      <c r="AI61" s="1" t="s">
        <v>481</v>
      </c>
      <c r="AK61" s="1" t="s">
        <v>481</v>
      </c>
      <c r="AM61" s="1" t="s">
        <v>481</v>
      </c>
      <c r="AS61" s="1" t="s">
        <v>481</v>
      </c>
      <c r="AT61" s="1" t="s">
        <v>481</v>
      </c>
      <c r="AV61" s="1" t="s">
        <v>481</v>
      </c>
      <c r="AW61" s="1" t="s">
        <v>481</v>
      </c>
      <c r="AY61" s="1" t="s">
        <v>481</v>
      </c>
      <c r="AZ61" s="1" t="s">
        <v>3158</v>
      </c>
      <c r="BB61" s="1" t="s">
        <v>481</v>
      </c>
      <c r="BC61" s="1">
        <f t="shared" si="0"/>
        <v>10</v>
      </c>
    </row>
    <row r="62" spans="1:59" s="1" customFormat="1" ht="15" x14ac:dyDescent="0.25">
      <c r="A62" s="8"/>
      <c r="B62" s="8"/>
      <c r="C62" s="14">
        <v>43125</v>
      </c>
      <c r="D62" s="6">
        <v>42768</v>
      </c>
      <c r="E62" s="2"/>
      <c r="F62" s="1" t="s">
        <v>4712</v>
      </c>
      <c r="H62" s="1" t="s">
        <v>3158</v>
      </c>
      <c r="I62" s="1" t="s">
        <v>4786</v>
      </c>
      <c r="J62" s="1" t="s">
        <v>1590</v>
      </c>
      <c r="L62" s="1" t="s">
        <v>3585</v>
      </c>
      <c r="M62" s="18"/>
      <c r="N62" s="18"/>
      <c r="O62" s="1" t="s">
        <v>3586</v>
      </c>
      <c r="P62" s="1" t="s">
        <v>3587</v>
      </c>
      <c r="Q62" s="1" t="s">
        <v>1936</v>
      </c>
      <c r="R62" s="1">
        <v>56171</v>
      </c>
      <c r="AB62" s="2"/>
      <c r="AC62" s="3"/>
      <c r="AR62" s="1" t="s">
        <v>3162</v>
      </c>
      <c r="AS62" s="1" t="s">
        <v>3158</v>
      </c>
      <c r="AT62" s="1" t="s">
        <v>3158</v>
      </c>
      <c r="BC62" s="1">
        <f t="shared" si="0"/>
        <v>3</v>
      </c>
    </row>
    <row r="63" spans="1:59" s="1" customFormat="1" ht="15" x14ac:dyDescent="0.25">
      <c r="A63" s="8"/>
      <c r="B63" s="8"/>
      <c r="C63" s="14">
        <v>43041</v>
      </c>
      <c r="D63" s="6">
        <v>42684</v>
      </c>
      <c r="E63" s="2"/>
      <c r="H63" s="1" t="s">
        <v>3158</v>
      </c>
      <c r="I63" s="1" t="s">
        <v>2283</v>
      </c>
      <c r="J63" s="1" t="s">
        <v>788</v>
      </c>
      <c r="L63" s="1" t="s">
        <v>3813</v>
      </c>
      <c r="M63" s="18" t="s">
        <v>761</v>
      </c>
      <c r="N63" s="18"/>
      <c r="S63" s="1" t="s">
        <v>4401</v>
      </c>
      <c r="AD63" s="1" t="s">
        <v>669</v>
      </c>
      <c r="AE63" s="3"/>
      <c r="AG63" s="1" t="s">
        <v>481</v>
      </c>
      <c r="AH63" s="1" t="s">
        <v>481</v>
      </c>
      <c r="AJ63" s="1" t="s">
        <v>481</v>
      </c>
      <c r="AK63" s="1" t="s">
        <v>481</v>
      </c>
      <c r="AL63" s="1" t="s">
        <v>481</v>
      </c>
      <c r="BC63" s="1">
        <f t="shared" si="0"/>
        <v>5</v>
      </c>
    </row>
    <row r="64" spans="1:59" s="1" customFormat="1" ht="15" x14ac:dyDescent="0.25">
      <c r="A64" s="8"/>
      <c r="B64" s="8"/>
      <c r="C64" s="14">
        <v>43041</v>
      </c>
      <c r="D64" s="6">
        <v>42684</v>
      </c>
      <c r="E64" s="2"/>
      <c r="H64" s="1" t="s">
        <v>481</v>
      </c>
      <c r="I64" s="1" t="s">
        <v>2283</v>
      </c>
      <c r="J64" s="1" t="s">
        <v>669</v>
      </c>
      <c r="L64" s="1" t="s">
        <v>801</v>
      </c>
      <c r="M64" s="18" t="s">
        <v>800</v>
      </c>
      <c r="N64" s="18"/>
      <c r="S64" s="1" t="s">
        <v>4402</v>
      </c>
      <c r="AD64" s="1" t="s">
        <v>788</v>
      </c>
      <c r="AE64" s="3"/>
      <c r="AG64" s="1" t="s">
        <v>481</v>
      </c>
      <c r="AH64" s="1" t="s">
        <v>481</v>
      </c>
      <c r="AJ64" s="1" t="s">
        <v>481</v>
      </c>
      <c r="AK64" s="1" t="s">
        <v>481</v>
      </c>
      <c r="AL64" s="1" t="s">
        <v>3158</v>
      </c>
      <c r="BC64" s="1">
        <f t="shared" si="0"/>
        <v>5</v>
      </c>
    </row>
    <row r="65" spans="1:86" s="1" customFormat="1" ht="15" x14ac:dyDescent="0.25">
      <c r="A65" s="8"/>
      <c r="B65" s="8"/>
      <c r="C65" s="14">
        <v>43055</v>
      </c>
      <c r="D65" s="6">
        <v>42705</v>
      </c>
      <c r="E65" s="2"/>
      <c r="H65" s="1" t="s">
        <v>3158</v>
      </c>
      <c r="I65" s="1" t="s">
        <v>4625</v>
      </c>
      <c r="J65" s="1" t="s">
        <v>4593</v>
      </c>
      <c r="L65" s="1" t="s">
        <v>666</v>
      </c>
      <c r="M65" s="18" t="s">
        <v>2555</v>
      </c>
      <c r="N65" s="18"/>
      <c r="O65" s="1" t="s">
        <v>668</v>
      </c>
      <c r="P65" s="1" t="s">
        <v>663</v>
      </c>
      <c r="Q65" s="1" t="s">
        <v>664</v>
      </c>
      <c r="R65" s="1" t="s">
        <v>665</v>
      </c>
      <c r="AD65" s="2" t="s">
        <v>97</v>
      </c>
      <c r="AE65" s="3" t="s">
        <v>3161</v>
      </c>
      <c r="AF65" s="1" t="s">
        <v>2564</v>
      </c>
      <c r="AI65" s="1" t="s">
        <v>481</v>
      </c>
      <c r="AK65" s="1" t="s">
        <v>481</v>
      </c>
      <c r="AN65" s="1" t="s">
        <v>481</v>
      </c>
      <c r="AT65" s="1" t="s">
        <v>481</v>
      </c>
      <c r="BB65" s="1" t="s">
        <v>481</v>
      </c>
      <c r="BC65" s="1">
        <f t="shared" si="0"/>
        <v>5</v>
      </c>
      <c r="BE65" s="1" t="s">
        <v>3594</v>
      </c>
      <c r="BF65" s="1" t="s">
        <v>4712</v>
      </c>
      <c r="BG65" s="1" t="s">
        <v>4712</v>
      </c>
      <c r="BH65" s="1" t="s">
        <v>4712</v>
      </c>
      <c r="BI65" s="1" t="s">
        <v>4712</v>
      </c>
      <c r="BP65" s="1" t="s">
        <v>4712</v>
      </c>
      <c r="BQ65" s="1" t="s">
        <v>4712</v>
      </c>
      <c r="BR65" s="1" t="s">
        <v>4712</v>
      </c>
    </row>
    <row r="66" spans="1:86" s="1" customFormat="1" ht="15" x14ac:dyDescent="0.25">
      <c r="A66" s="8"/>
      <c r="C66" s="14">
        <v>43041</v>
      </c>
      <c r="D66" s="6"/>
      <c r="E66" s="2"/>
      <c r="G66" s="1" t="s">
        <v>3161</v>
      </c>
      <c r="H66" s="1" t="s">
        <v>481</v>
      </c>
      <c r="I66" s="1" t="s">
        <v>1912</v>
      </c>
      <c r="J66" s="1" t="s">
        <v>1913</v>
      </c>
      <c r="L66" s="1" t="s">
        <v>72</v>
      </c>
      <c r="M66" s="18" t="s">
        <v>1915</v>
      </c>
      <c r="N66" s="18"/>
      <c r="O66" s="1" t="s">
        <v>533</v>
      </c>
      <c r="P66" s="1" t="s">
        <v>488</v>
      </c>
      <c r="Q66" s="1" t="s">
        <v>296</v>
      </c>
      <c r="S66" s="1" t="s">
        <v>4213</v>
      </c>
      <c r="AA66" s="1" t="s">
        <v>1914</v>
      </c>
      <c r="AD66" s="1" t="s">
        <v>1917</v>
      </c>
      <c r="AE66" s="3"/>
      <c r="AF66" s="1" t="s">
        <v>2564</v>
      </c>
      <c r="AG66" s="1" t="s">
        <v>481</v>
      </c>
      <c r="AH66" s="1" t="s">
        <v>481</v>
      </c>
      <c r="AJ66" s="1" t="s">
        <v>481</v>
      </c>
      <c r="AK66" s="1" t="s">
        <v>481</v>
      </c>
      <c r="AL66" s="1" t="s">
        <v>481</v>
      </c>
      <c r="AN66" s="1" t="s">
        <v>481</v>
      </c>
      <c r="AP66" s="1" t="s">
        <v>481</v>
      </c>
      <c r="AS66" s="1" t="s">
        <v>481</v>
      </c>
      <c r="AW66" s="1" t="s">
        <v>481</v>
      </c>
      <c r="AX66" s="1" t="s">
        <v>481</v>
      </c>
      <c r="BC66" s="1">
        <f t="shared" ref="BC66:BC120" si="1">COUNTA(AG66:BB66)</f>
        <v>10</v>
      </c>
    </row>
    <row r="67" spans="1:86" s="1" customFormat="1" ht="15" x14ac:dyDescent="0.25">
      <c r="A67" s="8"/>
      <c r="C67" s="14">
        <v>43041</v>
      </c>
      <c r="D67" s="6"/>
      <c r="E67" s="2"/>
      <c r="G67" s="1" t="s">
        <v>3161</v>
      </c>
      <c r="H67" s="1" t="s">
        <v>3158</v>
      </c>
      <c r="I67" s="1" t="s">
        <v>1912</v>
      </c>
      <c r="J67" s="1" t="s">
        <v>1917</v>
      </c>
      <c r="L67" s="1" t="s">
        <v>72</v>
      </c>
      <c r="M67" s="18" t="s">
        <v>806</v>
      </c>
      <c r="N67" s="18"/>
      <c r="O67" s="1" t="s">
        <v>533</v>
      </c>
      <c r="P67" s="1" t="s">
        <v>488</v>
      </c>
      <c r="Q67" s="1" t="s">
        <v>296</v>
      </c>
      <c r="S67" s="1" t="s">
        <v>4213</v>
      </c>
      <c r="AA67" s="1" t="s">
        <v>1914</v>
      </c>
      <c r="AD67" s="1" t="s">
        <v>1913</v>
      </c>
      <c r="AE67" s="3"/>
      <c r="AF67" s="1" t="s">
        <v>2568</v>
      </c>
      <c r="AG67" s="1" t="s">
        <v>481</v>
      </c>
      <c r="AH67" s="1" t="s">
        <v>481</v>
      </c>
      <c r="AJ67" s="1" t="s">
        <v>481</v>
      </c>
      <c r="AK67" s="1" t="s">
        <v>481</v>
      </c>
      <c r="AL67" s="1" t="s">
        <v>481</v>
      </c>
      <c r="AN67" s="1" t="s">
        <v>481</v>
      </c>
      <c r="AP67" s="1" t="s">
        <v>481</v>
      </c>
      <c r="AS67" s="1" t="s">
        <v>481</v>
      </c>
      <c r="AW67" s="1" t="s">
        <v>481</v>
      </c>
      <c r="AX67" s="1" t="s">
        <v>481</v>
      </c>
      <c r="BC67" s="1">
        <f t="shared" si="1"/>
        <v>10</v>
      </c>
    </row>
    <row r="68" spans="1:86" s="1" customFormat="1" ht="15" x14ac:dyDescent="0.25">
      <c r="A68" s="8"/>
      <c r="C68" s="14">
        <v>43041</v>
      </c>
      <c r="D68" s="6"/>
      <c r="E68" s="2"/>
      <c r="H68" s="1" t="s">
        <v>481</v>
      </c>
      <c r="I68" s="1" t="s">
        <v>4341</v>
      </c>
      <c r="J68" s="1" t="s">
        <v>4951</v>
      </c>
      <c r="L68" s="1" t="s">
        <v>138</v>
      </c>
      <c r="M68" s="18" t="s">
        <v>2208</v>
      </c>
      <c r="N68" s="18"/>
      <c r="O68" s="1" t="s">
        <v>2204</v>
      </c>
      <c r="P68" s="1" t="s">
        <v>488</v>
      </c>
      <c r="Q68" s="1" t="s">
        <v>296</v>
      </c>
      <c r="R68" s="1">
        <v>85215</v>
      </c>
      <c r="S68" s="1" t="s">
        <v>4712</v>
      </c>
      <c r="AA68" s="1" t="s">
        <v>138</v>
      </c>
      <c r="AD68" s="1" t="s">
        <v>2206</v>
      </c>
      <c r="AE68" s="3"/>
      <c r="AG68" s="1" t="s">
        <v>481</v>
      </c>
      <c r="AH68" s="1" t="s">
        <v>481</v>
      </c>
      <c r="AI68" s="1" t="s">
        <v>481</v>
      </c>
      <c r="AJ68" s="1" t="s">
        <v>481</v>
      </c>
      <c r="AK68" s="1" t="s">
        <v>481</v>
      </c>
      <c r="AN68" s="1" t="s">
        <v>481</v>
      </c>
      <c r="AO68" s="1" t="s">
        <v>481</v>
      </c>
      <c r="AR68" s="1" t="s">
        <v>481</v>
      </c>
      <c r="AS68" s="1" t="s">
        <v>481</v>
      </c>
      <c r="AT68" s="1" t="s">
        <v>481</v>
      </c>
      <c r="AU68" s="1" t="s">
        <v>481</v>
      </c>
      <c r="AV68" s="1" t="s">
        <v>481</v>
      </c>
      <c r="AW68" s="1" t="s">
        <v>481</v>
      </c>
      <c r="AX68" s="1" t="s">
        <v>481</v>
      </c>
      <c r="BA68" s="1" t="s">
        <v>481</v>
      </c>
      <c r="BC68" s="1">
        <f t="shared" si="1"/>
        <v>15</v>
      </c>
    </row>
    <row r="69" spans="1:86" s="1" customFormat="1" ht="15" x14ac:dyDescent="0.25">
      <c r="C69" s="14">
        <v>43041</v>
      </c>
      <c r="D69" s="6"/>
      <c r="E69" s="2"/>
      <c r="H69" s="1" t="s">
        <v>3158</v>
      </c>
      <c r="I69" s="1" t="s">
        <v>2260</v>
      </c>
      <c r="J69" s="1" t="s">
        <v>577</v>
      </c>
      <c r="L69" s="1" t="s">
        <v>138</v>
      </c>
      <c r="M69" s="18" t="s">
        <v>2208</v>
      </c>
      <c r="N69" s="18"/>
      <c r="O69" s="1" t="s">
        <v>2204</v>
      </c>
      <c r="P69" s="1" t="s">
        <v>488</v>
      </c>
      <c r="Q69" s="1" t="s">
        <v>296</v>
      </c>
      <c r="R69" s="1">
        <v>85215</v>
      </c>
      <c r="S69" s="1" t="s">
        <v>4712</v>
      </c>
      <c r="AA69" s="1" t="s">
        <v>2207</v>
      </c>
      <c r="AD69" s="1" t="s">
        <v>4341</v>
      </c>
      <c r="AE69" s="3"/>
      <c r="AF69" s="1" t="s">
        <v>2388</v>
      </c>
      <c r="AG69" s="1" t="s">
        <v>481</v>
      </c>
      <c r="AH69" s="1" t="s">
        <v>481</v>
      </c>
      <c r="AI69" s="1" t="s">
        <v>481</v>
      </c>
      <c r="AJ69" s="1" t="s">
        <v>481</v>
      </c>
      <c r="AK69" s="1" t="s">
        <v>481</v>
      </c>
      <c r="AN69" s="1" t="s">
        <v>481</v>
      </c>
      <c r="AO69" s="1" t="s">
        <v>481</v>
      </c>
      <c r="AR69" s="1" t="s">
        <v>481</v>
      </c>
      <c r="AS69" s="1" t="s">
        <v>481</v>
      </c>
      <c r="AT69" s="1" t="s">
        <v>481</v>
      </c>
      <c r="AU69" s="1" t="s">
        <v>481</v>
      </c>
      <c r="AV69" s="1" t="s">
        <v>481</v>
      </c>
      <c r="AW69" s="1" t="s">
        <v>481</v>
      </c>
      <c r="AX69" s="1" t="s">
        <v>481</v>
      </c>
      <c r="BA69" s="1" t="s">
        <v>481</v>
      </c>
      <c r="BC69" s="1">
        <f t="shared" si="1"/>
        <v>15</v>
      </c>
    </row>
    <row r="70" spans="1:86" s="1" customFormat="1" ht="15" x14ac:dyDescent="0.25">
      <c r="A70" s="8"/>
      <c r="B70" s="8"/>
      <c r="C70" s="14">
        <v>43125</v>
      </c>
      <c r="D70" s="6"/>
      <c r="E70" s="2"/>
      <c r="G70" s="1" t="s">
        <v>3161</v>
      </c>
      <c r="H70" s="1" t="s">
        <v>3158</v>
      </c>
      <c r="I70" s="1" t="s">
        <v>338</v>
      </c>
      <c r="J70" s="1" t="s">
        <v>1604</v>
      </c>
      <c r="L70" s="1" t="s">
        <v>4926</v>
      </c>
      <c r="M70" s="18" t="s">
        <v>871</v>
      </c>
      <c r="N70" s="18"/>
      <c r="O70" s="1" t="s">
        <v>534</v>
      </c>
      <c r="P70" s="1" t="s">
        <v>340</v>
      </c>
      <c r="Q70" s="1" t="s">
        <v>341</v>
      </c>
      <c r="R70" s="1">
        <v>62675</v>
      </c>
      <c r="S70" s="1" t="s">
        <v>4712</v>
      </c>
      <c r="AA70" s="1" t="s">
        <v>342</v>
      </c>
      <c r="AB70" s="1" t="s">
        <v>3175</v>
      </c>
      <c r="AC70" s="1" t="s">
        <v>3161</v>
      </c>
      <c r="AD70" s="2"/>
      <c r="AE70" s="3" t="s">
        <v>3161</v>
      </c>
      <c r="AF70" s="1" t="s">
        <v>2388</v>
      </c>
      <c r="AR70" s="1" t="s">
        <v>481</v>
      </c>
      <c r="AS70" s="1" t="s">
        <v>481</v>
      </c>
      <c r="AU70" s="1" t="s">
        <v>481</v>
      </c>
      <c r="AV70" s="1" t="s">
        <v>481</v>
      </c>
      <c r="AW70" s="1" t="s">
        <v>481</v>
      </c>
      <c r="BC70" s="1">
        <f t="shared" si="1"/>
        <v>5</v>
      </c>
    </row>
    <row r="71" spans="1:86" s="1" customFormat="1" ht="15" x14ac:dyDescent="0.25">
      <c r="A71" s="8"/>
      <c r="C71" s="14">
        <v>43125</v>
      </c>
      <c r="D71" s="6"/>
      <c r="E71" s="2"/>
      <c r="G71" s="1" t="s">
        <v>3161</v>
      </c>
      <c r="H71" s="1" t="s">
        <v>481</v>
      </c>
      <c r="I71" s="1" t="s">
        <v>338</v>
      </c>
      <c r="J71" s="1" t="s">
        <v>1549</v>
      </c>
      <c r="L71" s="1" t="s">
        <v>4926</v>
      </c>
      <c r="M71" s="18" t="s">
        <v>871</v>
      </c>
      <c r="N71" s="18"/>
      <c r="O71" s="1" t="s">
        <v>534</v>
      </c>
      <c r="P71" s="1" t="s">
        <v>340</v>
      </c>
      <c r="Q71" s="1" t="s">
        <v>341</v>
      </c>
      <c r="R71" s="1">
        <v>62675</v>
      </c>
      <c r="S71" s="1" t="s">
        <v>4213</v>
      </c>
      <c r="AA71" s="1" t="s">
        <v>342</v>
      </c>
      <c r="AB71" s="1" t="s">
        <v>3175</v>
      </c>
      <c r="AC71" s="1" t="s">
        <v>343</v>
      </c>
      <c r="AD71" s="2" t="s">
        <v>1604</v>
      </c>
      <c r="AE71" s="3" t="s">
        <v>3161</v>
      </c>
      <c r="AF71" s="1" t="s">
        <v>2392</v>
      </c>
      <c r="AR71" s="1" t="s">
        <v>481</v>
      </c>
      <c r="AS71" s="1" t="s">
        <v>481</v>
      </c>
      <c r="AU71" s="1" t="s">
        <v>481</v>
      </c>
      <c r="AV71" s="1" t="s">
        <v>481</v>
      </c>
      <c r="AW71" s="1" t="s">
        <v>481</v>
      </c>
      <c r="BC71" s="1">
        <f t="shared" si="1"/>
        <v>5</v>
      </c>
    </row>
    <row r="72" spans="1:86" s="1" customFormat="1" ht="15" x14ac:dyDescent="0.25">
      <c r="A72" s="8"/>
      <c r="B72" s="8"/>
      <c r="C72" s="14">
        <v>43069</v>
      </c>
      <c r="D72" s="6">
        <v>42670</v>
      </c>
      <c r="E72" s="2"/>
      <c r="H72" s="1" t="s">
        <v>3158</v>
      </c>
      <c r="I72" s="1" t="s">
        <v>188</v>
      </c>
      <c r="J72" s="1" t="s">
        <v>189</v>
      </c>
      <c r="K72" s="1">
        <v>1</v>
      </c>
      <c r="L72" s="1" t="s">
        <v>4502</v>
      </c>
      <c r="M72" s="18" t="s">
        <v>190</v>
      </c>
      <c r="N72" s="18"/>
      <c r="O72" s="1" t="s">
        <v>4498</v>
      </c>
      <c r="P72" s="1" t="s">
        <v>488</v>
      </c>
      <c r="Q72" s="1" t="s">
        <v>296</v>
      </c>
      <c r="R72" s="1">
        <v>85208</v>
      </c>
      <c r="S72" s="1" t="s">
        <v>4213</v>
      </c>
      <c r="AB72" s="1" t="s">
        <v>297</v>
      </c>
      <c r="AC72" s="1" t="s">
        <v>3161</v>
      </c>
      <c r="AD72" s="2" t="s">
        <v>2374</v>
      </c>
      <c r="AE72" s="3" t="s">
        <v>3161</v>
      </c>
      <c r="AF72" s="1" t="s">
        <v>2388</v>
      </c>
      <c r="AJ72" s="1" t="s">
        <v>3158</v>
      </c>
      <c r="AK72" s="1" t="s">
        <v>481</v>
      </c>
      <c r="BC72" s="1">
        <f t="shared" si="1"/>
        <v>2</v>
      </c>
    </row>
    <row r="73" spans="1:86" s="1" customFormat="1" ht="15" x14ac:dyDescent="0.25">
      <c r="C73" s="14">
        <v>43055</v>
      </c>
      <c r="D73" s="6"/>
      <c r="E73" s="2"/>
      <c r="H73" s="1" t="s">
        <v>283</v>
      </c>
      <c r="I73" s="1" t="s">
        <v>92</v>
      </c>
      <c r="J73" s="1" t="s">
        <v>1498</v>
      </c>
      <c r="L73" s="1" t="s">
        <v>93</v>
      </c>
      <c r="M73" s="4" t="s">
        <v>94</v>
      </c>
      <c r="N73" s="4"/>
      <c r="O73" s="1" t="s">
        <v>95</v>
      </c>
      <c r="P73" s="1" t="s">
        <v>2237</v>
      </c>
      <c r="Q73" s="1" t="s">
        <v>2238</v>
      </c>
      <c r="R73" s="1">
        <v>32174</v>
      </c>
      <c r="AD73" s="2"/>
      <c r="AE73" s="3"/>
      <c r="AH73" s="1" t="s">
        <v>3162</v>
      </c>
      <c r="AI73" s="1" t="s">
        <v>481</v>
      </c>
      <c r="AN73" s="1" t="s">
        <v>481</v>
      </c>
      <c r="AT73" s="1" t="s">
        <v>481</v>
      </c>
      <c r="AW73" s="1" t="s">
        <v>481</v>
      </c>
      <c r="AX73" s="1" t="s">
        <v>3158</v>
      </c>
      <c r="BC73" s="1">
        <f t="shared" si="1"/>
        <v>6</v>
      </c>
    </row>
    <row r="74" spans="1:86" s="1" customFormat="1" ht="15" x14ac:dyDescent="0.25">
      <c r="A74" s="8"/>
      <c r="B74" s="8"/>
      <c r="C74" s="14">
        <v>43041</v>
      </c>
      <c r="D74" s="6">
        <v>42670</v>
      </c>
      <c r="E74" s="2"/>
      <c r="G74" s="1" t="s">
        <v>3162</v>
      </c>
      <c r="H74" s="1" t="s">
        <v>481</v>
      </c>
      <c r="I74" s="1" t="s">
        <v>925</v>
      </c>
      <c r="J74" s="1" t="s">
        <v>905</v>
      </c>
      <c r="K74" s="1">
        <v>1</v>
      </c>
      <c r="L74" s="1" t="s">
        <v>4365</v>
      </c>
      <c r="M74" s="18" t="s">
        <v>927</v>
      </c>
      <c r="N74" s="18"/>
      <c r="O74" s="1" t="s">
        <v>3059</v>
      </c>
      <c r="P74" s="1" t="s">
        <v>488</v>
      </c>
      <c r="Q74" s="1" t="s">
        <v>296</v>
      </c>
      <c r="R74" s="1">
        <v>85206</v>
      </c>
      <c r="S74" s="1" t="s">
        <v>4213</v>
      </c>
      <c r="W74" s="1">
        <v>1</v>
      </c>
      <c r="AB74" s="1" t="s">
        <v>3196</v>
      </c>
      <c r="AC74" s="1" t="s">
        <v>3161</v>
      </c>
      <c r="AD74" s="2" t="s">
        <v>3053</v>
      </c>
      <c r="AE74" s="3"/>
      <c r="AF74" s="1" t="s">
        <v>2564</v>
      </c>
      <c r="AG74" s="1" t="s">
        <v>481</v>
      </c>
      <c r="AJ74" s="1" t="s">
        <v>481</v>
      </c>
      <c r="AN74" s="1" t="s">
        <v>3162</v>
      </c>
      <c r="AS74" s="1" t="s">
        <v>481</v>
      </c>
      <c r="AT74" s="1" t="s">
        <v>481</v>
      </c>
      <c r="AX74" s="1" t="s">
        <v>481</v>
      </c>
      <c r="BA74" s="1" t="s">
        <v>481</v>
      </c>
      <c r="BB74" s="1" t="s">
        <v>481</v>
      </c>
      <c r="BC74" s="1">
        <f t="shared" si="1"/>
        <v>8</v>
      </c>
    </row>
    <row r="75" spans="1:86" s="1" customFormat="1" ht="15" x14ac:dyDescent="0.25">
      <c r="A75" s="8"/>
      <c r="B75" s="8"/>
      <c r="C75" s="14">
        <v>43055</v>
      </c>
      <c r="D75" s="6">
        <v>42670</v>
      </c>
      <c r="E75" s="2"/>
      <c r="G75" s="1" t="s">
        <v>3161</v>
      </c>
      <c r="H75" s="1" t="s">
        <v>3158</v>
      </c>
      <c r="I75" s="1" t="s">
        <v>2676</v>
      </c>
      <c r="J75" s="1" t="s">
        <v>2677</v>
      </c>
      <c r="L75" s="1" t="s">
        <v>2679</v>
      </c>
      <c r="M75" s="31" t="s">
        <v>2663</v>
      </c>
      <c r="N75" s="31"/>
      <c r="O75" s="1" t="s">
        <v>3591</v>
      </c>
      <c r="P75" s="1" t="s">
        <v>5031</v>
      </c>
      <c r="Q75" s="1" t="s">
        <v>296</v>
      </c>
      <c r="R75" s="1">
        <v>85120</v>
      </c>
      <c r="S75" s="1" t="s">
        <v>4213</v>
      </c>
      <c r="W75" s="1">
        <v>1</v>
      </c>
      <c r="Z75" s="1" t="s">
        <v>297</v>
      </c>
      <c r="AB75" s="1" t="s">
        <v>3160</v>
      </c>
      <c r="AC75" s="1" t="s">
        <v>3161</v>
      </c>
      <c r="AD75" s="2" t="s">
        <v>651</v>
      </c>
      <c r="AE75" s="3" t="s">
        <v>3161</v>
      </c>
      <c r="AF75" s="1" t="s">
        <v>2388</v>
      </c>
      <c r="AI75" s="1" t="s">
        <v>481</v>
      </c>
      <c r="AJ75" s="1" t="s">
        <v>481</v>
      </c>
      <c r="AK75" s="1" t="s">
        <v>481</v>
      </c>
      <c r="AM75" s="1" t="s">
        <v>481</v>
      </c>
      <c r="AO75" s="1" t="s">
        <v>481</v>
      </c>
      <c r="AQ75" s="1" t="s">
        <v>481</v>
      </c>
      <c r="AR75" s="1" t="s">
        <v>481</v>
      </c>
      <c r="AU75" s="1" t="s">
        <v>481</v>
      </c>
      <c r="AV75" s="1" t="s">
        <v>481</v>
      </c>
      <c r="AW75" s="1" t="s">
        <v>481</v>
      </c>
      <c r="AX75" s="1" t="s">
        <v>481</v>
      </c>
      <c r="AY75" s="1" t="s">
        <v>481</v>
      </c>
      <c r="AZ75" s="1" t="s">
        <v>481</v>
      </c>
      <c r="BC75" s="1">
        <f t="shared" si="1"/>
        <v>13</v>
      </c>
      <c r="BE75" s="1" t="s">
        <v>3596</v>
      </c>
      <c r="BF75" s="1" t="s">
        <v>4712</v>
      </c>
      <c r="BG75" s="1" t="s">
        <v>4712</v>
      </c>
      <c r="BJ75" s="1" t="s">
        <v>4712</v>
      </c>
      <c r="BO75" s="1" t="s">
        <v>4712</v>
      </c>
      <c r="BS75" s="1" t="s">
        <v>4712</v>
      </c>
      <c r="CF75" s="1" t="s">
        <v>4712</v>
      </c>
      <c r="CH75" s="1" t="s">
        <v>4712</v>
      </c>
    </row>
    <row r="76" spans="1:86" s="1" customFormat="1" ht="15" x14ac:dyDescent="0.25">
      <c r="A76" s="8"/>
      <c r="B76" s="8"/>
      <c r="C76" s="14">
        <v>43048</v>
      </c>
      <c r="D76" s="6">
        <v>42670</v>
      </c>
      <c r="E76" s="2"/>
      <c r="F76" s="6"/>
      <c r="G76" s="6" t="s">
        <v>3161</v>
      </c>
      <c r="H76" s="1" t="s">
        <v>3158</v>
      </c>
      <c r="I76" s="1" t="s">
        <v>3642</v>
      </c>
      <c r="J76" s="1" t="s">
        <v>2593</v>
      </c>
      <c r="L76" s="1" t="s">
        <v>4199</v>
      </c>
      <c r="M76" s="18" t="s">
        <v>4200</v>
      </c>
      <c r="N76" s="18"/>
      <c r="O76" s="1" t="s">
        <v>4201</v>
      </c>
      <c r="P76" s="1" t="s">
        <v>4202</v>
      </c>
      <c r="Q76" s="1" t="s">
        <v>5097</v>
      </c>
      <c r="R76" s="1">
        <v>89104</v>
      </c>
      <c r="S76" s="1" t="s">
        <v>4213</v>
      </c>
      <c r="AD76" s="2"/>
      <c r="AE76" s="3"/>
      <c r="AH76" s="1" t="s">
        <v>481</v>
      </c>
      <c r="AK76" s="1" t="s">
        <v>481</v>
      </c>
      <c r="AL76" s="1" t="s">
        <v>481</v>
      </c>
      <c r="AN76" s="1" t="s">
        <v>481</v>
      </c>
      <c r="AO76" s="1" t="s">
        <v>481</v>
      </c>
      <c r="AP76" s="1" t="s">
        <v>481</v>
      </c>
      <c r="AQ76" s="1" t="s">
        <v>481</v>
      </c>
      <c r="AS76" s="1" t="s">
        <v>481</v>
      </c>
      <c r="AX76" s="1" t="s">
        <v>481</v>
      </c>
      <c r="BC76" s="1">
        <f t="shared" si="1"/>
        <v>9</v>
      </c>
    </row>
    <row r="77" spans="1:86" s="1" customFormat="1" ht="15" x14ac:dyDescent="0.25">
      <c r="A77" s="1" t="s">
        <v>1058</v>
      </c>
      <c r="C77" s="14">
        <v>43048</v>
      </c>
      <c r="D77" s="6">
        <v>42691</v>
      </c>
      <c r="E77" s="2"/>
      <c r="G77" s="1" t="s">
        <v>3162</v>
      </c>
      <c r="H77" s="1" t="s">
        <v>3158</v>
      </c>
      <c r="I77" s="1" t="s">
        <v>4434</v>
      </c>
      <c r="J77" s="1" t="s">
        <v>2742</v>
      </c>
      <c r="K77" s="1">
        <v>1</v>
      </c>
      <c r="L77" s="1" t="s">
        <v>2744</v>
      </c>
      <c r="M77" s="18" t="s">
        <v>2743</v>
      </c>
      <c r="N77" s="18"/>
      <c r="O77" s="1" t="s">
        <v>2745</v>
      </c>
      <c r="P77" s="1" t="s">
        <v>4583</v>
      </c>
      <c r="Q77" s="1" t="s">
        <v>296</v>
      </c>
      <c r="R77" s="1">
        <v>85143</v>
      </c>
      <c r="S77" s="1" t="s">
        <v>4213</v>
      </c>
      <c r="Z77" s="1" t="s">
        <v>297</v>
      </c>
      <c r="AB77" s="1" t="s">
        <v>3160</v>
      </c>
      <c r="AC77" s="1" t="s">
        <v>3161</v>
      </c>
      <c r="AD77" s="2" t="s">
        <v>1012</v>
      </c>
      <c r="AE77" s="3" t="s">
        <v>3161</v>
      </c>
      <c r="AF77" s="1" t="s">
        <v>2388</v>
      </c>
      <c r="AG77" s="1" t="s">
        <v>3158</v>
      </c>
      <c r="AH77" s="1" t="s">
        <v>3158</v>
      </c>
      <c r="AI77" s="1" t="s">
        <v>3158</v>
      </c>
      <c r="AJ77" s="1" t="s">
        <v>3158</v>
      </c>
      <c r="AK77" s="1" t="s">
        <v>3158</v>
      </c>
      <c r="AL77" s="1" t="s">
        <v>3158</v>
      </c>
      <c r="AM77" s="1" t="s">
        <v>3158</v>
      </c>
      <c r="AN77" s="1" t="s">
        <v>3158</v>
      </c>
      <c r="AO77" s="1" t="s">
        <v>3158</v>
      </c>
      <c r="AP77" s="1" t="s">
        <v>3158</v>
      </c>
      <c r="AQ77" s="1" t="s">
        <v>3158</v>
      </c>
      <c r="AR77" s="1" t="s">
        <v>3158</v>
      </c>
      <c r="AS77" s="1" t="s">
        <v>3158</v>
      </c>
      <c r="AT77" s="1" t="s">
        <v>3158</v>
      </c>
      <c r="AU77" s="1" t="s">
        <v>3158</v>
      </c>
      <c r="AV77" s="1" t="s">
        <v>3158</v>
      </c>
      <c r="AX77" s="1" t="s">
        <v>3158</v>
      </c>
      <c r="AY77" s="1" t="s">
        <v>3158</v>
      </c>
      <c r="AZ77" s="1" t="s">
        <v>3158</v>
      </c>
      <c r="BB77" s="1" t="s">
        <v>3158</v>
      </c>
      <c r="BC77" s="1">
        <f t="shared" si="1"/>
        <v>20</v>
      </c>
    </row>
    <row r="78" spans="1:86" s="1" customFormat="1" ht="15" x14ac:dyDescent="0.25">
      <c r="A78" s="8"/>
      <c r="C78" s="14">
        <v>43041</v>
      </c>
      <c r="D78" s="6">
        <v>42656</v>
      </c>
      <c r="E78" s="2"/>
      <c r="G78" s="1" t="s">
        <v>3162</v>
      </c>
      <c r="H78" s="1" t="s">
        <v>3158</v>
      </c>
      <c r="I78" s="1" t="s">
        <v>275</v>
      </c>
      <c r="J78" s="1" t="s">
        <v>906</v>
      </c>
      <c r="L78" s="1" t="s">
        <v>1200</v>
      </c>
      <c r="M78" s="18" t="s">
        <v>2265</v>
      </c>
      <c r="N78" s="18"/>
      <c r="O78" s="1" t="s">
        <v>2267</v>
      </c>
      <c r="P78" s="1" t="s">
        <v>488</v>
      </c>
      <c r="Q78" s="1" t="s">
        <v>296</v>
      </c>
      <c r="R78" s="1">
        <v>85213</v>
      </c>
      <c r="S78" s="1" t="s">
        <v>4213</v>
      </c>
      <c r="U78" s="1">
        <v>1</v>
      </c>
      <c r="V78" s="1" t="s">
        <v>3357</v>
      </c>
      <c r="W78" s="1">
        <v>1</v>
      </c>
      <c r="X78" s="1">
        <v>1</v>
      </c>
      <c r="AD78" s="1" t="s">
        <v>3374</v>
      </c>
      <c r="AE78" s="3" t="s">
        <v>3161</v>
      </c>
      <c r="AF78" s="1" t="s">
        <v>2564</v>
      </c>
      <c r="AG78" s="1" t="s">
        <v>481</v>
      </c>
      <c r="AH78" s="1" t="s">
        <v>481</v>
      </c>
      <c r="AI78" s="1" t="s">
        <v>481</v>
      </c>
      <c r="AN78" s="1" t="s">
        <v>481</v>
      </c>
      <c r="BC78" s="1">
        <f t="shared" si="1"/>
        <v>4</v>
      </c>
      <c r="BF78" s="1" t="s">
        <v>4712</v>
      </c>
      <c r="BG78" s="1" t="s">
        <v>4712</v>
      </c>
      <c r="BH78" s="1" t="s">
        <v>4712</v>
      </c>
      <c r="BL78" s="1" t="s">
        <v>4712</v>
      </c>
      <c r="BM78" s="1" t="s">
        <v>4712</v>
      </c>
      <c r="BN78" s="1" t="s">
        <v>4712</v>
      </c>
      <c r="BO78" s="1" t="s">
        <v>4712</v>
      </c>
      <c r="BR78" s="1" t="s">
        <v>4712</v>
      </c>
    </row>
    <row r="79" spans="1:86" s="1" customFormat="1" ht="15" x14ac:dyDescent="0.25">
      <c r="A79" s="8"/>
      <c r="C79" s="14">
        <v>43048</v>
      </c>
      <c r="D79" s="6">
        <v>42663</v>
      </c>
      <c r="E79" s="2"/>
      <c r="G79" s="1" t="s">
        <v>3161</v>
      </c>
      <c r="H79" s="1" t="s">
        <v>481</v>
      </c>
      <c r="I79" s="1" t="s">
        <v>2758</v>
      </c>
      <c r="J79" s="1" t="s">
        <v>361</v>
      </c>
      <c r="L79" s="1" t="s">
        <v>1199</v>
      </c>
      <c r="M79" s="18" t="s">
        <v>2759</v>
      </c>
      <c r="N79" s="18"/>
      <c r="O79" s="1" t="s">
        <v>2761</v>
      </c>
      <c r="P79" s="1" t="s">
        <v>488</v>
      </c>
      <c r="Q79" s="1" t="s">
        <v>296</v>
      </c>
      <c r="R79" s="1">
        <v>85209</v>
      </c>
      <c r="S79" s="1" t="s">
        <v>4712</v>
      </c>
      <c r="AA79" s="1" t="s">
        <v>809</v>
      </c>
      <c r="AB79" s="1" t="s">
        <v>3196</v>
      </c>
      <c r="AC79" s="1" t="s">
        <v>2757</v>
      </c>
      <c r="AD79" s="2" t="s">
        <v>2762</v>
      </c>
      <c r="AE79" s="3"/>
      <c r="AF79" s="1" t="s">
        <v>2568</v>
      </c>
      <c r="AH79" s="1" t="s">
        <v>481</v>
      </c>
      <c r="AK79" s="1" t="s">
        <v>481</v>
      </c>
      <c r="AL79" s="1" t="s">
        <v>481</v>
      </c>
      <c r="AN79" s="1" t="s">
        <v>481</v>
      </c>
      <c r="AP79" s="1" t="s">
        <v>481</v>
      </c>
      <c r="AS79" s="1" t="s">
        <v>481</v>
      </c>
      <c r="AW79" s="1" t="s">
        <v>481</v>
      </c>
      <c r="AX79" s="1" t="s">
        <v>481</v>
      </c>
      <c r="BA79" s="1" t="s">
        <v>481</v>
      </c>
      <c r="BB79" s="1" t="s">
        <v>481</v>
      </c>
      <c r="BC79" s="1">
        <f t="shared" si="1"/>
        <v>10</v>
      </c>
      <c r="BF79" s="1" t="s">
        <v>4712</v>
      </c>
      <c r="BG79" s="1" t="s">
        <v>4712</v>
      </c>
      <c r="BJ79" s="1" t="s">
        <v>4712</v>
      </c>
      <c r="BK79" s="1" t="s">
        <v>4712</v>
      </c>
      <c r="BL79" s="1" t="s">
        <v>4712</v>
      </c>
      <c r="BO79" s="1" t="s">
        <v>4712</v>
      </c>
      <c r="BP79" s="1" t="s">
        <v>4712</v>
      </c>
    </row>
    <row r="80" spans="1:86" s="1" customFormat="1" ht="15" x14ac:dyDescent="0.25">
      <c r="A80" s="8"/>
      <c r="C80" s="14">
        <v>43048</v>
      </c>
      <c r="D80" s="6">
        <v>42663</v>
      </c>
      <c r="E80" s="2"/>
      <c r="G80" s="1" t="s">
        <v>3161</v>
      </c>
      <c r="H80" s="1" t="s">
        <v>3158</v>
      </c>
      <c r="I80" s="1" t="s">
        <v>2758</v>
      </c>
      <c r="J80" s="1" t="s">
        <v>2762</v>
      </c>
      <c r="L80" s="1" t="s">
        <v>1199</v>
      </c>
      <c r="M80" s="18" t="s">
        <v>2759</v>
      </c>
      <c r="N80" s="18"/>
      <c r="O80" s="1" t="s">
        <v>2761</v>
      </c>
      <c r="P80" s="1" t="s">
        <v>3023</v>
      </c>
      <c r="Q80" s="1" t="s">
        <v>296</v>
      </c>
      <c r="R80" s="1">
        <v>85209</v>
      </c>
      <c r="S80" s="1" t="s">
        <v>4213</v>
      </c>
      <c r="AA80" s="1" t="s">
        <v>2763</v>
      </c>
      <c r="AB80" s="1" t="s">
        <v>3196</v>
      </c>
      <c r="AC80" s="1" t="s">
        <v>3161</v>
      </c>
      <c r="AD80" s="2"/>
      <c r="AE80" s="3"/>
      <c r="AF80" s="1" t="s">
        <v>2564</v>
      </c>
      <c r="AH80" s="1" t="s">
        <v>481</v>
      </c>
      <c r="AK80" s="1" t="s">
        <v>481</v>
      </c>
      <c r="AN80" s="1" t="s">
        <v>481</v>
      </c>
      <c r="AP80" s="1" t="s">
        <v>481</v>
      </c>
      <c r="AS80" s="1" t="s">
        <v>481</v>
      </c>
      <c r="AW80" s="1" t="s">
        <v>481</v>
      </c>
      <c r="AX80" s="1" t="s">
        <v>481</v>
      </c>
      <c r="BA80" s="1" t="s">
        <v>481</v>
      </c>
      <c r="BB80" s="1" t="s">
        <v>481</v>
      </c>
      <c r="BC80" s="1">
        <f t="shared" si="1"/>
        <v>9</v>
      </c>
      <c r="BF80" s="1" t="s">
        <v>4712</v>
      </c>
      <c r="BG80" s="1" t="s">
        <v>4712</v>
      </c>
      <c r="BJ80" s="1" t="s">
        <v>4712</v>
      </c>
      <c r="BK80" s="1" t="s">
        <v>4712</v>
      </c>
      <c r="BL80" s="1" t="s">
        <v>4712</v>
      </c>
      <c r="BN80" s="1" t="s">
        <v>4712</v>
      </c>
      <c r="BO80" s="1" t="s">
        <v>4712</v>
      </c>
      <c r="BP80" s="1" t="s">
        <v>4712</v>
      </c>
    </row>
    <row r="81" spans="1:67" s="1" customFormat="1" ht="15" x14ac:dyDescent="0.25">
      <c r="A81" s="8"/>
      <c r="C81" s="14">
        <v>43069</v>
      </c>
      <c r="D81" s="6">
        <v>42705</v>
      </c>
      <c r="E81" s="2"/>
      <c r="F81" s="1" t="s">
        <v>297</v>
      </c>
      <c r="H81" s="1" t="s">
        <v>3158</v>
      </c>
      <c r="I81" s="1" t="s">
        <v>2764</v>
      </c>
      <c r="J81" s="1" t="s">
        <v>4023</v>
      </c>
      <c r="K81" s="1">
        <v>1</v>
      </c>
      <c r="L81" s="1" t="s">
        <v>2765</v>
      </c>
      <c r="M81" s="18"/>
      <c r="N81" s="18"/>
      <c r="O81" s="1" t="s">
        <v>1928</v>
      </c>
      <c r="P81" s="1" t="s">
        <v>488</v>
      </c>
      <c r="Q81" s="1" t="s">
        <v>296</v>
      </c>
      <c r="AB81" s="1" t="s">
        <v>3160</v>
      </c>
      <c r="AC81" s="1" t="s">
        <v>3189</v>
      </c>
      <c r="AD81" s="2" t="s">
        <v>3856</v>
      </c>
      <c r="AE81" s="3" t="s">
        <v>3161</v>
      </c>
      <c r="AI81" s="1" t="s">
        <v>3158</v>
      </c>
      <c r="AJ81" s="1" t="s">
        <v>3158</v>
      </c>
      <c r="AK81" s="1" t="s">
        <v>3158</v>
      </c>
      <c r="AL81" s="1" t="s">
        <v>3158</v>
      </c>
      <c r="AM81" s="1" t="s">
        <v>3158</v>
      </c>
      <c r="AN81" s="1" t="s">
        <v>3158</v>
      </c>
      <c r="AR81" s="1" t="s">
        <v>3158</v>
      </c>
      <c r="AS81" s="1" t="s">
        <v>3158</v>
      </c>
      <c r="AT81" s="1" t="s">
        <v>3158</v>
      </c>
      <c r="AU81" s="1" t="s">
        <v>3158</v>
      </c>
      <c r="BC81" s="1">
        <f t="shared" si="1"/>
        <v>10</v>
      </c>
    </row>
    <row r="82" spans="1:67" s="1" customFormat="1" ht="15" x14ac:dyDescent="0.25">
      <c r="A82" s="8"/>
      <c r="C82" s="14">
        <v>43104</v>
      </c>
      <c r="D82" s="6">
        <v>42761</v>
      </c>
      <c r="E82" s="2"/>
      <c r="G82" s="1" t="s">
        <v>3161</v>
      </c>
      <c r="H82" s="1" t="s">
        <v>481</v>
      </c>
      <c r="I82" s="1" t="s">
        <v>641</v>
      </c>
      <c r="J82" s="1" t="s">
        <v>299</v>
      </c>
      <c r="L82" s="1" t="s">
        <v>642</v>
      </c>
      <c r="M82" s="18" t="s">
        <v>643</v>
      </c>
      <c r="N82" s="18"/>
      <c r="O82" s="1" t="s">
        <v>4965</v>
      </c>
      <c r="P82" s="1" t="s">
        <v>4966</v>
      </c>
      <c r="Q82" s="1" t="s">
        <v>615</v>
      </c>
      <c r="S82" s="1" t="s">
        <v>4213</v>
      </c>
      <c r="AD82" s="2"/>
      <c r="AE82" s="3"/>
      <c r="AO82" s="1" t="s">
        <v>481</v>
      </c>
      <c r="AP82" s="1" t="s">
        <v>481</v>
      </c>
      <c r="AQ82" s="1" t="s">
        <v>481</v>
      </c>
      <c r="AR82" s="1" t="s">
        <v>481</v>
      </c>
      <c r="AT82" s="1" t="s">
        <v>481</v>
      </c>
      <c r="AU82" s="1" t="s">
        <v>481</v>
      </c>
      <c r="AV82" s="1" t="s">
        <v>481</v>
      </c>
      <c r="AW82" s="1" t="s">
        <v>481</v>
      </c>
      <c r="AZ82" s="1" t="s">
        <v>481</v>
      </c>
      <c r="BA82" s="1" t="s">
        <v>481</v>
      </c>
      <c r="BC82" s="1">
        <f t="shared" si="1"/>
        <v>10</v>
      </c>
    </row>
    <row r="83" spans="1:67" s="1" customFormat="1" ht="15" x14ac:dyDescent="0.25">
      <c r="A83" s="8"/>
      <c r="C83" s="14">
        <v>43104</v>
      </c>
      <c r="D83" s="6">
        <v>42761</v>
      </c>
      <c r="E83" s="2"/>
      <c r="G83" s="1" t="s">
        <v>3161</v>
      </c>
      <c r="H83" s="1" t="s">
        <v>3158</v>
      </c>
      <c r="I83" s="1" t="s">
        <v>641</v>
      </c>
      <c r="J83" s="1" t="s">
        <v>4578</v>
      </c>
      <c r="L83" s="1" t="s">
        <v>642</v>
      </c>
      <c r="M83" s="18" t="s">
        <v>643</v>
      </c>
      <c r="N83" s="18"/>
      <c r="O83" s="1" t="s">
        <v>4965</v>
      </c>
      <c r="P83" s="1" t="s">
        <v>4966</v>
      </c>
      <c r="Q83" s="1" t="s">
        <v>615</v>
      </c>
      <c r="S83" s="1" t="s">
        <v>4712</v>
      </c>
      <c r="AD83" s="2"/>
      <c r="AE83" s="3"/>
      <c r="AO83" s="1" t="s">
        <v>481</v>
      </c>
      <c r="AP83" s="1" t="s">
        <v>481</v>
      </c>
      <c r="AQ83" s="1" t="s">
        <v>481</v>
      </c>
      <c r="AR83" s="1" t="s">
        <v>481</v>
      </c>
      <c r="AT83" s="1" t="s">
        <v>481</v>
      </c>
      <c r="AU83" s="1" t="s">
        <v>481</v>
      </c>
      <c r="AV83" s="1" t="s">
        <v>3158</v>
      </c>
      <c r="AW83" s="1" t="s">
        <v>481</v>
      </c>
      <c r="AZ83" s="1" t="s">
        <v>481</v>
      </c>
      <c r="BA83" s="1" t="s">
        <v>481</v>
      </c>
      <c r="BC83" s="1">
        <f t="shared" si="1"/>
        <v>10</v>
      </c>
    </row>
    <row r="84" spans="1:67" s="1" customFormat="1" ht="15" x14ac:dyDescent="0.25">
      <c r="A84" s="8"/>
      <c r="C84" s="14">
        <v>43055</v>
      </c>
      <c r="D84" s="6">
        <v>42705</v>
      </c>
      <c r="E84" s="2"/>
      <c r="H84" s="1" t="s">
        <v>481</v>
      </c>
      <c r="I84" s="1" t="s">
        <v>3111</v>
      </c>
      <c r="J84" s="1" t="s">
        <v>2494</v>
      </c>
      <c r="K84" s="1">
        <v>1</v>
      </c>
      <c r="L84" s="1" t="s">
        <v>584</v>
      </c>
      <c r="M84" s="18"/>
      <c r="N84" s="18"/>
      <c r="O84" s="1" t="s">
        <v>3112</v>
      </c>
      <c r="P84" s="1" t="s">
        <v>488</v>
      </c>
      <c r="Q84" s="1" t="s">
        <v>296</v>
      </c>
      <c r="R84" s="1">
        <v>85209</v>
      </c>
      <c r="AC84" s="1" t="s">
        <v>3189</v>
      </c>
      <c r="AD84" s="2" t="s">
        <v>2367</v>
      </c>
      <c r="AE84" s="3" t="s">
        <v>3161</v>
      </c>
      <c r="AI84" s="1" t="s">
        <v>481</v>
      </c>
      <c r="AK84" s="1" t="s">
        <v>481</v>
      </c>
      <c r="AL84" s="1" t="s">
        <v>481</v>
      </c>
      <c r="AO84" s="1" t="s">
        <v>481</v>
      </c>
      <c r="AU84" s="1" t="s">
        <v>481</v>
      </c>
      <c r="AW84" s="1" t="s">
        <v>481</v>
      </c>
      <c r="BC84" s="1">
        <f t="shared" si="1"/>
        <v>6</v>
      </c>
      <c r="BF84" s="1" t="s">
        <v>4712</v>
      </c>
      <c r="BG84" s="1" t="s">
        <v>4712</v>
      </c>
      <c r="BH84" s="1" t="s">
        <v>4712</v>
      </c>
      <c r="BJ84" s="1" t="s">
        <v>4712</v>
      </c>
      <c r="BO84" s="1" t="s">
        <v>4712</v>
      </c>
    </row>
    <row r="85" spans="1:67" s="1" customFormat="1" ht="15" x14ac:dyDescent="0.25">
      <c r="A85" s="8"/>
      <c r="C85" s="14">
        <v>43041</v>
      </c>
      <c r="D85" s="6">
        <v>42656</v>
      </c>
      <c r="E85" s="2"/>
      <c r="F85" s="1" t="s">
        <v>297</v>
      </c>
      <c r="H85" s="1" t="s">
        <v>481</v>
      </c>
      <c r="I85" s="1" t="s">
        <v>3323</v>
      </c>
      <c r="J85" s="1" t="s">
        <v>1145</v>
      </c>
      <c r="K85" s="1">
        <v>1</v>
      </c>
      <c r="L85" s="1" t="s">
        <v>2134</v>
      </c>
      <c r="M85" s="18" t="s">
        <v>4014</v>
      </c>
      <c r="N85" s="18"/>
      <c r="O85" s="1" t="s">
        <v>3325</v>
      </c>
      <c r="P85" s="1" t="s">
        <v>488</v>
      </c>
      <c r="Q85" s="1" t="s">
        <v>296</v>
      </c>
      <c r="R85" s="1">
        <v>85209</v>
      </c>
      <c r="S85" s="1" t="s">
        <v>4712</v>
      </c>
      <c r="AB85" s="1" t="s">
        <v>3196</v>
      </c>
      <c r="AC85" s="1" t="s">
        <v>3189</v>
      </c>
      <c r="AD85" s="2"/>
      <c r="AE85" s="3"/>
      <c r="AG85" s="1" t="s">
        <v>3158</v>
      </c>
      <c r="AH85" s="1" t="s">
        <v>3158</v>
      </c>
      <c r="AI85" s="1" t="s">
        <v>3158</v>
      </c>
      <c r="AJ85" s="1" t="s">
        <v>3158</v>
      </c>
      <c r="AK85" s="1" t="s">
        <v>3158</v>
      </c>
      <c r="AM85" s="1" t="s">
        <v>3158</v>
      </c>
      <c r="AN85" s="1" t="s">
        <v>3158</v>
      </c>
      <c r="AO85" s="1" t="s">
        <v>3158</v>
      </c>
      <c r="AP85" s="1" t="s">
        <v>3158</v>
      </c>
      <c r="AQ85" s="1" t="s">
        <v>3158</v>
      </c>
      <c r="AR85" s="1" t="s">
        <v>3158</v>
      </c>
      <c r="AS85" s="1" t="s">
        <v>3158</v>
      </c>
      <c r="AT85" s="1" t="s">
        <v>3158</v>
      </c>
      <c r="AU85" s="1" t="s">
        <v>3158</v>
      </c>
      <c r="AV85" s="1" t="s">
        <v>3158</v>
      </c>
      <c r="AW85" s="1" t="s">
        <v>3158</v>
      </c>
      <c r="AX85" s="1" t="s">
        <v>3158</v>
      </c>
      <c r="AY85" s="1" t="s">
        <v>3158</v>
      </c>
      <c r="AZ85" s="1" t="s">
        <v>3158</v>
      </c>
      <c r="BA85" s="1" t="s">
        <v>3158</v>
      </c>
      <c r="BB85" s="1" t="s">
        <v>3158</v>
      </c>
      <c r="BC85" s="1">
        <f t="shared" si="1"/>
        <v>21</v>
      </c>
    </row>
    <row r="86" spans="1:67" s="1" customFormat="1" ht="15" x14ac:dyDescent="0.25">
      <c r="A86" s="8"/>
      <c r="C86" s="14">
        <v>43041</v>
      </c>
      <c r="D86" s="6">
        <v>42656</v>
      </c>
      <c r="E86" s="2"/>
      <c r="H86" s="1" t="s">
        <v>3158</v>
      </c>
      <c r="I86" s="1" t="s">
        <v>3323</v>
      </c>
      <c r="J86" s="1" t="s">
        <v>3326</v>
      </c>
      <c r="K86" s="1">
        <v>1</v>
      </c>
      <c r="L86" s="1" t="s">
        <v>2134</v>
      </c>
      <c r="M86" s="18" t="s">
        <v>4014</v>
      </c>
      <c r="N86" s="18"/>
      <c r="O86" s="1" t="s">
        <v>3325</v>
      </c>
      <c r="P86" s="1" t="s">
        <v>488</v>
      </c>
      <c r="Q86" s="1" t="s">
        <v>296</v>
      </c>
      <c r="R86" s="1">
        <v>85209</v>
      </c>
      <c r="S86" s="1" t="s">
        <v>4213</v>
      </c>
      <c r="AB86" s="1" t="s">
        <v>3196</v>
      </c>
      <c r="AC86" s="1" t="s">
        <v>3189</v>
      </c>
      <c r="AD86" s="2"/>
      <c r="AE86" s="3"/>
      <c r="AG86" s="1" t="s">
        <v>481</v>
      </c>
      <c r="AH86" s="1" t="s">
        <v>481</v>
      </c>
      <c r="AI86" s="1" t="s">
        <v>3158</v>
      </c>
      <c r="AJ86" s="1" t="s">
        <v>481</v>
      </c>
      <c r="AK86" s="1" t="s">
        <v>481</v>
      </c>
      <c r="AM86" s="1" t="s">
        <v>481</v>
      </c>
      <c r="AN86" s="1" t="s">
        <v>481</v>
      </c>
      <c r="AO86" s="1" t="s">
        <v>481</v>
      </c>
      <c r="AP86" s="1" t="s">
        <v>481</v>
      </c>
      <c r="AQ86" s="1" t="s">
        <v>481</v>
      </c>
      <c r="AR86" s="1" t="s">
        <v>481</v>
      </c>
      <c r="AS86" s="1" t="s">
        <v>481</v>
      </c>
      <c r="AT86" s="1" t="s">
        <v>481</v>
      </c>
      <c r="AU86" s="1" t="s">
        <v>481</v>
      </c>
      <c r="AV86" s="1" t="s">
        <v>481</v>
      </c>
      <c r="AW86" s="1" t="s">
        <v>481</v>
      </c>
      <c r="AX86" s="1" t="s">
        <v>481</v>
      </c>
      <c r="AY86" s="1" t="s">
        <v>3158</v>
      </c>
      <c r="AZ86" s="1" t="s">
        <v>481</v>
      </c>
      <c r="BA86" s="1" t="s">
        <v>481</v>
      </c>
      <c r="BB86" s="1" t="s">
        <v>3158</v>
      </c>
      <c r="BC86" s="1">
        <f t="shared" si="1"/>
        <v>21</v>
      </c>
    </row>
    <row r="87" spans="1:67" s="1" customFormat="1" ht="15" x14ac:dyDescent="0.25">
      <c r="A87" s="8"/>
      <c r="C87" s="14">
        <v>43069</v>
      </c>
      <c r="D87" s="6">
        <v>42670</v>
      </c>
      <c r="E87" s="2"/>
      <c r="H87" s="1" t="s">
        <v>481</v>
      </c>
      <c r="I87" s="1" t="s">
        <v>2771</v>
      </c>
      <c r="J87" s="1" t="s">
        <v>3313</v>
      </c>
      <c r="K87" s="1">
        <v>1</v>
      </c>
      <c r="L87" s="1" t="s">
        <v>4502</v>
      </c>
      <c r="M87" s="18" t="s">
        <v>190</v>
      </c>
      <c r="N87" s="18"/>
      <c r="O87" s="1" t="s">
        <v>4498</v>
      </c>
      <c r="P87" s="1" t="s">
        <v>488</v>
      </c>
      <c r="Q87" s="1" t="s">
        <v>296</v>
      </c>
      <c r="R87" s="1">
        <v>85208</v>
      </c>
      <c r="AB87" s="1" t="s">
        <v>297</v>
      </c>
      <c r="AC87" s="1" t="s">
        <v>2770</v>
      </c>
      <c r="AD87" s="2" t="s">
        <v>188</v>
      </c>
      <c r="AE87" s="3" t="s">
        <v>3161</v>
      </c>
      <c r="AJ87" s="1" t="s">
        <v>481</v>
      </c>
      <c r="AK87" s="1" t="s">
        <v>481</v>
      </c>
      <c r="BC87" s="1">
        <f t="shared" si="1"/>
        <v>2</v>
      </c>
    </row>
    <row r="88" spans="1:67" s="1" customFormat="1" ht="15" x14ac:dyDescent="0.25">
      <c r="C88" s="14">
        <v>43055</v>
      </c>
      <c r="D88" s="6"/>
      <c r="E88" s="2"/>
      <c r="H88" s="1" t="s">
        <v>4682</v>
      </c>
      <c r="I88" s="1" t="s">
        <v>2771</v>
      </c>
      <c r="J88" s="1" t="s">
        <v>4364</v>
      </c>
      <c r="L88" s="1" t="s">
        <v>2239</v>
      </c>
      <c r="M88" s="18"/>
      <c r="N88" s="18"/>
      <c r="O88" s="1" t="s">
        <v>2247</v>
      </c>
      <c r="P88" s="1" t="s">
        <v>488</v>
      </c>
      <c r="Q88" s="1" t="s">
        <v>296</v>
      </c>
      <c r="R88" s="1">
        <v>85209</v>
      </c>
      <c r="AD88" s="2" t="s">
        <v>2240</v>
      </c>
      <c r="AE88" s="3"/>
      <c r="AI88" s="1" t="s">
        <v>481</v>
      </c>
      <c r="AJ88" s="1" t="s">
        <v>481</v>
      </c>
      <c r="BC88" s="1">
        <f t="shared" si="1"/>
        <v>2</v>
      </c>
    </row>
    <row r="89" spans="1:67" s="1" customFormat="1" ht="15" x14ac:dyDescent="0.25">
      <c r="C89" s="14">
        <v>43041</v>
      </c>
      <c r="E89" s="2"/>
      <c r="F89" s="1" t="s">
        <v>297</v>
      </c>
      <c r="H89" s="1" t="s">
        <v>481</v>
      </c>
      <c r="I89" s="1" t="s">
        <v>1015</v>
      </c>
      <c r="J89" s="1" t="s">
        <v>2949</v>
      </c>
      <c r="L89" s="1" t="s">
        <v>1981</v>
      </c>
      <c r="M89" s="18"/>
      <c r="N89" s="18"/>
      <c r="O89" s="1" t="s">
        <v>4977</v>
      </c>
      <c r="P89" s="1" t="s">
        <v>4978</v>
      </c>
      <c r="Q89" s="1" t="s">
        <v>296</v>
      </c>
      <c r="R89" s="1">
        <v>85234</v>
      </c>
      <c r="AD89" s="1" t="s">
        <v>2032</v>
      </c>
      <c r="AE89" s="3"/>
      <c r="AG89" s="1" t="s">
        <v>3158</v>
      </c>
      <c r="AP89" s="1" t="s">
        <v>3158</v>
      </c>
      <c r="AQ89" s="1" t="s">
        <v>3158</v>
      </c>
      <c r="AS89" s="1" t="s">
        <v>3158</v>
      </c>
      <c r="AT89" s="1" t="s">
        <v>3158</v>
      </c>
      <c r="BC89" s="1">
        <f t="shared" si="1"/>
        <v>5</v>
      </c>
      <c r="BF89" s="1" t="s">
        <v>4712</v>
      </c>
      <c r="BG89" s="1" t="s">
        <v>4712</v>
      </c>
      <c r="BH89" s="1" t="s">
        <v>4712</v>
      </c>
      <c r="BN89" s="1" t="s">
        <v>4712</v>
      </c>
    </row>
    <row r="90" spans="1:67" s="1" customFormat="1" ht="15" x14ac:dyDescent="0.25">
      <c r="A90" s="8"/>
      <c r="C90" s="14">
        <v>43069</v>
      </c>
      <c r="D90" s="6">
        <v>42656</v>
      </c>
      <c r="E90" s="2"/>
      <c r="H90" s="1" t="s">
        <v>3158</v>
      </c>
      <c r="I90" s="1" t="s">
        <v>2772</v>
      </c>
      <c r="J90" s="1" t="s">
        <v>4345</v>
      </c>
      <c r="L90" s="1" t="s">
        <v>1201</v>
      </c>
      <c r="M90" s="18" t="s">
        <v>2774</v>
      </c>
      <c r="N90" s="18"/>
      <c r="O90" s="1" t="s">
        <v>1519</v>
      </c>
      <c r="P90" s="1" t="s">
        <v>488</v>
      </c>
      <c r="Q90" s="1" t="s">
        <v>296</v>
      </c>
      <c r="R90" s="1">
        <v>85212</v>
      </c>
      <c r="S90" s="1" t="s">
        <v>4712</v>
      </c>
      <c r="AB90" s="1" t="s">
        <v>3196</v>
      </c>
      <c r="AC90" s="1" t="s">
        <v>1520</v>
      </c>
      <c r="AD90" s="2" t="s">
        <v>2773</v>
      </c>
      <c r="AE90" s="3"/>
      <c r="AF90" s="1" t="s">
        <v>2568</v>
      </c>
      <c r="AJ90" s="1" t="s">
        <v>481</v>
      </c>
      <c r="AK90" s="1" t="s">
        <v>481</v>
      </c>
      <c r="BC90" s="1">
        <f t="shared" si="1"/>
        <v>2</v>
      </c>
    </row>
    <row r="91" spans="1:67" s="1" customFormat="1" ht="15" x14ac:dyDescent="0.25">
      <c r="A91" s="8"/>
      <c r="C91" s="14">
        <v>43069</v>
      </c>
      <c r="D91" s="6">
        <v>42656</v>
      </c>
      <c r="E91" s="2"/>
      <c r="H91" s="1" t="s">
        <v>481</v>
      </c>
      <c r="I91" s="1" t="s">
        <v>2772</v>
      </c>
      <c r="J91" s="1" t="s">
        <v>2773</v>
      </c>
      <c r="L91" s="1" t="s">
        <v>1201</v>
      </c>
      <c r="M91" s="18" t="s">
        <v>2774</v>
      </c>
      <c r="N91" s="18"/>
      <c r="O91" s="1" t="s">
        <v>1519</v>
      </c>
      <c r="P91" s="1" t="s">
        <v>488</v>
      </c>
      <c r="Q91" s="1" t="s">
        <v>296</v>
      </c>
      <c r="R91" s="1">
        <v>85212</v>
      </c>
      <c r="S91" s="1" t="s">
        <v>4213</v>
      </c>
      <c r="AB91" s="1" t="s">
        <v>3196</v>
      </c>
      <c r="AC91" s="1" t="s">
        <v>3161</v>
      </c>
      <c r="AD91" s="2"/>
      <c r="AE91" s="3"/>
      <c r="AF91" s="1" t="s">
        <v>2564</v>
      </c>
      <c r="AJ91" s="1" t="s">
        <v>481</v>
      </c>
      <c r="AK91" s="1" t="s">
        <v>481</v>
      </c>
      <c r="BC91" s="1">
        <f t="shared" si="1"/>
        <v>2</v>
      </c>
    </row>
    <row r="92" spans="1:67" s="1" customFormat="1" ht="15" x14ac:dyDescent="0.25">
      <c r="C92" s="14">
        <v>43076</v>
      </c>
      <c r="D92" s="6">
        <v>42712</v>
      </c>
      <c r="E92" s="2"/>
      <c r="H92" s="1" t="s">
        <v>481</v>
      </c>
      <c r="I92" s="1" t="s">
        <v>3231</v>
      </c>
      <c r="J92" s="1" t="s">
        <v>3232</v>
      </c>
      <c r="L92" s="1" t="s">
        <v>3233</v>
      </c>
      <c r="M92" s="18" t="s">
        <v>2556</v>
      </c>
      <c r="N92" s="18"/>
      <c r="O92" s="1" t="s">
        <v>3235</v>
      </c>
      <c r="P92" s="1" t="s">
        <v>3236</v>
      </c>
      <c r="Q92" s="1" t="s">
        <v>615</v>
      </c>
      <c r="R92" s="1">
        <v>49548</v>
      </c>
      <c r="AB92" s="2"/>
      <c r="AC92" s="3"/>
      <c r="AK92" s="1" t="s">
        <v>481</v>
      </c>
      <c r="AL92" s="1" t="s">
        <v>481</v>
      </c>
      <c r="AN92" s="1" t="s">
        <v>481</v>
      </c>
      <c r="AO92" s="1" t="s">
        <v>481</v>
      </c>
      <c r="AP92" s="1" t="s">
        <v>481</v>
      </c>
      <c r="AQ92" s="1" t="s">
        <v>481</v>
      </c>
      <c r="AR92" s="1" t="s">
        <v>481</v>
      </c>
      <c r="AS92" s="1" t="s">
        <v>481</v>
      </c>
      <c r="AT92" s="1" t="s">
        <v>481</v>
      </c>
      <c r="AU92" s="1" t="s">
        <v>481</v>
      </c>
      <c r="AV92" s="1" t="s">
        <v>481</v>
      </c>
      <c r="AW92" s="1" t="s">
        <v>481</v>
      </c>
      <c r="AX92" s="1" t="s">
        <v>481</v>
      </c>
      <c r="AY92" s="1" t="s">
        <v>481</v>
      </c>
      <c r="AZ92" s="1" t="s">
        <v>481</v>
      </c>
      <c r="BA92" s="1" t="s">
        <v>481</v>
      </c>
      <c r="BB92" s="1" t="s">
        <v>481</v>
      </c>
      <c r="BC92" s="1">
        <f t="shared" si="1"/>
        <v>17</v>
      </c>
    </row>
    <row r="93" spans="1:67" s="1" customFormat="1" ht="15" x14ac:dyDescent="0.25">
      <c r="C93" s="14">
        <v>43118</v>
      </c>
      <c r="D93" s="2"/>
      <c r="E93" s="2"/>
      <c r="G93" s="1" t="s">
        <v>3161</v>
      </c>
      <c r="H93" s="1" t="s">
        <v>481</v>
      </c>
      <c r="I93" s="1" t="s">
        <v>4443</v>
      </c>
      <c r="J93" s="1" t="s">
        <v>5159</v>
      </c>
      <c r="L93" s="1" t="s">
        <v>4444</v>
      </c>
      <c r="M93" s="18" t="s">
        <v>4445</v>
      </c>
      <c r="N93" s="18"/>
      <c r="O93" s="1" t="s">
        <v>4446</v>
      </c>
      <c r="P93" s="1" t="s">
        <v>488</v>
      </c>
      <c r="Q93" s="1" t="s">
        <v>296</v>
      </c>
      <c r="S93" s="1" t="s">
        <v>4213</v>
      </c>
      <c r="AD93" s="2" t="s">
        <v>3099</v>
      </c>
      <c r="AE93" s="3"/>
      <c r="AF93" s="1" t="s">
        <v>2564</v>
      </c>
      <c r="AQ93" s="1" t="s">
        <v>481</v>
      </c>
      <c r="AS93" s="1" t="s">
        <v>481</v>
      </c>
      <c r="AT93" s="1" t="s">
        <v>481</v>
      </c>
      <c r="AU93" s="1" t="s">
        <v>481</v>
      </c>
      <c r="AW93" s="1" t="s">
        <v>481</v>
      </c>
      <c r="AX93" s="1" t="s">
        <v>481</v>
      </c>
      <c r="AY93" s="1" t="s">
        <v>481</v>
      </c>
      <c r="BC93" s="1">
        <f t="shared" si="1"/>
        <v>7</v>
      </c>
    </row>
    <row r="94" spans="1:67" s="1" customFormat="1" ht="15" x14ac:dyDescent="0.25">
      <c r="C94" s="14">
        <v>43041</v>
      </c>
      <c r="D94" s="6">
        <v>42656</v>
      </c>
      <c r="E94" s="2"/>
      <c r="G94" s="1" t="s">
        <v>3162</v>
      </c>
      <c r="H94" s="1" t="s">
        <v>481</v>
      </c>
      <c r="I94" s="1" t="s">
        <v>110</v>
      </c>
      <c r="J94" s="1" t="s">
        <v>4364</v>
      </c>
      <c r="L94" s="1" t="s">
        <v>111</v>
      </c>
      <c r="M94" s="18" t="s">
        <v>1650</v>
      </c>
      <c r="N94" s="18"/>
      <c r="O94" s="1" t="s">
        <v>112</v>
      </c>
      <c r="P94" s="1" t="s">
        <v>113</v>
      </c>
      <c r="Q94" s="1" t="s">
        <v>296</v>
      </c>
      <c r="R94" s="1">
        <v>85132</v>
      </c>
      <c r="S94" s="1" t="s">
        <v>4213</v>
      </c>
      <c r="W94" s="1">
        <v>1</v>
      </c>
      <c r="AB94" s="1" t="s">
        <v>3196</v>
      </c>
      <c r="AC94" s="1" t="s">
        <v>3189</v>
      </c>
      <c r="AD94" s="2"/>
      <c r="AE94" s="3"/>
      <c r="AF94" s="1" t="s">
        <v>2392</v>
      </c>
      <c r="AG94" s="1" t="s">
        <v>481</v>
      </c>
      <c r="AL94" s="1" t="s">
        <v>481</v>
      </c>
      <c r="BA94" s="1" t="s">
        <v>481</v>
      </c>
      <c r="BC94" s="1">
        <f t="shared" si="1"/>
        <v>3</v>
      </c>
    </row>
    <row r="95" spans="1:67" s="1" customFormat="1" ht="15" x14ac:dyDescent="0.25">
      <c r="C95" s="14">
        <v>43041</v>
      </c>
      <c r="D95" s="6">
        <v>42656</v>
      </c>
      <c r="E95" s="2"/>
      <c r="G95" s="1" t="s">
        <v>3162</v>
      </c>
      <c r="H95" s="1" t="s">
        <v>3158</v>
      </c>
      <c r="I95" s="1" t="s">
        <v>110</v>
      </c>
      <c r="J95" s="1" t="s">
        <v>114</v>
      </c>
      <c r="L95" s="1" t="s">
        <v>115</v>
      </c>
      <c r="M95" s="18" t="s">
        <v>1650</v>
      </c>
      <c r="N95" s="18"/>
      <c r="O95" s="1" t="s">
        <v>112</v>
      </c>
      <c r="P95" s="1" t="s">
        <v>113</v>
      </c>
      <c r="Q95" s="1" t="s">
        <v>296</v>
      </c>
      <c r="R95" s="1">
        <v>85132</v>
      </c>
      <c r="S95" s="1" t="s">
        <v>4712</v>
      </c>
      <c r="W95" s="1">
        <v>1</v>
      </c>
      <c r="AB95" s="1" t="s">
        <v>3196</v>
      </c>
      <c r="AC95" s="1" t="s">
        <v>3189</v>
      </c>
      <c r="AD95" s="2"/>
      <c r="AE95" s="3"/>
      <c r="AF95" s="1" t="s">
        <v>2388</v>
      </c>
      <c r="AG95" s="1" t="s">
        <v>481</v>
      </c>
      <c r="AL95" s="1" t="s">
        <v>481</v>
      </c>
      <c r="BA95" s="1" t="s">
        <v>481</v>
      </c>
      <c r="BC95" s="1">
        <f t="shared" si="1"/>
        <v>3</v>
      </c>
    </row>
    <row r="96" spans="1:67" s="1" customFormat="1" ht="15" x14ac:dyDescent="0.25">
      <c r="A96" s="1" t="s">
        <v>5217</v>
      </c>
      <c r="C96" s="14">
        <v>43055</v>
      </c>
      <c r="D96" s="6">
        <v>42726</v>
      </c>
      <c r="E96" s="2"/>
      <c r="H96" s="1" t="s">
        <v>481</v>
      </c>
      <c r="I96" s="1" t="s">
        <v>824</v>
      </c>
      <c r="J96" s="1" t="s">
        <v>144</v>
      </c>
      <c r="L96" s="1" t="s">
        <v>825</v>
      </c>
      <c r="M96" s="18" t="s">
        <v>4358</v>
      </c>
      <c r="N96" s="18"/>
      <c r="O96" s="1" t="s">
        <v>5218</v>
      </c>
      <c r="P96" s="1" t="s">
        <v>488</v>
      </c>
      <c r="Q96" s="1" t="s">
        <v>296</v>
      </c>
      <c r="R96" s="1">
        <v>85206</v>
      </c>
      <c r="S96" s="1" t="s">
        <v>4213</v>
      </c>
      <c r="AB96" s="1" t="s">
        <v>3175</v>
      </c>
      <c r="AC96" s="1" t="s">
        <v>3401</v>
      </c>
      <c r="AD96" s="2" t="s">
        <v>3500</v>
      </c>
      <c r="AE96" s="3" t="s">
        <v>3161</v>
      </c>
      <c r="AF96" s="1" t="s">
        <v>2564</v>
      </c>
      <c r="AI96" s="1" t="s">
        <v>481</v>
      </c>
      <c r="BC96" s="1">
        <f t="shared" si="1"/>
        <v>1</v>
      </c>
    </row>
    <row r="97" spans="1:86" s="1" customFormat="1" ht="15" x14ac:dyDescent="0.25">
      <c r="C97" s="14">
        <v>43048</v>
      </c>
      <c r="D97" s="6">
        <v>42684</v>
      </c>
      <c r="E97" s="2"/>
      <c r="G97" s="1" t="s">
        <v>3161</v>
      </c>
      <c r="H97" s="1" t="s">
        <v>481</v>
      </c>
      <c r="I97" s="1" t="s">
        <v>832</v>
      </c>
      <c r="J97" s="1" t="s">
        <v>3082</v>
      </c>
      <c r="K97" s="1">
        <v>0</v>
      </c>
      <c r="L97" s="1" t="s">
        <v>1186</v>
      </c>
      <c r="M97" s="18" t="s">
        <v>833</v>
      </c>
      <c r="N97" s="18"/>
      <c r="O97" s="1" t="s">
        <v>836</v>
      </c>
      <c r="P97" s="1" t="s">
        <v>924</v>
      </c>
      <c r="Q97" s="1" t="s">
        <v>4426</v>
      </c>
      <c r="R97" s="1">
        <v>85257</v>
      </c>
      <c r="S97" s="1" t="s">
        <v>4213</v>
      </c>
      <c r="T97" s="14">
        <v>13954</v>
      </c>
      <c r="W97" s="1">
        <v>1</v>
      </c>
      <c r="Z97" s="1" t="s">
        <v>297</v>
      </c>
      <c r="AB97" s="1" t="s">
        <v>3160</v>
      </c>
      <c r="AC97" s="1" t="s">
        <v>3161</v>
      </c>
      <c r="AD97" s="2" t="s">
        <v>1433</v>
      </c>
      <c r="AE97" s="3" t="s">
        <v>3161</v>
      </c>
      <c r="AF97" s="1" t="s">
        <v>2388</v>
      </c>
      <c r="AH97" s="1" t="s">
        <v>481</v>
      </c>
      <c r="AI97" s="1" t="s">
        <v>481</v>
      </c>
      <c r="AL97" s="1" t="s">
        <v>481</v>
      </c>
      <c r="AQ97" s="1" t="s">
        <v>481</v>
      </c>
      <c r="AR97" s="1" t="s">
        <v>481</v>
      </c>
      <c r="AT97" s="1" t="s">
        <v>481</v>
      </c>
      <c r="AU97" s="1" t="s">
        <v>481</v>
      </c>
      <c r="AV97" s="1" t="s">
        <v>481</v>
      </c>
      <c r="AW97" s="1" t="s">
        <v>481</v>
      </c>
      <c r="AY97" s="1" t="s">
        <v>481</v>
      </c>
      <c r="AZ97" s="1" t="s">
        <v>481</v>
      </c>
      <c r="BA97" s="1" t="s">
        <v>481</v>
      </c>
      <c r="BB97" s="1" t="s">
        <v>481</v>
      </c>
      <c r="BC97" s="1">
        <f t="shared" si="1"/>
        <v>13</v>
      </c>
      <c r="BF97" s="1" t="s">
        <v>4712</v>
      </c>
      <c r="BG97" s="1" t="s">
        <v>4712</v>
      </c>
      <c r="BH97" s="1" t="s">
        <v>4712</v>
      </c>
      <c r="BI97" s="1" t="s">
        <v>4712</v>
      </c>
      <c r="BJ97" s="1" t="s">
        <v>4712</v>
      </c>
      <c r="BK97" s="1" t="s">
        <v>4712</v>
      </c>
      <c r="BL97" s="1" t="s">
        <v>4712</v>
      </c>
      <c r="BM97" s="1" t="s">
        <v>4712</v>
      </c>
      <c r="BN97" s="1" t="s">
        <v>4712</v>
      </c>
      <c r="BO97" s="1" t="s">
        <v>4712</v>
      </c>
      <c r="BR97" s="1" t="s">
        <v>4712</v>
      </c>
      <c r="BS97" s="1" t="s">
        <v>4712</v>
      </c>
      <c r="CF97" s="1" t="s">
        <v>4712</v>
      </c>
      <c r="CH97" s="1" t="s">
        <v>4712</v>
      </c>
    </row>
    <row r="98" spans="1:86" s="1" customFormat="1" ht="15" x14ac:dyDescent="0.25">
      <c r="C98" s="14">
        <v>43048</v>
      </c>
      <c r="D98" s="6">
        <v>42663</v>
      </c>
      <c r="E98" s="2"/>
      <c r="G98" s="1" t="s">
        <v>3162</v>
      </c>
      <c r="H98" s="1" t="s">
        <v>3158</v>
      </c>
      <c r="I98" s="1" t="s">
        <v>1937</v>
      </c>
      <c r="J98" s="1" t="s">
        <v>1938</v>
      </c>
      <c r="L98" s="1" t="s">
        <v>1940</v>
      </c>
      <c r="M98" s="18" t="s">
        <v>1939</v>
      </c>
      <c r="N98" s="18"/>
      <c r="O98" s="1" t="s">
        <v>2135</v>
      </c>
      <c r="P98" s="1" t="s">
        <v>488</v>
      </c>
      <c r="Q98" s="1" t="s">
        <v>296</v>
      </c>
      <c r="R98" s="1">
        <v>85206</v>
      </c>
      <c r="S98" s="1" t="s">
        <v>4213</v>
      </c>
      <c r="U98" s="1">
        <v>1</v>
      </c>
      <c r="V98" s="1" t="s">
        <v>3357</v>
      </c>
      <c r="W98" s="1">
        <v>1</v>
      </c>
      <c r="X98" s="1">
        <v>1</v>
      </c>
      <c r="AB98" s="1" t="s">
        <v>3160</v>
      </c>
      <c r="AC98" s="1" t="s">
        <v>3161</v>
      </c>
      <c r="AD98" s="2" t="s">
        <v>2452</v>
      </c>
      <c r="AE98" s="3" t="s">
        <v>3161</v>
      </c>
      <c r="AF98" s="1" t="s">
        <v>2564</v>
      </c>
      <c r="AH98" s="1" t="s">
        <v>481</v>
      </c>
      <c r="AM98" s="1" t="s">
        <v>481</v>
      </c>
      <c r="AN98" s="1" t="s">
        <v>481</v>
      </c>
      <c r="AP98" s="1" t="s">
        <v>481</v>
      </c>
      <c r="AQ98" s="1" t="s">
        <v>481</v>
      </c>
      <c r="AS98" s="1" t="s">
        <v>481</v>
      </c>
      <c r="AT98" s="1" t="s">
        <v>481</v>
      </c>
      <c r="AY98" s="1" t="s">
        <v>481</v>
      </c>
      <c r="BA98" s="1" t="s">
        <v>481</v>
      </c>
      <c r="BC98" s="1">
        <f t="shared" si="1"/>
        <v>9</v>
      </c>
    </row>
    <row r="99" spans="1:86" s="1" customFormat="1" ht="15" x14ac:dyDescent="0.25">
      <c r="C99" s="14">
        <v>43111</v>
      </c>
      <c r="D99" s="6">
        <v>42719</v>
      </c>
      <c r="E99" s="2"/>
      <c r="G99" s="1" t="s">
        <v>3161</v>
      </c>
      <c r="H99" s="1" t="s">
        <v>3158</v>
      </c>
      <c r="I99" s="1" t="s">
        <v>1617</v>
      </c>
      <c r="J99" s="1" t="s">
        <v>2450</v>
      </c>
      <c r="K99" s="1">
        <v>0</v>
      </c>
      <c r="L99" s="1" t="s">
        <v>815</v>
      </c>
      <c r="M99" s="18" t="s">
        <v>1618</v>
      </c>
      <c r="N99" s="18"/>
      <c r="O99" s="1" t="s">
        <v>4562</v>
      </c>
      <c r="P99" s="1" t="s">
        <v>1622</v>
      </c>
      <c r="Q99" s="1" t="s">
        <v>1623</v>
      </c>
      <c r="R99" s="1">
        <v>17222</v>
      </c>
      <c r="S99" s="1" t="s">
        <v>4712</v>
      </c>
      <c r="AA99" s="1" t="s">
        <v>1621</v>
      </c>
      <c r="AD99" s="2"/>
      <c r="AE99" s="3" t="s">
        <v>3161</v>
      </c>
      <c r="AF99" s="1" t="s">
        <v>2568</v>
      </c>
      <c r="AP99" s="1" t="s">
        <v>481</v>
      </c>
      <c r="AQ99" s="1" t="s">
        <v>481</v>
      </c>
      <c r="AS99" s="1" t="s">
        <v>481</v>
      </c>
      <c r="AU99" s="1" t="s">
        <v>481</v>
      </c>
      <c r="BC99" s="1">
        <f t="shared" si="1"/>
        <v>4</v>
      </c>
    </row>
    <row r="100" spans="1:86" s="1" customFormat="1" ht="15" x14ac:dyDescent="0.25">
      <c r="C100" s="14">
        <v>43111</v>
      </c>
      <c r="D100" s="6">
        <v>42719</v>
      </c>
      <c r="E100" s="2"/>
      <c r="G100" s="1" t="s">
        <v>3161</v>
      </c>
      <c r="H100" s="1" t="s">
        <v>481</v>
      </c>
      <c r="I100" s="1" t="s">
        <v>1617</v>
      </c>
      <c r="J100" s="1" t="s">
        <v>3178</v>
      </c>
      <c r="K100" s="1">
        <v>0</v>
      </c>
      <c r="L100" s="1" t="s">
        <v>815</v>
      </c>
      <c r="M100" s="18" t="s">
        <v>1618</v>
      </c>
      <c r="N100" s="18"/>
      <c r="O100" s="1" t="s">
        <v>4562</v>
      </c>
      <c r="P100" s="1" t="s">
        <v>1622</v>
      </c>
      <c r="Q100" s="1" t="s">
        <v>1623</v>
      </c>
      <c r="R100" s="1">
        <v>17222</v>
      </c>
      <c r="S100" s="1" t="s">
        <v>4213</v>
      </c>
      <c r="AD100" s="2"/>
      <c r="AE100" s="3" t="s">
        <v>3161</v>
      </c>
      <c r="AF100" s="1" t="s">
        <v>2564</v>
      </c>
      <c r="AP100" s="1" t="s">
        <v>481</v>
      </c>
      <c r="AQ100" s="1" t="s">
        <v>481</v>
      </c>
      <c r="AS100" s="1" t="s">
        <v>481</v>
      </c>
      <c r="AU100" s="1" t="s">
        <v>481</v>
      </c>
      <c r="BC100" s="1">
        <f t="shared" si="1"/>
        <v>4</v>
      </c>
    </row>
    <row r="101" spans="1:86" s="1" customFormat="1" ht="15" x14ac:dyDescent="0.25">
      <c r="C101" s="14">
        <v>43041</v>
      </c>
      <c r="D101" s="6">
        <v>42656</v>
      </c>
      <c r="E101" s="2"/>
      <c r="G101" s="1" t="s">
        <v>3162</v>
      </c>
      <c r="H101" s="1" t="s">
        <v>481</v>
      </c>
      <c r="I101" s="1" t="s">
        <v>3549</v>
      </c>
      <c r="J101" s="1" t="s">
        <v>4510</v>
      </c>
      <c r="K101" s="1">
        <v>1</v>
      </c>
      <c r="L101" s="1" t="s">
        <v>4511</v>
      </c>
      <c r="M101" s="18" t="s">
        <v>3551</v>
      </c>
      <c r="N101" s="18"/>
      <c r="O101" s="1" t="s">
        <v>3550</v>
      </c>
      <c r="P101" s="1" t="s">
        <v>488</v>
      </c>
      <c r="Q101" s="1" t="s">
        <v>296</v>
      </c>
      <c r="R101" s="1">
        <v>85206</v>
      </c>
      <c r="S101" s="1" t="s">
        <v>4213</v>
      </c>
      <c r="U101" s="1">
        <v>1</v>
      </c>
      <c r="V101" s="1" t="s">
        <v>3357</v>
      </c>
      <c r="W101" s="1">
        <v>1</v>
      </c>
      <c r="X101" s="1">
        <v>1</v>
      </c>
      <c r="AD101" s="1" t="s">
        <v>1692</v>
      </c>
      <c r="AE101" s="3"/>
      <c r="AF101" s="1" t="s">
        <v>2388</v>
      </c>
      <c r="AG101" s="1" t="s">
        <v>481</v>
      </c>
      <c r="AI101" s="1" t="s">
        <v>3158</v>
      </c>
      <c r="AJ101" s="1" t="s">
        <v>3158</v>
      </c>
      <c r="AK101" s="1" t="s">
        <v>481</v>
      </c>
      <c r="AQ101" s="1" t="s">
        <v>481</v>
      </c>
      <c r="AS101" s="1" t="s">
        <v>481</v>
      </c>
      <c r="AT101" s="1" t="s">
        <v>481</v>
      </c>
      <c r="AU101" s="1" t="s">
        <v>481</v>
      </c>
      <c r="AZ101" s="1" t="s">
        <v>481</v>
      </c>
      <c r="BA101" s="1" t="s">
        <v>481</v>
      </c>
      <c r="BC101" s="1">
        <f t="shared" si="1"/>
        <v>10</v>
      </c>
    </row>
    <row r="102" spans="1:86" s="1" customFormat="1" ht="15" x14ac:dyDescent="0.25">
      <c r="C102" s="14">
        <v>43041</v>
      </c>
      <c r="D102" s="6">
        <v>42656</v>
      </c>
      <c r="E102" s="2"/>
      <c r="G102" s="1" t="s">
        <v>3162</v>
      </c>
      <c r="H102" s="1" t="s">
        <v>3158</v>
      </c>
      <c r="I102" s="1" t="s">
        <v>3549</v>
      </c>
      <c r="J102" s="1" t="s">
        <v>1692</v>
      </c>
      <c r="K102" s="1">
        <v>1</v>
      </c>
      <c r="L102" s="1" t="s">
        <v>4511</v>
      </c>
      <c r="M102" s="18" t="s">
        <v>1044</v>
      </c>
      <c r="N102" s="18"/>
      <c r="O102" s="1" t="s">
        <v>3550</v>
      </c>
      <c r="P102" s="1" t="s">
        <v>488</v>
      </c>
      <c r="Q102" s="1" t="s">
        <v>296</v>
      </c>
      <c r="R102" s="1">
        <v>85206</v>
      </c>
      <c r="S102" s="1" t="s">
        <v>4213</v>
      </c>
      <c r="U102" s="1">
        <v>1</v>
      </c>
      <c r="V102" s="1" t="s">
        <v>3357</v>
      </c>
      <c r="W102" s="1">
        <v>1</v>
      </c>
      <c r="X102" s="1">
        <v>1</v>
      </c>
      <c r="AD102" s="1" t="s">
        <v>4510</v>
      </c>
      <c r="AE102" s="3"/>
      <c r="AF102" s="1" t="s">
        <v>2388</v>
      </c>
      <c r="AG102" s="1" t="s">
        <v>481</v>
      </c>
      <c r="AI102" s="1" t="s">
        <v>481</v>
      </c>
      <c r="AJ102" s="1" t="s">
        <v>481</v>
      </c>
      <c r="AK102" s="1" t="s">
        <v>481</v>
      </c>
      <c r="AQ102" s="1" t="s">
        <v>481</v>
      </c>
      <c r="AS102" s="1" t="s">
        <v>481</v>
      </c>
      <c r="AT102" s="1" t="s">
        <v>481</v>
      </c>
      <c r="AU102" s="1" t="s">
        <v>481</v>
      </c>
      <c r="AZ102" s="1" t="s">
        <v>481</v>
      </c>
      <c r="BA102" s="1" t="s">
        <v>481</v>
      </c>
      <c r="BC102" s="1">
        <f t="shared" si="1"/>
        <v>10</v>
      </c>
    </row>
    <row r="103" spans="1:86" s="1" customFormat="1" ht="15" x14ac:dyDescent="0.25">
      <c r="C103" s="14">
        <v>43083</v>
      </c>
      <c r="D103" s="6">
        <v>42740</v>
      </c>
      <c r="E103" s="2"/>
      <c r="H103" s="1" t="s">
        <v>481</v>
      </c>
      <c r="I103" s="1" t="s">
        <v>3922</v>
      </c>
      <c r="J103" s="1" t="s">
        <v>3790</v>
      </c>
      <c r="K103" s="1">
        <v>1</v>
      </c>
      <c r="L103" s="1" t="s">
        <v>3923</v>
      </c>
      <c r="M103" s="18" t="s">
        <v>3924</v>
      </c>
      <c r="N103" s="18"/>
      <c r="O103" s="1" t="s">
        <v>3921</v>
      </c>
      <c r="P103" s="1" t="s">
        <v>3920</v>
      </c>
      <c r="Q103" s="1" t="s">
        <v>296</v>
      </c>
      <c r="R103" s="1">
        <v>85268</v>
      </c>
      <c r="AD103" s="2" t="s">
        <v>3925</v>
      </c>
      <c r="AE103" s="3"/>
      <c r="AL103" s="1" t="s">
        <v>3162</v>
      </c>
      <c r="AP103" s="1" t="s">
        <v>481</v>
      </c>
      <c r="AS103" s="1" t="s">
        <v>481</v>
      </c>
      <c r="BC103" s="1">
        <f t="shared" si="1"/>
        <v>3</v>
      </c>
    </row>
    <row r="104" spans="1:86" s="1" customFormat="1" ht="15" x14ac:dyDescent="0.25">
      <c r="C104" s="14">
        <v>43055</v>
      </c>
      <c r="D104" s="6">
        <v>42677</v>
      </c>
      <c r="E104" s="2"/>
      <c r="H104" s="1" t="s">
        <v>481</v>
      </c>
      <c r="I104" s="1" t="s">
        <v>3379</v>
      </c>
      <c r="J104" s="1" t="s">
        <v>4309</v>
      </c>
      <c r="L104" s="1" t="s">
        <v>1008</v>
      </c>
      <c r="M104" s="18" t="s">
        <v>3505</v>
      </c>
      <c r="N104" s="18"/>
      <c r="O104" s="1" t="s">
        <v>3999</v>
      </c>
      <c r="P104" s="1" t="s">
        <v>488</v>
      </c>
      <c r="Q104" s="1" t="s">
        <v>296</v>
      </c>
      <c r="R104" s="1">
        <v>85205</v>
      </c>
      <c r="AA104" s="1" t="s">
        <v>3998</v>
      </c>
      <c r="AD104" s="2" t="s">
        <v>1996</v>
      </c>
      <c r="AE104" s="3"/>
      <c r="AI104" s="1" t="s">
        <v>481</v>
      </c>
      <c r="AK104" s="1" t="s">
        <v>481</v>
      </c>
      <c r="AL104" s="1" t="s">
        <v>481</v>
      </c>
      <c r="AM104" s="1" t="s">
        <v>481</v>
      </c>
      <c r="AN104" s="1" t="s">
        <v>481</v>
      </c>
      <c r="AO104" s="1" t="s">
        <v>481</v>
      </c>
      <c r="AP104" s="1" t="s">
        <v>481</v>
      </c>
      <c r="AQ104" s="1" t="s">
        <v>481</v>
      </c>
      <c r="AS104" s="1" t="s">
        <v>481</v>
      </c>
      <c r="BC104" s="1">
        <f t="shared" si="1"/>
        <v>9</v>
      </c>
    </row>
    <row r="105" spans="1:86" s="1" customFormat="1" ht="15" x14ac:dyDescent="0.25">
      <c r="C105" s="14">
        <v>43041</v>
      </c>
      <c r="D105" s="6"/>
      <c r="E105" s="2"/>
      <c r="H105" s="1" t="s">
        <v>4682</v>
      </c>
      <c r="I105" s="1" t="s">
        <v>75</v>
      </c>
      <c r="J105" s="1" t="s">
        <v>5004</v>
      </c>
      <c r="L105" s="1" t="s">
        <v>76</v>
      </c>
      <c r="M105" s="4" t="s">
        <v>77</v>
      </c>
      <c r="N105" s="4"/>
      <c r="O105" s="1" t="s">
        <v>2243</v>
      </c>
      <c r="P105" s="1" t="s">
        <v>2870</v>
      </c>
      <c r="Q105" s="1" t="s">
        <v>296</v>
      </c>
      <c r="R105" s="1">
        <v>85248</v>
      </c>
      <c r="AD105" s="2" t="s">
        <v>2870</v>
      </c>
      <c r="AE105" s="3"/>
      <c r="AG105" s="1" t="s">
        <v>481</v>
      </c>
      <c r="AI105" s="1" t="s">
        <v>481</v>
      </c>
      <c r="AJ105" s="1" t="s">
        <v>481</v>
      </c>
      <c r="AK105" s="1" t="s">
        <v>481</v>
      </c>
      <c r="AM105" s="1" t="s">
        <v>481</v>
      </c>
      <c r="AN105" s="1" t="s">
        <v>481</v>
      </c>
      <c r="AO105" s="1" t="s">
        <v>481</v>
      </c>
      <c r="AP105" s="1" t="s">
        <v>481</v>
      </c>
      <c r="AR105" s="1" t="s">
        <v>481</v>
      </c>
      <c r="AS105" s="1" t="s">
        <v>481</v>
      </c>
      <c r="AT105" s="1" t="s">
        <v>481</v>
      </c>
      <c r="AW105" s="1" t="s">
        <v>481</v>
      </c>
      <c r="AY105" s="1" t="s">
        <v>481</v>
      </c>
      <c r="BA105" s="1" t="s">
        <v>481</v>
      </c>
      <c r="BC105" s="1">
        <f t="shared" si="1"/>
        <v>14</v>
      </c>
    </row>
    <row r="106" spans="1:86" s="1" customFormat="1" ht="15" x14ac:dyDescent="0.25">
      <c r="C106" s="14">
        <v>43041</v>
      </c>
      <c r="D106" s="6"/>
      <c r="E106" s="2"/>
      <c r="H106" s="1" t="s">
        <v>283</v>
      </c>
      <c r="I106" s="1" t="s">
        <v>75</v>
      </c>
      <c r="J106" s="1" t="s">
        <v>3799</v>
      </c>
      <c r="L106" s="1" t="s">
        <v>76</v>
      </c>
      <c r="M106" s="4" t="s">
        <v>77</v>
      </c>
      <c r="N106" s="4"/>
      <c r="O106" s="1" t="s">
        <v>2243</v>
      </c>
      <c r="P106" s="1" t="s">
        <v>2870</v>
      </c>
      <c r="Q106" s="1" t="s">
        <v>296</v>
      </c>
      <c r="R106" s="1">
        <v>85248</v>
      </c>
      <c r="AD106" s="2"/>
      <c r="AE106" s="3"/>
      <c r="AG106" s="1" t="s">
        <v>481</v>
      </c>
      <c r="AI106" s="1" t="s">
        <v>481</v>
      </c>
      <c r="AJ106" s="1" t="s">
        <v>481</v>
      </c>
      <c r="AK106" s="1" t="s">
        <v>481</v>
      </c>
      <c r="AM106" s="1" t="s">
        <v>481</v>
      </c>
      <c r="AN106" s="1" t="s">
        <v>3158</v>
      </c>
      <c r="AO106" s="1" t="s">
        <v>481</v>
      </c>
      <c r="AP106" s="1" t="s">
        <v>481</v>
      </c>
      <c r="AR106" s="1" t="s">
        <v>481</v>
      </c>
      <c r="AS106" s="1" t="s">
        <v>481</v>
      </c>
      <c r="AT106" s="1" t="s">
        <v>481</v>
      </c>
      <c r="AW106" s="1" t="s">
        <v>481</v>
      </c>
      <c r="AY106" s="1" t="s">
        <v>481</v>
      </c>
      <c r="BA106" s="1" t="s">
        <v>481</v>
      </c>
      <c r="BC106" s="1">
        <f t="shared" si="1"/>
        <v>14</v>
      </c>
    </row>
    <row r="107" spans="1:86" s="1" customFormat="1" ht="15" x14ac:dyDescent="0.25">
      <c r="C107" s="14">
        <v>43041</v>
      </c>
      <c r="D107" s="6">
        <v>42670</v>
      </c>
      <c r="E107" s="2"/>
      <c r="H107" s="1" t="s">
        <v>3158</v>
      </c>
      <c r="I107" s="1" t="s">
        <v>2123</v>
      </c>
      <c r="J107" s="1" t="s">
        <v>2124</v>
      </c>
      <c r="K107" s="1">
        <v>1</v>
      </c>
      <c r="L107" s="1" t="s">
        <v>1191</v>
      </c>
      <c r="M107" s="18" t="s">
        <v>2137</v>
      </c>
      <c r="N107" s="18"/>
      <c r="O107" s="1" t="s">
        <v>2139</v>
      </c>
      <c r="P107" s="1" t="s">
        <v>3192</v>
      </c>
      <c r="Q107" s="1" t="s">
        <v>296</v>
      </c>
      <c r="R107" s="1">
        <v>85118</v>
      </c>
      <c r="S107" s="1" t="s">
        <v>4213</v>
      </c>
      <c r="AB107" s="1" t="s">
        <v>3196</v>
      </c>
      <c r="AC107" s="1" t="s">
        <v>3161</v>
      </c>
      <c r="AD107" s="2" t="s">
        <v>1040</v>
      </c>
      <c r="AE107" s="3" t="s">
        <v>3161</v>
      </c>
      <c r="AF107" s="1" t="s">
        <v>2564</v>
      </c>
      <c r="AG107" s="1" t="s">
        <v>3158</v>
      </c>
      <c r="AH107" s="1" t="s">
        <v>481</v>
      </c>
      <c r="AI107" s="1" t="s">
        <v>481</v>
      </c>
      <c r="AJ107" s="1" t="s">
        <v>481</v>
      </c>
      <c r="AK107" s="1" t="s">
        <v>3158</v>
      </c>
      <c r="AL107" s="1" t="s">
        <v>3158</v>
      </c>
      <c r="AO107" s="1" t="s">
        <v>3158</v>
      </c>
      <c r="AP107" s="1" t="s">
        <v>3158</v>
      </c>
      <c r="AQ107" s="1" t="s">
        <v>3158</v>
      </c>
      <c r="AR107" s="1" t="s">
        <v>3158</v>
      </c>
      <c r="AS107" s="1" t="s">
        <v>3158</v>
      </c>
      <c r="AT107" s="1" t="s">
        <v>3158</v>
      </c>
      <c r="AU107" s="1" t="s">
        <v>3158</v>
      </c>
      <c r="AV107" s="1" t="s">
        <v>3158</v>
      </c>
      <c r="AW107" s="1" t="s">
        <v>3158</v>
      </c>
      <c r="AX107" s="1" t="s">
        <v>3158</v>
      </c>
      <c r="AY107" s="1" t="s">
        <v>3158</v>
      </c>
      <c r="AZ107" s="1" t="s">
        <v>3158</v>
      </c>
      <c r="BA107" s="1" t="s">
        <v>3158</v>
      </c>
      <c r="BB107" s="1" t="s">
        <v>3158</v>
      </c>
      <c r="BC107" s="1">
        <f t="shared" si="1"/>
        <v>20</v>
      </c>
      <c r="BF107" s="1" t="s">
        <v>4712</v>
      </c>
      <c r="BG107" s="1" t="s">
        <v>5053</v>
      </c>
      <c r="BH107" s="1" t="s">
        <v>4712</v>
      </c>
    </row>
    <row r="108" spans="1:86" s="1" customFormat="1" ht="15" x14ac:dyDescent="0.25">
      <c r="C108" s="14">
        <v>43048</v>
      </c>
      <c r="D108" s="6">
        <v>42663</v>
      </c>
      <c r="E108" s="2"/>
      <c r="G108" s="1" t="s">
        <v>3162</v>
      </c>
      <c r="H108" s="1" t="s">
        <v>481</v>
      </c>
      <c r="I108" s="1" t="s">
        <v>1416</v>
      </c>
      <c r="J108" s="1" t="s">
        <v>299</v>
      </c>
      <c r="K108" s="1">
        <v>1</v>
      </c>
      <c r="L108" s="1" t="s">
        <v>1189</v>
      </c>
      <c r="M108" s="18" t="s">
        <v>1417</v>
      </c>
      <c r="N108" s="18"/>
      <c r="O108" s="1" t="s">
        <v>1419</v>
      </c>
      <c r="P108" s="1" t="s">
        <v>3023</v>
      </c>
      <c r="Q108" s="1" t="s">
        <v>296</v>
      </c>
      <c r="R108" s="1">
        <v>85206</v>
      </c>
      <c r="S108" s="1" t="s">
        <v>4213</v>
      </c>
      <c r="AD108" s="2"/>
      <c r="AE108" s="3"/>
      <c r="AF108" s="1" t="s">
        <v>2564</v>
      </c>
      <c r="AG108" s="1" t="s">
        <v>481</v>
      </c>
      <c r="AH108" s="1" t="s">
        <v>481</v>
      </c>
      <c r="AI108" s="1" t="s">
        <v>481</v>
      </c>
      <c r="AJ108" s="1" t="s">
        <v>481</v>
      </c>
      <c r="AL108" s="1" t="s">
        <v>481</v>
      </c>
      <c r="AR108" s="1" t="s">
        <v>481</v>
      </c>
      <c r="AS108" s="1" t="s">
        <v>481</v>
      </c>
      <c r="AX108" s="1" t="s">
        <v>481</v>
      </c>
      <c r="AY108" s="1" t="s">
        <v>481</v>
      </c>
      <c r="BB108" s="1" t="s">
        <v>481</v>
      </c>
      <c r="BC108" s="1">
        <f t="shared" si="1"/>
        <v>10</v>
      </c>
    </row>
    <row r="109" spans="1:86" s="1" customFormat="1" ht="15" x14ac:dyDescent="0.25">
      <c r="C109" s="14">
        <v>43111</v>
      </c>
      <c r="D109" s="6"/>
      <c r="E109" s="2"/>
      <c r="H109" s="1" t="s">
        <v>3158</v>
      </c>
      <c r="I109" s="1" t="s">
        <v>2587</v>
      </c>
      <c r="J109" s="1" t="s">
        <v>1536</v>
      </c>
      <c r="L109" s="1" t="s">
        <v>2588</v>
      </c>
      <c r="M109" s="18" t="s">
        <v>2589</v>
      </c>
      <c r="N109" s="18"/>
      <c r="O109" s="1" t="s">
        <v>2590</v>
      </c>
      <c r="P109" s="1" t="s">
        <v>4978</v>
      </c>
      <c r="Q109" s="1" t="s">
        <v>296</v>
      </c>
      <c r="R109" s="1">
        <v>85234</v>
      </c>
      <c r="AD109" s="2" t="s">
        <v>1015</v>
      </c>
      <c r="AE109" s="3"/>
      <c r="AG109" s="1" t="s">
        <v>3162</v>
      </c>
      <c r="AP109" s="1" t="s">
        <v>481</v>
      </c>
      <c r="AQ109" s="1" t="s">
        <v>481</v>
      </c>
      <c r="AS109" s="1" t="s">
        <v>481</v>
      </c>
      <c r="AT109" s="1" t="s">
        <v>481</v>
      </c>
      <c r="BC109" s="1">
        <f t="shared" si="1"/>
        <v>5</v>
      </c>
    </row>
    <row r="110" spans="1:86" s="1" customFormat="1" ht="15" x14ac:dyDescent="0.25">
      <c r="C110" s="14">
        <v>43055</v>
      </c>
      <c r="D110" s="6"/>
      <c r="E110" s="2"/>
      <c r="H110" s="1" t="s">
        <v>283</v>
      </c>
      <c r="I110" s="1" t="s">
        <v>2240</v>
      </c>
      <c r="J110" s="1" t="s">
        <v>2595</v>
      </c>
      <c r="L110" s="1" t="s">
        <v>2241</v>
      </c>
      <c r="M110" s="18"/>
      <c r="N110" s="18"/>
      <c r="O110" s="1" t="s">
        <v>2248</v>
      </c>
      <c r="P110" s="1" t="s">
        <v>488</v>
      </c>
      <c r="Q110" s="1" t="s">
        <v>296</v>
      </c>
      <c r="R110" s="1">
        <v>85209</v>
      </c>
      <c r="AD110" s="2" t="s">
        <v>759</v>
      </c>
      <c r="AE110" s="3"/>
      <c r="AI110" s="1" t="s">
        <v>481</v>
      </c>
      <c r="AJ110" s="1" t="s">
        <v>481</v>
      </c>
      <c r="AV110" s="1" t="s">
        <v>481</v>
      </c>
      <c r="BC110" s="1">
        <f t="shared" si="1"/>
        <v>3</v>
      </c>
    </row>
    <row r="111" spans="1:86" s="1" customFormat="1" ht="15" x14ac:dyDescent="0.25">
      <c r="A111" s="1" t="s">
        <v>1058</v>
      </c>
      <c r="C111" s="14">
        <v>43048</v>
      </c>
      <c r="D111" s="6">
        <v>42684</v>
      </c>
      <c r="E111" s="2"/>
      <c r="G111" s="1" t="s">
        <v>3161</v>
      </c>
      <c r="H111" s="1" t="s">
        <v>3158</v>
      </c>
      <c r="I111" s="1" t="s">
        <v>1433</v>
      </c>
      <c r="J111" s="1" t="s">
        <v>3794</v>
      </c>
      <c r="K111" s="1">
        <v>1</v>
      </c>
      <c r="L111" s="1" t="s">
        <v>1186</v>
      </c>
      <c r="M111" s="18" t="s">
        <v>1435</v>
      </c>
      <c r="N111" s="18"/>
      <c r="O111" s="1" t="s">
        <v>836</v>
      </c>
      <c r="P111" s="1" t="s">
        <v>924</v>
      </c>
      <c r="Q111" s="1" t="s">
        <v>296</v>
      </c>
      <c r="R111" s="1">
        <v>85257</v>
      </c>
      <c r="S111" s="1" t="s">
        <v>4213</v>
      </c>
      <c r="W111" s="1">
        <v>1</v>
      </c>
      <c r="AA111" s="1" t="s">
        <v>1436</v>
      </c>
      <c r="AB111" s="1" t="s">
        <v>3160</v>
      </c>
      <c r="AD111" s="2" t="s">
        <v>832</v>
      </c>
      <c r="AE111" s="3" t="s">
        <v>3161</v>
      </c>
      <c r="AF111" s="1" t="s">
        <v>2388</v>
      </c>
      <c r="AH111" s="1" t="s">
        <v>3158</v>
      </c>
      <c r="AI111" s="1" t="s">
        <v>3158</v>
      </c>
      <c r="AJ111" s="1" t="s">
        <v>3158</v>
      </c>
      <c r="AK111" s="1" t="s">
        <v>3158</v>
      </c>
      <c r="AL111" s="1" t="s">
        <v>3158</v>
      </c>
      <c r="AO111" s="1" t="s">
        <v>3158</v>
      </c>
      <c r="AP111" s="1" t="s">
        <v>3158</v>
      </c>
      <c r="AQ111" s="1" t="s">
        <v>3158</v>
      </c>
      <c r="AR111" s="1" t="s">
        <v>3158</v>
      </c>
      <c r="AS111" s="1" t="s">
        <v>3158</v>
      </c>
      <c r="AT111" s="1" t="s">
        <v>3158</v>
      </c>
      <c r="AU111" s="1" t="s">
        <v>3158</v>
      </c>
      <c r="AV111" s="1" t="s">
        <v>3158</v>
      </c>
      <c r="AW111" s="1" t="s">
        <v>3158</v>
      </c>
      <c r="AX111" s="1" t="s">
        <v>3158</v>
      </c>
      <c r="AY111" s="1" t="s">
        <v>3158</v>
      </c>
      <c r="AZ111" s="1" t="s">
        <v>3158</v>
      </c>
      <c r="BA111" s="1" t="s">
        <v>3158</v>
      </c>
      <c r="BB111" s="1" t="s">
        <v>3158</v>
      </c>
      <c r="BC111" s="1">
        <f t="shared" si="1"/>
        <v>19</v>
      </c>
      <c r="BF111" s="1" t="s">
        <v>4712</v>
      </c>
      <c r="BG111" s="1" t="s">
        <v>4712</v>
      </c>
      <c r="BH111" s="1" t="s">
        <v>4712</v>
      </c>
      <c r="BI111" s="1" t="s">
        <v>4712</v>
      </c>
      <c r="BJ111" s="1" t="s">
        <v>4712</v>
      </c>
      <c r="BK111" s="1" t="s">
        <v>4712</v>
      </c>
      <c r="BL111" s="1" t="s">
        <v>4712</v>
      </c>
      <c r="BM111" s="1" t="s">
        <v>4712</v>
      </c>
      <c r="BN111" s="1" t="s">
        <v>4712</v>
      </c>
      <c r="BO111" s="1" t="s">
        <v>4712</v>
      </c>
      <c r="BR111" s="1" t="s">
        <v>4712</v>
      </c>
      <c r="BS111" s="1" t="s">
        <v>4712</v>
      </c>
      <c r="CF111" s="1" t="s">
        <v>4712</v>
      </c>
      <c r="CH111" s="1" t="s">
        <v>4712</v>
      </c>
    </row>
    <row r="112" spans="1:86" s="1" customFormat="1" ht="15" x14ac:dyDescent="0.25">
      <c r="C112" s="14">
        <v>43041</v>
      </c>
      <c r="D112" s="6">
        <v>42670</v>
      </c>
      <c r="E112" s="2"/>
      <c r="F112" s="2" t="s">
        <v>4712</v>
      </c>
      <c r="H112" s="1" t="s">
        <v>481</v>
      </c>
      <c r="I112" s="1" t="s">
        <v>1242</v>
      </c>
      <c r="J112" s="1" t="s">
        <v>3048</v>
      </c>
      <c r="L112" s="1" t="s">
        <v>1243</v>
      </c>
      <c r="M112" s="18" t="s">
        <v>2172</v>
      </c>
      <c r="N112" s="18"/>
      <c r="O112" s="1" t="s">
        <v>1244</v>
      </c>
      <c r="P112" s="1" t="s">
        <v>488</v>
      </c>
      <c r="Q112" s="1" t="s">
        <v>296</v>
      </c>
      <c r="R112" s="1">
        <v>85208</v>
      </c>
      <c r="AD112" s="2"/>
      <c r="AE112" s="3"/>
      <c r="AG112" s="1" t="s">
        <v>481</v>
      </c>
      <c r="AP112" s="1" t="s">
        <v>3158</v>
      </c>
      <c r="AQ112" s="1" t="s">
        <v>481</v>
      </c>
      <c r="AR112" s="1" t="s">
        <v>481</v>
      </c>
      <c r="AS112" s="1" t="s">
        <v>481</v>
      </c>
      <c r="AT112" s="1" t="s">
        <v>3158</v>
      </c>
      <c r="AU112" s="1" t="s">
        <v>3158</v>
      </c>
      <c r="AV112" s="1" t="s">
        <v>3158</v>
      </c>
      <c r="AX112" s="1" t="s">
        <v>3158</v>
      </c>
      <c r="BC112" s="1">
        <f t="shared" si="1"/>
        <v>9</v>
      </c>
    </row>
    <row r="113" spans="1:55" s="1" customFormat="1" ht="15" x14ac:dyDescent="0.25">
      <c r="C113" s="14">
        <v>43041</v>
      </c>
      <c r="D113" s="6">
        <v>42670</v>
      </c>
      <c r="E113" s="2"/>
      <c r="F113" s="2"/>
      <c r="H113" s="1" t="s">
        <v>3158</v>
      </c>
      <c r="I113" s="1" t="s">
        <v>1242</v>
      </c>
      <c r="J113" s="1" t="s">
        <v>1536</v>
      </c>
      <c r="L113" s="1" t="s">
        <v>1243</v>
      </c>
      <c r="M113" s="4" t="s">
        <v>2172</v>
      </c>
      <c r="N113" s="4"/>
      <c r="O113" s="1" t="s">
        <v>1244</v>
      </c>
      <c r="P113" s="1" t="s">
        <v>488</v>
      </c>
      <c r="Q113" s="1" t="s">
        <v>296</v>
      </c>
      <c r="R113" s="1">
        <v>85208</v>
      </c>
      <c r="AD113" s="2"/>
      <c r="AE113" s="3"/>
      <c r="AG113" s="1" t="s">
        <v>481</v>
      </c>
      <c r="AP113" s="1" t="s">
        <v>481</v>
      </c>
      <c r="AQ113" s="1" t="s">
        <v>481</v>
      </c>
      <c r="AR113" s="1" t="s">
        <v>481</v>
      </c>
      <c r="AS113" s="1" t="s">
        <v>481</v>
      </c>
      <c r="AT113" s="1" t="s">
        <v>481</v>
      </c>
      <c r="AU113" s="1" t="s">
        <v>481</v>
      </c>
      <c r="AV113" s="1" t="s">
        <v>481</v>
      </c>
      <c r="AX113" s="1" t="s">
        <v>481</v>
      </c>
      <c r="BC113" s="1">
        <f t="shared" si="1"/>
        <v>9</v>
      </c>
    </row>
    <row r="114" spans="1:55" s="1" customFormat="1" ht="15" x14ac:dyDescent="0.25">
      <c r="C114" s="14">
        <v>43083</v>
      </c>
      <c r="D114" s="2">
        <v>42733</v>
      </c>
      <c r="E114" s="2"/>
      <c r="H114" s="1" t="s">
        <v>3158</v>
      </c>
      <c r="I114" s="1" t="s">
        <v>3873</v>
      </c>
      <c r="J114" s="1" t="s">
        <v>3913</v>
      </c>
      <c r="M114" s="18" t="s">
        <v>4212</v>
      </c>
      <c r="N114" s="18"/>
      <c r="O114" s="1" t="s">
        <v>3915</v>
      </c>
      <c r="P114" s="1" t="s">
        <v>488</v>
      </c>
      <c r="Q114" s="1" t="s">
        <v>3193</v>
      </c>
      <c r="R114" s="1">
        <v>85206</v>
      </c>
      <c r="S114" s="1" t="s">
        <v>4213</v>
      </c>
      <c r="AB114" s="2"/>
      <c r="AC114" s="3"/>
      <c r="AD114" s="1" t="s">
        <v>1348</v>
      </c>
      <c r="AL114" s="1" t="s">
        <v>481</v>
      </c>
      <c r="AM114" s="1" t="s">
        <v>481</v>
      </c>
      <c r="AN114" s="1" t="s">
        <v>3158</v>
      </c>
      <c r="AW114" s="1" t="s">
        <v>481</v>
      </c>
      <c r="BC114" s="1">
        <f t="shared" si="1"/>
        <v>4</v>
      </c>
    </row>
    <row r="115" spans="1:55" s="1" customFormat="1" ht="15" x14ac:dyDescent="0.25">
      <c r="C115" s="14">
        <v>43083</v>
      </c>
      <c r="D115" s="2">
        <v>42733</v>
      </c>
      <c r="E115" s="2"/>
      <c r="H115" s="1" t="s">
        <v>481</v>
      </c>
      <c r="I115" s="1" t="s">
        <v>3873</v>
      </c>
      <c r="J115" s="1" t="s">
        <v>3914</v>
      </c>
      <c r="M115" s="18" t="s">
        <v>4212</v>
      </c>
      <c r="N115" s="18"/>
      <c r="O115" s="1" t="s">
        <v>3915</v>
      </c>
      <c r="P115" s="1" t="s">
        <v>488</v>
      </c>
      <c r="Q115" s="1" t="s">
        <v>3193</v>
      </c>
      <c r="R115" s="1">
        <v>85206</v>
      </c>
      <c r="S115" s="1" t="s">
        <v>4213</v>
      </c>
      <c r="AB115" s="2"/>
      <c r="AC115" s="3"/>
      <c r="AL115" s="1" t="s">
        <v>481</v>
      </c>
      <c r="AM115" s="1" t="s">
        <v>481</v>
      </c>
      <c r="AN115" s="1" t="s">
        <v>481</v>
      </c>
      <c r="AW115" s="1" t="s">
        <v>481</v>
      </c>
      <c r="BC115" s="1">
        <f t="shared" si="1"/>
        <v>4</v>
      </c>
    </row>
    <row r="116" spans="1:55" s="1" customFormat="1" ht="15" x14ac:dyDescent="0.25">
      <c r="C116" s="14">
        <v>43041</v>
      </c>
      <c r="D116" s="6">
        <v>42670</v>
      </c>
      <c r="E116" s="2"/>
      <c r="H116" s="1" t="s">
        <v>3158</v>
      </c>
      <c r="I116" s="1" t="s">
        <v>1990</v>
      </c>
      <c r="J116" s="1" t="s">
        <v>3786</v>
      </c>
      <c r="K116" s="1">
        <v>1</v>
      </c>
      <c r="L116" s="1" t="s">
        <v>1185</v>
      </c>
      <c r="M116" s="18" t="s">
        <v>1991</v>
      </c>
      <c r="N116" s="18"/>
      <c r="O116" s="1" t="s">
        <v>5198</v>
      </c>
      <c r="P116" s="1" t="s">
        <v>488</v>
      </c>
      <c r="Q116" s="1" t="s">
        <v>296</v>
      </c>
      <c r="R116" s="1">
        <v>85209</v>
      </c>
      <c r="S116" s="1" t="s">
        <v>4712</v>
      </c>
      <c r="AB116" s="1" t="s">
        <v>3196</v>
      </c>
      <c r="AC116" s="1" t="s">
        <v>3161</v>
      </c>
      <c r="AD116" s="2" t="s">
        <v>1010</v>
      </c>
      <c r="AE116" s="3" t="s">
        <v>3161</v>
      </c>
      <c r="AF116" s="1" t="s">
        <v>2388</v>
      </c>
      <c r="AG116" s="1" t="s">
        <v>481</v>
      </c>
      <c r="AJ116" s="1" t="s">
        <v>481</v>
      </c>
      <c r="AK116" s="1" t="s">
        <v>481</v>
      </c>
      <c r="AO116" s="1" t="s">
        <v>481</v>
      </c>
      <c r="AP116" s="1" t="s">
        <v>481</v>
      </c>
      <c r="AQ116" s="1" t="s">
        <v>481</v>
      </c>
      <c r="AS116" s="1" t="s">
        <v>481</v>
      </c>
      <c r="AT116" s="1" t="s">
        <v>481</v>
      </c>
      <c r="AZ116" s="1" t="s">
        <v>481</v>
      </c>
      <c r="BA116" s="1" t="s">
        <v>481</v>
      </c>
      <c r="BB116" s="1" t="s">
        <v>481</v>
      </c>
      <c r="BC116" s="1">
        <f t="shared" si="1"/>
        <v>11</v>
      </c>
    </row>
    <row r="117" spans="1:55" s="1" customFormat="1" ht="15" x14ac:dyDescent="0.25">
      <c r="C117" s="14">
        <v>43041</v>
      </c>
      <c r="D117" s="6">
        <v>42670</v>
      </c>
      <c r="E117" s="2"/>
      <c r="H117" s="1" t="s">
        <v>481</v>
      </c>
      <c r="I117" s="1" t="s">
        <v>1990</v>
      </c>
      <c r="J117" s="1" t="s">
        <v>1010</v>
      </c>
      <c r="K117" s="1">
        <v>1</v>
      </c>
      <c r="L117" s="1" t="s">
        <v>1185</v>
      </c>
      <c r="M117" s="18" t="s">
        <v>1991</v>
      </c>
      <c r="N117" s="18"/>
      <c r="O117" s="1" t="s">
        <v>5198</v>
      </c>
      <c r="P117" s="1" t="s">
        <v>488</v>
      </c>
      <c r="Q117" s="1" t="s">
        <v>296</v>
      </c>
      <c r="R117" s="1">
        <v>85209</v>
      </c>
      <c r="S117" s="1" t="s">
        <v>4213</v>
      </c>
      <c r="AB117" s="1" t="s">
        <v>3196</v>
      </c>
      <c r="AC117" s="1" t="s">
        <v>1009</v>
      </c>
      <c r="AD117" s="2" t="s">
        <v>3786</v>
      </c>
      <c r="AE117" s="3" t="s">
        <v>3161</v>
      </c>
      <c r="AF117" s="1" t="s">
        <v>2392</v>
      </c>
      <c r="AG117" s="1" t="s">
        <v>481</v>
      </c>
      <c r="AJ117" s="1" t="s">
        <v>481</v>
      </c>
      <c r="AK117" s="1" t="s">
        <v>481</v>
      </c>
      <c r="AO117" s="1" t="s">
        <v>481</v>
      </c>
      <c r="AP117" s="1" t="s">
        <v>481</v>
      </c>
      <c r="AQ117" s="1" t="s">
        <v>481</v>
      </c>
      <c r="AS117" s="1" t="s">
        <v>481</v>
      </c>
      <c r="AT117" s="1" t="s">
        <v>481</v>
      </c>
      <c r="AZ117" s="1" t="s">
        <v>481</v>
      </c>
      <c r="BA117" s="1" t="s">
        <v>481</v>
      </c>
      <c r="BB117" s="1" t="s">
        <v>481</v>
      </c>
      <c r="BC117" s="1">
        <f t="shared" si="1"/>
        <v>11</v>
      </c>
    </row>
    <row r="118" spans="1:55" s="1" customFormat="1" ht="15" x14ac:dyDescent="0.25">
      <c r="C118" s="14">
        <v>43041</v>
      </c>
      <c r="D118" s="6">
        <v>42677</v>
      </c>
      <c r="E118" s="2"/>
      <c r="H118" s="1" t="s">
        <v>481</v>
      </c>
      <c r="I118" s="1" t="s">
        <v>1012</v>
      </c>
      <c r="J118" s="1" t="s">
        <v>3105</v>
      </c>
      <c r="K118" s="1">
        <v>1</v>
      </c>
      <c r="L118" s="1" t="s">
        <v>1651</v>
      </c>
      <c r="M118" s="18" t="s">
        <v>152</v>
      </c>
      <c r="N118" s="18"/>
      <c r="O118" s="1" t="s">
        <v>1014</v>
      </c>
      <c r="P118" s="1" t="s">
        <v>488</v>
      </c>
      <c r="Q118" s="1" t="s">
        <v>296</v>
      </c>
      <c r="R118" s="1">
        <v>85209</v>
      </c>
      <c r="Z118" s="1" t="s">
        <v>3160</v>
      </c>
      <c r="AA118" s="1" t="s">
        <v>1011</v>
      </c>
      <c r="AB118" s="3" t="s">
        <v>3161</v>
      </c>
      <c r="AD118" s="2" t="s">
        <v>4434</v>
      </c>
      <c r="AF118" s="1" t="s">
        <v>2388</v>
      </c>
      <c r="AG118" s="1" t="s">
        <v>481</v>
      </c>
      <c r="AH118" s="1" t="s">
        <v>481</v>
      </c>
      <c r="AI118" s="1" t="s">
        <v>481</v>
      </c>
      <c r="AJ118" s="1" t="s">
        <v>481</v>
      </c>
      <c r="AL118" s="1" t="s">
        <v>481</v>
      </c>
      <c r="AM118" s="1" t="s">
        <v>481</v>
      </c>
      <c r="AN118" s="1" t="s">
        <v>481</v>
      </c>
      <c r="AO118" s="1" t="s">
        <v>481</v>
      </c>
      <c r="AP118" s="1" t="s">
        <v>481</v>
      </c>
      <c r="AQ118" s="1" t="s">
        <v>3158</v>
      </c>
      <c r="AR118" s="1" t="s">
        <v>481</v>
      </c>
      <c r="AS118" s="1" t="s">
        <v>481</v>
      </c>
      <c r="AT118" s="1" t="s">
        <v>481</v>
      </c>
      <c r="AU118" s="1" t="s">
        <v>481</v>
      </c>
      <c r="AV118" s="1" t="s">
        <v>481</v>
      </c>
      <c r="AW118" s="1" t="s">
        <v>481</v>
      </c>
      <c r="AX118" s="1" t="s">
        <v>481</v>
      </c>
      <c r="AY118" s="1" t="s">
        <v>481</v>
      </c>
      <c r="AZ118" s="1" t="s">
        <v>481</v>
      </c>
      <c r="BB118" s="1" t="s">
        <v>481</v>
      </c>
      <c r="BC118" s="1">
        <f t="shared" si="1"/>
        <v>20</v>
      </c>
    </row>
    <row r="119" spans="1:55" s="1" customFormat="1" ht="15" x14ac:dyDescent="0.25">
      <c r="C119" s="14">
        <v>43083</v>
      </c>
      <c r="D119" s="6">
        <v>42656</v>
      </c>
      <c r="E119" s="2"/>
      <c r="G119" s="1" t="s">
        <v>3161</v>
      </c>
      <c r="H119" s="1" t="s">
        <v>3158</v>
      </c>
      <c r="I119" s="1" t="s">
        <v>3425</v>
      </c>
      <c r="J119" s="1" t="s">
        <v>4295</v>
      </c>
      <c r="K119" s="1">
        <v>1</v>
      </c>
      <c r="L119" s="1" t="s">
        <v>3428</v>
      </c>
      <c r="M119" s="18" t="s">
        <v>3429</v>
      </c>
      <c r="N119" s="18"/>
      <c r="O119" s="1" t="s">
        <v>5219</v>
      </c>
      <c r="P119" s="1" t="s">
        <v>488</v>
      </c>
      <c r="Q119" s="1" t="s">
        <v>296</v>
      </c>
      <c r="R119" s="1">
        <v>85212</v>
      </c>
      <c r="S119" s="1" t="s">
        <v>4213</v>
      </c>
      <c r="U119" s="1">
        <v>1</v>
      </c>
      <c r="V119" s="1" t="s">
        <v>2937</v>
      </c>
      <c r="W119" s="1">
        <v>1</v>
      </c>
      <c r="X119" s="1">
        <v>1</v>
      </c>
      <c r="AD119" s="2"/>
      <c r="AE119" s="3"/>
      <c r="AF119" s="1" t="s">
        <v>2564</v>
      </c>
      <c r="AI119" s="1" t="s">
        <v>481</v>
      </c>
      <c r="AK119" s="1" t="s">
        <v>481</v>
      </c>
      <c r="AL119" s="1" t="s">
        <v>481</v>
      </c>
      <c r="AM119" s="1" t="s">
        <v>481</v>
      </c>
      <c r="AN119" s="1" t="s">
        <v>481</v>
      </c>
      <c r="AO119" s="1" t="s">
        <v>3158</v>
      </c>
      <c r="AP119" s="1" t="s">
        <v>481</v>
      </c>
      <c r="AQ119" s="1" t="s">
        <v>481</v>
      </c>
      <c r="AS119" s="1" t="s">
        <v>481</v>
      </c>
      <c r="AV119" s="1" t="s">
        <v>481</v>
      </c>
      <c r="AW119" s="1" t="s">
        <v>481</v>
      </c>
      <c r="AX119" s="1" t="s">
        <v>481</v>
      </c>
      <c r="AY119" s="1" t="s">
        <v>481</v>
      </c>
      <c r="AZ119" s="1" t="s">
        <v>481</v>
      </c>
      <c r="BB119" s="1" t="s">
        <v>481</v>
      </c>
      <c r="BC119" s="1">
        <f t="shared" si="1"/>
        <v>15</v>
      </c>
    </row>
    <row r="120" spans="1:55" s="1" customFormat="1" ht="15" x14ac:dyDescent="0.25">
      <c r="C120" s="14">
        <v>43048</v>
      </c>
      <c r="D120" s="6">
        <v>42656</v>
      </c>
      <c r="E120" s="2"/>
      <c r="G120" s="1" t="s">
        <v>3161</v>
      </c>
      <c r="H120" s="1" t="s">
        <v>3158</v>
      </c>
      <c r="I120" s="1" t="s">
        <v>4489</v>
      </c>
      <c r="J120" s="1" t="s">
        <v>4490</v>
      </c>
      <c r="K120" s="1">
        <v>1</v>
      </c>
      <c r="L120" s="1" t="s">
        <v>4163</v>
      </c>
      <c r="M120" s="18" t="s">
        <v>4162</v>
      </c>
      <c r="N120" s="18"/>
      <c r="O120" s="1" t="s">
        <v>4917</v>
      </c>
      <c r="P120" s="1" t="s">
        <v>3192</v>
      </c>
      <c r="Q120" s="1" t="s">
        <v>296</v>
      </c>
      <c r="R120" s="1">
        <v>85218</v>
      </c>
      <c r="S120" s="1" t="s">
        <v>4213</v>
      </c>
      <c r="U120" s="1">
        <v>1</v>
      </c>
      <c r="V120" s="1" t="s">
        <v>5193</v>
      </c>
      <c r="Y120" s="1" t="s">
        <v>694</v>
      </c>
      <c r="AD120" s="2" t="s">
        <v>2886</v>
      </c>
      <c r="AE120" s="3"/>
      <c r="AF120" s="1" t="s">
        <v>2564</v>
      </c>
      <c r="AH120" s="1" t="s">
        <v>481</v>
      </c>
      <c r="AJ120" s="1" t="s">
        <v>481</v>
      </c>
      <c r="AK120" s="1" t="s">
        <v>481</v>
      </c>
      <c r="AL120" s="1" t="s">
        <v>481</v>
      </c>
      <c r="AO120" s="1" t="s">
        <v>481</v>
      </c>
      <c r="AP120" s="1" t="s">
        <v>481</v>
      </c>
      <c r="AQ120" s="1" t="s">
        <v>481</v>
      </c>
      <c r="AT120" s="1" t="s">
        <v>481</v>
      </c>
      <c r="AU120" s="1" t="s">
        <v>481</v>
      </c>
      <c r="AV120" s="1" t="s">
        <v>481</v>
      </c>
      <c r="AW120" s="1" t="s">
        <v>481</v>
      </c>
      <c r="AX120" s="1" t="s">
        <v>481</v>
      </c>
      <c r="AY120" s="1" t="s">
        <v>481</v>
      </c>
      <c r="AZ120" s="1" t="s">
        <v>481</v>
      </c>
      <c r="BA120" s="1" t="s">
        <v>3158</v>
      </c>
      <c r="BB120" s="1" t="s">
        <v>481</v>
      </c>
      <c r="BC120" s="1">
        <f t="shared" si="1"/>
        <v>16</v>
      </c>
    </row>
    <row r="121" spans="1:55" x14ac:dyDescent="0.25">
      <c r="N121" s="18"/>
    </row>
    <row r="122" spans="1:55" s="1" customFormat="1" ht="15" x14ac:dyDescent="0.25">
      <c r="B122" s="1" t="s">
        <v>4056</v>
      </c>
      <c r="D122" s="6"/>
      <c r="E122" s="2"/>
      <c r="M122" s="18"/>
      <c r="N122" s="18"/>
      <c r="S122" s="1" t="s">
        <v>1600</v>
      </c>
      <c r="AB122" s="2"/>
      <c r="AC122" s="3"/>
      <c r="BC122" s="1">
        <f>COUNTA(AG122:BB122)</f>
        <v>0</v>
      </c>
    </row>
    <row r="123" spans="1:55" s="1" customFormat="1" ht="15" x14ac:dyDescent="0.25">
      <c r="A123" s="8"/>
      <c r="D123" s="6"/>
      <c r="E123" s="2"/>
      <c r="M123" s="18"/>
      <c r="N123" s="18"/>
      <c r="AB123" s="2"/>
      <c r="AC123" s="3"/>
    </row>
    <row r="124" spans="1:55" s="1" customFormat="1" ht="15" x14ac:dyDescent="0.25">
      <c r="D124" s="6"/>
      <c r="E124" s="2"/>
      <c r="M124" s="18"/>
      <c r="N124" s="18"/>
      <c r="AB124" s="2"/>
      <c r="AC124" s="3"/>
    </row>
    <row r="125" spans="1:55" s="1" customFormat="1" ht="15" x14ac:dyDescent="0.25">
      <c r="A125" s="8"/>
      <c r="D125" s="6"/>
      <c r="E125" s="2"/>
      <c r="M125" s="18"/>
      <c r="N125" s="18"/>
      <c r="AB125" s="2"/>
      <c r="AC125" s="3"/>
    </row>
    <row r="126" spans="1:55" s="1" customFormat="1" ht="15" x14ac:dyDescent="0.25">
      <c r="D126" s="6"/>
      <c r="E126" s="2"/>
      <c r="M126" s="18"/>
      <c r="N126" s="18"/>
      <c r="AB126" s="2"/>
      <c r="AC126" s="3"/>
    </row>
    <row r="127" spans="1:55" s="1" customFormat="1" ht="15" x14ac:dyDescent="0.25">
      <c r="D127" s="6"/>
      <c r="E127" s="2"/>
      <c r="M127" s="18"/>
      <c r="N127" s="18"/>
      <c r="AB127" s="2"/>
      <c r="AC127" s="3"/>
    </row>
    <row r="128" spans="1:55" s="1" customFormat="1" ht="15" x14ac:dyDescent="0.25">
      <c r="D128" s="6"/>
      <c r="E128" s="2"/>
      <c r="M128" s="18"/>
      <c r="N128" s="18"/>
      <c r="AB128" s="2"/>
      <c r="AC128" s="3"/>
    </row>
    <row r="129" spans="1:29" s="1" customFormat="1" ht="15" x14ac:dyDescent="0.25">
      <c r="D129" s="6"/>
      <c r="E129" s="2"/>
      <c r="M129" s="18"/>
      <c r="N129" s="18"/>
      <c r="AB129" s="2"/>
      <c r="AC129" s="3"/>
    </row>
    <row r="130" spans="1:29" s="1" customFormat="1" ht="15" x14ac:dyDescent="0.25">
      <c r="D130" s="6"/>
      <c r="E130" s="2"/>
      <c r="M130" s="18"/>
      <c r="N130" s="18"/>
      <c r="AB130" s="2"/>
      <c r="AC130" s="3"/>
    </row>
    <row r="131" spans="1:29" s="1" customFormat="1" ht="15" x14ac:dyDescent="0.25">
      <c r="D131" s="6"/>
      <c r="E131" s="2"/>
      <c r="M131" s="18"/>
      <c r="N131" s="18"/>
      <c r="AB131" s="2"/>
      <c r="AC131" s="3"/>
    </row>
    <row r="132" spans="1:29" s="1" customFormat="1" ht="15" x14ac:dyDescent="0.25">
      <c r="D132" s="6"/>
      <c r="E132" s="2"/>
      <c r="M132" s="18"/>
      <c r="N132" s="18"/>
      <c r="AB132" s="2"/>
      <c r="AC132" s="3"/>
    </row>
    <row r="133" spans="1:29" s="1" customFormat="1" ht="15" x14ac:dyDescent="0.25">
      <c r="D133" s="6"/>
      <c r="E133" s="2"/>
      <c r="M133" s="18"/>
      <c r="N133" s="18"/>
      <c r="AB133" s="2"/>
      <c r="AC133" s="3"/>
    </row>
    <row r="134" spans="1:29" s="1" customFormat="1" ht="15" x14ac:dyDescent="0.25">
      <c r="D134" s="6"/>
      <c r="E134" s="2"/>
      <c r="M134" s="18"/>
      <c r="N134" s="18"/>
      <c r="AB134" s="2"/>
      <c r="AC134" s="3"/>
    </row>
    <row r="135" spans="1:29" s="1" customFormat="1" ht="15.6" x14ac:dyDescent="0.3">
      <c r="A135" s="1" t="s">
        <v>5220</v>
      </c>
      <c r="D135" s="6"/>
      <c r="E135" s="2"/>
      <c r="I135" s="35" t="s">
        <v>5221</v>
      </c>
      <c r="J135" s="1" t="s">
        <v>5222</v>
      </c>
      <c r="L135" s="35" t="s">
        <v>5223</v>
      </c>
      <c r="M135" s="18" t="s">
        <v>5224</v>
      </c>
      <c r="N135" s="18"/>
      <c r="O135" s="1" t="s">
        <v>5225</v>
      </c>
      <c r="P135" s="1" t="s">
        <v>488</v>
      </c>
      <c r="Q135" s="1" t="s">
        <v>296</v>
      </c>
      <c r="AB135" s="2"/>
      <c r="AC135" s="3"/>
    </row>
    <row r="136" spans="1:29" s="1" customFormat="1" ht="15" x14ac:dyDescent="0.25">
      <c r="D136" s="6"/>
      <c r="E136" s="2"/>
      <c r="M136" s="18"/>
      <c r="N136" s="18"/>
      <c r="AB136" s="2"/>
      <c r="AC136" s="3"/>
    </row>
    <row r="137" spans="1:29" s="1" customFormat="1" ht="15" x14ac:dyDescent="0.25">
      <c r="D137" s="6"/>
      <c r="E137" s="2"/>
      <c r="M137" s="18"/>
      <c r="N137" s="18"/>
      <c r="AB137" s="2"/>
      <c r="AC137" s="3"/>
    </row>
    <row r="138" spans="1:29" s="1" customFormat="1" ht="15" x14ac:dyDescent="0.25">
      <c r="D138" s="6"/>
      <c r="E138" s="2"/>
      <c r="M138" s="18"/>
      <c r="N138" s="18"/>
      <c r="AB138" s="2"/>
      <c r="AC138" s="3"/>
    </row>
    <row r="139" spans="1:29" s="1" customFormat="1" ht="15" x14ac:dyDescent="0.25">
      <c r="D139" s="6"/>
      <c r="E139" s="2"/>
      <c r="M139" s="18"/>
      <c r="N139" s="18"/>
      <c r="AB139" s="2"/>
      <c r="AC139" s="3"/>
    </row>
    <row r="140" spans="1:29" s="1" customFormat="1" ht="15" x14ac:dyDescent="0.25">
      <c r="D140" s="6"/>
      <c r="E140" s="2"/>
      <c r="M140" s="18"/>
      <c r="N140" s="18"/>
      <c r="AB140" s="2"/>
      <c r="AC140" s="3"/>
    </row>
    <row r="141" spans="1:29" s="1" customFormat="1" ht="15" x14ac:dyDescent="0.25">
      <c r="D141" s="6"/>
      <c r="E141" s="2"/>
      <c r="M141" s="18"/>
      <c r="N141" s="18"/>
      <c r="AB141" s="2"/>
      <c r="AC141" s="3"/>
    </row>
    <row r="142" spans="1:29" s="1" customFormat="1" ht="15" x14ac:dyDescent="0.25">
      <c r="D142" s="6"/>
      <c r="E142" s="2"/>
      <c r="M142" s="18"/>
      <c r="N142" s="18"/>
      <c r="AB142" s="2"/>
      <c r="AC142" s="3"/>
    </row>
    <row r="143" spans="1:29" s="1" customFormat="1" ht="15" x14ac:dyDescent="0.25">
      <c r="D143" s="6"/>
      <c r="E143" s="2"/>
      <c r="M143" s="18"/>
      <c r="N143" s="18"/>
      <c r="AB143" s="2"/>
      <c r="AC143" s="3"/>
    </row>
    <row r="144" spans="1:29" s="1" customFormat="1" ht="15" x14ac:dyDescent="0.25">
      <c r="D144" s="6"/>
      <c r="E144" s="2"/>
      <c r="M144" s="18"/>
      <c r="N144" s="18"/>
      <c r="AB144" s="2"/>
      <c r="AC144" s="3"/>
    </row>
    <row r="145" spans="1:29" s="1" customFormat="1" ht="15" x14ac:dyDescent="0.25">
      <c r="D145" s="6"/>
      <c r="E145" s="2"/>
      <c r="M145" s="18"/>
      <c r="N145" s="18"/>
      <c r="AB145" s="2"/>
      <c r="AC145" s="3"/>
    </row>
    <row r="146" spans="1:29" s="1" customFormat="1" ht="15" x14ac:dyDescent="0.25">
      <c r="D146" s="6"/>
      <c r="E146" s="2"/>
      <c r="M146" s="18"/>
      <c r="N146" s="18"/>
      <c r="AB146" s="2"/>
      <c r="AC146" s="3"/>
    </row>
    <row r="147" spans="1:29" s="1" customFormat="1" ht="15" x14ac:dyDescent="0.25">
      <c r="D147" s="6"/>
      <c r="E147" s="2"/>
      <c r="M147" s="18"/>
      <c r="N147" s="18"/>
      <c r="AB147" s="2"/>
      <c r="AC147" s="3"/>
    </row>
    <row r="148" spans="1:29" s="1" customFormat="1" ht="15" x14ac:dyDescent="0.25">
      <c r="D148" s="6"/>
      <c r="E148" s="2"/>
      <c r="M148" s="18"/>
      <c r="N148" s="18"/>
      <c r="AB148" s="2"/>
      <c r="AC148" s="3"/>
    </row>
    <row r="149" spans="1:29" s="1" customFormat="1" ht="15" x14ac:dyDescent="0.25">
      <c r="A149" s="8"/>
      <c r="D149" s="6"/>
      <c r="E149" s="2"/>
      <c r="M149" s="18"/>
      <c r="N149" s="18"/>
      <c r="AB149" s="2"/>
      <c r="AC149" s="3"/>
    </row>
    <row r="150" spans="1:29" s="1" customFormat="1" ht="15" x14ac:dyDescent="0.25">
      <c r="A150" s="8"/>
      <c r="D150" s="6"/>
      <c r="E150" s="2"/>
      <c r="M150" s="18"/>
      <c r="N150" s="18"/>
      <c r="AB150" s="2"/>
      <c r="AC150" s="3"/>
    </row>
    <row r="151" spans="1:29" s="1" customFormat="1" ht="15" x14ac:dyDescent="0.25">
      <c r="D151" s="6"/>
      <c r="E151" s="2"/>
      <c r="M151" s="18"/>
      <c r="N151" s="18"/>
      <c r="AB151" s="2"/>
      <c r="AC151" s="3"/>
    </row>
    <row r="152" spans="1:29" s="1" customFormat="1" ht="15" x14ac:dyDescent="0.25">
      <c r="D152" s="6"/>
      <c r="E152" s="2"/>
      <c r="M152" s="18"/>
      <c r="N152" s="18"/>
      <c r="AB152" s="2"/>
      <c r="AC152" s="3"/>
    </row>
    <row r="153" spans="1:29" s="1" customFormat="1" ht="15" x14ac:dyDescent="0.25">
      <c r="D153" s="6"/>
      <c r="E153" s="2"/>
      <c r="M153" s="18"/>
      <c r="N153" s="18"/>
      <c r="AB153" s="2"/>
      <c r="AC153" s="3"/>
    </row>
    <row r="154" spans="1:29" s="1" customFormat="1" ht="15" x14ac:dyDescent="0.25">
      <c r="D154" s="6"/>
      <c r="E154" s="2"/>
      <c r="M154" s="18"/>
      <c r="N154" s="18"/>
      <c r="AB154" s="2"/>
      <c r="AC154" s="3"/>
    </row>
    <row r="155" spans="1:29" s="1" customFormat="1" ht="15" x14ac:dyDescent="0.25">
      <c r="D155" s="6"/>
      <c r="E155" s="2"/>
      <c r="M155" s="18"/>
      <c r="N155" s="18"/>
      <c r="AB155" s="2"/>
      <c r="AC155" s="3"/>
    </row>
    <row r="156" spans="1:29" s="1" customFormat="1" ht="15" x14ac:dyDescent="0.25">
      <c r="D156" s="6"/>
      <c r="E156" s="2"/>
      <c r="M156" s="18"/>
      <c r="N156" s="18"/>
      <c r="AB156" s="2"/>
      <c r="AC156" s="3"/>
    </row>
    <row r="157" spans="1:29" s="1" customFormat="1" ht="15" x14ac:dyDescent="0.25">
      <c r="A157" s="8"/>
      <c r="D157" s="6"/>
      <c r="E157" s="2"/>
      <c r="M157" s="18"/>
      <c r="N157" s="18"/>
      <c r="AB157" s="2"/>
      <c r="AC157" s="3"/>
    </row>
    <row r="158" spans="1:29" s="1" customFormat="1" ht="15" x14ac:dyDescent="0.25">
      <c r="D158" s="6"/>
      <c r="E158" s="2"/>
      <c r="M158" s="18"/>
      <c r="N158" s="18"/>
      <c r="AB158" s="2"/>
      <c r="AC158" s="3"/>
    </row>
    <row r="159" spans="1:29" s="1" customFormat="1" ht="15" x14ac:dyDescent="0.25">
      <c r="D159" s="6"/>
      <c r="E159" s="2"/>
      <c r="M159" s="18"/>
      <c r="N159" s="18"/>
      <c r="AB159" s="2"/>
      <c r="AC159" s="3"/>
    </row>
    <row r="160" spans="1:29" s="1" customFormat="1" ht="15" x14ac:dyDescent="0.25">
      <c r="D160" s="6"/>
      <c r="E160" s="2"/>
      <c r="M160" s="18"/>
      <c r="N160" s="18"/>
      <c r="AB160" s="2"/>
      <c r="AC160" s="3"/>
    </row>
    <row r="161" spans="1:29" s="1" customFormat="1" ht="15" x14ac:dyDescent="0.25">
      <c r="D161" s="6"/>
      <c r="E161" s="2"/>
      <c r="M161" s="18"/>
      <c r="N161" s="18"/>
      <c r="AB161" s="2"/>
      <c r="AC161" s="3"/>
    </row>
    <row r="162" spans="1:29" s="1" customFormat="1" ht="15" x14ac:dyDescent="0.25">
      <c r="D162" s="6"/>
      <c r="E162" s="2"/>
      <c r="M162" s="18"/>
      <c r="N162" s="18"/>
      <c r="AB162" s="2"/>
      <c r="AC162" s="3"/>
    </row>
    <row r="163" spans="1:29" s="1" customFormat="1" ht="15" x14ac:dyDescent="0.25">
      <c r="D163" s="6"/>
      <c r="E163" s="2"/>
      <c r="M163" s="18"/>
      <c r="N163" s="18"/>
      <c r="AB163" s="2"/>
      <c r="AC163" s="3"/>
    </row>
    <row r="164" spans="1:29" s="1" customFormat="1" ht="15" x14ac:dyDescent="0.25">
      <c r="D164" s="6"/>
      <c r="E164" s="2"/>
      <c r="M164" s="18"/>
      <c r="N164" s="18"/>
      <c r="AB164" s="2"/>
      <c r="AC164" s="3"/>
    </row>
    <row r="165" spans="1:29" s="1" customFormat="1" ht="15" x14ac:dyDescent="0.25">
      <c r="D165" s="6"/>
      <c r="E165" s="2"/>
      <c r="M165" s="18"/>
      <c r="N165" s="18"/>
      <c r="AB165" s="2"/>
      <c r="AC165" s="3"/>
    </row>
    <row r="166" spans="1:29" s="1" customFormat="1" ht="15" x14ac:dyDescent="0.25">
      <c r="D166" s="6"/>
      <c r="E166" s="2"/>
      <c r="M166" s="18"/>
      <c r="N166" s="18"/>
      <c r="AB166" s="2"/>
      <c r="AC166" s="3"/>
    </row>
    <row r="167" spans="1:29" s="1" customFormat="1" ht="15" x14ac:dyDescent="0.25">
      <c r="D167" s="6"/>
      <c r="E167" s="2"/>
      <c r="M167" s="18"/>
      <c r="N167" s="18"/>
      <c r="AB167" s="2"/>
      <c r="AC167" s="3"/>
    </row>
    <row r="168" spans="1:29" s="1" customFormat="1" ht="15" x14ac:dyDescent="0.25">
      <c r="D168" s="6"/>
      <c r="E168" s="2"/>
      <c r="M168" s="18"/>
      <c r="N168" s="18"/>
      <c r="AB168" s="2"/>
      <c r="AC168" s="3"/>
    </row>
    <row r="169" spans="1:29" s="1" customFormat="1" ht="15" x14ac:dyDescent="0.25">
      <c r="D169" s="6"/>
      <c r="E169" s="2"/>
      <c r="M169" s="18"/>
      <c r="N169" s="18"/>
      <c r="AB169" s="2"/>
      <c r="AC169" s="3"/>
    </row>
    <row r="170" spans="1:29" s="1" customFormat="1" ht="15" x14ac:dyDescent="0.25">
      <c r="A170" s="8"/>
      <c r="D170" s="6"/>
      <c r="E170" s="2"/>
      <c r="M170" s="18"/>
      <c r="N170" s="18"/>
      <c r="AB170" s="2"/>
      <c r="AC170" s="3"/>
    </row>
    <row r="171" spans="1:29" s="1" customFormat="1" ht="15" x14ac:dyDescent="0.25">
      <c r="A171" s="8"/>
      <c r="D171" s="6"/>
      <c r="E171" s="2"/>
      <c r="M171" s="18"/>
      <c r="N171" s="18"/>
      <c r="AB171" s="2"/>
      <c r="AC171" s="3"/>
    </row>
    <row r="172" spans="1:29" s="1" customFormat="1" ht="15" x14ac:dyDescent="0.25">
      <c r="A172" s="8"/>
      <c r="D172" s="6"/>
      <c r="E172" s="2"/>
      <c r="M172" s="18"/>
      <c r="N172" s="18"/>
      <c r="AB172" s="2"/>
      <c r="AC172" s="3"/>
    </row>
    <row r="173" spans="1:29" s="1" customFormat="1" ht="15" x14ac:dyDescent="0.25">
      <c r="A173" s="8"/>
      <c r="D173" s="6"/>
      <c r="E173" s="2"/>
      <c r="M173" s="18"/>
      <c r="N173" s="18"/>
      <c r="AB173" s="2"/>
      <c r="AC173" s="3"/>
    </row>
    <row r="174" spans="1:29" s="1" customFormat="1" ht="15" x14ac:dyDescent="0.25">
      <c r="D174" s="6"/>
      <c r="E174" s="2"/>
      <c r="M174" s="18"/>
      <c r="N174" s="18"/>
      <c r="AB174" s="2"/>
      <c r="AC174" s="3"/>
    </row>
    <row r="175" spans="1:29" s="1" customFormat="1" ht="15" x14ac:dyDescent="0.25">
      <c r="D175" s="6"/>
      <c r="E175" s="2"/>
      <c r="M175" s="18"/>
      <c r="N175" s="18"/>
      <c r="AB175" s="2"/>
      <c r="AC175" s="3"/>
    </row>
    <row r="176" spans="1:29" s="1" customFormat="1" ht="15" x14ac:dyDescent="0.25">
      <c r="D176" s="6"/>
      <c r="E176" s="2"/>
      <c r="M176" s="18"/>
      <c r="N176" s="18"/>
      <c r="AB176" s="2"/>
      <c r="AC176" s="3"/>
    </row>
    <row r="177" spans="1:77" s="1" customFormat="1" ht="15" x14ac:dyDescent="0.25">
      <c r="A177" s="1" t="s">
        <v>4058</v>
      </c>
      <c r="C177" s="14"/>
      <c r="D177" s="6"/>
      <c r="E177" s="2"/>
      <c r="M177" s="18"/>
      <c r="N177" s="18"/>
      <c r="AD177" s="2"/>
      <c r="AE177" s="3"/>
    </row>
    <row r="178" spans="1:77" s="1" customFormat="1" ht="15" x14ac:dyDescent="0.25">
      <c r="C178" s="14"/>
      <c r="D178" s="6"/>
      <c r="E178" s="2"/>
      <c r="H178" s="1" t="s">
        <v>481</v>
      </c>
      <c r="I178" s="1" t="s">
        <v>4670</v>
      </c>
      <c r="J178" s="1" t="s">
        <v>1444</v>
      </c>
      <c r="M178" s="18"/>
      <c r="N178" s="18"/>
      <c r="AD178" s="2"/>
      <c r="AE178" s="3"/>
      <c r="AK178" s="1" t="s">
        <v>1447</v>
      </c>
      <c r="BC178" s="1">
        <f t="shared" ref="BC178:BC232" si="2">COUNTA(AG178:BB178)</f>
        <v>1</v>
      </c>
    </row>
    <row r="179" spans="1:77" s="1" customFormat="1" ht="15" x14ac:dyDescent="0.25">
      <c r="D179" s="29"/>
      <c r="E179" s="2"/>
      <c r="F179" s="2"/>
      <c r="I179" s="1" t="s">
        <v>234</v>
      </c>
      <c r="J179" s="1" t="s">
        <v>233</v>
      </c>
      <c r="M179" s="18"/>
      <c r="N179" s="18"/>
      <c r="AD179" s="2"/>
      <c r="AE179" s="3"/>
      <c r="AX179" s="1" t="s">
        <v>3162</v>
      </c>
      <c r="AY179" s="1" t="s">
        <v>3162</v>
      </c>
      <c r="BC179" s="1">
        <f t="shared" si="2"/>
        <v>2</v>
      </c>
    </row>
    <row r="180" spans="1:77" s="1" customFormat="1" ht="15" x14ac:dyDescent="0.25">
      <c r="A180" s="28" t="s">
        <v>564</v>
      </c>
      <c r="D180" s="6"/>
      <c r="E180" s="2"/>
      <c r="I180" s="1" t="s">
        <v>562</v>
      </c>
      <c r="J180" s="1" t="s">
        <v>1574</v>
      </c>
      <c r="M180" s="18"/>
      <c r="N180" s="18"/>
      <c r="AD180" s="2"/>
      <c r="AE180" s="3"/>
      <c r="AP180" s="1" t="s">
        <v>3162</v>
      </c>
      <c r="BC180" s="1">
        <f t="shared" si="2"/>
        <v>1</v>
      </c>
    </row>
    <row r="181" spans="1:77" s="1" customFormat="1" ht="15" x14ac:dyDescent="0.25">
      <c r="A181" s="28"/>
      <c r="D181" s="6"/>
      <c r="E181" s="2"/>
      <c r="F181" s="2"/>
      <c r="I181" s="1" t="s">
        <v>562</v>
      </c>
      <c r="J181" s="1" t="s">
        <v>3277</v>
      </c>
      <c r="M181" s="18"/>
      <c r="N181" s="18"/>
      <c r="AD181" s="2"/>
      <c r="AE181" s="3"/>
      <c r="AG181" s="1" t="s">
        <v>3162</v>
      </c>
      <c r="BC181" s="1">
        <f t="shared" si="2"/>
        <v>1</v>
      </c>
    </row>
    <row r="182" spans="1:77" s="1" customFormat="1" ht="15" x14ac:dyDescent="0.25">
      <c r="A182" s="28"/>
      <c r="C182" s="28"/>
      <c r="D182" s="6"/>
      <c r="E182" s="2"/>
      <c r="I182" s="1" t="s">
        <v>3275</v>
      </c>
      <c r="J182" s="1" t="s">
        <v>4714</v>
      </c>
      <c r="M182" s="18"/>
      <c r="N182" s="18"/>
      <c r="AD182" s="2"/>
      <c r="AE182" s="3"/>
      <c r="AG182" s="1" t="s">
        <v>3162</v>
      </c>
      <c r="BC182" s="1">
        <f t="shared" si="2"/>
        <v>1</v>
      </c>
    </row>
    <row r="183" spans="1:77" s="1" customFormat="1" ht="15" x14ac:dyDescent="0.25">
      <c r="A183" s="28"/>
      <c r="D183" s="6"/>
      <c r="E183" s="2"/>
      <c r="H183" s="1" t="s">
        <v>481</v>
      </c>
      <c r="I183" s="1" t="s">
        <v>483</v>
      </c>
      <c r="J183" s="1" t="s">
        <v>484</v>
      </c>
      <c r="L183" s="1" t="s">
        <v>2586</v>
      </c>
      <c r="M183" s="18" t="s">
        <v>485</v>
      </c>
      <c r="N183" s="18"/>
      <c r="O183" s="1" t="s">
        <v>487</v>
      </c>
      <c r="P183" s="1" t="s">
        <v>488</v>
      </c>
      <c r="Q183" s="1" t="s">
        <v>296</v>
      </c>
      <c r="R183" s="1">
        <v>85205</v>
      </c>
      <c r="S183" s="1" t="s">
        <v>4213</v>
      </c>
      <c r="AD183" s="2" t="s">
        <v>1286</v>
      </c>
      <c r="AE183" s="3"/>
      <c r="AF183" s="1" t="s">
        <v>2388</v>
      </c>
      <c r="AP183" s="1" t="s">
        <v>3158</v>
      </c>
      <c r="AQ183" s="1" t="s">
        <v>3158</v>
      </c>
      <c r="AR183" s="1" t="s">
        <v>3158</v>
      </c>
      <c r="AS183" s="1" t="s">
        <v>3158</v>
      </c>
      <c r="AT183" s="1" t="s">
        <v>3162</v>
      </c>
      <c r="AW183" s="1" t="s">
        <v>3162</v>
      </c>
      <c r="AZ183" s="1" t="s">
        <v>3162</v>
      </c>
      <c r="BC183" s="1">
        <f t="shared" si="2"/>
        <v>7</v>
      </c>
      <c r="BF183" s="1" t="s">
        <v>4712</v>
      </c>
      <c r="BH183" s="1" t="s">
        <v>4712</v>
      </c>
      <c r="BI183" s="1" t="s">
        <v>4712</v>
      </c>
      <c r="BJ183" s="1" t="s">
        <v>4712</v>
      </c>
      <c r="BK183" s="1" t="s">
        <v>4712</v>
      </c>
      <c r="BL183" s="1" t="s">
        <v>4712</v>
      </c>
      <c r="BN183" s="1" t="s">
        <v>4712</v>
      </c>
      <c r="BO183" s="1" t="s">
        <v>4712</v>
      </c>
      <c r="BP183" s="1" t="s">
        <v>4712</v>
      </c>
      <c r="BR183" s="1" t="s">
        <v>4712</v>
      </c>
      <c r="BS183" s="1" t="s">
        <v>4712</v>
      </c>
      <c r="BT183" s="1" t="s">
        <v>4712</v>
      </c>
      <c r="BU183" s="1" t="s">
        <v>4712</v>
      </c>
      <c r="BV183" s="1" t="s">
        <v>4712</v>
      </c>
      <c r="BW183" s="1" t="s">
        <v>4712</v>
      </c>
      <c r="BX183" s="1" t="s">
        <v>4712</v>
      </c>
      <c r="BY183" s="1" t="s">
        <v>4712</v>
      </c>
    </row>
    <row r="184" spans="1:77" s="1" customFormat="1" ht="15" x14ac:dyDescent="0.25">
      <c r="A184" s="28"/>
      <c r="E184" s="2"/>
      <c r="H184" s="1" t="s">
        <v>481</v>
      </c>
      <c r="I184" s="1" t="s">
        <v>1323</v>
      </c>
      <c r="J184" s="1" t="s">
        <v>2728</v>
      </c>
      <c r="M184" s="18"/>
      <c r="N184" s="18"/>
      <c r="R184" s="4"/>
      <c r="U184" s="4"/>
      <c r="V184" s="4"/>
      <c r="AB184" s="2"/>
      <c r="AC184" s="3"/>
      <c r="BC184" s="1">
        <f t="shared" si="2"/>
        <v>0</v>
      </c>
    </row>
    <row r="185" spans="1:77" s="1" customFormat="1" ht="15" x14ac:dyDescent="0.25">
      <c r="A185" s="28"/>
      <c r="D185" s="2"/>
      <c r="E185" s="2"/>
      <c r="H185" s="1" t="s">
        <v>3158</v>
      </c>
      <c r="I185" s="1" t="s">
        <v>1323</v>
      </c>
      <c r="J185" s="1" t="s">
        <v>4578</v>
      </c>
      <c r="M185" s="18"/>
      <c r="N185" s="18"/>
      <c r="R185" s="4"/>
      <c r="U185" s="4"/>
      <c r="V185" s="4"/>
      <c r="AB185" s="2"/>
      <c r="AC185" s="3"/>
      <c r="BC185" s="1">
        <f t="shared" si="2"/>
        <v>0</v>
      </c>
    </row>
    <row r="186" spans="1:77" s="1" customFormat="1" ht="15" x14ac:dyDescent="0.25">
      <c r="A186" s="28"/>
      <c r="D186" s="6"/>
      <c r="E186" s="2"/>
      <c r="G186" s="1" t="s">
        <v>3162</v>
      </c>
      <c r="H186" s="1" t="s">
        <v>3158</v>
      </c>
      <c r="I186" s="1" t="s">
        <v>2730</v>
      </c>
      <c r="J186" s="1" t="s">
        <v>3159</v>
      </c>
      <c r="L186" s="1" t="s">
        <v>3707</v>
      </c>
      <c r="M186" s="18"/>
      <c r="N186" s="18"/>
      <c r="O186" s="1" t="s">
        <v>4973</v>
      </c>
      <c r="P186" s="1" t="s">
        <v>488</v>
      </c>
      <c r="Q186" s="1" t="s">
        <v>296</v>
      </c>
      <c r="R186" s="1">
        <v>85208</v>
      </c>
      <c r="W186" s="1">
        <v>1</v>
      </c>
      <c r="AD186" s="2"/>
      <c r="AE186" s="3"/>
      <c r="BC186" s="1">
        <f t="shared" si="2"/>
        <v>0</v>
      </c>
    </row>
    <row r="187" spans="1:77" s="1" customFormat="1" ht="15" x14ac:dyDescent="0.25">
      <c r="A187" s="28"/>
      <c r="D187" s="2"/>
      <c r="E187" s="2"/>
      <c r="H187" s="1" t="s">
        <v>3158</v>
      </c>
      <c r="I187" s="1" t="s">
        <v>2730</v>
      </c>
      <c r="J187" s="1" t="s">
        <v>2728</v>
      </c>
      <c r="L187" s="1" t="s">
        <v>2731</v>
      </c>
      <c r="M187" s="18"/>
      <c r="N187" s="18"/>
      <c r="O187" s="1" t="s">
        <v>2732</v>
      </c>
      <c r="P187" s="1" t="s">
        <v>488</v>
      </c>
      <c r="Q187" s="1" t="s">
        <v>296</v>
      </c>
      <c r="R187" s="1">
        <v>85213</v>
      </c>
      <c r="AB187" s="2"/>
      <c r="AC187" s="3"/>
      <c r="BC187" s="1">
        <f t="shared" si="2"/>
        <v>0</v>
      </c>
    </row>
    <row r="188" spans="1:77" s="1" customFormat="1" ht="15" x14ac:dyDescent="0.25">
      <c r="A188" s="28"/>
      <c r="D188" s="2"/>
      <c r="E188" s="2"/>
      <c r="H188" s="1" t="s">
        <v>3158</v>
      </c>
      <c r="I188" s="1" t="s">
        <v>2730</v>
      </c>
      <c r="J188" s="1" t="s">
        <v>2733</v>
      </c>
      <c r="L188" s="1" t="s">
        <v>2649</v>
      </c>
      <c r="M188" s="18" t="s">
        <v>2734</v>
      </c>
      <c r="N188" s="18"/>
      <c r="O188" s="1" t="s">
        <v>2650</v>
      </c>
      <c r="P188" s="1" t="s">
        <v>5031</v>
      </c>
      <c r="Q188" s="1" t="s">
        <v>296</v>
      </c>
      <c r="R188" s="1">
        <v>85117</v>
      </c>
      <c r="S188" s="1" t="s">
        <v>4213</v>
      </c>
      <c r="AD188" s="2"/>
      <c r="AE188" s="3"/>
      <c r="AF188" s="1" t="s">
        <v>2388</v>
      </c>
      <c r="BC188" s="1">
        <f t="shared" si="2"/>
        <v>0</v>
      </c>
    </row>
    <row r="189" spans="1:77" s="1" customFormat="1" ht="15" x14ac:dyDescent="0.25">
      <c r="A189" s="28"/>
      <c r="D189" s="6"/>
      <c r="E189" s="2"/>
      <c r="G189" s="1" t="s">
        <v>3162</v>
      </c>
      <c r="H189" s="1" t="s">
        <v>3158</v>
      </c>
      <c r="I189" s="1" t="s">
        <v>3728</v>
      </c>
      <c r="J189" s="1" t="s">
        <v>3729</v>
      </c>
      <c r="L189" s="1" t="s">
        <v>3730</v>
      </c>
      <c r="M189" s="18"/>
      <c r="N189" s="18"/>
      <c r="O189" s="1" t="s">
        <v>3731</v>
      </c>
      <c r="P189" s="1" t="s">
        <v>650</v>
      </c>
      <c r="Q189" s="1" t="s">
        <v>296</v>
      </c>
      <c r="R189" s="1">
        <v>85224</v>
      </c>
      <c r="AD189" s="2" t="s">
        <v>1918</v>
      </c>
      <c r="BC189" s="1">
        <f t="shared" si="2"/>
        <v>0</v>
      </c>
    </row>
    <row r="190" spans="1:77" s="1" customFormat="1" ht="15" x14ac:dyDescent="0.25">
      <c r="A190" s="28"/>
      <c r="D190" s="2"/>
      <c r="E190" s="2"/>
      <c r="H190" s="1" t="s">
        <v>3158</v>
      </c>
      <c r="I190" s="1" t="s">
        <v>610</v>
      </c>
      <c r="J190" s="1" t="s">
        <v>611</v>
      </c>
      <c r="L190" s="1" t="s">
        <v>612</v>
      </c>
      <c r="M190" s="18" t="s">
        <v>3797</v>
      </c>
      <c r="N190" s="18"/>
      <c r="O190" s="1" t="s">
        <v>613</v>
      </c>
      <c r="P190" s="1" t="s">
        <v>614</v>
      </c>
      <c r="Q190" s="1" t="s">
        <v>615</v>
      </c>
      <c r="R190" s="1">
        <v>49686</v>
      </c>
      <c r="S190" s="1" t="s">
        <v>4213</v>
      </c>
      <c r="AD190" s="2"/>
      <c r="AE190" s="3"/>
      <c r="AF190" s="1" t="s">
        <v>2564</v>
      </c>
      <c r="BC190" s="1">
        <f t="shared" si="2"/>
        <v>0</v>
      </c>
    </row>
    <row r="191" spans="1:77" s="1" customFormat="1" ht="15" x14ac:dyDescent="0.25">
      <c r="A191" s="28"/>
      <c r="D191" s="6"/>
      <c r="E191" s="2"/>
      <c r="F191" s="2"/>
      <c r="I191" s="1" t="s">
        <v>1505</v>
      </c>
      <c r="M191" s="18"/>
      <c r="N191" s="18"/>
      <c r="AD191" s="2"/>
      <c r="AE191" s="3"/>
      <c r="AN191" s="1" t="s">
        <v>3162</v>
      </c>
      <c r="BC191" s="1">
        <f t="shared" si="2"/>
        <v>1</v>
      </c>
    </row>
    <row r="192" spans="1:77" s="1" customFormat="1" ht="15" x14ac:dyDescent="0.25">
      <c r="A192" s="28"/>
      <c r="D192" s="6"/>
      <c r="E192" s="2"/>
      <c r="G192" s="1" t="s">
        <v>3162</v>
      </c>
      <c r="H192" s="1" t="s">
        <v>3158</v>
      </c>
      <c r="I192" s="1" t="s">
        <v>3163</v>
      </c>
      <c r="J192" s="1" t="s">
        <v>3164</v>
      </c>
      <c r="L192" s="1" t="s">
        <v>3166</v>
      </c>
      <c r="M192" s="18" t="s">
        <v>3165</v>
      </c>
      <c r="N192" s="18"/>
      <c r="O192" s="1" t="s">
        <v>3167</v>
      </c>
      <c r="P192" s="1" t="s">
        <v>488</v>
      </c>
      <c r="Q192" s="1" t="s">
        <v>296</v>
      </c>
      <c r="R192" s="1">
        <v>85206</v>
      </c>
      <c r="S192" s="1" t="s">
        <v>4213</v>
      </c>
      <c r="W192" s="1">
        <v>1</v>
      </c>
      <c r="AB192" s="1" t="s">
        <v>3160</v>
      </c>
      <c r="AC192" s="1" t="s">
        <v>3161</v>
      </c>
      <c r="AD192" s="2" t="s">
        <v>5106</v>
      </c>
      <c r="AE192" s="3" t="s">
        <v>3161</v>
      </c>
      <c r="AF192" s="1" t="s">
        <v>2564</v>
      </c>
      <c r="BC192" s="1">
        <f t="shared" si="2"/>
        <v>0</v>
      </c>
      <c r="BF192" s="1" t="s">
        <v>3162</v>
      </c>
      <c r="BG192" s="1" t="s">
        <v>4712</v>
      </c>
      <c r="BI192" s="1" t="s">
        <v>4712</v>
      </c>
    </row>
    <row r="193" spans="1:70" s="1" customFormat="1" ht="15" x14ac:dyDescent="0.25">
      <c r="A193" s="28"/>
      <c r="D193" s="2"/>
      <c r="E193" s="2"/>
      <c r="H193" s="1" t="s">
        <v>3158</v>
      </c>
      <c r="I193" s="1" t="s">
        <v>3171</v>
      </c>
      <c r="J193" s="1" t="s">
        <v>3172</v>
      </c>
      <c r="L193" s="1" t="s">
        <v>3173</v>
      </c>
      <c r="M193" s="18"/>
      <c r="N193" s="18"/>
      <c r="O193" s="1" t="s">
        <v>3174</v>
      </c>
      <c r="P193" s="1" t="s">
        <v>488</v>
      </c>
      <c r="Q193" s="1" t="s">
        <v>296</v>
      </c>
      <c r="R193" s="1">
        <v>85208</v>
      </c>
      <c r="AD193" s="2" t="s">
        <v>3170</v>
      </c>
      <c r="AE193" s="3" t="s">
        <v>3161</v>
      </c>
      <c r="BC193" s="1">
        <f t="shared" si="2"/>
        <v>0</v>
      </c>
    </row>
    <row r="194" spans="1:70" s="1" customFormat="1" ht="15" x14ac:dyDescent="0.25">
      <c r="A194" s="28"/>
      <c r="D194" s="6"/>
      <c r="E194" s="2"/>
      <c r="F194" s="2"/>
      <c r="I194" s="1" t="s">
        <v>3177</v>
      </c>
      <c r="J194" s="1" t="s">
        <v>2161</v>
      </c>
      <c r="M194" s="18"/>
      <c r="N194" s="18"/>
      <c r="AD194" s="2"/>
      <c r="AE194" s="3"/>
      <c r="AQ194" s="1" t="s">
        <v>3162</v>
      </c>
      <c r="BC194" s="1">
        <f t="shared" si="2"/>
        <v>1</v>
      </c>
    </row>
    <row r="195" spans="1:70" s="1" customFormat="1" ht="15" x14ac:dyDescent="0.25">
      <c r="A195" s="28"/>
      <c r="D195" s="2"/>
      <c r="E195" s="2"/>
      <c r="G195" s="1" t="s">
        <v>3161</v>
      </c>
      <c r="H195" s="1" t="s">
        <v>3158</v>
      </c>
      <c r="I195" s="1" t="s">
        <v>3177</v>
      </c>
      <c r="J195" s="1" t="s">
        <v>2120</v>
      </c>
      <c r="L195" s="1" t="s">
        <v>3801</v>
      </c>
      <c r="M195" s="18" t="s">
        <v>870</v>
      </c>
      <c r="N195" s="18"/>
      <c r="Q195" s="1" t="s">
        <v>3802</v>
      </c>
      <c r="AD195" s="2" t="s">
        <v>483</v>
      </c>
      <c r="AE195" s="3"/>
      <c r="BC195" s="1">
        <f t="shared" si="2"/>
        <v>0</v>
      </c>
      <c r="BF195" s="1" t="s">
        <v>4712</v>
      </c>
      <c r="BG195" s="1" t="s">
        <v>4712</v>
      </c>
      <c r="BH195" s="1" t="s">
        <v>4712</v>
      </c>
      <c r="BJ195" s="1" t="s">
        <v>4712</v>
      </c>
      <c r="BM195" s="1" t="s">
        <v>4712</v>
      </c>
      <c r="BR195" s="1" t="s">
        <v>4712</v>
      </c>
    </row>
    <row r="196" spans="1:70" s="1" customFormat="1" ht="15" x14ac:dyDescent="0.25">
      <c r="A196" s="28"/>
      <c r="D196" s="6"/>
      <c r="E196" s="2"/>
      <c r="G196" s="1" t="s">
        <v>3162</v>
      </c>
      <c r="H196" s="1" t="s">
        <v>481</v>
      </c>
      <c r="I196" s="1" t="s">
        <v>3177</v>
      </c>
      <c r="J196" s="1" t="s">
        <v>3178</v>
      </c>
      <c r="L196" s="1" t="s">
        <v>3180</v>
      </c>
      <c r="M196" s="4" t="s">
        <v>3179</v>
      </c>
      <c r="N196" s="18"/>
      <c r="O196" s="1" t="s">
        <v>3181</v>
      </c>
      <c r="P196" s="1" t="s">
        <v>3182</v>
      </c>
      <c r="Q196" s="1" t="s">
        <v>296</v>
      </c>
      <c r="R196" s="1">
        <v>85233</v>
      </c>
      <c r="S196" s="1" t="s">
        <v>4213</v>
      </c>
      <c r="W196" s="1">
        <v>1</v>
      </c>
      <c r="AB196" s="1" t="s">
        <v>3175</v>
      </c>
      <c r="AC196" s="1" t="s">
        <v>3161</v>
      </c>
      <c r="AD196" s="2" t="s">
        <v>3176</v>
      </c>
      <c r="AE196" s="3" t="s">
        <v>3161</v>
      </c>
      <c r="AF196" s="1" t="s">
        <v>2564</v>
      </c>
      <c r="BC196" s="1">
        <f t="shared" si="2"/>
        <v>0</v>
      </c>
    </row>
    <row r="197" spans="1:70" s="1" customFormat="1" ht="15" x14ac:dyDescent="0.25">
      <c r="A197" s="28"/>
      <c r="D197" s="2"/>
      <c r="E197" s="2"/>
      <c r="H197" s="1" t="s">
        <v>481</v>
      </c>
      <c r="I197" s="1" t="s">
        <v>3803</v>
      </c>
      <c r="J197" s="1" t="s">
        <v>3804</v>
      </c>
      <c r="M197" s="18" t="s">
        <v>3805</v>
      </c>
      <c r="N197" s="18"/>
      <c r="Q197" s="1" t="s">
        <v>647</v>
      </c>
      <c r="S197" s="1" t="s">
        <v>4213</v>
      </c>
      <c r="Z197" s="1" t="s">
        <v>3189</v>
      </c>
      <c r="AD197" s="2"/>
      <c r="AE197" s="3"/>
      <c r="AF197" s="1" t="s">
        <v>2564</v>
      </c>
      <c r="BC197" s="1">
        <f t="shared" si="2"/>
        <v>0</v>
      </c>
    </row>
    <row r="198" spans="1:70" s="1" customFormat="1" ht="15" x14ac:dyDescent="0.25">
      <c r="A198" s="28"/>
      <c r="D198" s="2"/>
      <c r="E198" s="2"/>
      <c r="H198" s="1" t="s">
        <v>481</v>
      </c>
      <c r="I198" s="1" t="s">
        <v>1993</v>
      </c>
      <c r="J198" s="1" t="s">
        <v>4714</v>
      </c>
      <c r="M198" s="18"/>
      <c r="N198" s="18"/>
      <c r="O198" s="1" t="s">
        <v>988</v>
      </c>
      <c r="P198" s="1" t="s">
        <v>3195</v>
      </c>
      <c r="Q198" s="1" t="s">
        <v>296</v>
      </c>
      <c r="R198" s="1">
        <v>85282</v>
      </c>
      <c r="AD198" s="2"/>
      <c r="AE198" s="3"/>
      <c r="BC198" s="1">
        <f t="shared" si="2"/>
        <v>0</v>
      </c>
    </row>
    <row r="199" spans="1:70" s="1" customFormat="1" ht="15" x14ac:dyDescent="0.25">
      <c r="A199" s="28"/>
      <c r="D199" s="2"/>
      <c r="E199" s="2"/>
      <c r="H199" s="1" t="s">
        <v>3158</v>
      </c>
      <c r="I199" s="1" t="s">
        <v>3806</v>
      </c>
      <c r="J199" s="1" t="s">
        <v>3807</v>
      </c>
      <c r="L199" s="1" t="s">
        <v>3808</v>
      </c>
      <c r="M199" s="18" t="s">
        <v>1325</v>
      </c>
      <c r="N199" s="18"/>
      <c r="O199" s="1" t="s">
        <v>3809</v>
      </c>
      <c r="P199" s="1" t="s">
        <v>488</v>
      </c>
      <c r="Q199" s="1" t="s">
        <v>296</v>
      </c>
      <c r="R199" s="1">
        <v>85206</v>
      </c>
      <c r="AD199" s="2"/>
      <c r="AE199" s="3"/>
      <c r="AF199" s="1" t="s">
        <v>2388</v>
      </c>
      <c r="BC199" s="1">
        <f t="shared" si="2"/>
        <v>0</v>
      </c>
    </row>
    <row r="200" spans="1:70" s="1" customFormat="1" ht="15" x14ac:dyDescent="0.25">
      <c r="A200" s="28"/>
      <c r="D200" s="2"/>
      <c r="E200" s="2"/>
      <c r="H200" s="1" t="s">
        <v>3158</v>
      </c>
      <c r="I200" s="1" t="s">
        <v>1300</v>
      </c>
      <c r="J200" s="1" t="s">
        <v>5033</v>
      </c>
      <c r="M200" s="18" t="s">
        <v>1301</v>
      </c>
      <c r="N200" s="18"/>
      <c r="S200" s="1" t="s">
        <v>4213</v>
      </c>
      <c r="AD200" s="2"/>
      <c r="AE200" s="3"/>
      <c r="AF200" s="1" t="s">
        <v>2388</v>
      </c>
      <c r="BC200" s="1">
        <f t="shared" si="2"/>
        <v>0</v>
      </c>
    </row>
    <row r="201" spans="1:70" s="1" customFormat="1" ht="15" x14ac:dyDescent="0.25">
      <c r="A201" s="28"/>
      <c r="D201" s="2"/>
      <c r="E201" s="2"/>
      <c r="G201" s="1" t="s">
        <v>3161</v>
      </c>
      <c r="H201" s="1" t="s">
        <v>3158</v>
      </c>
      <c r="I201" s="1" t="s">
        <v>802</v>
      </c>
      <c r="J201" s="1" t="s">
        <v>788</v>
      </c>
      <c r="L201" s="1" t="s">
        <v>1307</v>
      </c>
      <c r="M201" s="18" t="s">
        <v>2955</v>
      </c>
      <c r="N201" s="18"/>
      <c r="O201" s="1" t="s">
        <v>2954</v>
      </c>
      <c r="P201" s="1" t="s">
        <v>488</v>
      </c>
      <c r="Q201" s="1" t="s">
        <v>296</v>
      </c>
      <c r="R201" s="1">
        <v>85208</v>
      </c>
      <c r="S201" s="1" t="s">
        <v>4712</v>
      </c>
      <c r="Y201" s="1" t="s">
        <v>1307</v>
      </c>
      <c r="AD201" s="2"/>
      <c r="AE201" s="3"/>
      <c r="BC201" s="1">
        <f t="shared" si="2"/>
        <v>0</v>
      </c>
    </row>
    <row r="202" spans="1:70" s="1" customFormat="1" ht="15" x14ac:dyDescent="0.25">
      <c r="A202" s="28"/>
      <c r="D202" s="2"/>
      <c r="E202" s="2"/>
      <c r="G202" s="1" t="s">
        <v>3161</v>
      </c>
      <c r="H202" s="1" t="s">
        <v>481</v>
      </c>
      <c r="I202" s="1" t="s">
        <v>802</v>
      </c>
      <c r="J202" s="1" t="s">
        <v>4713</v>
      </c>
      <c r="L202" s="1" t="s">
        <v>1307</v>
      </c>
      <c r="M202" s="18" t="s">
        <v>2955</v>
      </c>
      <c r="N202" s="18"/>
      <c r="O202" s="1" t="s">
        <v>2954</v>
      </c>
      <c r="P202" s="1" t="s">
        <v>488</v>
      </c>
      <c r="Q202" s="1" t="s">
        <v>296</v>
      </c>
      <c r="R202" s="1">
        <v>85208</v>
      </c>
      <c r="S202" s="1" t="s">
        <v>4213</v>
      </c>
      <c r="Y202" s="1" t="s">
        <v>1307</v>
      </c>
      <c r="AD202" s="2"/>
      <c r="AE202" s="3"/>
      <c r="BC202" s="1">
        <f t="shared" si="2"/>
        <v>0</v>
      </c>
    </row>
    <row r="203" spans="1:70" s="1" customFormat="1" ht="15" x14ac:dyDescent="0.25">
      <c r="A203" s="28"/>
      <c r="D203" s="2"/>
      <c r="E203" s="2"/>
      <c r="H203" s="1" t="s">
        <v>3158</v>
      </c>
      <c r="I203" s="1" t="s">
        <v>1302</v>
      </c>
      <c r="J203" s="1" t="s">
        <v>1303</v>
      </c>
      <c r="L203" s="1" t="s">
        <v>1304</v>
      </c>
      <c r="M203" s="18" t="s">
        <v>1306</v>
      </c>
      <c r="N203" s="18"/>
      <c r="O203" s="1" t="s">
        <v>1305</v>
      </c>
      <c r="P203" s="1" t="s">
        <v>5031</v>
      </c>
      <c r="Q203" s="1" t="s">
        <v>296</v>
      </c>
      <c r="R203" s="1">
        <v>85219</v>
      </c>
      <c r="S203" s="1" t="s">
        <v>4213</v>
      </c>
      <c r="AD203" s="2"/>
      <c r="AE203" s="3"/>
      <c r="AF203" s="1" t="s">
        <v>2564</v>
      </c>
      <c r="BC203" s="1">
        <f t="shared" si="2"/>
        <v>0</v>
      </c>
    </row>
    <row r="204" spans="1:70" s="1" customFormat="1" ht="15" x14ac:dyDescent="0.25">
      <c r="A204" s="28"/>
      <c r="D204" s="2"/>
      <c r="E204" s="2"/>
      <c r="H204" s="1" t="s">
        <v>481</v>
      </c>
      <c r="I204" s="1" t="s">
        <v>2956</v>
      </c>
      <c r="J204" s="1" t="s">
        <v>2957</v>
      </c>
      <c r="L204" s="1" t="s">
        <v>2958</v>
      </c>
      <c r="M204" s="18"/>
      <c r="N204" s="18"/>
      <c r="O204" s="1" t="s">
        <v>2959</v>
      </c>
      <c r="P204" s="1" t="s">
        <v>5031</v>
      </c>
      <c r="Q204" s="1" t="s">
        <v>296</v>
      </c>
      <c r="R204" s="1">
        <v>85220</v>
      </c>
      <c r="AB204" s="2"/>
      <c r="AC204" s="3"/>
      <c r="BC204" s="1">
        <f t="shared" si="2"/>
        <v>0</v>
      </c>
    </row>
    <row r="205" spans="1:70" s="1" customFormat="1" ht="15" x14ac:dyDescent="0.25">
      <c r="D205" s="2"/>
      <c r="E205" s="2"/>
      <c r="H205" s="1" t="s">
        <v>3158</v>
      </c>
      <c r="I205" s="1" t="s">
        <v>2960</v>
      </c>
      <c r="J205" s="1" t="s">
        <v>2961</v>
      </c>
      <c r="L205" s="1" t="s">
        <v>2962</v>
      </c>
      <c r="M205" s="18" t="s">
        <v>4370</v>
      </c>
      <c r="N205" s="18"/>
      <c r="O205" s="1" t="s">
        <v>2963</v>
      </c>
      <c r="P205" s="1" t="s">
        <v>5031</v>
      </c>
      <c r="Q205" s="1" t="s">
        <v>296</v>
      </c>
      <c r="R205" s="1">
        <v>85220</v>
      </c>
      <c r="AB205" s="2"/>
      <c r="AC205" s="3"/>
      <c r="BC205" s="1">
        <f t="shared" si="2"/>
        <v>0</v>
      </c>
    </row>
    <row r="206" spans="1:70" s="1" customFormat="1" ht="15" x14ac:dyDescent="0.25">
      <c r="D206" s="2"/>
      <c r="E206" s="2"/>
      <c r="H206" s="1" t="s">
        <v>3158</v>
      </c>
      <c r="I206" s="1" t="s">
        <v>2974</v>
      </c>
      <c r="J206" s="1" t="s">
        <v>2975</v>
      </c>
      <c r="L206" s="1" t="s">
        <v>2976</v>
      </c>
      <c r="M206" s="18"/>
      <c r="N206" s="18"/>
      <c r="O206" s="1" t="s">
        <v>2977</v>
      </c>
      <c r="P206" s="1" t="s">
        <v>488</v>
      </c>
      <c r="Q206" s="1" t="s">
        <v>296</v>
      </c>
      <c r="R206" s="1">
        <v>85206</v>
      </c>
      <c r="AB206" s="2"/>
      <c r="AC206" s="3"/>
      <c r="BC206" s="1">
        <f t="shared" si="2"/>
        <v>0</v>
      </c>
    </row>
    <row r="207" spans="1:70" s="1" customFormat="1" ht="15" x14ac:dyDescent="0.25">
      <c r="A207" s="8"/>
      <c r="D207" s="2"/>
      <c r="E207" s="2"/>
      <c r="G207" s="1" t="s">
        <v>3162</v>
      </c>
      <c r="H207" s="1" t="s">
        <v>3158</v>
      </c>
      <c r="I207" s="1" t="s">
        <v>2978</v>
      </c>
      <c r="J207" s="1" t="s">
        <v>2979</v>
      </c>
      <c r="M207" s="18" t="s">
        <v>598</v>
      </c>
      <c r="N207" s="18"/>
      <c r="O207" s="1" t="s">
        <v>597</v>
      </c>
      <c r="S207" s="1" t="s">
        <v>4213</v>
      </c>
      <c r="AD207" s="2"/>
      <c r="AE207" s="3"/>
      <c r="AF207" s="1" t="s">
        <v>2564</v>
      </c>
      <c r="BC207" s="1">
        <f t="shared" si="2"/>
        <v>0</v>
      </c>
    </row>
    <row r="208" spans="1:70" s="1" customFormat="1" ht="15" x14ac:dyDescent="0.25">
      <c r="A208" s="8"/>
      <c r="D208" s="2"/>
      <c r="E208" s="2"/>
      <c r="H208" s="1" t="s">
        <v>3158</v>
      </c>
      <c r="I208" s="1" t="s">
        <v>3191</v>
      </c>
      <c r="J208" s="1" t="s">
        <v>599</v>
      </c>
      <c r="L208" s="1" t="s">
        <v>600</v>
      </c>
      <c r="M208" s="18"/>
      <c r="N208" s="18"/>
      <c r="O208" s="1" t="s">
        <v>601</v>
      </c>
      <c r="P208" s="1" t="s">
        <v>3192</v>
      </c>
      <c r="Q208" s="1" t="s">
        <v>3193</v>
      </c>
      <c r="R208" s="1">
        <v>85118</v>
      </c>
      <c r="AB208" s="1" t="s">
        <v>3160</v>
      </c>
      <c r="AC208" s="1" t="s">
        <v>3189</v>
      </c>
      <c r="AD208" s="2" t="s">
        <v>4809</v>
      </c>
      <c r="AE208" s="3" t="s">
        <v>3161</v>
      </c>
      <c r="BC208" s="1">
        <f t="shared" si="2"/>
        <v>0</v>
      </c>
    </row>
    <row r="209" spans="1:56" s="1" customFormat="1" ht="15" x14ac:dyDescent="0.25">
      <c r="A209" s="8"/>
      <c r="D209" s="2"/>
      <c r="E209" s="2"/>
      <c r="G209" s="1" t="s">
        <v>3162</v>
      </c>
      <c r="H209" s="1" t="s">
        <v>481</v>
      </c>
      <c r="I209" s="1" t="s">
        <v>602</v>
      </c>
      <c r="J209" s="1" t="s">
        <v>849</v>
      </c>
      <c r="L209" s="1" t="s">
        <v>603</v>
      </c>
      <c r="M209" s="18" t="s">
        <v>635</v>
      </c>
      <c r="N209" s="18"/>
      <c r="O209" s="1" t="s">
        <v>604</v>
      </c>
      <c r="P209" s="1" t="s">
        <v>3195</v>
      </c>
      <c r="Q209" s="1" t="s">
        <v>296</v>
      </c>
      <c r="R209" s="1">
        <v>85282</v>
      </c>
      <c r="S209" s="1" t="s">
        <v>4213</v>
      </c>
      <c r="AB209" s="1" t="s">
        <v>3175</v>
      </c>
      <c r="AC209" s="1" t="s">
        <v>3161</v>
      </c>
      <c r="AD209" s="2" t="s">
        <v>605</v>
      </c>
      <c r="AE209" s="3" t="s">
        <v>3161</v>
      </c>
      <c r="AF209" s="1" t="s">
        <v>2564</v>
      </c>
      <c r="BC209" s="1">
        <f t="shared" si="2"/>
        <v>0</v>
      </c>
    </row>
    <row r="210" spans="1:56" s="1" customFormat="1" ht="15" x14ac:dyDescent="0.25">
      <c r="D210" s="2"/>
      <c r="E210" s="2"/>
      <c r="H210" s="1" t="s">
        <v>3158</v>
      </c>
      <c r="I210" s="1" t="s">
        <v>3588</v>
      </c>
      <c r="J210" s="1" t="s">
        <v>901</v>
      </c>
      <c r="L210" s="1" t="s">
        <v>3589</v>
      </c>
      <c r="M210" s="18" t="s">
        <v>3590</v>
      </c>
      <c r="N210" s="18"/>
      <c r="AD210" s="2"/>
      <c r="AE210" s="3"/>
      <c r="BC210" s="1">
        <f t="shared" si="2"/>
        <v>0</v>
      </c>
    </row>
    <row r="211" spans="1:56" s="1" customFormat="1" ht="15" x14ac:dyDescent="0.25">
      <c r="A211" s="6">
        <v>42761</v>
      </c>
      <c r="D211" s="6">
        <v>42761</v>
      </c>
      <c r="E211" s="2"/>
      <c r="G211" s="1" t="s">
        <v>3161</v>
      </c>
      <c r="H211" s="1" t="s">
        <v>481</v>
      </c>
      <c r="I211" s="1" t="s">
        <v>3197</v>
      </c>
      <c r="J211" s="1" t="s">
        <v>3198</v>
      </c>
      <c r="L211" s="1" t="s">
        <v>644</v>
      </c>
      <c r="M211" s="18" t="s">
        <v>3199</v>
      </c>
      <c r="N211" s="18"/>
      <c r="O211" s="1" t="s">
        <v>645</v>
      </c>
      <c r="P211" s="1" t="s">
        <v>784</v>
      </c>
      <c r="Q211" s="1" t="s">
        <v>785</v>
      </c>
      <c r="R211" s="1" t="s">
        <v>648</v>
      </c>
      <c r="S211" s="1" t="s">
        <v>4213</v>
      </c>
      <c r="AB211" s="1" t="s">
        <v>3196</v>
      </c>
      <c r="AC211" s="1" t="s">
        <v>3161</v>
      </c>
      <c r="AD211" s="2" t="s">
        <v>2746</v>
      </c>
      <c r="AE211" s="3"/>
      <c r="AF211" s="1" t="s">
        <v>2564</v>
      </c>
      <c r="AZ211" s="1" t="s">
        <v>3162</v>
      </c>
      <c r="BC211" s="1">
        <f t="shared" si="2"/>
        <v>1</v>
      </c>
    </row>
    <row r="212" spans="1:56" s="1" customFormat="1" ht="15" x14ac:dyDescent="0.25">
      <c r="A212" s="6"/>
      <c r="D212" s="6"/>
      <c r="E212" s="2"/>
      <c r="I212" s="1" t="s">
        <v>254</v>
      </c>
      <c r="M212" s="18"/>
      <c r="N212" s="18"/>
      <c r="AD212" s="2"/>
      <c r="AE212" s="3"/>
      <c r="AZ212" s="1" t="s">
        <v>3162</v>
      </c>
      <c r="BC212" s="1">
        <f t="shared" si="2"/>
        <v>1</v>
      </c>
    </row>
    <row r="213" spans="1:56" s="1" customFormat="1" ht="15" x14ac:dyDescent="0.25">
      <c r="A213" s="6"/>
      <c r="D213" s="2"/>
      <c r="E213" s="2"/>
      <c r="H213" s="1" t="s">
        <v>481</v>
      </c>
      <c r="I213" s="1" t="s">
        <v>606</v>
      </c>
      <c r="J213" s="1" t="s">
        <v>2144</v>
      </c>
      <c r="L213" s="1" t="s">
        <v>855</v>
      </c>
      <c r="M213" s="18"/>
      <c r="N213" s="18"/>
      <c r="O213" s="1" t="s">
        <v>856</v>
      </c>
      <c r="P213" s="1" t="s">
        <v>488</v>
      </c>
      <c r="Q213" s="1" t="s">
        <v>296</v>
      </c>
      <c r="R213" s="1">
        <v>85206</v>
      </c>
      <c r="AB213" s="2"/>
      <c r="AC213" s="3"/>
      <c r="BC213" s="1">
        <f t="shared" si="2"/>
        <v>0</v>
      </c>
    </row>
    <row r="214" spans="1:56" s="1" customFormat="1" ht="15" x14ac:dyDescent="0.25">
      <c r="A214" s="6"/>
      <c r="D214" s="2"/>
      <c r="E214" s="2"/>
      <c r="H214" s="1" t="s">
        <v>481</v>
      </c>
      <c r="I214" s="1" t="s">
        <v>857</v>
      </c>
      <c r="J214" s="1" t="s">
        <v>299</v>
      </c>
      <c r="M214" s="18"/>
      <c r="N214" s="18"/>
      <c r="AB214" s="2"/>
      <c r="AC214" s="3" t="s">
        <v>3161</v>
      </c>
      <c r="BC214" s="1">
        <f t="shared" si="2"/>
        <v>0</v>
      </c>
    </row>
    <row r="215" spans="1:56" s="1" customFormat="1" ht="15" x14ac:dyDescent="0.25">
      <c r="A215" s="6"/>
      <c r="D215" s="2"/>
      <c r="E215" s="2"/>
      <c r="H215" s="1" t="s">
        <v>3158</v>
      </c>
      <c r="I215" s="1" t="s">
        <v>4798</v>
      </c>
      <c r="J215" s="1" t="s">
        <v>2447</v>
      </c>
      <c r="M215" s="18"/>
      <c r="N215" s="18"/>
      <c r="AB215" s="2"/>
      <c r="AC215" s="3"/>
      <c r="BC215" s="1">
        <f t="shared" si="2"/>
        <v>0</v>
      </c>
    </row>
    <row r="216" spans="1:56" s="1" customFormat="1" ht="15" x14ac:dyDescent="0.25">
      <c r="A216" s="6"/>
      <c r="D216" s="2"/>
      <c r="E216" s="2"/>
      <c r="H216" s="1" t="s">
        <v>481</v>
      </c>
      <c r="I216" s="1" t="s">
        <v>4799</v>
      </c>
      <c r="J216" s="1" t="s">
        <v>2152</v>
      </c>
      <c r="M216" s="18"/>
      <c r="N216" s="18"/>
      <c r="AD216" s="1" t="s">
        <v>4798</v>
      </c>
      <c r="AE216" s="3"/>
      <c r="BC216" s="1">
        <f t="shared" si="2"/>
        <v>0</v>
      </c>
    </row>
    <row r="217" spans="1:56" s="1" customFormat="1" ht="15" x14ac:dyDescent="0.25">
      <c r="A217" s="6"/>
      <c r="D217" s="2"/>
      <c r="E217" s="2"/>
      <c r="H217" s="1" t="s">
        <v>3158</v>
      </c>
      <c r="I217" s="1" t="s">
        <v>3637</v>
      </c>
      <c r="J217" s="1" t="s">
        <v>3638</v>
      </c>
      <c r="M217" s="18"/>
      <c r="N217" s="18"/>
      <c r="AD217" s="2"/>
      <c r="AE217" s="3"/>
      <c r="BC217" s="1">
        <f t="shared" si="2"/>
        <v>0</v>
      </c>
    </row>
    <row r="218" spans="1:56" s="1" customFormat="1" ht="15" x14ac:dyDescent="0.25">
      <c r="A218" s="6"/>
      <c r="D218" s="2"/>
      <c r="E218" s="2"/>
      <c r="H218" s="1" t="s">
        <v>481</v>
      </c>
      <c r="I218" s="1" t="s">
        <v>873</v>
      </c>
      <c r="J218" s="1" t="s">
        <v>874</v>
      </c>
      <c r="L218" s="1" t="s">
        <v>875</v>
      </c>
      <c r="M218" s="18"/>
      <c r="N218" s="18"/>
      <c r="O218" s="1" t="s">
        <v>876</v>
      </c>
      <c r="P218" s="1" t="s">
        <v>5031</v>
      </c>
      <c r="Q218" s="1" t="s">
        <v>296</v>
      </c>
      <c r="R218" s="1">
        <v>85119</v>
      </c>
      <c r="AD218" s="2"/>
      <c r="AE218" s="3"/>
      <c r="BC218" s="1">
        <f t="shared" si="2"/>
        <v>0</v>
      </c>
    </row>
    <row r="219" spans="1:56" s="1" customFormat="1" ht="15" x14ac:dyDescent="0.25">
      <c r="A219" s="6"/>
      <c r="D219" s="6"/>
      <c r="E219" s="2"/>
      <c r="F219" s="2"/>
      <c r="I219" s="1" t="s">
        <v>1060</v>
      </c>
      <c r="J219" s="1" t="s">
        <v>4642</v>
      </c>
      <c r="M219" s="18"/>
      <c r="N219" s="18"/>
      <c r="AD219" s="2"/>
      <c r="AE219" s="3"/>
      <c r="AU219" s="1" t="s">
        <v>3162</v>
      </c>
      <c r="BC219" s="1">
        <f t="shared" si="2"/>
        <v>1</v>
      </c>
    </row>
    <row r="220" spans="1:56" s="1" customFormat="1" ht="15" x14ac:dyDescent="0.25">
      <c r="A220" s="6"/>
      <c r="D220" s="2"/>
      <c r="E220" s="2"/>
      <c r="H220" s="1" t="s">
        <v>3158</v>
      </c>
      <c r="I220" s="1" t="s">
        <v>1060</v>
      </c>
      <c r="J220" s="1" t="s">
        <v>3069</v>
      </c>
      <c r="L220" s="1" t="s">
        <v>4298</v>
      </c>
      <c r="M220" s="18" t="s">
        <v>838</v>
      </c>
      <c r="N220" s="18"/>
      <c r="O220" s="1" t="s">
        <v>4299</v>
      </c>
      <c r="P220" s="1" t="s">
        <v>488</v>
      </c>
      <c r="Q220" s="1" t="s">
        <v>296</v>
      </c>
      <c r="R220" s="1">
        <v>85205</v>
      </c>
      <c r="S220" s="1" t="s">
        <v>4712</v>
      </c>
      <c r="AD220" s="2"/>
      <c r="AE220" s="3"/>
      <c r="AF220" s="1" t="s">
        <v>2388</v>
      </c>
      <c r="BC220" s="1">
        <f t="shared" si="2"/>
        <v>0</v>
      </c>
    </row>
    <row r="221" spans="1:56" s="1" customFormat="1" ht="15" x14ac:dyDescent="0.25">
      <c r="A221" s="6"/>
      <c r="D221" s="2"/>
      <c r="E221" s="2"/>
      <c r="H221" s="1" t="s">
        <v>481</v>
      </c>
      <c r="I221" s="1" t="s">
        <v>1060</v>
      </c>
      <c r="J221" s="1" t="s">
        <v>4714</v>
      </c>
      <c r="L221" s="1" t="s">
        <v>4298</v>
      </c>
      <c r="M221" s="18" t="s">
        <v>838</v>
      </c>
      <c r="N221" s="18"/>
      <c r="O221" s="1" t="s">
        <v>4299</v>
      </c>
      <c r="P221" s="1" t="s">
        <v>488</v>
      </c>
      <c r="Q221" s="1" t="s">
        <v>296</v>
      </c>
      <c r="R221" s="1">
        <v>85205</v>
      </c>
      <c r="S221" s="1" t="s">
        <v>4213</v>
      </c>
      <c r="AD221" s="2"/>
      <c r="AE221" s="3"/>
      <c r="AF221" s="1" t="s">
        <v>2392</v>
      </c>
      <c r="BC221" s="1">
        <f t="shared" si="2"/>
        <v>0</v>
      </c>
    </row>
    <row r="222" spans="1:56" s="1" customFormat="1" ht="15" x14ac:dyDescent="0.25">
      <c r="A222" s="6"/>
      <c r="D222" s="2"/>
      <c r="E222" s="2"/>
      <c r="H222" s="1" t="s">
        <v>3158</v>
      </c>
      <c r="I222" s="1" t="s">
        <v>1601</v>
      </c>
      <c r="J222" s="1" t="s">
        <v>4485</v>
      </c>
      <c r="M222" s="18"/>
      <c r="N222" s="18"/>
      <c r="W222" s="1">
        <v>1</v>
      </c>
      <c r="AD222" s="2"/>
      <c r="AE222" s="3"/>
      <c r="BC222" s="1">
        <f t="shared" si="2"/>
        <v>0</v>
      </c>
    </row>
    <row r="223" spans="1:56" s="1" customFormat="1" ht="15" x14ac:dyDescent="0.25">
      <c r="A223" s="6"/>
      <c r="D223" s="2"/>
      <c r="E223" s="2"/>
      <c r="H223" s="1" t="s">
        <v>481</v>
      </c>
      <c r="I223" s="1" t="s">
        <v>1602</v>
      </c>
      <c r="M223" s="18"/>
      <c r="N223" s="18"/>
      <c r="W223" s="1">
        <v>1</v>
      </c>
      <c r="AD223" s="1" t="s">
        <v>1601</v>
      </c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1">
        <f t="shared" si="2"/>
        <v>0</v>
      </c>
      <c r="BD223" s="3"/>
    </row>
    <row r="224" spans="1:56" s="1" customFormat="1" ht="15" x14ac:dyDescent="0.25">
      <c r="A224" s="6"/>
      <c r="D224" s="2"/>
      <c r="E224" s="2"/>
      <c r="H224" s="1" t="s">
        <v>481</v>
      </c>
      <c r="I224" s="1" t="s">
        <v>877</v>
      </c>
      <c r="J224" s="1" t="s">
        <v>649</v>
      </c>
      <c r="L224" s="1" t="s">
        <v>4871</v>
      </c>
      <c r="M224" s="18"/>
      <c r="N224" s="18"/>
      <c r="O224" s="1" t="s">
        <v>4872</v>
      </c>
      <c r="P224" s="1" t="s">
        <v>650</v>
      </c>
      <c r="Q224" s="1" t="s">
        <v>296</v>
      </c>
      <c r="R224" s="1">
        <v>85249</v>
      </c>
      <c r="Z224" s="1" t="s">
        <v>297</v>
      </c>
      <c r="AB224" s="2"/>
      <c r="AC224" s="3" t="s">
        <v>3161</v>
      </c>
      <c r="BC224" s="1">
        <f t="shared" si="2"/>
        <v>0</v>
      </c>
    </row>
    <row r="225" spans="1:56" s="1" customFormat="1" ht="15" x14ac:dyDescent="0.25">
      <c r="A225" s="6"/>
      <c r="D225" s="2"/>
      <c r="E225" s="2"/>
      <c r="H225" s="1" t="s">
        <v>3158</v>
      </c>
      <c r="I225" s="1" t="s">
        <v>877</v>
      </c>
      <c r="J225" s="1" t="s">
        <v>4873</v>
      </c>
      <c r="L225" s="1" t="s">
        <v>4871</v>
      </c>
      <c r="M225" s="18"/>
      <c r="N225" s="18"/>
      <c r="O225" s="1" t="s">
        <v>4872</v>
      </c>
      <c r="P225" s="1" t="s">
        <v>4874</v>
      </c>
      <c r="Q225" s="1" t="s">
        <v>296</v>
      </c>
      <c r="R225" s="1">
        <v>85249</v>
      </c>
      <c r="Z225" s="1" t="s">
        <v>297</v>
      </c>
      <c r="AB225" s="2"/>
      <c r="AC225" s="3" t="s">
        <v>3161</v>
      </c>
      <c r="BC225" s="1">
        <f t="shared" si="2"/>
        <v>0</v>
      </c>
    </row>
    <row r="226" spans="1:56" s="1" customFormat="1" ht="15" x14ac:dyDescent="0.25">
      <c r="A226" s="6"/>
      <c r="D226" s="2"/>
      <c r="E226" s="2"/>
      <c r="H226" s="1" t="s">
        <v>3158</v>
      </c>
      <c r="I226" s="1" t="s">
        <v>1285</v>
      </c>
      <c r="J226" s="1" t="s">
        <v>944</v>
      </c>
      <c r="M226" s="18"/>
      <c r="N226" s="18"/>
      <c r="AD226" s="2" t="s">
        <v>483</v>
      </c>
      <c r="AE226" s="3"/>
      <c r="BC226" s="1">
        <f t="shared" si="2"/>
        <v>0</v>
      </c>
    </row>
    <row r="227" spans="1:56" s="1" customFormat="1" ht="15" x14ac:dyDescent="0.25">
      <c r="A227" s="6"/>
      <c r="D227" s="2"/>
      <c r="E227" s="2"/>
      <c r="H227" s="1" t="s">
        <v>481</v>
      </c>
      <c r="I227" s="1" t="s">
        <v>4875</v>
      </c>
      <c r="J227" s="1" t="s">
        <v>4899</v>
      </c>
      <c r="L227" s="1" t="s">
        <v>4900</v>
      </c>
      <c r="M227" s="18"/>
      <c r="N227" s="18"/>
      <c r="O227" s="1" t="s">
        <v>4901</v>
      </c>
      <c r="P227" s="1" t="s">
        <v>3023</v>
      </c>
      <c r="Q227" s="1" t="s">
        <v>296</v>
      </c>
      <c r="R227" s="1">
        <v>85207</v>
      </c>
      <c r="AD227" s="2"/>
      <c r="AE227" s="3"/>
      <c r="BC227" s="1">
        <f t="shared" si="2"/>
        <v>0</v>
      </c>
    </row>
    <row r="228" spans="1:56" s="1" customFormat="1" ht="15" x14ac:dyDescent="0.25">
      <c r="A228" s="6"/>
      <c r="D228" s="2"/>
      <c r="E228" s="2"/>
      <c r="H228" s="1" t="s">
        <v>481</v>
      </c>
      <c r="I228" s="1" t="s">
        <v>4801</v>
      </c>
      <c r="J228" s="1" t="s">
        <v>4008</v>
      </c>
      <c r="M228" s="18"/>
      <c r="N228" s="18"/>
      <c r="AD228" s="1" t="s">
        <v>4803</v>
      </c>
      <c r="AE228" s="3"/>
      <c r="BC228" s="1">
        <f t="shared" si="2"/>
        <v>0</v>
      </c>
    </row>
    <row r="229" spans="1:56" s="1" customFormat="1" ht="15" x14ac:dyDescent="0.25">
      <c r="D229" s="2"/>
      <c r="E229" s="2"/>
      <c r="H229" s="1" t="s">
        <v>481</v>
      </c>
      <c r="I229" s="1" t="s">
        <v>3454</v>
      </c>
      <c r="J229" s="1" t="s">
        <v>5006</v>
      </c>
      <c r="M229" s="18" t="s">
        <v>3570</v>
      </c>
      <c r="N229" s="18"/>
      <c r="S229" s="1" t="s">
        <v>4213</v>
      </c>
      <c r="AD229" s="2" t="s">
        <v>436</v>
      </c>
      <c r="AE229" s="3"/>
      <c r="BC229" s="1">
        <f t="shared" si="2"/>
        <v>0</v>
      </c>
    </row>
    <row r="230" spans="1:56" s="1" customFormat="1" ht="15" x14ac:dyDescent="0.25">
      <c r="D230" s="2"/>
      <c r="E230" s="2"/>
      <c r="H230" s="1" t="s">
        <v>3158</v>
      </c>
      <c r="I230" s="1" t="s">
        <v>3454</v>
      </c>
      <c r="J230" s="1" t="s">
        <v>436</v>
      </c>
      <c r="M230" s="18"/>
      <c r="N230" s="18"/>
      <c r="W230" s="1">
        <v>1</v>
      </c>
      <c r="AD230" s="1" t="s">
        <v>5006</v>
      </c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1">
        <f t="shared" si="2"/>
        <v>0</v>
      </c>
      <c r="BD230" s="3"/>
    </row>
    <row r="231" spans="1:56" s="1" customFormat="1" ht="15" x14ac:dyDescent="0.25">
      <c r="D231" s="6"/>
      <c r="E231" s="2"/>
      <c r="F231" s="2"/>
      <c r="H231" s="1" t="s">
        <v>3158</v>
      </c>
      <c r="I231" s="1" t="s">
        <v>3454</v>
      </c>
      <c r="J231" s="1" t="s">
        <v>3455</v>
      </c>
      <c r="L231" s="1" t="s">
        <v>3456</v>
      </c>
      <c r="M231" s="18" t="s">
        <v>2557</v>
      </c>
      <c r="N231" s="18"/>
      <c r="O231" s="1" t="s">
        <v>3672</v>
      </c>
      <c r="P231" s="1" t="s">
        <v>5031</v>
      </c>
      <c r="Q231" s="1" t="s">
        <v>3193</v>
      </c>
      <c r="R231" s="1">
        <v>85119</v>
      </c>
      <c r="S231" s="1" t="s">
        <v>4214</v>
      </c>
      <c r="Z231" s="2"/>
      <c r="AA231" s="3"/>
      <c r="BC231" s="1">
        <f t="shared" si="2"/>
        <v>0</v>
      </c>
    </row>
    <row r="232" spans="1:56" s="1" customFormat="1" ht="15" x14ac:dyDescent="0.25">
      <c r="D232" s="6"/>
      <c r="E232" s="2"/>
      <c r="F232" s="2"/>
      <c r="I232" s="1" t="s">
        <v>1511</v>
      </c>
      <c r="J232" s="1" t="s">
        <v>879</v>
      </c>
      <c r="M232" s="18"/>
      <c r="N232" s="18"/>
      <c r="AD232" s="2"/>
      <c r="AE232" s="3"/>
      <c r="AO232" s="1" t="s">
        <v>3162</v>
      </c>
      <c r="BC232" s="1">
        <f t="shared" si="2"/>
        <v>1</v>
      </c>
    </row>
    <row r="233" spans="1:56" s="1" customFormat="1" ht="15" x14ac:dyDescent="0.25">
      <c r="A233" s="6">
        <v>42705</v>
      </c>
      <c r="B233" s="8"/>
      <c r="D233" s="6">
        <v>42705</v>
      </c>
      <c r="E233" s="2"/>
      <c r="G233" s="1" t="s">
        <v>3161</v>
      </c>
      <c r="H233" s="1" t="s">
        <v>481</v>
      </c>
      <c r="I233" s="1" t="s">
        <v>4024</v>
      </c>
      <c r="J233" s="1" t="s">
        <v>3881</v>
      </c>
      <c r="L233" s="1" t="s">
        <v>4025</v>
      </c>
      <c r="M233" s="18"/>
      <c r="N233" s="18"/>
      <c r="O233" s="1" t="s">
        <v>4026</v>
      </c>
      <c r="P233" s="1" t="s">
        <v>663</v>
      </c>
      <c r="Q233" s="1" t="s">
        <v>664</v>
      </c>
      <c r="R233" s="1" t="s">
        <v>665</v>
      </c>
      <c r="AB233" s="2"/>
      <c r="AC233" s="3"/>
      <c r="AD233" s="1" t="s">
        <v>4625</v>
      </c>
      <c r="AH233" s="1" t="s">
        <v>3162</v>
      </c>
      <c r="AI233" s="1" t="s">
        <v>3162</v>
      </c>
      <c r="AJ233" s="1" t="s">
        <v>3162</v>
      </c>
      <c r="AK233" s="1" t="s">
        <v>3162</v>
      </c>
      <c r="AL233" s="1" t="s">
        <v>3162</v>
      </c>
      <c r="AM233" s="1" t="s">
        <v>3162</v>
      </c>
      <c r="AN233" s="1" t="s">
        <v>3162</v>
      </c>
      <c r="AO233" s="1" t="s">
        <v>3162</v>
      </c>
      <c r="AR233" s="1" t="s">
        <v>3162</v>
      </c>
      <c r="AS233" s="1" t="s">
        <v>3162</v>
      </c>
      <c r="AT233" s="1" t="s">
        <v>3162</v>
      </c>
      <c r="AU233" s="1" t="s">
        <v>3162</v>
      </c>
      <c r="AV233" s="1" t="s">
        <v>3162</v>
      </c>
      <c r="AW233" s="1" t="s">
        <v>3162</v>
      </c>
      <c r="AX233" s="1" t="s">
        <v>3162</v>
      </c>
      <c r="AY233" s="1" t="s">
        <v>3162</v>
      </c>
      <c r="AZ233" s="1" t="s">
        <v>3162</v>
      </c>
      <c r="BA233" s="1" t="s">
        <v>3162</v>
      </c>
      <c r="BC233" s="1">
        <f>COUNTA(AH233:BB233)</f>
        <v>18</v>
      </c>
    </row>
    <row r="234" spans="1:56" s="1" customFormat="1" ht="15" x14ac:dyDescent="0.25">
      <c r="A234" s="6"/>
      <c r="B234" s="8"/>
      <c r="D234" s="6"/>
      <c r="E234" s="2"/>
      <c r="I234" s="1" t="s">
        <v>3278</v>
      </c>
      <c r="J234" s="1" t="s">
        <v>3279</v>
      </c>
      <c r="M234" s="18"/>
      <c r="N234" s="18"/>
      <c r="AB234" s="2"/>
      <c r="AC234" s="3"/>
      <c r="AH234" s="1" t="s">
        <v>3162</v>
      </c>
      <c r="BC234" s="1">
        <f>COUNTA(AH234:BB234)</f>
        <v>1</v>
      </c>
    </row>
    <row r="235" spans="1:56" s="1" customFormat="1" ht="15" x14ac:dyDescent="0.25">
      <c r="A235" s="6"/>
      <c r="B235" s="8"/>
      <c r="D235" s="6"/>
      <c r="E235" s="2"/>
      <c r="I235" s="1" t="s">
        <v>3278</v>
      </c>
      <c r="J235" s="1" t="s">
        <v>1378</v>
      </c>
      <c r="M235" s="18"/>
      <c r="N235" s="18"/>
      <c r="AB235" s="2"/>
      <c r="AC235" s="3"/>
      <c r="AH235" s="1" t="s">
        <v>3162</v>
      </c>
      <c r="BC235" s="1">
        <f>COUNTA(AH235:BB235)</f>
        <v>1</v>
      </c>
    </row>
    <row r="236" spans="1:56" s="1" customFormat="1" ht="15" x14ac:dyDescent="0.25">
      <c r="A236" s="6"/>
      <c r="D236" s="6"/>
      <c r="E236" s="2"/>
      <c r="H236" s="1" t="s">
        <v>481</v>
      </c>
      <c r="I236" s="1" t="s">
        <v>1394</v>
      </c>
      <c r="J236" s="1" t="s">
        <v>4642</v>
      </c>
      <c r="M236" s="18"/>
      <c r="N236" s="18"/>
      <c r="AD236" s="1" t="s">
        <v>1395</v>
      </c>
      <c r="AE236" s="3"/>
      <c r="AU236" s="1" t="s">
        <v>3162</v>
      </c>
      <c r="AX236" s="1" t="s">
        <v>3162</v>
      </c>
      <c r="BC236" s="1">
        <f>COUNTA(AH236:BB236)</f>
        <v>2</v>
      </c>
    </row>
    <row r="237" spans="1:56" s="1" customFormat="1" ht="15" x14ac:dyDescent="0.25">
      <c r="A237" s="6"/>
      <c r="D237" s="6"/>
      <c r="E237" s="2"/>
      <c r="H237" s="1" t="s">
        <v>3158</v>
      </c>
      <c r="I237" s="1" t="s">
        <v>1394</v>
      </c>
      <c r="J237" s="1" t="s">
        <v>1395</v>
      </c>
      <c r="M237" s="18"/>
      <c r="N237" s="18"/>
      <c r="AD237" s="1" t="s">
        <v>4642</v>
      </c>
      <c r="AE237" s="3"/>
      <c r="AU237" s="1" t="s">
        <v>3162</v>
      </c>
      <c r="AX237" s="1" t="s">
        <v>3162</v>
      </c>
      <c r="BC237" s="1">
        <f t="shared" ref="BC237:BC300" si="3">COUNTA(AG237:BB237)</f>
        <v>2</v>
      </c>
    </row>
    <row r="238" spans="1:56" s="1" customFormat="1" ht="15" x14ac:dyDescent="0.25">
      <c r="A238" s="6"/>
      <c r="D238" s="6"/>
      <c r="E238" s="2"/>
      <c r="G238" s="1" t="s">
        <v>3162</v>
      </c>
      <c r="H238" s="1" t="s">
        <v>3158</v>
      </c>
      <c r="I238" s="1" t="s">
        <v>5039</v>
      </c>
      <c r="J238" s="1" t="s">
        <v>703</v>
      </c>
      <c r="L238" s="1" t="s">
        <v>5041</v>
      </c>
      <c r="M238" s="18" t="s">
        <v>839</v>
      </c>
      <c r="N238" s="18"/>
      <c r="O238" s="1" t="s">
        <v>499</v>
      </c>
      <c r="P238" s="1" t="s">
        <v>488</v>
      </c>
      <c r="Q238" s="1" t="s">
        <v>296</v>
      </c>
      <c r="R238" s="1">
        <v>85028</v>
      </c>
      <c r="U238" s="1">
        <v>1</v>
      </c>
      <c r="V238" s="1" t="s">
        <v>378</v>
      </c>
      <c r="AA238" s="1" t="s">
        <v>5042</v>
      </c>
      <c r="AB238" s="1" t="s">
        <v>3175</v>
      </c>
      <c r="AC238" s="1" t="s">
        <v>5037</v>
      </c>
      <c r="AD238" s="2" t="s">
        <v>5038</v>
      </c>
      <c r="AE238" s="3" t="s">
        <v>3161</v>
      </c>
      <c r="AN238" s="1" t="s">
        <v>3162</v>
      </c>
      <c r="BB238" s="1" t="s">
        <v>3162</v>
      </c>
      <c r="BC238" s="1">
        <f t="shared" si="3"/>
        <v>2</v>
      </c>
    </row>
    <row r="239" spans="1:56" s="1" customFormat="1" ht="15" x14ac:dyDescent="0.25">
      <c r="A239" s="6"/>
      <c r="D239" s="6"/>
      <c r="E239" s="2"/>
      <c r="H239" s="1" t="s">
        <v>481</v>
      </c>
      <c r="I239" s="1" t="s">
        <v>199</v>
      </c>
      <c r="J239" s="1" t="s">
        <v>436</v>
      </c>
      <c r="M239" s="18"/>
      <c r="N239" s="18"/>
      <c r="AE239" s="3"/>
      <c r="AW239" s="1" t="s">
        <v>3162</v>
      </c>
      <c r="BC239" s="1">
        <f t="shared" si="3"/>
        <v>1</v>
      </c>
    </row>
    <row r="240" spans="1:56" s="1" customFormat="1" ht="15" x14ac:dyDescent="0.25">
      <c r="A240" s="6"/>
      <c r="D240" s="6"/>
      <c r="E240" s="2"/>
      <c r="H240" s="1" t="s">
        <v>481</v>
      </c>
      <c r="I240" s="1" t="s">
        <v>199</v>
      </c>
      <c r="J240" s="1" t="s">
        <v>4676</v>
      </c>
      <c r="M240" s="18"/>
      <c r="N240" s="18"/>
      <c r="AE240" s="3"/>
      <c r="AW240" s="1" t="s">
        <v>3162</v>
      </c>
      <c r="BC240" s="1">
        <f t="shared" si="3"/>
        <v>1</v>
      </c>
    </row>
    <row r="241" spans="1:55" s="1" customFormat="1" ht="15" x14ac:dyDescent="0.25">
      <c r="A241" s="6"/>
      <c r="D241" s="2"/>
      <c r="E241" s="2"/>
      <c r="H241" s="1" t="s">
        <v>3158</v>
      </c>
      <c r="I241" s="1" t="s">
        <v>2384</v>
      </c>
      <c r="J241" s="1" t="s">
        <v>2450</v>
      </c>
      <c r="M241" s="18" t="s">
        <v>2385</v>
      </c>
      <c r="N241" s="18"/>
      <c r="S241" s="1" t="s">
        <v>4213</v>
      </c>
      <c r="AD241" s="2"/>
      <c r="AE241" s="3"/>
      <c r="AF241" s="1" t="s">
        <v>2564</v>
      </c>
      <c r="BC241" s="1">
        <f t="shared" si="3"/>
        <v>0</v>
      </c>
    </row>
    <row r="242" spans="1:55" s="1" customFormat="1" ht="15" x14ac:dyDescent="0.25">
      <c r="A242" s="6"/>
      <c r="D242" s="6"/>
      <c r="E242" s="2"/>
      <c r="F242" s="2"/>
      <c r="H242" s="1" t="s">
        <v>3158</v>
      </c>
      <c r="I242" s="1" t="s">
        <v>5043</v>
      </c>
      <c r="J242" s="1" t="s">
        <v>3291</v>
      </c>
      <c r="M242" s="18"/>
      <c r="N242" s="18"/>
      <c r="AD242" s="2"/>
      <c r="AE242" s="3"/>
      <c r="AJ242" s="1" t="s">
        <v>3162</v>
      </c>
      <c r="AK242" s="1" t="s">
        <v>3162</v>
      </c>
      <c r="BC242" s="1">
        <f t="shared" si="3"/>
        <v>2</v>
      </c>
    </row>
    <row r="243" spans="1:55" s="1" customFormat="1" ht="15" x14ac:dyDescent="0.25">
      <c r="A243" s="6"/>
      <c r="D243" s="2"/>
      <c r="E243" s="2"/>
      <c r="G243" s="1" t="s">
        <v>3161</v>
      </c>
      <c r="H243" s="1" t="s">
        <v>3158</v>
      </c>
      <c r="I243" s="1" t="s">
        <v>4902</v>
      </c>
      <c r="J243" s="1" t="s">
        <v>4903</v>
      </c>
      <c r="L243" s="1" t="s">
        <v>4904</v>
      </c>
      <c r="M243" s="18" t="s">
        <v>4371</v>
      </c>
      <c r="N243" s="18"/>
      <c r="O243" s="1" t="s">
        <v>4906</v>
      </c>
      <c r="P243" s="1" t="s">
        <v>488</v>
      </c>
      <c r="Q243" s="1" t="s">
        <v>296</v>
      </c>
      <c r="R243" s="1">
        <v>85205</v>
      </c>
      <c r="AD243" s="2"/>
      <c r="AE243" s="3"/>
      <c r="BC243" s="1">
        <f t="shared" si="3"/>
        <v>0</v>
      </c>
    </row>
    <row r="244" spans="1:55" s="1" customFormat="1" ht="15" x14ac:dyDescent="0.25">
      <c r="A244" s="6"/>
      <c r="D244" s="2"/>
      <c r="E244" s="2"/>
      <c r="G244" s="1" t="s">
        <v>3161</v>
      </c>
      <c r="H244" s="1" t="s">
        <v>481</v>
      </c>
      <c r="I244" s="1" t="s">
        <v>4902</v>
      </c>
      <c r="J244" s="1" t="s">
        <v>3257</v>
      </c>
      <c r="L244" s="1" t="s">
        <v>4904</v>
      </c>
      <c r="M244" s="18" t="s">
        <v>4371</v>
      </c>
      <c r="N244" s="18"/>
      <c r="O244" s="1" t="s">
        <v>4906</v>
      </c>
      <c r="P244" s="1" t="s">
        <v>488</v>
      </c>
      <c r="Q244" s="1" t="s">
        <v>296</v>
      </c>
      <c r="R244" s="1">
        <v>85205</v>
      </c>
      <c r="AD244" s="2"/>
      <c r="AE244" s="3"/>
      <c r="BC244" s="1">
        <f t="shared" si="3"/>
        <v>0</v>
      </c>
    </row>
    <row r="245" spans="1:55" s="1" customFormat="1" ht="15" x14ac:dyDescent="0.25">
      <c r="A245" s="6"/>
      <c r="D245" s="6"/>
      <c r="E245" s="2"/>
      <c r="F245" s="2"/>
      <c r="H245" s="1" t="s">
        <v>3158</v>
      </c>
      <c r="I245" s="1" t="s">
        <v>3281</v>
      </c>
      <c r="J245" s="1" t="s">
        <v>3790</v>
      </c>
      <c r="M245" s="18"/>
      <c r="N245" s="18"/>
      <c r="AD245" s="2"/>
      <c r="AE245" s="3"/>
      <c r="AH245" s="1" t="s">
        <v>3162</v>
      </c>
      <c r="BC245" s="1">
        <f t="shared" si="3"/>
        <v>1</v>
      </c>
    </row>
    <row r="246" spans="1:55" s="1" customFormat="1" ht="15" x14ac:dyDescent="0.25">
      <c r="A246" s="6"/>
      <c r="D246" s="6"/>
      <c r="E246" s="2"/>
      <c r="F246" s="2"/>
      <c r="H246" s="1" t="s">
        <v>481</v>
      </c>
      <c r="I246" s="1" t="s">
        <v>237</v>
      </c>
      <c r="J246" s="1" t="s">
        <v>4309</v>
      </c>
      <c r="M246" s="18"/>
      <c r="N246" s="18"/>
      <c r="AD246" s="2"/>
      <c r="AE246" s="3"/>
      <c r="AY246" s="1" t="s">
        <v>3162</v>
      </c>
      <c r="AZ246" s="1" t="s">
        <v>3162</v>
      </c>
      <c r="BC246" s="1">
        <f t="shared" si="3"/>
        <v>2</v>
      </c>
    </row>
    <row r="247" spans="1:55" s="1" customFormat="1" ht="15" x14ac:dyDescent="0.25">
      <c r="A247" s="6"/>
      <c r="D247" s="6"/>
      <c r="E247" s="2"/>
      <c r="F247" s="2"/>
      <c r="H247" s="1" t="s">
        <v>3158</v>
      </c>
      <c r="I247" s="1" t="s">
        <v>237</v>
      </c>
      <c r="J247" s="1" t="s">
        <v>238</v>
      </c>
      <c r="M247" s="18"/>
      <c r="N247" s="18"/>
      <c r="AD247" s="2"/>
      <c r="AE247" s="3"/>
      <c r="AY247" s="1" t="s">
        <v>3162</v>
      </c>
      <c r="AZ247" s="1" t="s">
        <v>3162</v>
      </c>
      <c r="BC247" s="1">
        <f t="shared" si="3"/>
        <v>2</v>
      </c>
    </row>
    <row r="248" spans="1:55" s="1" customFormat="1" ht="15" x14ac:dyDescent="0.25">
      <c r="A248" s="6"/>
      <c r="D248" s="2"/>
      <c r="E248" s="2"/>
      <c r="G248" s="1" t="s">
        <v>3162</v>
      </c>
      <c r="H248" s="1" t="s">
        <v>3158</v>
      </c>
      <c r="I248" s="1" t="s">
        <v>4907</v>
      </c>
      <c r="J248" s="1" t="s">
        <v>1604</v>
      </c>
      <c r="M248" s="18" t="s">
        <v>3203</v>
      </c>
      <c r="N248" s="18"/>
      <c r="Q248" s="1" t="s">
        <v>296</v>
      </c>
      <c r="S248" s="1" t="s">
        <v>4712</v>
      </c>
      <c r="AD248" s="2"/>
      <c r="AE248" s="3"/>
      <c r="AF248" s="1" t="s">
        <v>2568</v>
      </c>
      <c r="BC248" s="1">
        <f t="shared" si="3"/>
        <v>0</v>
      </c>
    </row>
    <row r="249" spans="1:55" s="1" customFormat="1" ht="15" x14ac:dyDescent="0.25">
      <c r="A249" s="6"/>
      <c r="D249" s="2"/>
      <c r="E249" s="2"/>
      <c r="G249" s="1" t="s">
        <v>3162</v>
      </c>
      <c r="H249" s="1" t="s">
        <v>481</v>
      </c>
      <c r="I249" s="1" t="s">
        <v>4907</v>
      </c>
      <c r="J249" s="1" t="s">
        <v>3178</v>
      </c>
      <c r="M249" s="18" t="s">
        <v>3203</v>
      </c>
      <c r="N249" s="18"/>
      <c r="Q249" s="1" t="s">
        <v>296</v>
      </c>
      <c r="S249" s="1" t="s">
        <v>4213</v>
      </c>
      <c r="AD249" s="2"/>
      <c r="AE249" s="3"/>
      <c r="AF249" s="1" t="s">
        <v>2564</v>
      </c>
      <c r="BC249" s="1">
        <f t="shared" si="3"/>
        <v>0</v>
      </c>
    </row>
    <row r="250" spans="1:55" s="1" customFormat="1" ht="15" x14ac:dyDescent="0.25">
      <c r="A250" s="6"/>
      <c r="D250" s="6"/>
      <c r="E250" s="2"/>
      <c r="H250" s="1" t="s">
        <v>3158</v>
      </c>
      <c r="I250" s="1" t="s">
        <v>3721</v>
      </c>
      <c r="J250" s="1" t="s">
        <v>3722</v>
      </c>
      <c r="L250" s="1" t="s">
        <v>3723</v>
      </c>
      <c r="M250" s="18" t="s">
        <v>4197</v>
      </c>
      <c r="N250" s="18"/>
      <c r="O250" s="1" t="s">
        <v>4198</v>
      </c>
      <c r="P250" s="1" t="s">
        <v>488</v>
      </c>
      <c r="Q250" s="1" t="s">
        <v>296</v>
      </c>
      <c r="R250" s="1">
        <v>85209</v>
      </c>
      <c r="S250" s="1" t="s">
        <v>4213</v>
      </c>
      <c r="AD250" s="2" t="s">
        <v>3379</v>
      </c>
      <c r="AE250" s="3"/>
      <c r="BC250" s="1">
        <f t="shared" si="3"/>
        <v>0</v>
      </c>
    </row>
    <row r="251" spans="1:55" s="1" customFormat="1" ht="15" x14ac:dyDescent="0.25">
      <c r="A251" s="6"/>
      <c r="D251" s="2"/>
      <c r="E251" s="2"/>
      <c r="H251" s="1" t="s">
        <v>481</v>
      </c>
      <c r="I251" s="1" t="s">
        <v>3204</v>
      </c>
      <c r="J251" s="1" t="s">
        <v>4714</v>
      </c>
      <c r="M251" s="18" t="s">
        <v>3205</v>
      </c>
      <c r="N251" s="18"/>
      <c r="S251" s="1" t="s">
        <v>4213</v>
      </c>
      <c r="AD251" s="2"/>
      <c r="AE251" s="3"/>
      <c r="AF251" s="1" t="s">
        <v>2388</v>
      </c>
      <c r="BC251" s="1">
        <f t="shared" si="3"/>
        <v>0</v>
      </c>
    </row>
    <row r="252" spans="1:55" s="1" customFormat="1" ht="15" x14ac:dyDescent="0.25">
      <c r="A252" s="6"/>
      <c r="D252" s="2"/>
      <c r="E252" s="2"/>
      <c r="H252" s="1" t="s">
        <v>3158</v>
      </c>
      <c r="I252" s="1" t="s">
        <v>3204</v>
      </c>
      <c r="J252" s="1" t="s">
        <v>3206</v>
      </c>
      <c r="M252" s="18" t="s">
        <v>3205</v>
      </c>
      <c r="N252" s="18"/>
      <c r="S252" s="1" t="s">
        <v>4712</v>
      </c>
      <c r="AD252" s="2"/>
      <c r="AE252" s="3"/>
      <c r="AF252" s="1" t="s">
        <v>2392</v>
      </c>
      <c r="BC252" s="1">
        <f t="shared" si="3"/>
        <v>0</v>
      </c>
    </row>
    <row r="253" spans="1:55" s="1" customFormat="1" ht="15" x14ac:dyDescent="0.25">
      <c r="A253" s="6"/>
      <c r="D253" s="2"/>
      <c r="E253" s="2"/>
      <c r="H253" s="1" t="s">
        <v>3158</v>
      </c>
      <c r="I253" s="1" t="s">
        <v>4912</v>
      </c>
      <c r="J253" s="1" t="s">
        <v>4913</v>
      </c>
      <c r="M253" s="18"/>
      <c r="N253" s="18"/>
      <c r="T253" s="14">
        <v>13297</v>
      </c>
      <c r="AD253" s="2"/>
      <c r="AE253" s="3"/>
      <c r="BC253" s="1">
        <f t="shared" si="3"/>
        <v>0</v>
      </c>
    </row>
    <row r="254" spans="1:55" s="1" customFormat="1" ht="15" x14ac:dyDescent="0.25">
      <c r="A254" s="6"/>
      <c r="D254" s="2"/>
      <c r="E254" s="2"/>
      <c r="H254" s="1" t="s">
        <v>481</v>
      </c>
      <c r="I254" s="1" t="s">
        <v>3207</v>
      </c>
      <c r="J254" s="1" t="s">
        <v>4714</v>
      </c>
      <c r="L254" s="1" t="s">
        <v>3208</v>
      </c>
      <c r="M254" s="18" t="s">
        <v>3210</v>
      </c>
      <c r="N254" s="18"/>
      <c r="O254" s="1" t="s">
        <v>3209</v>
      </c>
      <c r="P254" s="1" t="s">
        <v>488</v>
      </c>
      <c r="Q254" s="1" t="s">
        <v>296</v>
      </c>
      <c r="R254" s="1">
        <v>85207</v>
      </c>
      <c r="S254" s="1" t="s">
        <v>3161</v>
      </c>
      <c r="AD254" s="2"/>
      <c r="AE254" s="3"/>
      <c r="BC254" s="1">
        <f t="shared" si="3"/>
        <v>0</v>
      </c>
    </row>
    <row r="255" spans="1:55" s="1" customFormat="1" ht="15" x14ac:dyDescent="0.25">
      <c r="A255" s="6"/>
      <c r="D255" s="6"/>
      <c r="E255" s="2"/>
      <c r="F255" s="2"/>
      <c r="I255" s="1" t="s">
        <v>3211</v>
      </c>
      <c r="J255" s="1" t="s">
        <v>240</v>
      </c>
      <c r="M255" s="18"/>
      <c r="N255" s="18"/>
      <c r="AD255" s="2"/>
      <c r="AE255" s="3"/>
      <c r="AY255" s="1" t="s">
        <v>3162</v>
      </c>
      <c r="BC255" s="1">
        <f t="shared" si="3"/>
        <v>1</v>
      </c>
    </row>
    <row r="256" spans="1:55" s="1" customFormat="1" ht="15" x14ac:dyDescent="0.25">
      <c r="A256" s="6"/>
      <c r="D256" s="6"/>
      <c r="E256" s="2"/>
      <c r="F256" s="2"/>
      <c r="I256" s="1" t="s">
        <v>3211</v>
      </c>
      <c r="J256" s="1" t="s">
        <v>241</v>
      </c>
      <c r="M256" s="18"/>
      <c r="N256" s="18"/>
      <c r="AD256" s="2"/>
      <c r="AE256" s="3"/>
      <c r="AY256" s="1" t="s">
        <v>3162</v>
      </c>
      <c r="BC256" s="1">
        <f t="shared" si="3"/>
        <v>1</v>
      </c>
    </row>
    <row r="257" spans="1:65" s="1" customFormat="1" ht="15" x14ac:dyDescent="0.25">
      <c r="A257" s="6"/>
      <c r="D257" s="2"/>
      <c r="E257" s="2"/>
      <c r="H257" s="1" t="s">
        <v>3158</v>
      </c>
      <c r="I257" s="1" t="s">
        <v>3571</v>
      </c>
      <c r="J257" s="1" t="s">
        <v>1004</v>
      </c>
      <c r="M257" s="18" t="s">
        <v>3572</v>
      </c>
      <c r="N257" s="18"/>
      <c r="S257" s="1" t="s">
        <v>4213</v>
      </c>
      <c r="AD257" s="2"/>
      <c r="AE257" s="3"/>
      <c r="BC257" s="1">
        <f t="shared" si="3"/>
        <v>0</v>
      </c>
    </row>
    <row r="258" spans="1:65" s="1" customFormat="1" ht="15" x14ac:dyDescent="0.25">
      <c r="A258" s="8"/>
      <c r="D258" s="6"/>
      <c r="E258" s="2"/>
      <c r="F258" s="2"/>
      <c r="H258" s="1" t="s">
        <v>3158</v>
      </c>
      <c r="I258" s="1" t="s">
        <v>1461</v>
      </c>
      <c r="J258" s="1" t="s">
        <v>1460</v>
      </c>
      <c r="M258" s="18"/>
      <c r="N258" s="18"/>
      <c r="AD258" s="2"/>
      <c r="AE258" s="3"/>
      <c r="AK258" s="1" t="s">
        <v>3162</v>
      </c>
      <c r="BC258" s="1">
        <f t="shared" si="3"/>
        <v>1</v>
      </c>
    </row>
    <row r="259" spans="1:65" s="1" customFormat="1" ht="15" x14ac:dyDescent="0.25">
      <c r="A259" s="8"/>
      <c r="D259" s="6"/>
      <c r="E259" s="2"/>
      <c r="H259" s="1" t="s">
        <v>3158</v>
      </c>
      <c r="I259" s="1" t="s">
        <v>780</v>
      </c>
      <c r="J259" s="1" t="s">
        <v>781</v>
      </c>
      <c r="M259" s="18"/>
      <c r="N259" s="18"/>
      <c r="O259" s="1" t="s">
        <v>782</v>
      </c>
      <c r="P259" s="1" t="s">
        <v>783</v>
      </c>
      <c r="Q259" s="1" t="s">
        <v>1299</v>
      </c>
      <c r="R259" s="1">
        <v>43609</v>
      </c>
      <c r="AD259" s="2"/>
      <c r="AE259" s="3"/>
      <c r="BC259" s="1">
        <f t="shared" si="3"/>
        <v>0</v>
      </c>
    </row>
    <row r="260" spans="1:65" s="1" customFormat="1" ht="15" x14ac:dyDescent="0.25">
      <c r="D260" s="2"/>
      <c r="E260" s="2"/>
      <c r="H260" s="1" t="s">
        <v>481</v>
      </c>
      <c r="I260" s="1" t="s">
        <v>3214</v>
      </c>
      <c r="J260" s="1" t="s">
        <v>3215</v>
      </c>
      <c r="M260" s="18" t="s">
        <v>3216</v>
      </c>
      <c r="N260" s="18"/>
      <c r="S260" s="1" t="s">
        <v>4213</v>
      </c>
      <c r="AD260" s="2"/>
      <c r="AE260" s="3"/>
      <c r="AF260" s="1" t="s">
        <v>2564</v>
      </c>
      <c r="BC260" s="1">
        <f t="shared" si="3"/>
        <v>0</v>
      </c>
    </row>
    <row r="261" spans="1:65" s="1" customFormat="1" ht="15" x14ac:dyDescent="0.25">
      <c r="A261" s="8"/>
      <c r="D261" s="2"/>
      <c r="E261" s="2"/>
      <c r="H261" s="1" t="s">
        <v>3158</v>
      </c>
      <c r="I261" s="1" t="s">
        <v>929</v>
      </c>
      <c r="J261" s="1" t="s">
        <v>930</v>
      </c>
      <c r="L261" s="1" t="s">
        <v>931</v>
      </c>
      <c r="M261" s="18"/>
      <c r="N261" s="18"/>
      <c r="O261" s="1" t="s">
        <v>932</v>
      </c>
      <c r="P261" s="1" t="s">
        <v>3192</v>
      </c>
      <c r="Q261" s="1" t="s">
        <v>296</v>
      </c>
      <c r="R261" s="1">
        <v>85118</v>
      </c>
      <c r="AD261" s="2"/>
      <c r="AE261" s="3"/>
      <c r="BC261" s="1">
        <f t="shared" si="3"/>
        <v>0</v>
      </c>
    </row>
    <row r="262" spans="1:65" s="1" customFormat="1" ht="15" x14ac:dyDescent="0.25">
      <c r="D262" s="2"/>
      <c r="E262" s="2"/>
      <c r="G262" s="1" t="s">
        <v>3162</v>
      </c>
      <c r="H262" s="1" t="s">
        <v>3158</v>
      </c>
      <c r="I262" s="1" t="s">
        <v>3217</v>
      </c>
      <c r="J262" s="1" t="s">
        <v>2402</v>
      </c>
      <c r="L262" s="1" t="s">
        <v>2403</v>
      </c>
      <c r="M262" s="18" t="s">
        <v>4372</v>
      </c>
      <c r="N262" s="18"/>
      <c r="O262" s="1" t="s">
        <v>2404</v>
      </c>
      <c r="P262" s="1" t="s">
        <v>488</v>
      </c>
      <c r="Q262" s="1" t="s">
        <v>296</v>
      </c>
      <c r="R262" s="1">
        <v>85205</v>
      </c>
      <c r="AD262" s="2"/>
      <c r="AE262" s="3"/>
      <c r="BC262" s="1">
        <f t="shared" si="3"/>
        <v>0</v>
      </c>
    </row>
    <row r="263" spans="1:65" s="1" customFormat="1" ht="15" x14ac:dyDescent="0.25">
      <c r="D263" s="2"/>
      <c r="E263" s="2"/>
      <c r="H263" s="1" t="s">
        <v>3158</v>
      </c>
      <c r="I263" s="1" t="s">
        <v>2405</v>
      </c>
      <c r="J263" s="1" t="s">
        <v>2406</v>
      </c>
      <c r="L263" s="1" t="s">
        <v>2407</v>
      </c>
      <c r="M263" s="18"/>
      <c r="N263" s="18"/>
      <c r="O263" s="1" t="s">
        <v>2408</v>
      </c>
      <c r="P263" s="1" t="s">
        <v>488</v>
      </c>
      <c r="Q263" s="1" t="s">
        <v>296</v>
      </c>
      <c r="R263" s="1">
        <v>85206</v>
      </c>
      <c r="AB263" s="2"/>
      <c r="AC263" s="3"/>
      <c r="BC263" s="1">
        <f t="shared" si="3"/>
        <v>0</v>
      </c>
    </row>
    <row r="264" spans="1:65" s="1" customFormat="1" ht="15" x14ac:dyDescent="0.25">
      <c r="E264" s="2"/>
      <c r="H264" s="1" t="s">
        <v>3158</v>
      </c>
      <c r="I264" s="1" t="s">
        <v>3354</v>
      </c>
      <c r="J264" s="1" t="s">
        <v>3355</v>
      </c>
      <c r="L264" s="1" t="s">
        <v>3140</v>
      </c>
      <c r="M264" s="18" t="s">
        <v>3139</v>
      </c>
      <c r="N264" s="18"/>
      <c r="O264" s="1" t="s">
        <v>3141</v>
      </c>
      <c r="P264" s="1" t="s">
        <v>488</v>
      </c>
      <c r="Q264" s="1" t="s">
        <v>296</v>
      </c>
      <c r="R264" s="1">
        <v>85205</v>
      </c>
      <c r="S264" s="1" t="s">
        <v>4213</v>
      </c>
      <c r="AB264" s="1" t="s">
        <v>3196</v>
      </c>
      <c r="AC264" s="1" t="s">
        <v>3161</v>
      </c>
      <c r="AD264" s="2"/>
      <c r="AE264" s="3"/>
      <c r="AF264" s="1" t="s">
        <v>2564</v>
      </c>
      <c r="BC264" s="1">
        <f t="shared" si="3"/>
        <v>0</v>
      </c>
      <c r="BD264" s="1" t="s">
        <v>694</v>
      </c>
      <c r="BF264" s="1" t="s">
        <v>4712</v>
      </c>
      <c r="BG264" s="1" t="s">
        <v>4712</v>
      </c>
      <c r="BH264" s="1" t="s">
        <v>4712</v>
      </c>
      <c r="BI264" s="1" t="s">
        <v>4712</v>
      </c>
      <c r="BJ264" s="1" t="s">
        <v>4712</v>
      </c>
      <c r="BL264" s="1" t="s">
        <v>4670</v>
      </c>
      <c r="BM264" s="1" t="s">
        <v>4712</v>
      </c>
    </row>
    <row r="265" spans="1:65" s="1" customFormat="1" ht="15" x14ac:dyDescent="0.25">
      <c r="D265" s="2"/>
      <c r="E265" s="2"/>
      <c r="H265" s="1" t="s">
        <v>3158</v>
      </c>
      <c r="I265" s="1" t="s">
        <v>5074</v>
      </c>
      <c r="J265" s="1" t="s">
        <v>5075</v>
      </c>
      <c r="L265" s="1" t="s">
        <v>500</v>
      </c>
      <c r="M265" s="18" t="s">
        <v>5076</v>
      </c>
      <c r="N265" s="18"/>
      <c r="O265" s="1" t="s">
        <v>501</v>
      </c>
      <c r="P265" s="1" t="s">
        <v>502</v>
      </c>
      <c r="Q265" s="1" t="s">
        <v>296</v>
      </c>
      <c r="R265" s="1">
        <v>85286</v>
      </c>
      <c r="S265" s="1" t="s">
        <v>4213</v>
      </c>
      <c r="Z265" s="1" t="s">
        <v>3196</v>
      </c>
      <c r="AC265" s="1" t="s">
        <v>3161</v>
      </c>
      <c r="AD265" s="2"/>
      <c r="AE265" s="3"/>
      <c r="AF265" s="1" t="s">
        <v>2564</v>
      </c>
      <c r="BC265" s="1">
        <f t="shared" si="3"/>
        <v>0</v>
      </c>
    </row>
    <row r="266" spans="1:65" s="1" customFormat="1" ht="15" x14ac:dyDescent="0.25">
      <c r="D266" s="2"/>
      <c r="E266" s="2"/>
      <c r="G266" s="1" t="s">
        <v>3162</v>
      </c>
      <c r="H266" s="1" t="s">
        <v>3158</v>
      </c>
      <c r="I266" s="1" t="s">
        <v>2409</v>
      </c>
      <c r="J266" s="1" t="s">
        <v>1055</v>
      </c>
      <c r="L266" s="1" t="s">
        <v>2410</v>
      </c>
      <c r="M266" s="18" t="s">
        <v>2411</v>
      </c>
      <c r="N266" s="18"/>
      <c r="AD266" s="2" t="s">
        <v>2412</v>
      </c>
      <c r="AE266" s="3"/>
      <c r="BC266" s="1">
        <f t="shared" si="3"/>
        <v>0</v>
      </c>
    </row>
    <row r="267" spans="1:65" s="1" customFormat="1" ht="15" x14ac:dyDescent="0.25">
      <c r="A267" s="8" t="s">
        <v>1317</v>
      </c>
      <c r="D267" s="6"/>
      <c r="E267" s="2"/>
      <c r="H267" s="1" t="s">
        <v>481</v>
      </c>
      <c r="I267" s="1" t="s">
        <v>4388</v>
      </c>
      <c r="J267" s="1" t="s">
        <v>48</v>
      </c>
      <c r="M267" s="18"/>
      <c r="N267" s="18"/>
      <c r="AD267" s="2" t="s">
        <v>4389</v>
      </c>
      <c r="AE267" s="3"/>
      <c r="BC267" s="1">
        <f t="shared" si="3"/>
        <v>0</v>
      </c>
    </row>
    <row r="268" spans="1:65" s="1" customFormat="1" ht="15" x14ac:dyDescent="0.25">
      <c r="D268" s="6"/>
      <c r="E268" s="2"/>
      <c r="H268" s="1" t="s">
        <v>3158</v>
      </c>
      <c r="I268" s="1" t="s">
        <v>4621</v>
      </c>
      <c r="J268" s="1" t="s">
        <v>2690</v>
      </c>
      <c r="M268" s="18"/>
      <c r="N268" s="18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1">
        <f t="shared" si="3"/>
        <v>0</v>
      </c>
      <c r="BD268" s="3"/>
    </row>
    <row r="269" spans="1:65" s="1" customFormat="1" ht="15" x14ac:dyDescent="0.25">
      <c r="D269" s="2"/>
      <c r="E269" s="2"/>
      <c r="H269" s="1" t="s">
        <v>3158</v>
      </c>
      <c r="I269" s="1" t="s">
        <v>503</v>
      </c>
      <c r="J269" s="1" t="s">
        <v>504</v>
      </c>
      <c r="L269" s="1" t="s">
        <v>506</v>
      </c>
      <c r="M269" s="18" t="s">
        <v>505</v>
      </c>
      <c r="N269" s="18"/>
      <c r="O269" s="1" t="s">
        <v>508</v>
      </c>
      <c r="P269" s="1" t="s">
        <v>488</v>
      </c>
      <c r="Q269" s="1" t="s">
        <v>296</v>
      </c>
      <c r="S269" s="1" t="s">
        <v>4213</v>
      </c>
      <c r="Z269" s="1" t="s">
        <v>3196</v>
      </c>
      <c r="AC269" s="1" t="s">
        <v>3161</v>
      </c>
      <c r="AD269" s="2"/>
      <c r="AE269" s="3"/>
      <c r="AF269" s="1" t="s">
        <v>2564</v>
      </c>
      <c r="BC269" s="1">
        <f t="shared" si="3"/>
        <v>0</v>
      </c>
    </row>
    <row r="270" spans="1:65" s="1" customFormat="1" ht="15" x14ac:dyDescent="0.25">
      <c r="D270" s="2"/>
      <c r="E270" s="2"/>
      <c r="H270" s="1" t="s">
        <v>3158</v>
      </c>
      <c r="I270" s="1" t="s">
        <v>510</v>
      </c>
      <c r="J270" s="1" t="s">
        <v>428</v>
      </c>
      <c r="L270" s="1" t="s">
        <v>429</v>
      </c>
      <c r="M270" s="18"/>
      <c r="N270" s="18"/>
      <c r="O270" s="1" t="s">
        <v>430</v>
      </c>
      <c r="P270" s="1" t="s">
        <v>5031</v>
      </c>
      <c r="Q270" s="1" t="s">
        <v>296</v>
      </c>
      <c r="R270" s="1">
        <v>85178</v>
      </c>
      <c r="Z270" s="1" t="s">
        <v>3196</v>
      </c>
      <c r="AC270" s="1" t="s">
        <v>509</v>
      </c>
      <c r="AD270" s="2"/>
      <c r="AE270" s="3"/>
      <c r="BC270" s="1">
        <f t="shared" si="3"/>
        <v>0</v>
      </c>
    </row>
    <row r="271" spans="1:65" s="1" customFormat="1" ht="15" x14ac:dyDescent="0.25">
      <c r="A271" s="8"/>
      <c r="D271" s="6"/>
      <c r="E271" s="2"/>
      <c r="F271" s="2"/>
      <c r="H271" s="1" t="s">
        <v>481</v>
      </c>
      <c r="I271" s="1" t="s">
        <v>556</v>
      </c>
      <c r="J271" s="1" t="s">
        <v>251</v>
      </c>
      <c r="M271" s="18"/>
      <c r="N271" s="18"/>
      <c r="AD271" s="2"/>
      <c r="AE271" s="3"/>
      <c r="AP271" s="1" t="s">
        <v>3162</v>
      </c>
      <c r="AZ271" s="1" t="s">
        <v>1447</v>
      </c>
      <c r="BC271" s="1">
        <f t="shared" si="3"/>
        <v>2</v>
      </c>
    </row>
    <row r="272" spans="1:65" s="1" customFormat="1" ht="15" x14ac:dyDescent="0.25">
      <c r="A272" s="8"/>
      <c r="D272" s="6"/>
      <c r="E272" s="2"/>
      <c r="F272" s="2"/>
      <c r="H272" s="1" t="s">
        <v>3158</v>
      </c>
      <c r="I272" s="1" t="s">
        <v>556</v>
      </c>
      <c r="J272" s="1" t="s">
        <v>3389</v>
      </c>
      <c r="M272" s="18"/>
      <c r="N272" s="18"/>
      <c r="AD272" s="2"/>
      <c r="AE272" s="3"/>
      <c r="AP272" s="1" t="s">
        <v>3162</v>
      </c>
      <c r="AZ272" s="1" t="s">
        <v>1447</v>
      </c>
      <c r="BC272" s="1">
        <f t="shared" si="3"/>
        <v>2</v>
      </c>
    </row>
    <row r="273" spans="1:70" s="1" customFormat="1" ht="15" x14ac:dyDescent="0.25">
      <c r="D273" s="2"/>
      <c r="E273" s="2"/>
      <c r="H273" s="1" t="s">
        <v>481</v>
      </c>
      <c r="I273" s="1" t="s">
        <v>2413</v>
      </c>
      <c r="J273" s="1" t="s">
        <v>2414</v>
      </c>
      <c r="L273" s="1" t="s">
        <v>2415</v>
      </c>
      <c r="M273" s="18" t="s">
        <v>2416</v>
      </c>
      <c r="N273" s="18"/>
      <c r="P273" s="1" t="s">
        <v>488</v>
      </c>
      <c r="Q273" s="1" t="s">
        <v>296</v>
      </c>
      <c r="S273" s="1" t="s">
        <v>4213</v>
      </c>
      <c r="AD273" s="2"/>
      <c r="AE273" s="3"/>
      <c r="AF273" s="1" t="s">
        <v>2388</v>
      </c>
      <c r="BC273" s="1">
        <f t="shared" si="3"/>
        <v>0</v>
      </c>
      <c r="BF273" s="1" t="s">
        <v>4712</v>
      </c>
      <c r="BG273" s="1" t="s">
        <v>4712</v>
      </c>
      <c r="BM273" s="1" t="s">
        <v>4712</v>
      </c>
      <c r="BN273" s="1" t="s">
        <v>4712</v>
      </c>
      <c r="BO273" s="1" t="s">
        <v>4712</v>
      </c>
      <c r="BR273" s="1" t="s">
        <v>4712</v>
      </c>
    </row>
    <row r="274" spans="1:70" s="1" customFormat="1" ht="15" x14ac:dyDescent="0.25">
      <c r="A274" s="8"/>
      <c r="D274" s="6"/>
      <c r="E274" s="2"/>
      <c r="F274" s="2"/>
      <c r="H274" s="1" t="s">
        <v>3158</v>
      </c>
      <c r="I274" s="1" t="s">
        <v>1367</v>
      </c>
      <c r="J274" s="1" t="s">
        <v>1368</v>
      </c>
      <c r="M274" s="18"/>
      <c r="N274" s="18"/>
      <c r="AD274" s="2"/>
      <c r="AE274" s="3"/>
      <c r="AT274" s="1" t="s">
        <v>3162</v>
      </c>
      <c r="BC274" s="1">
        <f t="shared" si="3"/>
        <v>1</v>
      </c>
    </row>
    <row r="275" spans="1:70" s="1" customFormat="1" ht="15" x14ac:dyDescent="0.25">
      <c r="A275" s="8"/>
      <c r="D275" s="6"/>
      <c r="E275" s="2"/>
      <c r="F275" s="2"/>
      <c r="H275" s="1" t="s">
        <v>481</v>
      </c>
      <c r="I275" s="1" t="s">
        <v>1367</v>
      </c>
      <c r="J275" s="1" t="s">
        <v>2497</v>
      </c>
      <c r="M275" s="18"/>
      <c r="N275" s="18"/>
      <c r="AD275" s="2"/>
      <c r="AE275" s="3"/>
      <c r="AT275" s="1" t="s">
        <v>3162</v>
      </c>
      <c r="BC275" s="1">
        <f t="shared" si="3"/>
        <v>1</v>
      </c>
    </row>
    <row r="276" spans="1:70" s="1" customFormat="1" ht="15" x14ac:dyDescent="0.25">
      <c r="D276" s="2"/>
      <c r="E276" s="2"/>
      <c r="H276" s="1" t="s">
        <v>481</v>
      </c>
      <c r="I276" s="1" t="s">
        <v>2417</v>
      </c>
      <c r="J276" s="1" t="s">
        <v>2418</v>
      </c>
      <c r="L276" s="1" t="s">
        <v>2419</v>
      </c>
      <c r="M276" s="18" t="s">
        <v>4171</v>
      </c>
      <c r="N276" s="18"/>
      <c r="O276" s="1" t="s">
        <v>2420</v>
      </c>
      <c r="P276" s="1" t="s">
        <v>488</v>
      </c>
      <c r="Q276" s="1" t="s">
        <v>296</v>
      </c>
      <c r="R276" s="1">
        <v>85051</v>
      </c>
      <c r="AD276" s="2"/>
      <c r="AE276" s="3"/>
      <c r="BC276" s="1">
        <f t="shared" si="3"/>
        <v>0</v>
      </c>
    </row>
    <row r="277" spans="1:70" s="1" customFormat="1" ht="15" x14ac:dyDescent="0.25">
      <c r="D277" s="2"/>
      <c r="E277" s="2"/>
      <c r="H277" s="1" t="s">
        <v>481</v>
      </c>
      <c r="I277" s="1" t="s">
        <v>2421</v>
      </c>
      <c r="J277" s="1" t="s">
        <v>2422</v>
      </c>
      <c r="L277" s="1" t="s">
        <v>2423</v>
      </c>
      <c r="M277" s="18"/>
      <c r="N277" s="18"/>
      <c r="O277" s="1" t="s">
        <v>2424</v>
      </c>
      <c r="P277" s="1" t="s">
        <v>488</v>
      </c>
      <c r="Q277" s="1" t="s">
        <v>296</v>
      </c>
      <c r="R277" s="1">
        <v>85207</v>
      </c>
      <c r="Y277" s="1" t="s">
        <v>2425</v>
      </c>
      <c r="AD277" s="2"/>
      <c r="AE277" s="3"/>
      <c r="BC277" s="1">
        <f t="shared" si="3"/>
        <v>0</v>
      </c>
    </row>
    <row r="278" spans="1:70" s="1" customFormat="1" ht="15" x14ac:dyDescent="0.25">
      <c r="D278" s="6"/>
      <c r="E278" s="2"/>
      <c r="H278" s="1" t="s">
        <v>3158</v>
      </c>
      <c r="I278" s="1" t="s">
        <v>120</v>
      </c>
      <c r="J278" s="1" t="s">
        <v>121</v>
      </c>
      <c r="L278" s="1" t="s">
        <v>122</v>
      </c>
      <c r="M278" s="18" t="s">
        <v>123</v>
      </c>
      <c r="N278" s="18"/>
      <c r="O278" s="1" t="s">
        <v>5061</v>
      </c>
      <c r="P278" s="1" t="s">
        <v>488</v>
      </c>
      <c r="Q278" s="1" t="s">
        <v>296</v>
      </c>
      <c r="R278" s="1">
        <v>85205</v>
      </c>
      <c r="S278" s="1" t="s">
        <v>4213</v>
      </c>
      <c r="AD278" s="2"/>
      <c r="AE278" s="3"/>
      <c r="AF278" s="1" t="s">
        <v>2388</v>
      </c>
      <c r="BC278" s="1">
        <f t="shared" si="3"/>
        <v>0</v>
      </c>
    </row>
    <row r="279" spans="1:70" s="1" customFormat="1" ht="15" x14ac:dyDescent="0.25">
      <c r="A279" s="8"/>
      <c r="D279" s="6"/>
      <c r="E279" s="2"/>
      <c r="F279" s="2"/>
      <c r="H279" s="1" t="s">
        <v>3158</v>
      </c>
      <c r="I279" s="1" t="s">
        <v>1500</v>
      </c>
      <c r="J279" s="1" t="s">
        <v>3917</v>
      </c>
      <c r="M279" s="18"/>
      <c r="N279" s="18"/>
      <c r="AD279" s="2"/>
      <c r="AE279" s="3"/>
      <c r="AN279" s="1" t="s">
        <v>3162</v>
      </c>
      <c r="BC279" s="1">
        <f t="shared" si="3"/>
        <v>1</v>
      </c>
    </row>
    <row r="280" spans="1:70" s="1" customFormat="1" ht="15" x14ac:dyDescent="0.25">
      <c r="A280" s="8"/>
      <c r="D280" s="6"/>
      <c r="E280" s="2"/>
      <c r="F280" s="2"/>
      <c r="H280" s="1" t="s">
        <v>481</v>
      </c>
      <c r="I280" s="1" t="s">
        <v>1512</v>
      </c>
      <c r="J280" s="1" t="s">
        <v>5004</v>
      </c>
      <c r="M280" s="18"/>
      <c r="N280" s="18"/>
      <c r="AD280" s="2"/>
      <c r="AE280" s="3"/>
      <c r="BC280" s="1">
        <f t="shared" si="3"/>
        <v>0</v>
      </c>
    </row>
    <row r="281" spans="1:70" s="1" customFormat="1" ht="15" x14ac:dyDescent="0.25">
      <c r="A281" s="8"/>
      <c r="D281" s="6"/>
      <c r="E281" s="2"/>
      <c r="F281" s="2"/>
      <c r="H281" s="1" t="s">
        <v>481</v>
      </c>
      <c r="I281" s="1" t="s">
        <v>3269</v>
      </c>
      <c r="J281" s="1" t="s">
        <v>4364</v>
      </c>
      <c r="M281" s="18"/>
      <c r="N281" s="18"/>
      <c r="AD281" s="2"/>
      <c r="AE281" s="3"/>
      <c r="AG281" s="1" t="s">
        <v>3162</v>
      </c>
      <c r="BC281" s="1">
        <f t="shared" si="3"/>
        <v>1</v>
      </c>
    </row>
    <row r="282" spans="1:70" s="1" customFormat="1" ht="15" x14ac:dyDescent="0.25">
      <c r="A282" s="8"/>
      <c r="D282" s="6"/>
      <c r="E282" s="2"/>
      <c r="F282" s="2"/>
      <c r="H282" s="1" t="s">
        <v>3158</v>
      </c>
      <c r="I282" s="1" t="s">
        <v>3269</v>
      </c>
      <c r="J282" s="1" t="s">
        <v>2046</v>
      </c>
      <c r="M282" s="18"/>
      <c r="N282" s="18"/>
      <c r="AD282" s="2"/>
      <c r="AE282" s="3"/>
      <c r="AG282" s="1" t="s">
        <v>3162</v>
      </c>
      <c r="BC282" s="1">
        <f t="shared" si="3"/>
        <v>1</v>
      </c>
    </row>
    <row r="283" spans="1:70" s="1" customFormat="1" ht="15" x14ac:dyDescent="0.25">
      <c r="D283" s="6"/>
      <c r="E283" s="2"/>
      <c r="H283" s="1" t="s">
        <v>3158</v>
      </c>
      <c r="I283" s="1" t="s">
        <v>2429</v>
      </c>
      <c r="J283" s="1" t="s">
        <v>2690</v>
      </c>
      <c r="L283" s="1" t="s">
        <v>1584</v>
      </c>
      <c r="M283" s="18" t="s">
        <v>1583</v>
      </c>
      <c r="N283" s="18"/>
      <c r="S283" s="1" t="s">
        <v>4213</v>
      </c>
      <c r="AD283" s="2"/>
      <c r="AE283" s="3"/>
      <c r="AF283" s="1" t="s">
        <v>2564</v>
      </c>
      <c r="BC283" s="1">
        <f t="shared" si="3"/>
        <v>0</v>
      </c>
    </row>
    <row r="284" spans="1:70" s="1" customFormat="1" ht="15" x14ac:dyDescent="0.25">
      <c r="D284" s="2"/>
      <c r="E284" s="2"/>
      <c r="H284" s="1" t="s">
        <v>481</v>
      </c>
      <c r="I284" s="1" t="s">
        <v>2429</v>
      </c>
      <c r="J284" s="1" t="s">
        <v>2651</v>
      </c>
      <c r="L284" s="1" t="s">
        <v>3725</v>
      </c>
      <c r="M284" s="18" t="s">
        <v>2431</v>
      </c>
      <c r="N284" s="18"/>
      <c r="O284" s="1" t="s">
        <v>2652</v>
      </c>
      <c r="P284" s="1" t="s">
        <v>3023</v>
      </c>
      <c r="Q284" s="1" t="s">
        <v>296</v>
      </c>
      <c r="R284" s="1">
        <v>85209</v>
      </c>
      <c r="S284" s="1" t="s">
        <v>4213</v>
      </c>
      <c r="AD284" s="2"/>
      <c r="AE284" s="3"/>
      <c r="AF284" s="1" t="s">
        <v>2388</v>
      </c>
      <c r="BC284" s="1">
        <f t="shared" si="3"/>
        <v>0</v>
      </c>
    </row>
    <row r="285" spans="1:70" s="1" customFormat="1" ht="15" x14ac:dyDescent="0.25">
      <c r="D285" s="6"/>
      <c r="E285" s="2"/>
      <c r="H285" s="1" t="s">
        <v>3158</v>
      </c>
      <c r="I285" s="1" t="s">
        <v>2432</v>
      </c>
      <c r="J285" s="1" t="s">
        <v>150</v>
      </c>
      <c r="L285" s="1" t="s">
        <v>151</v>
      </c>
      <c r="M285" s="18" t="s">
        <v>1146</v>
      </c>
      <c r="N285" s="18"/>
      <c r="O285" s="1" t="s">
        <v>4975</v>
      </c>
      <c r="P285" s="1" t="s">
        <v>488</v>
      </c>
      <c r="Q285" s="1" t="s">
        <v>296</v>
      </c>
      <c r="R285" s="1">
        <v>85213</v>
      </c>
      <c r="S285" s="1" t="s">
        <v>4213</v>
      </c>
      <c r="AB285" s="2"/>
      <c r="AC285" s="3"/>
      <c r="BC285" s="1">
        <f t="shared" si="3"/>
        <v>0</v>
      </c>
    </row>
    <row r="286" spans="1:70" s="1" customFormat="1" ht="15" x14ac:dyDescent="0.25">
      <c r="D286" s="2"/>
      <c r="E286" s="2"/>
      <c r="I286" s="1" t="s">
        <v>2432</v>
      </c>
      <c r="J286" s="1" t="s">
        <v>4403</v>
      </c>
      <c r="M286" s="18" t="s">
        <v>4404</v>
      </c>
      <c r="N286" s="18"/>
      <c r="S286" s="1" t="s">
        <v>4213</v>
      </c>
      <c r="AB286" s="2"/>
      <c r="AC286" s="3"/>
      <c r="BC286" s="1">
        <f t="shared" si="3"/>
        <v>0</v>
      </c>
    </row>
    <row r="287" spans="1:70" s="1" customFormat="1" ht="15" x14ac:dyDescent="0.25">
      <c r="D287" s="2"/>
      <c r="E287" s="2"/>
      <c r="H287" s="1" t="s">
        <v>481</v>
      </c>
      <c r="I287" s="1" t="s">
        <v>1056</v>
      </c>
      <c r="J287" s="1" t="s">
        <v>4580</v>
      </c>
      <c r="L287" s="1" t="s">
        <v>2548</v>
      </c>
      <c r="M287" s="18" t="s">
        <v>837</v>
      </c>
      <c r="N287" s="18"/>
      <c r="O287" s="1" t="s">
        <v>2940</v>
      </c>
      <c r="P287" s="1" t="s">
        <v>2550</v>
      </c>
      <c r="R287" s="1" t="s">
        <v>2551</v>
      </c>
      <c r="S287" s="1" t="s">
        <v>4213</v>
      </c>
      <c r="AD287" s="2"/>
      <c r="AE287" s="3"/>
      <c r="AF287" s="1" t="s">
        <v>2564</v>
      </c>
      <c r="BC287" s="1">
        <f t="shared" si="3"/>
        <v>0</v>
      </c>
    </row>
    <row r="288" spans="1:70" s="1" customFormat="1" ht="15" x14ac:dyDescent="0.25">
      <c r="D288" s="2"/>
      <c r="E288" s="2"/>
      <c r="H288" s="1" t="s">
        <v>3158</v>
      </c>
      <c r="I288" s="1" t="s">
        <v>1056</v>
      </c>
      <c r="J288" s="1" t="s">
        <v>1055</v>
      </c>
      <c r="L288" s="1" t="s">
        <v>2548</v>
      </c>
      <c r="M288" s="18" t="s">
        <v>837</v>
      </c>
      <c r="N288" s="18"/>
      <c r="O288" s="1" t="s">
        <v>2940</v>
      </c>
      <c r="P288" s="1" t="s">
        <v>2550</v>
      </c>
      <c r="R288" s="1" t="s">
        <v>2551</v>
      </c>
      <c r="S288" s="1" t="s">
        <v>4712</v>
      </c>
      <c r="AD288" s="2"/>
      <c r="AE288" s="3"/>
      <c r="AF288" s="1" t="s">
        <v>2568</v>
      </c>
      <c r="BC288" s="1">
        <f t="shared" si="3"/>
        <v>0</v>
      </c>
    </row>
    <row r="289" spans="1:55" s="1" customFormat="1" ht="15" x14ac:dyDescent="0.25">
      <c r="D289" s="2"/>
      <c r="E289" s="2"/>
      <c r="H289" s="1" t="s">
        <v>3158</v>
      </c>
      <c r="I289" s="1" t="s">
        <v>2433</v>
      </c>
      <c r="J289" s="1" t="s">
        <v>449</v>
      </c>
      <c r="M289" s="18" t="s">
        <v>2435</v>
      </c>
      <c r="N289" s="18"/>
      <c r="O289" s="1" t="s">
        <v>2434</v>
      </c>
      <c r="P289" s="1" t="s">
        <v>924</v>
      </c>
      <c r="Q289" s="1" t="s">
        <v>296</v>
      </c>
      <c r="R289" s="1">
        <v>85257</v>
      </c>
      <c r="S289" s="1" t="s">
        <v>4712</v>
      </c>
      <c r="AD289" s="2" t="s">
        <v>2436</v>
      </c>
      <c r="AE289" s="3"/>
      <c r="AF289" s="1" t="s">
        <v>2568</v>
      </c>
      <c r="BC289" s="1">
        <f t="shared" si="3"/>
        <v>0</v>
      </c>
    </row>
    <row r="290" spans="1:55" s="1" customFormat="1" ht="15" x14ac:dyDescent="0.25">
      <c r="D290" s="2"/>
      <c r="E290" s="2"/>
      <c r="H290" s="1" t="s">
        <v>481</v>
      </c>
      <c r="I290" s="1" t="s">
        <v>2433</v>
      </c>
      <c r="J290" s="1" t="s">
        <v>3178</v>
      </c>
      <c r="M290" s="18"/>
      <c r="N290" s="18"/>
      <c r="AD290" s="2"/>
      <c r="AE290" s="3"/>
      <c r="AF290" s="1" t="s">
        <v>2564</v>
      </c>
      <c r="BC290" s="1">
        <f t="shared" si="3"/>
        <v>0</v>
      </c>
    </row>
    <row r="291" spans="1:55" s="1" customFormat="1" ht="15" x14ac:dyDescent="0.25">
      <c r="D291" s="2"/>
      <c r="E291" s="2"/>
      <c r="H291" s="1" t="s">
        <v>481</v>
      </c>
      <c r="I291" s="1" t="s">
        <v>2437</v>
      </c>
      <c r="J291" s="1" t="s">
        <v>2438</v>
      </c>
      <c r="M291" s="18" t="s">
        <v>2439</v>
      </c>
      <c r="N291" s="18"/>
      <c r="S291" s="1" t="s">
        <v>4213</v>
      </c>
      <c r="T291" s="1" t="s">
        <v>4712</v>
      </c>
      <c r="AD291" s="2"/>
      <c r="AE291" s="3"/>
      <c r="BC291" s="1">
        <f t="shared" si="3"/>
        <v>0</v>
      </c>
    </row>
    <row r="292" spans="1:55" s="1" customFormat="1" ht="15" x14ac:dyDescent="0.25">
      <c r="D292" s="2"/>
      <c r="E292" s="2"/>
      <c r="H292" s="1" t="s">
        <v>3158</v>
      </c>
      <c r="I292" s="1" t="s">
        <v>2437</v>
      </c>
      <c r="J292" s="1" t="s">
        <v>2440</v>
      </c>
      <c r="M292" s="18" t="s">
        <v>2439</v>
      </c>
      <c r="N292" s="18"/>
      <c r="S292" s="1" t="s">
        <v>4712</v>
      </c>
      <c r="AD292" s="2"/>
      <c r="AE292" s="3"/>
      <c r="BC292" s="1">
        <f t="shared" si="3"/>
        <v>0</v>
      </c>
    </row>
    <row r="293" spans="1:55" s="1" customFormat="1" ht="15" x14ac:dyDescent="0.25">
      <c r="A293" s="2">
        <v>43237</v>
      </c>
      <c r="D293" s="2">
        <v>43237</v>
      </c>
      <c r="E293" s="2"/>
      <c r="G293" s="1" t="s">
        <v>3162</v>
      </c>
      <c r="H293" s="1" t="s">
        <v>481</v>
      </c>
      <c r="I293" s="1" t="s">
        <v>2316</v>
      </c>
      <c r="J293" s="1" t="s">
        <v>2317</v>
      </c>
      <c r="M293" s="18" t="s">
        <v>567</v>
      </c>
      <c r="N293" s="18"/>
      <c r="S293" s="1" t="s">
        <v>4213</v>
      </c>
      <c r="AD293" s="2"/>
      <c r="AE293" s="3"/>
      <c r="AF293" s="1" t="s">
        <v>2564</v>
      </c>
      <c r="BC293" s="1">
        <f t="shared" si="3"/>
        <v>0</v>
      </c>
    </row>
    <row r="294" spans="1:55" s="1" customFormat="1" ht="15" x14ac:dyDescent="0.25">
      <c r="A294" s="8" t="s">
        <v>3634</v>
      </c>
      <c r="D294" s="2"/>
      <c r="E294" s="2"/>
      <c r="H294" s="1" t="s">
        <v>481</v>
      </c>
      <c r="I294" s="1" t="s">
        <v>4393</v>
      </c>
      <c r="J294" s="1" t="s">
        <v>445</v>
      </c>
      <c r="M294" s="18"/>
      <c r="N294" s="18"/>
      <c r="AD294" s="2"/>
      <c r="AE294" s="3"/>
      <c r="BC294" s="1">
        <f t="shared" si="3"/>
        <v>0</v>
      </c>
    </row>
    <row r="295" spans="1:55" s="1" customFormat="1" ht="15" x14ac:dyDescent="0.25">
      <c r="A295" s="8" t="s">
        <v>3635</v>
      </c>
      <c r="D295" s="2"/>
      <c r="E295" s="2"/>
      <c r="H295" s="1" t="s">
        <v>3158</v>
      </c>
      <c r="I295" s="1" t="s">
        <v>4393</v>
      </c>
      <c r="J295" s="1" t="s">
        <v>4727</v>
      </c>
      <c r="M295" s="18"/>
      <c r="N295" s="18"/>
      <c r="AD295" s="2"/>
      <c r="AE295" s="3"/>
      <c r="BC295" s="1">
        <f t="shared" si="3"/>
        <v>0</v>
      </c>
    </row>
    <row r="296" spans="1:55" s="1" customFormat="1" ht="15" x14ac:dyDescent="0.25">
      <c r="A296" s="8" t="s">
        <v>765</v>
      </c>
      <c r="D296" s="6"/>
      <c r="E296" s="2"/>
      <c r="F296" s="2"/>
      <c r="H296" s="1" t="s">
        <v>3158</v>
      </c>
      <c r="I296" s="1" t="s">
        <v>3827</v>
      </c>
      <c r="J296" s="1" t="s">
        <v>1126</v>
      </c>
      <c r="M296" s="18"/>
      <c r="N296" s="18"/>
      <c r="AD296" s="2"/>
      <c r="AE296" s="3"/>
      <c r="BC296" s="1">
        <f t="shared" si="3"/>
        <v>0</v>
      </c>
    </row>
    <row r="297" spans="1:55" s="1" customFormat="1" ht="15" x14ac:dyDescent="0.25">
      <c r="D297" s="2"/>
      <c r="E297" s="2"/>
      <c r="H297" s="1" t="s">
        <v>3158</v>
      </c>
      <c r="I297" s="1" t="s">
        <v>2318</v>
      </c>
      <c r="J297" s="1" t="s">
        <v>436</v>
      </c>
      <c r="M297" s="18" t="s">
        <v>2319</v>
      </c>
      <c r="N297" s="18"/>
      <c r="S297" s="1" t="s">
        <v>4213</v>
      </c>
      <c r="AD297" s="2"/>
      <c r="AE297" s="3"/>
      <c r="AF297" s="1" t="s">
        <v>2564</v>
      </c>
      <c r="BC297" s="1">
        <f t="shared" si="3"/>
        <v>0</v>
      </c>
    </row>
    <row r="298" spans="1:55" s="1" customFormat="1" ht="15" x14ac:dyDescent="0.25">
      <c r="A298" s="8"/>
      <c r="D298" s="6"/>
      <c r="E298" s="2"/>
      <c r="F298" s="2"/>
      <c r="H298" s="1" t="s">
        <v>3158</v>
      </c>
      <c r="I298" s="1" t="s">
        <v>2318</v>
      </c>
      <c r="J298" s="1" t="s">
        <v>1410</v>
      </c>
      <c r="M298" s="18"/>
      <c r="N298" s="18"/>
      <c r="AD298" s="2"/>
      <c r="AE298" s="3"/>
      <c r="AU298" s="1" t="s">
        <v>3162</v>
      </c>
      <c r="AV298" s="1" t="s">
        <v>3162</v>
      </c>
      <c r="AW298" s="1" t="s">
        <v>3162</v>
      </c>
      <c r="BC298" s="1">
        <f t="shared" si="3"/>
        <v>3</v>
      </c>
    </row>
    <row r="299" spans="1:55" s="1" customFormat="1" ht="15" x14ac:dyDescent="0.25">
      <c r="D299" s="2"/>
      <c r="E299" s="2"/>
      <c r="H299" s="1" t="s">
        <v>3158</v>
      </c>
      <c r="I299" s="1" t="s">
        <v>2320</v>
      </c>
      <c r="J299" s="1" t="s">
        <v>2321</v>
      </c>
      <c r="M299" s="18" t="s">
        <v>2322</v>
      </c>
      <c r="N299" s="18"/>
      <c r="S299" s="1" t="s">
        <v>4213</v>
      </c>
      <c r="AD299" s="2"/>
      <c r="AE299" s="3"/>
      <c r="AF299" s="1" t="s">
        <v>2388</v>
      </c>
      <c r="BC299" s="1">
        <f t="shared" si="3"/>
        <v>0</v>
      </c>
    </row>
    <row r="300" spans="1:55" s="1" customFormat="1" ht="15" x14ac:dyDescent="0.25">
      <c r="D300" s="2"/>
      <c r="E300" s="2"/>
      <c r="H300" s="1" t="s">
        <v>3158</v>
      </c>
      <c r="I300" s="1" t="s">
        <v>2323</v>
      </c>
      <c r="J300" s="1" t="s">
        <v>4295</v>
      </c>
      <c r="L300" s="1" t="s">
        <v>2769</v>
      </c>
      <c r="M300" s="18" t="s">
        <v>4172</v>
      </c>
      <c r="N300" s="18"/>
      <c r="O300" s="1" t="s">
        <v>1556</v>
      </c>
      <c r="P300" s="1" t="s">
        <v>488</v>
      </c>
      <c r="Q300" s="1" t="s">
        <v>296</v>
      </c>
      <c r="R300" s="1">
        <v>85209</v>
      </c>
      <c r="AD300" s="2"/>
      <c r="AE300" s="3"/>
      <c r="BC300" s="1">
        <f t="shared" si="3"/>
        <v>0</v>
      </c>
    </row>
    <row r="301" spans="1:55" s="1" customFormat="1" ht="15" x14ac:dyDescent="0.25">
      <c r="D301" s="2"/>
      <c r="E301" s="2"/>
      <c r="H301" s="1" t="s">
        <v>481</v>
      </c>
      <c r="I301" s="1" t="s">
        <v>2323</v>
      </c>
      <c r="J301" s="1" t="s">
        <v>3178</v>
      </c>
      <c r="L301" s="1" t="s">
        <v>2769</v>
      </c>
      <c r="M301" s="18" t="s">
        <v>4172</v>
      </c>
      <c r="N301" s="18"/>
      <c r="O301" s="1" t="s">
        <v>1556</v>
      </c>
      <c r="P301" s="1" t="s">
        <v>488</v>
      </c>
      <c r="Q301" s="1" t="s">
        <v>296</v>
      </c>
      <c r="R301" s="1">
        <v>85209</v>
      </c>
      <c r="AD301" s="2"/>
      <c r="AE301" s="3"/>
      <c r="BC301" s="1">
        <f t="shared" ref="BC301:BC364" si="4">COUNTA(AG301:BB301)</f>
        <v>0</v>
      </c>
    </row>
    <row r="302" spans="1:55" s="1" customFormat="1" ht="15" x14ac:dyDescent="0.25">
      <c r="D302" s="2"/>
      <c r="E302" s="2"/>
      <c r="G302" s="1" t="s">
        <v>3161</v>
      </c>
      <c r="H302" s="1" t="s">
        <v>481</v>
      </c>
      <c r="I302" s="1" t="s">
        <v>2324</v>
      </c>
      <c r="J302" s="1" t="s">
        <v>1302</v>
      </c>
      <c r="L302" s="1" t="s">
        <v>1843</v>
      </c>
      <c r="M302" s="18" t="s">
        <v>1332</v>
      </c>
      <c r="N302" s="18"/>
      <c r="O302" s="1" t="s">
        <v>1331</v>
      </c>
      <c r="P302" s="1" t="s">
        <v>2159</v>
      </c>
      <c r="Q302" s="1" t="s">
        <v>296</v>
      </c>
      <c r="R302" s="1">
        <v>85013</v>
      </c>
      <c r="S302" s="1" t="s">
        <v>3161</v>
      </c>
      <c r="AB302" s="1" t="s">
        <v>3189</v>
      </c>
      <c r="AD302" s="2"/>
      <c r="AE302" s="3"/>
      <c r="AF302" s="1" t="s">
        <v>2564</v>
      </c>
      <c r="BC302" s="1">
        <f t="shared" si="4"/>
        <v>0</v>
      </c>
    </row>
    <row r="303" spans="1:55" s="1" customFormat="1" ht="15" x14ac:dyDescent="0.25">
      <c r="A303" s="8"/>
      <c r="D303" s="6"/>
      <c r="E303" s="2"/>
      <c r="F303" s="2"/>
      <c r="H303" s="1" t="s">
        <v>481</v>
      </c>
      <c r="I303" s="1" t="s">
        <v>1396</v>
      </c>
      <c r="J303" s="1" t="s">
        <v>1397</v>
      </c>
      <c r="M303" s="18"/>
      <c r="N303" s="18"/>
      <c r="AD303" s="2"/>
      <c r="AE303" s="3"/>
      <c r="AU303" s="1" t="s">
        <v>3162</v>
      </c>
      <c r="BC303" s="1">
        <f t="shared" si="4"/>
        <v>1</v>
      </c>
    </row>
    <row r="304" spans="1:55" s="1" customFormat="1" ht="15" x14ac:dyDescent="0.25">
      <c r="A304" s="8"/>
      <c r="D304" s="6"/>
      <c r="E304" s="2"/>
      <c r="F304" s="2"/>
      <c r="H304" s="1" t="s">
        <v>481</v>
      </c>
      <c r="I304" s="1" t="s">
        <v>1359</v>
      </c>
      <c r="J304" s="1" t="s">
        <v>4714</v>
      </c>
      <c r="M304" s="18"/>
      <c r="N304" s="18"/>
      <c r="AD304" s="2"/>
      <c r="AE304" s="3"/>
      <c r="AT304" s="1" t="s">
        <v>3158</v>
      </c>
      <c r="BC304" s="1">
        <f t="shared" si="4"/>
        <v>1</v>
      </c>
    </row>
    <row r="305" spans="1:55" s="1" customFormat="1" ht="15" x14ac:dyDescent="0.25">
      <c r="A305" s="8"/>
      <c r="D305" s="6"/>
      <c r="E305" s="2"/>
      <c r="F305" s="2"/>
      <c r="H305" s="1" t="s">
        <v>3158</v>
      </c>
      <c r="I305" s="1" t="s">
        <v>1516</v>
      </c>
      <c r="J305" s="1" t="s">
        <v>3307</v>
      </c>
      <c r="M305" s="18"/>
      <c r="N305" s="18"/>
      <c r="AD305" s="2"/>
      <c r="AE305" s="3"/>
      <c r="AO305" s="1" t="s">
        <v>1492</v>
      </c>
      <c r="BC305" s="1">
        <f t="shared" si="4"/>
        <v>1</v>
      </c>
    </row>
    <row r="306" spans="1:55" s="1" customFormat="1" ht="15" x14ac:dyDescent="0.25">
      <c r="A306" s="8"/>
      <c r="D306" s="6"/>
      <c r="E306" s="2"/>
      <c r="F306" s="2"/>
      <c r="H306" s="1" t="s">
        <v>481</v>
      </c>
      <c r="I306" s="1" t="s">
        <v>1516</v>
      </c>
      <c r="J306" s="1" t="s">
        <v>1518</v>
      </c>
      <c r="M306" s="18"/>
      <c r="N306" s="18"/>
      <c r="AD306" s="2"/>
      <c r="AE306" s="3"/>
      <c r="AO306" s="1" t="s">
        <v>1492</v>
      </c>
      <c r="BC306" s="1">
        <f t="shared" si="4"/>
        <v>1</v>
      </c>
    </row>
    <row r="307" spans="1:55" s="1" customFormat="1" ht="15" x14ac:dyDescent="0.25">
      <c r="A307" s="8"/>
      <c r="D307" s="6"/>
      <c r="E307" s="2"/>
      <c r="F307" s="2"/>
      <c r="H307" s="1" t="s">
        <v>3158</v>
      </c>
      <c r="I307" s="1" t="s">
        <v>1516</v>
      </c>
      <c r="J307" s="1" t="s">
        <v>1517</v>
      </c>
      <c r="M307" s="18"/>
      <c r="N307" s="18"/>
      <c r="AD307" s="2"/>
      <c r="AE307" s="3"/>
      <c r="AO307" s="1" t="s">
        <v>1492</v>
      </c>
      <c r="BC307" s="1">
        <f t="shared" si="4"/>
        <v>1</v>
      </c>
    </row>
    <row r="308" spans="1:55" s="1" customFormat="1" ht="15" x14ac:dyDescent="0.25">
      <c r="A308" s="8"/>
      <c r="D308" s="6"/>
      <c r="E308" s="2"/>
      <c r="F308" s="2"/>
      <c r="H308" s="1" t="s">
        <v>3158</v>
      </c>
      <c r="I308" s="1" t="s">
        <v>1488</v>
      </c>
      <c r="J308" s="1" t="s">
        <v>1748</v>
      </c>
      <c r="M308" s="18"/>
      <c r="N308" s="18"/>
      <c r="AD308" s="2"/>
      <c r="AE308" s="3"/>
      <c r="AM308" s="1" t="s">
        <v>3162</v>
      </c>
      <c r="BC308" s="1">
        <f t="shared" si="4"/>
        <v>1</v>
      </c>
    </row>
    <row r="309" spans="1:55" s="1" customFormat="1" ht="15" x14ac:dyDescent="0.25">
      <c r="A309" s="8"/>
      <c r="D309" s="6"/>
      <c r="E309" s="2"/>
      <c r="F309" s="2"/>
      <c r="H309" s="1" t="s">
        <v>3158</v>
      </c>
      <c r="I309" s="1" t="s">
        <v>2669</v>
      </c>
      <c r="J309" s="1" t="s">
        <v>1171</v>
      </c>
      <c r="M309" s="18"/>
      <c r="N309" s="18"/>
      <c r="AD309" s="2"/>
      <c r="AE309" s="3"/>
      <c r="AL309" s="1" t="s">
        <v>3162</v>
      </c>
      <c r="BC309" s="1">
        <f t="shared" si="4"/>
        <v>1</v>
      </c>
    </row>
    <row r="310" spans="1:55" s="1" customFormat="1" ht="15" x14ac:dyDescent="0.25">
      <c r="D310" s="2"/>
      <c r="E310" s="2"/>
      <c r="G310" s="1" t="s">
        <v>3161</v>
      </c>
      <c r="H310" s="1" t="s">
        <v>3158</v>
      </c>
      <c r="I310" s="1" t="s">
        <v>1333</v>
      </c>
      <c r="J310" s="1" t="s">
        <v>1334</v>
      </c>
      <c r="M310" s="18" t="s">
        <v>2560</v>
      </c>
      <c r="N310" s="18"/>
      <c r="S310" s="1" t="s">
        <v>4712</v>
      </c>
      <c r="AB310" s="1" t="s">
        <v>3196</v>
      </c>
      <c r="AC310" s="1" t="s">
        <v>3161</v>
      </c>
      <c r="AD310" s="2"/>
      <c r="AE310" s="3"/>
      <c r="AF310" s="1" t="s">
        <v>2388</v>
      </c>
      <c r="BC310" s="1">
        <f t="shared" si="4"/>
        <v>0</v>
      </c>
    </row>
    <row r="311" spans="1:55" s="1" customFormat="1" ht="15" x14ac:dyDescent="0.25">
      <c r="D311" s="2"/>
      <c r="E311" s="2"/>
      <c r="G311" s="1" t="s">
        <v>3161</v>
      </c>
      <c r="H311" s="1" t="s">
        <v>481</v>
      </c>
      <c r="I311" s="1" t="s">
        <v>1333</v>
      </c>
      <c r="J311" s="1" t="s">
        <v>4714</v>
      </c>
      <c r="M311" s="18" t="s">
        <v>2560</v>
      </c>
      <c r="N311" s="18"/>
      <c r="S311" s="1" t="s">
        <v>4213</v>
      </c>
      <c r="AB311" s="1" t="s">
        <v>3196</v>
      </c>
      <c r="AC311" s="1" t="s">
        <v>3161</v>
      </c>
      <c r="AD311" s="2"/>
      <c r="AE311" s="3"/>
      <c r="AF311" s="1" t="s">
        <v>2392</v>
      </c>
      <c r="BC311" s="1">
        <f t="shared" si="4"/>
        <v>0</v>
      </c>
    </row>
    <row r="312" spans="1:55" s="1" customFormat="1" ht="15" x14ac:dyDescent="0.25">
      <c r="A312" s="8"/>
      <c r="D312" s="6"/>
      <c r="E312" s="2"/>
      <c r="F312" s="2"/>
      <c r="H312" s="1" t="s">
        <v>481</v>
      </c>
      <c r="I312" s="1" t="s">
        <v>2024</v>
      </c>
      <c r="J312" s="1" t="s">
        <v>4309</v>
      </c>
      <c r="M312" s="18"/>
      <c r="N312" s="18"/>
      <c r="AD312" s="2"/>
      <c r="AE312" s="3"/>
      <c r="AR312" s="1" t="s">
        <v>3162</v>
      </c>
      <c r="BC312" s="1">
        <f t="shared" si="4"/>
        <v>1</v>
      </c>
    </row>
    <row r="313" spans="1:55" s="1" customFormat="1" ht="15" x14ac:dyDescent="0.25">
      <c r="A313" s="8"/>
      <c r="D313" s="6"/>
      <c r="E313" s="2"/>
      <c r="F313" s="2"/>
      <c r="H313" s="1" t="s">
        <v>3158</v>
      </c>
      <c r="I313" s="1" t="s">
        <v>2024</v>
      </c>
      <c r="J313" s="1" t="s">
        <v>901</v>
      </c>
      <c r="M313" s="18"/>
      <c r="N313" s="18"/>
      <c r="AD313" s="2"/>
      <c r="AE313" s="3"/>
      <c r="AR313" s="1" t="s">
        <v>3162</v>
      </c>
      <c r="BC313" s="1">
        <f t="shared" si="4"/>
        <v>1</v>
      </c>
    </row>
    <row r="314" spans="1:55" s="1" customFormat="1" ht="15" x14ac:dyDescent="0.25">
      <c r="D314" s="6"/>
      <c r="E314" s="2"/>
      <c r="F314" s="2"/>
      <c r="H314" s="1" t="s">
        <v>3158</v>
      </c>
      <c r="I314" s="1" t="s">
        <v>2194</v>
      </c>
      <c r="J314" s="1" t="s">
        <v>1666</v>
      </c>
      <c r="L314" s="1" t="s">
        <v>2195</v>
      </c>
      <c r="M314" s="18" t="s">
        <v>2196</v>
      </c>
      <c r="N314" s="18"/>
      <c r="O314" s="1" t="s">
        <v>2197</v>
      </c>
      <c r="P314" s="1" t="s">
        <v>2198</v>
      </c>
      <c r="Q314" s="1" t="s">
        <v>296</v>
      </c>
      <c r="R314" s="1">
        <v>85247</v>
      </c>
      <c r="S314" s="1" t="s">
        <v>4213</v>
      </c>
      <c r="AD314" s="2"/>
      <c r="AE314" s="3"/>
      <c r="AF314" s="1" t="s">
        <v>2564</v>
      </c>
      <c r="BC314" s="1">
        <f t="shared" si="4"/>
        <v>0</v>
      </c>
    </row>
    <row r="315" spans="1:55" s="1" customFormat="1" ht="15" x14ac:dyDescent="0.25">
      <c r="D315" s="2"/>
      <c r="E315" s="2"/>
      <c r="H315" s="1" t="s">
        <v>3158</v>
      </c>
      <c r="I315" s="1" t="s">
        <v>1335</v>
      </c>
      <c r="J315" s="1" t="s">
        <v>2406</v>
      </c>
      <c r="M315" s="18" t="s">
        <v>4173</v>
      </c>
      <c r="N315" s="18"/>
      <c r="AB315" s="1" t="s">
        <v>3189</v>
      </c>
      <c r="AD315" s="2" t="s">
        <v>3073</v>
      </c>
      <c r="AE315" s="3"/>
      <c r="BC315" s="1">
        <f t="shared" si="4"/>
        <v>0</v>
      </c>
    </row>
    <row r="316" spans="1:55" s="1" customFormat="1" ht="15" x14ac:dyDescent="0.25">
      <c r="D316" s="6"/>
      <c r="E316" s="2"/>
      <c r="F316" s="2"/>
      <c r="H316" s="1" t="s">
        <v>481</v>
      </c>
      <c r="I316" s="1" t="s">
        <v>1284</v>
      </c>
      <c r="J316" s="1" t="s">
        <v>1554</v>
      </c>
      <c r="M316" s="18" t="s">
        <v>797</v>
      </c>
      <c r="N316" s="18"/>
      <c r="S316" s="1" t="s">
        <v>4712</v>
      </c>
      <c r="AD316" s="2"/>
      <c r="AE316" s="3"/>
      <c r="BC316" s="1">
        <f t="shared" si="4"/>
        <v>0</v>
      </c>
    </row>
    <row r="317" spans="1:55" s="1" customFormat="1" ht="15" x14ac:dyDescent="0.25">
      <c r="D317" s="6"/>
      <c r="E317" s="2"/>
      <c r="F317" s="2"/>
      <c r="H317" s="1" t="s">
        <v>3158</v>
      </c>
      <c r="I317" s="1" t="s">
        <v>1284</v>
      </c>
      <c r="J317" s="1" t="s">
        <v>4578</v>
      </c>
      <c r="M317" s="18" t="s">
        <v>797</v>
      </c>
      <c r="N317" s="18"/>
      <c r="S317" s="1" t="s">
        <v>4213</v>
      </c>
      <c r="AD317" s="2"/>
      <c r="AE317" s="3"/>
      <c r="BC317" s="1">
        <f t="shared" si="4"/>
        <v>0</v>
      </c>
    </row>
    <row r="318" spans="1:55" s="1" customFormat="1" ht="15" x14ac:dyDescent="0.25">
      <c r="D318" s="6"/>
      <c r="E318" s="2"/>
      <c r="F318" s="2"/>
      <c r="G318" s="1" t="s">
        <v>3162</v>
      </c>
      <c r="H318" s="1" t="s">
        <v>3158</v>
      </c>
      <c r="I318" s="1" t="s">
        <v>3476</v>
      </c>
      <c r="J318" s="1" t="s">
        <v>3477</v>
      </c>
      <c r="L318" s="1" t="s">
        <v>3478</v>
      </c>
      <c r="M318" s="18" t="s">
        <v>148</v>
      </c>
      <c r="N318" s="18"/>
      <c r="O318" s="1" t="s">
        <v>990</v>
      </c>
      <c r="P318" s="1" t="s">
        <v>488</v>
      </c>
      <c r="Q318" s="1" t="s">
        <v>296</v>
      </c>
      <c r="R318" s="1">
        <v>85203</v>
      </c>
      <c r="S318" s="1" t="s">
        <v>4213</v>
      </c>
      <c r="T318" s="1" t="s">
        <v>4712</v>
      </c>
      <c r="AD318" s="2" t="s">
        <v>2610</v>
      </c>
      <c r="AE318" s="3"/>
      <c r="AL318" s="1" t="s">
        <v>3162</v>
      </c>
      <c r="AV318" s="1" t="s">
        <v>3162</v>
      </c>
      <c r="BC318" s="1">
        <f t="shared" si="4"/>
        <v>2</v>
      </c>
    </row>
    <row r="319" spans="1:55" s="1" customFormat="1" ht="15" x14ac:dyDescent="0.25">
      <c r="D319" s="2"/>
      <c r="E319" s="2"/>
      <c r="H319" s="1" t="s">
        <v>481</v>
      </c>
      <c r="I319" s="1" t="s">
        <v>1340</v>
      </c>
      <c r="J319" s="1" t="s">
        <v>1341</v>
      </c>
      <c r="L319" s="1" t="s">
        <v>1342</v>
      </c>
      <c r="M319" s="18" t="s">
        <v>486</v>
      </c>
      <c r="N319" s="18"/>
      <c r="O319" s="1" t="s">
        <v>4296</v>
      </c>
      <c r="P319" s="1" t="s">
        <v>488</v>
      </c>
      <c r="Q319" s="1" t="s">
        <v>296</v>
      </c>
      <c r="R319" s="1">
        <v>85205</v>
      </c>
      <c r="AB319" s="2"/>
      <c r="AC319" s="3"/>
      <c r="BC319" s="1">
        <f t="shared" si="4"/>
        <v>0</v>
      </c>
    </row>
    <row r="320" spans="1:55" s="1" customFormat="1" ht="15" x14ac:dyDescent="0.25">
      <c r="D320" s="2"/>
      <c r="E320" s="2"/>
      <c r="H320" s="1" t="s">
        <v>481</v>
      </c>
      <c r="I320" s="1" t="s">
        <v>1343</v>
      </c>
      <c r="J320" s="1" t="s">
        <v>1344</v>
      </c>
      <c r="M320" s="18"/>
      <c r="N320" s="18"/>
      <c r="Z320" s="1" t="s">
        <v>297</v>
      </c>
      <c r="AB320" s="2"/>
      <c r="AC320" s="3"/>
      <c r="BC320" s="1">
        <f t="shared" si="4"/>
        <v>0</v>
      </c>
    </row>
    <row r="321" spans="1:55" s="1" customFormat="1" ht="15" x14ac:dyDescent="0.25">
      <c r="D321" s="2"/>
      <c r="E321" s="2"/>
      <c r="H321" s="1" t="s">
        <v>3158</v>
      </c>
      <c r="I321" s="1" t="s">
        <v>1343</v>
      </c>
      <c r="J321" s="1" t="s">
        <v>1345</v>
      </c>
      <c r="M321" s="18"/>
      <c r="N321" s="18"/>
      <c r="Z321" s="1" t="s">
        <v>297</v>
      </c>
      <c r="AB321" s="2"/>
      <c r="AC321" s="3"/>
      <c r="BC321" s="1">
        <f t="shared" si="4"/>
        <v>0</v>
      </c>
    </row>
    <row r="322" spans="1:55" s="1" customFormat="1" ht="15" x14ac:dyDescent="0.25">
      <c r="D322" s="2"/>
      <c r="E322" s="2"/>
      <c r="H322" s="1" t="s">
        <v>3158</v>
      </c>
      <c r="I322" s="1" t="s">
        <v>2799</v>
      </c>
      <c r="J322" s="1" t="s">
        <v>1604</v>
      </c>
      <c r="L322" s="1" t="s">
        <v>2800</v>
      </c>
      <c r="M322" s="18"/>
      <c r="N322" s="18"/>
      <c r="O322" s="1" t="s">
        <v>2826</v>
      </c>
      <c r="P322" s="1" t="s">
        <v>3192</v>
      </c>
      <c r="Q322" s="1" t="s">
        <v>296</v>
      </c>
      <c r="R322" s="1">
        <v>85118</v>
      </c>
      <c r="AB322" s="2"/>
      <c r="AC322" s="3"/>
      <c r="BC322" s="1">
        <f t="shared" si="4"/>
        <v>0</v>
      </c>
    </row>
    <row r="323" spans="1:55" s="1" customFormat="1" ht="15" x14ac:dyDescent="0.25">
      <c r="D323" s="2"/>
      <c r="E323" s="2"/>
      <c r="H323" s="1" t="s">
        <v>3158</v>
      </c>
      <c r="I323" s="1" t="s">
        <v>2827</v>
      </c>
      <c r="J323" s="1" t="s">
        <v>3026</v>
      </c>
      <c r="L323" s="1" t="s">
        <v>486</v>
      </c>
      <c r="M323" s="18"/>
      <c r="N323" s="18"/>
      <c r="O323" s="1" t="s">
        <v>486</v>
      </c>
      <c r="P323" s="1" t="s">
        <v>924</v>
      </c>
      <c r="Q323" s="1" t="s">
        <v>296</v>
      </c>
      <c r="R323" s="1">
        <v>85258</v>
      </c>
      <c r="AB323" s="2"/>
      <c r="AC323" s="3"/>
      <c r="BC323" s="1">
        <f t="shared" si="4"/>
        <v>0</v>
      </c>
    </row>
    <row r="324" spans="1:55" s="1" customFormat="1" ht="15" x14ac:dyDescent="0.25">
      <c r="A324" s="8"/>
      <c r="B324" s="8"/>
      <c r="D324" s="6"/>
      <c r="E324" s="2"/>
      <c r="H324" s="1" t="s">
        <v>481</v>
      </c>
      <c r="I324" s="1" t="s">
        <v>729</v>
      </c>
      <c r="J324" s="1" t="s">
        <v>4548</v>
      </c>
      <c r="M324" s="18"/>
      <c r="N324" s="18"/>
      <c r="AD324" s="2"/>
      <c r="AE324" s="3"/>
      <c r="AL324" s="1" t="s">
        <v>3162</v>
      </c>
      <c r="BC324" s="1">
        <f t="shared" si="4"/>
        <v>1</v>
      </c>
    </row>
    <row r="325" spans="1:55" s="1" customFormat="1" ht="15" x14ac:dyDescent="0.25">
      <c r="D325" s="6"/>
      <c r="E325" s="2"/>
      <c r="F325" s="2"/>
      <c r="I325" s="1" t="s">
        <v>3304</v>
      </c>
      <c r="J325" s="1" t="s">
        <v>5075</v>
      </c>
      <c r="M325" s="18"/>
      <c r="N325" s="18"/>
      <c r="AD325" s="2"/>
      <c r="AE325" s="3"/>
      <c r="BB325" s="1" t="s">
        <v>3162</v>
      </c>
      <c r="BC325" s="1">
        <f t="shared" si="4"/>
        <v>1</v>
      </c>
    </row>
    <row r="326" spans="1:55" s="1" customFormat="1" ht="15" x14ac:dyDescent="0.25">
      <c r="A326" s="8"/>
      <c r="D326" s="29"/>
      <c r="E326" s="2"/>
      <c r="F326" s="2"/>
      <c r="I326" s="1" t="s">
        <v>249</v>
      </c>
      <c r="J326" s="1" t="s">
        <v>250</v>
      </c>
      <c r="M326" s="18"/>
      <c r="N326" s="18"/>
      <c r="AD326" s="2"/>
      <c r="AE326" s="3"/>
      <c r="AY326" s="1" t="s">
        <v>3162</v>
      </c>
      <c r="BC326" s="1">
        <f t="shared" si="4"/>
        <v>1</v>
      </c>
    </row>
    <row r="327" spans="1:55" s="1" customFormat="1" ht="15" x14ac:dyDescent="0.25">
      <c r="D327" s="6"/>
      <c r="E327" s="2"/>
      <c r="F327" s="2"/>
      <c r="H327" s="1" t="s">
        <v>3158</v>
      </c>
      <c r="I327" s="1" t="s">
        <v>2012</v>
      </c>
      <c r="J327" s="1" t="s">
        <v>3917</v>
      </c>
      <c r="M327" s="18"/>
      <c r="N327" s="18"/>
      <c r="AD327" s="2" t="s">
        <v>3213</v>
      </c>
      <c r="AE327" s="3"/>
      <c r="AQ327" s="1" t="s">
        <v>3162</v>
      </c>
      <c r="BC327" s="1">
        <f t="shared" si="4"/>
        <v>1</v>
      </c>
    </row>
    <row r="328" spans="1:55" s="1" customFormat="1" ht="15" x14ac:dyDescent="0.25">
      <c r="D328" s="2"/>
      <c r="E328" s="2"/>
      <c r="F328" s="1" t="s">
        <v>4712</v>
      </c>
      <c r="H328" s="1" t="s">
        <v>3158</v>
      </c>
      <c r="I328" s="1" t="s">
        <v>2833</v>
      </c>
      <c r="J328" s="1" t="s">
        <v>4297</v>
      </c>
      <c r="L328" s="1" t="s">
        <v>2834</v>
      </c>
      <c r="M328" s="18" t="s">
        <v>2835</v>
      </c>
      <c r="N328" s="18"/>
      <c r="O328" s="1" t="s">
        <v>4313</v>
      </c>
      <c r="P328" s="1" t="s">
        <v>488</v>
      </c>
      <c r="Q328" s="1" t="s">
        <v>296</v>
      </c>
      <c r="R328" s="1">
        <v>85201</v>
      </c>
      <c r="S328" s="1" t="s">
        <v>4213</v>
      </c>
      <c r="Z328" s="1" t="s">
        <v>3189</v>
      </c>
      <c r="AB328" s="2"/>
      <c r="AC328" s="3" t="s">
        <v>3161</v>
      </c>
      <c r="BC328" s="1">
        <f t="shared" si="4"/>
        <v>0</v>
      </c>
    </row>
    <row r="329" spans="1:55" s="1" customFormat="1" ht="15" x14ac:dyDescent="0.25">
      <c r="D329" s="6"/>
      <c r="E329" s="2"/>
      <c r="H329" s="1" t="s">
        <v>3158</v>
      </c>
      <c r="I329" s="1" t="s">
        <v>2838</v>
      </c>
      <c r="J329" s="1" t="s">
        <v>1973</v>
      </c>
      <c r="M329" s="18"/>
      <c r="N329" s="18"/>
      <c r="AB329" s="2"/>
      <c r="AC329" s="3"/>
      <c r="BC329" s="1">
        <f t="shared" si="4"/>
        <v>0</v>
      </c>
    </row>
    <row r="330" spans="1:55" s="1" customFormat="1" ht="15" x14ac:dyDescent="0.25">
      <c r="D330" s="6"/>
      <c r="E330" s="2"/>
      <c r="F330" s="2"/>
      <c r="I330" s="1" t="s">
        <v>1388</v>
      </c>
      <c r="J330" s="1" t="s">
        <v>4544</v>
      </c>
      <c r="M330" s="18"/>
      <c r="N330" s="18"/>
      <c r="AD330" s="2"/>
      <c r="AE330" s="3"/>
      <c r="AV330" s="1" t="s">
        <v>3162</v>
      </c>
      <c r="BC330" s="1">
        <f t="shared" si="4"/>
        <v>1</v>
      </c>
    </row>
    <row r="331" spans="1:55" s="1" customFormat="1" ht="15" x14ac:dyDescent="0.25">
      <c r="D331" s="6"/>
      <c r="E331" s="2"/>
      <c r="F331" s="2"/>
      <c r="I331" s="1" t="s">
        <v>1443</v>
      </c>
      <c r="M331" s="18"/>
      <c r="N331" s="18"/>
      <c r="AD331" s="2"/>
      <c r="AE331" s="3"/>
      <c r="AH331" s="1" t="s">
        <v>1447</v>
      </c>
      <c r="BC331" s="1">
        <f t="shared" si="4"/>
        <v>1</v>
      </c>
    </row>
    <row r="332" spans="1:55" s="1" customFormat="1" ht="15" x14ac:dyDescent="0.25">
      <c r="A332" s="8"/>
      <c r="D332" s="6"/>
      <c r="E332" s="2"/>
      <c r="F332" s="2"/>
      <c r="I332" s="1" t="s">
        <v>1476</v>
      </c>
      <c r="J332" s="1" t="s">
        <v>958</v>
      </c>
      <c r="M332" s="18"/>
      <c r="N332" s="18"/>
      <c r="AD332" s="2"/>
      <c r="AE332" s="3"/>
      <c r="AL332" s="1" t="s">
        <v>3162</v>
      </c>
      <c r="BC332" s="1">
        <f t="shared" si="4"/>
        <v>1</v>
      </c>
    </row>
    <row r="333" spans="1:55" s="1" customFormat="1" ht="15" x14ac:dyDescent="0.25">
      <c r="A333" s="8"/>
      <c r="D333" s="6"/>
      <c r="E333" s="2"/>
      <c r="F333" s="2"/>
      <c r="I333" s="1" t="s">
        <v>2030</v>
      </c>
      <c r="M333" s="18"/>
      <c r="N333" s="18"/>
      <c r="AD333" s="2"/>
      <c r="AE333" s="3"/>
      <c r="AR333" s="1" t="s">
        <v>3162</v>
      </c>
      <c r="BC333" s="1">
        <f t="shared" si="4"/>
        <v>1</v>
      </c>
    </row>
    <row r="334" spans="1:55" s="1" customFormat="1" ht="15" x14ac:dyDescent="0.25">
      <c r="A334" s="29" t="s">
        <v>564</v>
      </c>
      <c r="D334" s="29" t="s">
        <v>564</v>
      </c>
      <c r="E334" s="2"/>
      <c r="F334" s="2"/>
      <c r="I334" s="1" t="s">
        <v>2050</v>
      </c>
      <c r="M334" s="18"/>
      <c r="N334" s="18"/>
      <c r="AD334" s="2"/>
      <c r="AE334" s="3"/>
      <c r="AS334" s="1" t="s">
        <v>3162</v>
      </c>
      <c r="AU334" s="1" t="s">
        <v>3162</v>
      </c>
      <c r="AV334" s="1" t="s">
        <v>3162</v>
      </c>
      <c r="BC334" s="1">
        <f t="shared" si="4"/>
        <v>3</v>
      </c>
    </row>
    <row r="335" spans="1:55" s="1" customFormat="1" ht="15" x14ac:dyDescent="0.25">
      <c r="A335" s="29" t="s">
        <v>1373</v>
      </c>
      <c r="D335" s="29" t="s">
        <v>1373</v>
      </c>
      <c r="E335" s="2"/>
      <c r="F335" s="2"/>
      <c r="I335" s="1" t="s">
        <v>1369</v>
      </c>
      <c r="J335" s="1" t="s">
        <v>1295</v>
      </c>
      <c r="M335" s="18"/>
      <c r="N335" s="18"/>
      <c r="AD335" s="2"/>
      <c r="AE335" s="3"/>
      <c r="AT335" s="1" t="s">
        <v>3162</v>
      </c>
      <c r="BC335" s="1">
        <f t="shared" si="4"/>
        <v>1</v>
      </c>
    </row>
    <row r="336" spans="1:55" s="1" customFormat="1" ht="15" x14ac:dyDescent="0.25">
      <c r="A336" s="8"/>
      <c r="D336" s="29"/>
      <c r="E336" s="2"/>
      <c r="F336" s="2"/>
      <c r="I336" s="1" t="s">
        <v>220</v>
      </c>
      <c r="J336" s="1" t="s">
        <v>231</v>
      </c>
      <c r="M336" s="18"/>
      <c r="N336" s="18"/>
      <c r="AD336" s="2"/>
      <c r="AE336" s="3"/>
      <c r="AX336" s="1" t="s">
        <v>3162</v>
      </c>
      <c r="AY336" s="1" t="s">
        <v>3162</v>
      </c>
      <c r="BC336" s="1">
        <f t="shared" si="4"/>
        <v>2</v>
      </c>
    </row>
    <row r="337" spans="1:58" s="1" customFormat="1" ht="15" x14ac:dyDescent="0.25">
      <c r="A337" s="8"/>
      <c r="D337" s="6"/>
      <c r="E337" s="2"/>
      <c r="F337" s="2"/>
      <c r="I337" s="1" t="s">
        <v>3285</v>
      </c>
      <c r="M337" s="18"/>
      <c r="N337" s="18"/>
      <c r="AD337" s="2"/>
      <c r="AE337" s="3"/>
      <c r="AP337" s="1" t="s">
        <v>3162</v>
      </c>
      <c r="AQ337" s="1" t="s">
        <v>3162</v>
      </c>
      <c r="BC337" s="1">
        <f t="shared" si="4"/>
        <v>2</v>
      </c>
    </row>
    <row r="338" spans="1:58" s="1" customFormat="1" ht="15" x14ac:dyDescent="0.25">
      <c r="A338" s="8"/>
      <c r="D338" s="6"/>
      <c r="E338" s="2"/>
      <c r="F338" s="2"/>
      <c r="H338" s="1" t="s">
        <v>481</v>
      </c>
      <c r="I338" s="1" t="s">
        <v>1501</v>
      </c>
      <c r="J338" s="1" t="s">
        <v>116</v>
      </c>
      <c r="M338" s="18"/>
      <c r="N338" s="18"/>
      <c r="AD338" s="2"/>
      <c r="AE338" s="3"/>
      <c r="AN338" s="1" t="s">
        <v>3162</v>
      </c>
      <c r="BC338" s="1">
        <f t="shared" si="4"/>
        <v>1</v>
      </c>
    </row>
    <row r="339" spans="1:58" s="1" customFormat="1" ht="15" x14ac:dyDescent="0.25">
      <c r="D339" s="2"/>
      <c r="E339" s="2"/>
      <c r="H339" s="1" t="s">
        <v>3158</v>
      </c>
      <c r="I339" s="1" t="s">
        <v>2840</v>
      </c>
      <c r="J339" s="1" t="s">
        <v>2841</v>
      </c>
      <c r="M339" s="18" t="s">
        <v>2842</v>
      </c>
      <c r="N339" s="18"/>
      <c r="S339" s="1" t="s">
        <v>4213</v>
      </c>
      <c r="AD339" s="2"/>
      <c r="AE339" s="3"/>
      <c r="AF339" s="1" t="s">
        <v>2564</v>
      </c>
      <c r="BC339" s="1">
        <f t="shared" si="4"/>
        <v>0</v>
      </c>
    </row>
    <row r="340" spans="1:58" s="1" customFormat="1" ht="15" x14ac:dyDescent="0.25">
      <c r="D340" s="2"/>
      <c r="E340" s="2"/>
      <c r="H340" s="1" t="s">
        <v>481</v>
      </c>
      <c r="I340" s="1" t="s">
        <v>2843</v>
      </c>
      <c r="J340" s="1" t="s">
        <v>4713</v>
      </c>
      <c r="L340" s="1" t="s">
        <v>2844</v>
      </c>
      <c r="M340" s="18"/>
      <c r="N340" s="18"/>
      <c r="P340" s="1" t="s">
        <v>488</v>
      </c>
      <c r="Q340" s="1" t="s">
        <v>296</v>
      </c>
      <c r="AD340" s="2"/>
      <c r="AE340" s="3"/>
      <c r="BC340" s="1">
        <f t="shared" si="4"/>
        <v>0</v>
      </c>
      <c r="BF340" s="1" t="s">
        <v>4712</v>
      </c>
    </row>
    <row r="341" spans="1:58" s="1" customFormat="1" ht="15" x14ac:dyDescent="0.25">
      <c r="D341" s="2"/>
      <c r="E341" s="2"/>
      <c r="H341" s="1" t="s">
        <v>3158</v>
      </c>
      <c r="I341" s="1" t="s">
        <v>2845</v>
      </c>
      <c r="J341" s="1" t="s">
        <v>879</v>
      </c>
      <c r="L341" s="1" t="s">
        <v>2846</v>
      </c>
      <c r="M341" s="18" t="s">
        <v>2848</v>
      </c>
      <c r="N341" s="18"/>
      <c r="O341" s="1" t="s">
        <v>2847</v>
      </c>
      <c r="P341" s="1" t="s">
        <v>924</v>
      </c>
      <c r="Q341" s="1" t="s">
        <v>296</v>
      </c>
      <c r="R341" s="1">
        <v>85351</v>
      </c>
      <c r="S341" s="1" t="s">
        <v>4214</v>
      </c>
      <c r="AD341" s="2"/>
      <c r="AE341" s="3" t="s">
        <v>3161</v>
      </c>
      <c r="AF341" s="1" t="s">
        <v>2564</v>
      </c>
      <c r="BC341" s="1">
        <f t="shared" si="4"/>
        <v>0</v>
      </c>
    </row>
    <row r="342" spans="1:58" s="1" customFormat="1" ht="15" x14ac:dyDescent="0.25">
      <c r="A342" s="8"/>
      <c r="D342" s="6"/>
      <c r="E342" s="2"/>
      <c r="F342" s="2"/>
      <c r="H342" s="1" t="s">
        <v>3158</v>
      </c>
      <c r="I342" s="1" t="s">
        <v>1495</v>
      </c>
      <c r="J342" s="1" t="s">
        <v>560</v>
      </c>
      <c r="M342" s="18"/>
      <c r="N342" s="18"/>
      <c r="AD342" s="2"/>
      <c r="AE342" s="3"/>
      <c r="AM342" s="1" t="s">
        <v>3162</v>
      </c>
      <c r="AP342" s="1" t="s">
        <v>3162</v>
      </c>
      <c r="BC342" s="1">
        <f t="shared" si="4"/>
        <v>2</v>
      </c>
    </row>
    <row r="343" spans="1:58" s="1" customFormat="1" ht="15" x14ac:dyDescent="0.25">
      <c r="D343" s="2"/>
      <c r="E343" s="2"/>
      <c r="H343" s="1" t="s">
        <v>3158</v>
      </c>
      <c r="I343" s="1" t="s">
        <v>2849</v>
      </c>
      <c r="J343" s="1" t="s">
        <v>1536</v>
      </c>
      <c r="L343" s="1" t="s">
        <v>2850</v>
      </c>
      <c r="M343" s="18" t="s">
        <v>2852</v>
      </c>
      <c r="N343" s="18"/>
      <c r="O343" s="1" t="s">
        <v>2851</v>
      </c>
      <c r="P343" s="1" t="s">
        <v>488</v>
      </c>
      <c r="Q343" s="1" t="s">
        <v>296</v>
      </c>
      <c r="R343" s="1">
        <v>85213</v>
      </c>
      <c r="S343" s="1" t="s">
        <v>4213</v>
      </c>
      <c r="AD343" s="2"/>
      <c r="AE343" s="3"/>
      <c r="AF343" s="1" t="s">
        <v>2564</v>
      </c>
      <c r="BC343" s="1">
        <f t="shared" si="4"/>
        <v>0</v>
      </c>
    </row>
    <row r="344" spans="1:58" s="1" customFormat="1" ht="15" x14ac:dyDescent="0.25">
      <c r="A344" s="8"/>
      <c r="D344" s="6"/>
      <c r="E344" s="2"/>
      <c r="F344" s="2"/>
      <c r="H344" s="1" t="s">
        <v>481</v>
      </c>
      <c r="I344" s="1" t="s">
        <v>195</v>
      </c>
      <c r="J344" s="1" t="s">
        <v>4309</v>
      </c>
      <c r="M344" s="18"/>
      <c r="N344" s="18"/>
      <c r="AD344" s="2"/>
      <c r="AE344" s="3"/>
      <c r="AW344" s="1" t="s">
        <v>3162</v>
      </c>
      <c r="BC344" s="1">
        <f t="shared" si="4"/>
        <v>1</v>
      </c>
    </row>
    <row r="345" spans="1:58" s="1" customFormat="1" ht="15" x14ac:dyDescent="0.25">
      <c r="A345" s="8"/>
      <c r="D345" s="6"/>
      <c r="E345" s="2"/>
      <c r="F345" s="2"/>
      <c r="H345" s="1" t="s">
        <v>3158</v>
      </c>
      <c r="I345" s="1" t="s">
        <v>195</v>
      </c>
      <c r="J345" s="1" t="s">
        <v>196</v>
      </c>
      <c r="M345" s="18"/>
      <c r="N345" s="18"/>
      <c r="AD345" s="2"/>
      <c r="AE345" s="3"/>
      <c r="AW345" s="1" t="s">
        <v>3162</v>
      </c>
      <c r="BC345" s="1">
        <f t="shared" si="4"/>
        <v>1</v>
      </c>
    </row>
    <row r="346" spans="1:58" s="1" customFormat="1" ht="15" x14ac:dyDescent="0.25">
      <c r="D346" s="2"/>
      <c r="E346" s="2"/>
      <c r="H346" s="1" t="s">
        <v>481</v>
      </c>
      <c r="I346" s="1" t="s">
        <v>2853</v>
      </c>
      <c r="J346" s="1" t="s">
        <v>786</v>
      </c>
      <c r="M346" s="18" t="s">
        <v>2916</v>
      </c>
      <c r="N346" s="18"/>
      <c r="S346" s="1" t="s">
        <v>3161</v>
      </c>
      <c r="AB346" s="2"/>
      <c r="AC346" s="3"/>
      <c r="BC346" s="1">
        <f t="shared" si="4"/>
        <v>0</v>
      </c>
    </row>
    <row r="347" spans="1:58" s="1" customFormat="1" ht="15" x14ac:dyDescent="0.25">
      <c r="D347" s="2"/>
      <c r="E347" s="2"/>
      <c r="H347" s="1" t="s">
        <v>3158</v>
      </c>
      <c r="I347" s="1" t="s">
        <v>2920</v>
      </c>
      <c r="J347" s="1" t="s">
        <v>2921</v>
      </c>
      <c r="L347" s="1" t="s">
        <v>1256</v>
      </c>
      <c r="M347" s="18"/>
      <c r="N347" s="18"/>
      <c r="O347" s="1" t="s">
        <v>1257</v>
      </c>
      <c r="P347" s="1" t="s">
        <v>488</v>
      </c>
      <c r="Q347" s="1" t="s">
        <v>296</v>
      </c>
      <c r="R347" s="1">
        <v>85205</v>
      </c>
      <c r="AB347" s="1" t="s">
        <v>3175</v>
      </c>
      <c r="AC347" s="1" t="s">
        <v>1258</v>
      </c>
      <c r="AD347" s="2" t="s">
        <v>1259</v>
      </c>
      <c r="AE347" s="3" t="s">
        <v>3161</v>
      </c>
      <c r="BC347" s="1">
        <f t="shared" si="4"/>
        <v>0</v>
      </c>
    </row>
    <row r="348" spans="1:58" s="1" customFormat="1" ht="15" x14ac:dyDescent="0.25">
      <c r="A348" s="8"/>
      <c r="D348" s="6"/>
      <c r="E348" s="2"/>
      <c r="F348" s="2"/>
      <c r="H348" s="1" t="s">
        <v>3158</v>
      </c>
      <c r="I348" s="1" t="s">
        <v>1477</v>
      </c>
      <c r="J348" s="1" t="s">
        <v>1478</v>
      </c>
      <c r="M348" s="18"/>
      <c r="N348" s="18"/>
      <c r="AD348" s="2"/>
      <c r="AE348" s="3"/>
      <c r="AL348" s="1" t="s">
        <v>3162</v>
      </c>
      <c r="BC348" s="1">
        <f t="shared" si="4"/>
        <v>1</v>
      </c>
    </row>
    <row r="349" spans="1:58" s="1" customFormat="1" ht="15" x14ac:dyDescent="0.25">
      <c r="D349" s="2"/>
      <c r="E349" s="2"/>
      <c r="H349" s="1" t="s">
        <v>481</v>
      </c>
      <c r="I349" s="1" t="s">
        <v>1260</v>
      </c>
      <c r="J349" s="1" t="s">
        <v>1261</v>
      </c>
      <c r="M349" s="18"/>
      <c r="N349" s="18"/>
      <c r="Q349" s="1" t="s">
        <v>296</v>
      </c>
      <c r="AD349" s="2" t="s">
        <v>1262</v>
      </c>
      <c r="AE349" s="3" t="s">
        <v>3161</v>
      </c>
      <c r="BC349" s="1">
        <f t="shared" si="4"/>
        <v>0</v>
      </c>
    </row>
    <row r="350" spans="1:58" s="1" customFormat="1" ht="15" x14ac:dyDescent="0.25">
      <c r="A350" s="8"/>
      <c r="D350" s="6"/>
      <c r="E350" s="2"/>
      <c r="F350" s="2"/>
      <c r="H350" s="1" t="s">
        <v>3158</v>
      </c>
      <c r="I350" s="1" t="s">
        <v>1393</v>
      </c>
      <c r="J350" s="1" t="s">
        <v>1510</v>
      </c>
      <c r="M350" s="18"/>
      <c r="N350" s="18"/>
      <c r="AD350" s="2"/>
      <c r="AE350" s="3"/>
      <c r="AO350" s="1" t="s">
        <v>3162</v>
      </c>
      <c r="AV350" s="1" t="s">
        <v>3162</v>
      </c>
      <c r="BC350" s="1">
        <f t="shared" si="4"/>
        <v>2</v>
      </c>
    </row>
    <row r="351" spans="1:58" s="1" customFormat="1" ht="15" x14ac:dyDescent="0.25">
      <c r="A351" s="8"/>
      <c r="D351" s="6"/>
      <c r="E351" s="2"/>
      <c r="F351" s="2"/>
      <c r="H351" s="1" t="s">
        <v>3158</v>
      </c>
      <c r="I351" s="1" t="s">
        <v>2035</v>
      </c>
      <c r="J351" s="1" t="s">
        <v>436</v>
      </c>
      <c r="M351" s="18"/>
      <c r="N351" s="18"/>
      <c r="AD351" s="2"/>
      <c r="AE351" s="3"/>
      <c r="AS351" s="1" t="s">
        <v>1447</v>
      </c>
      <c r="BC351" s="1">
        <f t="shared" si="4"/>
        <v>1</v>
      </c>
    </row>
    <row r="352" spans="1:58" s="1" customFormat="1" ht="15" x14ac:dyDescent="0.25">
      <c r="A352" s="8"/>
      <c r="B352" s="8"/>
      <c r="D352" s="6"/>
      <c r="E352" s="2"/>
      <c r="I352" s="1" t="s">
        <v>2022</v>
      </c>
      <c r="J352" s="1" t="s">
        <v>4510</v>
      </c>
      <c r="M352" s="18"/>
      <c r="N352" s="18"/>
      <c r="AD352" s="2"/>
      <c r="AE352" s="3"/>
      <c r="AR352" s="1" t="s">
        <v>3162</v>
      </c>
      <c r="BC352" s="1">
        <f t="shared" si="4"/>
        <v>1</v>
      </c>
    </row>
    <row r="353" spans="1:69" s="1" customFormat="1" ht="15" x14ac:dyDescent="0.25">
      <c r="A353" s="8"/>
      <c r="B353" s="8"/>
      <c r="D353" s="6"/>
      <c r="E353" s="2"/>
      <c r="I353" s="1" t="s">
        <v>3292</v>
      </c>
      <c r="M353" s="18"/>
      <c r="N353" s="18"/>
      <c r="AD353" s="2"/>
      <c r="AE353" s="3"/>
      <c r="AJ353" s="1" t="s">
        <v>3162</v>
      </c>
      <c r="BC353" s="1">
        <f t="shared" si="4"/>
        <v>1</v>
      </c>
    </row>
    <row r="354" spans="1:69" s="1" customFormat="1" ht="15" x14ac:dyDescent="0.25">
      <c r="D354" s="2"/>
      <c r="E354" s="2"/>
      <c r="H354" s="1" t="s">
        <v>481</v>
      </c>
      <c r="I354" s="1" t="s">
        <v>4579</v>
      </c>
      <c r="J354" s="1" t="s">
        <v>4580</v>
      </c>
      <c r="L354" s="1" t="s">
        <v>4582</v>
      </c>
      <c r="M354" s="18" t="s">
        <v>5118</v>
      </c>
      <c r="N354" s="18"/>
      <c r="O354" s="1" t="s">
        <v>5164</v>
      </c>
      <c r="P354" s="1" t="s">
        <v>488</v>
      </c>
      <c r="Q354" s="1" t="s">
        <v>296</v>
      </c>
      <c r="R354" s="1">
        <v>85206</v>
      </c>
      <c r="S354" s="1" t="s">
        <v>4213</v>
      </c>
      <c r="AD354" s="2"/>
      <c r="AE354" s="3"/>
      <c r="AF354" s="1" t="s">
        <v>2564</v>
      </c>
      <c r="BC354" s="1">
        <f t="shared" si="4"/>
        <v>0</v>
      </c>
      <c r="BF354" s="1" t="s">
        <v>4712</v>
      </c>
      <c r="BG354" s="1" t="s">
        <v>4712</v>
      </c>
      <c r="BQ354" s="1" t="s">
        <v>4712</v>
      </c>
    </row>
    <row r="355" spans="1:69" s="1" customFormat="1" ht="15" x14ac:dyDescent="0.25">
      <c r="D355" s="2"/>
      <c r="E355" s="2"/>
      <c r="H355" s="1" t="s">
        <v>3158</v>
      </c>
      <c r="I355" s="1" t="s">
        <v>4579</v>
      </c>
      <c r="J355" s="1" t="s">
        <v>616</v>
      </c>
      <c r="L355" s="1" t="s">
        <v>4582</v>
      </c>
      <c r="M355" s="18" t="s">
        <v>5118</v>
      </c>
      <c r="N355" s="18"/>
      <c r="O355" s="1" t="s">
        <v>617</v>
      </c>
      <c r="P355" s="1" t="s">
        <v>488</v>
      </c>
      <c r="Q355" s="1" t="s">
        <v>296</v>
      </c>
      <c r="R355" s="1">
        <v>85206</v>
      </c>
      <c r="S355" s="1" t="s">
        <v>4712</v>
      </c>
      <c r="AD355" s="2"/>
      <c r="AE355" s="3"/>
      <c r="AF355" s="1" t="s">
        <v>2568</v>
      </c>
      <c r="BC355" s="1">
        <f t="shared" si="4"/>
        <v>0</v>
      </c>
      <c r="BF355" s="1" t="s">
        <v>4712</v>
      </c>
      <c r="BG355" s="1" t="s">
        <v>4712</v>
      </c>
      <c r="BQ355" s="1" t="s">
        <v>4712</v>
      </c>
    </row>
    <row r="356" spans="1:69" s="1" customFormat="1" ht="15" x14ac:dyDescent="0.25">
      <c r="D356" s="2"/>
      <c r="E356" s="2"/>
      <c r="H356" s="1" t="s">
        <v>481</v>
      </c>
      <c r="I356" s="1" t="s">
        <v>618</v>
      </c>
      <c r="J356" s="1" t="s">
        <v>4309</v>
      </c>
      <c r="M356" s="18" t="s">
        <v>619</v>
      </c>
      <c r="N356" s="18"/>
      <c r="S356" s="1" t="s">
        <v>4213</v>
      </c>
      <c r="AD356" s="2"/>
      <c r="AE356" s="3"/>
      <c r="AF356" s="1" t="s">
        <v>2564</v>
      </c>
      <c r="BC356" s="1">
        <f t="shared" si="4"/>
        <v>0</v>
      </c>
    </row>
    <row r="357" spans="1:69" s="1" customFormat="1" ht="15" x14ac:dyDescent="0.25">
      <c r="D357" s="2"/>
      <c r="E357" s="2"/>
      <c r="H357" s="1" t="s">
        <v>3158</v>
      </c>
      <c r="I357" s="1" t="s">
        <v>620</v>
      </c>
      <c r="J357" s="1" t="s">
        <v>408</v>
      </c>
      <c r="L357" s="1" t="s">
        <v>410</v>
      </c>
      <c r="M357" s="18" t="s">
        <v>412</v>
      </c>
      <c r="N357" s="18"/>
      <c r="O357" s="1" t="s">
        <v>411</v>
      </c>
      <c r="P357" s="1" t="s">
        <v>4583</v>
      </c>
      <c r="Q357" s="1" t="s">
        <v>296</v>
      </c>
      <c r="R357" s="1">
        <v>85140</v>
      </c>
      <c r="S357" s="1" t="s">
        <v>4213</v>
      </c>
      <c r="T357" s="1" t="s">
        <v>4712</v>
      </c>
      <c r="AB357" s="1" t="s">
        <v>3175</v>
      </c>
      <c r="AC357" s="1" t="s">
        <v>3161</v>
      </c>
      <c r="AD357" s="2" t="s">
        <v>456</v>
      </c>
      <c r="AE357" s="3" t="s">
        <v>3161</v>
      </c>
      <c r="AF357" s="1" t="s">
        <v>2388</v>
      </c>
      <c r="BC357" s="1">
        <f t="shared" si="4"/>
        <v>0</v>
      </c>
    </row>
    <row r="358" spans="1:69" s="1" customFormat="1" ht="15" x14ac:dyDescent="0.25">
      <c r="A358" s="8"/>
      <c r="B358" s="8"/>
      <c r="D358" s="6"/>
      <c r="E358" s="2"/>
      <c r="I358" s="1" t="s">
        <v>1381</v>
      </c>
      <c r="J358" s="1" t="s">
        <v>299</v>
      </c>
      <c r="M358" s="18"/>
      <c r="N358" s="18"/>
      <c r="AD358" s="2"/>
      <c r="AE358" s="3"/>
      <c r="AK358" s="1" t="s">
        <v>3162</v>
      </c>
      <c r="AL358" s="1" t="s">
        <v>3158</v>
      </c>
      <c r="AT358" s="1" t="s">
        <v>3162</v>
      </c>
      <c r="BC358" s="1">
        <f t="shared" si="4"/>
        <v>3</v>
      </c>
    </row>
    <row r="359" spans="1:69" s="1" customFormat="1" ht="15" x14ac:dyDescent="0.25">
      <c r="D359" s="2"/>
      <c r="E359" s="2"/>
      <c r="H359" s="1" t="s">
        <v>481</v>
      </c>
      <c r="I359" s="1" t="s">
        <v>457</v>
      </c>
      <c r="J359" s="1" t="s">
        <v>458</v>
      </c>
      <c r="L359" s="1" t="s">
        <v>459</v>
      </c>
      <c r="M359" s="18" t="s">
        <v>460</v>
      </c>
      <c r="N359" s="18"/>
      <c r="P359" s="1" t="s">
        <v>3182</v>
      </c>
      <c r="Q359" s="1" t="s">
        <v>296</v>
      </c>
      <c r="S359" s="1" t="s">
        <v>4213</v>
      </c>
      <c r="AD359" s="2"/>
      <c r="AE359" s="3"/>
      <c r="AF359" s="1" t="s">
        <v>2388</v>
      </c>
      <c r="BC359" s="1">
        <f t="shared" si="4"/>
        <v>0</v>
      </c>
      <c r="BF359" s="1" t="s">
        <v>4712</v>
      </c>
      <c r="BG359" s="1" t="s">
        <v>4712</v>
      </c>
      <c r="BI359" s="1" t="s">
        <v>4712</v>
      </c>
      <c r="BJ359" s="1" t="s">
        <v>4712</v>
      </c>
    </row>
    <row r="360" spans="1:69" s="1" customFormat="1" ht="15" x14ac:dyDescent="0.25">
      <c r="D360" s="6"/>
      <c r="E360" s="2"/>
      <c r="F360" s="1" t="s">
        <v>694</v>
      </c>
      <c r="H360" s="1" t="s">
        <v>3158</v>
      </c>
      <c r="I360" s="1" t="s">
        <v>2692</v>
      </c>
      <c r="J360" s="1" t="s">
        <v>2075</v>
      </c>
      <c r="L360" s="1" t="s">
        <v>2691</v>
      </c>
      <c r="M360" s="18"/>
      <c r="N360" s="18"/>
      <c r="O360" s="1" t="s">
        <v>2076</v>
      </c>
      <c r="P360" s="1" t="s">
        <v>488</v>
      </c>
      <c r="Q360" s="1" t="s">
        <v>296</v>
      </c>
      <c r="R360" s="1">
        <v>85209</v>
      </c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1">
        <f t="shared" si="4"/>
        <v>0</v>
      </c>
      <c r="BD360" s="3"/>
    </row>
    <row r="361" spans="1:69" s="1" customFormat="1" ht="15" x14ac:dyDescent="0.25">
      <c r="D361" s="2"/>
      <c r="E361" s="2"/>
      <c r="H361" s="1" t="s">
        <v>461</v>
      </c>
      <c r="I361" s="1" t="s">
        <v>462</v>
      </c>
      <c r="J361" s="1" t="s">
        <v>3311</v>
      </c>
      <c r="L361" s="1" t="s">
        <v>463</v>
      </c>
      <c r="M361" s="18"/>
      <c r="N361" s="18"/>
      <c r="O361" s="1" t="s">
        <v>629</v>
      </c>
      <c r="P361" s="1" t="s">
        <v>5031</v>
      </c>
      <c r="Q361" s="1" t="s">
        <v>296</v>
      </c>
      <c r="R361" s="1">
        <v>85119</v>
      </c>
      <c r="AD361" s="2"/>
      <c r="AE361" s="3"/>
      <c r="BC361" s="1">
        <f t="shared" si="4"/>
        <v>0</v>
      </c>
    </row>
    <row r="362" spans="1:69" s="1" customFormat="1" ht="15" x14ac:dyDescent="0.25">
      <c r="D362" s="2"/>
      <c r="E362" s="2"/>
      <c r="H362" s="1" t="s">
        <v>481</v>
      </c>
      <c r="I362" s="1" t="s">
        <v>1674</v>
      </c>
      <c r="J362" s="1" t="s">
        <v>1675</v>
      </c>
      <c r="M362" s="18" t="s">
        <v>1677</v>
      </c>
      <c r="N362" s="18"/>
      <c r="P362" s="1" t="s">
        <v>1676</v>
      </c>
      <c r="Q362" s="1" t="s">
        <v>296</v>
      </c>
      <c r="S362" s="1" t="s">
        <v>4213</v>
      </c>
      <c r="AD362" s="2"/>
      <c r="AE362" s="3"/>
      <c r="AF362" s="1" t="s">
        <v>2564</v>
      </c>
      <c r="BC362" s="1">
        <f t="shared" si="4"/>
        <v>0</v>
      </c>
    </row>
    <row r="363" spans="1:69" s="1" customFormat="1" ht="15" x14ac:dyDescent="0.25">
      <c r="D363" s="2"/>
      <c r="E363" s="2"/>
      <c r="H363" s="1" t="s">
        <v>481</v>
      </c>
      <c r="I363" s="1" t="s">
        <v>1678</v>
      </c>
      <c r="J363" s="1" t="s">
        <v>1679</v>
      </c>
      <c r="L363" s="1" t="s">
        <v>1680</v>
      </c>
      <c r="M363" s="18" t="s">
        <v>1682</v>
      </c>
      <c r="N363" s="18"/>
      <c r="O363" s="1" t="s">
        <v>1681</v>
      </c>
      <c r="P363" s="1" t="s">
        <v>5031</v>
      </c>
      <c r="Q363" s="1" t="s">
        <v>296</v>
      </c>
      <c r="R363" s="1">
        <v>85120</v>
      </c>
      <c r="S363" s="1" t="s">
        <v>4712</v>
      </c>
      <c r="AB363" s="1" t="s">
        <v>3196</v>
      </c>
      <c r="AC363" s="1" t="s">
        <v>1683</v>
      </c>
      <c r="AD363" s="2"/>
      <c r="AE363" s="3"/>
      <c r="AF363" s="1" t="s">
        <v>2388</v>
      </c>
      <c r="AX363" s="1" t="s">
        <v>3162</v>
      </c>
      <c r="BC363" s="1">
        <f t="shared" si="4"/>
        <v>1</v>
      </c>
    </row>
    <row r="364" spans="1:69" s="1" customFormat="1" ht="15" x14ac:dyDescent="0.25">
      <c r="D364" s="2"/>
      <c r="E364" s="2"/>
      <c r="H364" s="1" t="s">
        <v>3158</v>
      </c>
      <c r="I364" s="1" t="s">
        <v>1678</v>
      </c>
      <c r="J364" s="1" t="s">
        <v>226</v>
      </c>
      <c r="L364" s="1" t="s">
        <v>1680</v>
      </c>
      <c r="M364" s="18" t="s">
        <v>1682</v>
      </c>
      <c r="N364" s="18"/>
      <c r="O364" s="1" t="s">
        <v>1681</v>
      </c>
      <c r="P364" s="1" t="s">
        <v>5031</v>
      </c>
      <c r="Q364" s="1" t="s">
        <v>296</v>
      </c>
      <c r="R364" s="1">
        <v>85120</v>
      </c>
      <c r="S364" s="1" t="s">
        <v>4213</v>
      </c>
      <c r="AB364" s="1" t="s">
        <v>3196</v>
      </c>
      <c r="AC364" s="1" t="s">
        <v>3161</v>
      </c>
      <c r="AD364" s="2"/>
      <c r="AE364" s="3"/>
      <c r="AF364" s="1" t="s">
        <v>2392</v>
      </c>
      <c r="AX364" s="1" t="s">
        <v>3162</v>
      </c>
      <c r="BC364" s="1">
        <f t="shared" si="4"/>
        <v>1</v>
      </c>
    </row>
    <row r="365" spans="1:69" s="1" customFormat="1" ht="15" x14ac:dyDescent="0.25">
      <c r="D365" s="2"/>
      <c r="E365" s="2"/>
      <c r="G365" s="1" t="s">
        <v>3161</v>
      </c>
      <c r="H365" s="1" t="s">
        <v>481</v>
      </c>
      <c r="I365" s="1" t="s">
        <v>1678</v>
      </c>
      <c r="J365" s="1" t="s">
        <v>1684</v>
      </c>
      <c r="L365" s="1" t="s">
        <v>1685</v>
      </c>
      <c r="M365" s="18" t="s">
        <v>1688</v>
      </c>
      <c r="N365" s="18"/>
      <c r="O365" s="1" t="s">
        <v>1686</v>
      </c>
      <c r="P365" s="1" t="s">
        <v>1687</v>
      </c>
      <c r="Q365" s="1" t="s">
        <v>296</v>
      </c>
      <c r="R365" s="1">
        <v>85374</v>
      </c>
      <c r="S365" s="1" t="s">
        <v>4213</v>
      </c>
      <c r="AB365" s="1" t="s">
        <v>3189</v>
      </c>
      <c r="AD365" s="2" t="s">
        <v>1689</v>
      </c>
      <c r="AE365" s="3"/>
      <c r="AF365" s="1" t="s">
        <v>2388</v>
      </c>
      <c r="BC365" s="1">
        <f t="shared" ref="BC365:BC428" si="5">COUNTA(AG365:BB365)</f>
        <v>0</v>
      </c>
    </row>
    <row r="366" spans="1:69" s="1" customFormat="1" ht="15" x14ac:dyDescent="0.25">
      <c r="A366" s="8"/>
      <c r="B366" s="8"/>
      <c r="D366" s="6"/>
      <c r="E366" s="2"/>
      <c r="H366" s="1" t="s">
        <v>481</v>
      </c>
      <c r="I366" s="1" t="s">
        <v>3343</v>
      </c>
      <c r="J366" s="1" t="s">
        <v>3163</v>
      </c>
      <c r="M366" s="18"/>
      <c r="N366" s="18"/>
      <c r="AD366" s="2"/>
      <c r="AE366" s="3"/>
      <c r="AN366" s="1" t="s">
        <v>1447</v>
      </c>
      <c r="BC366" s="1">
        <f t="shared" si="5"/>
        <v>1</v>
      </c>
    </row>
    <row r="367" spans="1:69" s="1" customFormat="1" ht="15" x14ac:dyDescent="0.25">
      <c r="D367" s="2"/>
      <c r="E367" s="2"/>
      <c r="H367" s="1" t="s">
        <v>3158</v>
      </c>
      <c r="I367" s="1" t="s">
        <v>1595</v>
      </c>
      <c r="J367" s="1" t="s">
        <v>3470</v>
      </c>
      <c r="M367" s="18" t="s">
        <v>390</v>
      </c>
      <c r="N367" s="18"/>
      <c r="S367" s="1" t="s">
        <v>3161</v>
      </c>
      <c r="AD367" s="2"/>
      <c r="AE367" s="3"/>
      <c r="AF367" s="1" t="s">
        <v>2388</v>
      </c>
      <c r="BC367" s="1">
        <f t="shared" si="5"/>
        <v>0</v>
      </c>
    </row>
    <row r="368" spans="1:69" s="1" customFormat="1" ht="15" x14ac:dyDescent="0.25">
      <c r="D368" s="2"/>
      <c r="E368" s="2"/>
      <c r="H368" s="1" t="s">
        <v>481</v>
      </c>
      <c r="I368" s="1" t="s">
        <v>391</v>
      </c>
      <c r="J368" s="1" t="s">
        <v>3257</v>
      </c>
      <c r="L368" s="1" t="s">
        <v>392</v>
      </c>
      <c r="M368" s="18" t="s">
        <v>393</v>
      </c>
      <c r="N368" s="18"/>
      <c r="Q368" s="1" t="s">
        <v>296</v>
      </c>
      <c r="S368" s="1" t="s">
        <v>4213</v>
      </c>
      <c r="AD368" s="2"/>
      <c r="AE368" s="3"/>
      <c r="AF368" s="1" t="s">
        <v>2564</v>
      </c>
      <c r="BC368" s="1">
        <f t="shared" si="5"/>
        <v>0</v>
      </c>
    </row>
    <row r="369" spans="1:62" s="1" customFormat="1" ht="15" x14ac:dyDescent="0.25">
      <c r="D369" s="6"/>
      <c r="E369" s="2"/>
      <c r="G369" s="1" t="s">
        <v>3162</v>
      </c>
      <c r="H369" s="1" t="s">
        <v>481</v>
      </c>
      <c r="I369" s="1" t="s">
        <v>4847</v>
      </c>
      <c r="J369" s="1" t="s">
        <v>4008</v>
      </c>
      <c r="L369" s="1" t="s">
        <v>3250</v>
      </c>
      <c r="M369" s="18" t="s">
        <v>3251</v>
      </c>
      <c r="N369" s="18"/>
      <c r="O369" s="1" t="s">
        <v>2942</v>
      </c>
      <c r="P369" s="1" t="s">
        <v>5031</v>
      </c>
      <c r="Q369" s="1" t="s">
        <v>296</v>
      </c>
      <c r="R369" s="1">
        <v>85119</v>
      </c>
      <c r="S369" s="1" t="s">
        <v>4213</v>
      </c>
      <c r="U369" s="1">
        <v>1</v>
      </c>
      <c r="V369" s="1" t="s">
        <v>5189</v>
      </c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1">
        <f t="shared" si="5"/>
        <v>0</v>
      </c>
      <c r="BD369" s="3"/>
    </row>
    <row r="370" spans="1:62" s="1" customFormat="1" ht="15" x14ac:dyDescent="0.25">
      <c r="A370" s="29" t="s">
        <v>2011</v>
      </c>
      <c r="B370" s="8"/>
      <c r="D370" s="29" t="s">
        <v>2011</v>
      </c>
      <c r="E370" s="2"/>
      <c r="I370" s="1" t="s">
        <v>2010</v>
      </c>
      <c r="J370" s="1" t="s">
        <v>1706</v>
      </c>
      <c r="M370" s="18"/>
      <c r="N370" s="18"/>
      <c r="AD370" s="2"/>
      <c r="AE370" s="3"/>
      <c r="AQ370" s="1" t="s">
        <v>3162</v>
      </c>
      <c r="BC370" s="1">
        <f t="shared" si="5"/>
        <v>1</v>
      </c>
    </row>
    <row r="371" spans="1:62" s="1" customFormat="1" ht="15" x14ac:dyDescent="0.25">
      <c r="D371" s="2"/>
      <c r="E371" s="2"/>
      <c r="H371" s="1" t="s">
        <v>3158</v>
      </c>
      <c r="I371" s="1" t="s">
        <v>1581</v>
      </c>
      <c r="J371" s="1" t="s">
        <v>788</v>
      </c>
      <c r="M371" s="18" t="s">
        <v>1582</v>
      </c>
      <c r="N371" s="18"/>
      <c r="S371" s="1" t="s">
        <v>4213</v>
      </c>
      <c r="AD371" s="2"/>
      <c r="AE371" s="3"/>
      <c r="AF371" s="1" t="s">
        <v>2564</v>
      </c>
      <c r="BC371" s="1">
        <f t="shared" si="5"/>
        <v>0</v>
      </c>
    </row>
    <row r="372" spans="1:62" s="1" customFormat="1" ht="15" x14ac:dyDescent="0.25">
      <c r="D372" s="6"/>
      <c r="E372" s="2"/>
      <c r="H372" s="1" t="s">
        <v>3158</v>
      </c>
      <c r="I372" s="1" t="s">
        <v>4592</v>
      </c>
      <c r="J372" s="1" t="s">
        <v>4593</v>
      </c>
      <c r="L372" s="1" t="s">
        <v>4182</v>
      </c>
      <c r="M372" s="18" t="s">
        <v>5174</v>
      </c>
      <c r="N372" s="18"/>
      <c r="O372" s="1" t="s">
        <v>3360</v>
      </c>
      <c r="P372" s="1" t="s">
        <v>488</v>
      </c>
      <c r="Q372" s="1" t="s">
        <v>296</v>
      </c>
      <c r="R372" s="1">
        <v>85209</v>
      </c>
      <c r="AB372" s="1" t="s">
        <v>3196</v>
      </c>
      <c r="AC372" s="1" t="s">
        <v>3161</v>
      </c>
      <c r="AD372" s="2" t="s">
        <v>5092</v>
      </c>
      <c r="AE372" s="3"/>
      <c r="BC372" s="1">
        <f t="shared" si="5"/>
        <v>0</v>
      </c>
    </row>
    <row r="373" spans="1:62" s="1" customFormat="1" ht="15" x14ac:dyDescent="0.25">
      <c r="D373" s="2"/>
      <c r="E373" s="2"/>
      <c r="G373" s="1" t="s">
        <v>3162</v>
      </c>
      <c r="H373" s="1" t="s">
        <v>3158</v>
      </c>
      <c r="I373" s="1" t="s">
        <v>3843</v>
      </c>
      <c r="J373" s="1" t="s">
        <v>3844</v>
      </c>
      <c r="L373" s="1" t="s">
        <v>4183</v>
      </c>
      <c r="M373" s="18" t="s">
        <v>3845</v>
      </c>
      <c r="N373" s="18"/>
      <c r="O373" s="1" t="s">
        <v>3848</v>
      </c>
      <c r="P373" s="1" t="s">
        <v>488</v>
      </c>
      <c r="Q373" s="1" t="s">
        <v>296</v>
      </c>
      <c r="R373" s="1">
        <v>85206</v>
      </c>
      <c r="S373" s="1" t="s">
        <v>4213</v>
      </c>
      <c r="AB373" s="1" t="s">
        <v>3196</v>
      </c>
      <c r="AC373" s="1" t="s">
        <v>3361</v>
      </c>
      <c r="AD373" s="2"/>
      <c r="AE373" s="3"/>
      <c r="AF373" s="1" t="s">
        <v>2392</v>
      </c>
      <c r="BC373" s="1">
        <f t="shared" si="5"/>
        <v>0</v>
      </c>
      <c r="BF373" s="1" t="s">
        <v>4712</v>
      </c>
      <c r="BG373" s="1" t="s">
        <v>4712</v>
      </c>
      <c r="BH373" s="1" t="s">
        <v>4712</v>
      </c>
      <c r="BJ373" s="1" t="s">
        <v>4712</v>
      </c>
    </row>
    <row r="374" spans="1:62" s="1" customFormat="1" ht="15" x14ac:dyDescent="0.25">
      <c r="D374" s="2"/>
      <c r="E374" s="2"/>
      <c r="H374" s="1" t="s">
        <v>3158</v>
      </c>
      <c r="I374" s="1" t="s">
        <v>394</v>
      </c>
      <c r="J374" s="1" t="s">
        <v>395</v>
      </c>
      <c r="M374" s="18"/>
      <c r="N374" s="18"/>
      <c r="AB374" s="1" t="s">
        <v>297</v>
      </c>
      <c r="AD374" s="2"/>
      <c r="AE374" s="3"/>
      <c r="BC374" s="1">
        <f t="shared" si="5"/>
        <v>0</v>
      </c>
    </row>
    <row r="375" spans="1:62" s="1" customFormat="1" ht="15" x14ac:dyDescent="0.25">
      <c r="D375" s="2"/>
      <c r="E375" s="2"/>
      <c r="H375" s="1" t="s">
        <v>481</v>
      </c>
      <c r="I375" s="1" t="s">
        <v>394</v>
      </c>
      <c r="J375" s="1" t="s">
        <v>1675</v>
      </c>
      <c r="L375" s="1" t="s">
        <v>396</v>
      </c>
      <c r="M375" s="18" t="s">
        <v>4174</v>
      </c>
      <c r="N375" s="18"/>
      <c r="O375" s="1" t="s">
        <v>397</v>
      </c>
      <c r="P375" s="1" t="s">
        <v>488</v>
      </c>
      <c r="Q375" s="1" t="s">
        <v>296</v>
      </c>
      <c r="R375" s="1">
        <v>85209</v>
      </c>
      <c r="AD375" s="2"/>
      <c r="AE375" s="3"/>
      <c r="BC375" s="1">
        <f t="shared" si="5"/>
        <v>0</v>
      </c>
    </row>
    <row r="376" spans="1:62" s="1" customFormat="1" ht="15" x14ac:dyDescent="0.25">
      <c r="D376" s="2"/>
      <c r="E376" s="2"/>
      <c r="H376" s="1" t="s">
        <v>3158</v>
      </c>
      <c r="I376" s="1" t="s">
        <v>394</v>
      </c>
      <c r="J376" s="1" t="s">
        <v>2451</v>
      </c>
      <c r="L376" s="1" t="s">
        <v>396</v>
      </c>
      <c r="M376" s="18" t="s">
        <v>4174</v>
      </c>
      <c r="N376" s="18"/>
      <c r="O376" s="1" t="s">
        <v>397</v>
      </c>
      <c r="P376" s="1" t="s">
        <v>488</v>
      </c>
      <c r="Q376" s="1" t="s">
        <v>296</v>
      </c>
      <c r="R376" s="1">
        <v>85209</v>
      </c>
      <c r="AD376" s="2"/>
      <c r="AE376" s="3"/>
      <c r="BC376" s="1">
        <f t="shared" si="5"/>
        <v>0</v>
      </c>
    </row>
    <row r="377" spans="1:62" s="1" customFormat="1" ht="15" x14ac:dyDescent="0.25">
      <c r="D377" s="6"/>
      <c r="E377" s="2"/>
      <c r="H377" s="1" t="s">
        <v>3158</v>
      </c>
      <c r="I377" s="1" t="s">
        <v>3851</v>
      </c>
      <c r="J377" s="1" t="s">
        <v>3852</v>
      </c>
      <c r="L377" s="1" t="s">
        <v>3854</v>
      </c>
      <c r="M377" s="18" t="s">
        <v>3853</v>
      </c>
      <c r="N377" s="18"/>
      <c r="O377" s="1" t="s">
        <v>3855</v>
      </c>
      <c r="P377" s="1" t="s">
        <v>3192</v>
      </c>
      <c r="Q377" s="1" t="s">
        <v>296</v>
      </c>
      <c r="R377" s="1">
        <v>85118</v>
      </c>
      <c r="S377" s="1" t="s">
        <v>4213</v>
      </c>
      <c r="AB377" s="1" t="s">
        <v>297</v>
      </c>
      <c r="AC377" s="1" t="s">
        <v>3850</v>
      </c>
      <c r="AD377" s="2"/>
      <c r="AE377" s="3"/>
      <c r="AF377" s="1" t="s">
        <v>2564</v>
      </c>
      <c r="BC377" s="1">
        <f t="shared" si="5"/>
        <v>0</v>
      </c>
      <c r="BF377" s="1" t="s">
        <v>4712</v>
      </c>
    </row>
    <row r="378" spans="1:62" s="1" customFormat="1" ht="15" x14ac:dyDescent="0.25">
      <c r="D378" s="6"/>
      <c r="E378" s="2"/>
      <c r="H378" s="1" t="s">
        <v>481</v>
      </c>
      <c r="I378" s="1" t="s">
        <v>124</v>
      </c>
      <c r="J378" s="1" t="s">
        <v>1532</v>
      </c>
      <c r="L378" s="1" t="s">
        <v>125</v>
      </c>
      <c r="M378" s="18"/>
      <c r="N378" s="18"/>
      <c r="O378" s="1" t="s">
        <v>3433</v>
      </c>
      <c r="P378" s="1" t="s">
        <v>2398</v>
      </c>
      <c r="Q378" s="1" t="s">
        <v>296</v>
      </c>
      <c r="R378" s="1">
        <v>85028</v>
      </c>
      <c r="AD378" s="2" t="s">
        <v>129</v>
      </c>
      <c r="AE378" s="3"/>
      <c r="BC378" s="1">
        <f t="shared" si="5"/>
        <v>0</v>
      </c>
    </row>
    <row r="379" spans="1:62" s="1" customFormat="1" ht="15" x14ac:dyDescent="0.25">
      <c r="D379" s="2"/>
      <c r="E379" s="2"/>
      <c r="H379" s="1" t="s">
        <v>3158</v>
      </c>
      <c r="I379" s="1" t="s">
        <v>4421</v>
      </c>
      <c r="J379" s="1" t="s">
        <v>398</v>
      </c>
      <c r="L379" s="1" t="s">
        <v>4423</v>
      </c>
      <c r="M379" s="18" t="s">
        <v>4422</v>
      </c>
      <c r="N379" s="18"/>
      <c r="O379" s="1" t="s">
        <v>4424</v>
      </c>
      <c r="P379" s="1" t="s">
        <v>4425</v>
      </c>
      <c r="Q379" s="1" t="s">
        <v>4426</v>
      </c>
      <c r="R379" s="1">
        <v>85243</v>
      </c>
      <c r="S379" s="1" t="s">
        <v>4712</v>
      </c>
      <c r="AD379" s="2"/>
      <c r="AE379" s="3"/>
      <c r="AF379" s="1" t="s">
        <v>2568</v>
      </c>
      <c r="AJ379" s="1" t="s">
        <v>3162</v>
      </c>
      <c r="BC379" s="1">
        <f t="shared" si="5"/>
        <v>1</v>
      </c>
    </row>
    <row r="380" spans="1:62" s="1" customFormat="1" ht="15" x14ac:dyDescent="0.25">
      <c r="D380" s="2"/>
      <c r="E380" s="2"/>
      <c r="H380" s="1" t="s">
        <v>481</v>
      </c>
      <c r="I380" s="1" t="s">
        <v>4421</v>
      </c>
      <c r="J380" s="1" t="s">
        <v>4427</v>
      </c>
      <c r="L380" s="1" t="s">
        <v>3605</v>
      </c>
      <c r="M380" s="18" t="s">
        <v>4422</v>
      </c>
      <c r="N380" s="18"/>
      <c r="O380" s="1" t="s">
        <v>4424</v>
      </c>
      <c r="P380" s="1" t="s">
        <v>4425</v>
      </c>
      <c r="Q380" s="1" t="s">
        <v>4426</v>
      </c>
      <c r="R380" s="1">
        <v>85243</v>
      </c>
      <c r="S380" s="1" t="s">
        <v>4213</v>
      </c>
      <c r="AD380" s="2"/>
      <c r="AE380" s="3"/>
      <c r="AF380" s="1" t="s">
        <v>2564</v>
      </c>
      <c r="AJ380" s="1" t="s">
        <v>3162</v>
      </c>
      <c r="BC380" s="1">
        <f t="shared" si="5"/>
        <v>1</v>
      </c>
    </row>
    <row r="381" spans="1:62" s="1" customFormat="1" ht="15" x14ac:dyDescent="0.25">
      <c r="D381" s="2"/>
      <c r="E381" s="2"/>
      <c r="H381" s="1" t="s">
        <v>3158</v>
      </c>
      <c r="I381" s="1" t="s">
        <v>399</v>
      </c>
      <c r="J381" s="1" t="s">
        <v>3351</v>
      </c>
      <c r="L381" s="1" t="s">
        <v>400</v>
      </c>
      <c r="M381" s="18" t="s">
        <v>402</v>
      </c>
      <c r="N381" s="18"/>
      <c r="O381" s="1" t="s">
        <v>401</v>
      </c>
      <c r="P381" s="1" t="s">
        <v>924</v>
      </c>
      <c r="Q381" s="1" t="s">
        <v>296</v>
      </c>
      <c r="R381" s="1">
        <v>85258</v>
      </c>
      <c r="S381" s="1" t="s">
        <v>4213</v>
      </c>
      <c r="AD381" s="2"/>
      <c r="AE381" s="3"/>
      <c r="AF381" s="1" t="s">
        <v>2564</v>
      </c>
      <c r="BC381" s="1">
        <f t="shared" si="5"/>
        <v>0</v>
      </c>
    </row>
    <row r="382" spans="1:62" s="1" customFormat="1" ht="15" x14ac:dyDescent="0.25">
      <c r="D382" s="2"/>
      <c r="E382" s="2"/>
      <c r="H382" s="1" t="s">
        <v>3158</v>
      </c>
      <c r="I382" s="1" t="s">
        <v>399</v>
      </c>
      <c r="J382" s="1" t="s">
        <v>3351</v>
      </c>
      <c r="M382" s="18"/>
      <c r="N382" s="18"/>
      <c r="AD382" s="2" t="s">
        <v>769</v>
      </c>
      <c r="AE382" s="3"/>
      <c r="BC382" s="1">
        <f t="shared" si="5"/>
        <v>0</v>
      </c>
    </row>
    <row r="383" spans="1:62" s="1" customFormat="1" ht="15" x14ac:dyDescent="0.25">
      <c r="D383" s="2"/>
      <c r="E383" s="2"/>
      <c r="H383" s="1" t="s">
        <v>3158</v>
      </c>
      <c r="I383" s="1" t="s">
        <v>3362</v>
      </c>
      <c r="J383" s="1" t="s">
        <v>403</v>
      </c>
      <c r="M383" s="18"/>
      <c r="N383" s="18"/>
      <c r="AD383" s="1" t="s">
        <v>1605</v>
      </c>
      <c r="AE383" s="3"/>
      <c r="BC383" s="1">
        <f t="shared" si="5"/>
        <v>0</v>
      </c>
    </row>
    <row r="384" spans="1:62" s="1" customFormat="1" ht="15" x14ac:dyDescent="0.25">
      <c r="D384" s="2"/>
      <c r="E384" s="2"/>
      <c r="H384" s="1" t="s">
        <v>481</v>
      </c>
      <c r="I384" s="1" t="s">
        <v>1277</v>
      </c>
      <c r="J384" s="1" t="s">
        <v>1278</v>
      </c>
      <c r="L384" s="1" t="s">
        <v>4522</v>
      </c>
      <c r="M384" s="18" t="s">
        <v>4524</v>
      </c>
      <c r="N384" s="18"/>
      <c r="O384" s="1" t="s">
        <v>4523</v>
      </c>
      <c r="P384" s="1" t="s">
        <v>488</v>
      </c>
      <c r="Q384" s="1" t="s">
        <v>296</v>
      </c>
      <c r="S384" s="1" t="s">
        <v>4213</v>
      </c>
      <c r="T384" s="1" t="s">
        <v>4712</v>
      </c>
      <c r="AD384" s="2" t="s">
        <v>4525</v>
      </c>
      <c r="AE384" s="3"/>
      <c r="BC384" s="1">
        <f t="shared" si="5"/>
        <v>0</v>
      </c>
    </row>
    <row r="385" spans="1:55" s="1" customFormat="1" ht="15" x14ac:dyDescent="0.25">
      <c r="D385" s="2"/>
      <c r="E385" s="2"/>
      <c r="H385" s="1" t="s">
        <v>3158</v>
      </c>
      <c r="I385" s="1" t="s">
        <v>4530</v>
      </c>
      <c r="J385" s="1" t="s">
        <v>4531</v>
      </c>
      <c r="L385" s="1" t="s">
        <v>4532</v>
      </c>
      <c r="M385" s="18" t="s">
        <v>4534</v>
      </c>
      <c r="N385" s="18"/>
      <c r="O385" s="1" t="s">
        <v>4533</v>
      </c>
      <c r="P385" s="1" t="s">
        <v>3182</v>
      </c>
      <c r="Q385" s="1" t="s">
        <v>296</v>
      </c>
      <c r="R385" s="1">
        <v>85295</v>
      </c>
      <c r="S385" s="1" t="s">
        <v>4712</v>
      </c>
      <c r="AD385" s="2" t="s">
        <v>4535</v>
      </c>
      <c r="AE385" s="3"/>
      <c r="AF385" s="1" t="s">
        <v>2564</v>
      </c>
      <c r="BC385" s="1">
        <f t="shared" si="5"/>
        <v>0</v>
      </c>
    </row>
    <row r="386" spans="1:55" s="1" customFormat="1" ht="15" x14ac:dyDescent="0.25">
      <c r="D386" s="2"/>
      <c r="E386" s="2"/>
      <c r="H386" s="1" t="s">
        <v>481</v>
      </c>
      <c r="I386" s="1" t="s">
        <v>4536</v>
      </c>
      <c r="J386" s="1" t="s">
        <v>4537</v>
      </c>
      <c r="L386" s="1" t="s">
        <v>4538</v>
      </c>
      <c r="M386" s="18" t="s">
        <v>4540</v>
      </c>
      <c r="N386" s="18"/>
      <c r="O386" s="1" t="s">
        <v>4539</v>
      </c>
      <c r="P386" s="1" t="s">
        <v>488</v>
      </c>
      <c r="Q386" s="1" t="s">
        <v>296</v>
      </c>
      <c r="R386" s="1">
        <v>85207</v>
      </c>
      <c r="S386" s="1" t="s">
        <v>4213</v>
      </c>
      <c r="AD386" s="2"/>
      <c r="AE386" s="3"/>
      <c r="AF386" s="1" t="s">
        <v>2564</v>
      </c>
      <c r="BC386" s="1">
        <f t="shared" si="5"/>
        <v>0</v>
      </c>
    </row>
    <row r="387" spans="1:55" s="1" customFormat="1" ht="15" x14ac:dyDescent="0.25">
      <c r="D387" s="2"/>
      <c r="E387" s="2"/>
      <c r="G387" s="1" t="s">
        <v>3161</v>
      </c>
      <c r="H387" s="1" t="s">
        <v>3158</v>
      </c>
      <c r="I387" s="1" t="s">
        <v>4429</v>
      </c>
      <c r="J387" s="1" t="s">
        <v>4430</v>
      </c>
      <c r="L387" s="1" t="s">
        <v>4432</v>
      </c>
      <c r="M387" s="18" t="s">
        <v>4431</v>
      </c>
      <c r="N387" s="18"/>
      <c r="O387" s="1" t="s">
        <v>4433</v>
      </c>
      <c r="P387" s="1" t="s">
        <v>4434</v>
      </c>
      <c r="Q387" s="1" t="s">
        <v>4435</v>
      </c>
      <c r="R387" s="1">
        <v>57301</v>
      </c>
      <c r="S387" s="1" t="s">
        <v>4213</v>
      </c>
      <c r="AB387" s="1" t="s">
        <v>3175</v>
      </c>
      <c r="AC387" s="1" t="s">
        <v>3161</v>
      </c>
      <c r="AD387" s="2" t="s">
        <v>4428</v>
      </c>
      <c r="AE387" s="3" t="s">
        <v>3161</v>
      </c>
      <c r="AF387" s="1" t="s">
        <v>2388</v>
      </c>
      <c r="BC387" s="1">
        <f t="shared" si="5"/>
        <v>0</v>
      </c>
    </row>
    <row r="388" spans="1:55" s="1" customFormat="1" ht="15" x14ac:dyDescent="0.25">
      <c r="A388" s="6">
        <v>42670</v>
      </c>
      <c r="D388" s="6">
        <v>42670</v>
      </c>
      <c r="E388" s="2"/>
      <c r="H388" s="1" t="s">
        <v>481</v>
      </c>
      <c r="I388" s="1" t="s">
        <v>466</v>
      </c>
      <c r="J388" s="1" t="s">
        <v>1152</v>
      </c>
      <c r="L388" s="1" t="s">
        <v>5088</v>
      </c>
      <c r="M388" s="18" t="s">
        <v>464</v>
      </c>
      <c r="N388" s="18"/>
      <c r="O388" s="1" t="s">
        <v>465</v>
      </c>
      <c r="P388" s="1" t="s">
        <v>5031</v>
      </c>
      <c r="Q388" s="1" t="s">
        <v>296</v>
      </c>
      <c r="R388" s="1">
        <v>85120</v>
      </c>
      <c r="Z388" s="2"/>
      <c r="AA388" s="3"/>
      <c r="AD388" s="1" t="s">
        <v>5087</v>
      </c>
      <c r="AR388" s="1" t="s">
        <v>1447</v>
      </c>
      <c r="AT388" s="1" t="s">
        <v>1447</v>
      </c>
      <c r="BC388" s="1">
        <f t="shared" si="5"/>
        <v>2</v>
      </c>
    </row>
    <row r="389" spans="1:55" s="1" customFormat="1" ht="15" x14ac:dyDescent="0.25">
      <c r="A389" s="6">
        <v>42670</v>
      </c>
      <c r="B389" s="8"/>
      <c r="D389" s="6">
        <v>42670</v>
      </c>
      <c r="E389" s="2"/>
      <c r="H389" s="1" t="s">
        <v>3158</v>
      </c>
      <c r="I389" s="1" t="s">
        <v>2018</v>
      </c>
      <c r="J389" s="1" t="s">
        <v>781</v>
      </c>
      <c r="L389" s="1" t="s">
        <v>5088</v>
      </c>
      <c r="M389" s="18" t="s">
        <v>464</v>
      </c>
      <c r="N389" s="18"/>
      <c r="O389" s="1" t="s">
        <v>465</v>
      </c>
      <c r="P389" s="1" t="s">
        <v>5031</v>
      </c>
      <c r="Q389" s="1" t="s">
        <v>296</v>
      </c>
      <c r="R389" s="1">
        <v>85120</v>
      </c>
      <c r="Z389" s="2"/>
      <c r="AA389" s="3"/>
      <c r="AD389" s="1" t="s">
        <v>466</v>
      </c>
      <c r="AR389" s="1" t="s">
        <v>1447</v>
      </c>
      <c r="AT389" s="1" t="s">
        <v>1447</v>
      </c>
      <c r="BC389" s="1">
        <f t="shared" si="5"/>
        <v>2</v>
      </c>
    </row>
    <row r="390" spans="1:55" s="1" customFormat="1" ht="15" x14ac:dyDescent="0.25">
      <c r="D390" s="2"/>
      <c r="E390" s="2"/>
      <c r="H390" s="1" t="s">
        <v>3158</v>
      </c>
      <c r="I390" s="1" t="s">
        <v>4541</v>
      </c>
      <c r="J390" s="1" t="s">
        <v>4542</v>
      </c>
      <c r="M390" s="18"/>
      <c r="N390" s="18"/>
      <c r="AD390" s="2"/>
      <c r="AE390" s="3" t="s">
        <v>3161</v>
      </c>
      <c r="BC390" s="1">
        <f t="shared" si="5"/>
        <v>0</v>
      </c>
    </row>
    <row r="391" spans="1:55" s="1" customFormat="1" ht="15" x14ac:dyDescent="0.25">
      <c r="A391" s="8"/>
      <c r="D391" s="6"/>
      <c r="E391" s="2"/>
      <c r="H391" s="1" t="s">
        <v>481</v>
      </c>
      <c r="I391" s="1" t="s">
        <v>213</v>
      </c>
      <c r="J391" s="1" t="s">
        <v>3624</v>
      </c>
      <c r="M391" s="18"/>
      <c r="N391" s="18"/>
      <c r="Z391" s="2"/>
      <c r="AA391" s="3"/>
      <c r="AW391" s="1" t="s">
        <v>3162</v>
      </c>
      <c r="BC391" s="1">
        <f t="shared" si="5"/>
        <v>1</v>
      </c>
    </row>
    <row r="392" spans="1:55" s="1" customFormat="1" ht="15" x14ac:dyDescent="0.25">
      <c r="D392" s="2"/>
      <c r="E392" s="2"/>
      <c r="H392" s="1" t="s">
        <v>3158</v>
      </c>
      <c r="I392" s="1" t="s">
        <v>3622</v>
      </c>
      <c r="J392" s="1" t="s">
        <v>3311</v>
      </c>
      <c r="M392" s="18" t="s">
        <v>3623</v>
      </c>
      <c r="N392" s="18"/>
      <c r="S392" s="1" t="s">
        <v>4213</v>
      </c>
      <c r="T392" s="1" t="s">
        <v>4712</v>
      </c>
      <c r="AD392" s="2"/>
      <c r="AE392" s="3"/>
      <c r="AF392" s="1" t="s">
        <v>2388</v>
      </c>
      <c r="BC392" s="1">
        <f t="shared" si="5"/>
        <v>0</v>
      </c>
    </row>
    <row r="393" spans="1:55" s="1" customFormat="1" ht="15" x14ac:dyDescent="0.25">
      <c r="D393" s="2"/>
      <c r="E393" s="2"/>
      <c r="H393" s="1" t="s">
        <v>3158</v>
      </c>
      <c r="I393" s="1" t="s">
        <v>3287</v>
      </c>
      <c r="J393" s="1" t="s">
        <v>3288</v>
      </c>
      <c r="M393" s="18"/>
      <c r="N393" s="18"/>
      <c r="AD393" s="2"/>
      <c r="AE393" s="3"/>
      <c r="AI393" s="1" t="s">
        <v>3162</v>
      </c>
      <c r="BC393" s="1">
        <f t="shared" si="5"/>
        <v>1</v>
      </c>
    </row>
    <row r="394" spans="1:55" s="1" customFormat="1" ht="15" x14ac:dyDescent="0.25">
      <c r="C394" s="14"/>
      <c r="D394" s="6"/>
      <c r="E394" s="2"/>
      <c r="H394" s="1" t="s">
        <v>3158</v>
      </c>
      <c r="I394" s="1" t="s">
        <v>1453</v>
      </c>
      <c r="J394" s="1" t="s">
        <v>4578</v>
      </c>
      <c r="M394" s="18"/>
      <c r="N394" s="18"/>
      <c r="AD394" s="2"/>
      <c r="AE394" s="3"/>
      <c r="AK394" s="1" t="s">
        <v>3162</v>
      </c>
      <c r="BC394" s="1">
        <f t="shared" si="5"/>
        <v>1</v>
      </c>
    </row>
    <row r="395" spans="1:55" s="1" customFormat="1" ht="15" x14ac:dyDescent="0.25">
      <c r="D395" s="2"/>
      <c r="E395" s="2"/>
      <c r="H395" s="1" t="s">
        <v>3158</v>
      </c>
      <c r="I395" s="1" t="s">
        <v>4543</v>
      </c>
      <c r="J395" s="1" t="s">
        <v>4544</v>
      </c>
      <c r="M395" s="18"/>
      <c r="N395" s="18"/>
      <c r="AB395" s="2" t="s">
        <v>3379</v>
      </c>
      <c r="AC395" s="3"/>
      <c r="BC395" s="1">
        <f t="shared" si="5"/>
        <v>0</v>
      </c>
    </row>
    <row r="396" spans="1:55" s="1" customFormat="1" ht="15" x14ac:dyDescent="0.25">
      <c r="C396" s="14"/>
      <c r="D396" s="6"/>
      <c r="E396" s="2"/>
      <c r="H396" s="1" t="s">
        <v>481</v>
      </c>
      <c r="I396" s="1" t="s">
        <v>559</v>
      </c>
      <c r="J396" s="1" t="s">
        <v>786</v>
      </c>
      <c r="M396" s="18"/>
      <c r="N396" s="18"/>
      <c r="AD396" s="2"/>
      <c r="AE396" s="3"/>
      <c r="AP396" s="1" t="s">
        <v>3162</v>
      </c>
      <c r="BC396" s="1">
        <f t="shared" si="5"/>
        <v>1</v>
      </c>
    </row>
    <row r="397" spans="1:55" s="1" customFormat="1" ht="15" x14ac:dyDescent="0.25">
      <c r="D397" s="2"/>
      <c r="E397" s="2"/>
      <c r="H397" s="1" t="s">
        <v>481</v>
      </c>
      <c r="I397" s="1" t="s">
        <v>347</v>
      </c>
      <c r="J397" s="1" t="s">
        <v>348</v>
      </c>
      <c r="L397" s="1" t="s">
        <v>349</v>
      </c>
      <c r="M397" s="18"/>
      <c r="N397" s="18"/>
      <c r="O397" s="1" t="s">
        <v>350</v>
      </c>
      <c r="P397" s="1" t="s">
        <v>488</v>
      </c>
      <c r="Q397" s="1" t="s">
        <v>296</v>
      </c>
      <c r="R397" s="1">
        <v>85120</v>
      </c>
      <c r="AB397" s="2"/>
      <c r="AC397" s="3"/>
      <c r="BC397" s="1">
        <f t="shared" si="5"/>
        <v>0</v>
      </c>
    </row>
    <row r="398" spans="1:55" s="1" customFormat="1" ht="15" x14ac:dyDescent="0.25">
      <c r="D398" s="6"/>
      <c r="E398" s="2"/>
      <c r="G398" s="1" t="s">
        <v>3161</v>
      </c>
      <c r="H398" s="1" t="s">
        <v>3158</v>
      </c>
      <c r="I398" s="1" t="s">
        <v>4952</v>
      </c>
      <c r="J398" s="1" t="s">
        <v>4578</v>
      </c>
      <c r="L398" s="1" t="s">
        <v>4953</v>
      </c>
      <c r="M398" s="18" t="s">
        <v>4954</v>
      </c>
      <c r="N398" s="18"/>
      <c r="O398" s="1" t="s">
        <v>4955</v>
      </c>
      <c r="P398" s="1" t="s">
        <v>4956</v>
      </c>
      <c r="Q398" s="1" t="s">
        <v>647</v>
      </c>
      <c r="S398" s="1" t="s">
        <v>4712</v>
      </c>
      <c r="U398" s="1">
        <v>0</v>
      </c>
      <c r="AE398" s="3"/>
      <c r="AF398" s="1" t="s">
        <v>2392</v>
      </c>
      <c r="BC398" s="1">
        <f t="shared" si="5"/>
        <v>0</v>
      </c>
    </row>
    <row r="399" spans="1:55" s="1" customFormat="1" ht="15" x14ac:dyDescent="0.25">
      <c r="D399" s="6"/>
      <c r="E399" s="2"/>
      <c r="G399" s="1" t="s">
        <v>3161</v>
      </c>
      <c r="H399" s="1" t="s">
        <v>481</v>
      </c>
      <c r="I399" s="1" t="s">
        <v>4952</v>
      </c>
      <c r="J399" s="1" t="s">
        <v>5004</v>
      </c>
      <c r="L399" s="1" t="s">
        <v>4953</v>
      </c>
      <c r="M399" s="18" t="s">
        <v>4954</v>
      </c>
      <c r="N399" s="18"/>
      <c r="O399" s="1" t="s">
        <v>4955</v>
      </c>
      <c r="P399" s="1" t="s">
        <v>4956</v>
      </c>
      <c r="Q399" s="1" t="s">
        <v>647</v>
      </c>
      <c r="S399" s="1" t="s">
        <v>4213</v>
      </c>
      <c r="T399" s="1" t="s">
        <v>4712</v>
      </c>
      <c r="U399" s="1">
        <v>0</v>
      </c>
      <c r="AE399" s="3"/>
      <c r="AF399" s="1" t="s">
        <v>2388</v>
      </c>
      <c r="BC399" s="1">
        <f t="shared" si="5"/>
        <v>0</v>
      </c>
    </row>
    <row r="400" spans="1:55" s="1" customFormat="1" ht="15" x14ac:dyDescent="0.25">
      <c r="A400" s="6" t="s">
        <v>4018</v>
      </c>
      <c r="D400" s="6" t="s">
        <v>4018</v>
      </c>
      <c r="E400" s="2"/>
      <c r="H400" s="1" t="s">
        <v>481</v>
      </c>
      <c r="I400" s="1" t="s">
        <v>2061</v>
      </c>
      <c r="J400" s="1" t="s">
        <v>4750</v>
      </c>
      <c r="M400" s="18"/>
      <c r="N400" s="18"/>
      <c r="AB400" s="2"/>
      <c r="AC400" s="3"/>
      <c r="BC400" s="1">
        <f t="shared" si="5"/>
        <v>0</v>
      </c>
    </row>
    <row r="401" spans="1:67" s="1" customFormat="1" ht="15" x14ac:dyDescent="0.25">
      <c r="D401" s="6"/>
      <c r="E401" s="2"/>
      <c r="H401" s="1" t="s">
        <v>3158</v>
      </c>
      <c r="I401" s="1" t="s">
        <v>2061</v>
      </c>
      <c r="J401" s="1" t="s">
        <v>954</v>
      </c>
      <c r="M401" s="18"/>
      <c r="N401" s="18"/>
      <c r="AB401" s="2"/>
      <c r="AC401" s="3"/>
      <c r="BC401" s="1">
        <f t="shared" si="5"/>
        <v>0</v>
      </c>
    </row>
    <row r="402" spans="1:67" s="1" customFormat="1" ht="15" x14ac:dyDescent="0.25">
      <c r="D402" s="2"/>
      <c r="E402" s="2"/>
      <c r="H402" s="1" t="s">
        <v>3158</v>
      </c>
      <c r="I402" s="1" t="s">
        <v>2144</v>
      </c>
      <c r="J402" s="1" t="s">
        <v>4430</v>
      </c>
      <c r="L402" s="1" t="s">
        <v>4545</v>
      </c>
      <c r="M402" s="18"/>
      <c r="N402" s="18"/>
      <c r="O402" s="1" t="s">
        <v>4546</v>
      </c>
      <c r="P402" s="1" t="s">
        <v>5031</v>
      </c>
      <c r="Q402" s="1" t="s">
        <v>296</v>
      </c>
      <c r="R402" s="1" t="s">
        <v>2769</v>
      </c>
      <c r="AB402" s="2"/>
      <c r="AC402" s="3"/>
      <c r="BC402" s="1">
        <f t="shared" si="5"/>
        <v>0</v>
      </c>
    </row>
    <row r="403" spans="1:67" s="1" customFormat="1" ht="15" x14ac:dyDescent="0.25">
      <c r="D403" s="2"/>
      <c r="E403" s="2"/>
      <c r="H403" s="1" t="s">
        <v>481</v>
      </c>
      <c r="I403" s="1" t="s">
        <v>1401</v>
      </c>
      <c r="J403" s="2" t="s">
        <v>358</v>
      </c>
      <c r="M403" s="18"/>
      <c r="N403" s="18"/>
      <c r="AD403" s="1" t="s">
        <v>1403</v>
      </c>
      <c r="AE403" s="3"/>
      <c r="AU403" s="1" t="s">
        <v>3162</v>
      </c>
      <c r="BC403" s="1">
        <f t="shared" si="5"/>
        <v>1</v>
      </c>
    </row>
    <row r="404" spans="1:67" s="1" customFormat="1" ht="15" x14ac:dyDescent="0.25">
      <c r="D404" s="2"/>
      <c r="E404" s="2"/>
      <c r="G404" s="1" t="s">
        <v>3161</v>
      </c>
      <c r="H404" s="1" t="s">
        <v>3158</v>
      </c>
      <c r="I404" s="1" t="s">
        <v>1899</v>
      </c>
      <c r="J404" s="1" t="s">
        <v>2161</v>
      </c>
      <c r="L404" s="1" t="s">
        <v>627</v>
      </c>
      <c r="M404" s="18" t="s">
        <v>621</v>
      </c>
      <c r="N404" s="18"/>
      <c r="O404" s="1" t="s">
        <v>4301</v>
      </c>
      <c r="P404" s="1" t="s">
        <v>4302</v>
      </c>
      <c r="Q404" s="1" t="s">
        <v>647</v>
      </c>
      <c r="R404" s="1" t="s">
        <v>4303</v>
      </c>
      <c r="S404" s="1" t="s">
        <v>4213</v>
      </c>
      <c r="AD404" s="2"/>
      <c r="AE404" s="3"/>
      <c r="AF404" s="1" t="s">
        <v>2388</v>
      </c>
      <c r="BC404" s="1">
        <f t="shared" si="5"/>
        <v>0</v>
      </c>
    </row>
    <row r="405" spans="1:67" s="1" customFormat="1" ht="15" x14ac:dyDescent="0.25">
      <c r="C405" s="14"/>
      <c r="D405" s="6"/>
      <c r="E405" s="2"/>
      <c r="H405" s="1" t="s">
        <v>481</v>
      </c>
      <c r="I405" s="1" t="s">
        <v>1507</v>
      </c>
      <c r="J405" s="1" t="s">
        <v>1508</v>
      </c>
      <c r="M405" s="18"/>
      <c r="N405" s="18"/>
      <c r="AD405" s="2"/>
      <c r="AE405" s="3"/>
      <c r="AO405" s="1" t="s">
        <v>3162</v>
      </c>
      <c r="AP405" s="1" t="s">
        <v>3162</v>
      </c>
      <c r="AU405" s="1" t="s">
        <v>3162</v>
      </c>
      <c r="BC405" s="1">
        <f t="shared" si="5"/>
        <v>3</v>
      </c>
    </row>
    <row r="406" spans="1:67" s="1" customFormat="1" ht="15" x14ac:dyDescent="0.25">
      <c r="C406" s="14"/>
      <c r="D406" s="6"/>
      <c r="E406" s="2"/>
      <c r="H406" s="1" t="s">
        <v>3158</v>
      </c>
      <c r="I406" s="1" t="s">
        <v>2787</v>
      </c>
      <c r="J406" s="1" t="s">
        <v>1282</v>
      </c>
      <c r="M406" s="18"/>
      <c r="N406" s="18"/>
      <c r="AD406" s="2"/>
      <c r="AE406" s="3"/>
      <c r="AO406" s="1" t="s">
        <v>3162</v>
      </c>
      <c r="AP406" s="1" t="s">
        <v>3162</v>
      </c>
      <c r="AU406" s="1" t="s">
        <v>3162</v>
      </c>
      <c r="BC406" s="1">
        <f t="shared" si="5"/>
        <v>3</v>
      </c>
    </row>
    <row r="407" spans="1:67" s="1" customFormat="1" ht="15" x14ac:dyDescent="0.25">
      <c r="D407" s="2"/>
      <c r="E407" s="2"/>
      <c r="G407" s="1" t="s">
        <v>3161</v>
      </c>
      <c r="H407" s="1" t="s">
        <v>481</v>
      </c>
      <c r="I407" s="1" t="s">
        <v>4547</v>
      </c>
      <c r="J407" s="1" t="s">
        <v>4548</v>
      </c>
      <c r="L407" s="1" t="s">
        <v>4549</v>
      </c>
      <c r="M407" s="18" t="s">
        <v>4551</v>
      </c>
      <c r="N407" s="18"/>
      <c r="O407" s="1" t="s">
        <v>4550</v>
      </c>
      <c r="P407" s="1" t="s">
        <v>488</v>
      </c>
      <c r="Q407" s="1" t="s">
        <v>296</v>
      </c>
      <c r="R407" s="1">
        <v>85205</v>
      </c>
      <c r="S407" s="1" t="s">
        <v>4712</v>
      </c>
      <c r="AD407" s="2"/>
      <c r="AE407" s="3"/>
      <c r="AF407" s="1" t="s">
        <v>2392</v>
      </c>
      <c r="BC407" s="1">
        <f t="shared" si="5"/>
        <v>0</v>
      </c>
    </row>
    <row r="408" spans="1:67" s="1" customFormat="1" ht="15" x14ac:dyDescent="0.25">
      <c r="A408" s="1" t="s">
        <v>1058</v>
      </c>
      <c r="D408" s="2"/>
      <c r="E408" s="2"/>
      <c r="H408" s="1" t="s">
        <v>3158</v>
      </c>
      <c r="I408" s="1" t="s">
        <v>4552</v>
      </c>
      <c r="J408" s="1" t="s">
        <v>2742</v>
      </c>
      <c r="M408" s="18"/>
      <c r="N408" s="18"/>
      <c r="AD408" s="1" t="s">
        <v>716</v>
      </c>
      <c r="AE408" s="3"/>
      <c r="BC408" s="1">
        <f t="shared" si="5"/>
        <v>0</v>
      </c>
    </row>
    <row r="409" spans="1:67" s="1" customFormat="1" ht="15" x14ac:dyDescent="0.25">
      <c r="D409" s="2"/>
      <c r="E409" s="2"/>
      <c r="F409" s="2"/>
      <c r="H409" s="1" t="s">
        <v>3158</v>
      </c>
      <c r="I409" s="1" t="s">
        <v>357</v>
      </c>
      <c r="J409" s="1" t="s">
        <v>358</v>
      </c>
      <c r="L409" s="1" t="s">
        <v>360</v>
      </c>
      <c r="M409" s="18" t="s">
        <v>1575</v>
      </c>
      <c r="N409" s="18"/>
      <c r="O409" s="1" t="s">
        <v>486</v>
      </c>
      <c r="P409" s="1" t="s">
        <v>488</v>
      </c>
      <c r="Q409" s="1" t="s">
        <v>296</v>
      </c>
      <c r="R409" s="1">
        <v>85206</v>
      </c>
      <c r="S409" s="1" t="s">
        <v>4213</v>
      </c>
      <c r="AB409" s="1" t="s">
        <v>3196</v>
      </c>
      <c r="AC409" s="1" t="s">
        <v>3161</v>
      </c>
      <c r="AD409" s="2"/>
      <c r="AE409" s="3" t="s">
        <v>3161</v>
      </c>
      <c r="AF409" s="1" t="s">
        <v>2564</v>
      </c>
      <c r="BC409" s="1">
        <f t="shared" si="5"/>
        <v>0</v>
      </c>
      <c r="BF409" s="1" t="s">
        <v>4712</v>
      </c>
      <c r="BG409" s="1" t="s">
        <v>4712</v>
      </c>
      <c r="BO409" s="1" t="s">
        <v>4712</v>
      </c>
    </row>
    <row r="410" spans="1:67" s="1" customFormat="1" ht="15" x14ac:dyDescent="0.25">
      <c r="D410" s="2"/>
      <c r="E410" s="2"/>
      <c r="H410" s="1" t="s">
        <v>481</v>
      </c>
      <c r="I410" s="1" t="s">
        <v>4862</v>
      </c>
      <c r="J410" s="1" t="s">
        <v>4863</v>
      </c>
      <c r="L410" s="1" t="s">
        <v>4864</v>
      </c>
      <c r="M410" s="18" t="s">
        <v>4865</v>
      </c>
      <c r="N410" s="18"/>
      <c r="O410" s="1" t="s">
        <v>4866</v>
      </c>
      <c r="P410" s="1" t="s">
        <v>2870</v>
      </c>
      <c r="Q410" s="1" t="s">
        <v>296</v>
      </c>
      <c r="R410" s="1">
        <v>85248</v>
      </c>
      <c r="S410" s="1" t="s">
        <v>4213</v>
      </c>
      <c r="AE410" s="3"/>
      <c r="AF410" s="1" t="s">
        <v>2564</v>
      </c>
      <c r="BC410" s="1">
        <f t="shared" si="5"/>
        <v>0</v>
      </c>
    </row>
    <row r="411" spans="1:67" s="1" customFormat="1" ht="15" x14ac:dyDescent="0.25">
      <c r="D411" s="6"/>
      <c r="E411" s="2"/>
      <c r="F411" s="2"/>
      <c r="G411" s="1" t="s">
        <v>3162</v>
      </c>
      <c r="H411" s="1" t="s">
        <v>3158</v>
      </c>
      <c r="I411" s="1" t="s">
        <v>4554</v>
      </c>
      <c r="J411" s="1" t="s">
        <v>4555</v>
      </c>
      <c r="L411" s="1" t="s">
        <v>4185</v>
      </c>
      <c r="M411" s="18" t="s">
        <v>2199</v>
      </c>
      <c r="N411" s="18"/>
      <c r="O411" s="1" t="s">
        <v>4557</v>
      </c>
      <c r="P411" s="1" t="s">
        <v>488</v>
      </c>
      <c r="Q411" s="1" t="s">
        <v>296</v>
      </c>
      <c r="R411" s="1">
        <v>85206</v>
      </c>
      <c r="S411" s="1" t="s">
        <v>4213</v>
      </c>
      <c r="W411" s="1">
        <v>1</v>
      </c>
      <c r="AD411" s="2"/>
      <c r="AE411" s="3"/>
      <c r="AF411" s="1" t="s">
        <v>2388</v>
      </c>
      <c r="AU411" s="1" t="s">
        <v>3162</v>
      </c>
      <c r="BC411" s="1">
        <f t="shared" si="5"/>
        <v>1</v>
      </c>
    </row>
    <row r="412" spans="1:67" s="1" customFormat="1" ht="15" x14ac:dyDescent="0.25">
      <c r="D412" s="6"/>
      <c r="E412" s="2"/>
      <c r="F412" s="2"/>
      <c r="G412" s="1" t="s">
        <v>3162</v>
      </c>
      <c r="H412" s="1" t="s">
        <v>481</v>
      </c>
      <c r="I412" s="1" t="s">
        <v>4554</v>
      </c>
      <c r="J412" s="1" t="s">
        <v>4558</v>
      </c>
      <c r="L412" s="1" t="s">
        <v>4185</v>
      </c>
      <c r="M412" s="18" t="s">
        <v>2199</v>
      </c>
      <c r="N412" s="18"/>
      <c r="O412" s="1" t="s">
        <v>4557</v>
      </c>
      <c r="P412" s="1" t="s">
        <v>488</v>
      </c>
      <c r="Q412" s="1" t="s">
        <v>296</v>
      </c>
      <c r="R412" s="1">
        <v>85206</v>
      </c>
      <c r="S412" s="1" t="s">
        <v>4712</v>
      </c>
      <c r="AD412" s="2"/>
      <c r="AE412" s="3"/>
      <c r="AF412" s="1" t="s">
        <v>2392</v>
      </c>
      <c r="AU412" s="1" t="s">
        <v>3162</v>
      </c>
      <c r="BC412" s="1">
        <f t="shared" si="5"/>
        <v>1</v>
      </c>
    </row>
    <row r="413" spans="1:67" s="1" customFormat="1" ht="15" x14ac:dyDescent="0.25">
      <c r="D413" s="2"/>
      <c r="E413" s="2"/>
      <c r="H413" s="1" t="s">
        <v>481</v>
      </c>
      <c r="I413" s="1" t="s">
        <v>4559</v>
      </c>
      <c r="J413" s="1" t="s">
        <v>4560</v>
      </c>
      <c r="L413" s="1" t="s">
        <v>4561</v>
      </c>
      <c r="M413" s="18"/>
      <c r="N413" s="18"/>
      <c r="AB413" s="2"/>
      <c r="AC413" s="3"/>
      <c r="BC413" s="1">
        <f t="shared" si="5"/>
        <v>0</v>
      </c>
    </row>
    <row r="414" spans="1:67" s="1" customFormat="1" ht="15" x14ac:dyDescent="0.25">
      <c r="D414" s="6"/>
      <c r="E414" s="2"/>
      <c r="F414" s="2"/>
      <c r="H414" s="1" t="s">
        <v>3158</v>
      </c>
      <c r="I414" s="1" t="s">
        <v>2752</v>
      </c>
      <c r="J414" s="1" t="s">
        <v>2192</v>
      </c>
      <c r="M414" s="18"/>
      <c r="N414" s="18"/>
      <c r="AD414" s="2"/>
      <c r="AE414" s="3"/>
      <c r="AW414" s="1" t="s">
        <v>3162</v>
      </c>
      <c r="BC414" s="1">
        <f t="shared" si="5"/>
        <v>1</v>
      </c>
    </row>
    <row r="415" spans="1:67" s="1" customFormat="1" ht="15" x14ac:dyDescent="0.25">
      <c r="C415" s="14"/>
      <c r="D415" s="6"/>
      <c r="E415" s="2"/>
      <c r="H415" s="1" t="s">
        <v>481</v>
      </c>
      <c r="I415" s="1" t="s">
        <v>1487</v>
      </c>
      <c r="J415" s="1" t="s">
        <v>3011</v>
      </c>
      <c r="M415" s="18"/>
      <c r="N415" s="18"/>
      <c r="AD415" s="2"/>
      <c r="AE415" s="3"/>
      <c r="AM415" s="1" t="s">
        <v>3162</v>
      </c>
      <c r="BC415" s="1">
        <f t="shared" si="5"/>
        <v>1</v>
      </c>
    </row>
    <row r="416" spans="1:67" s="1" customFormat="1" ht="15" x14ac:dyDescent="0.25">
      <c r="D416" s="2"/>
      <c r="E416" s="2"/>
      <c r="H416" s="1" t="s">
        <v>481</v>
      </c>
      <c r="I416" s="1" t="s">
        <v>2922</v>
      </c>
      <c r="J416" s="1" t="s">
        <v>4745</v>
      </c>
      <c r="L416" s="1" t="s">
        <v>2923</v>
      </c>
      <c r="M416" s="18"/>
      <c r="N416" s="18"/>
      <c r="O416" s="1" t="s">
        <v>2924</v>
      </c>
      <c r="P416" s="1" t="s">
        <v>488</v>
      </c>
      <c r="Q416" s="1" t="s">
        <v>296</v>
      </c>
      <c r="R416" s="1">
        <v>85208</v>
      </c>
      <c r="AB416" s="2"/>
      <c r="AC416" s="3"/>
      <c r="BC416" s="1">
        <f t="shared" si="5"/>
        <v>0</v>
      </c>
    </row>
    <row r="417" spans="1:56" s="1" customFormat="1" ht="15" x14ac:dyDescent="0.25">
      <c r="D417" s="6"/>
      <c r="E417" s="2"/>
      <c r="H417" s="1" t="s">
        <v>3158</v>
      </c>
      <c r="I417" s="1" t="s">
        <v>1321</v>
      </c>
      <c r="J417" s="1" t="s">
        <v>1322</v>
      </c>
      <c r="M417" s="18"/>
      <c r="N417" s="18"/>
      <c r="O417" s="1" t="s">
        <v>3619</v>
      </c>
      <c r="P417" s="1" t="s">
        <v>3620</v>
      </c>
      <c r="Q417" s="1" t="s">
        <v>3575</v>
      </c>
      <c r="AD417" s="2"/>
      <c r="AE417" s="3"/>
      <c r="BC417" s="1">
        <f t="shared" si="5"/>
        <v>0</v>
      </c>
    </row>
    <row r="418" spans="1:56" s="1" customFormat="1" ht="15" x14ac:dyDescent="0.25">
      <c r="D418" s="2"/>
      <c r="E418" s="2"/>
      <c r="H418" s="1" t="s">
        <v>481</v>
      </c>
      <c r="I418" s="1" t="s">
        <v>1019</v>
      </c>
      <c r="J418" s="1" t="s">
        <v>2728</v>
      </c>
      <c r="M418" s="18"/>
      <c r="N418" s="18"/>
      <c r="AD418" s="1" t="s">
        <v>1290</v>
      </c>
      <c r="AE418" s="3"/>
      <c r="BC418" s="1">
        <f t="shared" si="5"/>
        <v>0</v>
      </c>
    </row>
    <row r="419" spans="1:56" s="1" customFormat="1" ht="15" x14ac:dyDescent="0.25">
      <c r="C419" s="14"/>
      <c r="D419" s="6"/>
      <c r="E419" s="2"/>
      <c r="H419" s="1" t="s">
        <v>481</v>
      </c>
      <c r="I419" s="1" t="s">
        <v>1019</v>
      </c>
      <c r="J419" s="1" t="s">
        <v>299</v>
      </c>
      <c r="M419" s="18"/>
      <c r="N419" s="18"/>
      <c r="AD419" s="2"/>
      <c r="AE419" s="3"/>
      <c r="AY419" s="1" t="s">
        <v>3162</v>
      </c>
      <c r="BC419" s="1">
        <f t="shared" si="5"/>
        <v>1</v>
      </c>
    </row>
    <row r="420" spans="1:56" s="1" customFormat="1" ht="15" x14ac:dyDescent="0.25">
      <c r="C420" s="14"/>
      <c r="D420" s="6"/>
      <c r="E420" s="2"/>
      <c r="H420" s="1" t="s">
        <v>3158</v>
      </c>
      <c r="I420" s="1" t="s">
        <v>1019</v>
      </c>
      <c r="J420" s="1" t="s">
        <v>236</v>
      </c>
      <c r="M420" s="18"/>
      <c r="N420" s="18"/>
      <c r="AD420" s="2"/>
      <c r="AE420" s="3"/>
      <c r="AY420" s="1" t="s">
        <v>3162</v>
      </c>
      <c r="BC420" s="1">
        <f t="shared" si="5"/>
        <v>1</v>
      </c>
    </row>
    <row r="421" spans="1:56" s="1" customFormat="1" ht="15" x14ac:dyDescent="0.25">
      <c r="D421" s="2"/>
      <c r="E421" s="2"/>
      <c r="H421" s="1" t="s">
        <v>3158</v>
      </c>
      <c r="I421" s="1" t="s">
        <v>1022</v>
      </c>
      <c r="J421" s="1" t="s">
        <v>1023</v>
      </c>
      <c r="M421" s="18" t="s">
        <v>1024</v>
      </c>
      <c r="N421" s="18"/>
      <c r="S421" s="1" t="s">
        <v>4712</v>
      </c>
      <c r="AD421" s="2"/>
      <c r="AE421" s="3"/>
      <c r="AF421" s="1" t="s">
        <v>2392</v>
      </c>
      <c r="BC421" s="1">
        <f t="shared" si="5"/>
        <v>0</v>
      </c>
    </row>
    <row r="422" spans="1:56" s="1" customFormat="1" ht="15" x14ac:dyDescent="0.25">
      <c r="D422" s="2"/>
      <c r="E422" s="2"/>
      <c r="H422" s="1" t="s">
        <v>481</v>
      </c>
      <c r="I422" s="1" t="s">
        <v>1022</v>
      </c>
      <c r="J422" s="1" t="s">
        <v>348</v>
      </c>
      <c r="M422" s="18" t="s">
        <v>1024</v>
      </c>
      <c r="N422" s="18"/>
      <c r="S422" s="1" t="s">
        <v>4213</v>
      </c>
      <c r="AD422" s="2"/>
      <c r="AE422" s="3"/>
      <c r="AF422" s="1" t="s">
        <v>2388</v>
      </c>
      <c r="BC422" s="1">
        <f t="shared" si="5"/>
        <v>0</v>
      </c>
    </row>
    <row r="423" spans="1:56" s="1" customFormat="1" ht="15" x14ac:dyDescent="0.25">
      <c r="A423" s="6">
        <v>42656</v>
      </c>
      <c r="D423" s="6">
        <v>42656</v>
      </c>
      <c r="E423" s="2"/>
      <c r="H423" s="1" t="s">
        <v>3158</v>
      </c>
      <c r="I423" s="1" t="s">
        <v>573</v>
      </c>
      <c r="J423" s="1" t="s">
        <v>1536</v>
      </c>
      <c r="L423" s="1" t="s">
        <v>575</v>
      </c>
      <c r="M423" s="18" t="s">
        <v>1619</v>
      </c>
      <c r="N423" s="18"/>
      <c r="O423" s="1" t="s">
        <v>1620</v>
      </c>
      <c r="P423" s="1" t="s">
        <v>5031</v>
      </c>
      <c r="Q423" s="1" t="s">
        <v>296</v>
      </c>
      <c r="R423" s="1">
        <v>85119</v>
      </c>
      <c r="S423" s="1" t="s">
        <v>4213</v>
      </c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V423" s="2"/>
      <c r="AW423" s="2"/>
      <c r="AX423" s="2"/>
      <c r="AY423" s="2"/>
      <c r="AZ423" s="2"/>
      <c r="BA423" s="2"/>
      <c r="BB423" s="2"/>
      <c r="BC423" s="1">
        <f t="shared" si="5"/>
        <v>0</v>
      </c>
      <c r="BD423" s="3"/>
    </row>
    <row r="424" spans="1:56" s="1" customFormat="1" ht="15" x14ac:dyDescent="0.25">
      <c r="C424" s="14"/>
      <c r="D424" s="6"/>
      <c r="E424" s="2"/>
      <c r="H424" s="1" t="s">
        <v>3158</v>
      </c>
      <c r="I424" s="1" t="s">
        <v>1360</v>
      </c>
      <c r="J424" s="1" t="s">
        <v>563</v>
      </c>
      <c r="M424" s="18"/>
      <c r="N424" s="18"/>
      <c r="AD424" s="2"/>
      <c r="AE424" s="3"/>
      <c r="AT424" s="1" t="s">
        <v>3162</v>
      </c>
      <c r="BC424" s="1">
        <f t="shared" si="5"/>
        <v>1</v>
      </c>
    </row>
    <row r="425" spans="1:56" s="1" customFormat="1" ht="15" x14ac:dyDescent="0.25">
      <c r="D425" s="2"/>
      <c r="E425" s="2"/>
      <c r="G425" s="1" t="s">
        <v>3162</v>
      </c>
      <c r="H425" s="1" t="s">
        <v>3158</v>
      </c>
      <c r="I425" s="1" t="s">
        <v>1025</v>
      </c>
      <c r="J425" s="1" t="s">
        <v>3471</v>
      </c>
      <c r="M425" s="18" t="s">
        <v>1026</v>
      </c>
      <c r="N425" s="18"/>
      <c r="S425" s="1" t="s">
        <v>4213</v>
      </c>
      <c r="AD425" s="2"/>
      <c r="AE425" s="3"/>
      <c r="AF425" s="1" t="s">
        <v>2564</v>
      </c>
      <c r="BC425" s="1">
        <f t="shared" si="5"/>
        <v>0</v>
      </c>
    </row>
    <row r="426" spans="1:56" s="1" customFormat="1" ht="15" x14ac:dyDescent="0.25">
      <c r="D426" s="2"/>
      <c r="E426" s="2"/>
      <c r="H426" s="1" t="s">
        <v>481</v>
      </c>
      <c r="I426" s="1" t="s">
        <v>1027</v>
      </c>
      <c r="J426" s="1" t="s">
        <v>1028</v>
      </c>
      <c r="L426" s="1" t="s">
        <v>1029</v>
      </c>
      <c r="M426" s="18"/>
      <c r="N426" s="18"/>
      <c r="O426" s="1" t="s">
        <v>1030</v>
      </c>
      <c r="P426" s="1" t="s">
        <v>488</v>
      </c>
      <c r="Q426" s="1" t="s">
        <v>296</v>
      </c>
      <c r="R426" s="1">
        <v>85207</v>
      </c>
      <c r="AD426" s="2"/>
      <c r="AE426" s="3"/>
      <c r="BC426" s="1">
        <f t="shared" si="5"/>
        <v>0</v>
      </c>
    </row>
    <row r="427" spans="1:56" s="1" customFormat="1" ht="15" x14ac:dyDescent="0.25">
      <c r="D427" s="2"/>
      <c r="E427" s="2"/>
      <c r="H427" s="1" t="s">
        <v>481</v>
      </c>
      <c r="I427" s="1" t="s">
        <v>4535</v>
      </c>
      <c r="J427" s="1" t="s">
        <v>1031</v>
      </c>
      <c r="L427" s="1" t="s">
        <v>4532</v>
      </c>
      <c r="M427" s="18" t="s">
        <v>4534</v>
      </c>
      <c r="N427" s="18"/>
      <c r="O427" s="1" t="s">
        <v>4533</v>
      </c>
      <c r="P427" s="1" t="s">
        <v>3182</v>
      </c>
      <c r="Q427" s="1" t="s">
        <v>296</v>
      </c>
      <c r="R427" s="1">
        <v>85295</v>
      </c>
      <c r="S427" s="1" t="s">
        <v>4213</v>
      </c>
      <c r="AD427" s="2" t="s">
        <v>4530</v>
      </c>
      <c r="AE427" s="3"/>
      <c r="AF427" s="1" t="s">
        <v>2564</v>
      </c>
      <c r="BC427" s="1">
        <f t="shared" si="5"/>
        <v>0</v>
      </c>
    </row>
    <row r="428" spans="1:56" s="1" customFormat="1" ht="15" x14ac:dyDescent="0.25">
      <c r="D428" s="2"/>
      <c r="E428" s="2"/>
      <c r="H428" s="1" t="s">
        <v>3158</v>
      </c>
      <c r="I428" s="1" t="s">
        <v>2574</v>
      </c>
      <c r="J428" s="1" t="s">
        <v>2212</v>
      </c>
      <c r="M428" s="18" t="s">
        <v>2575</v>
      </c>
      <c r="N428" s="18"/>
      <c r="S428" s="1" t="s">
        <v>4213</v>
      </c>
      <c r="AD428" s="2"/>
      <c r="AE428" s="3"/>
      <c r="AF428" s="1" t="s">
        <v>2564</v>
      </c>
      <c r="BC428" s="1">
        <f t="shared" si="5"/>
        <v>0</v>
      </c>
    </row>
    <row r="429" spans="1:56" s="1" customFormat="1" ht="15" x14ac:dyDescent="0.25">
      <c r="C429" s="14"/>
      <c r="D429" s="6"/>
      <c r="E429" s="2"/>
      <c r="H429" s="1" t="s">
        <v>3158</v>
      </c>
      <c r="I429" s="1" t="s">
        <v>1390</v>
      </c>
      <c r="J429" s="1" t="s">
        <v>633</v>
      </c>
      <c r="M429" s="18"/>
      <c r="N429" s="18"/>
      <c r="AD429" s="2"/>
      <c r="AE429" s="3"/>
      <c r="AV429" s="1" t="s">
        <v>3162</v>
      </c>
      <c r="BC429" s="1">
        <f t="shared" ref="BC429:BC492" si="6">COUNTA(AG429:BB429)</f>
        <v>1</v>
      </c>
    </row>
    <row r="430" spans="1:56" s="1" customFormat="1" ht="15" x14ac:dyDescent="0.25">
      <c r="C430" s="14"/>
      <c r="D430" s="6"/>
      <c r="E430" s="2"/>
      <c r="H430" s="1" t="s">
        <v>3158</v>
      </c>
      <c r="I430" s="1" t="s">
        <v>1370</v>
      </c>
      <c r="J430" s="1" t="s">
        <v>788</v>
      </c>
      <c r="M430" s="18"/>
      <c r="N430" s="18"/>
      <c r="AD430" s="2"/>
      <c r="AE430" s="3"/>
      <c r="AT430" s="1" t="s">
        <v>3162</v>
      </c>
      <c r="AU430" s="1" t="s">
        <v>3162</v>
      </c>
      <c r="AV430" s="1" t="s">
        <v>3162</v>
      </c>
      <c r="BC430" s="1">
        <f t="shared" si="6"/>
        <v>3</v>
      </c>
    </row>
    <row r="431" spans="1:56" s="1" customFormat="1" ht="15" x14ac:dyDescent="0.25">
      <c r="C431" s="14"/>
      <c r="D431" s="6"/>
      <c r="E431" s="2"/>
      <c r="H431" s="1" t="s">
        <v>3158</v>
      </c>
      <c r="I431" s="1" t="s">
        <v>1364</v>
      </c>
      <c r="J431" s="1" t="s">
        <v>2347</v>
      </c>
      <c r="M431" s="18"/>
      <c r="N431" s="18"/>
      <c r="AD431" s="2"/>
      <c r="AE431" s="3"/>
      <c r="AT431" s="1" t="s">
        <v>3162</v>
      </c>
      <c r="BC431" s="1">
        <f t="shared" si="6"/>
        <v>1</v>
      </c>
    </row>
    <row r="432" spans="1:56" s="1" customFormat="1" ht="15" x14ac:dyDescent="0.25">
      <c r="C432" s="14"/>
      <c r="D432" s="6"/>
      <c r="E432" s="2"/>
      <c r="H432" s="1" t="s">
        <v>481</v>
      </c>
      <c r="I432" s="1" t="s">
        <v>4962</v>
      </c>
      <c r="J432" s="1" t="s">
        <v>2738</v>
      </c>
      <c r="M432" s="18"/>
      <c r="N432" s="18"/>
      <c r="AD432" s="1" t="s">
        <v>3297</v>
      </c>
      <c r="AE432" s="3"/>
      <c r="AJ432" s="1" t="s">
        <v>3162</v>
      </c>
      <c r="BB432" s="1" t="s">
        <v>3162</v>
      </c>
      <c r="BC432" s="1">
        <f t="shared" si="6"/>
        <v>2</v>
      </c>
    </row>
    <row r="433" spans="3:60" s="1" customFormat="1" ht="15" x14ac:dyDescent="0.25">
      <c r="D433" s="2"/>
      <c r="E433" s="2"/>
      <c r="H433" s="1" t="s">
        <v>481</v>
      </c>
      <c r="I433" s="1" t="s">
        <v>625</v>
      </c>
      <c r="J433" s="1" t="s">
        <v>626</v>
      </c>
      <c r="M433" s="18"/>
      <c r="N433" s="18"/>
      <c r="AB433" s="1" t="s">
        <v>3196</v>
      </c>
      <c r="AC433" s="1" t="s">
        <v>3161</v>
      </c>
      <c r="AD433" s="2" t="s">
        <v>1541</v>
      </c>
      <c r="AE433" s="3" t="s">
        <v>3161</v>
      </c>
      <c r="AF433" s="1" t="s">
        <v>2388</v>
      </c>
      <c r="BC433" s="1">
        <f t="shared" si="6"/>
        <v>0</v>
      </c>
      <c r="BF433" s="1" t="s">
        <v>4712</v>
      </c>
      <c r="BG433" s="1" t="s">
        <v>4712</v>
      </c>
      <c r="BH433" s="1" t="s">
        <v>4712</v>
      </c>
    </row>
    <row r="434" spans="3:60" s="1" customFormat="1" ht="15" x14ac:dyDescent="0.25">
      <c r="D434" s="2"/>
      <c r="E434" s="2"/>
      <c r="H434" s="1" t="s">
        <v>3158</v>
      </c>
      <c r="I434" s="1" t="s">
        <v>3339</v>
      </c>
      <c r="J434" s="1" t="s">
        <v>729</v>
      </c>
      <c r="M434" s="18" t="s">
        <v>3340</v>
      </c>
      <c r="N434" s="18"/>
      <c r="S434" s="1" t="s">
        <v>4213</v>
      </c>
      <c r="AD434" s="2"/>
      <c r="AE434" s="3"/>
      <c r="AF434" s="1" t="s">
        <v>2564</v>
      </c>
      <c r="BC434" s="1">
        <f t="shared" si="6"/>
        <v>0</v>
      </c>
    </row>
    <row r="435" spans="3:60" s="1" customFormat="1" ht="15" x14ac:dyDescent="0.25">
      <c r="D435" s="2"/>
      <c r="E435" s="2"/>
      <c r="G435" s="1" t="s">
        <v>3162</v>
      </c>
      <c r="H435" s="1" t="s">
        <v>3158</v>
      </c>
      <c r="I435" s="1" t="s">
        <v>5197</v>
      </c>
      <c r="J435" s="1" t="s">
        <v>5033</v>
      </c>
      <c r="L435" s="1" t="s">
        <v>4318</v>
      </c>
      <c r="M435" s="18" t="s">
        <v>4321</v>
      </c>
      <c r="N435" s="18"/>
      <c r="O435" s="1" t="s">
        <v>4320</v>
      </c>
      <c r="P435" s="1" t="s">
        <v>924</v>
      </c>
      <c r="Q435" s="1" t="s">
        <v>296</v>
      </c>
      <c r="R435" s="1">
        <v>85258</v>
      </c>
      <c r="S435" s="1" t="s">
        <v>4213</v>
      </c>
      <c r="AB435" s="1" t="s">
        <v>3189</v>
      </c>
      <c r="AD435" s="2"/>
      <c r="AE435" s="3"/>
      <c r="AF435" s="1" t="s">
        <v>2388</v>
      </c>
      <c r="BC435" s="1">
        <f t="shared" si="6"/>
        <v>0</v>
      </c>
    </row>
    <row r="436" spans="3:60" s="1" customFormat="1" ht="15" x14ac:dyDescent="0.25">
      <c r="D436" s="2"/>
      <c r="E436" s="2"/>
      <c r="H436" s="1" t="s">
        <v>481</v>
      </c>
      <c r="I436" s="1" t="s">
        <v>4322</v>
      </c>
      <c r="J436" s="1" t="s">
        <v>4714</v>
      </c>
      <c r="M436" s="18"/>
      <c r="N436" s="18"/>
      <c r="AB436" s="1" t="s">
        <v>3196</v>
      </c>
      <c r="AC436" s="1" t="s">
        <v>3189</v>
      </c>
      <c r="AD436" s="2"/>
      <c r="AE436" s="3"/>
      <c r="BC436" s="1">
        <f t="shared" si="6"/>
        <v>0</v>
      </c>
    </row>
    <row r="437" spans="3:60" s="1" customFormat="1" ht="15" x14ac:dyDescent="0.25">
      <c r="D437" s="2"/>
      <c r="E437" s="2"/>
      <c r="H437" s="1" t="s">
        <v>3158</v>
      </c>
      <c r="I437" s="1" t="s">
        <v>4323</v>
      </c>
      <c r="J437" s="1" t="s">
        <v>4324</v>
      </c>
      <c r="M437" s="18" t="s">
        <v>4325</v>
      </c>
      <c r="N437" s="18"/>
      <c r="P437" s="1" t="s">
        <v>3192</v>
      </c>
      <c r="Q437" s="1" t="s">
        <v>296</v>
      </c>
      <c r="S437" s="1" t="s">
        <v>4213</v>
      </c>
      <c r="AD437" s="2"/>
      <c r="AE437" s="3"/>
      <c r="BC437" s="1">
        <f t="shared" si="6"/>
        <v>0</v>
      </c>
    </row>
    <row r="438" spans="3:60" s="1" customFormat="1" ht="15" x14ac:dyDescent="0.25">
      <c r="D438" s="2"/>
      <c r="E438" s="2"/>
      <c r="F438" s="1" t="s">
        <v>297</v>
      </c>
      <c r="G438" s="1" t="s">
        <v>3162</v>
      </c>
      <c r="H438" s="1" t="s">
        <v>3158</v>
      </c>
      <c r="I438" s="1" t="s">
        <v>3486</v>
      </c>
      <c r="J438" s="1" t="s">
        <v>4297</v>
      </c>
      <c r="L438" s="1" t="s">
        <v>3437</v>
      </c>
      <c r="M438" s="5" t="s">
        <v>3418</v>
      </c>
      <c r="N438" s="5"/>
      <c r="O438" s="1" t="s">
        <v>4699</v>
      </c>
      <c r="P438" s="1" t="s">
        <v>488</v>
      </c>
      <c r="Q438" s="1" t="s">
        <v>296</v>
      </c>
      <c r="R438" s="1">
        <v>85201</v>
      </c>
      <c r="S438" s="1" t="s">
        <v>4712</v>
      </c>
      <c r="AB438" s="1" t="s">
        <v>3175</v>
      </c>
      <c r="AC438" s="1" t="s">
        <v>3485</v>
      </c>
      <c r="AD438" s="2" t="s">
        <v>3491</v>
      </c>
      <c r="AE438" s="3"/>
      <c r="AF438" s="1" t="s">
        <v>2392</v>
      </c>
      <c r="BC438" s="1">
        <f t="shared" si="6"/>
        <v>0</v>
      </c>
    </row>
    <row r="439" spans="3:60" s="1" customFormat="1" ht="15" x14ac:dyDescent="0.25">
      <c r="C439" s="14"/>
      <c r="D439" s="6"/>
      <c r="E439" s="2"/>
      <c r="H439" s="1" t="s">
        <v>3158</v>
      </c>
      <c r="I439" s="1" t="s">
        <v>3486</v>
      </c>
      <c r="J439" s="1" t="s">
        <v>3069</v>
      </c>
      <c r="M439" s="18"/>
      <c r="N439" s="18"/>
      <c r="AD439" s="2" t="s">
        <v>561</v>
      </c>
      <c r="AE439" s="3"/>
      <c r="AP439" s="1" t="s">
        <v>3162</v>
      </c>
      <c r="BC439" s="1">
        <f t="shared" si="6"/>
        <v>1</v>
      </c>
    </row>
    <row r="440" spans="3:60" s="1" customFormat="1" ht="15" x14ac:dyDescent="0.25">
      <c r="D440" s="2"/>
      <c r="E440" s="2"/>
      <c r="G440" s="1" t="s">
        <v>3162</v>
      </c>
      <c r="H440" s="1" t="s">
        <v>481</v>
      </c>
      <c r="I440" s="1" t="s">
        <v>3486</v>
      </c>
      <c r="J440" s="1" t="s">
        <v>3491</v>
      </c>
      <c r="L440" s="1" t="s">
        <v>3437</v>
      </c>
      <c r="M440" s="5" t="s">
        <v>3418</v>
      </c>
      <c r="N440" s="5"/>
      <c r="O440" s="1" t="s">
        <v>4699</v>
      </c>
      <c r="P440" s="1" t="s">
        <v>488</v>
      </c>
      <c r="Q440" s="1" t="s">
        <v>296</v>
      </c>
      <c r="R440" s="1">
        <v>85201</v>
      </c>
      <c r="S440" s="1" t="s">
        <v>4213</v>
      </c>
      <c r="AA440" s="1" t="s">
        <v>3438</v>
      </c>
      <c r="AB440" s="1" t="s">
        <v>3175</v>
      </c>
      <c r="AC440" s="1" t="s">
        <v>3161</v>
      </c>
      <c r="AD440" s="2"/>
      <c r="AE440" s="3"/>
      <c r="AF440" s="1" t="s">
        <v>2388</v>
      </c>
      <c r="BC440" s="1">
        <f t="shared" si="6"/>
        <v>0</v>
      </c>
    </row>
    <row r="441" spans="3:60" s="1" customFormat="1" ht="15" x14ac:dyDescent="0.25">
      <c r="D441" s="2"/>
      <c r="E441" s="2"/>
      <c r="I441" s="1" t="s">
        <v>4605</v>
      </c>
      <c r="J441" s="1" t="s">
        <v>4604</v>
      </c>
      <c r="M441" s="18" t="s">
        <v>872</v>
      </c>
      <c r="N441" s="18"/>
      <c r="S441" s="1" t="s">
        <v>4213</v>
      </c>
      <c r="AD441" s="2"/>
      <c r="AE441" s="3"/>
      <c r="BC441" s="1">
        <f t="shared" si="6"/>
        <v>0</v>
      </c>
    </row>
    <row r="442" spans="3:60" s="1" customFormat="1" ht="15" x14ac:dyDescent="0.25">
      <c r="D442" s="2"/>
      <c r="E442" s="2"/>
      <c r="G442" s="1" t="s">
        <v>3161</v>
      </c>
      <c r="H442" s="1" t="s">
        <v>3158</v>
      </c>
      <c r="I442" s="1" t="s">
        <v>4326</v>
      </c>
      <c r="J442" s="1" t="s">
        <v>4327</v>
      </c>
      <c r="L442" s="1" t="s">
        <v>4328</v>
      </c>
      <c r="M442" s="18" t="s">
        <v>4330</v>
      </c>
      <c r="N442" s="18"/>
      <c r="O442" s="1" t="s">
        <v>4329</v>
      </c>
      <c r="P442" s="1" t="s">
        <v>488</v>
      </c>
      <c r="Q442" s="1" t="s">
        <v>296</v>
      </c>
      <c r="R442" s="1">
        <v>85206</v>
      </c>
      <c r="S442" s="1" t="s">
        <v>4213</v>
      </c>
      <c r="AA442" s="1" t="s">
        <v>4331</v>
      </c>
      <c r="AD442" s="2"/>
      <c r="AE442" s="3" t="s">
        <v>3161</v>
      </c>
      <c r="AF442" s="1" t="s">
        <v>2564</v>
      </c>
      <c r="BC442" s="1">
        <f t="shared" si="6"/>
        <v>0</v>
      </c>
    </row>
    <row r="443" spans="3:60" s="1" customFormat="1" ht="15" x14ac:dyDescent="0.25">
      <c r="C443" s="14"/>
      <c r="D443" s="6"/>
      <c r="E443" s="2"/>
      <c r="H443" s="1" t="s">
        <v>3158</v>
      </c>
      <c r="I443" s="1" t="s">
        <v>2029</v>
      </c>
      <c r="J443" s="1" t="s">
        <v>3389</v>
      </c>
      <c r="M443" s="18"/>
      <c r="N443" s="18"/>
      <c r="AD443" s="2"/>
      <c r="AE443" s="3"/>
      <c r="AR443" s="1" t="s">
        <v>3162</v>
      </c>
      <c r="BC443" s="1">
        <f t="shared" si="6"/>
        <v>1</v>
      </c>
    </row>
    <row r="444" spans="3:60" s="1" customFormat="1" ht="15" x14ac:dyDescent="0.25">
      <c r="C444" s="14"/>
      <c r="D444" s="6"/>
      <c r="E444" s="2"/>
      <c r="H444" s="1" t="s">
        <v>481</v>
      </c>
      <c r="I444" s="1" t="s">
        <v>2029</v>
      </c>
      <c r="J444" s="1" t="s">
        <v>4676</v>
      </c>
      <c r="M444" s="18"/>
      <c r="N444" s="18"/>
      <c r="AD444" s="2"/>
      <c r="AE444" s="3"/>
      <c r="AR444" s="1" t="s">
        <v>3162</v>
      </c>
      <c r="BC444" s="1">
        <f t="shared" si="6"/>
        <v>1</v>
      </c>
    </row>
    <row r="445" spans="3:60" s="1" customFormat="1" ht="15" x14ac:dyDescent="0.25">
      <c r="D445" s="2"/>
      <c r="E445" s="2"/>
      <c r="H445" s="1" t="s">
        <v>3158</v>
      </c>
      <c r="I445" s="1" t="s">
        <v>4332</v>
      </c>
      <c r="J445" s="1" t="s">
        <v>4333</v>
      </c>
      <c r="L445" s="1" t="s">
        <v>4334</v>
      </c>
      <c r="M445" s="18" t="s">
        <v>4336</v>
      </c>
      <c r="N445" s="18"/>
      <c r="O445" s="1" t="s">
        <v>4335</v>
      </c>
      <c r="P445" s="1" t="s">
        <v>488</v>
      </c>
      <c r="Q445" s="1" t="s">
        <v>296</v>
      </c>
      <c r="R445" s="1">
        <v>85209</v>
      </c>
      <c r="S445" s="1" t="s">
        <v>4213</v>
      </c>
      <c r="AD445" s="2"/>
      <c r="AE445" s="3"/>
      <c r="AF445" s="1" t="s">
        <v>2388</v>
      </c>
      <c r="BC445" s="1">
        <f t="shared" si="6"/>
        <v>0</v>
      </c>
    </row>
    <row r="446" spans="3:60" s="1" customFormat="1" ht="15" x14ac:dyDescent="0.25">
      <c r="D446" s="6"/>
      <c r="E446" s="2"/>
      <c r="G446" s="1" t="s">
        <v>3161</v>
      </c>
      <c r="H446" s="1" t="s">
        <v>481</v>
      </c>
      <c r="I446" s="1" t="s">
        <v>4363</v>
      </c>
      <c r="J446" s="1" t="s">
        <v>4364</v>
      </c>
      <c r="L446" s="1" t="s">
        <v>5015</v>
      </c>
      <c r="M446" s="18" t="s">
        <v>5014</v>
      </c>
      <c r="N446" s="18"/>
      <c r="O446" s="1" t="s">
        <v>2664</v>
      </c>
      <c r="P446" s="1" t="s">
        <v>488</v>
      </c>
      <c r="Q446" s="1" t="s">
        <v>296</v>
      </c>
      <c r="S446" s="1" t="s">
        <v>4213</v>
      </c>
      <c r="AB446" s="1" t="s">
        <v>3196</v>
      </c>
      <c r="AC446" s="1" t="s">
        <v>4362</v>
      </c>
      <c r="AD446" s="2" t="s">
        <v>4578</v>
      </c>
      <c r="AE446" s="3"/>
      <c r="AF446" s="1" t="s">
        <v>2392</v>
      </c>
      <c r="BC446" s="1">
        <f t="shared" si="6"/>
        <v>0</v>
      </c>
    </row>
    <row r="447" spans="3:60" s="1" customFormat="1" ht="15" x14ac:dyDescent="0.25">
      <c r="D447" s="6"/>
      <c r="E447" s="2"/>
      <c r="G447" s="1" t="s">
        <v>3161</v>
      </c>
      <c r="H447" s="1" t="s">
        <v>3158</v>
      </c>
      <c r="I447" s="1" t="s">
        <v>4363</v>
      </c>
      <c r="J447" s="1" t="s">
        <v>4578</v>
      </c>
      <c r="L447" s="1" t="s">
        <v>5015</v>
      </c>
      <c r="M447" s="18" t="s">
        <v>5014</v>
      </c>
      <c r="N447" s="18"/>
      <c r="O447" s="1" t="s">
        <v>2664</v>
      </c>
      <c r="P447" s="1" t="s">
        <v>488</v>
      </c>
      <c r="Q447" s="1" t="s">
        <v>296</v>
      </c>
      <c r="S447" s="1" t="s">
        <v>4712</v>
      </c>
      <c r="AB447" s="1" t="s">
        <v>3196</v>
      </c>
      <c r="AC447" s="1" t="s">
        <v>3161</v>
      </c>
      <c r="AD447" s="2"/>
      <c r="AE447" s="3"/>
      <c r="AF447" s="1" t="s">
        <v>2388</v>
      </c>
      <c r="BC447" s="1">
        <f t="shared" si="6"/>
        <v>0</v>
      </c>
    </row>
    <row r="448" spans="3:60" s="1" customFormat="1" ht="15" x14ac:dyDescent="0.25">
      <c r="D448" s="2"/>
      <c r="E448" s="2"/>
      <c r="G448" s="2"/>
      <c r="H448" s="1" t="s">
        <v>3158</v>
      </c>
      <c r="I448" s="1" t="s">
        <v>4453</v>
      </c>
      <c r="J448" s="1" t="s">
        <v>3024</v>
      </c>
      <c r="L448" s="1" t="s">
        <v>4436</v>
      </c>
      <c r="M448" s="18" t="s">
        <v>3256</v>
      </c>
      <c r="N448" s="18"/>
      <c r="O448" s="1" t="s">
        <v>3255</v>
      </c>
      <c r="P448" s="1" t="s">
        <v>488</v>
      </c>
      <c r="Q448" s="1" t="s">
        <v>296</v>
      </c>
      <c r="R448" s="1">
        <v>85208</v>
      </c>
      <c r="S448" s="1" t="s">
        <v>4213</v>
      </c>
      <c r="AC448" s="2"/>
      <c r="AD448" s="3"/>
      <c r="AF448" s="1" t="s">
        <v>2564</v>
      </c>
      <c r="BC448" s="1">
        <f t="shared" si="6"/>
        <v>0</v>
      </c>
    </row>
    <row r="449" spans="1:87" s="1" customFormat="1" ht="15" x14ac:dyDescent="0.25">
      <c r="D449" s="2"/>
      <c r="E449" s="2"/>
      <c r="G449" s="2"/>
      <c r="H449" s="1" t="s">
        <v>481</v>
      </c>
      <c r="I449" s="1" t="s">
        <v>4453</v>
      </c>
      <c r="J449" s="1" t="s">
        <v>3194</v>
      </c>
      <c r="L449" s="1" t="s">
        <v>4436</v>
      </c>
      <c r="M449" s="18" t="s">
        <v>3256</v>
      </c>
      <c r="N449" s="18"/>
      <c r="O449" s="1" t="s">
        <v>3255</v>
      </c>
      <c r="P449" s="1" t="s">
        <v>488</v>
      </c>
      <c r="Q449" s="1" t="s">
        <v>296</v>
      </c>
      <c r="R449" s="1">
        <v>85208</v>
      </c>
      <c r="S449" s="1" t="s">
        <v>3161</v>
      </c>
      <c r="AC449" s="2"/>
      <c r="AD449" s="3"/>
      <c r="AF449" s="1" t="s">
        <v>2568</v>
      </c>
      <c r="BC449" s="1">
        <f t="shared" si="6"/>
        <v>0</v>
      </c>
    </row>
    <row r="450" spans="1:87" s="1" customFormat="1" ht="15" x14ac:dyDescent="0.25">
      <c r="D450" s="2"/>
      <c r="E450" s="2"/>
      <c r="I450" s="1" t="s">
        <v>2558</v>
      </c>
      <c r="J450" s="1" t="s">
        <v>2108</v>
      </c>
      <c r="M450" s="18" t="s">
        <v>2559</v>
      </c>
      <c r="N450" s="18"/>
      <c r="S450" s="1" t="s">
        <v>4213</v>
      </c>
      <c r="AD450" s="2"/>
      <c r="AE450" s="3"/>
      <c r="BC450" s="1">
        <f t="shared" si="6"/>
        <v>0</v>
      </c>
    </row>
    <row r="451" spans="1:87" s="1" customFormat="1" ht="15" x14ac:dyDescent="0.25">
      <c r="D451" s="2"/>
      <c r="E451" s="2"/>
      <c r="G451" s="1" t="s">
        <v>3850</v>
      </c>
      <c r="H451" s="1" t="s">
        <v>481</v>
      </c>
      <c r="I451" s="1" t="s">
        <v>4337</v>
      </c>
      <c r="J451" s="1" t="s">
        <v>4338</v>
      </c>
      <c r="M451" s="18" t="s">
        <v>4339</v>
      </c>
      <c r="N451" s="18"/>
      <c r="P451" s="1" t="s">
        <v>1676</v>
      </c>
      <c r="Q451" s="1" t="s">
        <v>296</v>
      </c>
      <c r="S451" s="1" t="s">
        <v>4213</v>
      </c>
      <c r="AD451" s="2"/>
      <c r="AE451" s="3"/>
      <c r="AF451" s="1" t="s">
        <v>2564</v>
      </c>
      <c r="BC451" s="1">
        <f t="shared" si="6"/>
        <v>0</v>
      </c>
    </row>
    <row r="452" spans="1:87" s="1" customFormat="1" ht="15" x14ac:dyDescent="0.25">
      <c r="D452" s="2"/>
      <c r="E452" s="2"/>
      <c r="H452" s="1" t="s">
        <v>3158</v>
      </c>
      <c r="I452" s="1" t="s">
        <v>4340</v>
      </c>
      <c r="J452" s="1" t="s">
        <v>4341</v>
      </c>
      <c r="M452" s="18" t="s">
        <v>4342</v>
      </c>
      <c r="N452" s="18"/>
      <c r="S452" s="1" t="s">
        <v>4213</v>
      </c>
      <c r="AD452" s="2"/>
      <c r="AE452" s="3"/>
      <c r="AF452" s="1" t="s">
        <v>2388</v>
      </c>
      <c r="BC452" s="1">
        <f t="shared" si="6"/>
        <v>0</v>
      </c>
    </row>
    <row r="453" spans="1:87" s="1" customFormat="1" ht="15" x14ac:dyDescent="0.25">
      <c r="D453" s="2"/>
      <c r="E453" s="2"/>
      <c r="H453" s="1" t="s">
        <v>3158</v>
      </c>
      <c r="I453" s="1" t="s">
        <v>4343</v>
      </c>
      <c r="J453" s="1" t="s">
        <v>1425</v>
      </c>
      <c r="L453" s="1" t="s">
        <v>1865</v>
      </c>
      <c r="M453" s="18"/>
      <c r="N453" s="18"/>
      <c r="O453" s="1" t="s">
        <v>1866</v>
      </c>
      <c r="P453" s="1" t="s">
        <v>488</v>
      </c>
      <c r="Q453" s="1" t="s">
        <v>296</v>
      </c>
      <c r="R453" s="1">
        <v>85206</v>
      </c>
      <c r="AB453" s="2"/>
      <c r="AC453" s="3"/>
      <c r="BC453" s="1">
        <f t="shared" si="6"/>
        <v>0</v>
      </c>
    </row>
    <row r="454" spans="1:87" s="1" customFormat="1" ht="15" x14ac:dyDescent="0.25">
      <c r="D454" s="2"/>
      <c r="E454" s="2"/>
      <c r="H454" s="1" t="s">
        <v>3158</v>
      </c>
      <c r="I454" s="1" t="s">
        <v>3289</v>
      </c>
      <c r="J454" s="1" t="s">
        <v>788</v>
      </c>
      <c r="M454" s="18"/>
      <c r="N454" s="18"/>
      <c r="AB454" s="2"/>
      <c r="AC454" s="3"/>
      <c r="AI454" s="1" t="s">
        <v>3162</v>
      </c>
      <c r="BC454" s="1">
        <f t="shared" si="6"/>
        <v>1</v>
      </c>
    </row>
    <row r="455" spans="1:87" s="1" customFormat="1" ht="15" x14ac:dyDescent="0.25">
      <c r="D455" s="2"/>
      <c r="E455" s="2"/>
      <c r="G455" s="1" t="s">
        <v>3161</v>
      </c>
      <c r="H455" s="1" t="s">
        <v>3158</v>
      </c>
      <c r="I455" s="1" t="s">
        <v>5017</v>
      </c>
      <c r="J455" s="1" t="s">
        <v>5018</v>
      </c>
      <c r="L455" s="1" t="s">
        <v>1649</v>
      </c>
      <c r="M455" s="18" t="s">
        <v>5019</v>
      </c>
      <c r="N455" s="18"/>
      <c r="O455" s="1" t="s">
        <v>5023</v>
      </c>
      <c r="P455" s="1" t="s">
        <v>488</v>
      </c>
      <c r="Q455" s="1" t="s">
        <v>296</v>
      </c>
      <c r="R455" s="1">
        <v>85209</v>
      </c>
      <c r="S455" s="1" t="s">
        <v>4213</v>
      </c>
      <c r="AB455" s="1" t="s">
        <v>3196</v>
      </c>
      <c r="AC455" s="1" t="s">
        <v>3161</v>
      </c>
      <c r="AD455" s="2"/>
      <c r="AE455" s="3" t="s">
        <v>3161</v>
      </c>
      <c r="AF455" s="1" t="s">
        <v>2388</v>
      </c>
      <c r="BC455" s="1">
        <f t="shared" si="6"/>
        <v>0</v>
      </c>
      <c r="BF455" s="1" t="s">
        <v>4712</v>
      </c>
      <c r="BG455" s="1" t="s">
        <v>4712</v>
      </c>
      <c r="BJ455" s="1" t="s">
        <v>4712</v>
      </c>
      <c r="BL455" s="1" t="s">
        <v>4712</v>
      </c>
      <c r="BM455" s="1" t="s">
        <v>4712</v>
      </c>
      <c r="BN455" s="1" t="s">
        <v>4712</v>
      </c>
      <c r="BO455" s="1" t="s">
        <v>4712</v>
      </c>
      <c r="BP455" s="1" t="s">
        <v>4712</v>
      </c>
      <c r="BQ455" s="1" t="s">
        <v>4712</v>
      </c>
      <c r="BR455" s="1" t="s">
        <v>4712</v>
      </c>
    </row>
    <row r="456" spans="1:87" s="1" customFormat="1" ht="15" x14ac:dyDescent="0.25">
      <c r="A456" s="30" t="s">
        <v>2006</v>
      </c>
      <c r="D456" s="30" t="s">
        <v>2006</v>
      </c>
      <c r="E456" s="2"/>
      <c r="H456" s="1" t="s">
        <v>3158</v>
      </c>
      <c r="I456" s="1" t="s">
        <v>2033</v>
      </c>
      <c r="J456" s="1" t="s">
        <v>2034</v>
      </c>
      <c r="M456" s="18"/>
      <c r="N456" s="18"/>
      <c r="AD456" s="2"/>
      <c r="AE456" s="3"/>
      <c r="AP456" s="1" t="s">
        <v>3162</v>
      </c>
      <c r="AR456" s="1" t="s">
        <v>3162</v>
      </c>
      <c r="BC456" s="1">
        <f t="shared" si="6"/>
        <v>2</v>
      </c>
    </row>
    <row r="457" spans="1:87" s="1" customFormat="1" ht="15" x14ac:dyDescent="0.25">
      <c r="D457" s="2"/>
      <c r="E457" s="2"/>
      <c r="G457" s="1" t="s">
        <v>3161</v>
      </c>
      <c r="H457" s="1" t="s">
        <v>481</v>
      </c>
      <c r="I457" s="1" t="s">
        <v>1867</v>
      </c>
      <c r="J457" s="1" t="s">
        <v>2738</v>
      </c>
      <c r="L457" s="1" t="s">
        <v>1868</v>
      </c>
      <c r="M457" s="18"/>
      <c r="N457" s="18"/>
      <c r="AD457" s="2"/>
      <c r="AE457" s="3"/>
      <c r="BC457" s="1">
        <f t="shared" si="6"/>
        <v>0</v>
      </c>
      <c r="BF457" s="1" t="s">
        <v>4712</v>
      </c>
      <c r="CG457" s="1" t="s">
        <v>4712</v>
      </c>
    </row>
    <row r="458" spans="1:87" s="1" customFormat="1" ht="15" x14ac:dyDescent="0.25">
      <c r="D458" s="30"/>
      <c r="E458" s="2"/>
      <c r="H458" s="1" t="s">
        <v>3158</v>
      </c>
      <c r="I458" s="1" t="s">
        <v>260</v>
      </c>
      <c r="J458" s="1" t="s">
        <v>261</v>
      </c>
      <c r="M458" s="18"/>
      <c r="N458" s="18"/>
      <c r="AD458" s="2"/>
      <c r="AE458" s="3"/>
      <c r="BA458" s="1" t="s">
        <v>3162</v>
      </c>
      <c r="BC458" s="1">
        <f t="shared" si="6"/>
        <v>1</v>
      </c>
    </row>
    <row r="459" spans="1:87" s="1" customFormat="1" ht="15" x14ac:dyDescent="0.25">
      <c r="D459" s="30"/>
      <c r="E459" s="2"/>
      <c r="H459" s="1" t="s">
        <v>481</v>
      </c>
      <c r="I459" s="1" t="s">
        <v>260</v>
      </c>
      <c r="J459" s="1" t="s">
        <v>262</v>
      </c>
      <c r="M459" s="18"/>
      <c r="N459" s="18"/>
      <c r="AD459" s="2"/>
      <c r="AE459" s="3"/>
      <c r="BA459" s="1" t="s">
        <v>3162</v>
      </c>
      <c r="BC459" s="1">
        <f t="shared" si="6"/>
        <v>1</v>
      </c>
    </row>
    <row r="460" spans="1:87" s="1" customFormat="1" ht="15" x14ac:dyDescent="0.25">
      <c r="D460" s="2"/>
      <c r="E460" s="2"/>
      <c r="G460" s="1" t="s">
        <v>3161</v>
      </c>
      <c r="H460" s="1" t="s">
        <v>481</v>
      </c>
      <c r="I460" s="1" t="s">
        <v>3342</v>
      </c>
      <c r="J460" s="1" t="s">
        <v>3343</v>
      </c>
      <c r="M460" s="18" t="s">
        <v>3344</v>
      </c>
      <c r="N460" s="18"/>
      <c r="S460" s="1" t="s">
        <v>4213</v>
      </c>
      <c r="U460" s="1">
        <v>0</v>
      </c>
      <c r="V460" s="1" t="s">
        <v>5191</v>
      </c>
      <c r="AD460" s="2"/>
      <c r="AE460" s="3"/>
      <c r="AF460" s="1" t="s">
        <v>2564</v>
      </c>
      <c r="BC460" s="1">
        <f t="shared" si="6"/>
        <v>0</v>
      </c>
    </row>
    <row r="461" spans="1:87" s="1" customFormat="1" ht="15" x14ac:dyDescent="0.25">
      <c r="D461" s="2"/>
      <c r="E461" s="2"/>
      <c r="H461" s="1" t="s">
        <v>3158</v>
      </c>
      <c r="I461" s="1" t="s">
        <v>1324</v>
      </c>
      <c r="J461" s="1" t="s">
        <v>1126</v>
      </c>
      <c r="M461" s="18"/>
      <c r="N461" s="18"/>
      <c r="R461" s="4"/>
      <c r="U461" s="4"/>
      <c r="V461" s="4"/>
      <c r="AB461" s="2"/>
      <c r="AC461" s="3"/>
      <c r="BC461" s="1">
        <f t="shared" si="6"/>
        <v>0</v>
      </c>
    </row>
    <row r="462" spans="1:87" s="1" customFormat="1" ht="15" x14ac:dyDescent="0.25">
      <c r="D462" s="2"/>
      <c r="E462" s="2"/>
      <c r="H462" s="1" t="s">
        <v>481</v>
      </c>
      <c r="I462" s="1" t="s">
        <v>1324</v>
      </c>
      <c r="J462" s="1" t="s">
        <v>2438</v>
      </c>
      <c r="M462" s="18"/>
      <c r="N462" s="18"/>
      <c r="R462" s="4"/>
      <c r="U462" s="4"/>
      <c r="V462" s="4"/>
      <c r="AB462" s="2"/>
      <c r="AC462" s="3"/>
      <c r="BC462" s="1">
        <f t="shared" si="6"/>
        <v>0</v>
      </c>
    </row>
    <row r="463" spans="1:87" s="1" customFormat="1" ht="15" x14ac:dyDescent="0.25">
      <c r="D463" s="6"/>
      <c r="E463" s="2"/>
      <c r="G463" s="1" t="s">
        <v>3162</v>
      </c>
      <c r="H463" s="1" t="s">
        <v>3158</v>
      </c>
      <c r="I463" s="1" t="s">
        <v>5024</v>
      </c>
      <c r="J463" s="1" t="s">
        <v>5025</v>
      </c>
      <c r="L463" s="1" t="s">
        <v>3652</v>
      </c>
      <c r="M463" s="18"/>
      <c r="N463" s="18"/>
      <c r="O463" s="1" t="s">
        <v>3022</v>
      </c>
      <c r="P463" s="1" t="s">
        <v>488</v>
      </c>
      <c r="Q463" s="1" t="s">
        <v>296</v>
      </c>
      <c r="R463" s="1">
        <v>85208</v>
      </c>
      <c r="W463" s="1">
        <v>1</v>
      </c>
      <c r="AB463" s="1" t="s">
        <v>3196</v>
      </c>
      <c r="AC463" s="1" t="s">
        <v>3189</v>
      </c>
      <c r="AD463" s="2"/>
      <c r="AE463" s="3" t="s">
        <v>3161</v>
      </c>
      <c r="BC463" s="1">
        <f t="shared" si="6"/>
        <v>0</v>
      </c>
      <c r="BF463" s="1" t="s">
        <v>5053</v>
      </c>
      <c r="BG463" s="1" t="s">
        <v>5053</v>
      </c>
      <c r="BH463" s="1" t="s">
        <v>4712</v>
      </c>
      <c r="BS463" s="1" t="s">
        <v>4712</v>
      </c>
      <c r="CI463" s="1" t="s">
        <v>4712</v>
      </c>
    </row>
    <row r="464" spans="1:87" s="1" customFormat="1" ht="15" x14ac:dyDescent="0.25">
      <c r="E464" s="2"/>
      <c r="H464" s="1" t="s">
        <v>3158</v>
      </c>
      <c r="I464" s="1" t="s">
        <v>3518</v>
      </c>
      <c r="J464" s="1" t="s">
        <v>4791</v>
      </c>
      <c r="L464" s="1" t="s">
        <v>4028</v>
      </c>
      <c r="M464" s="4" t="s">
        <v>4030</v>
      </c>
      <c r="N464" s="4"/>
      <c r="O464" s="1" t="s">
        <v>4793</v>
      </c>
      <c r="AL464" s="1" t="s">
        <v>3162</v>
      </c>
      <c r="BC464" s="1">
        <f t="shared" si="6"/>
        <v>1</v>
      </c>
      <c r="BD464" s="3"/>
    </row>
    <row r="465" spans="1:56" s="1" customFormat="1" ht="15" x14ac:dyDescent="0.25">
      <c r="E465" s="2"/>
      <c r="H465" s="1" t="s">
        <v>481</v>
      </c>
      <c r="I465" s="1" t="s">
        <v>3518</v>
      </c>
      <c r="J465" s="1" t="s">
        <v>2738</v>
      </c>
      <c r="L465" s="1" t="s">
        <v>4027</v>
      </c>
      <c r="M465" s="4" t="s">
        <v>4029</v>
      </c>
      <c r="N465" s="4"/>
      <c r="O465" s="1" t="s">
        <v>4792</v>
      </c>
      <c r="AL465" s="1" t="s">
        <v>3162</v>
      </c>
      <c r="BC465" s="1">
        <f t="shared" si="6"/>
        <v>1</v>
      </c>
      <c r="BD465" s="3"/>
    </row>
    <row r="466" spans="1:56" s="1" customFormat="1" ht="15" x14ac:dyDescent="0.25">
      <c r="A466" s="8"/>
      <c r="B466" s="8"/>
      <c r="D466" s="6"/>
      <c r="E466" s="2"/>
      <c r="H466" s="1" t="s">
        <v>481</v>
      </c>
      <c r="I466" s="1" t="s">
        <v>2031</v>
      </c>
      <c r="J466" s="1" t="s">
        <v>4309</v>
      </c>
      <c r="M466" s="18"/>
      <c r="N466" s="18"/>
      <c r="AR466" s="1" t="s">
        <v>3162</v>
      </c>
      <c r="BC466" s="1">
        <f t="shared" si="6"/>
        <v>1</v>
      </c>
      <c r="BD466" s="3"/>
    </row>
    <row r="467" spans="1:56" s="1" customFormat="1" ht="15" x14ac:dyDescent="0.25">
      <c r="D467" s="2"/>
      <c r="E467" s="2"/>
      <c r="H467" s="1" t="s">
        <v>3158</v>
      </c>
      <c r="I467" s="1" t="s">
        <v>1869</v>
      </c>
      <c r="J467" s="1" t="s">
        <v>1870</v>
      </c>
      <c r="L467" s="1" t="s">
        <v>4561</v>
      </c>
      <c r="M467" s="18"/>
      <c r="N467" s="18"/>
      <c r="AB467" s="2"/>
      <c r="AC467" s="3"/>
      <c r="BC467" s="1">
        <f t="shared" si="6"/>
        <v>0</v>
      </c>
    </row>
    <row r="468" spans="1:56" s="1" customFormat="1" ht="15" x14ac:dyDescent="0.25">
      <c r="D468" s="2"/>
      <c r="E468" s="2"/>
      <c r="H468" s="1" t="s">
        <v>3158</v>
      </c>
      <c r="I468" s="1" t="s">
        <v>1869</v>
      </c>
      <c r="J468" s="1" t="s">
        <v>1871</v>
      </c>
      <c r="L468" s="1" t="s">
        <v>1872</v>
      </c>
      <c r="M468" s="18"/>
      <c r="N468" s="18"/>
      <c r="AB468" s="2"/>
      <c r="AC468" s="3" t="s">
        <v>3161</v>
      </c>
      <c r="BC468" s="1">
        <f t="shared" si="6"/>
        <v>0</v>
      </c>
    </row>
    <row r="469" spans="1:56" s="1" customFormat="1" ht="15" x14ac:dyDescent="0.25">
      <c r="D469" s="2"/>
      <c r="E469" s="2"/>
      <c r="H469" s="1" t="s">
        <v>481</v>
      </c>
      <c r="I469" s="1" t="s">
        <v>1869</v>
      </c>
      <c r="J469" s="1" t="s">
        <v>2738</v>
      </c>
      <c r="L469" s="1" t="s">
        <v>1872</v>
      </c>
      <c r="M469" s="18"/>
      <c r="N469" s="18"/>
      <c r="AB469" s="2"/>
      <c r="AC469" s="3" t="s">
        <v>3161</v>
      </c>
      <c r="BC469" s="1">
        <f t="shared" si="6"/>
        <v>0</v>
      </c>
    </row>
    <row r="470" spans="1:56" s="1" customFormat="1" ht="15" x14ac:dyDescent="0.25">
      <c r="A470" s="8"/>
      <c r="D470" s="6"/>
      <c r="E470" s="2"/>
      <c r="F470" s="2"/>
      <c r="H470" s="1" t="s">
        <v>3158</v>
      </c>
      <c r="I470" s="1" t="s">
        <v>1465</v>
      </c>
      <c r="J470" s="1" t="s">
        <v>1464</v>
      </c>
      <c r="M470" s="18"/>
      <c r="N470" s="18"/>
      <c r="AD470" s="2"/>
      <c r="AE470" s="3"/>
      <c r="AK470" s="1" t="s">
        <v>3162</v>
      </c>
      <c r="BC470" s="1">
        <f t="shared" si="6"/>
        <v>1</v>
      </c>
    </row>
    <row r="471" spans="1:56" s="1" customFormat="1" ht="15" x14ac:dyDescent="0.25">
      <c r="D471" s="6"/>
      <c r="E471" s="2"/>
      <c r="G471" s="1" t="s">
        <v>3162</v>
      </c>
      <c r="H471" s="1" t="s">
        <v>481</v>
      </c>
      <c r="I471" s="1" t="s">
        <v>1873</v>
      </c>
      <c r="J471" s="1" t="s">
        <v>3082</v>
      </c>
      <c r="L471" s="1" t="s">
        <v>851</v>
      </c>
      <c r="M471" s="18" t="s">
        <v>852</v>
      </c>
      <c r="N471" s="18"/>
      <c r="O471" s="1" t="s">
        <v>2130</v>
      </c>
      <c r="P471" s="1" t="s">
        <v>126</v>
      </c>
      <c r="Q471" s="1" t="s">
        <v>296</v>
      </c>
      <c r="R471" s="1">
        <v>85204</v>
      </c>
      <c r="S471" s="1" t="s">
        <v>4213</v>
      </c>
      <c r="U471" s="1">
        <v>1</v>
      </c>
      <c r="V471" s="1" t="s">
        <v>3357</v>
      </c>
      <c r="AD471" s="2"/>
      <c r="AE471" s="3"/>
      <c r="AF471" s="1" t="s">
        <v>2388</v>
      </c>
      <c r="BC471" s="1">
        <f t="shared" si="6"/>
        <v>0</v>
      </c>
    </row>
    <row r="472" spans="1:56" s="1" customFormat="1" ht="15" x14ac:dyDescent="0.25">
      <c r="D472" s="2"/>
      <c r="E472" s="2"/>
      <c r="I472" s="1" t="s">
        <v>4406</v>
      </c>
      <c r="J472" s="1" t="s">
        <v>3722</v>
      </c>
      <c r="M472" s="18" t="s">
        <v>4405</v>
      </c>
      <c r="N472" s="18"/>
      <c r="S472" s="1" t="s">
        <v>4213</v>
      </c>
      <c r="AB472" s="2"/>
      <c r="AC472" s="3"/>
      <c r="BC472" s="1">
        <f t="shared" si="6"/>
        <v>0</v>
      </c>
    </row>
    <row r="473" spans="1:56" s="1" customFormat="1" ht="15" x14ac:dyDescent="0.25">
      <c r="D473" s="2"/>
      <c r="E473" s="2"/>
      <c r="H473" s="1" t="s">
        <v>481</v>
      </c>
      <c r="I473" s="1" t="s">
        <v>1874</v>
      </c>
      <c r="J473" s="1" t="s">
        <v>1875</v>
      </c>
      <c r="L473" s="1" t="s">
        <v>1876</v>
      </c>
      <c r="M473" s="18"/>
      <c r="N473" s="18"/>
      <c r="O473" s="1" t="s">
        <v>1877</v>
      </c>
      <c r="P473" s="1" t="s">
        <v>3023</v>
      </c>
      <c r="Q473" s="1" t="s">
        <v>296</v>
      </c>
      <c r="R473" s="1">
        <v>85215</v>
      </c>
      <c r="AB473" s="2"/>
      <c r="AC473" s="3" t="s">
        <v>3161</v>
      </c>
      <c r="BC473" s="1">
        <f t="shared" si="6"/>
        <v>0</v>
      </c>
    </row>
    <row r="474" spans="1:56" s="1" customFormat="1" ht="15" x14ac:dyDescent="0.25">
      <c r="D474" s="2"/>
      <c r="E474" s="2"/>
      <c r="H474" s="1" t="s">
        <v>3158</v>
      </c>
      <c r="I474" s="1" t="s">
        <v>1874</v>
      </c>
      <c r="J474" s="1" t="s">
        <v>3024</v>
      </c>
      <c r="L474" s="1" t="s">
        <v>1876</v>
      </c>
      <c r="M474" s="18"/>
      <c r="N474" s="18"/>
      <c r="O474" s="1" t="s">
        <v>1877</v>
      </c>
      <c r="P474" s="1" t="s">
        <v>3023</v>
      </c>
      <c r="Q474" s="1" t="s">
        <v>296</v>
      </c>
      <c r="R474" s="1">
        <v>85215</v>
      </c>
      <c r="AB474" s="2"/>
      <c r="AC474" s="3" t="s">
        <v>3161</v>
      </c>
      <c r="BC474" s="1">
        <f t="shared" si="6"/>
        <v>0</v>
      </c>
    </row>
    <row r="475" spans="1:56" s="1" customFormat="1" ht="15" x14ac:dyDescent="0.25">
      <c r="D475" s="2"/>
      <c r="E475" s="2"/>
      <c r="H475" s="1" t="s">
        <v>481</v>
      </c>
      <c r="I475" s="1" t="s">
        <v>2576</v>
      </c>
      <c r="J475" s="1" t="s">
        <v>4642</v>
      </c>
      <c r="M475" s="18" t="s">
        <v>2577</v>
      </c>
      <c r="N475" s="18"/>
      <c r="S475" s="1" t="s">
        <v>4213</v>
      </c>
      <c r="AD475" s="2"/>
      <c r="AE475" s="3"/>
      <c r="AF475" s="1" t="s">
        <v>2564</v>
      </c>
      <c r="BC475" s="1">
        <f t="shared" si="6"/>
        <v>0</v>
      </c>
    </row>
    <row r="476" spans="1:56" s="1" customFormat="1" ht="15" x14ac:dyDescent="0.25">
      <c r="D476" s="6"/>
      <c r="E476" s="2"/>
      <c r="F476" s="2"/>
      <c r="H476" s="1" t="s">
        <v>481</v>
      </c>
      <c r="I476" s="1" t="s">
        <v>287</v>
      </c>
      <c r="J476" s="1" t="s">
        <v>48</v>
      </c>
      <c r="L476" s="1" t="s">
        <v>288</v>
      </c>
      <c r="M476" s="18" t="s">
        <v>289</v>
      </c>
      <c r="N476" s="18"/>
      <c r="O476" s="1" t="s">
        <v>4514</v>
      </c>
      <c r="P476" s="1" t="s">
        <v>2870</v>
      </c>
      <c r="Q476" s="1" t="s">
        <v>296</v>
      </c>
      <c r="R476" s="1">
        <v>85248</v>
      </c>
      <c r="S476" s="1" t="s">
        <v>4213</v>
      </c>
      <c r="AD476" s="6" t="s">
        <v>4515</v>
      </c>
      <c r="AE476" s="3"/>
      <c r="AF476" s="1" t="s">
        <v>2388</v>
      </c>
      <c r="BC476" s="1">
        <f t="shared" si="6"/>
        <v>0</v>
      </c>
    </row>
    <row r="477" spans="1:56" s="1" customFormat="1" ht="15" x14ac:dyDescent="0.25">
      <c r="D477" s="2"/>
      <c r="E477" s="2"/>
      <c r="H477" s="1" t="s">
        <v>3158</v>
      </c>
      <c r="I477" s="1" t="s">
        <v>3025</v>
      </c>
      <c r="J477" s="1" t="s">
        <v>3026</v>
      </c>
      <c r="L477" s="1" t="s">
        <v>3653</v>
      </c>
      <c r="M477" s="18" t="s">
        <v>3027</v>
      </c>
      <c r="N477" s="18"/>
      <c r="O477" s="1" t="s">
        <v>3029</v>
      </c>
      <c r="P477" s="1" t="s">
        <v>488</v>
      </c>
      <c r="Q477" s="1" t="s">
        <v>296</v>
      </c>
      <c r="R477" s="1">
        <v>85206</v>
      </c>
      <c r="S477" s="1" t="s">
        <v>4213</v>
      </c>
      <c r="AB477" s="1" t="s">
        <v>3160</v>
      </c>
      <c r="AC477" s="1" t="s">
        <v>3161</v>
      </c>
      <c r="AD477" s="1" t="s">
        <v>2661</v>
      </c>
      <c r="AE477" s="3" t="s">
        <v>3161</v>
      </c>
      <c r="AF477" s="1" t="s">
        <v>2564</v>
      </c>
      <c r="BC477" s="1">
        <f t="shared" si="6"/>
        <v>0</v>
      </c>
    </row>
    <row r="478" spans="1:56" s="1" customFormat="1" ht="15" x14ac:dyDescent="0.25">
      <c r="D478" s="2"/>
      <c r="E478" s="2"/>
      <c r="H478" s="1" t="s">
        <v>3158</v>
      </c>
      <c r="I478" s="1" t="s">
        <v>3785</v>
      </c>
      <c r="J478" s="1" t="s">
        <v>3786</v>
      </c>
      <c r="L478" s="1" t="s">
        <v>933</v>
      </c>
      <c r="M478" s="18"/>
      <c r="N478" s="18"/>
      <c r="O478" s="1" t="s">
        <v>3787</v>
      </c>
      <c r="P478" s="1" t="s">
        <v>488</v>
      </c>
      <c r="Q478" s="1" t="s">
        <v>296</v>
      </c>
      <c r="R478" s="1">
        <v>85209</v>
      </c>
      <c r="AD478" s="2"/>
      <c r="AE478" s="3"/>
      <c r="BC478" s="1">
        <f t="shared" si="6"/>
        <v>0</v>
      </c>
    </row>
    <row r="479" spans="1:56" s="1" customFormat="1" ht="15" x14ac:dyDescent="0.25">
      <c r="D479" s="2"/>
      <c r="E479" s="2"/>
      <c r="H479" s="1" t="s">
        <v>481</v>
      </c>
      <c r="I479" s="1" t="s">
        <v>1878</v>
      </c>
      <c r="J479" s="1" t="s">
        <v>1879</v>
      </c>
      <c r="L479" s="1" t="s">
        <v>1880</v>
      </c>
      <c r="M479" s="18" t="s">
        <v>1882</v>
      </c>
      <c r="N479" s="18"/>
      <c r="O479" s="1" t="s">
        <v>1881</v>
      </c>
      <c r="P479" s="1" t="s">
        <v>5031</v>
      </c>
      <c r="Q479" s="1" t="s">
        <v>296</v>
      </c>
      <c r="R479" s="1">
        <v>85120</v>
      </c>
      <c r="S479" s="1" t="s">
        <v>4213</v>
      </c>
      <c r="AD479" s="2"/>
      <c r="AE479" s="3"/>
      <c r="AF479" s="1" t="s">
        <v>2564</v>
      </c>
      <c r="BC479" s="1">
        <f t="shared" si="6"/>
        <v>0</v>
      </c>
    </row>
    <row r="480" spans="1:56" s="1" customFormat="1" ht="15" x14ac:dyDescent="0.25">
      <c r="A480" s="8"/>
      <c r="D480" s="6"/>
      <c r="E480" s="2"/>
      <c r="F480" s="2"/>
      <c r="I480" s="1" t="s">
        <v>1407</v>
      </c>
      <c r="J480" s="1" t="s">
        <v>1408</v>
      </c>
      <c r="M480" s="18"/>
      <c r="N480" s="18"/>
      <c r="AD480" s="2"/>
      <c r="AE480" s="3"/>
      <c r="AU480" s="1" t="s">
        <v>3162</v>
      </c>
      <c r="BC480" s="1">
        <f t="shared" si="6"/>
        <v>1</v>
      </c>
    </row>
    <row r="481" spans="1:67" s="1" customFormat="1" ht="15" x14ac:dyDescent="0.25">
      <c r="A481" s="6">
        <v>42726</v>
      </c>
      <c r="B481" s="8"/>
      <c r="D481" s="6">
        <v>42726</v>
      </c>
      <c r="E481" s="2"/>
      <c r="H481" s="1" t="s">
        <v>3158</v>
      </c>
      <c r="I481" s="1" t="s">
        <v>1653</v>
      </c>
      <c r="J481" s="1" t="s">
        <v>2120</v>
      </c>
      <c r="L481" s="1" t="s">
        <v>1655</v>
      </c>
      <c r="M481" s="18" t="s">
        <v>140</v>
      </c>
      <c r="N481" s="18"/>
      <c r="O481" s="1" t="s">
        <v>1654</v>
      </c>
      <c r="P481" s="1" t="s">
        <v>4425</v>
      </c>
      <c r="Q481" s="1" t="s">
        <v>296</v>
      </c>
      <c r="R481" s="1">
        <v>85142</v>
      </c>
      <c r="AB481" s="2"/>
      <c r="AC481" s="3"/>
      <c r="BC481" s="1">
        <f t="shared" si="6"/>
        <v>0</v>
      </c>
    </row>
    <row r="482" spans="1:67" s="1" customFormat="1" ht="15" x14ac:dyDescent="0.25">
      <c r="D482" s="2"/>
      <c r="E482" s="2"/>
      <c r="H482" s="1" t="s">
        <v>481</v>
      </c>
      <c r="I482" s="1" t="s">
        <v>3788</v>
      </c>
      <c r="J482" s="1" t="s">
        <v>3790</v>
      </c>
      <c r="L482" s="1" t="s">
        <v>3791</v>
      </c>
      <c r="M482" s="18" t="s">
        <v>4581</v>
      </c>
      <c r="N482" s="18"/>
      <c r="O482" s="1" t="s">
        <v>3792</v>
      </c>
      <c r="P482" s="1" t="s">
        <v>488</v>
      </c>
      <c r="Q482" s="1" t="s">
        <v>296</v>
      </c>
      <c r="R482" s="1">
        <v>85209</v>
      </c>
      <c r="AB482" s="1" t="s">
        <v>297</v>
      </c>
      <c r="AD482" s="2"/>
      <c r="AE482" s="3"/>
      <c r="BC482" s="1">
        <f t="shared" si="6"/>
        <v>0</v>
      </c>
    </row>
    <row r="483" spans="1:67" s="1" customFormat="1" ht="15" x14ac:dyDescent="0.25">
      <c r="A483" s="8"/>
      <c r="D483" s="6"/>
      <c r="E483" s="2"/>
      <c r="F483" s="2"/>
      <c r="H483" s="1" t="s">
        <v>3158</v>
      </c>
      <c r="I483" s="1" t="s">
        <v>4861</v>
      </c>
      <c r="J483" s="1" t="s">
        <v>1384</v>
      </c>
      <c r="M483" s="18"/>
      <c r="N483" s="18"/>
      <c r="AD483" s="2"/>
      <c r="AE483" s="3"/>
      <c r="AV483" s="1" t="s">
        <v>3162</v>
      </c>
      <c r="BC483" s="1">
        <f t="shared" si="6"/>
        <v>1</v>
      </c>
    </row>
    <row r="484" spans="1:67" s="1" customFormat="1" ht="15" x14ac:dyDescent="0.25">
      <c r="A484" s="8" t="s">
        <v>3377</v>
      </c>
      <c r="D484" s="2"/>
      <c r="E484" s="2"/>
      <c r="H484" s="1" t="s">
        <v>3158</v>
      </c>
      <c r="I484" s="1" t="s">
        <v>4861</v>
      </c>
      <c r="J484" s="1" t="s">
        <v>4295</v>
      </c>
      <c r="M484" s="18"/>
      <c r="N484" s="18"/>
      <c r="AD484" s="2" t="s">
        <v>2718</v>
      </c>
      <c r="AE484" s="3"/>
      <c r="AX484" s="1" t="s">
        <v>3162</v>
      </c>
      <c r="BC484" s="1">
        <f t="shared" si="6"/>
        <v>1</v>
      </c>
    </row>
    <row r="485" spans="1:67" s="1" customFormat="1" ht="15" x14ac:dyDescent="0.25">
      <c r="A485" s="8"/>
      <c r="D485" s="6"/>
      <c r="E485" s="2"/>
      <c r="F485" s="2"/>
      <c r="H485" s="1" t="s">
        <v>3158</v>
      </c>
      <c r="I485" s="1" t="s">
        <v>4861</v>
      </c>
      <c r="J485" s="1" t="s">
        <v>633</v>
      </c>
      <c r="M485" s="18"/>
      <c r="N485" s="18"/>
      <c r="AD485" s="2"/>
      <c r="AE485" s="3"/>
      <c r="AV485" s="1" t="s">
        <v>3162</v>
      </c>
      <c r="AW485" s="1" t="s">
        <v>3162</v>
      </c>
      <c r="BC485" s="1">
        <f t="shared" si="6"/>
        <v>2</v>
      </c>
    </row>
    <row r="486" spans="1:67" s="1" customFormat="1" ht="15" x14ac:dyDescent="0.25">
      <c r="A486" s="6">
        <v>42677</v>
      </c>
      <c r="B486" s="8"/>
      <c r="D486" s="6">
        <v>42677</v>
      </c>
      <c r="E486" s="2"/>
      <c r="G486" s="1" t="s">
        <v>3162</v>
      </c>
      <c r="H486" s="1" t="s">
        <v>3158</v>
      </c>
      <c r="I486" s="1" t="s">
        <v>3793</v>
      </c>
      <c r="J486" s="1" t="s">
        <v>3307</v>
      </c>
      <c r="L486" s="1" t="s">
        <v>3654</v>
      </c>
      <c r="M486" s="18" t="s">
        <v>3308</v>
      </c>
      <c r="N486" s="18"/>
      <c r="O486" s="1" t="s">
        <v>3310</v>
      </c>
      <c r="P486" s="1" t="s">
        <v>3182</v>
      </c>
      <c r="Q486" s="1" t="s">
        <v>296</v>
      </c>
      <c r="R486" s="1">
        <v>85233</v>
      </c>
      <c r="S486" s="1" t="s">
        <v>4213</v>
      </c>
      <c r="AB486" s="1" t="s">
        <v>3160</v>
      </c>
      <c r="AC486" s="1" t="s">
        <v>3161</v>
      </c>
      <c r="AD486" s="2" t="s">
        <v>2369</v>
      </c>
      <c r="AE486" s="3" t="s">
        <v>3161</v>
      </c>
      <c r="AF486" s="1" t="s">
        <v>2564</v>
      </c>
      <c r="BC486" s="1">
        <f t="shared" si="6"/>
        <v>0</v>
      </c>
    </row>
    <row r="487" spans="1:67" s="1" customFormat="1" ht="15" x14ac:dyDescent="0.25">
      <c r="D487" s="2"/>
      <c r="E487" s="2"/>
      <c r="H487" s="1" t="s">
        <v>481</v>
      </c>
      <c r="I487" s="1" t="s">
        <v>1883</v>
      </c>
      <c r="J487" s="1" t="s">
        <v>3311</v>
      </c>
      <c r="L487" s="1" t="s">
        <v>1884</v>
      </c>
      <c r="M487" s="18" t="s">
        <v>1052</v>
      </c>
      <c r="N487" s="18"/>
      <c r="O487" s="1" t="s">
        <v>1656</v>
      </c>
      <c r="P487" s="1" t="s">
        <v>1657</v>
      </c>
      <c r="Q487" s="1" t="s">
        <v>4426</v>
      </c>
      <c r="R487" s="1">
        <v>85044</v>
      </c>
      <c r="S487" s="1" t="s">
        <v>4213</v>
      </c>
      <c r="T487" s="1" t="s">
        <v>4712</v>
      </c>
      <c r="AD487" s="2"/>
      <c r="AE487" s="3"/>
      <c r="AF487" s="1" t="s">
        <v>2388</v>
      </c>
      <c r="BC487" s="1">
        <f t="shared" si="6"/>
        <v>0</v>
      </c>
    </row>
    <row r="488" spans="1:67" s="1" customFormat="1" ht="15" x14ac:dyDescent="0.25">
      <c r="D488" s="2"/>
      <c r="E488" s="2"/>
      <c r="H488" s="1" t="s">
        <v>481</v>
      </c>
      <c r="I488" s="1" t="s">
        <v>1053</v>
      </c>
      <c r="J488" s="1" t="s">
        <v>4427</v>
      </c>
      <c r="M488" s="18" t="s">
        <v>4638</v>
      </c>
      <c r="N488" s="18"/>
      <c r="O488" s="1" t="s">
        <v>1054</v>
      </c>
      <c r="P488" s="1" t="s">
        <v>488</v>
      </c>
      <c r="Q488" s="1" t="s">
        <v>296</v>
      </c>
      <c r="S488" s="1" t="s">
        <v>4213</v>
      </c>
      <c r="AD488" s="2"/>
      <c r="AE488" s="3"/>
      <c r="AF488" s="1" t="s">
        <v>2564</v>
      </c>
      <c r="BC488" s="1">
        <f t="shared" si="6"/>
        <v>0</v>
      </c>
    </row>
    <row r="489" spans="1:67" s="1" customFormat="1" ht="15" x14ac:dyDescent="0.25">
      <c r="A489" s="6">
        <v>42747</v>
      </c>
      <c r="D489" s="6">
        <v>42747</v>
      </c>
      <c r="E489" s="2"/>
      <c r="G489" s="1" t="s">
        <v>3162</v>
      </c>
      <c r="H489" s="1" t="s">
        <v>481</v>
      </c>
      <c r="I489" s="1" t="s">
        <v>3312</v>
      </c>
      <c r="J489" s="1" t="s">
        <v>3313</v>
      </c>
      <c r="L489" s="1" t="s">
        <v>3655</v>
      </c>
      <c r="M489" s="18" t="s">
        <v>3314</v>
      </c>
      <c r="N489" s="18"/>
      <c r="Q489" s="1" t="s">
        <v>296</v>
      </c>
      <c r="S489" s="1" t="s">
        <v>4213</v>
      </c>
      <c r="U489" s="1">
        <v>1</v>
      </c>
      <c r="V489" s="1" t="s">
        <v>3357</v>
      </c>
      <c r="AB489" s="1" t="s">
        <v>3160</v>
      </c>
      <c r="AC489" s="1" t="s">
        <v>3161</v>
      </c>
      <c r="AD489" s="2"/>
      <c r="AE489" s="3" t="s">
        <v>3161</v>
      </c>
      <c r="AF489" s="1" t="s">
        <v>2564</v>
      </c>
      <c r="BC489" s="1">
        <f t="shared" si="6"/>
        <v>0</v>
      </c>
      <c r="BF489" s="1" t="s">
        <v>4712</v>
      </c>
      <c r="BG489" s="1" t="s">
        <v>4712</v>
      </c>
      <c r="BH489" s="1" t="s">
        <v>4712</v>
      </c>
      <c r="BO489" s="1" t="s">
        <v>4712</v>
      </c>
    </row>
    <row r="490" spans="1:67" s="1" customFormat="1" ht="15" x14ac:dyDescent="0.25">
      <c r="D490" s="2"/>
      <c r="E490" s="2"/>
      <c r="H490" s="1" t="s">
        <v>3158</v>
      </c>
      <c r="I490" s="1" t="s">
        <v>3492</v>
      </c>
      <c r="J490" s="1" t="s">
        <v>2161</v>
      </c>
      <c r="L490" s="1" t="s">
        <v>3493</v>
      </c>
      <c r="M490" s="18" t="s">
        <v>4581</v>
      </c>
      <c r="N490" s="18"/>
      <c r="O490" s="1" t="s">
        <v>3494</v>
      </c>
      <c r="P490" s="1" t="s">
        <v>488</v>
      </c>
      <c r="Q490" s="1" t="s">
        <v>296</v>
      </c>
      <c r="R490" s="1">
        <v>85210</v>
      </c>
      <c r="AB490" s="2"/>
      <c r="AC490" s="3"/>
      <c r="BC490" s="1">
        <f t="shared" si="6"/>
        <v>0</v>
      </c>
    </row>
    <row r="491" spans="1:67" s="1" customFormat="1" ht="15" x14ac:dyDescent="0.25">
      <c r="D491" s="2"/>
      <c r="E491" s="2"/>
      <c r="H491" s="1" t="s">
        <v>3158</v>
      </c>
      <c r="I491" s="1" t="s">
        <v>2700</v>
      </c>
      <c r="J491" s="1" t="s">
        <v>2701</v>
      </c>
      <c r="L491" s="1" t="s">
        <v>2702</v>
      </c>
      <c r="M491" s="18" t="s">
        <v>4439</v>
      </c>
      <c r="N491" s="18"/>
      <c r="O491" s="1" t="s">
        <v>980</v>
      </c>
      <c r="P491" s="1" t="s">
        <v>2703</v>
      </c>
      <c r="Q491" s="1" t="s">
        <v>296</v>
      </c>
      <c r="R491" s="1">
        <v>85122</v>
      </c>
      <c r="S491" s="1" t="s">
        <v>4213</v>
      </c>
      <c r="AD491" s="2"/>
      <c r="AE491" s="3"/>
      <c r="AF491" s="1" t="s">
        <v>2564</v>
      </c>
      <c r="BC491" s="1">
        <f t="shared" si="6"/>
        <v>0</v>
      </c>
    </row>
    <row r="492" spans="1:67" s="1" customFormat="1" ht="15" x14ac:dyDescent="0.25">
      <c r="D492" s="2"/>
      <c r="E492" s="2"/>
      <c r="H492" s="1" t="s">
        <v>481</v>
      </c>
      <c r="I492" s="1" t="s">
        <v>2700</v>
      </c>
      <c r="J492" s="1" t="s">
        <v>4440</v>
      </c>
      <c r="L492" s="1" t="s">
        <v>4441</v>
      </c>
      <c r="M492" s="18" t="s">
        <v>3341</v>
      </c>
      <c r="N492" s="18"/>
      <c r="O492" s="1" t="s">
        <v>980</v>
      </c>
      <c r="P492" s="1" t="s">
        <v>2703</v>
      </c>
      <c r="Q492" s="1" t="s">
        <v>296</v>
      </c>
      <c r="R492" s="1">
        <v>85122</v>
      </c>
      <c r="S492" s="1" t="s">
        <v>4213</v>
      </c>
      <c r="AD492" s="2"/>
      <c r="AE492" s="3"/>
      <c r="AF492" s="1" t="s">
        <v>2564</v>
      </c>
      <c r="BC492" s="1">
        <f t="shared" si="6"/>
        <v>0</v>
      </c>
    </row>
    <row r="493" spans="1:67" s="1" customFormat="1" ht="15" x14ac:dyDescent="0.25">
      <c r="A493" s="8"/>
      <c r="D493" s="6"/>
      <c r="E493" s="2"/>
      <c r="F493" s="2"/>
      <c r="H493" s="1" t="s">
        <v>3158</v>
      </c>
      <c r="I493" s="1" t="s">
        <v>2041</v>
      </c>
      <c r="J493" s="1" t="s">
        <v>2042</v>
      </c>
      <c r="M493" s="18"/>
      <c r="N493" s="18"/>
      <c r="AD493" s="2"/>
      <c r="AE493" s="3"/>
      <c r="AS493" s="1" t="s">
        <v>3162</v>
      </c>
      <c r="BC493" s="1">
        <f t="shared" ref="BC493:BC555" si="7">COUNTA(AG493:BB493)</f>
        <v>1</v>
      </c>
    </row>
    <row r="494" spans="1:67" s="1" customFormat="1" ht="15" x14ac:dyDescent="0.25">
      <c r="A494" s="8"/>
      <c r="D494" s="2"/>
      <c r="E494" s="2"/>
      <c r="H494" s="1" t="s">
        <v>481</v>
      </c>
      <c r="I494" s="1" t="s">
        <v>2536</v>
      </c>
      <c r="J494" s="1" t="s">
        <v>2738</v>
      </c>
      <c r="M494" s="18" t="s">
        <v>2537</v>
      </c>
      <c r="N494" s="18"/>
      <c r="S494" s="1" t="s">
        <v>4213</v>
      </c>
      <c r="T494" s="8"/>
      <c r="AD494" s="2"/>
      <c r="AE494" s="3"/>
      <c r="AF494" s="1" t="s">
        <v>2388</v>
      </c>
      <c r="BC494" s="1">
        <f t="shared" si="7"/>
        <v>0</v>
      </c>
    </row>
    <row r="495" spans="1:67" s="1" customFormat="1" ht="15" x14ac:dyDescent="0.25">
      <c r="A495" s="8"/>
      <c r="B495" s="8"/>
      <c r="D495" s="6"/>
      <c r="E495" s="2"/>
      <c r="I495" s="1" t="s">
        <v>1481</v>
      </c>
      <c r="J495" s="1" t="s">
        <v>2565</v>
      </c>
      <c r="M495" s="18"/>
      <c r="N495" s="18"/>
      <c r="AD495" s="2"/>
      <c r="AE495" s="3"/>
      <c r="AI495" s="1" t="s">
        <v>3162</v>
      </c>
      <c r="AK495" s="1" t="s">
        <v>3162</v>
      </c>
      <c r="AL495" s="1" t="s">
        <v>3162</v>
      </c>
      <c r="AM495" s="1" t="s">
        <v>3162</v>
      </c>
      <c r="AS495" s="1" t="s">
        <v>3162</v>
      </c>
      <c r="AW495" s="1" t="s">
        <v>3162</v>
      </c>
      <c r="BC495" s="1">
        <f t="shared" si="7"/>
        <v>6</v>
      </c>
    </row>
    <row r="496" spans="1:67" s="1" customFormat="1" ht="15" x14ac:dyDescent="0.25">
      <c r="D496" s="2"/>
      <c r="E496" s="2"/>
      <c r="G496" s="1" t="s">
        <v>3161</v>
      </c>
      <c r="H496" s="1" t="s">
        <v>3158</v>
      </c>
      <c r="I496" s="1" t="s">
        <v>3495</v>
      </c>
      <c r="J496" s="1" t="s">
        <v>3496</v>
      </c>
      <c r="L496" s="1" t="s">
        <v>10</v>
      </c>
      <c r="M496" s="18" t="s">
        <v>3497</v>
      </c>
      <c r="N496" s="18"/>
      <c r="O496" s="1" t="s">
        <v>4933</v>
      </c>
      <c r="P496" s="1" t="s">
        <v>488</v>
      </c>
      <c r="Q496" s="1" t="s">
        <v>296</v>
      </c>
      <c r="R496" s="1">
        <v>85205</v>
      </c>
      <c r="S496" s="1" t="s">
        <v>4712</v>
      </c>
      <c r="AD496" s="2"/>
      <c r="AE496" s="3"/>
      <c r="AF496" s="1" t="s">
        <v>2392</v>
      </c>
      <c r="BC496" s="1">
        <f t="shared" si="7"/>
        <v>0</v>
      </c>
    </row>
    <row r="497" spans="1:56" s="1" customFormat="1" ht="15" x14ac:dyDescent="0.25">
      <c r="D497" s="2"/>
      <c r="E497" s="2"/>
      <c r="G497" s="1" t="s">
        <v>3161</v>
      </c>
      <c r="H497" s="1" t="s">
        <v>481</v>
      </c>
      <c r="I497" s="1" t="s">
        <v>3495</v>
      </c>
      <c r="J497" s="1" t="s">
        <v>2738</v>
      </c>
      <c r="L497" s="1" t="s">
        <v>10</v>
      </c>
      <c r="M497" s="18" t="s">
        <v>3497</v>
      </c>
      <c r="N497" s="18"/>
      <c r="O497" s="1" t="s">
        <v>4933</v>
      </c>
      <c r="P497" s="1" t="s">
        <v>488</v>
      </c>
      <c r="Q497" s="1" t="s">
        <v>296</v>
      </c>
      <c r="R497" s="1">
        <v>85205</v>
      </c>
      <c r="S497" s="1" t="s">
        <v>4213</v>
      </c>
      <c r="AD497" s="2"/>
      <c r="AE497" s="3"/>
      <c r="AF497" s="1" t="s">
        <v>2388</v>
      </c>
      <c r="BC497" s="1">
        <f t="shared" si="7"/>
        <v>0</v>
      </c>
    </row>
    <row r="498" spans="1:56" s="1" customFormat="1" ht="15" x14ac:dyDescent="0.25">
      <c r="D498" s="2"/>
      <c r="E498" s="2"/>
      <c r="H498" s="1" t="s">
        <v>3158</v>
      </c>
      <c r="I498" s="1" t="s">
        <v>913</v>
      </c>
      <c r="J498" s="1" t="s">
        <v>4639</v>
      </c>
      <c r="L498" s="1" t="s">
        <v>4640</v>
      </c>
      <c r="M498" s="18"/>
      <c r="N498" s="18"/>
      <c r="O498" s="1" t="s">
        <v>4641</v>
      </c>
      <c r="P498" s="1" t="s">
        <v>488</v>
      </c>
      <c r="Q498" s="1" t="s">
        <v>296</v>
      </c>
      <c r="R498" s="1">
        <v>85213</v>
      </c>
      <c r="AD498" s="2" t="s">
        <v>912</v>
      </c>
      <c r="AE498" s="3"/>
      <c r="BC498" s="1">
        <f t="shared" si="7"/>
        <v>0</v>
      </c>
    </row>
    <row r="499" spans="1:56" s="1" customFormat="1" ht="15" x14ac:dyDescent="0.25">
      <c r="D499" s="2"/>
      <c r="E499" s="2"/>
      <c r="H499" s="1" t="s">
        <v>481</v>
      </c>
      <c r="I499" s="1" t="s">
        <v>918</v>
      </c>
      <c r="J499" s="1" t="s">
        <v>4642</v>
      </c>
      <c r="L499" s="1" t="s">
        <v>4643</v>
      </c>
      <c r="M499" s="18" t="s">
        <v>4645</v>
      </c>
      <c r="N499" s="18"/>
      <c r="O499" s="1" t="s">
        <v>4644</v>
      </c>
      <c r="P499" s="1" t="s">
        <v>5031</v>
      </c>
      <c r="Q499" s="1" t="s">
        <v>296</v>
      </c>
      <c r="R499" s="1">
        <v>85120</v>
      </c>
      <c r="S499" s="1" t="s">
        <v>4213</v>
      </c>
      <c r="AB499" s="1" t="s">
        <v>3196</v>
      </c>
      <c r="AC499" s="1" t="s">
        <v>3161</v>
      </c>
      <c r="AD499" s="2"/>
      <c r="AE499" s="3" t="s">
        <v>3161</v>
      </c>
      <c r="AF499" s="1" t="s">
        <v>2564</v>
      </c>
      <c r="BC499" s="1">
        <f t="shared" si="7"/>
        <v>0</v>
      </c>
    </row>
    <row r="500" spans="1:56" s="1" customFormat="1" ht="15" x14ac:dyDescent="0.25">
      <c r="D500" s="2"/>
      <c r="E500" s="2"/>
      <c r="H500" s="1" t="s">
        <v>481</v>
      </c>
      <c r="I500" s="1" t="s">
        <v>918</v>
      </c>
      <c r="J500" s="1" t="s">
        <v>710</v>
      </c>
      <c r="L500" s="1" t="s">
        <v>4449</v>
      </c>
      <c r="M500" s="18" t="s">
        <v>3391</v>
      </c>
      <c r="N500" s="18"/>
      <c r="O500" s="1" t="s">
        <v>4450</v>
      </c>
      <c r="P500" s="1" t="s">
        <v>488</v>
      </c>
      <c r="Q500" s="1" t="s">
        <v>296</v>
      </c>
      <c r="R500" s="1">
        <v>85204</v>
      </c>
      <c r="S500" s="1" t="s">
        <v>4213</v>
      </c>
      <c r="AD500" s="1" t="s">
        <v>2877</v>
      </c>
      <c r="AE500" s="3"/>
      <c r="AF500" s="1" t="s">
        <v>2388</v>
      </c>
      <c r="BC500" s="1">
        <f t="shared" si="7"/>
        <v>0</v>
      </c>
    </row>
    <row r="501" spans="1:56" s="1" customFormat="1" ht="15" x14ac:dyDescent="0.25">
      <c r="A501" s="6">
        <v>42730</v>
      </c>
      <c r="B501" s="8"/>
      <c r="D501" s="6">
        <v>42730</v>
      </c>
      <c r="E501" s="2"/>
      <c r="G501" s="1" t="s">
        <v>3161</v>
      </c>
      <c r="H501" s="1" t="s">
        <v>3158</v>
      </c>
      <c r="I501" s="1" t="s">
        <v>4457</v>
      </c>
      <c r="J501" s="1" t="s">
        <v>3722</v>
      </c>
      <c r="L501" s="1" t="s">
        <v>4458</v>
      </c>
      <c r="M501" s="18" t="s">
        <v>3145</v>
      </c>
      <c r="N501" s="18"/>
      <c r="O501" s="1" t="s">
        <v>3912</v>
      </c>
      <c r="P501" s="1" t="s">
        <v>488</v>
      </c>
      <c r="Q501" s="1" t="s">
        <v>296</v>
      </c>
      <c r="R501" s="1">
        <v>85206</v>
      </c>
      <c r="S501" s="1" t="s">
        <v>4213</v>
      </c>
      <c r="AD501" s="1" t="s">
        <v>721</v>
      </c>
      <c r="AP501" s="1" t="s">
        <v>3162</v>
      </c>
      <c r="AQ501" s="1" t="s">
        <v>3162</v>
      </c>
      <c r="AW501" s="1" t="s">
        <v>3162</v>
      </c>
      <c r="BC501" s="1">
        <f t="shared" si="7"/>
        <v>3</v>
      </c>
      <c r="BD501" s="3"/>
    </row>
    <row r="502" spans="1:56" s="1" customFormat="1" ht="15" x14ac:dyDescent="0.25">
      <c r="G502" s="1" t="s">
        <v>3161</v>
      </c>
      <c r="H502" s="1" t="s">
        <v>3158</v>
      </c>
      <c r="I502" s="1" t="s">
        <v>4595</v>
      </c>
      <c r="J502" s="1" t="s">
        <v>4596</v>
      </c>
      <c r="L502" s="1" t="s">
        <v>3901</v>
      </c>
      <c r="M502" s="18" t="s">
        <v>4594</v>
      </c>
      <c r="N502" s="18"/>
      <c r="O502" s="1" t="s">
        <v>3902</v>
      </c>
      <c r="P502" s="1" t="s">
        <v>488</v>
      </c>
      <c r="Q502" s="1" t="s">
        <v>296</v>
      </c>
      <c r="R502" s="1">
        <v>85206</v>
      </c>
      <c r="S502" s="1" t="s">
        <v>4712</v>
      </c>
      <c r="AD502" s="1" t="s">
        <v>3899</v>
      </c>
      <c r="AE502" s="3"/>
      <c r="BC502" s="1">
        <f t="shared" si="7"/>
        <v>0</v>
      </c>
    </row>
    <row r="503" spans="1:56" s="1" customFormat="1" ht="15" x14ac:dyDescent="0.25">
      <c r="D503" s="2"/>
      <c r="E503" s="2"/>
      <c r="H503" s="1" t="s">
        <v>3158</v>
      </c>
      <c r="I503" s="1" t="s">
        <v>3393</v>
      </c>
      <c r="J503" s="1" t="s">
        <v>2447</v>
      </c>
      <c r="L503" s="1" t="s">
        <v>2290</v>
      </c>
      <c r="M503" s="18" t="s">
        <v>586</v>
      </c>
      <c r="N503" s="18"/>
      <c r="O503" s="1" t="s">
        <v>5165</v>
      </c>
      <c r="P503" s="1" t="s">
        <v>131</v>
      </c>
      <c r="Q503" s="1" t="s">
        <v>296</v>
      </c>
      <c r="R503" s="1">
        <v>85215</v>
      </c>
      <c r="S503" s="1" t="s">
        <v>4213</v>
      </c>
      <c r="AD503" s="2" t="s">
        <v>4797</v>
      </c>
      <c r="AE503" s="3"/>
      <c r="AF503" s="1" t="s">
        <v>2388</v>
      </c>
      <c r="BC503" s="1">
        <f t="shared" si="7"/>
        <v>0</v>
      </c>
    </row>
    <row r="504" spans="1:56" s="1" customFormat="1" ht="15" x14ac:dyDescent="0.25">
      <c r="D504" s="2"/>
      <c r="E504" s="2"/>
      <c r="H504" s="1" t="s">
        <v>3158</v>
      </c>
      <c r="I504" s="1" t="s">
        <v>4646</v>
      </c>
      <c r="J504" s="1" t="s">
        <v>428</v>
      </c>
      <c r="M504" s="18"/>
      <c r="N504" s="18"/>
      <c r="AD504" s="2"/>
      <c r="AE504" s="3" t="s">
        <v>3161</v>
      </c>
      <c r="BC504" s="1">
        <f t="shared" si="7"/>
        <v>0</v>
      </c>
    </row>
    <row r="505" spans="1:56" s="1" customFormat="1" ht="15" x14ac:dyDescent="0.25">
      <c r="A505" s="8"/>
      <c r="B505" s="8"/>
      <c r="D505" s="6"/>
      <c r="E505" s="2"/>
      <c r="H505" s="1" t="s">
        <v>3158</v>
      </c>
      <c r="I505" s="1" t="s">
        <v>1597</v>
      </c>
      <c r="J505" s="1" t="s">
        <v>1740</v>
      </c>
      <c r="M505" s="18"/>
      <c r="N505" s="18"/>
      <c r="AW505" s="1" t="s">
        <v>3162</v>
      </c>
      <c r="BC505" s="1">
        <f t="shared" si="7"/>
        <v>1</v>
      </c>
      <c r="BD505" s="3"/>
    </row>
    <row r="506" spans="1:56" s="1" customFormat="1" ht="15" x14ac:dyDescent="0.25">
      <c r="D506" s="2"/>
      <c r="E506" s="2"/>
      <c r="H506" s="1" t="s">
        <v>3158</v>
      </c>
      <c r="I506" s="1" t="s">
        <v>4647</v>
      </c>
      <c r="J506" s="1" t="s">
        <v>4648</v>
      </c>
      <c r="M506" s="18"/>
      <c r="N506" s="18"/>
      <c r="AD506" s="2"/>
      <c r="AE506" s="3" t="s">
        <v>3161</v>
      </c>
      <c r="BC506" s="1">
        <f t="shared" si="7"/>
        <v>0</v>
      </c>
    </row>
    <row r="507" spans="1:56" s="1" customFormat="1" ht="15" x14ac:dyDescent="0.25">
      <c r="D507" s="2"/>
      <c r="E507" s="2"/>
      <c r="H507" s="1" t="s">
        <v>481</v>
      </c>
      <c r="I507" s="1" t="s">
        <v>4647</v>
      </c>
      <c r="J507" s="1" t="s">
        <v>2144</v>
      </c>
      <c r="M507" s="18"/>
      <c r="N507" s="18"/>
      <c r="AD507" s="2"/>
      <c r="AE507" s="3" t="s">
        <v>3161</v>
      </c>
      <c r="BC507" s="1">
        <f t="shared" si="7"/>
        <v>0</v>
      </c>
    </row>
    <row r="508" spans="1:56" s="1" customFormat="1" ht="15" x14ac:dyDescent="0.25">
      <c r="D508" s="2"/>
      <c r="E508" s="2"/>
      <c r="H508" s="1" t="s">
        <v>3158</v>
      </c>
      <c r="I508" s="1" t="s">
        <v>4649</v>
      </c>
      <c r="J508" s="1" t="s">
        <v>4650</v>
      </c>
      <c r="L508" s="1" t="s">
        <v>4651</v>
      </c>
      <c r="M508" s="18" t="s">
        <v>4655</v>
      </c>
      <c r="N508" s="18"/>
      <c r="O508" s="1" t="s">
        <v>4652</v>
      </c>
      <c r="P508" s="1" t="s">
        <v>4653</v>
      </c>
      <c r="Q508" s="1" t="s">
        <v>4654</v>
      </c>
      <c r="R508" s="1">
        <v>92211</v>
      </c>
      <c r="S508" s="1" t="s">
        <v>4213</v>
      </c>
      <c r="AB508" s="1" t="s">
        <v>3175</v>
      </c>
      <c r="AC508" s="1" t="s">
        <v>3161</v>
      </c>
      <c r="AD508" s="2" t="s">
        <v>4656</v>
      </c>
      <c r="AE508" s="3" t="s">
        <v>3161</v>
      </c>
      <c r="AF508" s="1" t="s">
        <v>2564</v>
      </c>
      <c r="BC508" s="1">
        <f t="shared" si="7"/>
        <v>0</v>
      </c>
    </row>
    <row r="509" spans="1:56" s="1" customFormat="1" ht="15" x14ac:dyDescent="0.25">
      <c r="A509" s="8"/>
      <c r="B509" s="8"/>
      <c r="D509" s="6"/>
      <c r="E509" s="2"/>
      <c r="H509" s="1" t="s">
        <v>481</v>
      </c>
      <c r="I509" s="1" t="s">
        <v>258</v>
      </c>
      <c r="J509" s="1" t="s">
        <v>4364</v>
      </c>
      <c r="M509" s="18"/>
      <c r="N509" s="18"/>
      <c r="AZ509" s="1" t="s">
        <v>3162</v>
      </c>
      <c r="BB509" s="1" t="s">
        <v>3162</v>
      </c>
      <c r="BC509" s="1">
        <f t="shared" si="7"/>
        <v>2</v>
      </c>
      <c r="BD509" s="3"/>
    </row>
    <row r="510" spans="1:56" s="1" customFormat="1" ht="15" x14ac:dyDescent="0.25">
      <c r="A510" s="8"/>
      <c r="B510" s="8"/>
      <c r="D510" s="6"/>
      <c r="E510" s="2"/>
      <c r="H510" s="1" t="s">
        <v>3158</v>
      </c>
      <c r="I510" s="1" t="s">
        <v>258</v>
      </c>
      <c r="J510" s="1" t="s">
        <v>259</v>
      </c>
      <c r="M510" s="18"/>
      <c r="N510" s="18"/>
      <c r="AZ510" s="1" t="s">
        <v>3162</v>
      </c>
      <c r="BB510" s="1" t="s">
        <v>3162</v>
      </c>
      <c r="BC510" s="1">
        <f t="shared" si="7"/>
        <v>2</v>
      </c>
      <c r="BD510" s="3"/>
    </row>
    <row r="511" spans="1:56" s="1" customFormat="1" ht="15.6" x14ac:dyDescent="0.3">
      <c r="D511" s="6"/>
      <c r="E511" s="2"/>
      <c r="F511" s="2"/>
      <c r="H511" s="1" t="s">
        <v>481</v>
      </c>
      <c r="I511" s="1" t="s">
        <v>290</v>
      </c>
      <c r="J511" s="1" t="s">
        <v>1010</v>
      </c>
      <c r="L511" s="1" t="s">
        <v>291</v>
      </c>
      <c r="M511" s="18" t="s">
        <v>292</v>
      </c>
      <c r="N511" s="18"/>
      <c r="O511" s="1" t="s">
        <v>2944</v>
      </c>
      <c r="P511" s="1" t="s">
        <v>488</v>
      </c>
      <c r="Q511" s="1" t="s">
        <v>296</v>
      </c>
      <c r="R511" s="1">
        <v>85213</v>
      </c>
      <c r="S511" s="1" t="s">
        <v>4213</v>
      </c>
      <c r="AD511" s="2"/>
      <c r="AE511" s="3"/>
      <c r="AF511" s="1" t="s">
        <v>2388</v>
      </c>
      <c r="BC511" s="1">
        <f t="shared" si="7"/>
        <v>0</v>
      </c>
    </row>
    <row r="512" spans="1:56" s="1" customFormat="1" ht="15" x14ac:dyDescent="0.25">
      <c r="D512" s="2"/>
      <c r="E512" s="2"/>
      <c r="H512" s="1" t="s">
        <v>3158</v>
      </c>
      <c r="I512" s="1" t="s">
        <v>1290</v>
      </c>
      <c r="J512" s="1" t="s">
        <v>1055</v>
      </c>
      <c r="M512" s="18"/>
      <c r="N512" s="18"/>
      <c r="AD512" s="1" t="s">
        <v>1019</v>
      </c>
      <c r="AE512" s="3"/>
      <c r="BC512" s="1">
        <f t="shared" si="7"/>
        <v>0</v>
      </c>
    </row>
    <row r="513" spans="1:81" s="1" customFormat="1" ht="15" x14ac:dyDescent="0.25">
      <c r="D513" s="2"/>
      <c r="E513" s="2"/>
      <c r="H513" s="1" t="s">
        <v>3158</v>
      </c>
      <c r="I513" s="1" t="s">
        <v>4657</v>
      </c>
      <c r="J513" s="1" t="s">
        <v>1630</v>
      </c>
      <c r="L513" s="1" t="s">
        <v>486</v>
      </c>
      <c r="M513" s="18"/>
      <c r="N513" s="18"/>
      <c r="O513" s="1" t="s">
        <v>486</v>
      </c>
      <c r="P513" s="1" t="s">
        <v>488</v>
      </c>
      <c r="Q513" s="1" t="s">
        <v>296</v>
      </c>
      <c r="R513" s="1" t="s">
        <v>486</v>
      </c>
      <c r="AD513" s="2"/>
      <c r="AE513" s="3"/>
      <c r="BC513" s="1">
        <f t="shared" si="7"/>
        <v>0</v>
      </c>
    </row>
    <row r="514" spans="1:81" s="1" customFormat="1" ht="15" x14ac:dyDescent="0.25">
      <c r="D514" s="6"/>
      <c r="E514" s="2"/>
      <c r="H514" s="1" t="s">
        <v>481</v>
      </c>
      <c r="I514" s="1" t="s">
        <v>5092</v>
      </c>
      <c r="J514" s="1" t="s">
        <v>711</v>
      </c>
      <c r="L514" s="1" t="s">
        <v>3657</v>
      </c>
      <c r="M514" s="18"/>
      <c r="N514" s="18"/>
      <c r="O514" s="1" t="s">
        <v>1906</v>
      </c>
      <c r="P514" s="1" t="s">
        <v>488</v>
      </c>
      <c r="Q514" s="1" t="s">
        <v>296</v>
      </c>
      <c r="R514" s="1">
        <v>85206</v>
      </c>
      <c r="AB514" s="1" t="s">
        <v>3196</v>
      </c>
      <c r="AC514" s="1" t="s">
        <v>5091</v>
      </c>
      <c r="AD514" s="2" t="s">
        <v>4592</v>
      </c>
      <c r="AE514" s="3"/>
      <c r="BC514" s="1">
        <f t="shared" si="7"/>
        <v>0</v>
      </c>
    </row>
    <row r="515" spans="1:81" s="1" customFormat="1" ht="15" x14ac:dyDescent="0.25">
      <c r="A515" s="8"/>
      <c r="B515" s="8"/>
      <c r="D515" s="6"/>
      <c r="E515" s="2"/>
      <c r="H515" s="1" t="s">
        <v>3158</v>
      </c>
      <c r="I515" s="1" t="s">
        <v>1371</v>
      </c>
      <c r="J515" s="1" t="s">
        <v>5006</v>
      </c>
      <c r="M515" s="18"/>
      <c r="N515" s="18"/>
      <c r="AT515" s="1" t="s">
        <v>3162</v>
      </c>
      <c r="BC515" s="1">
        <f t="shared" si="7"/>
        <v>1</v>
      </c>
      <c r="BD515" s="3"/>
    </row>
    <row r="516" spans="1:81" s="1" customFormat="1" ht="15" x14ac:dyDescent="0.25">
      <c r="A516" s="8"/>
      <c r="B516" s="8"/>
      <c r="D516" s="6"/>
      <c r="E516" s="2"/>
      <c r="H516" s="1" t="s">
        <v>3158</v>
      </c>
      <c r="I516" s="1" t="s">
        <v>1371</v>
      </c>
      <c r="J516" s="1" t="s">
        <v>1372</v>
      </c>
      <c r="M516" s="18"/>
      <c r="N516" s="18"/>
      <c r="AT516" s="1" t="s">
        <v>3162</v>
      </c>
      <c r="BC516" s="1">
        <f t="shared" si="7"/>
        <v>1</v>
      </c>
      <c r="BD516" s="3"/>
    </row>
    <row r="517" spans="1:81" s="1" customFormat="1" ht="15" x14ac:dyDescent="0.25">
      <c r="A517" s="8"/>
      <c r="B517" s="8"/>
      <c r="D517" s="6"/>
      <c r="E517" s="2"/>
      <c r="H517" s="1" t="s">
        <v>3158</v>
      </c>
      <c r="I517" s="1" t="s">
        <v>557</v>
      </c>
      <c r="J517" s="1" t="s">
        <v>3069</v>
      </c>
      <c r="M517" s="18"/>
      <c r="N517" s="18"/>
      <c r="AP517" s="1" t="s">
        <v>3162</v>
      </c>
      <c r="AQ517" s="1" t="s">
        <v>3162</v>
      </c>
      <c r="BC517" s="1">
        <f t="shared" si="7"/>
        <v>2</v>
      </c>
      <c r="BD517" s="3"/>
    </row>
    <row r="518" spans="1:81" s="1" customFormat="1" ht="15" x14ac:dyDescent="0.25">
      <c r="A518" s="8"/>
      <c r="B518" s="8"/>
      <c r="D518" s="6"/>
      <c r="E518" s="2"/>
      <c r="H518" s="1" t="s">
        <v>481</v>
      </c>
      <c r="I518" s="1" t="s">
        <v>557</v>
      </c>
      <c r="J518" s="1" t="s">
        <v>558</v>
      </c>
      <c r="M518" s="18"/>
      <c r="N518" s="18"/>
      <c r="AP518" s="1" t="s">
        <v>3162</v>
      </c>
      <c r="AQ518" s="1" t="s">
        <v>3162</v>
      </c>
      <c r="BC518" s="1">
        <f t="shared" si="7"/>
        <v>2</v>
      </c>
      <c r="BD518" s="3"/>
    </row>
    <row r="519" spans="1:81" s="1" customFormat="1" ht="15" x14ac:dyDescent="0.25">
      <c r="A519" s="8"/>
      <c r="B519" s="8"/>
      <c r="D519" s="6"/>
      <c r="E519" s="2"/>
      <c r="H519" s="1" t="s">
        <v>3158</v>
      </c>
      <c r="I519" s="1" t="s">
        <v>3175</v>
      </c>
      <c r="J519" s="1" t="s">
        <v>3471</v>
      </c>
      <c r="M519" s="18"/>
      <c r="N519" s="18"/>
      <c r="AD519" s="2"/>
      <c r="AE519" s="3"/>
      <c r="AO519" s="1" t="s">
        <v>3162</v>
      </c>
      <c r="BC519" s="1">
        <f t="shared" si="7"/>
        <v>1</v>
      </c>
    </row>
    <row r="520" spans="1:81" s="1" customFormat="1" ht="15" x14ac:dyDescent="0.25">
      <c r="A520" s="8"/>
      <c r="B520" s="8"/>
      <c r="D520" s="6"/>
      <c r="E520" s="2"/>
      <c r="H520" s="1" t="s">
        <v>481</v>
      </c>
      <c r="I520" s="1" t="s">
        <v>3175</v>
      </c>
      <c r="J520" s="1" t="s">
        <v>1513</v>
      </c>
      <c r="M520" s="18"/>
      <c r="N520" s="18"/>
      <c r="AD520" s="2"/>
      <c r="AE520" s="3"/>
      <c r="AO520" s="1" t="s">
        <v>3162</v>
      </c>
      <c r="BC520" s="1">
        <f t="shared" si="7"/>
        <v>1</v>
      </c>
    </row>
    <row r="521" spans="1:81" s="1" customFormat="1" ht="15" x14ac:dyDescent="0.25">
      <c r="A521" s="6">
        <v>42712</v>
      </c>
      <c r="B521" s="8"/>
      <c r="D521" s="6">
        <v>42712</v>
      </c>
      <c r="E521" s="2"/>
      <c r="G521" s="1" t="s">
        <v>3161</v>
      </c>
      <c r="H521" s="1" t="s">
        <v>3158</v>
      </c>
      <c r="I521" s="1" t="s">
        <v>1634</v>
      </c>
      <c r="J521" s="1" t="s">
        <v>1635</v>
      </c>
      <c r="L521" s="1" t="s">
        <v>799</v>
      </c>
      <c r="M521" s="18" t="s">
        <v>1638</v>
      </c>
      <c r="N521" s="18"/>
      <c r="O521" s="1" t="s">
        <v>3226</v>
      </c>
      <c r="P521" s="1" t="s">
        <v>488</v>
      </c>
      <c r="Q521" s="1" t="s">
        <v>296</v>
      </c>
      <c r="R521" s="1">
        <v>85205</v>
      </c>
      <c r="AE521" s="3"/>
      <c r="AS521" s="1" t="s">
        <v>3162</v>
      </c>
      <c r="AX521" s="1" t="s">
        <v>3162</v>
      </c>
      <c r="BA521" s="1" t="s">
        <v>3162</v>
      </c>
      <c r="BC521" s="1">
        <f t="shared" si="7"/>
        <v>3</v>
      </c>
    </row>
    <row r="522" spans="1:81" s="1" customFormat="1" ht="15" x14ac:dyDescent="0.25">
      <c r="A522" s="6">
        <v>42712</v>
      </c>
      <c r="B522" s="8"/>
      <c r="D522" s="6">
        <v>42712</v>
      </c>
      <c r="E522" s="2"/>
      <c r="G522" s="1" t="s">
        <v>3161</v>
      </c>
      <c r="H522" s="1" t="s">
        <v>481</v>
      </c>
      <c r="I522" s="1" t="s">
        <v>1634</v>
      </c>
      <c r="J522" s="1" t="s">
        <v>1639</v>
      </c>
      <c r="L522" s="1" t="s">
        <v>799</v>
      </c>
      <c r="M522" s="18" t="s">
        <v>1638</v>
      </c>
      <c r="N522" s="18"/>
      <c r="O522" s="1" t="s">
        <v>3226</v>
      </c>
      <c r="P522" s="1" t="s">
        <v>488</v>
      </c>
      <c r="Q522" s="1" t="s">
        <v>296</v>
      </c>
      <c r="R522" s="1">
        <v>85205</v>
      </c>
      <c r="AE522" s="3"/>
      <c r="AS522" s="1" t="s">
        <v>3162</v>
      </c>
      <c r="AX522" s="1" t="s">
        <v>3162</v>
      </c>
      <c r="BA522" s="1" t="s">
        <v>3162</v>
      </c>
      <c r="BC522" s="1">
        <f t="shared" si="7"/>
        <v>3</v>
      </c>
    </row>
    <row r="523" spans="1:81" s="1" customFormat="1" ht="15" x14ac:dyDescent="0.25">
      <c r="D523" s="2"/>
      <c r="E523" s="2"/>
      <c r="H523" s="1" t="s">
        <v>481</v>
      </c>
      <c r="I523" s="1" t="s">
        <v>3862</v>
      </c>
      <c r="J523" s="1" t="s">
        <v>2418</v>
      </c>
      <c r="L523" s="1" t="s">
        <v>3863</v>
      </c>
      <c r="M523" s="18" t="s">
        <v>3865</v>
      </c>
      <c r="N523" s="18"/>
      <c r="O523" s="1" t="s">
        <v>3864</v>
      </c>
      <c r="P523" s="1" t="s">
        <v>488</v>
      </c>
      <c r="Q523" s="1" t="s">
        <v>296</v>
      </c>
      <c r="R523" s="1">
        <v>85209</v>
      </c>
      <c r="S523" s="1" t="s">
        <v>4213</v>
      </c>
      <c r="AD523" s="2"/>
      <c r="AE523" s="3"/>
      <c r="AF523" s="1" t="s">
        <v>2564</v>
      </c>
      <c r="BC523" s="1">
        <f t="shared" si="7"/>
        <v>0</v>
      </c>
    </row>
    <row r="524" spans="1:81" s="1" customFormat="1" ht="15" x14ac:dyDescent="0.25">
      <c r="D524" s="2"/>
      <c r="E524" s="2"/>
      <c r="H524" s="1" t="s">
        <v>3158</v>
      </c>
      <c r="I524" s="1" t="s">
        <v>3866</v>
      </c>
      <c r="J524" s="1" t="s">
        <v>3311</v>
      </c>
      <c r="L524" s="1" t="s">
        <v>3867</v>
      </c>
      <c r="M524" s="18" t="s">
        <v>1050</v>
      </c>
      <c r="N524" s="18"/>
      <c r="O524" s="1" t="s">
        <v>3868</v>
      </c>
      <c r="P524" s="1" t="s">
        <v>488</v>
      </c>
      <c r="Q524" s="1" t="s">
        <v>296</v>
      </c>
      <c r="R524" s="1">
        <v>85206</v>
      </c>
      <c r="S524" s="1" t="s">
        <v>4213</v>
      </c>
      <c r="T524" s="1" t="s">
        <v>4712</v>
      </c>
      <c r="AD524" s="2"/>
      <c r="AE524" s="3" t="s">
        <v>3161</v>
      </c>
      <c r="AF524" s="1" t="s">
        <v>2388</v>
      </c>
      <c r="BC524" s="1">
        <f t="shared" si="7"/>
        <v>0</v>
      </c>
      <c r="BF524" s="1" t="s">
        <v>4712</v>
      </c>
      <c r="BG524" s="1" t="s">
        <v>4712</v>
      </c>
      <c r="BH524" s="1" t="s">
        <v>4712</v>
      </c>
      <c r="BI524" s="1" t="s">
        <v>4712</v>
      </c>
      <c r="BJ524" s="1" t="s">
        <v>4712</v>
      </c>
      <c r="BK524" s="1" t="s">
        <v>4712</v>
      </c>
      <c r="BL524" s="1" t="s">
        <v>4712</v>
      </c>
      <c r="BM524" s="1" t="s">
        <v>4712</v>
      </c>
      <c r="BN524" s="1" t="s">
        <v>4712</v>
      </c>
      <c r="CA524" s="1" t="s">
        <v>4712</v>
      </c>
      <c r="CC524" s="1" t="s">
        <v>4712</v>
      </c>
    </row>
    <row r="525" spans="1:81" s="1" customFormat="1" ht="15" x14ac:dyDescent="0.25">
      <c r="A525" s="8"/>
      <c r="B525" s="8"/>
      <c r="D525" s="6"/>
      <c r="E525" s="2"/>
      <c r="I525" s="1" t="s">
        <v>1382</v>
      </c>
      <c r="J525" s="1" t="s">
        <v>562</v>
      </c>
      <c r="M525" s="18"/>
      <c r="N525" s="18"/>
      <c r="AE525" s="3"/>
      <c r="AT525" s="1" t="s">
        <v>3162</v>
      </c>
      <c r="BC525" s="1">
        <f t="shared" si="7"/>
        <v>1</v>
      </c>
    </row>
    <row r="526" spans="1:81" s="1" customFormat="1" ht="15" x14ac:dyDescent="0.25">
      <c r="A526" s="8"/>
      <c r="B526" s="8"/>
      <c r="D526" s="6"/>
      <c r="E526" s="2"/>
      <c r="I526" s="1" t="s">
        <v>1382</v>
      </c>
      <c r="J526" s="1" t="s">
        <v>1378</v>
      </c>
      <c r="M526" s="18"/>
      <c r="N526" s="18"/>
      <c r="AE526" s="3"/>
      <c r="AT526" s="1" t="s">
        <v>3162</v>
      </c>
      <c r="BC526" s="1">
        <f t="shared" si="7"/>
        <v>1</v>
      </c>
    </row>
    <row r="527" spans="1:81" s="1" customFormat="1" ht="15" x14ac:dyDescent="0.25">
      <c r="D527" s="2"/>
      <c r="E527" s="2"/>
      <c r="I527" s="1" t="s">
        <v>1051</v>
      </c>
      <c r="J527" s="1" t="s">
        <v>1023</v>
      </c>
      <c r="M527" s="18" t="s">
        <v>884</v>
      </c>
      <c r="N527" s="18"/>
      <c r="S527" s="1" t="s">
        <v>4213</v>
      </c>
      <c r="AD527" s="2"/>
      <c r="AE527" s="3"/>
      <c r="BC527" s="1">
        <f t="shared" si="7"/>
        <v>0</v>
      </c>
    </row>
    <row r="528" spans="1:81" s="1" customFormat="1" ht="15" x14ac:dyDescent="0.25">
      <c r="D528" s="2"/>
      <c r="E528" s="2"/>
      <c r="H528" s="1" t="s">
        <v>481</v>
      </c>
      <c r="I528" s="1" t="s">
        <v>885</v>
      </c>
      <c r="J528" s="1" t="s">
        <v>886</v>
      </c>
      <c r="M528" s="18"/>
      <c r="N528" s="18"/>
      <c r="AD528" s="2"/>
      <c r="AE528" s="3"/>
      <c r="BC528" s="1">
        <f t="shared" si="7"/>
        <v>0</v>
      </c>
    </row>
    <row r="529" spans="3:70" s="1" customFormat="1" ht="15" x14ac:dyDescent="0.25">
      <c r="C529" s="14"/>
      <c r="D529" s="6"/>
      <c r="E529" s="2"/>
      <c r="H529" s="1" t="s">
        <v>3158</v>
      </c>
      <c r="I529" s="1" t="s">
        <v>1455</v>
      </c>
      <c r="J529" s="1" t="s">
        <v>3639</v>
      </c>
      <c r="M529" s="18"/>
      <c r="N529" s="18"/>
      <c r="AD529" s="2"/>
      <c r="AE529" s="3"/>
      <c r="AJ529" s="1" t="s">
        <v>3162</v>
      </c>
      <c r="AK529" s="1" t="s">
        <v>3162</v>
      </c>
      <c r="BC529" s="1">
        <f t="shared" si="7"/>
        <v>2</v>
      </c>
    </row>
    <row r="530" spans="3:70" s="1" customFormat="1" ht="15" x14ac:dyDescent="0.25">
      <c r="C530" s="14"/>
      <c r="D530" s="6"/>
      <c r="E530" s="2"/>
      <c r="I530" s="1" t="s">
        <v>256</v>
      </c>
      <c r="J530" s="1" t="s">
        <v>3081</v>
      </c>
      <c r="M530" s="18"/>
      <c r="N530" s="18"/>
      <c r="AD530" s="2"/>
      <c r="AE530" s="3"/>
      <c r="AZ530" s="1" t="s">
        <v>3162</v>
      </c>
      <c r="BC530" s="1">
        <f t="shared" si="7"/>
        <v>1</v>
      </c>
    </row>
    <row r="531" spans="3:70" s="1" customFormat="1" ht="15" x14ac:dyDescent="0.25">
      <c r="C531" s="14"/>
      <c r="D531" s="6"/>
      <c r="E531" s="2"/>
      <c r="I531" s="1" t="s">
        <v>1398</v>
      </c>
      <c r="J531" s="1" t="s">
        <v>4000</v>
      </c>
      <c r="M531" s="18"/>
      <c r="N531" s="18"/>
      <c r="AD531" s="2"/>
      <c r="AE531" s="3"/>
      <c r="AU531" s="1" t="s">
        <v>3162</v>
      </c>
      <c r="BC531" s="1">
        <f t="shared" si="7"/>
        <v>1</v>
      </c>
    </row>
    <row r="532" spans="3:70" s="1" customFormat="1" ht="15" x14ac:dyDescent="0.25">
      <c r="D532" s="2"/>
      <c r="E532" s="2"/>
      <c r="H532" s="1" t="s">
        <v>3158</v>
      </c>
      <c r="I532" s="1" t="s">
        <v>888</v>
      </c>
      <c r="J532" s="1" t="s">
        <v>889</v>
      </c>
      <c r="L532" s="1" t="s">
        <v>890</v>
      </c>
      <c r="M532" s="18" t="s">
        <v>893</v>
      </c>
      <c r="N532" s="18"/>
      <c r="O532" s="1" t="s">
        <v>891</v>
      </c>
      <c r="P532" s="1" t="s">
        <v>488</v>
      </c>
      <c r="Q532" s="1" t="s">
        <v>296</v>
      </c>
      <c r="R532" s="1">
        <v>85206</v>
      </c>
      <c r="S532" s="1" t="s">
        <v>4213</v>
      </c>
      <c r="AD532" s="2"/>
      <c r="AE532" s="3"/>
      <c r="AF532" s="1" t="s">
        <v>2388</v>
      </c>
      <c r="BC532" s="1">
        <f t="shared" si="7"/>
        <v>0</v>
      </c>
    </row>
    <row r="533" spans="3:70" s="1" customFormat="1" ht="15" x14ac:dyDescent="0.25">
      <c r="D533" s="2"/>
      <c r="E533" s="2"/>
      <c r="H533" s="1" t="s">
        <v>481</v>
      </c>
      <c r="I533" s="1" t="s">
        <v>4660</v>
      </c>
      <c r="J533" s="1" t="s">
        <v>4642</v>
      </c>
      <c r="M533" s="18" t="s">
        <v>894</v>
      </c>
      <c r="N533" s="18"/>
      <c r="S533" s="1" t="s">
        <v>4213</v>
      </c>
      <c r="AB533" s="1" t="s">
        <v>3196</v>
      </c>
      <c r="AD533" s="1" t="s">
        <v>362</v>
      </c>
      <c r="AE533" s="3"/>
      <c r="AF533" s="1" t="s">
        <v>2564</v>
      </c>
      <c r="BC533" s="1">
        <f t="shared" si="7"/>
        <v>0</v>
      </c>
    </row>
    <row r="534" spans="3:70" s="1" customFormat="1" ht="15" x14ac:dyDescent="0.25">
      <c r="D534" s="2"/>
      <c r="E534" s="2"/>
      <c r="H534" s="1" t="s">
        <v>3158</v>
      </c>
      <c r="I534" s="1" t="s">
        <v>895</v>
      </c>
      <c r="J534" s="1" t="s">
        <v>896</v>
      </c>
      <c r="L534" s="1" t="s">
        <v>897</v>
      </c>
      <c r="M534" s="18" t="s">
        <v>899</v>
      </c>
      <c r="N534" s="18"/>
      <c r="O534" s="1" t="s">
        <v>898</v>
      </c>
      <c r="P534" s="1" t="s">
        <v>488</v>
      </c>
      <c r="Q534" s="1" t="s">
        <v>296</v>
      </c>
      <c r="R534" s="1">
        <v>85208</v>
      </c>
      <c r="S534" s="1" t="s">
        <v>4213</v>
      </c>
      <c r="AD534" s="2"/>
      <c r="AE534" s="3"/>
      <c r="AF534" s="1" t="s">
        <v>2388</v>
      </c>
      <c r="BC534" s="1">
        <f t="shared" si="7"/>
        <v>0</v>
      </c>
    </row>
    <row r="535" spans="3:70" s="1" customFormat="1" ht="15" x14ac:dyDescent="0.25">
      <c r="D535" s="2"/>
      <c r="E535" s="2"/>
      <c r="H535" s="1" t="s">
        <v>3158</v>
      </c>
      <c r="I535" s="1" t="s">
        <v>900</v>
      </c>
      <c r="J535" s="1" t="s">
        <v>901</v>
      </c>
      <c r="L535" s="1" t="s">
        <v>902</v>
      </c>
      <c r="M535" s="18"/>
      <c r="N535" s="18"/>
      <c r="O535" s="1" t="s">
        <v>3593</v>
      </c>
      <c r="P535" s="1" t="s">
        <v>488</v>
      </c>
      <c r="Q535" s="1" t="s">
        <v>296</v>
      </c>
      <c r="R535" s="1">
        <v>85207</v>
      </c>
      <c r="AD535" s="2"/>
      <c r="AE535" s="3"/>
      <c r="BC535" s="1">
        <f t="shared" si="7"/>
        <v>0</v>
      </c>
    </row>
    <row r="536" spans="3:70" s="1" customFormat="1" ht="15" x14ac:dyDescent="0.25">
      <c r="D536" s="2"/>
      <c r="E536" s="2"/>
      <c r="H536" s="1" t="s">
        <v>481</v>
      </c>
      <c r="I536" s="1" t="s">
        <v>900</v>
      </c>
      <c r="J536" s="1" t="s">
        <v>631</v>
      </c>
      <c r="L536" s="1" t="s">
        <v>902</v>
      </c>
      <c r="M536" s="18"/>
      <c r="N536" s="18"/>
      <c r="O536" s="1" t="s">
        <v>3593</v>
      </c>
      <c r="P536" s="1" t="s">
        <v>488</v>
      </c>
      <c r="Q536" s="1" t="s">
        <v>296</v>
      </c>
      <c r="R536" s="1">
        <v>85207</v>
      </c>
      <c r="AD536" s="2"/>
      <c r="AE536" s="3"/>
      <c r="BC536" s="1">
        <f t="shared" si="7"/>
        <v>0</v>
      </c>
    </row>
    <row r="537" spans="3:70" s="1" customFormat="1" ht="15" x14ac:dyDescent="0.25">
      <c r="D537" s="2"/>
      <c r="E537" s="2"/>
      <c r="I537" s="1" t="s">
        <v>1705</v>
      </c>
      <c r="J537" s="1" t="s">
        <v>3701</v>
      </c>
      <c r="L537" s="1" t="s">
        <v>3702</v>
      </c>
      <c r="M537" s="18"/>
      <c r="N537" s="18"/>
      <c r="Q537" s="1" t="s">
        <v>296</v>
      </c>
      <c r="AD537" s="1" t="s">
        <v>3703</v>
      </c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1">
        <f t="shared" si="7"/>
        <v>0</v>
      </c>
      <c r="BD537" s="3"/>
    </row>
    <row r="538" spans="3:70" s="1" customFormat="1" ht="15" x14ac:dyDescent="0.25">
      <c r="C538" s="14"/>
      <c r="D538" s="6"/>
      <c r="E538" s="2"/>
      <c r="I538" s="1" t="s">
        <v>224</v>
      </c>
      <c r="J538" s="1" t="s">
        <v>1171</v>
      </c>
      <c r="M538" s="18"/>
      <c r="N538" s="18"/>
      <c r="AD538" s="2"/>
      <c r="AE538" s="3"/>
      <c r="AX538" s="1" t="s">
        <v>3162</v>
      </c>
      <c r="BB538" s="1" t="s">
        <v>3162</v>
      </c>
      <c r="BC538" s="1">
        <f t="shared" si="7"/>
        <v>2</v>
      </c>
    </row>
    <row r="539" spans="3:70" s="1" customFormat="1" ht="15" x14ac:dyDescent="0.25">
      <c r="D539" s="2"/>
      <c r="E539" s="2"/>
      <c r="G539" s="1" t="s">
        <v>3161</v>
      </c>
      <c r="H539" s="1" t="s">
        <v>3158</v>
      </c>
      <c r="I539" s="1" t="s">
        <v>632</v>
      </c>
      <c r="J539" s="1" t="s">
        <v>633</v>
      </c>
      <c r="L539" s="1" t="s">
        <v>634</v>
      </c>
      <c r="M539" s="18" t="s">
        <v>1961</v>
      </c>
      <c r="N539" s="18"/>
      <c r="P539" s="1" t="s">
        <v>488</v>
      </c>
      <c r="Q539" s="1" t="s">
        <v>296</v>
      </c>
      <c r="S539" s="1" t="s">
        <v>4213</v>
      </c>
      <c r="AD539" s="2"/>
      <c r="AE539" s="3"/>
      <c r="AF539" s="1" t="s">
        <v>2388</v>
      </c>
      <c r="BC539" s="1">
        <f t="shared" si="7"/>
        <v>0</v>
      </c>
      <c r="BF539" s="1" t="s">
        <v>4712</v>
      </c>
      <c r="BG539" s="1" t="s">
        <v>4712</v>
      </c>
      <c r="BK539" s="1" t="s">
        <v>4712</v>
      </c>
      <c r="BL539" s="1" t="s">
        <v>4712</v>
      </c>
      <c r="BM539" s="1" t="s">
        <v>4712</v>
      </c>
      <c r="BN539" s="1" t="s">
        <v>4712</v>
      </c>
      <c r="BO539" s="1" t="s">
        <v>4712</v>
      </c>
      <c r="BP539" s="1" t="s">
        <v>4712</v>
      </c>
      <c r="BR539" s="1" t="s">
        <v>4712</v>
      </c>
    </row>
    <row r="540" spans="3:70" s="1" customFormat="1" ht="15" x14ac:dyDescent="0.25">
      <c r="C540" s="14"/>
      <c r="D540" s="6"/>
      <c r="E540" s="2"/>
      <c r="I540" s="1" t="s">
        <v>207</v>
      </c>
      <c r="J540" s="1" t="s">
        <v>2565</v>
      </c>
      <c r="M540" s="18"/>
      <c r="N540" s="18"/>
      <c r="AD540" s="2"/>
      <c r="AE540" s="3"/>
      <c r="AW540" s="1" t="s">
        <v>3162</v>
      </c>
      <c r="BC540" s="1">
        <f t="shared" si="7"/>
        <v>1</v>
      </c>
    </row>
    <row r="541" spans="3:70" s="1" customFormat="1" ht="15" x14ac:dyDescent="0.25">
      <c r="D541" s="2"/>
      <c r="E541" s="2"/>
      <c r="H541" s="1" t="s">
        <v>3158</v>
      </c>
      <c r="I541" s="1" t="s">
        <v>5196</v>
      </c>
      <c r="J541" s="1" t="s">
        <v>1964</v>
      </c>
      <c r="L541" s="1" t="s">
        <v>1965</v>
      </c>
      <c r="M541" s="18"/>
      <c r="N541" s="18"/>
      <c r="O541" s="1" t="s">
        <v>1966</v>
      </c>
      <c r="P541" s="1" t="s">
        <v>488</v>
      </c>
      <c r="Q541" s="1" t="s">
        <v>296</v>
      </c>
      <c r="R541" s="1">
        <v>85206</v>
      </c>
      <c r="AD541" s="2" t="s">
        <v>4962</v>
      </c>
      <c r="AE541" s="3"/>
      <c r="BC541" s="1">
        <f t="shared" si="7"/>
        <v>0</v>
      </c>
    </row>
    <row r="542" spans="3:70" s="1" customFormat="1" ht="15" x14ac:dyDescent="0.25">
      <c r="D542" s="2"/>
      <c r="E542" s="2"/>
      <c r="H542" s="1" t="s">
        <v>481</v>
      </c>
      <c r="I542" s="1" t="s">
        <v>3170</v>
      </c>
      <c r="J542" s="1" t="s">
        <v>5150</v>
      </c>
      <c r="M542" s="18"/>
      <c r="N542" s="18"/>
      <c r="O542" s="1" t="s">
        <v>1905</v>
      </c>
      <c r="P542" s="1" t="s">
        <v>488</v>
      </c>
      <c r="Q542" s="1" t="s">
        <v>296</v>
      </c>
      <c r="R542" s="1">
        <v>85208</v>
      </c>
      <c r="AD542" s="2" t="s">
        <v>3171</v>
      </c>
      <c r="AE542" s="3" t="s">
        <v>3161</v>
      </c>
      <c r="BC542" s="1">
        <f t="shared" si="7"/>
        <v>0</v>
      </c>
    </row>
    <row r="543" spans="3:70" s="1" customFormat="1" ht="15" x14ac:dyDescent="0.25">
      <c r="D543" s="2"/>
      <c r="E543" s="2"/>
      <c r="G543" s="1" t="s">
        <v>3161</v>
      </c>
      <c r="H543" s="1" t="s">
        <v>3158</v>
      </c>
      <c r="I543" s="1" t="s">
        <v>803</v>
      </c>
      <c r="J543" s="1" t="s">
        <v>879</v>
      </c>
      <c r="L543" s="1" t="s">
        <v>804</v>
      </c>
      <c r="M543" s="18"/>
      <c r="N543" s="18"/>
      <c r="O543" s="1" t="s">
        <v>805</v>
      </c>
      <c r="P543" s="1" t="s">
        <v>488</v>
      </c>
      <c r="Q543" s="1" t="s">
        <v>296</v>
      </c>
      <c r="R543" s="1">
        <v>85207</v>
      </c>
      <c r="AB543" s="2"/>
      <c r="AC543" s="3"/>
      <c r="BC543" s="1">
        <f t="shared" si="7"/>
        <v>0</v>
      </c>
    </row>
    <row r="544" spans="3:70" s="1" customFormat="1" ht="15" x14ac:dyDescent="0.25">
      <c r="D544" s="2"/>
      <c r="E544" s="2"/>
      <c r="G544" s="1" t="s">
        <v>3161</v>
      </c>
      <c r="H544" s="1" t="s">
        <v>481</v>
      </c>
      <c r="I544" s="1" t="s">
        <v>803</v>
      </c>
      <c r="J544" s="1" t="s">
        <v>1875</v>
      </c>
      <c r="L544" s="1" t="s">
        <v>804</v>
      </c>
      <c r="M544" s="18"/>
      <c r="N544" s="18"/>
      <c r="O544" s="1" t="s">
        <v>805</v>
      </c>
      <c r="P544" s="1" t="s">
        <v>488</v>
      </c>
      <c r="Q544" s="1" t="s">
        <v>296</v>
      </c>
      <c r="R544" s="1">
        <v>85207</v>
      </c>
      <c r="AB544" s="2"/>
      <c r="AC544" s="3"/>
      <c r="BC544" s="1">
        <f t="shared" si="7"/>
        <v>0</v>
      </c>
    </row>
    <row r="545" spans="1:68" s="1" customFormat="1" ht="15" x14ac:dyDescent="0.25">
      <c r="A545" s="6">
        <v>42740</v>
      </c>
      <c r="B545" s="8"/>
      <c r="D545" s="6">
        <v>42740</v>
      </c>
      <c r="E545" s="2"/>
      <c r="H545" s="1" t="s">
        <v>481</v>
      </c>
      <c r="I545" s="1" t="s">
        <v>4662</v>
      </c>
      <c r="J545" s="1" t="s">
        <v>299</v>
      </c>
      <c r="L545" s="1" t="s">
        <v>3926</v>
      </c>
      <c r="M545" s="18" t="s">
        <v>2292</v>
      </c>
      <c r="N545" s="18"/>
      <c r="O545" s="1" t="s">
        <v>5167</v>
      </c>
      <c r="P545" s="1" t="s">
        <v>488</v>
      </c>
      <c r="Q545" s="1" t="s">
        <v>296</v>
      </c>
      <c r="R545" s="1">
        <v>85209</v>
      </c>
      <c r="S545" s="1" t="s">
        <v>4213</v>
      </c>
      <c r="AD545" s="2" t="s">
        <v>2370</v>
      </c>
      <c r="AE545" s="3"/>
      <c r="AF545" s="1" t="s">
        <v>2564</v>
      </c>
      <c r="BC545" s="1">
        <f t="shared" si="7"/>
        <v>0</v>
      </c>
    </row>
    <row r="546" spans="1:68" s="1" customFormat="1" ht="15" x14ac:dyDescent="0.25">
      <c r="A546" s="6"/>
      <c r="C546" s="14"/>
      <c r="D546" s="6"/>
      <c r="E546" s="2"/>
      <c r="H546" s="1" t="s">
        <v>481</v>
      </c>
      <c r="I546" s="1" t="s">
        <v>1414</v>
      </c>
      <c r="J546" s="1" t="s">
        <v>1380</v>
      </c>
      <c r="M546" s="18"/>
      <c r="N546" s="18"/>
      <c r="AD546" s="2"/>
      <c r="AE546" s="3"/>
      <c r="AW546" s="1" t="s">
        <v>3162</v>
      </c>
      <c r="BC546" s="1">
        <f t="shared" si="7"/>
        <v>1</v>
      </c>
    </row>
    <row r="547" spans="1:68" s="1" customFormat="1" ht="15" x14ac:dyDescent="0.25">
      <c r="A547" s="6"/>
      <c r="C547" s="14"/>
      <c r="D547" s="6"/>
      <c r="E547" s="2"/>
      <c r="H547" s="1" t="s">
        <v>481</v>
      </c>
      <c r="I547" s="1" t="s">
        <v>2782</v>
      </c>
      <c r="J547" s="1" t="s">
        <v>4364</v>
      </c>
      <c r="M547" s="18"/>
      <c r="N547" s="18"/>
      <c r="AD547" s="2"/>
      <c r="AE547" s="3"/>
      <c r="AP547" s="1" t="s">
        <v>3162</v>
      </c>
      <c r="BC547" s="1">
        <f t="shared" si="7"/>
        <v>1</v>
      </c>
    </row>
    <row r="548" spans="1:68" s="1" customFormat="1" ht="15" x14ac:dyDescent="0.25">
      <c r="A548" s="6"/>
      <c r="C548" s="14"/>
      <c r="D548" s="6"/>
      <c r="E548" s="2"/>
      <c r="H548" s="1" t="s">
        <v>3158</v>
      </c>
      <c r="I548" s="1" t="s">
        <v>2782</v>
      </c>
      <c r="J548" s="1" t="s">
        <v>1917</v>
      </c>
      <c r="M548" s="18"/>
      <c r="N548" s="18"/>
      <c r="AD548" s="2"/>
      <c r="AE548" s="3"/>
      <c r="AP548" s="1" t="s">
        <v>3162</v>
      </c>
      <c r="BC548" s="1">
        <f t="shared" si="7"/>
        <v>1</v>
      </c>
    </row>
    <row r="549" spans="1:68" s="1" customFormat="1" ht="15" x14ac:dyDescent="0.25">
      <c r="A549" s="2"/>
      <c r="D549" s="2"/>
      <c r="E549" s="2"/>
      <c r="G549" s="1" t="s">
        <v>3161</v>
      </c>
      <c r="H549" s="1" t="s">
        <v>3158</v>
      </c>
      <c r="I549" s="1" t="s">
        <v>1967</v>
      </c>
      <c r="J549" s="1" t="s">
        <v>1968</v>
      </c>
      <c r="L549" s="1" t="s">
        <v>1969</v>
      </c>
      <c r="M549" s="18" t="s">
        <v>1971</v>
      </c>
      <c r="N549" s="18"/>
      <c r="O549" s="1" t="s">
        <v>1970</v>
      </c>
      <c r="P549" s="1" t="s">
        <v>5031</v>
      </c>
      <c r="Q549" s="1" t="s">
        <v>296</v>
      </c>
      <c r="S549" s="1" t="s">
        <v>4213</v>
      </c>
      <c r="AD549" s="2"/>
      <c r="AE549" s="3"/>
      <c r="AF549" s="1" t="s">
        <v>2388</v>
      </c>
      <c r="BC549" s="1">
        <f t="shared" si="7"/>
        <v>0</v>
      </c>
    </row>
    <row r="550" spans="1:68" s="1" customFormat="1" ht="15" x14ac:dyDescent="0.25">
      <c r="A550" s="2"/>
      <c r="D550" s="2"/>
      <c r="E550" s="2"/>
      <c r="H550" s="1" t="s">
        <v>3158</v>
      </c>
      <c r="I550" s="1" t="s">
        <v>1972</v>
      </c>
      <c r="J550" s="1" t="s">
        <v>1973</v>
      </c>
      <c r="L550" s="1" t="s">
        <v>1974</v>
      </c>
      <c r="M550" s="18" t="s">
        <v>1976</v>
      </c>
      <c r="N550" s="18"/>
      <c r="O550" s="1" t="s">
        <v>1975</v>
      </c>
      <c r="P550" s="1" t="s">
        <v>488</v>
      </c>
      <c r="Q550" s="1" t="s">
        <v>296</v>
      </c>
      <c r="R550" s="1">
        <v>85208</v>
      </c>
      <c r="S550" s="1" t="s">
        <v>4213</v>
      </c>
      <c r="AD550" s="2"/>
      <c r="AE550" s="3"/>
      <c r="AF550" s="1" t="s">
        <v>2564</v>
      </c>
      <c r="BC550" s="1">
        <f t="shared" si="7"/>
        <v>0</v>
      </c>
    </row>
    <row r="551" spans="1:68" s="1" customFormat="1" ht="15" x14ac:dyDescent="0.25">
      <c r="A551" s="2"/>
      <c r="D551" s="2"/>
      <c r="E551" s="2"/>
      <c r="H551" s="1" t="s">
        <v>3158</v>
      </c>
      <c r="I551" s="1" t="s">
        <v>1977</v>
      </c>
      <c r="J551" s="1" t="s">
        <v>312</v>
      </c>
      <c r="L551" s="1" t="s">
        <v>1979</v>
      </c>
      <c r="M551" s="18" t="s">
        <v>2379</v>
      </c>
      <c r="N551" s="18"/>
      <c r="O551" s="1" t="s">
        <v>1980</v>
      </c>
      <c r="P551" s="1" t="s">
        <v>5031</v>
      </c>
      <c r="Q551" s="1" t="s">
        <v>4426</v>
      </c>
      <c r="R551" s="1">
        <v>85219</v>
      </c>
      <c r="S551" s="1" t="s">
        <v>4213</v>
      </c>
      <c r="AB551" s="1" t="s">
        <v>3175</v>
      </c>
      <c r="AC551" s="1" t="s">
        <v>313</v>
      </c>
      <c r="AD551" s="2"/>
      <c r="AE551" s="3" t="s">
        <v>3161</v>
      </c>
      <c r="AF551" s="1" t="s">
        <v>2568</v>
      </c>
      <c r="BC551" s="1">
        <f t="shared" si="7"/>
        <v>0</v>
      </c>
    </row>
    <row r="552" spans="1:68" s="1" customFormat="1" ht="15" x14ac:dyDescent="0.25">
      <c r="A552" s="2"/>
      <c r="D552" s="2"/>
      <c r="E552" s="2"/>
      <c r="H552" s="1" t="s">
        <v>481</v>
      </c>
      <c r="I552" s="1" t="s">
        <v>314</v>
      </c>
      <c r="J552" s="1" t="s">
        <v>4713</v>
      </c>
      <c r="M552" s="18"/>
      <c r="N552" s="18"/>
      <c r="AD552" s="1" t="s">
        <v>315</v>
      </c>
      <c r="AE552" s="3"/>
      <c r="BC552" s="1">
        <f t="shared" si="7"/>
        <v>0</v>
      </c>
    </row>
    <row r="553" spans="1:68" s="1" customFormat="1" ht="15" x14ac:dyDescent="0.25">
      <c r="A553" s="6"/>
      <c r="D553" s="6"/>
      <c r="E553" s="2"/>
      <c r="H553" s="1" t="s">
        <v>3158</v>
      </c>
      <c r="I553" s="1" t="s">
        <v>316</v>
      </c>
      <c r="J553" s="1" t="s">
        <v>317</v>
      </c>
      <c r="L553" s="1" t="s">
        <v>1922</v>
      </c>
      <c r="M553" s="18" t="s">
        <v>3265</v>
      </c>
      <c r="N553" s="18"/>
      <c r="O553" s="1" t="s">
        <v>2945</v>
      </c>
      <c r="P553" s="1" t="s">
        <v>488</v>
      </c>
      <c r="Q553" s="1" t="s">
        <v>296</v>
      </c>
      <c r="R553" s="1">
        <v>85208</v>
      </c>
      <c r="S553" s="1" t="s">
        <v>4400</v>
      </c>
      <c r="AB553" s="1" t="s">
        <v>3175</v>
      </c>
      <c r="AD553" s="2"/>
      <c r="AE553" s="3"/>
      <c r="AF553" s="1" t="s">
        <v>2388</v>
      </c>
      <c r="BC553" s="1">
        <f t="shared" si="7"/>
        <v>0</v>
      </c>
    </row>
    <row r="554" spans="1:68" s="1" customFormat="1" ht="15" x14ac:dyDescent="0.25">
      <c r="A554" s="6"/>
      <c r="D554" s="6"/>
      <c r="E554" s="2"/>
      <c r="I554" s="1" t="s">
        <v>4368</v>
      </c>
      <c r="J554" s="1" t="s">
        <v>4297</v>
      </c>
      <c r="M554" s="18"/>
      <c r="N554" s="18"/>
      <c r="AD554" s="1" t="s">
        <v>4369</v>
      </c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1">
        <f t="shared" si="7"/>
        <v>0</v>
      </c>
      <c r="BD554" s="3"/>
    </row>
    <row r="555" spans="1:68" s="1" customFormat="1" ht="15" x14ac:dyDescent="0.25">
      <c r="A555" s="2"/>
      <c r="D555" s="2"/>
      <c r="E555" s="2"/>
      <c r="H555" s="1" t="s">
        <v>481</v>
      </c>
      <c r="I555" s="1" t="s">
        <v>2314</v>
      </c>
      <c r="J555" s="1" t="s">
        <v>3866</v>
      </c>
      <c r="L555" s="1" t="s">
        <v>2315</v>
      </c>
      <c r="M555" s="18" t="s">
        <v>3506</v>
      </c>
      <c r="N555" s="18"/>
      <c r="P555" s="1" t="s">
        <v>488</v>
      </c>
      <c r="Q555" s="1" t="s">
        <v>296</v>
      </c>
      <c r="S555" s="1" t="s">
        <v>4213</v>
      </c>
      <c r="AD555" s="2"/>
      <c r="AE555" s="3"/>
      <c r="AF555" s="1" t="s">
        <v>2564</v>
      </c>
      <c r="BC555" s="1">
        <f t="shared" si="7"/>
        <v>0</v>
      </c>
      <c r="BF555" s="1" t="s">
        <v>4712</v>
      </c>
    </row>
    <row r="556" spans="1:68" s="1" customFormat="1" ht="15" hidden="1" x14ac:dyDescent="0.25">
      <c r="A556" s="6">
        <v>42677</v>
      </c>
      <c r="B556" s="8"/>
      <c r="D556" s="6">
        <v>42677</v>
      </c>
      <c r="E556" s="2"/>
      <c r="G556" s="1" t="s">
        <v>3162</v>
      </c>
      <c r="H556" s="1" t="s">
        <v>3158</v>
      </c>
      <c r="I556" s="1" t="s">
        <v>3211</v>
      </c>
      <c r="J556" s="1" t="s">
        <v>3311</v>
      </c>
      <c r="L556" s="1" t="s">
        <v>3956</v>
      </c>
      <c r="M556" s="18" t="s">
        <v>3212</v>
      </c>
      <c r="N556" s="18"/>
      <c r="O556" s="1" t="s">
        <v>3957</v>
      </c>
      <c r="P556" s="1" t="s">
        <v>488</v>
      </c>
      <c r="Q556" s="1" t="s">
        <v>296</v>
      </c>
      <c r="R556" s="1">
        <v>85205</v>
      </c>
      <c r="U556" s="1">
        <v>1</v>
      </c>
      <c r="AB556" s="1" t="s">
        <v>3196</v>
      </c>
      <c r="AC556" s="1" t="s">
        <v>3161</v>
      </c>
      <c r="AD556" s="2" t="s">
        <v>2368</v>
      </c>
      <c r="AE556" s="3"/>
      <c r="AF556" s="1" t="s">
        <v>2388</v>
      </c>
    </row>
    <row r="557" spans="1:68" s="1" customFormat="1" ht="15" hidden="1" x14ac:dyDescent="0.25">
      <c r="A557" s="6">
        <v>42656</v>
      </c>
      <c r="B557" s="8"/>
      <c r="D557" s="6">
        <v>42656</v>
      </c>
      <c r="E557" s="2"/>
      <c r="F557" s="2"/>
      <c r="G557" s="1" t="s">
        <v>3162</v>
      </c>
      <c r="H557" s="1" t="s">
        <v>3158</v>
      </c>
      <c r="I557" s="1" t="s">
        <v>435</v>
      </c>
      <c r="J557" s="1" t="s">
        <v>436</v>
      </c>
      <c r="L557" s="1" t="s">
        <v>3724</v>
      </c>
      <c r="M557" s="18" t="s">
        <v>437</v>
      </c>
      <c r="N557" s="18"/>
      <c r="O557" s="1" t="s">
        <v>439</v>
      </c>
      <c r="P557" s="1" t="s">
        <v>488</v>
      </c>
      <c r="Q557" s="1" t="s">
        <v>296</v>
      </c>
      <c r="R557" s="1">
        <v>85208</v>
      </c>
      <c r="S557" s="1" t="s">
        <v>4213</v>
      </c>
      <c r="U557" s="1">
        <v>1</v>
      </c>
      <c r="V557" s="1" t="s">
        <v>378</v>
      </c>
      <c r="W557" s="1">
        <v>1</v>
      </c>
      <c r="AD557" s="2" t="s">
        <v>1668</v>
      </c>
      <c r="AE557" s="3"/>
      <c r="AF557" s="1" t="s">
        <v>2564</v>
      </c>
      <c r="BF557" s="1" t="s">
        <v>4712</v>
      </c>
      <c r="BG557" s="1" t="s">
        <v>4712</v>
      </c>
      <c r="BH557" s="1" t="s">
        <v>4712</v>
      </c>
      <c r="BO557" s="1" t="s">
        <v>4712</v>
      </c>
      <c r="BP557" s="1" t="s">
        <v>4712</v>
      </c>
    </row>
    <row r="558" spans="1:68" s="1" customFormat="1" ht="15" hidden="1" x14ac:dyDescent="0.25">
      <c r="A558" s="6">
        <v>42663</v>
      </c>
      <c r="D558" s="6">
        <v>42663</v>
      </c>
      <c r="E558" s="2"/>
      <c r="H558" s="1" t="s">
        <v>481</v>
      </c>
      <c r="I558" s="1" t="s">
        <v>5083</v>
      </c>
      <c r="J558" s="1" t="s">
        <v>2418</v>
      </c>
      <c r="L558" s="1" t="s">
        <v>5084</v>
      </c>
      <c r="M558" s="18" t="s">
        <v>5085</v>
      </c>
      <c r="N558" s="18"/>
      <c r="O558" s="1" t="s">
        <v>5086</v>
      </c>
      <c r="P558" s="1" t="s">
        <v>924</v>
      </c>
      <c r="Q558" s="1" t="s">
        <v>296</v>
      </c>
      <c r="R558" s="1">
        <v>85257</v>
      </c>
      <c r="Z558" s="2"/>
      <c r="AA558" s="3"/>
    </row>
    <row r="559" spans="1:68" s="1" customFormat="1" ht="15" hidden="1" x14ac:dyDescent="0.25">
      <c r="A559" s="6">
        <v>42691</v>
      </c>
      <c r="D559" s="6">
        <v>42691</v>
      </c>
      <c r="E559" s="2"/>
      <c r="F559" s="2"/>
      <c r="G559" s="1" t="s">
        <v>3162</v>
      </c>
      <c r="H559" s="1" t="s">
        <v>3158</v>
      </c>
      <c r="I559" s="1" t="s">
        <v>282</v>
      </c>
      <c r="J559" s="1" t="s">
        <v>4159</v>
      </c>
      <c r="L559" s="1" t="s">
        <v>280</v>
      </c>
      <c r="M559" s="18" t="s">
        <v>285</v>
      </c>
      <c r="N559" s="18"/>
      <c r="O559" s="1" t="s">
        <v>284</v>
      </c>
      <c r="P559" s="1" t="s">
        <v>488</v>
      </c>
      <c r="Q559" s="1" t="s">
        <v>296</v>
      </c>
      <c r="R559" s="1">
        <v>85206</v>
      </c>
      <c r="S559" s="1" t="s">
        <v>4213</v>
      </c>
      <c r="U559" s="1">
        <v>1</v>
      </c>
      <c r="V559" s="1" t="s">
        <v>378</v>
      </c>
      <c r="AD559" s="1" t="s">
        <v>116</v>
      </c>
      <c r="AE559" s="3"/>
      <c r="AF559" s="1" t="s">
        <v>2388</v>
      </c>
    </row>
    <row r="560" spans="1:68" s="1" customFormat="1" ht="15" hidden="1" x14ac:dyDescent="0.25">
      <c r="A560" s="6">
        <v>42691</v>
      </c>
      <c r="D560" s="6">
        <v>42691</v>
      </c>
      <c r="E560" s="2"/>
      <c r="F560" s="2"/>
      <c r="G560" s="1" t="s">
        <v>3162</v>
      </c>
      <c r="H560" s="1" t="s">
        <v>481</v>
      </c>
      <c r="I560" s="1" t="s">
        <v>282</v>
      </c>
      <c r="J560" s="1" t="s">
        <v>576</v>
      </c>
      <c r="L560" s="1" t="s">
        <v>286</v>
      </c>
      <c r="M560" s="18" t="s">
        <v>285</v>
      </c>
      <c r="N560" s="18"/>
      <c r="O560" s="1" t="s">
        <v>284</v>
      </c>
      <c r="P560" s="1" t="s">
        <v>488</v>
      </c>
      <c r="Q560" s="1" t="s">
        <v>296</v>
      </c>
      <c r="R560" s="1">
        <v>85206</v>
      </c>
      <c r="S560" s="1" t="s">
        <v>4213</v>
      </c>
      <c r="U560" s="1">
        <v>1</v>
      </c>
      <c r="V560" s="1" t="s">
        <v>378</v>
      </c>
      <c r="AD560" s="1" t="s">
        <v>281</v>
      </c>
      <c r="AE560" s="3"/>
      <c r="AF560" s="1" t="s">
        <v>2392</v>
      </c>
    </row>
    <row r="561" spans="1:67" s="1" customFormat="1" ht="15" hidden="1" x14ac:dyDescent="0.25">
      <c r="A561" s="6">
        <v>42747</v>
      </c>
      <c r="D561" s="6">
        <v>42747</v>
      </c>
      <c r="E561" s="2"/>
      <c r="H561" s="1" t="s">
        <v>3158</v>
      </c>
      <c r="I561" s="1" t="s">
        <v>3937</v>
      </c>
      <c r="J561" s="1" t="s">
        <v>4297</v>
      </c>
      <c r="M561" s="18"/>
      <c r="N561" s="18"/>
      <c r="O561" s="1" t="s">
        <v>717</v>
      </c>
      <c r="P561" s="1" t="s">
        <v>488</v>
      </c>
      <c r="Q561" s="1" t="s">
        <v>296</v>
      </c>
      <c r="AD561" s="2" t="s">
        <v>4631</v>
      </c>
      <c r="AE561" s="3"/>
    </row>
    <row r="562" spans="1:67" s="1" customFormat="1" ht="15" hidden="1" x14ac:dyDescent="0.25">
      <c r="A562" s="6">
        <v>42749</v>
      </c>
      <c r="D562" s="6">
        <v>42749</v>
      </c>
      <c r="E562" s="2"/>
      <c r="H562" s="1" t="s">
        <v>481</v>
      </c>
      <c r="I562" s="1" t="s">
        <v>394</v>
      </c>
      <c r="J562" s="1" t="s">
        <v>3828</v>
      </c>
      <c r="L562" s="1" t="s">
        <v>3829</v>
      </c>
      <c r="M562" s="18" t="s">
        <v>3830</v>
      </c>
      <c r="N562" s="18"/>
      <c r="O562" s="1" t="s">
        <v>3832</v>
      </c>
      <c r="P562" s="1" t="s">
        <v>3831</v>
      </c>
      <c r="Q562" s="1" t="s">
        <v>1936</v>
      </c>
      <c r="R562" s="1">
        <v>55379</v>
      </c>
      <c r="AE562" s="3"/>
    </row>
    <row r="563" spans="1:67" s="1" customFormat="1" ht="15" hidden="1" x14ac:dyDescent="0.25">
      <c r="A563" s="6">
        <v>42749</v>
      </c>
      <c r="D563" s="6">
        <v>42749</v>
      </c>
      <c r="E563" s="2"/>
      <c r="H563" s="1" t="s">
        <v>481</v>
      </c>
      <c r="I563" s="1" t="s">
        <v>394</v>
      </c>
      <c r="J563" s="1" t="s">
        <v>4578</v>
      </c>
      <c r="L563" s="1" t="s">
        <v>2534</v>
      </c>
      <c r="M563" s="18" t="s">
        <v>3830</v>
      </c>
      <c r="N563" s="18"/>
      <c r="O563" s="1" t="s">
        <v>3832</v>
      </c>
      <c r="P563" s="1" t="s">
        <v>3831</v>
      </c>
      <c r="Q563" s="1" t="s">
        <v>1936</v>
      </c>
      <c r="R563" s="1">
        <v>55379</v>
      </c>
      <c r="AE563" s="3"/>
    </row>
    <row r="564" spans="1:67" s="1" customFormat="1" ht="15" hidden="1" x14ac:dyDescent="0.25">
      <c r="A564" s="6">
        <v>42670</v>
      </c>
      <c r="D564" s="6">
        <v>42670</v>
      </c>
      <c r="E564" s="2"/>
      <c r="G564" s="1" t="s">
        <v>3162</v>
      </c>
      <c r="H564" s="1" t="s">
        <v>3158</v>
      </c>
      <c r="I564" s="1" t="s">
        <v>3743</v>
      </c>
      <c r="J564" s="1" t="s">
        <v>3744</v>
      </c>
      <c r="K564" s="1">
        <v>1</v>
      </c>
      <c r="L564" s="1" t="s">
        <v>3746</v>
      </c>
      <c r="M564" s="18" t="s">
        <v>3745</v>
      </c>
      <c r="N564" s="18"/>
      <c r="O564" s="1" t="s">
        <v>128</v>
      </c>
      <c r="P564" s="1" t="s">
        <v>488</v>
      </c>
      <c r="Q564" s="1" t="s">
        <v>296</v>
      </c>
      <c r="R564" s="1">
        <v>85206</v>
      </c>
      <c r="S564" s="1" t="s">
        <v>4213</v>
      </c>
      <c r="W564" s="1">
        <v>1</v>
      </c>
      <c r="AD564" s="1" t="s">
        <v>714</v>
      </c>
      <c r="AE564" s="3"/>
      <c r="AF564" s="1" t="s">
        <v>2564</v>
      </c>
      <c r="BF564" s="1" t="s">
        <v>4712</v>
      </c>
      <c r="BG564" s="1" t="s">
        <v>4712</v>
      </c>
      <c r="BH564" s="1" t="s">
        <v>4712</v>
      </c>
      <c r="BO564" s="1" t="s">
        <v>4712</v>
      </c>
    </row>
    <row r="565" spans="1:67" s="1" customFormat="1" ht="15" hidden="1" x14ac:dyDescent="0.25">
      <c r="A565" s="6">
        <v>42733</v>
      </c>
      <c r="D565" s="6">
        <v>42733</v>
      </c>
      <c r="E565" s="2"/>
      <c r="H565" s="1" t="s">
        <v>481</v>
      </c>
      <c r="I565" s="1" t="s">
        <v>1547</v>
      </c>
      <c r="J565" s="1" t="s">
        <v>5062</v>
      </c>
      <c r="M565" s="18" t="s">
        <v>720</v>
      </c>
      <c r="N565" s="18"/>
      <c r="AB565" s="2"/>
      <c r="AC565" s="3"/>
      <c r="AD565" s="1" t="s">
        <v>4632</v>
      </c>
    </row>
    <row r="566" spans="1:67" s="1" customFormat="1" ht="15" hidden="1" x14ac:dyDescent="0.25">
      <c r="A566" s="6">
        <v>42691</v>
      </c>
      <c r="D566" s="6">
        <v>42691</v>
      </c>
      <c r="E566" s="2"/>
      <c r="G566" s="1" t="s">
        <v>3161</v>
      </c>
      <c r="H566" s="1" t="s">
        <v>481</v>
      </c>
      <c r="I566" s="1" t="s">
        <v>351</v>
      </c>
      <c r="J566" s="1" t="s">
        <v>708</v>
      </c>
      <c r="K566" s="1">
        <v>1</v>
      </c>
      <c r="L566" s="1" t="s">
        <v>2724</v>
      </c>
      <c r="M566" s="36" t="s">
        <v>495</v>
      </c>
      <c r="N566" s="36"/>
      <c r="O566" s="1" t="s">
        <v>354</v>
      </c>
      <c r="P566" s="1" t="s">
        <v>355</v>
      </c>
      <c r="Q566" s="1" t="s">
        <v>356</v>
      </c>
      <c r="R566" s="1">
        <v>58711</v>
      </c>
      <c r="S566" s="1" t="s">
        <v>4213</v>
      </c>
      <c r="AB566" s="1" t="s">
        <v>3196</v>
      </c>
      <c r="AC566" s="1" t="s">
        <v>3189</v>
      </c>
      <c r="AD566" s="1" t="s">
        <v>440</v>
      </c>
      <c r="AE566" s="3" t="s">
        <v>3161</v>
      </c>
      <c r="AF566" s="1" t="s">
        <v>2564</v>
      </c>
      <c r="BF566" s="1" t="s">
        <v>4712</v>
      </c>
      <c r="BH566" s="1" t="s">
        <v>5053</v>
      </c>
      <c r="BL566" s="1" t="s">
        <v>5053</v>
      </c>
      <c r="BN566" s="1" t="s">
        <v>5053</v>
      </c>
    </row>
    <row r="567" spans="1:67" s="1" customFormat="1" ht="15" hidden="1" x14ac:dyDescent="0.25">
      <c r="A567" s="6">
        <v>42719</v>
      </c>
      <c r="D567" s="6">
        <v>42719</v>
      </c>
      <c r="E567" s="2"/>
      <c r="H567" s="1" t="s">
        <v>481</v>
      </c>
      <c r="I567" s="1" t="s">
        <v>2657</v>
      </c>
      <c r="J567" s="1" t="s">
        <v>3178</v>
      </c>
      <c r="M567" s="18" t="s">
        <v>5199</v>
      </c>
      <c r="N567" s="18"/>
      <c r="O567" s="1" t="s">
        <v>4492</v>
      </c>
      <c r="P567" s="1" t="s">
        <v>3960</v>
      </c>
      <c r="Q567" s="1" t="s">
        <v>4491</v>
      </c>
      <c r="R567" s="1">
        <v>50266</v>
      </c>
      <c r="AD567" s="1" t="s">
        <v>436</v>
      </c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V567" s="2"/>
      <c r="AW567" s="2"/>
      <c r="AX567" s="2"/>
      <c r="AY567" s="2"/>
      <c r="AZ567" s="2"/>
      <c r="BA567" s="2"/>
      <c r="BB567" s="2"/>
      <c r="BC567" s="2"/>
      <c r="BD567" s="3"/>
    </row>
    <row r="568" spans="1:67" s="1" customFormat="1" ht="15" hidden="1" x14ac:dyDescent="0.25">
      <c r="A568" s="6">
        <v>42719</v>
      </c>
      <c r="D568" s="6">
        <v>42719</v>
      </c>
      <c r="E568" s="2"/>
      <c r="H568" s="1" t="s">
        <v>3158</v>
      </c>
      <c r="I568" s="1" t="s">
        <v>2657</v>
      </c>
      <c r="J568" s="1" t="s">
        <v>436</v>
      </c>
      <c r="M568" s="18" t="s">
        <v>5199</v>
      </c>
      <c r="N568" s="18"/>
      <c r="O568" s="1" t="s">
        <v>4492</v>
      </c>
      <c r="P568" s="1" t="s">
        <v>3960</v>
      </c>
      <c r="Q568" s="1" t="s">
        <v>4491</v>
      </c>
      <c r="R568" s="1">
        <v>50266</v>
      </c>
      <c r="AB568" s="2"/>
      <c r="AC568" s="3"/>
      <c r="AD568" s="1" t="s">
        <v>3178</v>
      </c>
    </row>
    <row r="569" spans="1:67" s="1" customFormat="1" ht="15" x14ac:dyDescent="0.25">
      <c r="A569" s="6"/>
      <c r="D569" s="6"/>
      <c r="E569" s="2"/>
      <c r="G569" s="1" t="s">
        <v>3161</v>
      </c>
      <c r="H569" s="1" t="s">
        <v>481</v>
      </c>
      <c r="I569" s="1" t="s">
        <v>3507</v>
      </c>
      <c r="J569" s="1" t="s">
        <v>3045</v>
      </c>
      <c r="L569" s="1" t="s">
        <v>4438</v>
      </c>
      <c r="M569" s="18" t="s">
        <v>3509</v>
      </c>
      <c r="N569" s="18"/>
      <c r="O569" s="1" t="s">
        <v>3508</v>
      </c>
      <c r="P569" s="1" t="s">
        <v>488</v>
      </c>
      <c r="Q569" s="1" t="s">
        <v>296</v>
      </c>
      <c r="R569" s="1">
        <v>85208</v>
      </c>
      <c r="S569" s="1" t="s">
        <v>4213</v>
      </c>
      <c r="AD569" s="2"/>
      <c r="AE569" s="3" t="s">
        <v>3161</v>
      </c>
      <c r="AF569" s="1" t="s">
        <v>2564</v>
      </c>
      <c r="BC569" s="1">
        <f t="shared" ref="BC569:BC632" si="8">COUNTA(AG569:BB569)</f>
        <v>0</v>
      </c>
    </row>
    <row r="570" spans="1:67" s="1" customFormat="1" ht="15" x14ac:dyDescent="0.25">
      <c r="A570" s="6">
        <v>42726</v>
      </c>
      <c r="B570" s="8"/>
      <c r="D570" s="6">
        <v>42726</v>
      </c>
      <c r="E570" s="2"/>
      <c r="H570" s="1" t="s">
        <v>3158</v>
      </c>
      <c r="I570" s="1" t="s">
        <v>1886</v>
      </c>
      <c r="J570" s="1" t="s">
        <v>2335</v>
      </c>
      <c r="L570" s="1" t="s">
        <v>1888</v>
      </c>
      <c r="M570" s="18" t="s">
        <v>1889</v>
      </c>
      <c r="N570" s="18"/>
      <c r="O570" s="1" t="s">
        <v>1890</v>
      </c>
      <c r="P570" s="1" t="s">
        <v>488</v>
      </c>
      <c r="Q570" s="1" t="s">
        <v>296</v>
      </c>
      <c r="R570" s="1">
        <v>85204</v>
      </c>
      <c r="AB570" s="2"/>
      <c r="AC570" s="3"/>
      <c r="BC570" s="1">
        <f t="shared" si="8"/>
        <v>0</v>
      </c>
    </row>
    <row r="571" spans="1:67" s="1" customFormat="1" ht="15" x14ac:dyDescent="0.25">
      <c r="A571" s="6">
        <v>42726</v>
      </c>
      <c r="B571" s="8"/>
      <c r="D571" s="6">
        <v>42726</v>
      </c>
      <c r="E571" s="2"/>
      <c r="H571" s="1" t="s">
        <v>481</v>
      </c>
      <c r="I571" s="1" t="s">
        <v>1886</v>
      </c>
      <c r="J571" s="1" t="s">
        <v>1887</v>
      </c>
      <c r="L571" s="1" t="s">
        <v>1888</v>
      </c>
      <c r="M571" s="18" t="s">
        <v>1889</v>
      </c>
      <c r="N571" s="18"/>
      <c r="O571" s="1" t="s">
        <v>1890</v>
      </c>
      <c r="P571" s="1" t="s">
        <v>488</v>
      </c>
      <c r="Q571" s="1" t="s">
        <v>296</v>
      </c>
      <c r="R571" s="1">
        <v>85204</v>
      </c>
      <c r="AB571" s="2"/>
      <c r="AC571" s="3"/>
      <c r="BC571" s="1">
        <f t="shared" si="8"/>
        <v>0</v>
      </c>
    </row>
    <row r="572" spans="1:67" s="1" customFormat="1" ht="15" x14ac:dyDescent="0.25">
      <c r="C572" s="14"/>
      <c r="D572" s="6"/>
      <c r="E572" s="2"/>
      <c r="H572" s="1" t="s">
        <v>3158</v>
      </c>
      <c r="I572" s="1" t="s">
        <v>2045</v>
      </c>
      <c r="J572" s="1" t="s">
        <v>2046</v>
      </c>
      <c r="M572" s="18"/>
      <c r="N572" s="18"/>
      <c r="AD572" s="2"/>
      <c r="AE572" s="3"/>
      <c r="AS572" s="1" t="s">
        <v>3162</v>
      </c>
      <c r="AV572" s="1" t="s">
        <v>3162</v>
      </c>
      <c r="AX572" s="1" t="s">
        <v>3162</v>
      </c>
      <c r="BC572" s="1">
        <f t="shared" si="8"/>
        <v>3</v>
      </c>
    </row>
    <row r="573" spans="1:67" s="1" customFormat="1" ht="15" x14ac:dyDescent="0.25">
      <c r="D573" s="6"/>
      <c r="E573" s="2"/>
      <c r="H573" s="1" t="s">
        <v>3158</v>
      </c>
      <c r="I573" s="1" t="s">
        <v>770</v>
      </c>
      <c r="J573" s="1" t="s">
        <v>103</v>
      </c>
      <c r="L573" s="1" t="s">
        <v>772</v>
      </c>
      <c r="M573" s="18" t="s">
        <v>771</v>
      </c>
      <c r="N573" s="18"/>
      <c r="O573" s="1" t="s">
        <v>3502</v>
      </c>
      <c r="P573" s="1" t="s">
        <v>488</v>
      </c>
      <c r="Q573" s="1" t="s">
        <v>296</v>
      </c>
      <c r="R573" s="1">
        <v>85204</v>
      </c>
      <c r="S573" s="1" t="s">
        <v>4712</v>
      </c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1">
        <f t="shared" si="8"/>
        <v>0</v>
      </c>
      <c r="BD573" s="3"/>
    </row>
    <row r="574" spans="1:67" s="1" customFormat="1" ht="15" x14ac:dyDescent="0.25">
      <c r="C574" s="14"/>
      <c r="D574" s="6"/>
      <c r="E574" s="2"/>
      <c r="H574" s="1" t="s">
        <v>481</v>
      </c>
      <c r="I574" s="1" t="s">
        <v>1386</v>
      </c>
      <c r="J574" s="1" t="s">
        <v>1554</v>
      </c>
      <c r="M574" s="18"/>
      <c r="N574" s="18"/>
      <c r="AD574" s="2"/>
      <c r="AE574" s="3"/>
      <c r="AV574" s="1" t="s">
        <v>3162</v>
      </c>
      <c r="AW574" s="1" t="s">
        <v>3162</v>
      </c>
      <c r="BC574" s="1">
        <f t="shared" si="8"/>
        <v>2</v>
      </c>
    </row>
    <row r="575" spans="1:67" s="1" customFormat="1" ht="15" x14ac:dyDescent="0.25">
      <c r="D575" s="2"/>
      <c r="E575" s="2"/>
      <c r="H575" s="1" t="s">
        <v>481</v>
      </c>
      <c r="I575" s="1" t="s">
        <v>4663</v>
      </c>
      <c r="J575" s="1" t="s">
        <v>361</v>
      </c>
      <c r="L575" s="1" t="s">
        <v>4305</v>
      </c>
      <c r="M575" s="18" t="s">
        <v>1329</v>
      </c>
      <c r="N575" s="18"/>
      <c r="O575" s="1" t="s">
        <v>4306</v>
      </c>
      <c r="P575" s="1" t="s">
        <v>4307</v>
      </c>
      <c r="Q575" s="1" t="s">
        <v>647</v>
      </c>
      <c r="R575" s="1" t="s">
        <v>4308</v>
      </c>
      <c r="S575" s="1" t="s">
        <v>4213</v>
      </c>
      <c r="AA575" s="1" t="s">
        <v>1330</v>
      </c>
      <c r="AD575" s="2" t="s">
        <v>362</v>
      </c>
      <c r="AE575" s="3" t="s">
        <v>3161</v>
      </c>
      <c r="AF575" s="1" t="s">
        <v>2564</v>
      </c>
      <c r="BC575" s="1">
        <f t="shared" si="8"/>
        <v>0</v>
      </c>
    </row>
    <row r="576" spans="1:67" s="1" customFormat="1" ht="15" x14ac:dyDescent="0.25">
      <c r="D576" s="2"/>
      <c r="E576" s="2"/>
      <c r="H576" s="1" t="s">
        <v>3158</v>
      </c>
      <c r="I576" s="1" t="s">
        <v>4666</v>
      </c>
      <c r="J576" s="1" t="s">
        <v>4667</v>
      </c>
      <c r="L576" s="1" t="s">
        <v>1629</v>
      </c>
      <c r="M576" s="18" t="s">
        <v>4668</v>
      </c>
      <c r="N576" s="18"/>
      <c r="O576" s="1" t="s">
        <v>4932</v>
      </c>
      <c r="P576" s="1" t="s">
        <v>3192</v>
      </c>
      <c r="Q576" s="1" t="s">
        <v>296</v>
      </c>
      <c r="R576" s="1">
        <v>85118</v>
      </c>
      <c r="S576" s="1" t="s">
        <v>4712</v>
      </c>
      <c r="AB576" s="1" t="s">
        <v>3196</v>
      </c>
      <c r="AC576" s="1" t="s">
        <v>4664</v>
      </c>
      <c r="AD576" s="2"/>
      <c r="AE576" s="3"/>
      <c r="AF576" s="1" t="s">
        <v>2388</v>
      </c>
      <c r="BC576" s="1">
        <f t="shared" si="8"/>
        <v>0</v>
      </c>
    </row>
    <row r="577" spans="1:60" s="1" customFormat="1" ht="15" x14ac:dyDescent="0.25">
      <c r="D577" s="2"/>
      <c r="E577" s="2"/>
      <c r="H577" s="1" t="s">
        <v>481</v>
      </c>
      <c r="I577" s="1" t="s">
        <v>4666</v>
      </c>
      <c r="J577" s="1" t="s">
        <v>4713</v>
      </c>
      <c r="L577" s="1" t="s">
        <v>1629</v>
      </c>
      <c r="M577" s="18" t="s">
        <v>4668</v>
      </c>
      <c r="N577" s="18"/>
      <c r="O577" s="1" t="s">
        <v>4932</v>
      </c>
      <c r="P577" s="1" t="s">
        <v>3192</v>
      </c>
      <c r="Q577" s="1" t="s">
        <v>296</v>
      </c>
      <c r="R577" s="1">
        <v>85118</v>
      </c>
      <c r="S577" s="1" t="s">
        <v>4213</v>
      </c>
      <c r="AB577" s="1" t="s">
        <v>3196</v>
      </c>
      <c r="AC577" s="1" t="s">
        <v>3161</v>
      </c>
      <c r="AD577" s="2"/>
      <c r="AE577" s="3"/>
      <c r="AF577" s="1" t="s">
        <v>2392</v>
      </c>
      <c r="BC577" s="1">
        <f t="shared" si="8"/>
        <v>0</v>
      </c>
    </row>
    <row r="578" spans="1:60" s="1" customFormat="1" ht="15" x14ac:dyDescent="0.25">
      <c r="D578" s="2"/>
      <c r="E578" s="2"/>
      <c r="G578" s="1" t="s">
        <v>3162</v>
      </c>
      <c r="H578" s="1" t="s">
        <v>481</v>
      </c>
      <c r="I578" s="1" t="s">
        <v>4051</v>
      </c>
      <c r="J578" s="1" t="s">
        <v>1631</v>
      </c>
      <c r="M578" s="18" t="s">
        <v>1632</v>
      </c>
      <c r="N578" s="18"/>
      <c r="S578" s="1" t="s">
        <v>4213</v>
      </c>
      <c r="U578" s="1">
        <v>1</v>
      </c>
      <c r="V578" s="1" t="s">
        <v>3357</v>
      </c>
      <c r="AD578" s="2" t="s">
        <v>1633</v>
      </c>
      <c r="AE578" s="3"/>
      <c r="AF578" s="1" t="s">
        <v>1771</v>
      </c>
      <c r="AL578" s="1" t="s">
        <v>3162</v>
      </c>
      <c r="BC578" s="1">
        <f t="shared" si="8"/>
        <v>1</v>
      </c>
    </row>
    <row r="579" spans="1:60" s="1" customFormat="1" ht="15" x14ac:dyDescent="0.25">
      <c r="D579" s="2"/>
      <c r="E579" s="2"/>
      <c r="H579" s="1" t="s">
        <v>481</v>
      </c>
      <c r="I579" s="1" t="s">
        <v>4051</v>
      </c>
      <c r="J579" s="1" t="s">
        <v>4669</v>
      </c>
      <c r="L579" s="1" t="s">
        <v>4052</v>
      </c>
      <c r="M579" s="18"/>
      <c r="N579" s="18"/>
      <c r="AD579" s="2"/>
      <c r="AE579" s="3" t="s">
        <v>3161</v>
      </c>
      <c r="BC579" s="1">
        <f t="shared" si="8"/>
        <v>0</v>
      </c>
    </row>
    <row r="580" spans="1:60" s="1" customFormat="1" ht="15" x14ac:dyDescent="0.25">
      <c r="D580" s="2"/>
      <c r="E580" s="2"/>
      <c r="H580" s="1" t="s">
        <v>481</v>
      </c>
      <c r="I580" s="1" t="s">
        <v>4053</v>
      </c>
      <c r="J580" s="1" t="s">
        <v>4714</v>
      </c>
      <c r="M580" s="18" t="s">
        <v>4054</v>
      </c>
      <c r="N580" s="18"/>
      <c r="AB580" s="1" t="s">
        <v>3175</v>
      </c>
      <c r="AC580" s="1" t="s">
        <v>5</v>
      </c>
      <c r="AD580" s="2" t="s">
        <v>6</v>
      </c>
      <c r="AE580" s="3"/>
      <c r="BC580" s="1">
        <f t="shared" si="8"/>
        <v>0</v>
      </c>
    </row>
    <row r="581" spans="1:60" s="1" customFormat="1" ht="15" x14ac:dyDescent="0.25">
      <c r="A581" s="8"/>
      <c r="B581" s="8"/>
      <c r="D581" s="6"/>
      <c r="E581" s="2"/>
      <c r="H581" s="1" t="s">
        <v>3158</v>
      </c>
      <c r="I581" s="1" t="s">
        <v>1357</v>
      </c>
      <c r="J581" s="1" t="s">
        <v>4719</v>
      </c>
      <c r="M581" s="18"/>
      <c r="N581" s="18"/>
      <c r="AD581" s="2"/>
      <c r="AE581" s="3"/>
      <c r="AR581" s="1" t="s">
        <v>3162</v>
      </c>
      <c r="AS581" s="1" t="s">
        <v>3162</v>
      </c>
      <c r="AT581" s="1" t="s">
        <v>3162</v>
      </c>
      <c r="BC581" s="1">
        <f t="shared" si="8"/>
        <v>3</v>
      </c>
    </row>
    <row r="582" spans="1:60" s="1" customFormat="1" ht="15" x14ac:dyDescent="0.25">
      <c r="D582" s="2"/>
      <c r="E582" s="2"/>
      <c r="I582" s="1" t="s">
        <v>3573</v>
      </c>
      <c r="J582" s="1" t="s">
        <v>2124</v>
      </c>
      <c r="M582" s="18" t="s">
        <v>4204</v>
      </c>
      <c r="N582" s="18"/>
      <c r="S582" s="1" t="s">
        <v>4213</v>
      </c>
      <c r="AB582" s="2"/>
      <c r="AC582" s="3"/>
      <c r="BC582" s="1">
        <f t="shared" si="8"/>
        <v>0</v>
      </c>
    </row>
    <row r="583" spans="1:60" s="1" customFormat="1" ht="15" x14ac:dyDescent="0.25">
      <c r="A583" s="6">
        <v>42656</v>
      </c>
      <c r="B583" s="8"/>
      <c r="D583" s="6">
        <v>42656</v>
      </c>
      <c r="E583" s="2"/>
      <c r="G583" s="1" t="s">
        <v>3162</v>
      </c>
      <c r="H583" s="1" t="s">
        <v>481</v>
      </c>
      <c r="I583" s="1" t="s">
        <v>7</v>
      </c>
      <c r="J583" s="1" t="s">
        <v>8</v>
      </c>
      <c r="L583" s="1" t="s">
        <v>2132</v>
      </c>
      <c r="M583" s="18" t="s">
        <v>39</v>
      </c>
      <c r="N583" s="18"/>
      <c r="O583" s="1" t="s">
        <v>2348</v>
      </c>
      <c r="P583" s="1" t="s">
        <v>488</v>
      </c>
      <c r="Q583" s="1" t="s">
        <v>296</v>
      </c>
      <c r="R583" s="1">
        <v>85207</v>
      </c>
      <c r="S583" s="1" t="s">
        <v>4213</v>
      </c>
      <c r="U583" s="1">
        <v>1</v>
      </c>
      <c r="V583" s="1" t="s">
        <v>3357</v>
      </c>
      <c r="AA583" s="1" t="s">
        <v>3463</v>
      </c>
      <c r="AD583" s="2" t="s">
        <v>37</v>
      </c>
      <c r="AE583" s="3"/>
      <c r="AF583" s="1" t="s">
        <v>2388</v>
      </c>
      <c r="AZ583" s="1" t="s">
        <v>3162</v>
      </c>
      <c r="BA583" s="1" t="s">
        <v>3162</v>
      </c>
      <c r="BC583" s="1">
        <f t="shared" si="8"/>
        <v>2</v>
      </c>
    </row>
    <row r="584" spans="1:60" s="1" customFormat="1" ht="15" hidden="1" x14ac:dyDescent="0.25">
      <c r="A584" s="6">
        <v>42747</v>
      </c>
      <c r="B584" s="8"/>
      <c r="D584" s="6">
        <v>42747</v>
      </c>
      <c r="E584" s="2"/>
      <c r="H584" s="1" t="s">
        <v>3158</v>
      </c>
      <c r="I584" s="1" t="s">
        <v>2160</v>
      </c>
      <c r="J584" s="1" t="s">
        <v>2161</v>
      </c>
      <c r="K584" s="1">
        <v>0</v>
      </c>
      <c r="L584" s="1" t="s">
        <v>1247</v>
      </c>
      <c r="M584" s="18" t="s">
        <v>2162</v>
      </c>
      <c r="N584" s="18"/>
      <c r="O584" s="1" t="s">
        <v>923</v>
      </c>
      <c r="P584" s="1" t="s">
        <v>924</v>
      </c>
      <c r="Q584" s="1" t="s">
        <v>296</v>
      </c>
      <c r="R584" s="1">
        <v>85258</v>
      </c>
      <c r="S584" s="1" t="s">
        <v>4401</v>
      </c>
      <c r="AD584" s="2"/>
      <c r="AE584" s="3" t="s">
        <v>3161</v>
      </c>
      <c r="AF584" s="1" t="s">
        <v>2564</v>
      </c>
      <c r="BC584" s="1">
        <f t="shared" si="8"/>
        <v>0</v>
      </c>
      <c r="BF584" s="1" t="s">
        <v>4712</v>
      </c>
      <c r="BG584" s="1" t="s">
        <v>4712</v>
      </c>
      <c r="BH584" s="1" t="s">
        <v>3595</v>
      </c>
    </row>
    <row r="585" spans="1:60" s="1" customFormat="1" ht="15" x14ac:dyDescent="0.25">
      <c r="A585" s="2"/>
      <c r="D585" s="2"/>
      <c r="E585" s="2"/>
      <c r="G585" s="1" t="s">
        <v>3161</v>
      </c>
      <c r="H585" s="1" t="s">
        <v>3158</v>
      </c>
      <c r="I585" s="1" t="s">
        <v>7</v>
      </c>
      <c r="J585" s="1" t="s">
        <v>3311</v>
      </c>
      <c r="L585" s="1" t="s">
        <v>3464</v>
      </c>
      <c r="M585" s="18" t="s">
        <v>1789</v>
      </c>
      <c r="N585" s="18"/>
      <c r="O585" s="1" t="s">
        <v>2348</v>
      </c>
      <c r="P585" s="1" t="s">
        <v>488</v>
      </c>
      <c r="Q585" s="1" t="s">
        <v>296</v>
      </c>
      <c r="R585" s="1">
        <v>85207</v>
      </c>
      <c r="AB585" s="2"/>
      <c r="AC585" s="3"/>
      <c r="BC585" s="1">
        <f t="shared" si="8"/>
        <v>0</v>
      </c>
    </row>
    <row r="586" spans="1:60" s="1" customFormat="1" ht="15" x14ac:dyDescent="0.25">
      <c r="A586" s="6">
        <v>42670</v>
      </c>
      <c r="B586" s="8"/>
      <c r="D586" s="6">
        <v>42670</v>
      </c>
      <c r="E586" s="2"/>
      <c r="G586" s="1" t="s">
        <v>3162</v>
      </c>
      <c r="H586" s="1" t="s">
        <v>481</v>
      </c>
      <c r="I586" s="1" t="s">
        <v>3010</v>
      </c>
      <c r="J586" s="1" t="s">
        <v>3011</v>
      </c>
      <c r="L586" s="1" t="s">
        <v>690</v>
      </c>
      <c r="M586" s="18" t="s">
        <v>153</v>
      </c>
      <c r="N586" s="18"/>
      <c r="O586" s="1" t="s">
        <v>3014</v>
      </c>
      <c r="P586" s="1" t="s">
        <v>488</v>
      </c>
      <c r="Q586" s="1" t="s">
        <v>296</v>
      </c>
      <c r="R586" s="1">
        <v>85208</v>
      </c>
      <c r="S586" s="1" t="s">
        <v>4213</v>
      </c>
      <c r="AB586" s="1" t="s">
        <v>3175</v>
      </c>
      <c r="AC586" s="1" t="s">
        <v>3161</v>
      </c>
      <c r="AD586" s="2" t="s">
        <v>2371</v>
      </c>
      <c r="AE586" s="3" t="s">
        <v>3161</v>
      </c>
      <c r="AF586" s="1" t="s">
        <v>2564</v>
      </c>
      <c r="BC586" s="1">
        <f t="shared" si="8"/>
        <v>0</v>
      </c>
    </row>
    <row r="587" spans="1:60" s="1" customFormat="1" ht="15" x14ac:dyDescent="0.25">
      <c r="D587" s="2"/>
      <c r="E587" s="2"/>
      <c r="H587" s="1" t="s">
        <v>3158</v>
      </c>
      <c r="I587" s="1" t="s">
        <v>3465</v>
      </c>
      <c r="J587" s="1" t="s">
        <v>3466</v>
      </c>
      <c r="M587" s="18" t="s">
        <v>3467</v>
      </c>
      <c r="N587" s="18"/>
      <c r="Q587" s="1" t="s">
        <v>296</v>
      </c>
      <c r="S587" s="1" t="s">
        <v>4213</v>
      </c>
      <c r="AD587" s="2"/>
      <c r="AE587" s="3"/>
      <c r="AF587" s="1" t="s">
        <v>2564</v>
      </c>
      <c r="BC587" s="1">
        <f t="shared" si="8"/>
        <v>0</v>
      </c>
    </row>
    <row r="588" spans="1:60" s="1" customFormat="1" ht="15" x14ac:dyDescent="0.25">
      <c r="D588" s="2"/>
      <c r="E588" s="2"/>
      <c r="H588" s="1" t="s">
        <v>481</v>
      </c>
      <c r="I588" s="1" t="s">
        <v>3468</v>
      </c>
      <c r="J588" s="1" t="s">
        <v>649</v>
      </c>
      <c r="M588" s="18" t="s">
        <v>1790</v>
      </c>
      <c r="N588" s="18"/>
      <c r="AD588" s="2"/>
      <c r="AE588" s="3"/>
      <c r="BC588" s="1">
        <f t="shared" si="8"/>
        <v>0</v>
      </c>
    </row>
    <row r="589" spans="1:60" s="1" customFormat="1" ht="15" x14ac:dyDescent="0.25">
      <c r="D589" s="2"/>
      <c r="E589" s="2"/>
      <c r="H589" s="1" t="s">
        <v>481</v>
      </c>
      <c r="I589" s="1" t="s">
        <v>3469</v>
      </c>
      <c r="J589" s="1" t="s">
        <v>299</v>
      </c>
      <c r="M589" s="18" t="s">
        <v>1791</v>
      </c>
      <c r="N589" s="18"/>
      <c r="O589" s="1" t="s">
        <v>1747</v>
      </c>
      <c r="P589" s="1" t="s">
        <v>488</v>
      </c>
      <c r="Q589" s="1" t="s">
        <v>296</v>
      </c>
      <c r="AD589" s="2"/>
      <c r="AE589" s="3"/>
      <c r="BC589" s="1">
        <f t="shared" si="8"/>
        <v>0</v>
      </c>
    </row>
    <row r="590" spans="1:60" s="1" customFormat="1" ht="15" x14ac:dyDescent="0.25">
      <c r="D590" s="2"/>
      <c r="E590" s="2"/>
      <c r="H590" s="1" t="s">
        <v>3158</v>
      </c>
      <c r="I590" s="1" t="s">
        <v>3469</v>
      </c>
      <c r="J590" s="1" t="s">
        <v>1748</v>
      </c>
      <c r="M590" s="18" t="s">
        <v>1791</v>
      </c>
      <c r="N590" s="18"/>
      <c r="O590" s="1" t="s">
        <v>1747</v>
      </c>
      <c r="P590" s="1" t="s">
        <v>488</v>
      </c>
      <c r="Q590" s="1" t="s">
        <v>296</v>
      </c>
      <c r="AD590" s="2"/>
      <c r="AE590" s="3"/>
      <c r="BC590" s="1">
        <f t="shared" si="8"/>
        <v>0</v>
      </c>
    </row>
    <row r="591" spans="1:60" s="1" customFormat="1" ht="15" x14ac:dyDescent="0.25">
      <c r="D591" s="6"/>
      <c r="E591" s="2"/>
      <c r="H591" s="1" t="s">
        <v>3158</v>
      </c>
      <c r="I591" s="1" t="s">
        <v>587</v>
      </c>
      <c r="J591" s="1" t="s">
        <v>588</v>
      </c>
      <c r="L591" s="1" t="s">
        <v>589</v>
      </c>
      <c r="M591" s="18" t="s">
        <v>1231</v>
      </c>
      <c r="N591" s="18"/>
      <c r="O591" s="1" t="s">
        <v>2946</v>
      </c>
      <c r="P591" s="1" t="s">
        <v>5031</v>
      </c>
      <c r="Q591" s="1" t="s">
        <v>296</v>
      </c>
      <c r="R591" s="1">
        <v>85120</v>
      </c>
      <c r="S591" s="1" t="s">
        <v>4213</v>
      </c>
      <c r="AD591" s="2" t="s">
        <v>591</v>
      </c>
      <c r="AE591" s="3"/>
      <c r="AF591" s="1" t="s">
        <v>2564</v>
      </c>
      <c r="BC591" s="1">
        <f t="shared" si="8"/>
        <v>0</v>
      </c>
    </row>
    <row r="592" spans="1:60" s="1" customFormat="1" ht="15" x14ac:dyDescent="0.25">
      <c r="D592" s="2"/>
      <c r="E592" s="2"/>
      <c r="H592" s="1" t="s">
        <v>3158</v>
      </c>
      <c r="I592" s="1" t="s">
        <v>1749</v>
      </c>
      <c r="J592" s="1" t="s">
        <v>3069</v>
      </c>
      <c r="L592" s="1" t="s">
        <v>2067</v>
      </c>
      <c r="M592" s="4" t="s">
        <v>1750</v>
      </c>
      <c r="N592" s="4"/>
      <c r="S592" s="1" t="s">
        <v>4213</v>
      </c>
      <c r="AD592" s="2"/>
      <c r="AE592" s="3"/>
      <c r="AF592" s="1" t="s">
        <v>2388</v>
      </c>
      <c r="AT592" s="1" t="s">
        <v>3162</v>
      </c>
      <c r="AU592" s="1" t="s">
        <v>3162</v>
      </c>
      <c r="AW592" s="1" t="s">
        <v>3162</v>
      </c>
      <c r="AZ592" s="1" t="s">
        <v>3162</v>
      </c>
      <c r="BA592" s="1" t="s">
        <v>3162</v>
      </c>
      <c r="BC592" s="1">
        <f t="shared" si="8"/>
        <v>5</v>
      </c>
    </row>
    <row r="593" spans="1:59" s="1" customFormat="1" ht="15" x14ac:dyDescent="0.25">
      <c r="D593" s="2"/>
      <c r="E593" s="2"/>
      <c r="I593" s="1" t="s">
        <v>252</v>
      </c>
      <c r="J593" s="1" t="s">
        <v>253</v>
      </c>
      <c r="M593" s="4"/>
      <c r="N593" s="4"/>
      <c r="AD593" s="2"/>
      <c r="AE593" s="3"/>
      <c r="AZ593" s="1" t="s">
        <v>3162</v>
      </c>
      <c r="BC593" s="1">
        <f t="shared" si="8"/>
        <v>1</v>
      </c>
    </row>
    <row r="594" spans="1:59" s="1" customFormat="1" ht="15" x14ac:dyDescent="0.25">
      <c r="D594" s="2"/>
      <c r="E594" s="2"/>
      <c r="H594" s="1" t="s">
        <v>3158</v>
      </c>
      <c r="I594" s="1" t="s">
        <v>1409</v>
      </c>
      <c r="J594" s="1" t="s">
        <v>1387</v>
      </c>
      <c r="M594" s="4"/>
      <c r="N594" s="4"/>
      <c r="AD594" s="2"/>
      <c r="AE594" s="3"/>
      <c r="AU594" s="1" t="s">
        <v>3162</v>
      </c>
      <c r="AV594" s="1" t="s">
        <v>3162</v>
      </c>
      <c r="AX594" s="1" t="s">
        <v>3162</v>
      </c>
      <c r="AY594" s="1" t="s">
        <v>3162</v>
      </c>
      <c r="BC594" s="1">
        <f t="shared" si="8"/>
        <v>4</v>
      </c>
    </row>
    <row r="595" spans="1:59" s="1" customFormat="1" ht="15" x14ac:dyDescent="0.25">
      <c r="D595" s="2"/>
      <c r="E595" s="2"/>
      <c r="H595" s="1" t="s">
        <v>481</v>
      </c>
      <c r="I595" s="1" t="s">
        <v>1751</v>
      </c>
      <c r="J595" s="1" t="s">
        <v>4642</v>
      </c>
      <c r="L595" s="1" t="s">
        <v>1752</v>
      </c>
      <c r="M595" s="18"/>
      <c r="N595" s="18"/>
      <c r="Q595" s="1" t="s">
        <v>296</v>
      </c>
      <c r="AD595" s="2"/>
      <c r="AE595" s="3"/>
      <c r="BC595" s="1">
        <f t="shared" si="8"/>
        <v>0</v>
      </c>
      <c r="BF595" s="1" t="s">
        <v>4712</v>
      </c>
      <c r="BG595" s="1" t="s">
        <v>4712</v>
      </c>
    </row>
    <row r="596" spans="1:59" s="1" customFormat="1" ht="15" x14ac:dyDescent="0.25">
      <c r="D596" s="2"/>
      <c r="E596" s="2"/>
      <c r="H596" s="1" t="s">
        <v>481</v>
      </c>
      <c r="I596" s="1" t="s">
        <v>3021</v>
      </c>
      <c r="J596" s="1" t="s">
        <v>951</v>
      </c>
      <c r="L596" s="1" t="s">
        <v>952</v>
      </c>
      <c r="M596" s="18" t="s">
        <v>3959</v>
      </c>
      <c r="N596" s="18"/>
      <c r="O596" s="1" t="s">
        <v>1904</v>
      </c>
      <c r="P596" s="1" t="s">
        <v>488</v>
      </c>
      <c r="Q596" s="1" t="s">
        <v>296</v>
      </c>
      <c r="R596" s="1">
        <v>85201</v>
      </c>
      <c r="AD596" s="2" t="s">
        <v>3020</v>
      </c>
      <c r="AE596" s="3" t="s">
        <v>3161</v>
      </c>
      <c r="BC596" s="1">
        <f t="shared" si="8"/>
        <v>0</v>
      </c>
    </row>
    <row r="597" spans="1:59" s="1" customFormat="1" ht="15" x14ac:dyDescent="0.25">
      <c r="D597" s="6"/>
      <c r="E597" s="2"/>
      <c r="H597" s="1" t="s">
        <v>3158</v>
      </c>
      <c r="I597" s="1" t="s">
        <v>2023</v>
      </c>
      <c r="J597" s="1" t="s">
        <v>3917</v>
      </c>
      <c r="M597" s="18"/>
      <c r="N597" s="18"/>
      <c r="AD597" s="2"/>
      <c r="AE597" s="3"/>
      <c r="AR597" s="1" t="s">
        <v>3162</v>
      </c>
      <c r="BC597" s="1">
        <f t="shared" si="8"/>
        <v>1</v>
      </c>
    </row>
    <row r="598" spans="1:59" s="1" customFormat="1" ht="15" x14ac:dyDescent="0.25">
      <c r="A598" s="8" t="s">
        <v>3629</v>
      </c>
      <c r="D598" s="6"/>
      <c r="E598" s="2"/>
      <c r="H598" s="1" t="s">
        <v>3158</v>
      </c>
      <c r="I598" s="1" t="s">
        <v>953</v>
      </c>
      <c r="J598" s="1" t="s">
        <v>1425</v>
      </c>
      <c r="M598" s="18"/>
      <c r="N598" s="18"/>
      <c r="AD598" s="2"/>
      <c r="AE598" s="3"/>
      <c r="BC598" s="1">
        <f t="shared" si="8"/>
        <v>0</v>
      </c>
    </row>
    <row r="599" spans="1:59" s="1" customFormat="1" ht="15" x14ac:dyDescent="0.25">
      <c r="D599" s="2"/>
      <c r="E599" s="2"/>
      <c r="G599" s="1" t="s">
        <v>3162</v>
      </c>
      <c r="H599" s="1" t="s">
        <v>3158</v>
      </c>
      <c r="I599" s="1" t="s">
        <v>953</v>
      </c>
      <c r="J599" s="1" t="s">
        <v>954</v>
      </c>
      <c r="L599" s="1" t="s">
        <v>3660</v>
      </c>
      <c r="M599" s="18" t="s">
        <v>3317</v>
      </c>
      <c r="N599" s="18"/>
      <c r="O599" s="1" t="s">
        <v>2441</v>
      </c>
      <c r="P599" s="1" t="s">
        <v>488</v>
      </c>
      <c r="Q599" s="1" t="s">
        <v>296</v>
      </c>
      <c r="R599" s="1">
        <v>85215</v>
      </c>
      <c r="S599" s="1" t="s">
        <v>4213</v>
      </c>
      <c r="AB599" s="1" t="s">
        <v>3175</v>
      </c>
      <c r="AC599" s="1" t="s">
        <v>3161</v>
      </c>
      <c r="AD599" s="1" t="s">
        <v>1279</v>
      </c>
      <c r="AE599" s="3" t="s">
        <v>3161</v>
      </c>
      <c r="AF599" s="1" t="s">
        <v>2564</v>
      </c>
      <c r="BC599" s="1">
        <f t="shared" si="8"/>
        <v>0</v>
      </c>
    </row>
    <row r="600" spans="1:59" s="1" customFormat="1" ht="15" x14ac:dyDescent="0.25">
      <c r="D600" s="6"/>
      <c r="E600" s="2"/>
      <c r="H600" s="1" t="s">
        <v>3158</v>
      </c>
      <c r="I600" s="1" t="s">
        <v>1755</v>
      </c>
      <c r="J600" s="1" t="s">
        <v>1473</v>
      </c>
      <c r="M600" s="18"/>
      <c r="N600" s="18"/>
      <c r="AD600" s="1" t="s">
        <v>1472</v>
      </c>
      <c r="AE600" s="3"/>
      <c r="AL600" s="1" t="s">
        <v>3162</v>
      </c>
      <c r="BC600" s="1">
        <f t="shared" si="8"/>
        <v>1</v>
      </c>
    </row>
    <row r="601" spans="1:59" s="1" customFormat="1" ht="15" x14ac:dyDescent="0.25">
      <c r="D601" s="6"/>
      <c r="E601" s="2"/>
      <c r="G601" s="1" t="s">
        <v>3161</v>
      </c>
      <c r="H601" s="1" t="s">
        <v>481</v>
      </c>
      <c r="I601" s="1" t="s">
        <v>1755</v>
      </c>
      <c r="J601" s="1" t="s">
        <v>987</v>
      </c>
      <c r="L601" s="1" t="s">
        <v>2546</v>
      </c>
      <c r="M601" s="18" t="s">
        <v>2544</v>
      </c>
      <c r="N601" s="18"/>
      <c r="O601" s="1" t="s">
        <v>2947</v>
      </c>
      <c r="P601" s="1" t="s">
        <v>488</v>
      </c>
      <c r="Q601" s="1" t="s">
        <v>296</v>
      </c>
      <c r="R601" s="1">
        <v>85209</v>
      </c>
      <c r="S601" s="1" t="s">
        <v>4213</v>
      </c>
      <c r="AD601" s="2"/>
      <c r="AE601" s="3"/>
      <c r="AF601" s="1" t="s">
        <v>2388</v>
      </c>
      <c r="BC601" s="1">
        <f t="shared" si="8"/>
        <v>0</v>
      </c>
    </row>
    <row r="602" spans="1:59" s="1" customFormat="1" ht="15" x14ac:dyDescent="0.25">
      <c r="A602" s="8"/>
      <c r="D602" s="6"/>
      <c r="E602" s="2"/>
      <c r="F602" s="2"/>
      <c r="H602" s="1" t="s">
        <v>481</v>
      </c>
      <c r="I602" s="1" t="s">
        <v>1755</v>
      </c>
      <c r="J602" s="1" t="s">
        <v>2008</v>
      </c>
      <c r="M602" s="18"/>
      <c r="N602" s="18"/>
      <c r="AD602" s="2"/>
      <c r="AE602" s="3"/>
      <c r="AP602" s="1" t="s">
        <v>3162</v>
      </c>
      <c r="AQ602" s="1" t="s">
        <v>3162</v>
      </c>
      <c r="BC602" s="1">
        <f t="shared" si="8"/>
        <v>2</v>
      </c>
    </row>
    <row r="603" spans="1:59" s="1" customFormat="1" ht="15" hidden="1" x14ac:dyDescent="0.25">
      <c r="D603" s="6"/>
      <c r="E603" s="2"/>
      <c r="F603" s="2"/>
      <c r="K603" s="1">
        <f>SUM(K2:K602)</f>
        <v>39</v>
      </c>
      <c r="M603" s="18"/>
      <c r="N603" s="18"/>
      <c r="AD603" s="2"/>
      <c r="AE603" s="3"/>
      <c r="BC603" s="1">
        <f t="shared" si="8"/>
        <v>0</v>
      </c>
    </row>
    <row r="604" spans="1:59" s="1" customFormat="1" ht="15" hidden="1" x14ac:dyDescent="0.25">
      <c r="D604" s="1" t="s">
        <v>42</v>
      </c>
      <c r="E604" s="2"/>
      <c r="M604" s="18"/>
      <c r="N604" s="18"/>
      <c r="AD604" s="2"/>
      <c r="AE604" s="3"/>
      <c r="BC604" s="1">
        <f t="shared" si="8"/>
        <v>0</v>
      </c>
    </row>
    <row r="605" spans="1:59" s="1" customFormat="1" ht="15" hidden="1" x14ac:dyDescent="0.25">
      <c r="D605" s="6"/>
      <c r="E605" s="2" t="s">
        <v>4712</v>
      </c>
      <c r="M605" s="18"/>
      <c r="N605" s="18"/>
      <c r="AB605" s="2"/>
      <c r="AC605" s="3"/>
      <c r="BC605" s="1">
        <f t="shared" si="8"/>
        <v>0</v>
      </c>
    </row>
    <row r="606" spans="1:59" s="1" customFormat="1" ht="15" hidden="1" x14ac:dyDescent="0.25">
      <c r="D606" s="6"/>
      <c r="E606" s="2" t="s">
        <v>4712</v>
      </c>
      <c r="M606" s="18"/>
      <c r="N606" s="18"/>
      <c r="AD606" s="2"/>
      <c r="AE606" s="3"/>
      <c r="BC606" s="1">
        <f t="shared" si="8"/>
        <v>0</v>
      </c>
    </row>
    <row r="607" spans="1:59" s="1" customFormat="1" ht="15" hidden="1" x14ac:dyDescent="0.25">
      <c r="D607" s="6"/>
      <c r="E607" s="2" t="s">
        <v>4712</v>
      </c>
      <c r="M607" s="18"/>
      <c r="N607" s="18"/>
      <c r="AD607" s="2"/>
      <c r="AE607" s="3"/>
      <c r="BC607" s="1">
        <f t="shared" si="8"/>
        <v>0</v>
      </c>
    </row>
    <row r="608" spans="1:59" s="1" customFormat="1" ht="15" hidden="1" x14ac:dyDescent="0.25">
      <c r="D608" s="6"/>
      <c r="E608" s="2" t="s">
        <v>4712</v>
      </c>
      <c r="M608" s="18"/>
      <c r="N608" s="18"/>
      <c r="AD608" s="2"/>
      <c r="AE608" s="3"/>
      <c r="BC608" s="1">
        <f t="shared" si="8"/>
        <v>0</v>
      </c>
    </row>
    <row r="609" spans="4:55" s="1" customFormat="1" ht="15" hidden="1" x14ac:dyDescent="0.25">
      <c r="D609" s="6"/>
      <c r="E609" s="2" t="s">
        <v>4712</v>
      </c>
      <c r="M609" s="18"/>
      <c r="N609" s="18"/>
      <c r="AD609" s="2"/>
      <c r="AE609" s="3"/>
      <c r="BC609" s="1">
        <f t="shared" si="8"/>
        <v>0</v>
      </c>
    </row>
    <row r="610" spans="4:55" s="1" customFormat="1" ht="15" hidden="1" x14ac:dyDescent="0.25">
      <c r="D610" s="6"/>
      <c r="E610" s="2" t="s">
        <v>4712</v>
      </c>
      <c r="M610" s="18"/>
      <c r="N610" s="18"/>
      <c r="AD610" s="2"/>
      <c r="AE610" s="3"/>
      <c r="BC610" s="1">
        <f t="shared" si="8"/>
        <v>0</v>
      </c>
    </row>
    <row r="611" spans="4:55" s="1" customFormat="1" ht="15" hidden="1" x14ac:dyDescent="0.25">
      <c r="D611" s="6"/>
      <c r="E611" s="2" t="s">
        <v>4712</v>
      </c>
      <c r="M611" s="18"/>
      <c r="N611" s="18"/>
      <c r="AD611" s="2"/>
      <c r="AE611" s="3"/>
      <c r="BC611" s="1">
        <f t="shared" si="8"/>
        <v>0</v>
      </c>
    </row>
    <row r="612" spans="4:55" s="1" customFormat="1" ht="15" hidden="1" x14ac:dyDescent="0.25">
      <c r="D612" s="6"/>
      <c r="E612" s="2" t="s">
        <v>4712</v>
      </c>
      <c r="M612" s="18"/>
      <c r="N612" s="18"/>
      <c r="AD612" s="2"/>
      <c r="AE612" s="3"/>
      <c r="BC612" s="1">
        <f t="shared" si="8"/>
        <v>0</v>
      </c>
    </row>
    <row r="613" spans="4:55" s="1" customFormat="1" ht="15" hidden="1" x14ac:dyDescent="0.25">
      <c r="D613" s="6"/>
      <c r="E613" s="2" t="s">
        <v>4712</v>
      </c>
      <c r="M613" s="18"/>
      <c r="N613" s="18"/>
      <c r="AD613" s="2"/>
      <c r="AE613" s="3"/>
      <c r="BC613" s="1">
        <f t="shared" si="8"/>
        <v>0</v>
      </c>
    </row>
    <row r="614" spans="4:55" s="1" customFormat="1" ht="15" hidden="1" x14ac:dyDescent="0.25">
      <c r="D614" s="6"/>
      <c r="E614" s="2" t="s">
        <v>4712</v>
      </c>
      <c r="M614" s="18"/>
      <c r="N614" s="18"/>
      <c r="AD614" s="2"/>
      <c r="AE614" s="3"/>
      <c r="BC614" s="1">
        <f t="shared" si="8"/>
        <v>0</v>
      </c>
    </row>
    <row r="615" spans="4:55" s="1" customFormat="1" ht="15" hidden="1" x14ac:dyDescent="0.25">
      <c r="D615" s="6"/>
      <c r="E615" s="2" t="s">
        <v>4712</v>
      </c>
      <c r="M615" s="18"/>
      <c r="N615" s="18"/>
      <c r="AD615" s="2"/>
      <c r="AE615" s="3"/>
      <c r="BC615" s="1">
        <f t="shared" si="8"/>
        <v>0</v>
      </c>
    </row>
    <row r="616" spans="4:55" s="1" customFormat="1" ht="15" hidden="1" x14ac:dyDescent="0.25">
      <c r="D616" s="6"/>
      <c r="E616" s="2" t="s">
        <v>4712</v>
      </c>
      <c r="M616" s="18"/>
      <c r="N616" s="18"/>
      <c r="AD616" s="2"/>
      <c r="AE616" s="3"/>
      <c r="BC616" s="1">
        <f t="shared" si="8"/>
        <v>0</v>
      </c>
    </row>
    <row r="617" spans="4:55" s="1" customFormat="1" ht="15" hidden="1" x14ac:dyDescent="0.25">
      <c r="D617" s="6"/>
      <c r="E617" s="2" t="s">
        <v>4712</v>
      </c>
      <c r="M617" s="18"/>
      <c r="N617" s="18"/>
      <c r="AD617" s="2"/>
      <c r="AE617" s="3"/>
      <c r="BC617" s="1">
        <f t="shared" si="8"/>
        <v>0</v>
      </c>
    </row>
    <row r="618" spans="4:55" s="1" customFormat="1" ht="15" hidden="1" x14ac:dyDescent="0.25">
      <c r="D618" s="6"/>
      <c r="E618" s="2" t="s">
        <v>4712</v>
      </c>
      <c r="M618" s="18"/>
      <c r="N618" s="18"/>
      <c r="AD618" s="2"/>
      <c r="AE618" s="3"/>
      <c r="BC618" s="1">
        <f t="shared" si="8"/>
        <v>0</v>
      </c>
    </row>
    <row r="619" spans="4:55" s="1" customFormat="1" ht="15" hidden="1" x14ac:dyDescent="0.25">
      <c r="D619" s="6"/>
      <c r="E619" s="2" t="s">
        <v>4712</v>
      </c>
      <c r="M619" s="18"/>
      <c r="N619" s="18"/>
      <c r="AD619" s="2"/>
      <c r="AE619" s="3"/>
      <c r="BC619" s="1">
        <f t="shared" si="8"/>
        <v>0</v>
      </c>
    </row>
    <row r="620" spans="4:55" s="1" customFormat="1" ht="15" hidden="1" x14ac:dyDescent="0.25">
      <c r="D620" s="6"/>
      <c r="E620" s="2" t="s">
        <v>4712</v>
      </c>
      <c r="M620" s="18"/>
      <c r="N620" s="18"/>
      <c r="AD620" s="2"/>
      <c r="AE620" s="3"/>
      <c r="BC620" s="1">
        <f t="shared" si="8"/>
        <v>0</v>
      </c>
    </row>
    <row r="621" spans="4:55" s="1" customFormat="1" ht="15" hidden="1" x14ac:dyDescent="0.25">
      <c r="D621" s="6"/>
      <c r="E621" s="2" t="s">
        <v>4712</v>
      </c>
      <c r="M621" s="18"/>
      <c r="N621" s="18"/>
      <c r="AD621" s="2"/>
      <c r="AE621" s="3"/>
      <c r="BC621" s="1">
        <f t="shared" si="8"/>
        <v>0</v>
      </c>
    </row>
    <row r="622" spans="4:55" s="1" customFormat="1" ht="15" hidden="1" x14ac:dyDescent="0.25">
      <c r="D622" s="6"/>
      <c r="E622" s="2" t="s">
        <v>4712</v>
      </c>
      <c r="M622" s="18"/>
      <c r="N622" s="18"/>
      <c r="AD622" s="2"/>
      <c r="AE622" s="3"/>
      <c r="BC622" s="1">
        <f t="shared" si="8"/>
        <v>0</v>
      </c>
    </row>
    <row r="623" spans="4:55" s="1" customFormat="1" ht="15" hidden="1" x14ac:dyDescent="0.25">
      <c r="D623" s="6"/>
      <c r="E623" s="2" t="s">
        <v>4712</v>
      </c>
      <c r="M623" s="18"/>
      <c r="N623" s="18"/>
      <c r="AD623" s="2"/>
      <c r="AE623" s="3"/>
      <c r="BC623" s="1">
        <f t="shared" si="8"/>
        <v>0</v>
      </c>
    </row>
    <row r="624" spans="4:55" s="1" customFormat="1" ht="15" hidden="1" x14ac:dyDescent="0.25">
      <c r="D624" s="6"/>
      <c r="E624" s="2" t="s">
        <v>4712</v>
      </c>
      <c r="M624" s="18"/>
      <c r="N624" s="18"/>
      <c r="AD624" s="2"/>
      <c r="AE624" s="3"/>
      <c r="BC624" s="1">
        <f t="shared" si="8"/>
        <v>0</v>
      </c>
    </row>
    <row r="625" spans="4:55" s="1" customFormat="1" ht="15" hidden="1" x14ac:dyDescent="0.25">
      <c r="D625" s="6"/>
      <c r="E625" s="2" t="s">
        <v>4712</v>
      </c>
      <c r="M625" s="18"/>
      <c r="N625" s="18"/>
      <c r="AD625" s="2"/>
      <c r="AE625" s="3"/>
      <c r="BC625" s="1">
        <f t="shared" si="8"/>
        <v>0</v>
      </c>
    </row>
    <row r="626" spans="4:55" s="1" customFormat="1" ht="15" hidden="1" x14ac:dyDescent="0.25">
      <c r="D626" s="6"/>
      <c r="E626" s="2" t="s">
        <v>4712</v>
      </c>
      <c r="M626" s="18"/>
      <c r="N626" s="18"/>
      <c r="AD626" s="2"/>
      <c r="AE626" s="3"/>
      <c r="BC626" s="1">
        <f t="shared" si="8"/>
        <v>0</v>
      </c>
    </row>
    <row r="627" spans="4:55" s="1" customFormat="1" ht="15" hidden="1" x14ac:dyDescent="0.25">
      <c r="D627" s="6"/>
      <c r="E627" s="2" t="s">
        <v>4712</v>
      </c>
      <c r="M627" s="18"/>
      <c r="N627" s="18"/>
      <c r="AD627" s="2"/>
      <c r="AE627" s="3"/>
      <c r="BC627" s="1">
        <f t="shared" si="8"/>
        <v>0</v>
      </c>
    </row>
    <row r="628" spans="4:55" s="1" customFormat="1" ht="15" hidden="1" x14ac:dyDescent="0.25">
      <c r="D628" s="6"/>
      <c r="E628" s="2" t="s">
        <v>4712</v>
      </c>
      <c r="M628" s="18"/>
      <c r="N628" s="18"/>
      <c r="AD628" s="2"/>
      <c r="AE628" s="3"/>
      <c r="BC628" s="1">
        <f t="shared" si="8"/>
        <v>0</v>
      </c>
    </row>
    <row r="629" spans="4:55" s="1" customFormat="1" ht="15" hidden="1" x14ac:dyDescent="0.25">
      <c r="D629" s="6"/>
      <c r="E629" s="2" t="s">
        <v>4712</v>
      </c>
      <c r="M629" s="18"/>
      <c r="N629" s="18"/>
      <c r="AD629" s="2"/>
      <c r="AE629" s="3"/>
      <c r="BC629" s="1">
        <f t="shared" si="8"/>
        <v>0</v>
      </c>
    </row>
    <row r="630" spans="4:55" s="1" customFormat="1" ht="15" hidden="1" x14ac:dyDescent="0.25">
      <c r="D630" s="6"/>
      <c r="E630" s="2" t="s">
        <v>4712</v>
      </c>
      <c r="M630" s="18"/>
      <c r="N630" s="18"/>
      <c r="AD630" s="2"/>
      <c r="AE630" s="3"/>
      <c r="BC630" s="1">
        <f t="shared" si="8"/>
        <v>0</v>
      </c>
    </row>
    <row r="631" spans="4:55" s="1" customFormat="1" ht="15" hidden="1" x14ac:dyDescent="0.25">
      <c r="D631" s="6"/>
      <c r="E631" s="2" t="s">
        <v>4712</v>
      </c>
      <c r="M631" s="18"/>
      <c r="N631" s="18"/>
      <c r="AD631" s="2"/>
      <c r="AE631" s="3"/>
      <c r="BC631" s="1">
        <f t="shared" si="8"/>
        <v>0</v>
      </c>
    </row>
    <row r="632" spans="4:55" s="1" customFormat="1" ht="15" hidden="1" x14ac:dyDescent="0.25">
      <c r="D632" s="6"/>
      <c r="E632" s="2" t="s">
        <v>4712</v>
      </c>
      <c r="M632" s="18"/>
      <c r="N632" s="18"/>
      <c r="AD632" s="2"/>
      <c r="AE632" s="3"/>
      <c r="BC632" s="1">
        <f t="shared" si="8"/>
        <v>0</v>
      </c>
    </row>
    <row r="633" spans="4:55" s="1" customFormat="1" ht="15" hidden="1" x14ac:dyDescent="0.25">
      <c r="D633" s="6"/>
      <c r="E633" s="2" t="s">
        <v>4712</v>
      </c>
      <c r="M633" s="18"/>
      <c r="N633" s="18"/>
      <c r="AD633" s="2"/>
      <c r="AE633" s="3"/>
      <c r="BC633" s="1">
        <f t="shared" ref="BC633:BC696" si="9">COUNTA(AG633:BB633)</f>
        <v>0</v>
      </c>
    </row>
    <row r="634" spans="4:55" s="1" customFormat="1" ht="15" hidden="1" x14ac:dyDescent="0.25">
      <c r="D634" s="6"/>
      <c r="E634" s="2" t="s">
        <v>4712</v>
      </c>
      <c r="M634" s="18"/>
      <c r="N634" s="18"/>
      <c r="AD634" s="2"/>
      <c r="AE634" s="3"/>
      <c r="BC634" s="1">
        <f t="shared" si="9"/>
        <v>0</v>
      </c>
    </row>
    <row r="635" spans="4:55" s="1" customFormat="1" ht="15" hidden="1" x14ac:dyDescent="0.25">
      <c r="D635" s="6"/>
      <c r="E635" s="2" t="s">
        <v>4712</v>
      </c>
      <c r="M635" s="18"/>
      <c r="N635" s="18"/>
      <c r="AD635" s="2"/>
      <c r="AE635" s="3"/>
      <c r="BC635" s="1">
        <f t="shared" si="9"/>
        <v>0</v>
      </c>
    </row>
    <row r="636" spans="4:55" s="1" customFormat="1" ht="15" hidden="1" x14ac:dyDescent="0.25">
      <c r="D636" s="6"/>
      <c r="E636" s="2" t="s">
        <v>4712</v>
      </c>
      <c r="M636" s="18"/>
      <c r="N636" s="18"/>
      <c r="AD636" s="2"/>
      <c r="AE636" s="3"/>
      <c r="BC636" s="1">
        <f t="shared" si="9"/>
        <v>0</v>
      </c>
    </row>
    <row r="637" spans="4:55" s="1" customFormat="1" ht="15" hidden="1" x14ac:dyDescent="0.25">
      <c r="D637" s="6"/>
      <c r="E637" s="2" t="s">
        <v>4712</v>
      </c>
      <c r="M637" s="18"/>
      <c r="N637" s="18"/>
      <c r="AD637" s="2"/>
      <c r="AE637" s="3"/>
      <c r="BC637" s="1">
        <f t="shared" si="9"/>
        <v>0</v>
      </c>
    </row>
    <row r="638" spans="4:55" s="1" customFormat="1" ht="15" hidden="1" x14ac:dyDescent="0.25">
      <c r="D638" s="6"/>
      <c r="E638" s="2" t="s">
        <v>4712</v>
      </c>
      <c r="M638" s="18"/>
      <c r="N638" s="18"/>
      <c r="AD638" s="2"/>
      <c r="AE638" s="3"/>
      <c r="BC638" s="1">
        <f t="shared" si="9"/>
        <v>0</v>
      </c>
    </row>
    <row r="639" spans="4:55" s="1" customFormat="1" ht="15" hidden="1" x14ac:dyDescent="0.25">
      <c r="D639" s="6"/>
      <c r="E639" s="2" t="s">
        <v>4712</v>
      </c>
      <c r="M639" s="18"/>
      <c r="N639" s="18"/>
      <c r="AD639" s="2"/>
      <c r="AE639" s="3"/>
      <c r="BC639" s="1">
        <f t="shared" si="9"/>
        <v>0</v>
      </c>
    </row>
    <row r="640" spans="4:55" s="1" customFormat="1" ht="15" hidden="1" x14ac:dyDescent="0.25">
      <c r="D640" s="6"/>
      <c r="E640" s="2" t="s">
        <v>4712</v>
      </c>
      <c r="M640" s="18"/>
      <c r="N640" s="18"/>
      <c r="AD640" s="2"/>
      <c r="AE640" s="3"/>
      <c r="BC640" s="1">
        <f t="shared" si="9"/>
        <v>0</v>
      </c>
    </row>
    <row r="641" spans="4:55" s="1" customFormat="1" ht="15" hidden="1" x14ac:dyDescent="0.25">
      <c r="D641" s="6"/>
      <c r="E641" s="2" t="s">
        <v>4712</v>
      </c>
      <c r="M641" s="18"/>
      <c r="N641" s="18"/>
      <c r="AD641" s="2"/>
      <c r="AE641" s="3"/>
      <c r="BC641" s="1">
        <f t="shared" si="9"/>
        <v>0</v>
      </c>
    </row>
    <row r="642" spans="4:55" s="1" customFormat="1" ht="15" hidden="1" x14ac:dyDescent="0.25">
      <c r="D642" s="6"/>
      <c r="E642" s="2" t="s">
        <v>4712</v>
      </c>
      <c r="M642" s="18"/>
      <c r="N642" s="18"/>
      <c r="AD642" s="2"/>
      <c r="AE642" s="3"/>
      <c r="BC642" s="1">
        <f t="shared" si="9"/>
        <v>0</v>
      </c>
    </row>
    <row r="643" spans="4:55" s="1" customFormat="1" ht="15" hidden="1" x14ac:dyDescent="0.25">
      <c r="D643" s="6"/>
      <c r="E643" s="2" t="s">
        <v>4712</v>
      </c>
      <c r="M643" s="18"/>
      <c r="N643" s="18"/>
      <c r="AD643" s="2"/>
      <c r="AE643" s="3"/>
      <c r="BC643" s="1">
        <f t="shared" si="9"/>
        <v>0</v>
      </c>
    </row>
    <row r="644" spans="4:55" s="1" customFormat="1" ht="15" hidden="1" x14ac:dyDescent="0.25">
      <c r="D644" s="6"/>
      <c r="E644" s="2" t="s">
        <v>4712</v>
      </c>
      <c r="M644" s="18"/>
      <c r="N644" s="18"/>
      <c r="AD644" s="2"/>
      <c r="AE644" s="3"/>
      <c r="BC644" s="1">
        <f t="shared" si="9"/>
        <v>0</v>
      </c>
    </row>
    <row r="645" spans="4:55" s="1" customFormat="1" ht="15" hidden="1" x14ac:dyDescent="0.25">
      <c r="D645" s="6"/>
      <c r="E645" s="2" t="s">
        <v>4712</v>
      </c>
      <c r="M645" s="18"/>
      <c r="N645" s="18"/>
      <c r="AD645" s="2"/>
      <c r="AE645" s="3"/>
      <c r="BC645" s="1">
        <f t="shared" si="9"/>
        <v>0</v>
      </c>
    </row>
    <row r="646" spans="4:55" s="1" customFormat="1" ht="15" hidden="1" x14ac:dyDescent="0.25">
      <c r="D646" s="6"/>
      <c r="E646" s="2" t="s">
        <v>4712</v>
      </c>
      <c r="M646" s="18"/>
      <c r="N646" s="18"/>
      <c r="AD646" s="2"/>
      <c r="AE646" s="3"/>
      <c r="BC646" s="1">
        <f t="shared" si="9"/>
        <v>0</v>
      </c>
    </row>
    <row r="647" spans="4:55" s="1" customFormat="1" ht="15" hidden="1" x14ac:dyDescent="0.25">
      <c r="D647" s="6"/>
      <c r="E647" s="2" t="s">
        <v>4712</v>
      </c>
      <c r="M647" s="18"/>
      <c r="N647" s="18"/>
      <c r="AD647" s="2"/>
      <c r="AE647" s="3"/>
      <c r="BC647" s="1">
        <f t="shared" si="9"/>
        <v>0</v>
      </c>
    </row>
    <row r="648" spans="4:55" s="1" customFormat="1" ht="15" hidden="1" x14ac:dyDescent="0.25">
      <c r="D648" s="6"/>
      <c r="E648" s="2" t="s">
        <v>4712</v>
      </c>
      <c r="M648" s="18"/>
      <c r="N648" s="18"/>
      <c r="AD648" s="2"/>
      <c r="AE648" s="3"/>
      <c r="BC648" s="1">
        <f t="shared" si="9"/>
        <v>0</v>
      </c>
    </row>
    <row r="649" spans="4:55" s="1" customFormat="1" ht="15" hidden="1" x14ac:dyDescent="0.25">
      <c r="D649" s="6"/>
      <c r="E649" s="2" t="s">
        <v>4712</v>
      </c>
      <c r="M649" s="18"/>
      <c r="N649" s="18"/>
      <c r="AD649" s="2"/>
      <c r="AE649" s="3"/>
      <c r="BC649" s="1">
        <f t="shared" si="9"/>
        <v>0</v>
      </c>
    </row>
    <row r="650" spans="4:55" s="1" customFormat="1" ht="15" hidden="1" x14ac:dyDescent="0.25">
      <c r="D650" s="6"/>
      <c r="E650" s="2" t="s">
        <v>4712</v>
      </c>
      <c r="M650" s="18"/>
      <c r="N650" s="18"/>
      <c r="AD650" s="2"/>
      <c r="AE650" s="3"/>
      <c r="BC650" s="1">
        <f t="shared" si="9"/>
        <v>0</v>
      </c>
    </row>
    <row r="651" spans="4:55" s="1" customFormat="1" ht="15" hidden="1" x14ac:dyDescent="0.25">
      <c r="D651" s="6"/>
      <c r="E651" s="2" t="s">
        <v>4712</v>
      </c>
      <c r="M651" s="18"/>
      <c r="N651" s="18"/>
      <c r="AD651" s="2"/>
      <c r="AE651" s="3"/>
      <c r="BC651" s="1">
        <f t="shared" si="9"/>
        <v>0</v>
      </c>
    </row>
    <row r="652" spans="4:55" s="1" customFormat="1" ht="15" hidden="1" x14ac:dyDescent="0.25">
      <c r="D652" s="6"/>
      <c r="E652" s="2" t="s">
        <v>4712</v>
      </c>
      <c r="M652" s="18"/>
      <c r="N652" s="18"/>
      <c r="AD652" s="2"/>
      <c r="AE652" s="3"/>
      <c r="BC652" s="1">
        <f t="shared" si="9"/>
        <v>0</v>
      </c>
    </row>
    <row r="653" spans="4:55" s="1" customFormat="1" ht="15" hidden="1" x14ac:dyDescent="0.25">
      <c r="D653" s="6"/>
      <c r="E653" s="2" t="s">
        <v>4712</v>
      </c>
      <c r="M653" s="18"/>
      <c r="N653" s="18"/>
      <c r="AD653" s="2"/>
      <c r="AE653" s="3"/>
      <c r="BC653" s="1">
        <f t="shared" si="9"/>
        <v>0</v>
      </c>
    </row>
    <row r="654" spans="4:55" s="1" customFormat="1" ht="15" hidden="1" x14ac:dyDescent="0.25">
      <c r="D654" s="6"/>
      <c r="E654" s="2" t="s">
        <v>4712</v>
      </c>
      <c r="M654" s="18"/>
      <c r="N654" s="18"/>
      <c r="AD654" s="2"/>
      <c r="AE654" s="3"/>
      <c r="BC654" s="1">
        <f t="shared" si="9"/>
        <v>0</v>
      </c>
    </row>
    <row r="655" spans="4:55" s="1" customFormat="1" ht="15" hidden="1" x14ac:dyDescent="0.25">
      <c r="D655" s="6"/>
      <c r="E655" s="2" t="s">
        <v>4712</v>
      </c>
      <c r="M655" s="18"/>
      <c r="N655" s="18"/>
      <c r="AD655" s="2"/>
      <c r="AE655" s="3"/>
      <c r="BC655" s="1">
        <f t="shared" si="9"/>
        <v>0</v>
      </c>
    </row>
    <row r="656" spans="4:55" s="1" customFormat="1" ht="15" hidden="1" x14ac:dyDescent="0.25">
      <c r="D656" s="6"/>
      <c r="E656" s="2" t="s">
        <v>4712</v>
      </c>
      <c r="M656" s="18"/>
      <c r="N656" s="18"/>
      <c r="AD656" s="2"/>
      <c r="AE656" s="3"/>
      <c r="BC656" s="1">
        <f t="shared" si="9"/>
        <v>0</v>
      </c>
    </row>
    <row r="657" spans="4:55" s="1" customFormat="1" ht="15" hidden="1" x14ac:dyDescent="0.25">
      <c r="D657" s="6"/>
      <c r="E657" s="2" t="s">
        <v>4712</v>
      </c>
      <c r="M657" s="18"/>
      <c r="N657" s="18"/>
      <c r="AD657" s="2"/>
      <c r="AE657" s="3"/>
      <c r="BC657" s="1">
        <f t="shared" si="9"/>
        <v>0</v>
      </c>
    </row>
    <row r="658" spans="4:55" s="1" customFormat="1" ht="15" hidden="1" x14ac:dyDescent="0.25">
      <c r="D658" s="6"/>
      <c r="E658" s="2" t="s">
        <v>4712</v>
      </c>
      <c r="M658" s="18"/>
      <c r="N658" s="18"/>
      <c r="AD658" s="2"/>
      <c r="AE658" s="3"/>
      <c r="BC658" s="1">
        <f t="shared" si="9"/>
        <v>0</v>
      </c>
    </row>
    <row r="659" spans="4:55" s="1" customFormat="1" ht="15" hidden="1" x14ac:dyDescent="0.25">
      <c r="D659" s="6"/>
      <c r="E659" s="2" t="s">
        <v>4712</v>
      </c>
      <c r="M659" s="18"/>
      <c r="N659" s="18"/>
      <c r="AD659" s="2"/>
      <c r="AE659" s="3"/>
      <c r="BC659" s="1">
        <f t="shared" si="9"/>
        <v>0</v>
      </c>
    </row>
    <row r="660" spans="4:55" s="1" customFormat="1" ht="15" hidden="1" x14ac:dyDescent="0.25">
      <c r="D660" s="6"/>
      <c r="E660" s="2" t="s">
        <v>4712</v>
      </c>
      <c r="M660" s="18"/>
      <c r="N660" s="18"/>
      <c r="AD660" s="2"/>
      <c r="AE660" s="3"/>
      <c r="BC660" s="1">
        <f t="shared" si="9"/>
        <v>0</v>
      </c>
    </row>
    <row r="661" spans="4:55" s="1" customFormat="1" ht="15" hidden="1" x14ac:dyDescent="0.25">
      <c r="D661" s="6"/>
      <c r="E661" s="2" t="s">
        <v>4712</v>
      </c>
      <c r="M661" s="18"/>
      <c r="N661" s="18"/>
      <c r="AD661" s="2"/>
      <c r="AE661" s="3"/>
      <c r="BC661" s="1">
        <f t="shared" si="9"/>
        <v>0</v>
      </c>
    </row>
    <row r="662" spans="4:55" s="1" customFormat="1" ht="15" hidden="1" x14ac:dyDescent="0.25">
      <c r="D662" s="6"/>
      <c r="E662" s="2" t="s">
        <v>4712</v>
      </c>
      <c r="M662" s="18"/>
      <c r="N662" s="18"/>
      <c r="AD662" s="2"/>
      <c r="AE662" s="3"/>
      <c r="BC662" s="1">
        <f t="shared" si="9"/>
        <v>0</v>
      </c>
    </row>
    <row r="663" spans="4:55" s="1" customFormat="1" ht="15" hidden="1" x14ac:dyDescent="0.25">
      <c r="D663" s="6"/>
      <c r="E663" s="2" t="s">
        <v>4712</v>
      </c>
      <c r="M663" s="18"/>
      <c r="N663" s="18"/>
      <c r="AD663" s="2"/>
      <c r="AE663" s="3"/>
      <c r="BC663" s="1">
        <f t="shared" si="9"/>
        <v>0</v>
      </c>
    </row>
    <row r="664" spans="4:55" s="1" customFormat="1" ht="15" hidden="1" x14ac:dyDescent="0.25">
      <c r="D664" s="6"/>
      <c r="E664" s="2" t="s">
        <v>4712</v>
      </c>
      <c r="M664" s="18"/>
      <c r="N664" s="18"/>
      <c r="AD664" s="2"/>
      <c r="AE664" s="3"/>
      <c r="BC664" s="1">
        <f t="shared" si="9"/>
        <v>0</v>
      </c>
    </row>
    <row r="665" spans="4:55" s="1" customFormat="1" ht="15" x14ac:dyDescent="0.25">
      <c r="D665" s="6"/>
      <c r="E665" s="2"/>
      <c r="H665" s="1" t="s">
        <v>481</v>
      </c>
      <c r="I665" s="1" t="s">
        <v>1755</v>
      </c>
      <c r="J665" s="1" t="s">
        <v>3045</v>
      </c>
      <c r="L665" s="1" t="s">
        <v>3736</v>
      </c>
      <c r="M665" s="18"/>
      <c r="N665" s="18"/>
      <c r="O665" s="1" t="s">
        <v>3735</v>
      </c>
      <c r="P665" s="1" t="s">
        <v>488</v>
      </c>
      <c r="Q665" s="1" t="s">
        <v>296</v>
      </c>
      <c r="R665" s="1">
        <v>85209</v>
      </c>
      <c r="AC665" s="2"/>
      <c r="AD665" s="3"/>
      <c r="BC665" s="1">
        <f t="shared" si="9"/>
        <v>0</v>
      </c>
    </row>
    <row r="666" spans="4:55" s="1" customFormat="1" ht="15" x14ac:dyDescent="0.25">
      <c r="D666" s="6"/>
      <c r="E666" s="2"/>
      <c r="G666" s="1" t="s">
        <v>3161</v>
      </c>
      <c r="H666" s="1" t="s">
        <v>3158</v>
      </c>
      <c r="I666" s="1" t="s">
        <v>1755</v>
      </c>
      <c r="J666" s="1" t="s">
        <v>954</v>
      </c>
      <c r="L666" s="1" t="s">
        <v>2546</v>
      </c>
      <c r="M666" s="18" t="s">
        <v>2547</v>
      </c>
      <c r="N666" s="18"/>
      <c r="O666" s="1" t="s">
        <v>2947</v>
      </c>
      <c r="P666" s="1" t="s">
        <v>488</v>
      </c>
      <c r="Q666" s="1" t="s">
        <v>296</v>
      </c>
      <c r="R666" s="1">
        <v>85209</v>
      </c>
      <c r="S666" s="1" t="s">
        <v>4213</v>
      </c>
      <c r="AD666" s="2"/>
      <c r="AE666" s="3"/>
      <c r="AF666" s="1" t="s">
        <v>2388</v>
      </c>
      <c r="BC666" s="1">
        <f t="shared" si="9"/>
        <v>0</v>
      </c>
    </row>
    <row r="667" spans="4:55" s="1" customFormat="1" ht="15" x14ac:dyDescent="0.25">
      <c r="D667" s="6"/>
      <c r="E667" s="2"/>
      <c r="H667" s="1" t="s">
        <v>481</v>
      </c>
      <c r="I667" s="1" t="s">
        <v>1755</v>
      </c>
      <c r="J667" s="1" t="s">
        <v>1472</v>
      </c>
      <c r="M667" s="18"/>
      <c r="N667" s="18"/>
      <c r="AD667" s="1" t="s">
        <v>1473</v>
      </c>
      <c r="AE667" s="3"/>
      <c r="AL667" s="1" t="s">
        <v>3162</v>
      </c>
      <c r="BC667" s="1">
        <f t="shared" si="9"/>
        <v>1</v>
      </c>
    </row>
    <row r="668" spans="4:55" s="1" customFormat="1" ht="15" x14ac:dyDescent="0.25">
      <c r="D668" s="2"/>
      <c r="E668" s="2"/>
      <c r="H668" s="1" t="s">
        <v>481</v>
      </c>
      <c r="I668" s="1" t="s">
        <v>1756</v>
      </c>
      <c r="J668" s="1" t="s">
        <v>1341</v>
      </c>
      <c r="M668" s="18" t="s">
        <v>1757</v>
      </c>
      <c r="N668" s="18"/>
      <c r="S668" s="1" t="s">
        <v>4213</v>
      </c>
      <c r="AD668" s="2"/>
      <c r="AE668" s="3"/>
      <c r="AF668" s="1" t="s">
        <v>2564</v>
      </c>
      <c r="BC668" s="1">
        <f t="shared" si="9"/>
        <v>0</v>
      </c>
    </row>
    <row r="669" spans="4:55" s="1" customFormat="1" ht="15" x14ac:dyDescent="0.25">
      <c r="D669" s="6"/>
      <c r="E669" s="2"/>
      <c r="H669" s="1" t="s">
        <v>3158</v>
      </c>
      <c r="I669" s="1" t="s">
        <v>2007</v>
      </c>
      <c r="J669" s="1" t="s">
        <v>3471</v>
      </c>
      <c r="M669" s="18"/>
      <c r="N669" s="18"/>
      <c r="AD669" s="2"/>
      <c r="AE669" s="3"/>
      <c r="AQ669" s="1" t="s">
        <v>3162</v>
      </c>
      <c r="BC669" s="1">
        <f t="shared" si="9"/>
        <v>1</v>
      </c>
    </row>
    <row r="670" spans="4:55" s="1" customFormat="1" ht="15" x14ac:dyDescent="0.25">
      <c r="D670" s="6"/>
      <c r="E670" s="2"/>
      <c r="H670" s="1" t="s">
        <v>481</v>
      </c>
      <c r="I670" s="1" t="s">
        <v>2007</v>
      </c>
      <c r="J670" s="1" t="s">
        <v>3790</v>
      </c>
      <c r="M670" s="18"/>
      <c r="N670" s="18"/>
      <c r="AD670" s="2"/>
      <c r="AE670" s="3"/>
      <c r="AQ670" s="1" t="s">
        <v>3162</v>
      </c>
      <c r="BC670" s="1">
        <f t="shared" si="9"/>
        <v>1</v>
      </c>
    </row>
    <row r="671" spans="4:55" s="1" customFormat="1" ht="15" x14ac:dyDescent="0.25">
      <c r="D671" s="2"/>
      <c r="E671" s="2"/>
      <c r="H671" s="1" t="s">
        <v>3158</v>
      </c>
      <c r="I671" s="1" t="s">
        <v>12</v>
      </c>
      <c r="J671" s="1" t="s">
        <v>13</v>
      </c>
      <c r="M671" s="18" t="s">
        <v>1203</v>
      </c>
      <c r="N671" s="18"/>
      <c r="AB671" s="1" t="s">
        <v>3196</v>
      </c>
      <c r="AC671" s="1" t="s">
        <v>3161</v>
      </c>
      <c r="AD671" s="2"/>
      <c r="AE671" s="3"/>
      <c r="BC671" s="1">
        <f t="shared" si="9"/>
        <v>0</v>
      </c>
    </row>
    <row r="672" spans="4:55" s="1" customFormat="1" ht="15" x14ac:dyDescent="0.25">
      <c r="D672" s="2"/>
      <c r="E672" s="2"/>
      <c r="H672" s="1" t="s">
        <v>3158</v>
      </c>
      <c r="I672" s="1" t="s">
        <v>14</v>
      </c>
      <c r="J672" s="1" t="s">
        <v>15</v>
      </c>
      <c r="M672" s="18" t="s">
        <v>16</v>
      </c>
      <c r="N672" s="18"/>
      <c r="S672" s="1" t="s">
        <v>4213</v>
      </c>
      <c r="T672" s="1" t="s">
        <v>4712</v>
      </c>
      <c r="AD672" s="2"/>
      <c r="AE672" s="3"/>
      <c r="BC672" s="1">
        <f t="shared" si="9"/>
        <v>0</v>
      </c>
    </row>
    <row r="673" spans="1:67" s="1" customFormat="1" ht="15" x14ac:dyDescent="0.25">
      <c r="A673" s="8"/>
      <c r="D673" s="6"/>
      <c r="E673" s="2"/>
      <c r="F673" s="2"/>
      <c r="H673" s="1" t="s">
        <v>3158</v>
      </c>
      <c r="I673" s="1" t="s">
        <v>1375</v>
      </c>
      <c r="J673" s="1" t="s">
        <v>1377</v>
      </c>
      <c r="M673" s="18"/>
      <c r="N673" s="18"/>
      <c r="AD673" s="2"/>
      <c r="AE673" s="3"/>
      <c r="AT673" s="1" t="s">
        <v>3162</v>
      </c>
      <c r="BB673" s="1" t="s">
        <v>3162</v>
      </c>
      <c r="BC673" s="1">
        <f t="shared" si="9"/>
        <v>2</v>
      </c>
    </row>
    <row r="674" spans="1:67" s="1" customFormat="1" ht="15" x14ac:dyDescent="0.25">
      <c r="A674" s="8"/>
      <c r="D674" s="6"/>
      <c r="E674" s="2"/>
      <c r="F674" s="2"/>
      <c r="H674" s="1" t="s">
        <v>481</v>
      </c>
      <c r="I674" s="1" t="s">
        <v>1375</v>
      </c>
      <c r="J674" s="1" t="s">
        <v>1376</v>
      </c>
      <c r="M674" s="18"/>
      <c r="N674" s="18"/>
      <c r="AD674" s="2"/>
      <c r="AE674" s="3"/>
      <c r="AT674" s="1" t="s">
        <v>3162</v>
      </c>
      <c r="BB674" s="1" t="s">
        <v>3162</v>
      </c>
      <c r="BC674" s="1">
        <f t="shared" si="9"/>
        <v>2</v>
      </c>
    </row>
    <row r="675" spans="1:67" s="1" customFormat="1" ht="15" x14ac:dyDescent="0.25">
      <c r="A675" s="8"/>
      <c r="D675" s="6"/>
      <c r="E675" s="2"/>
      <c r="F675" s="2"/>
      <c r="H675" s="1" t="s">
        <v>481</v>
      </c>
      <c r="I675" s="1" t="s">
        <v>201</v>
      </c>
      <c r="J675" s="1" t="s">
        <v>202</v>
      </c>
      <c r="M675" s="18"/>
      <c r="N675" s="18"/>
      <c r="AD675" s="2"/>
      <c r="AE675" s="3"/>
      <c r="AW675" s="1" t="s">
        <v>3162</v>
      </c>
      <c r="BC675" s="1">
        <f t="shared" si="9"/>
        <v>1</v>
      </c>
    </row>
    <row r="676" spans="1:67" s="1" customFormat="1" ht="15" x14ac:dyDescent="0.25">
      <c r="A676" s="8"/>
      <c r="D676" s="6"/>
      <c r="E676" s="2"/>
      <c r="F676" s="2"/>
      <c r="H676" s="1" t="s">
        <v>3158</v>
      </c>
      <c r="I676" s="1" t="s">
        <v>201</v>
      </c>
      <c r="J676" s="1" t="s">
        <v>563</v>
      </c>
      <c r="M676" s="18"/>
      <c r="N676" s="18"/>
      <c r="AD676" s="2"/>
      <c r="AE676" s="3"/>
      <c r="AW676" s="1" t="s">
        <v>3162</v>
      </c>
      <c r="BC676" s="1">
        <f t="shared" si="9"/>
        <v>1</v>
      </c>
    </row>
    <row r="677" spans="1:67" s="1" customFormat="1" ht="15" x14ac:dyDescent="0.25">
      <c r="D677" s="2"/>
      <c r="E677" s="2"/>
      <c r="H677" s="1" t="s">
        <v>3158</v>
      </c>
      <c r="I677" s="1" t="s">
        <v>2446</v>
      </c>
      <c r="J677" s="1" t="s">
        <v>2447</v>
      </c>
      <c r="L677" s="1" t="s">
        <v>2987</v>
      </c>
      <c r="M677" s="18" t="s">
        <v>2989</v>
      </c>
      <c r="N677" s="18"/>
      <c r="O677" s="1" t="s">
        <v>2988</v>
      </c>
      <c r="P677" s="1" t="s">
        <v>2448</v>
      </c>
      <c r="Q677" s="1" t="s">
        <v>2449</v>
      </c>
      <c r="R677" s="1">
        <v>95928</v>
      </c>
      <c r="S677" s="1" t="s">
        <v>4213</v>
      </c>
      <c r="AB677" s="1" t="s">
        <v>3175</v>
      </c>
      <c r="AC677" s="1" t="s">
        <v>3189</v>
      </c>
      <c r="AD677" s="2" t="s">
        <v>2445</v>
      </c>
      <c r="AE677" s="3" t="s">
        <v>3161</v>
      </c>
      <c r="AF677" s="1" t="s">
        <v>2388</v>
      </c>
      <c r="BC677" s="1">
        <f t="shared" si="9"/>
        <v>0</v>
      </c>
    </row>
    <row r="678" spans="1:67" s="1" customFormat="1" ht="15" x14ac:dyDescent="0.25">
      <c r="D678" s="2"/>
      <c r="E678" s="2"/>
      <c r="H678" s="1" t="s">
        <v>481</v>
      </c>
      <c r="I678" s="1" t="s">
        <v>26</v>
      </c>
      <c r="J678" s="1" t="s">
        <v>116</v>
      </c>
      <c r="M678" s="18" t="s">
        <v>2386</v>
      </c>
      <c r="N678" s="18"/>
      <c r="Q678" s="1" t="s">
        <v>3802</v>
      </c>
      <c r="S678" s="1" t="s">
        <v>4213</v>
      </c>
      <c r="AD678" s="2"/>
      <c r="AE678" s="3"/>
      <c r="AF678" s="1" t="s">
        <v>2564</v>
      </c>
      <c r="BC678" s="1">
        <f t="shared" si="9"/>
        <v>0</v>
      </c>
    </row>
    <row r="679" spans="1:67" s="1" customFormat="1" ht="15" x14ac:dyDescent="0.25">
      <c r="D679" s="2"/>
      <c r="E679" s="2"/>
      <c r="H679" s="1" t="s">
        <v>3158</v>
      </c>
      <c r="I679" s="1" t="s">
        <v>43</v>
      </c>
      <c r="J679" s="1" t="s">
        <v>633</v>
      </c>
      <c r="L679" s="1" t="s">
        <v>44</v>
      </c>
      <c r="M679" s="18" t="s">
        <v>46</v>
      </c>
      <c r="N679" s="18"/>
      <c r="O679" s="1" t="s">
        <v>45</v>
      </c>
      <c r="P679" s="1" t="s">
        <v>488</v>
      </c>
      <c r="Q679" s="1" t="s">
        <v>296</v>
      </c>
      <c r="R679" s="1">
        <v>85206</v>
      </c>
      <c r="S679" s="1" t="s">
        <v>4213</v>
      </c>
      <c r="AD679" s="2"/>
      <c r="AE679" s="3"/>
      <c r="AF679" s="1" t="s">
        <v>2388</v>
      </c>
      <c r="BC679" s="1">
        <f t="shared" si="9"/>
        <v>0</v>
      </c>
    </row>
    <row r="680" spans="1:67" s="1" customFormat="1" ht="15" x14ac:dyDescent="0.25">
      <c r="D680" s="2"/>
      <c r="E680" s="2"/>
      <c r="H680" s="1" t="s">
        <v>481</v>
      </c>
      <c r="I680" s="1" t="s">
        <v>47</v>
      </c>
      <c r="J680" s="1" t="s">
        <v>48</v>
      </c>
      <c r="L680" s="1" t="s">
        <v>49</v>
      </c>
      <c r="M680" s="18"/>
      <c r="N680" s="18"/>
      <c r="O680" s="1" t="s">
        <v>50</v>
      </c>
      <c r="P680" s="1" t="s">
        <v>3023</v>
      </c>
      <c r="Q680" s="1" t="s">
        <v>296</v>
      </c>
      <c r="R680" s="1" t="s">
        <v>4670</v>
      </c>
      <c r="AD680" s="2"/>
      <c r="AE680" s="3"/>
      <c r="BC680" s="1">
        <f t="shared" si="9"/>
        <v>0</v>
      </c>
    </row>
    <row r="681" spans="1:67" s="1" customFormat="1" ht="15" x14ac:dyDescent="0.25">
      <c r="D681" s="2"/>
      <c r="E681" s="2"/>
      <c r="H681" s="1" t="s">
        <v>3158</v>
      </c>
      <c r="I681" s="1" t="s">
        <v>51</v>
      </c>
      <c r="J681" s="1" t="s">
        <v>2451</v>
      </c>
      <c r="L681" s="1" t="s">
        <v>52</v>
      </c>
      <c r="M681" s="18" t="s">
        <v>5190</v>
      </c>
      <c r="N681" s="18"/>
      <c r="O681" s="1" t="s">
        <v>2854</v>
      </c>
      <c r="P681" s="1" t="s">
        <v>488</v>
      </c>
      <c r="Q681" s="1" t="s">
        <v>296</v>
      </c>
      <c r="R681" s="1">
        <v>85208</v>
      </c>
      <c r="S681" s="1" t="s">
        <v>4213</v>
      </c>
      <c r="AB681" s="1" t="s">
        <v>3160</v>
      </c>
      <c r="AC681" s="1" t="s">
        <v>3161</v>
      </c>
      <c r="AD681" s="2"/>
      <c r="AE681" s="3" t="s">
        <v>3161</v>
      </c>
      <c r="AF681" s="1" t="s">
        <v>2388</v>
      </c>
      <c r="BC681" s="1">
        <f t="shared" si="9"/>
        <v>0</v>
      </c>
      <c r="BF681" s="1" t="s">
        <v>4712</v>
      </c>
      <c r="BG681" s="1" t="s">
        <v>4712</v>
      </c>
      <c r="BM681" s="1" t="s">
        <v>4712</v>
      </c>
      <c r="BN681" s="1" t="s">
        <v>4712</v>
      </c>
      <c r="BO681" s="1" t="s">
        <v>4712</v>
      </c>
    </row>
    <row r="682" spans="1:67" s="1" customFormat="1" ht="15" x14ac:dyDescent="0.25">
      <c r="D682" s="6"/>
      <c r="E682" s="2"/>
      <c r="H682" s="1" t="s">
        <v>481</v>
      </c>
      <c r="I682" s="1" t="s">
        <v>4671</v>
      </c>
      <c r="J682" s="1" t="s">
        <v>951</v>
      </c>
      <c r="L682" s="1" t="s">
        <v>4673</v>
      </c>
      <c r="M682" s="18" t="s">
        <v>4672</v>
      </c>
      <c r="N682" s="18"/>
      <c r="O682" s="1" t="s">
        <v>4608</v>
      </c>
      <c r="P682" s="1" t="s">
        <v>693</v>
      </c>
      <c r="Q682" s="1" t="s">
        <v>296</v>
      </c>
      <c r="R682" s="1">
        <v>85140</v>
      </c>
      <c r="S682" s="1" t="s">
        <v>4213</v>
      </c>
      <c r="AD682" s="1" t="s">
        <v>5063</v>
      </c>
      <c r="AE682" s="3"/>
      <c r="AF682" s="1" t="s">
        <v>2388</v>
      </c>
      <c r="BC682" s="1">
        <f t="shared" si="9"/>
        <v>0</v>
      </c>
    </row>
    <row r="683" spans="1:67" s="1" customFormat="1" ht="15" x14ac:dyDescent="0.25">
      <c r="D683" s="6"/>
      <c r="E683" s="2"/>
      <c r="G683" s="1" t="s">
        <v>3162</v>
      </c>
      <c r="H683" s="1" t="s">
        <v>3158</v>
      </c>
      <c r="I683" s="1" t="s">
        <v>5099</v>
      </c>
      <c r="J683" s="1" t="s">
        <v>4661</v>
      </c>
      <c r="L683" s="1" t="s">
        <v>5064</v>
      </c>
      <c r="M683" s="18" t="s">
        <v>3419</v>
      </c>
      <c r="N683" s="18"/>
      <c r="O683" s="1" t="s">
        <v>4609</v>
      </c>
      <c r="P683" s="1" t="s">
        <v>488</v>
      </c>
      <c r="Q683" s="1" t="s">
        <v>296</v>
      </c>
      <c r="R683" s="1">
        <v>85205</v>
      </c>
      <c r="S683" s="1" t="s">
        <v>4213</v>
      </c>
      <c r="AD683" s="2" t="s">
        <v>4671</v>
      </c>
      <c r="AE683" s="3"/>
      <c r="AF683" s="1" t="s">
        <v>2564</v>
      </c>
      <c r="BC683" s="1">
        <f t="shared" si="9"/>
        <v>0</v>
      </c>
    </row>
    <row r="684" spans="1:67" s="1" customFormat="1" ht="15" x14ac:dyDescent="0.25">
      <c r="D684" s="2"/>
      <c r="E684" s="2"/>
      <c r="H684" s="1" t="s">
        <v>3158</v>
      </c>
      <c r="I684" s="1" t="s">
        <v>2855</v>
      </c>
      <c r="J684" s="1" t="s">
        <v>4578</v>
      </c>
      <c r="L684" s="1" t="s">
        <v>2856</v>
      </c>
      <c r="M684" s="18"/>
      <c r="N684" s="18"/>
      <c r="O684" s="1" t="s">
        <v>2859</v>
      </c>
      <c r="P684" s="1" t="s">
        <v>2159</v>
      </c>
      <c r="Q684" s="1" t="s">
        <v>296</v>
      </c>
      <c r="R684" s="1">
        <v>85044</v>
      </c>
      <c r="AD684" s="2"/>
      <c r="AE684" s="3"/>
      <c r="BC684" s="1">
        <f t="shared" si="9"/>
        <v>0</v>
      </c>
    </row>
    <row r="685" spans="1:67" s="1" customFormat="1" ht="15" x14ac:dyDescent="0.25">
      <c r="D685" s="2"/>
      <c r="E685" s="2"/>
      <c r="G685" s="1" t="s">
        <v>3162</v>
      </c>
      <c r="H685" s="1" t="s">
        <v>481</v>
      </c>
      <c r="I685" s="1" t="s">
        <v>2412</v>
      </c>
      <c r="J685" s="1" t="s">
        <v>299</v>
      </c>
      <c r="L685" s="1" t="s">
        <v>2860</v>
      </c>
      <c r="M685" s="18" t="s">
        <v>2861</v>
      </c>
      <c r="N685" s="18"/>
      <c r="P685" s="1" t="s">
        <v>1676</v>
      </c>
      <c r="Q685" s="1" t="s">
        <v>296</v>
      </c>
      <c r="R685" s="1" t="s">
        <v>2769</v>
      </c>
      <c r="S685" s="1" t="s">
        <v>4213</v>
      </c>
      <c r="AA685" s="1" t="s">
        <v>2862</v>
      </c>
      <c r="AD685" s="2" t="s">
        <v>2409</v>
      </c>
      <c r="AE685" s="3"/>
      <c r="AF685" s="1" t="s">
        <v>2564</v>
      </c>
      <c r="BC685" s="1">
        <f t="shared" si="9"/>
        <v>0</v>
      </c>
    </row>
    <row r="686" spans="1:67" s="1" customFormat="1" ht="15" x14ac:dyDescent="0.25">
      <c r="A686" s="30" t="s">
        <v>2002</v>
      </c>
      <c r="D686" s="30" t="s">
        <v>2002</v>
      </c>
      <c r="E686" s="2"/>
      <c r="I686" s="1" t="s">
        <v>2780</v>
      </c>
      <c r="J686" s="1" t="s">
        <v>2781</v>
      </c>
      <c r="M686" s="18"/>
      <c r="N686" s="18"/>
      <c r="AD686" s="2"/>
      <c r="AE686" s="3"/>
      <c r="AP686" s="1" t="s">
        <v>3162</v>
      </c>
      <c r="AR686" s="1" t="s">
        <v>3162</v>
      </c>
      <c r="BC686" s="1">
        <f t="shared" si="9"/>
        <v>2</v>
      </c>
    </row>
    <row r="687" spans="1:67" s="1" customFormat="1" ht="15" x14ac:dyDescent="0.25">
      <c r="A687" s="8"/>
      <c r="D687" s="6"/>
      <c r="E687" s="2"/>
      <c r="F687" s="2"/>
      <c r="I687" s="1" t="s">
        <v>1463</v>
      </c>
      <c r="J687" s="1" t="s">
        <v>3276</v>
      </c>
      <c r="M687" s="18"/>
      <c r="N687" s="18"/>
      <c r="AD687" s="2"/>
      <c r="AE687" s="3"/>
      <c r="AG687" s="1" t="s">
        <v>3162</v>
      </c>
      <c r="AK687" s="1" t="s">
        <v>3162</v>
      </c>
      <c r="BC687" s="1">
        <f t="shared" si="9"/>
        <v>2</v>
      </c>
    </row>
    <row r="688" spans="1:67" s="1" customFormat="1" ht="15" x14ac:dyDescent="0.25">
      <c r="D688" s="2"/>
      <c r="E688" s="2"/>
      <c r="H688" s="1" t="s">
        <v>481</v>
      </c>
      <c r="I688" s="1" t="s">
        <v>2863</v>
      </c>
      <c r="J688" s="1" t="s">
        <v>2864</v>
      </c>
      <c r="M688" s="18" t="s">
        <v>2865</v>
      </c>
      <c r="N688" s="18"/>
      <c r="Q688" s="1" t="s">
        <v>296</v>
      </c>
      <c r="S688" s="1" t="s">
        <v>4213</v>
      </c>
      <c r="AA688" s="1" t="s">
        <v>2866</v>
      </c>
      <c r="AD688" s="2"/>
      <c r="AE688" s="3"/>
      <c r="AF688" s="1" t="s">
        <v>2564</v>
      </c>
      <c r="BC688" s="1">
        <f t="shared" si="9"/>
        <v>0</v>
      </c>
    </row>
    <row r="689" spans="1:62" s="1" customFormat="1" ht="15" x14ac:dyDescent="0.25">
      <c r="D689" s="2"/>
      <c r="E689" s="2"/>
      <c r="H689" s="1" t="s">
        <v>3158</v>
      </c>
      <c r="I689" s="1" t="s">
        <v>2175</v>
      </c>
      <c r="J689" s="1" t="s">
        <v>2176</v>
      </c>
      <c r="M689" s="18" t="s">
        <v>2177</v>
      </c>
      <c r="N689" s="18"/>
      <c r="S689" s="1" t="s">
        <v>4213</v>
      </c>
      <c r="AD689" s="2"/>
      <c r="AE689" s="3"/>
      <c r="AF689" s="1" t="s">
        <v>2564</v>
      </c>
      <c r="BC689" s="1">
        <f t="shared" si="9"/>
        <v>0</v>
      </c>
    </row>
    <row r="690" spans="1:62" s="1" customFormat="1" ht="15" x14ac:dyDescent="0.25">
      <c r="D690" s="2"/>
      <c r="E690" s="2"/>
      <c r="H690" s="1" t="s">
        <v>3158</v>
      </c>
      <c r="I690" s="1" t="s">
        <v>3096</v>
      </c>
      <c r="J690" s="1" t="s">
        <v>1004</v>
      </c>
      <c r="M690" s="18" t="s">
        <v>3097</v>
      </c>
      <c r="N690" s="18"/>
      <c r="S690" s="1" t="s">
        <v>4213</v>
      </c>
      <c r="AD690" s="2"/>
      <c r="AE690" s="3"/>
      <c r="BC690" s="1">
        <f t="shared" si="9"/>
        <v>0</v>
      </c>
    </row>
    <row r="691" spans="1:62" s="1" customFormat="1" ht="15" x14ac:dyDescent="0.25">
      <c r="D691" s="2"/>
      <c r="E691" s="2"/>
      <c r="I691" s="1" t="s">
        <v>5154</v>
      </c>
      <c r="J691" s="1" t="s">
        <v>1532</v>
      </c>
      <c r="L691" s="1" t="s">
        <v>1608</v>
      </c>
      <c r="M691" s="18" t="s">
        <v>5155</v>
      </c>
      <c r="N691" s="18"/>
      <c r="AD691" s="2"/>
      <c r="AE691" s="3"/>
      <c r="BC691" s="1">
        <f t="shared" si="9"/>
        <v>0</v>
      </c>
    </row>
    <row r="692" spans="1:62" s="1" customFormat="1" ht="15" x14ac:dyDescent="0.25">
      <c r="A692" s="8"/>
      <c r="D692" s="6"/>
      <c r="E692" s="2"/>
      <c r="F692" s="2"/>
      <c r="H692" s="1" t="s">
        <v>3158</v>
      </c>
      <c r="I692" s="1" t="s">
        <v>2000</v>
      </c>
      <c r="J692" s="1" t="s">
        <v>2001</v>
      </c>
      <c r="M692" s="18"/>
      <c r="N692" s="18"/>
      <c r="AD692" s="2"/>
      <c r="AE692" s="3"/>
      <c r="AQ692" s="1" t="s">
        <v>3162</v>
      </c>
      <c r="AS692" s="1" t="s">
        <v>3162</v>
      </c>
      <c r="AZ692" s="1" t="s">
        <v>3158</v>
      </c>
      <c r="BC692" s="1">
        <f t="shared" si="9"/>
        <v>3</v>
      </c>
    </row>
    <row r="693" spans="1:62" s="1" customFormat="1" ht="15" x14ac:dyDescent="0.25">
      <c r="D693" s="2"/>
      <c r="E693" s="2"/>
      <c r="H693" s="1" t="s">
        <v>3158</v>
      </c>
      <c r="I693" s="1" t="s">
        <v>2178</v>
      </c>
      <c r="J693" s="1" t="s">
        <v>2179</v>
      </c>
      <c r="L693" s="1" t="s">
        <v>4674</v>
      </c>
      <c r="M693" s="18"/>
      <c r="N693" s="18"/>
      <c r="O693" s="1" t="s">
        <v>4675</v>
      </c>
      <c r="P693" s="1" t="s">
        <v>488</v>
      </c>
      <c r="Q693" s="1" t="s">
        <v>296</v>
      </c>
      <c r="R693" s="1">
        <v>85209</v>
      </c>
      <c r="AD693" s="2"/>
      <c r="AE693" s="3"/>
      <c r="BC693" s="1">
        <f t="shared" si="9"/>
        <v>0</v>
      </c>
    </row>
    <row r="694" spans="1:62" s="1" customFormat="1" ht="15" x14ac:dyDescent="0.25">
      <c r="D694" s="2"/>
      <c r="E694" s="2"/>
      <c r="H694" s="1" t="s">
        <v>481</v>
      </c>
      <c r="I694" s="1" t="s">
        <v>2178</v>
      </c>
      <c r="J694" s="1" t="s">
        <v>4676</v>
      </c>
      <c r="L694" s="1" t="s">
        <v>4674</v>
      </c>
      <c r="M694" s="18"/>
      <c r="N694" s="18"/>
      <c r="O694" s="1" t="s">
        <v>4675</v>
      </c>
      <c r="P694" s="1" t="s">
        <v>488</v>
      </c>
      <c r="Q694" s="1" t="s">
        <v>296</v>
      </c>
      <c r="R694" s="1">
        <v>85209</v>
      </c>
      <c r="AD694" s="2"/>
      <c r="AE694" s="3"/>
      <c r="BC694" s="1">
        <f t="shared" si="9"/>
        <v>0</v>
      </c>
    </row>
    <row r="695" spans="1:62" s="1" customFormat="1" ht="15" x14ac:dyDescent="0.25">
      <c r="A695" s="8"/>
      <c r="B695" s="8"/>
      <c r="D695" s="6"/>
      <c r="E695" s="2"/>
      <c r="H695" s="1" t="s">
        <v>481</v>
      </c>
      <c r="I695" s="1" t="s">
        <v>1450</v>
      </c>
      <c r="J695" s="1" t="s">
        <v>2728</v>
      </c>
      <c r="M695" s="18"/>
      <c r="N695" s="18"/>
      <c r="AD695" s="2"/>
      <c r="AE695" s="3"/>
      <c r="AK695" s="1" t="s">
        <v>3162</v>
      </c>
      <c r="AL695" s="1" t="s">
        <v>3162</v>
      </c>
      <c r="AR695" s="1" t="s">
        <v>3162</v>
      </c>
      <c r="AV695" s="1" t="s">
        <v>3162</v>
      </c>
      <c r="BC695" s="1">
        <f t="shared" si="9"/>
        <v>4</v>
      </c>
    </row>
    <row r="696" spans="1:62" s="1" customFormat="1" ht="15" x14ac:dyDescent="0.25">
      <c r="D696" s="2"/>
      <c r="E696" s="2"/>
      <c r="H696" s="1" t="s">
        <v>3158</v>
      </c>
      <c r="I696" s="1" t="s">
        <v>4677</v>
      </c>
      <c r="J696" s="1" t="s">
        <v>4678</v>
      </c>
      <c r="L696" s="1" t="s">
        <v>4679</v>
      </c>
      <c r="M696" s="18" t="s">
        <v>4681</v>
      </c>
      <c r="N696" s="18"/>
      <c r="O696" s="1" t="s">
        <v>4680</v>
      </c>
      <c r="P696" s="1" t="s">
        <v>650</v>
      </c>
      <c r="Q696" s="1" t="s">
        <v>296</v>
      </c>
      <c r="R696" s="1">
        <v>85249</v>
      </c>
      <c r="S696" s="1" t="s">
        <v>4213</v>
      </c>
      <c r="AB696" s="1" t="s">
        <v>4682</v>
      </c>
      <c r="AD696" s="2"/>
      <c r="AE696" s="3"/>
      <c r="AF696" s="1" t="s">
        <v>2388</v>
      </c>
      <c r="BC696" s="1">
        <f t="shared" si="9"/>
        <v>0</v>
      </c>
    </row>
    <row r="697" spans="1:62" s="1" customFormat="1" ht="15" x14ac:dyDescent="0.25">
      <c r="A697" s="8"/>
      <c r="D697" s="6"/>
      <c r="E697" s="2"/>
      <c r="F697" s="2"/>
      <c r="I697" s="1" t="s">
        <v>1503</v>
      </c>
      <c r="J697" s="1" t="s">
        <v>1494</v>
      </c>
      <c r="M697" s="18"/>
      <c r="N697" s="18"/>
      <c r="AD697" s="2"/>
      <c r="AE697" s="3"/>
      <c r="AN697" s="1" t="s">
        <v>3162</v>
      </c>
      <c r="BC697" s="1">
        <f t="shared" ref="BC697:BC761" si="10">COUNTA(AG697:BB697)</f>
        <v>1</v>
      </c>
    </row>
    <row r="698" spans="1:62" s="1" customFormat="1" ht="15" x14ac:dyDescent="0.25">
      <c r="D698" s="2"/>
      <c r="E698" s="2"/>
      <c r="H698" s="1" t="s">
        <v>3158</v>
      </c>
      <c r="I698" s="1" t="s">
        <v>4683</v>
      </c>
      <c r="J698" s="1" t="s">
        <v>4684</v>
      </c>
      <c r="M698" s="18" t="s">
        <v>4685</v>
      </c>
      <c r="N698" s="18"/>
      <c r="S698" s="1" t="s">
        <v>4213</v>
      </c>
      <c r="AD698" s="2"/>
      <c r="AE698" s="3"/>
      <c r="AF698" s="1" t="s">
        <v>2388</v>
      </c>
      <c r="BC698" s="1">
        <f t="shared" si="10"/>
        <v>0</v>
      </c>
    </row>
    <row r="699" spans="1:62" s="1" customFormat="1" ht="15" x14ac:dyDescent="0.25">
      <c r="D699" s="2"/>
      <c r="E699" s="2"/>
      <c r="H699" s="1" t="s">
        <v>3158</v>
      </c>
      <c r="I699" s="1" t="s">
        <v>4683</v>
      </c>
      <c r="J699" s="1" t="s">
        <v>4714</v>
      </c>
      <c r="M699" s="18" t="s">
        <v>4685</v>
      </c>
      <c r="N699" s="18"/>
      <c r="S699" s="1" t="s">
        <v>4712</v>
      </c>
      <c r="AD699" s="2"/>
      <c r="AE699" s="3"/>
      <c r="AF699" s="1" t="s">
        <v>2392</v>
      </c>
      <c r="BC699" s="1">
        <f t="shared" si="10"/>
        <v>0</v>
      </c>
    </row>
    <row r="700" spans="1:62" s="1" customFormat="1" ht="15" x14ac:dyDescent="0.25">
      <c r="D700" s="2"/>
      <c r="E700" s="2"/>
      <c r="G700" s="1" t="s">
        <v>3162</v>
      </c>
      <c r="H700" s="1" t="s">
        <v>481</v>
      </c>
      <c r="I700" s="1" t="s">
        <v>2456</v>
      </c>
      <c r="J700" s="1" t="s">
        <v>3035</v>
      </c>
      <c r="L700" s="1" t="s">
        <v>3037</v>
      </c>
      <c r="M700" s="18" t="s">
        <v>3036</v>
      </c>
      <c r="N700" s="18"/>
      <c r="O700" s="1" t="s">
        <v>3038</v>
      </c>
      <c r="P700" s="1" t="s">
        <v>3039</v>
      </c>
      <c r="Q700" s="1" t="s">
        <v>296</v>
      </c>
      <c r="R700" s="1">
        <v>85139</v>
      </c>
      <c r="S700" s="1" t="s">
        <v>4712</v>
      </c>
      <c r="Z700" s="1" t="s">
        <v>297</v>
      </c>
      <c r="AB700" s="1" t="s">
        <v>3160</v>
      </c>
      <c r="AC700" s="1" t="s">
        <v>3161</v>
      </c>
      <c r="AD700" s="2"/>
      <c r="AE700" s="3" t="s">
        <v>3161</v>
      </c>
      <c r="AF700" s="1" t="s">
        <v>2568</v>
      </c>
      <c r="BC700" s="1">
        <f t="shared" si="10"/>
        <v>0</v>
      </c>
      <c r="BF700" s="1" t="s">
        <v>4712</v>
      </c>
    </row>
    <row r="701" spans="1:62" s="1" customFormat="1" ht="15" x14ac:dyDescent="0.25">
      <c r="D701" s="2"/>
      <c r="E701" s="2"/>
      <c r="H701" s="1" t="s">
        <v>3158</v>
      </c>
      <c r="I701" s="1" t="s">
        <v>2456</v>
      </c>
      <c r="J701" s="1" t="s">
        <v>954</v>
      </c>
      <c r="L701" s="1" t="s">
        <v>3037</v>
      </c>
      <c r="M701" s="18" t="s">
        <v>3036</v>
      </c>
      <c r="N701" s="18"/>
      <c r="O701" s="1" t="s">
        <v>3038</v>
      </c>
      <c r="P701" s="1" t="s">
        <v>3039</v>
      </c>
      <c r="Q701" s="1" t="s">
        <v>296</v>
      </c>
      <c r="R701" s="1">
        <v>85139</v>
      </c>
      <c r="S701" s="1" t="s">
        <v>4213</v>
      </c>
      <c r="AB701" s="1" t="s">
        <v>3189</v>
      </c>
      <c r="AD701" s="2"/>
      <c r="AE701" s="3" t="s">
        <v>3161</v>
      </c>
      <c r="AF701" s="1" t="s">
        <v>2564</v>
      </c>
      <c r="BC701" s="1">
        <f t="shared" si="10"/>
        <v>0</v>
      </c>
    </row>
    <row r="702" spans="1:62" s="1" customFormat="1" ht="15" x14ac:dyDescent="0.25">
      <c r="D702" s="6"/>
      <c r="E702" s="2"/>
      <c r="F702" s="3"/>
      <c r="G702" s="3"/>
      <c r="H702" s="1" t="s">
        <v>3158</v>
      </c>
      <c r="I702" s="6" t="s">
        <v>4494</v>
      </c>
      <c r="J702" s="1" t="s">
        <v>4495</v>
      </c>
      <c r="L702" s="1" t="s">
        <v>4496</v>
      </c>
      <c r="M702" s="18" t="s">
        <v>4497</v>
      </c>
      <c r="N702" s="18"/>
      <c r="O702" s="1" t="s">
        <v>2092</v>
      </c>
      <c r="P702" s="1" t="s">
        <v>3195</v>
      </c>
      <c r="Q702" s="1" t="s">
        <v>296</v>
      </c>
      <c r="R702" s="1">
        <v>85282</v>
      </c>
      <c r="S702" s="1" t="s">
        <v>4213</v>
      </c>
      <c r="BC702" s="1">
        <f t="shared" si="10"/>
        <v>0</v>
      </c>
      <c r="BD702" s="2"/>
      <c r="BE702" s="1" t="s">
        <v>2388</v>
      </c>
      <c r="BI702" s="1" t="s">
        <v>4712</v>
      </c>
      <c r="BJ702" s="1" t="s">
        <v>4712</v>
      </c>
    </row>
    <row r="703" spans="1:62" s="1" customFormat="1" ht="15" x14ac:dyDescent="0.25">
      <c r="A703" s="8"/>
      <c r="B703" s="8"/>
      <c r="D703" s="6"/>
      <c r="E703" s="2"/>
      <c r="H703" s="1" t="s">
        <v>3158</v>
      </c>
      <c r="I703" s="1" t="s">
        <v>1999</v>
      </c>
      <c r="J703" s="1" t="s">
        <v>2742</v>
      </c>
      <c r="M703" s="18"/>
      <c r="N703" s="18"/>
      <c r="AD703" s="2"/>
      <c r="AE703" s="3"/>
      <c r="AQ703" s="1" t="s">
        <v>3162</v>
      </c>
      <c r="BC703" s="1">
        <f t="shared" si="10"/>
        <v>1</v>
      </c>
    </row>
    <row r="704" spans="1:62" s="1" customFormat="1" ht="15" x14ac:dyDescent="0.25">
      <c r="A704" s="8"/>
      <c r="B704" s="8"/>
      <c r="D704" s="6"/>
      <c r="E704" s="2"/>
      <c r="H704" s="1" t="s">
        <v>481</v>
      </c>
      <c r="I704" s="1" t="s">
        <v>1999</v>
      </c>
      <c r="J704" s="1" t="s">
        <v>4196</v>
      </c>
      <c r="M704" s="18"/>
      <c r="N704" s="18"/>
      <c r="AD704" s="1" t="s">
        <v>3311</v>
      </c>
      <c r="AE704" s="3"/>
    </row>
    <row r="705" spans="1:55" s="1" customFormat="1" ht="15" x14ac:dyDescent="0.25">
      <c r="C705" s="14"/>
      <c r="D705" s="6"/>
      <c r="E705" s="2"/>
      <c r="H705" s="1" t="s">
        <v>3158</v>
      </c>
      <c r="I705" s="1" t="s">
        <v>3297</v>
      </c>
      <c r="J705" s="1" t="s">
        <v>3159</v>
      </c>
      <c r="M705" s="18"/>
      <c r="N705" s="18"/>
      <c r="AD705" s="1" t="s">
        <v>4962</v>
      </c>
      <c r="AE705" s="3"/>
      <c r="AJ705" s="1" t="s">
        <v>3162</v>
      </c>
      <c r="BB705" s="1" t="s">
        <v>3162</v>
      </c>
      <c r="BC705" s="1">
        <f t="shared" si="10"/>
        <v>2</v>
      </c>
    </row>
    <row r="706" spans="1:55" s="1" customFormat="1" ht="15" x14ac:dyDescent="0.25">
      <c r="D706" s="2"/>
      <c r="E706" s="2"/>
      <c r="H706" s="1" t="s">
        <v>3158</v>
      </c>
      <c r="I706" s="1" t="s">
        <v>2925</v>
      </c>
      <c r="J706" s="1" t="s">
        <v>4578</v>
      </c>
      <c r="L706" s="1" t="s">
        <v>2935</v>
      </c>
      <c r="M706" s="18"/>
      <c r="N706" s="18"/>
      <c r="O706" s="1" t="s">
        <v>2948</v>
      </c>
      <c r="P706" s="1" t="s">
        <v>488</v>
      </c>
      <c r="Q706" s="1" t="s">
        <v>296</v>
      </c>
      <c r="R706" s="1">
        <v>85206</v>
      </c>
      <c r="AD706" s="2"/>
      <c r="AE706" s="3"/>
      <c r="BC706" s="1">
        <f t="shared" si="10"/>
        <v>0</v>
      </c>
    </row>
    <row r="707" spans="1:55" s="1" customFormat="1" ht="15" x14ac:dyDescent="0.25">
      <c r="A707" s="8"/>
      <c r="B707" s="8"/>
      <c r="D707" s="6"/>
      <c r="E707" s="2"/>
      <c r="H707" s="1" t="s">
        <v>3158</v>
      </c>
      <c r="I707" s="1" t="s">
        <v>1509</v>
      </c>
      <c r="J707" s="1" t="s">
        <v>3471</v>
      </c>
      <c r="M707" s="18"/>
      <c r="N707" s="18"/>
      <c r="AD707" s="2"/>
      <c r="AE707" s="3"/>
      <c r="AO707" s="1" t="s">
        <v>3162</v>
      </c>
      <c r="AZ707" s="1" t="s">
        <v>3162</v>
      </c>
      <c r="BC707" s="1">
        <f t="shared" si="10"/>
        <v>2</v>
      </c>
    </row>
    <row r="708" spans="1:55" s="1" customFormat="1" ht="15" x14ac:dyDescent="0.25">
      <c r="A708" s="8"/>
      <c r="B708" s="8"/>
      <c r="D708" s="6"/>
      <c r="E708" s="2"/>
      <c r="H708" s="1" t="s">
        <v>481</v>
      </c>
      <c r="I708" s="1" t="s">
        <v>1509</v>
      </c>
      <c r="J708" s="1" t="s">
        <v>3624</v>
      </c>
      <c r="M708" s="18"/>
      <c r="N708" s="18"/>
      <c r="AD708" s="2"/>
      <c r="AE708" s="3"/>
      <c r="AO708" s="1" t="s">
        <v>3162</v>
      </c>
      <c r="AZ708" s="1" t="s">
        <v>3162</v>
      </c>
      <c r="BC708" s="1">
        <f t="shared" si="10"/>
        <v>2</v>
      </c>
    </row>
    <row r="709" spans="1:55" s="1" customFormat="1" ht="15" x14ac:dyDescent="0.25">
      <c r="D709" s="2"/>
      <c r="E709" s="2"/>
      <c r="H709" s="1" t="s">
        <v>481</v>
      </c>
      <c r="I709" s="1" t="s">
        <v>4686</v>
      </c>
      <c r="J709" s="1" t="s">
        <v>116</v>
      </c>
      <c r="M709" s="18" t="s">
        <v>4687</v>
      </c>
      <c r="N709" s="18"/>
      <c r="S709" s="1" t="s">
        <v>4213</v>
      </c>
      <c r="AD709" s="2"/>
      <c r="AE709" s="3"/>
      <c r="AF709" s="1" t="s">
        <v>2564</v>
      </c>
      <c r="BC709" s="1">
        <f t="shared" si="10"/>
        <v>0</v>
      </c>
    </row>
    <row r="710" spans="1:55" s="1" customFormat="1" ht="15" x14ac:dyDescent="0.25">
      <c r="D710" s="6"/>
      <c r="E710" s="2"/>
      <c r="H710" s="1" t="s">
        <v>481</v>
      </c>
      <c r="I710" s="1" t="s">
        <v>382</v>
      </c>
      <c r="J710" s="1" t="s">
        <v>5044</v>
      </c>
      <c r="M710" s="18" t="s">
        <v>383</v>
      </c>
      <c r="N710" s="18"/>
      <c r="S710" s="1" t="s">
        <v>4213</v>
      </c>
      <c r="AD710" s="2"/>
      <c r="AE710" s="3"/>
      <c r="AF710" s="1" t="s">
        <v>2388</v>
      </c>
      <c r="BC710" s="1">
        <f t="shared" si="10"/>
        <v>0</v>
      </c>
    </row>
    <row r="711" spans="1:55" s="1" customFormat="1" ht="15" x14ac:dyDescent="0.25">
      <c r="A711" s="8"/>
      <c r="B711" s="8"/>
      <c r="D711" s="6"/>
      <c r="E711" s="2"/>
      <c r="H711" s="1" t="s">
        <v>3158</v>
      </c>
      <c r="I711" s="1" t="s">
        <v>2027</v>
      </c>
      <c r="J711" s="1" t="s">
        <v>2026</v>
      </c>
      <c r="M711" s="18"/>
      <c r="N711" s="18"/>
      <c r="AD711" s="2"/>
      <c r="AE711" s="3"/>
      <c r="AR711" s="1" t="s">
        <v>3162</v>
      </c>
      <c r="BC711" s="1">
        <f t="shared" si="10"/>
        <v>1</v>
      </c>
    </row>
    <row r="712" spans="1:55" s="1" customFormat="1" ht="15" x14ac:dyDescent="0.25">
      <c r="D712" s="2"/>
      <c r="E712" s="2"/>
      <c r="H712" s="1" t="s">
        <v>3158</v>
      </c>
      <c r="I712" s="1" t="s">
        <v>4169</v>
      </c>
      <c r="J712" s="1" t="s">
        <v>2447</v>
      </c>
      <c r="M712" s="18" t="s">
        <v>4170</v>
      </c>
      <c r="N712" s="18"/>
      <c r="S712" s="1" t="s">
        <v>4213</v>
      </c>
      <c r="AD712" s="2"/>
      <c r="AE712" s="3"/>
      <c r="AF712" s="1" t="s">
        <v>2388</v>
      </c>
      <c r="BC712" s="1">
        <f t="shared" si="10"/>
        <v>0</v>
      </c>
    </row>
    <row r="713" spans="1:55" s="1" customFormat="1" ht="15" x14ac:dyDescent="0.25">
      <c r="D713" s="2"/>
      <c r="E713" s="2"/>
      <c r="G713" s="1" t="s">
        <v>3161</v>
      </c>
      <c r="H713" s="1" t="s">
        <v>481</v>
      </c>
      <c r="I713" s="1" t="s">
        <v>4688</v>
      </c>
      <c r="J713" s="1" t="s">
        <v>4642</v>
      </c>
      <c r="L713" s="1" t="s">
        <v>4689</v>
      </c>
      <c r="M713" s="18" t="s">
        <v>4691</v>
      </c>
      <c r="N713" s="18"/>
      <c r="O713" s="1" t="s">
        <v>4690</v>
      </c>
      <c r="P713" s="1" t="s">
        <v>488</v>
      </c>
      <c r="Q713" s="1" t="s">
        <v>296</v>
      </c>
      <c r="R713" s="1">
        <v>85205</v>
      </c>
      <c r="S713" s="1" t="s">
        <v>4213</v>
      </c>
      <c r="AD713" s="2"/>
      <c r="AE713" s="3" t="s">
        <v>3161</v>
      </c>
      <c r="AF713" s="1" t="s">
        <v>2564</v>
      </c>
      <c r="BC713" s="1">
        <f t="shared" si="10"/>
        <v>0</v>
      </c>
    </row>
    <row r="714" spans="1:55" s="1" customFormat="1" ht="15" x14ac:dyDescent="0.25">
      <c r="D714" s="2"/>
      <c r="E714" s="2"/>
      <c r="H714" s="1" t="s">
        <v>3158</v>
      </c>
      <c r="I714" s="1" t="s">
        <v>4692</v>
      </c>
      <c r="J714" s="1" t="s">
        <v>4693</v>
      </c>
      <c r="M714" s="18" t="s">
        <v>4694</v>
      </c>
      <c r="N714" s="18"/>
      <c r="S714" s="1" t="s">
        <v>4213</v>
      </c>
      <c r="AD714" s="2"/>
      <c r="AE714" s="3"/>
      <c r="AF714" s="1" t="s">
        <v>2564</v>
      </c>
      <c r="BC714" s="1">
        <f t="shared" si="10"/>
        <v>0</v>
      </c>
    </row>
    <row r="715" spans="1:55" s="1" customFormat="1" ht="15" x14ac:dyDescent="0.25">
      <c r="A715" s="8"/>
      <c r="B715" s="8"/>
      <c r="D715" s="6"/>
      <c r="E715" s="2"/>
      <c r="I715" s="1" t="s">
        <v>193</v>
      </c>
      <c r="J715" s="1" t="s">
        <v>194</v>
      </c>
      <c r="M715" s="18"/>
      <c r="N715" s="18"/>
      <c r="AD715" s="2"/>
      <c r="AE715" s="3"/>
      <c r="AW715" s="1" t="s">
        <v>3162</v>
      </c>
      <c r="BC715" s="1">
        <f t="shared" si="10"/>
        <v>1</v>
      </c>
    </row>
    <row r="716" spans="1:55" s="1" customFormat="1" ht="15" x14ac:dyDescent="0.25">
      <c r="D716" s="2"/>
      <c r="E716" s="2"/>
      <c r="H716" s="1" t="s">
        <v>3158</v>
      </c>
      <c r="I716" s="1" t="s">
        <v>1557</v>
      </c>
      <c r="J716" s="1" t="s">
        <v>3639</v>
      </c>
      <c r="M716" s="18"/>
      <c r="N716" s="18"/>
      <c r="AD716" s="2"/>
      <c r="AE716" s="3"/>
      <c r="BC716" s="1">
        <f t="shared" si="10"/>
        <v>0</v>
      </c>
    </row>
    <row r="717" spans="1:55" s="1" customFormat="1" ht="15" x14ac:dyDescent="0.25">
      <c r="D717" s="2"/>
      <c r="E717" s="2"/>
      <c r="H717" s="1" t="s">
        <v>481</v>
      </c>
      <c r="I717" s="1" t="s">
        <v>1557</v>
      </c>
      <c r="J717" s="1" t="s">
        <v>5045</v>
      </c>
      <c r="M717" s="18"/>
      <c r="N717" s="18"/>
      <c r="AD717" s="2"/>
      <c r="AE717" s="3"/>
      <c r="BC717" s="1">
        <f t="shared" si="10"/>
        <v>0</v>
      </c>
    </row>
    <row r="718" spans="1:55" s="1" customFormat="1" ht="15" x14ac:dyDescent="0.25">
      <c r="D718" s="2"/>
      <c r="E718" s="2"/>
      <c r="I718" s="1" t="s">
        <v>4216</v>
      </c>
      <c r="J718" s="1" t="s">
        <v>4217</v>
      </c>
      <c r="M718" s="18" t="s">
        <v>4218</v>
      </c>
      <c r="N718" s="18"/>
      <c r="S718" s="1" t="s">
        <v>4213</v>
      </c>
      <c r="AD718" s="2"/>
      <c r="AE718" s="3"/>
      <c r="BC718" s="1">
        <f t="shared" si="10"/>
        <v>0</v>
      </c>
    </row>
    <row r="719" spans="1:55" s="1" customFormat="1" ht="15" x14ac:dyDescent="0.25">
      <c r="D719" s="2"/>
      <c r="E719" s="2"/>
      <c r="G719" s="1" t="s">
        <v>3161</v>
      </c>
      <c r="H719" s="1" t="s">
        <v>3158</v>
      </c>
      <c r="I719" s="1" t="s">
        <v>4695</v>
      </c>
      <c r="J719" s="1" t="s">
        <v>633</v>
      </c>
      <c r="L719" s="1" t="s">
        <v>4696</v>
      </c>
      <c r="M719" s="18" t="s">
        <v>3405</v>
      </c>
      <c r="N719" s="18"/>
      <c r="O719" s="1" t="s">
        <v>3404</v>
      </c>
      <c r="P719" s="1" t="s">
        <v>488</v>
      </c>
      <c r="Q719" s="1" t="s">
        <v>296</v>
      </c>
      <c r="R719" s="1">
        <v>85205</v>
      </c>
      <c r="S719" s="1" t="s">
        <v>4213</v>
      </c>
      <c r="T719" s="1" t="s">
        <v>4712</v>
      </c>
      <c r="AB719" s="1" t="s">
        <v>3189</v>
      </c>
      <c r="AD719" s="2"/>
      <c r="AE719" s="3"/>
      <c r="AF719" s="1" t="s">
        <v>2388</v>
      </c>
      <c r="BC719" s="1">
        <f t="shared" si="10"/>
        <v>0</v>
      </c>
    </row>
    <row r="720" spans="1:55" s="1" customFormat="1" ht="15" x14ac:dyDescent="0.25">
      <c r="A720" s="8" t="s">
        <v>4411</v>
      </c>
      <c r="D720" s="2"/>
      <c r="E720" s="2"/>
      <c r="H720" s="1" t="s">
        <v>481</v>
      </c>
      <c r="I720" s="1" t="s">
        <v>3411</v>
      </c>
      <c r="J720" s="1" t="s">
        <v>3412</v>
      </c>
      <c r="L720" s="1" t="s">
        <v>3413</v>
      </c>
      <c r="M720" s="18" t="s">
        <v>3415</v>
      </c>
      <c r="N720" s="18"/>
      <c r="O720" s="1" t="s">
        <v>3414</v>
      </c>
      <c r="P720" s="1" t="s">
        <v>488</v>
      </c>
      <c r="Q720" s="1" t="s">
        <v>296</v>
      </c>
      <c r="R720" s="1">
        <v>85209</v>
      </c>
      <c r="S720" s="1" t="s">
        <v>4213</v>
      </c>
      <c r="AB720" s="1" t="s">
        <v>3196</v>
      </c>
      <c r="AC720" s="1" t="s">
        <v>3161</v>
      </c>
      <c r="AD720" s="1" t="s">
        <v>3380</v>
      </c>
      <c r="AE720" s="3" t="s">
        <v>3161</v>
      </c>
      <c r="AF720" s="1" t="s">
        <v>2564</v>
      </c>
      <c r="BC720" s="1">
        <f t="shared" si="10"/>
        <v>0</v>
      </c>
    </row>
    <row r="721" spans="1:55" s="1" customFormat="1" ht="15" x14ac:dyDescent="0.25">
      <c r="A721" s="8"/>
      <c r="D721" s="6"/>
      <c r="E721" s="2"/>
      <c r="F721" s="2"/>
      <c r="H721" s="1" t="s">
        <v>3158</v>
      </c>
      <c r="I721" s="2" t="s">
        <v>4412</v>
      </c>
      <c r="J721" s="1" t="s">
        <v>1473</v>
      </c>
      <c r="M721" s="18"/>
      <c r="N721" s="18"/>
      <c r="AD721" s="1" t="s">
        <v>3296</v>
      </c>
      <c r="AE721" s="3"/>
      <c r="AJ721" s="1" t="s">
        <v>3162</v>
      </c>
      <c r="AM721" s="1" t="s">
        <v>3162</v>
      </c>
      <c r="AW721" s="1" t="s">
        <v>3162</v>
      </c>
      <c r="AY721" s="1" t="s">
        <v>3162</v>
      </c>
      <c r="BC721" s="1">
        <f t="shared" si="10"/>
        <v>4</v>
      </c>
    </row>
    <row r="722" spans="1:55" s="1" customFormat="1" ht="15" x14ac:dyDescent="0.25">
      <c r="D722" s="2"/>
      <c r="E722" s="2"/>
      <c r="H722" s="1" t="s">
        <v>3158</v>
      </c>
      <c r="I722" s="1" t="s">
        <v>3416</v>
      </c>
      <c r="J722" s="1" t="s">
        <v>3351</v>
      </c>
      <c r="L722" s="1" t="s">
        <v>3417</v>
      </c>
      <c r="M722" s="18" t="s">
        <v>3511</v>
      </c>
      <c r="N722" s="18"/>
      <c r="O722" s="1" t="s">
        <v>3510</v>
      </c>
      <c r="P722" s="1" t="s">
        <v>2870</v>
      </c>
      <c r="Q722" s="1" t="s">
        <v>296</v>
      </c>
      <c r="R722" s="1">
        <v>85248</v>
      </c>
      <c r="S722" s="1" t="s">
        <v>4213</v>
      </c>
      <c r="AD722" s="2" t="s">
        <v>3512</v>
      </c>
      <c r="AE722" s="3"/>
      <c r="AF722" s="1" t="s">
        <v>2564</v>
      </c>
      <c r="BC722" s="1">
        <f t="shared" si="10"/>
        <v>0</v>
      </c>
    </row>
    <row r="723" spans="1:55" s="1" customFormat="1" ht="15" x14ac:dyDescent="0.25">
      <c r="D723" s="2"/>
      <c r="E723" s="2"/>
      <c r="H723" s="1" t="s">
        <v>481</v>
      </c>
      <c r="I723" s="1" t="s">
        <v>1713</v>
      </c>
      <c r="J723" s="1" t="s">
        <v>4669</v>
      </c>
      <c r="L723" s="1" t="s">
        <v>145</v>
      </c>
      <c r="M723" s="18" t="s">
        <v>1714</v>
      </c>
      <c r="N723" s="18"/>
      <c r="O723" s="1" t="s">
        <v>5171</v>
      </c>
      <c r="P723" s="1" t="s">
        <v>488</v>
      </c>
      <c r="Q723" s="1" t="s">
        <v>296</v>
      </c>
      <c r="R723" s="1">
        <v>85209</v>
      </c>
      <c r="S723" s="1" t="s">
        <v>4213</v>
      </c>
      <c r="AD723" s="2"/>
      <c r="AE723" s="3"/>
      <c r="AF723" s="1" t="s">
        <v>2388</v>
      </c>
      <c r="BC723" s="1">
        <f t="shared" si="10"/>
        <v>0</v>
      </c>
    </row>
    <row r="724" spans="1:55" s="1" customFormat="1" ht="15" x14ac:dyDescent="0.25">
      <c r="D724" s="6"/>
      <c r="E724" s="2"/>
      <c r="F724" s="3"/>
      <c r="G724" s="3"/>
      <c r="H724" s="1" t="s">
        <v>481</v>
      </c>
      <c r="I724" s="6" t="s">
        <v>4460</v>
      </c>
      <c r="J724" s="1" t="s">
        <v>18</v>
      </c>
      <c r="M724" s="18" t="s">
        <v>848</v>
      </c>
      <c r="N724" s="18"/>
      <c r="S724" s="1" t="s">
        <v>4213</v>
      </c>
      <c r="AD724" s="1" t="s">
        <v>3786</v>
      </c>
      <c r="AE724" s="2"/>
      <c r="AU724" s="1" t="s">
        <v>3162</v>
      </c>
      <c r="BB724" s="1" t="s">
        <v>1447</v>
      </c>
      <c r="BC724" s="1">
        <f t="shared" si="10"/>
        <v>2</v>
      </c>
    </row>
    <row r="725" spans="1:55" s="1" customFormat="1" ht="15" x14ac:dyDescent="0.25">
      <c r="D725" s="6"/>
      <c r="E725" s="2"/>
      <c r="F725" s="3"/>
      <c r="G725" s="3"/>
      <c r="H725" s="1" t="s">
        <v>3158</v>
      </c>
      <c r="I725" s="6" t="s">
        <v>4460</v>
      </c>
      <c r="J725" s="1" t="s">
        <v>3786</v>
      </c>
      <c r="M725" s="18" t="s">
        <v>848</v>
      </c>
      <c r="N725" s="18"/>
      <c r="S725" s="1" t="s">
        <v>4712</v>
      </c>
      <c r="AD725" s="1" t="s">
        <v>18</v>
      </c>
      <c r="AE725" s="2"/>
      <c r="AU725" s="1" t="s">
        <v>3162</v>
      </c>
      <c r="BC725" s="1">
        <f t="shared" si="10"/>
        <v>1</v>
      </c>
    </row>
    <row r="726" spans="1:55" s="1" customFormat="1" ht="15" x14ac:dyDescent="0.25">
      <c r="D726" s="2"/>
      <c r="E726" s="2"/>
      <c r="H726" s="1" t="s">
        <v>481</v>
      </c>
      <c r="I726" s="1" t="s">
        <v>3513</v>
      </c>
      <c r="J726" s="1" t="s">
        <v>1542</v>
      </c>
      <c r="L726" s="1" t="s">
        <v>3514</v>
      </c>
      <c r="M726" s="18" t="s">
        <v>3516</v>
      </c>
      <c r="N726" s="18"/>
      <c r="O726" s="1" t="s">
        <v>3515</v>
      </c>
      <c r="P726" s="1" t="s">
        <v>488</v>
      </c>
      <c r="Q726" s="1" t="s">
        <v>296</v>
      </c>
      <c r="R726" s="1">
        <v>85207</v>
      </c>
      <c r="S726" s="1" t="s">
        <v>4213</v>
      </c>
      <c r="AD726" s="2"/>
      <c r="AE726" s="3"/>
      <c r="AF726" s="1" t="s">
        <v>2388</v>
      </c>
      <c r="BC726" s="1">
        <f t="shared" si="10"/>
        <v>0</v>
      </c>
    </row>
    <row r="727" spans="1:55" s="1" customFormat="1" ht="15" x14ac:dyDescent="0.25">
      <c r="D727" s="2"/>
      <c r="E727" s="2"/>
      <c r="H727" s="1" t="s">
        <v>481</v>
      </c>
      <c r="I727" s="1" t="s">
        <v>3064</v>
      </c>
      <c r="J727" s="1" t="s">
        <v>3313</v>
      </c>
      <c r="L727" s="1" t="s">
        <v>3517</v>
      </c>
      <c r="M727" s="18" t="s">
        <v>1645</v>
      </c>
      <c r="N727" s="18"/>
      <c r="O727" s="1" t="s">
        <v>1644</v>
      </c>
      <c r="P727" s="1" t="s">
        <v>5031</v>
      </c>
      <c r="Q727" s="1" t="s">
        <v>296</v>
      </c>
      <c r="R727" s="1">
        <v>85120</v>
      </c>
      <c r="S727" s="1" t="s">
        <v>4213</v>
      </c>
      <c r="AD727" s="2" t="s">
        <v>1646</v>
      </c>
      <c r="AE727" s="3"/>
      <c r="AF727" s="1" t="s">
        <v>2564</v>
      </c>
      <c r="BC727" s="1">
        <f t="shared" si="10"/>
        <v>0</v>
      </c>
    </row>
    <row r="728" spans="1:55" s="1" customFormat="1" ht="15" x14ac:dyDescent="0.25">
      <c r="D728" s="2"/>
      <c r="E728" s="2"/>
      <c r="H728" s="1" t="s">
        <v>3158</v>
      </c>
      <c r="I728" s="1" t="s">
        <v>2569</v>
      </c>
      <c r="J728" s="1" t="s">
        <v>2570</v>
      </c>
      <c r="M728" s="18" t="s">
        <v>2571</v>
      </c>
      <c r="N728" s="18"/>
      <c r="S728" s="1" t="s">
        <v>4213</v>
      </c>
      <c r="AD728" s="2"/>
      <c r="AE728" s="3"/>
      <c r="AF728" s="1" t="s">
        <v>2564</v>
      </c>
      <c r="BC728" s="1">
        <f t="shared" si="10"/>
        <v>0</v>
      </c>
    </row>
    <row r="729" spans="1:55" s="1" customFormat="1" ht="15" x14ac:dyDescent="0.25">
      <c r="D729" s="6"/>
      <c r="E729" s="2"/>
      <c r="H729" s="1" t="s">
        <v>481</v>
      </c>
      <c r="I729" s="1" t="s">
        <v>4558</v>
      </c>
      <c r="J729" s="1" t="s">
        <v>3790</v>
      </c>
      <c r="L729" s="1" t="s">
        <v>772</v>
      </c>
      <c r="M729" s="18" t="s">
        <v>771</v>
      </c>
      <c r="N729" s="18"/>
      <c r="O729" s="1" t="s">
        <v>3502</v>
      </c>
      <c r="P729" s="1" t="s">
        <v>488</v>
      </c>
      <c r="Q729" s="1" t="s">
        <v>296</v>
      </c>
      <c r="R729" s="1">
        <v>85204</v>
      </c>
      <c r="S729" s="1" t="s">
        <v>4213</v>
      </c>
      <c r="T729" s="1" t="s">
        <v>4712</v>
      </c>
      <c r="AD729" s="2"/>
      <c r="AE729" s="3"/>
      <c r="BC729" s="1">
        <f t="shared" si="10"/>
        <v>0</v>
      </c>
    </row>
    <row r="730" spans="1:55" s="1" customFormat="1" ht="15" x14ac:dyDescent="0.25">
      <c r="A730" s="8"/>
      <c r="D730" s="6"/>
      <c r="E730" s="2"/>
      <c r="H730" s="1" t="s">
        <v>481</v>
      </c>
      <c r="I730" s="1" t="s">
        <v>1647</v>
      </c>
      <c r="J730" s="1" t="s">
        <v>669</v>
      </c>
      <c r="L730" s="1" t="s">
        <v>4569</v>
      </c>
      <c r="M730" s="18"/>
      <c r="N730" s="18"/>
      <c r="O730" s="1" t="s">
        <v>670</v>
      </c>
      <c r="P730" s="1" t="s">
        <v>488</v>
      </c>
      <c r="Q730" s="1" t="s">
        <v>296</v>
      </c>
      <c r="R730" s="1">
        <v>85206</v>
      </c>
      <c r="S730" s="8"/>
      <c r="T730" s="8"/>
      <c r="Y730" s="4"/>
      <c r="AB730" s="1" t="s">
        <v>3196</v>
      </c>
      <c r="AC730" s="1" t="s">
        <v>671</v>
      </c>
      <c r="AD730" s="2" t="s">
        <v>672</v>
      </c>
      <c r="AE730" s="3"/>
      <c r="BC730" s="1">
        <f t="shared" si="10"/>
        <v>0</v>
      </c>
    </row>
    <row r="731" spans="1:55" s="1" customFormat="1" ht="15" x14ac:dyDescent="0.25">
      <c r="D731" s="2"/>
      <c r="E731" s="2"/>
      <c r="H731" s="1" t="s">
        <v>3158</v>
      </c>
      <c r="I731" s="1" t="s">
        <v>673</v>
      </c>
      <c r="J731" s="1" t="s">
        <v>674</v>
      </c>
      <c r="L731" s="1" t="s">
        <v>675</v>
      </c>
      <c r="M731" s="18" t="s">
        <v>1204</v>
      </c>
      <c r="N731" s="18"/>
      <c r="O731" s="1" t="s">
        <v>676</v>
      </c>
      <c r="P731" s="1" t="s">
        <v>488</v>
      </c>
      <c r="Q731" s="1" t="s">
        <v>296</v>
      </c>
      <c r="R731" s="1">
        <v>85206</v>
      </c>
      <c r="AB731" s="2"/>
      <c r="AC731" s="3"/>
      <c r="BC731" s="1">
        <f t="shared" si="10"/>
        <v>0</v>
      </c>
    </row>
    <row r="732" spans="1:55" s="1" customFormat="1" ht="15" x14ac:dyDescent="0.25">
      <c r="D732" s="2"/>
      <c r="E732" s="2"/>
      <c r="H732" s="1" t="s">
        <v>3158</v>
      </c>
      <c r="I732" s="1" t="s">
        <v>2565</v>
      </c>
      <c r="J732" s="1" t="s">
        <v>2566</v>
      </c>
      <c r="M732" s="21" t="s">
        <v>2567</v>
      </c>
      <c r="N732" s="21"/>
      <c r="S732" s="1" t="s">
        <v>4213</v>
      </c>
      <c r="AD732" s="2"/>
      <c r="AE732" s="3"/>
      <c r="AF732" s="1" t="s">
        <v>2564</v>
      </c>
      <c r="BC732" s="1">
        <f t="shared" si="10"/>
        <v>0</v>
      </c>
    </row>
    <row r="733" spans="1:55" s="1" customFormat="1" ht="15" x14ac:dyDescent="0.25">
      <c r="D733" s="6"/>
      <c r="E733" s="2"/>
      <c r="F733" s="3"/>
      <c r="G733" s="3"/>
      <c r="H733" s="1" t="s">
        <v>481</v>
      </c>
      <c r="I733" s="6" t="s">
        <v>1413</v>
      </c>
      <c r="J733" s="1" t="s">
        <v>3194</v>
      </c>
      <c r="M733" s="18"/>
      <c r="N733" s="18"/>
      <c r="AE733" s="2"/>
      <c r="AW733" s="1" t="s">
        <v>1447</v>
      </c>
      <c r="BC733" s="1">
        <f t="shared" si="10"/>
        <v>1</v>
      </c>
    </row>
    <row r="734" spans="1:55" s="1" customFormat="1" ht="15" x14ac:dyDescent="0.25">
      <c r="D734" s="2"/>
      <c r="E734" s="2"/>
      <c r="H734" s="1" t="s">
        <v>3158</v>
      </c>
      <c r="I734" s="1" t="s">
        <v>315</v>
      </c>
      <c r="J734" s="1" t="s">
        <v>677</v>
      </c>
      <c r="M734" s="18"/>
      <c r="N734" s="18"/>
      <c r="AD734" s="1" t="s">
        <v>314</v>
      </c>
      <c r="AE734" s="3"/>
      <c r="BC734" s="1">
        <f t="shared" si="10"/>
        <v>0</v>
      </c>
    </row>
    <row r="735" spans="1:55" s="1" customFormat="1" ht="15" x14ac:dyDescent="0.25">
      <c r="D735" s="2"/>
      <c r="E735" s="2"/>
      <c r="H735" s="1" t="s">
        <v>3158</v>
      </c>
      <c r="I735" s="1" t="s">
        <v>3068</v>
      </c>
      <c r="J735" s="1" t="s">
        <v>3069</v>
      </c>
      <c r="L735" s="1" t="s">
        <v>3071</v>
      </c>
      <c r="M735" s="18" t="s">
        <v>3601</v>
      </c>
      <c r="N735" s="18"/>
      <c r="O735" s="1" t="s">
        <v>3072</v>
      </c>
      <c r="P735" s="1" t="s">
        <v>650</v>
      </c>
      <c r="Q735" s="1" t="s">
        <v>296</v>
      </c>
      <c r="R735" s="1">
        <v>85224</v>
      </c>
      <c r="S735" s="1" t="s">
        <v>4213</v>
      </c>
      <c r="AB735" s="1" t="s">
        <v>3160</v>
      </c>
      <c r="AC735" s="1" t="s">
        <v>3161</v>
      </c>
      <c r="AD735" s="2" t="s">
        <v>539</v>
      </c>
      <c r="AE735" s="3" t="s">
        <v>3161</v>
      </c>
      <c r="AF735" s="1" t="s">
        <v>2388</v>
      </c>
      <c r="BC735" s="1">
        <f t="shared" si="10"/>
        <v>0</v>
      </c>
    </row>
    <row r="736" spans="1:55" s="1" customFormat="1" ht="15" x14ac:dyDescent="0.25">
      <c r="D736" s="2"/>
      <c r="E736" s="2"/>
      <c r="G736" s="1" t="s">
        <v>3161</v>
      </c>
      <c r="H736" s="1" t="s">
        <v>481</v>
      </c>
      <c r="I736" s="1" t="s">
        <v>678</v>
      </c>
      <c r="J736" s="1" t="s">
        <v>679</v>
      </c>
      <c r="M736" s="18" t="s">
        <v>680</v>
      </c>
      <c r="N736" s="18"/>
      <c r="S736" s="1" t="s">
        <v>4213</v>
      </c>
      <c r="AD736" s="2" t="s">
        <v>2973</v>
      </c>
      <c r="AE736" s="3"/>
      <c r="AF736" s="1" t="s">
        <v>2388</v>
      </c>
      <c r="BC736" s="1">
        <f t="shared" si="10"/>
        <v>0</v>
      </c>
    </row>
    <row r="737" spans="1:56" s="1" customFormat="1" ht="15" x14ac:dyDescent="0.25">
      <c r="D737" s="2"/>
      <c r="E737" s="2"/>
      <c r="H737" s="1" t="s">
        <v>3158</v>
      </c>
      <c r="I737" s="1" t="s">
        <v>3313</v>
      </c>
      <c r="J737" s="1" t="s">
        <v>2478</v>
      </c>
      <c r="M737" s="18"/>
      <c r="N737" s="18"/>
      <c r="AD737" s="2" t="s">
        <v>4528</v>
      </c>
      <c r="AE737" s="3"/>
      <c r="BC737" s="1">
        <f t="shared" si="10"/>
        <v>0</v>
      </c>
    </row>
    <row r="738" spans="1:56" s="1" customFormat="1" ht="15" x14ac:dyDescent="0.25">
      <c r="A738" s="8"/>
      <c r="D738" s="6"/>
      <c r="E738" s="2"/>
      <c r="F738" s="2"/>
      <c r="H738" s="1" t="s">
        <v>3158</v>
      </c>
      <c r="I738" s="2" t="s">
        <v>681</v>
      </c>
      <c r="J738" s="1" t="s">
        <v>2222</v>
      </c>
      <c r="M738" s="18"/>
      <c r="N738" s="18"/>
      <c r="AE738" s="3"/>
      <c r="AT738" s="1" t="s">
        <v>3162</v>
      </c>
      <c r="BC738" s="1">
        <f t="shared" si="10"/>
        <v>1</v>
      </c>
    </row>
    <row r="739" spans="1:56" s="1" customFormat="1" ht="15" x14ac:dyDescent="0.25">
      <c r="D739" s="2"/>
      <c r="E739" s="2"/>
      <c r="G739" s="1" t="s">
        <v>3161</v>
      </c>
      <c r="H739" s="1" t="s">
        <v>481</v>
      </c>
      <c r="I739" s="1" t="s">
        <v>681</v>
      </c>
      <c r="J739" s="1" t="s">
        <v>951</v>
      </c>
      <c r="L739" s="1" t="s">
        <v>4696</v>
      </c>
      <c r="M739" s="18" t="s">
        <v>682</v>
      </c>
      <c r="N739" s="18"/>
      <c r="O739" s="1" t="s">
        <v>3404</v>
      </c>
      <c r="P739" s="1" t="s">
        <v>488</v>
      </c>
      <c r="Q739" s="1" t="s">
        <v>296</v>
      </c>
      <c r="R739" s="1">
        <v>85205</v>
      </c>
      <c r="S739" s="1" t="s">
        <v>4213</v>
      </c>
      <c r="AB739" s="1" t="s">
        <v>3189</v>
      </c>
      <c r="AD739" s="2"/>
      <c r="AE739" s="3"/>
      <c r="AF739" s="1" t="s">
        <v>2388</v>
      </c>
      <c r="BC739" s="1">
        <f t="shared" si="10"/>
        <v>0</v>
      </c>
    </row>
    <row r="740" spans="1:56" s="1" customFormat="1" ht="15" x14ac:dyDescent="0.25">
      <c r="A740" s="6">
        <v>42719</v>
      </c>
      <c r="B740" s="8"/>
      <c r="D740" s="6">
        <v>42719</v>
      </c>
      <c r="E740" s="2"/>
      <c r="H740" s="1" t="s">
        <v>3158</v>
      </c>
      <c r="I740" s="1" t="s">
        <v>3076</v>
      </c>
      <c r="J740" s="1" t="s">
        <v>3077</v>
      </c>
      <c r="L740" s="1" t="s">
        <v>3078</v>
      </c>
      <c r="M740" s="18" t="s">
        <v>4152</v>
      </c>
      <c r="N740" s="18"/>
      <c r="O740" s="1" t="s">
        <v>3079</v>
      </c>
      <c r="P740" s="1" t="s">
        <v>3192</v>
      </c>
      <c r="Q740" s="1" t="s">
        <v>296</v>
      </c>
      <c r="R740" s="1">
        <v>85118</v>
      </c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V740" s="2"/>
      <c r="AW740" s="2"/>
      <c r="AX740" s="2"/>
      <c r="AY740" s="2"/>
      <c r="AZ740" s="2"/>
      <c r="BA740" s="2"/>
      <c r="BB740" s="2"/>
      <c r="BC740" s="1">
        <f t="shared" si="10"/>
        <v>0</v>
      </c>
      <c r="BD740" s="3"/>
    </row>
    <row r="741" spans="1:56" s="1" customFormat="1" ht="15" x14ac:dyDescent="0.25">
      <c r="A741" s="6">
        <v>42719</v>
      </c>
      <c r="B741" s="8"/>
      <c r="D741" s="6">
        <v>42719</v>
      </c>
      <c r="E741" s="2"/>
      <c r="H741" s="1" t="s">
        <v>481</v>
      </c>
      <c r="I741" s="1" t="s">
        <v>3076</v>
      </c>
      <c r="J741" s="1" t="s">
        <v>3080</v>
      </c>
      <c r="L741" s="1" t="s">
        <v>3078</v>
      </c>
      <c r="M741" s="18" t="s">
        <v>4152</v>
      </c>
      <c r="N741" s="18"/>
      <c r="O741" s="1" t="s">
        <v>3079</v>
      </c>
      <c r="P741" s="1" t="s">
        <v>3192</v>
      </c>
      <c r="Q741" s="1" t="s">
        <v>296</v>
      </c>
      <c r="R741" s="1">
        <v>85118</v>
      </c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V741" s="2"/>
      <c r="AW741" s="2"/>
      <c r="AX741" s="2"/>
      <c r="AY741" s="2"/>
      <c r="AZ741" s="2"/>
      <c r="BA741" s="2"/>
      <c r="BB741" s="2"/>
      <c r="BC741" s="1">
        <f t="shared" si="10"/>
        <v>0</v>
      </c>
      <c r="BD741" s="3"/>
    </row>
    <row r="742" spans="1:56" s="1" customFormat="1" ht="15" x14ac:dyDescent="0.25">
      <c r="D742" s="2"/>
      <c r="E742" s="2"/>
      <c r="H742" s="1" t="s">
        <v>3158</v>
      </c>
      <c r="I742" s="1" t="s">
        <v>683</v>
      </c>
      <c r="J742" s="1" t="s">
        <v>684</v>
      </c>
      <c r="M742" s="18" t="s">
        <v>685</v>
      </c>
      <c r="N742" s="18"/>
      <c r="S742" s="1" t="s">
        <v>4213</v>
      </c>
      <c r="AD742" s="2"/>
      <c r="AE742" s="3"/>
      <c r="AF742" s="1" t="s">
        <v>2388</v>
      </c>
      <c r="BC742" s="1">
        <f t="shared" si="10"/>
        <v>0</v>
      </c>
    </row>
    <row r="743" spans="1:56" s="1" customFormat="1" ht="15" x14ac:dyDescent="0.25">
      <c r="D743" s="2"/>
      <c r="E743" s="2"/>
      <c r="H743" s="1" t="s">
        <v>481</v>
      </c>
      <c r="I743" s="1" t="s">
        <v>4957</v>
      </c>
      <c r="J743" s="1" t="s">
        <v>1178</v>
      </c>
      <c r="L743" s="1" t="s">
        <v>4958</v>
      </c>
      <c r="M743" s="18"/>
      <c r="N743" s="18"/>
      <c r="O743" s="1" t="s">
        <v>4959</v>
      </c>
      <c r="P743" s="1" t="s">
        <v>488</v>
      </c>
      <c r="Q743" s="1" t="s">
        <v>296</v>
      </c>
      <c r="R743" s="1">
        <v>85209</v>
      </c>
      <c r="AD743" s="1" t="s">
        <v>4960</v>
      </c>
      <c r="AE743" s="3"/>
      <c r="BC743" s="1">
        <f t="shared" si="10"/>
        <v>0</v>
      </c>
    </row>
    <row r="744" spans="1:56" s="1" customFormat="1" ht="15" x14ac:dyDescent="0.25">
      <c r="D744" s="2"/>
      <c r="E744" s="2"/>
      <c r="H744" s="1" t="s">
        <v>3158</v>
      </c>
      <c r="I744" s="1" t="s">
        <v>624</v>
      </c>
      <c r="J744" s="1" t="s">
        <v>2161</v>
      </c>
      <c r="M744" s="18"/>
      <c r="N744" s="18"/>
      <c r="AD744" s="2"/>
      <c r="AE744" s="3"/>
      <c r="BC744" s="1">
        <f t="shared" si="10"/>
        <v>0</v>
      </c>
    </row>
    <row r="745" spans="1:56" s="1" customFormat="1" ht="15" x14ac:dyDescent="0.25">
      <c r="A745" s="8"/>
      <c r="C745" s="14"/>
      <c r="D745" s="6"/>
      <c r="E745" s="2"/>
      <c r="F745" s="1" t="s">
        <v>297</v>
      </c>
      <c r="H745" s="1" t="s">
        <v>481</v>
      </c>
      <c r="I745" s="1" t="s">
        <v>1470</v>
      </c>
      <c r="J745" s="1" t="s">
        <v>4642</v>
      </c>
      <c r="M745" s="18"/>
      <c r="N745" s="18"/>
      <c r="AD745" s="2"/>
      <c r="AE745" s="3"/>
      <c r="AK745" s="1" t="s">
        <v>3158</v>
      </c>
      <c r="BC745" s="1">
        <f t="shared" si="10"/>
        <v>1</v>
      </c>
    </row>
    <row r="746" spans="1:56" s="1" customFormat="1" ht="15" x14ac:dyDescent="0.25">
      <c r="D746" s="2"/>
      <c r="E746" s="2"/>
      <c r="H746" s="1" t="s">
        <v>481</v>
      </c>
      <c r="I746" s="1" t="s">
        <v>686</v>
      </c>
      <c r="J746" s="1" t="s">
        <v>1302</v>
      </c>
      <c r="L746" s="1" t="s">
        <v>687</v>
      </c>
      <c r="M746" s="18"/>
      <c r="N746" s="18"/>
      <c r="O746" s="1" t="s">
        <v>486</v>
      </c>
      <c r="P746" s="1" t="s">
        <v>486</v>
      </c>
      <c r="Q746" s="1" t="s">
        <v>486</v>
      </c>
      <c r="R746" s="1" t="s">
        <v>486</v>
      </c>
      <c r="AD746" s="2"/>
      <c r="AE746" s="3"/>
      <c r="BC746" s="1">
        <f t="shared" si="10"/>
        <v>0</v>
      </c>
    </row>
    <row r="747" spans="1:56" s="1" customFormat="1" ht="15" x14ac:dyDescent="0.25">
      <c r="D747" s="2"/>
      <c r="E747" s="2"/>
      <c r="H747" s="1" t="s">
        <v>481</v>
      </c>
      <c r="I747" s="1" t="s">
        <v>686</v>
      </c>
      <c r="J747" s="1" t="s">
        <v>361</v>
      </c>
      <c r="L747" s="1" t="s">
        <v>688</v>
      </c>
      <c r="M747" s="18" t="s">
        <v>3962</v>
      </c>
      <c r="N747" s="18"/>
      <c r="O747" s="1" t="s">
        <v>3961</v>
      </c>
      <c r="P747" s="1" t="s">
        <v>488</v>
      </c>
      <c r="Q747" s="1" t="s">
        <v>296</v>
      </c>
      <c r="R747" s="1">
        <v>85206</v>
      </c>
      <c r="S747" s="1" t="s">
        <v>4213</v>
      </c>
      <c r="AD747" s="2"/>
      <c r="AE747" s="3"/>
      <c r="AF747" s="1" t="s">
        <v>2564</v>
      </c>
      <c r="BC747" s="1">
        <f t="shared" si="10"/>
        <v>0</v>
      </c>
    </row>
    <row r="748" spans="1:56" s="1" customFormat="1" ht="15" x14ac:dyDescent="0.25">
      <c r="A748" s="8"/>
      <c r="D748" s="6"/>
      <c r="E748" s="2"/>
      <c r="F748" s="2"/>
      <c r="H748" s="1" t="s">
        <v>481</v>
      </c>
      <c r="I748" s="1" t="s">
        <v>686</v>
      </c>
      <c r="J748" s="1" t="s">
        <v>3624</v>
      </c>
      <c r="M748" s="18"/>
      <c r="N748" s="18"/>
      <c r="AD748" s="1" t="s">
        <v>5033</v>
      </c>
      <c r="AE748" s="3"/>
      <c r="BB748" s="1" t="s">
        <v>3162</v>
      </c>
      <c r="BC748" s="1">
        <f t="shared" si="10"/>
        <v>1</v>
      </c>
    </row>
    <row r="749" spans="1:56" s="1" customFormat="1" ht="15" x14ac:dyDescent="0.25">
      <c r="D749" s="2"/>
      <c r="E749" s="2"/>
      <c r="H749" s="1" t="s">
        <v>481</v>
      </c>
      <c r="I749" s="1" t="s">
        <v>686</v>
      </c>
      <c r="J749" s="1" t="s">
        <v>3963</v>
      </c>
      <c r="L749" s="1" t="s">
        <v>2976</v>
      </c>
      <c r="M749" s="18"/>
      <c r="N749" s="18"/>
      <c r="O749" s="1" t="s">
        <v>2977</v>
      </c>
      <c r="P749" s="1" t="s">
        <v>488</v>
      </c>
      <c r="Q749" s="1" t="s">
        <v>296</v>
      </c>
      <c r="R749" s="1">
        <v>85206</v>
      </c>
      <c r="AB749" s="1" t="s">
        <v>3189</v>
      </c>
      <c r="AD749" s="2"/>
      <c r="AE749" s="3"/>
      <c r="BC749" s="1">
        <f t="shared" si="10"/>
        <v>0</v>
      </c>
    </row>
    <row r="750" spans="1:56" s="1" customFormat="1" ht="15" x14ac:dyDescent="0.25">
      <c r="A750" s="8"/>
      <c r="D750" s="6"/>
      <c r="E750" s="2"/>
      <c r="F750" s="2"/>
      <c r="H750" s="1" t="s">
        <v>481</v>
      </c>
      <c r="I750" s="1" t="s">
        <v>686</v>
      </c>
      <c r="J750" s="1" t="s">
        <v>1380</v>
      </c>
      <c r="M750" s="18"/>
      <c r="N750" s="18"/>
      <c r="AD750" s="2"/>
      <c r="AE750" s="3"/>
      <c r="AT750" s="1" t="s">
        <v>3162</v>
      </c>
      <c r="BC750" s="1">
        <f t="shared" si="10"/>
        <v>1</v>
      </c>
    </row>
    <row r="751" spans="1:56" s="1" customFormat="1" ht="15" x14ac:dyDescent="0.25">
      <c r="D751" s="2"/>
      <c r="E751" s="2"/>
      <c r="H751" s="1" t="s">
        <v>481</v>
      </c>
      <c r="I751" s="1" t="s">
        <v>686</v>
      </c>
      <c r="J751" s="1" t="s">
        <v>3964</v>
      </c>
      <c r="M751" s="18" t="s">
        <v>3965</v>
      </c>
      <c r="N751" s="18"/>
      <c r="S751" s="1" t="s">
        <v>4213</v>
      </c>
      <c r="T751" s="1" t="s">
        <v>2562</v>
      </c>
      <c r="AD751" s="2"/>
      <c r="AE751" s="3"/>
      <c r="AF751" s="1" t="s">
        <v>2388</v>
      </c>
      <c r="BC751" s="1">
        <f t="shared" si="10"/>
        <v>0</v>
      </c>
    </row>
    <row r="752" spans="1:56" s="1" customFormat="1" ht="15" x14ac:dyDescent="0.25">
      <c r="A752" s="8"/>
      <c r="D752" s="6"/>
      <c r="E752" s="2"/>
      <c r="F752" s="2"/>
      <c r="H752" s="1" t="s">
        <v>3158</v>
      </c>
      <c r="I752" s="1" t="s">
        <v>686</v>
      </c>
      <c r="J752" s="1" t="s">
        <v>5033</v>
      </c>
      <c r="M752" s="18"/>
      <c r="N752" s="18"/>
      <c r="AD752" s="1" t="s">
        <v>3624</v>
      </c>
      <c r="AE752" s="3"/>
      <c r="BB752" s="1" t="s">
        <v>3162</v>
      </c>
      <c r="BC752" s="1">
        <f t="shared" si="10"/>
        <v>1</v>
      </c>
    </row>
    <row r="753" spans="1:58" s="1" customFormat="1" ht="15" x14ac:dyDescent="0.25">
      <c r="D753" s="2"/>
      <c r="E753" s="2"/>
      <c r="H753" s="1" t="s">
        <v>481</v>
      </c>
      <c r="I753" s="1" t="s">
        <v>686</v>
      </c>
      <c r="J753" s="1" t="s">
        <v>4151</v>
      </c>
      <c r="L753" s="1" t="s">
        <v>3966</v>
      </c>
      <c r="M753" s="18"/>
      <c r="N753" s="18"/>
      <c r="O753" s="1" t="s">
        <v>3968</v>
      </c>
      <c r="P753" s="1" t="s">
        <v>488</v>
      </c>
      <c r="Q753" s="1" t="s">
        <v>296</v>
      </c>
      <c r="R753" s="1">
        <v>85205</v>
      </c>
      <c r="AD753" s="2"/>
      <c r="AE753" s="3"/>
      <c r="BC753" s="1">
        <f t="shared" si="10"/>
        <v>0</v>
      </c>
    </row>
    <row r="754" spans="1:58" s="1" customFormat="1" ht="15" x14ac:dyDescent="0.25">
      <c r="D754" s="2"/>
      <c r="E754" s="2"/>
      <c r="F754" s="2"/>
      <c r="H754" s="1" t="s">
        <v>481</v>
      </c>
      <c r="I754" s="1" t="s">
        <v>3675</v>
      </c>
      <c r="J754" s="1" t="s">
        <v>116</v>
      </c>
      <c r="L754" s="1" t="s">
        <v>5176</v>
      </c>
      <c r="M754" s="18"/>
      <c r="N754" s="18"/>
      <c r="AD754" s="2"/>
      <c r="AE754" s="3"/>
      <c r="BC754" s="1">
        <f t="shared" si="10"/>
        <v>0</v>
      </c>
    </row>
    <row r="755" spans="1:58" s="1" customFormat="1" ht="15" x14ac:dyDescent="0.25">
      <c r="D755" s="6"/>
      <c r="E755" s="2"/>
      <c r="F755" s="2"/>
      <c r="G755" s="1" t="s">
        <v>3161</v>
      </c>
      <c r="H755" s="1" t="s">
        <v>3158</v>
      </c>
      <c r="I755" s="1" t="s">
        <v>3675</v>
      </c>
      <c r="J755" s="1" t="s">
        <v>3676</v>
      </c>
      <c r="L755" s="1" t="s">
        <v>3677</v>
      </c>
      <c r="M755" s="18" t="s">
        <v>3679</v>
      </c>
      <c r="N755" s="18"/>
      <c r="O755" s="1" t="s">
        <v>3678</v>
      </c>
      <c r="P755" s="1" t="s">
        <v>488</v>
      </c>
      <c r="Q755" s="1" t="s">
        <v>296</v>
      </c>
      <c r="R755" s="1">
        <v>85209</v>
      </c>
      <c r="S755" s="1" t="s">
        <v>4213</v>
      </c>
      <c r="AC755" s="1" t="s">
        <v>1667</v>
      </c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1">
        <f t="shared" si="10"/>
        <v>0</v>
      </c>
      <c r="BD755" s="3"/>
      <c r="BE755" s="1" t="s">
        <v>2388</v>
      </c>
    </row>
    <row r="756" spans="1:58" s="1" customFormat="1" ht="15" x14ac:dyDescent="0.25">
      <c r="A756" s="8"/>
      <c r="D756" s="6"/>
      <c r="E756" s="2"/>
      <c r="G756" s="1" t="s">
        <v>3161</v>
      </c>
      <c r="H756" s="1" t="s">
        <v>481</v>
      </c>
      <c r="I756" s="1" t="s">
        <v>3213</v>
      </c>
      <c r="J756" s="1" t="s">
        <v>3011</v>
      </c>
      <c r="L756" s="1" t="s">
        <v>3969</v>
      </c>
      <c r="M756" s="18" t="s">
        <v>3971</v>
      </c>
      <c r="N756" s="18"/>
      <c r="O756" s="1" t="s">
        <v>3970</v>
      </c>
      <c r="P756" s="1" t="s">
        <v>488</v>
      </c>
      <c r="Q756" s="1" t="s">
        <v>296</v>
      </c>
      <c r="R756" s="1">
        <v>85207</v>
      </c>
      <c r="S756" s="1" t="s">
        <v>4213</v>
      </c>
      <c r="AB756" s="1" t="s">
        <v>3196</v>
      </c>
      <c r="AC756" s="1" t="s">
        <v>3161</v>
      </c>
      <c r="AD756" s="2" t="s">
        <v>2012</v>
      </c>
      <c r="AE756" s="3" t="s">
        <v>3161</v>
      </c>
      <c r="AF756" s="1" t="s">
        <v>2564</v>
      </c>
      <c r="AQ756" s="1" t="s">
        <v>3162</v>
      </c>
      <c r="BC756" s="1">
        <f t="shared" si="10"/>
        <v>1</v>
      </c>
    </row>
    <row r="757" spans="1:58" s="1" customFormat="1" ht="15" x14ac:dyDescent="0.25">
      <c r="A757" s="8"/>
      <c r="B757" s="8"/>
      <c r="D757" s="6"/>
      <c r="E757" s="2"/>
      <c r="H757" s="1" t="s">
        <v>3158</v>
      </c>
      <c r="I757" s="1" t="s">
        <v>3213</v>
      </c>
      <c r="J757" s="1" t="s">
        <v>3159</v>
      </c>
      <c r="M757" s="18"/>
      <c r="N757" s="18"/>
      <c r="AD757" s="2"/>
      <c r="AE757" s="3"/>
      <c r="AG757" s="1" t="s">
        <v>3162</v>
      </c>
      <c r="AK757" s="1" t="s">
        <v>3162</v>
      </c>
      <c r="BC757" s="1">
        <f t="shared" si="10"/>
        <v>2</v>
      </c>
    </row>
    <row r="758" spans="1:58" s="1" customFormat="1" ht="15" x14ac:dyDescent="0.25">
      <c r="A758" s="8"/>
      <c r="B758" s="8"/>
      <c r="D758" s="6"/>
      <c r="E758" s="2"/>
      <c r="H758" s="1" t="s">
        <v>481</v>
      </c>
      <c r="I758" s="1" t="s">
        <v>3213</v>
      </c>
      <c r="J758" s="1" t="s">
        <v>299</v>
      </c>
      <c r="M758" s="18"/>
      <c r="N758" s="18"/>
      <c r="AD758" s="2"/>
      <c r="AE758" s="3"/>
      <c r="AV758" s="1" t="s">
        <v>3162</v>
      </c>
      <c r="BC758" s="1">
        <f t="shared" si="10"/>
        <v>1</v>
      </c>
    </row>
    <row r="759" spans="1:58" s="1" customFormat="1" ht="15" x14ac:dyDescent="0.25">
      <c r="D759" s="2"/>
      <c r="E759" s="2"/>
      <c r="H759" s="1" t="s">
        <v>3158</v>
      </c>
      <c r="I759" s="1" t="s">
        <v>3213</v>
      </c>
      <c r="J759" s="1" t="s">
        <v>1536</v>
      </c>
      <c r="M759" s="18"/>
      <c r="N759" s="18"/>
      <c r="AD759" s="2"/>
      <c r="AE759" s="3" t="s">
        <v>3161</v>
      </c>
      <c r="BC759" s="1">
        <f t="shared" si="10"/>
        <v>0</v>
      </c>
    </row>
    <row r="760" spans="1:58" s="1" customFormat="1" ht="15" x14ac:dyDescent="0.25">
      <c r="D760" s="2"/>
      <c r="E760" s="2"/>
      <c r="H760" s="1" t="s">
        <v>481</v>
      </c>
      <c r="I760" s="1" t="s">
        <v>3213</v>
      </c>
      <c r="J760" s="1" t="s">
        <v>3081</v>
      </c>
      <c r="L760" s="1" t="s">
        <v>3976</v>
      </c>
      <c r="M760" s="18" t="s">
        <v>3977</v>
      </c>
      <c r="N760" s="18"/>
      <c r="O760" s="1" t="s">
        <v>4296</v>
      </c>
      <c r="P760" s="1" t="s">
        <v>488</v>
      </c>
      <c r="Q760" s="1" t="s">
        <v>296</v>
      </c>
      <c r="R760" s="1">
        <v>85208</v>
      </c>
      <c r="S760" s="1" t="s">
        <v>4213</v>
      </c>
      <c r="T760" s="1" t="s">
        <v>4712</v>
      </c>
      <c r="AB760" s="1" t="s">
        <v>3196</v>
      </c>
      <c r="AC760" s="1" t="s">
        <v>3161</v>
      </c>
      <c r="AD760" s="2" t="s">
        <v>3978</v>
      </c>
      <c r="AE760" s="3"/>
      <c r="BC760" s="1">
        <f t="shared" si="10"/>
        <v>0</v>
      </c>
      <c r="BF760" s="1" t="s">
        <v>4712</v>
      </c>
    </row>
    <row r="761" spans="1:58" s="1" customFormat="1" ht="15" x14ac:dyDescent="0.25">
      <c r="D761" s="2"/>
      <c r="E761" s="2"/>
      <c r="H761" s="1" t="s">
        <v>3158</v>
      </c>
      <c r="I761" s="1" t="s">
        <v>3213</v>
      </c>
      <c r="J761" s="1" t="s">
        <v>3979</v>
      </c>
      <c r="M761" s="5" t="s">
        <v>2648</v>
      </c>
      <c r="N761" s="5"/>
      <c r="S761" s="1" t="s">
        <v>4213</v>
      </c>
      <c r="T761" s="1" t="s">
        <v>4712</v>
      </c>
      <c r="AD761" s="2"/>
      <c r="AE761" s="3"/>
      <c r="BC761" s="1">
        <f t="shared" si="10"/>
        <v>0</v>
      </c>
    </row>
    <row r="762" spans="1:58" s="1" customFormat="1" ht="15" x14ac:dyDescent="0.25">
      <c r="A762" s="8"/>
      <c r="B762" s="8"/>
      <c r="D762" s="6"/>
      <c r="E762" s="2"/>
      <c r="H762" s="1" t="s">
        <v>481</v>
      </c>
      <c r="I762" s="1" t="s">
        <v>265</v>
      </c>
      <c r="J762" s="1" t="s">
        <v>266</v>
      </c>
      <c r="M762" s="18"/>
      <c r="N762" s="18"/>
      <c r="AD762" s="2"/>
      <c r="AE762" s="3"/>
      <c r="AY762" s="1" t="s">
        <v>3162</v>
      </c>
      <c r="BA762" s="1" t="s">
        <v>3162</v>
      </c>
      <c r="BC762" s="1">
        <f t="shared" ref="BC762:BC825" si="11">COUNTA(AG762:BB762)</f>
        <v>2</v>
      </c>
    </row>
    <row r="763" spans="1:58" s="1" customFormat="1" ht="15" x14ac:dyDescent="0.25">
      <c r="A763" s="8"/>
      <c r="B763" s="8"/>
      <c r="D763" s="6"/>
      <c r="E763" s="2"/>
      <c r="H763" s="1" t="s">
        <v>3158</v>
      </c>
      <c r="I763" s="1" t="s">
        <v>265</v>
      </c>
      <c r="J763" s="1" t="s">
        <v>4600</v>
      </c>
      <c r="M763" s="18"/>
      <c r="N763" s="18"/>
      <c r="AD763" s="2"/>
      <c r="AE763" s="3"/>
      <c r="AY763" s="1" t="s">
        <v>3162</v>
      </c>
      <c r="BA763" s="1" t="s">
        <v>3162</v>
      </c>
      <c r="BC763" s="1">
        <f t="shared" si="11"/>
        <v>2</v>
      </c>
    </row>
    <row r="764" spans="1:58" s="1" customFormat="1" ht="15" x14ac:dyDescent="0.25">
      <c r="C764" s="14"/>
      <c r="D764" s="6"/>
      <c r="E764" s="2"/>
      <c r="H764" s="1" t="s">
        <v>481</v>
      </c>
      <c r="I764" s="1" t="s">
        <v>1458</v>
      </c>
      <c r="J764" s="1" t="s">
        <v>1344</v>
      </c>
      <c r="M764" s="18"/>
      <c r="N764" s="18"/>
      <c r="AD764" s="2"/>
      <c r="AE764" s="3"/>
      <c r="AJ764" s="1" t="s">
        <v>3162</v>
      </c>
      <c r="AK764" s="1" t="s">
        <v>3162</v>
      </c>
      <c r="BC764" s="1">
        <f t="shared" si="11"/>
        <v>2</v>
      </c>
    </row>
    <row r="765" spans="1:58" s="1" customFormat="1" ht="15" x14ac:dyDescent="0.25">
      <c r="D765" s="2"/>
      <c r="E765" s="2"/>
      <c r="H765" s="1" t="s">
        <v>3158</v>
      </c>
      <c r="I765" s="1" t="s">
        <v>3982</v>
      </c>
      <c r="J765" s="1" t="s">
        <v>2161</v>
      </c>
      <c r="L765" s="1" t="s">
        <v>3983</v>
      </c>
      <c r="M765" s="18" t="s">
        <v>3988</v>
      </c>
      <c r="N765" s="18"/>
      <c r="O765" s="1" t="s">
        <v>3984</v>
      </c>
      <c r="P765" s="1" t="s">
        <v>3192</v>
      </c>
      <c r="Q765" s="1" t="s">
        <v>296</v>
      </c>
      <c r="R765" s="1">
        <v>85218</v>
      </c>
      <c r="S765" s="1" t="s">
        <v>4213</v>
      </c>
      <c r="AD765" s="2"/>
      <c r="AE765" s="3"/>
      <c r="AF765" s="1" t="s">
        <v>2564</v>
      </c>
      <c r="BC765" s="1">
        <f t="shared" si="11"/>
        <v>0</v>
      </c>
    </row>
    <row r="766" spans="1:58" s="1" customFormat="1" ht="15" x14ac:dyDescent="0.25">
      <c r="C766" s="14"/>
      <c r="D766" s="6"/>
      <c r="E766" s="2"/>
      <c r="H766" s="1" t="s">
        <v>3158</v>
      </c>
      <c r="I766" s="1" t="s">
        <v>2009</v>
      </c>
      <c r="J766" s="1" t="s">
        <v>563</v>
      </c>
      <c r="M766" s="18"/>
      <c r="N766" s="18"/>
      <c r="AD766" s="2"/>
      <c r="AE766" s="3"/>
      <c r="AP766" s="1" t="s">
        <v>3162</v>
      </c>
      <c r="AQ766" s="1" t="s">
        <v>3162</v>
      </c>
      <c r="BC766" s="1">
        <f t="shared" si="11"/>
        <v>2</v>
      </c>
    </row>
    <row r="767" spans="1:58" s="1" customFormat="1" ht="15" x14ac:dyDescent="0.25">
      <c r="D767" s="2"/>
      <c r="E767" s="2"/>
      <c r="H767" s="1" t="s">
        <v>3158</v>
      </c>
      <c r="I767" s="1" t="s">
        <v>3989</v>
      </c>
      <c r="J767" s="1" t="s">
        <v>2124</v>
      </c>
      <c r="M767" s="18" t="s">
        <v>3990</v>
      </c>
      <c r="N767" s="18"/>
      <c r="S767" s="1" t="s">
        <v>4213</v>
      </c>
      <c r="AD767" s="2"/>
      <c r="AE767" s="3"/>
      <c r="AF767" s="1" t="s">
        <v>2564</v>
      </c>
      <c r="BC767" s="1">
        <f t="shared" si="11"/>
        <v>0</v>
      </c>
    </row>
    <row r="768" spans="1:58" s="1" customFormat="1" ht="15" x14ac:dyDescent="0.25">
      <c r="D768" s="2"/>
      <c r="E768" s="2"/>
      <c r="G768" s="1" t="s">
        <v>3161</v>
      </c>
      <c r="H768" s="1" t="s">
        <v>3158</v>
      </c>
      <c r="I768" s="1" t="s">
        <v>3991</v>
      </c>
      <c r="J768" s="1" t="s">
        <v>3992</v>
      </c>
      <c r="L768" s="1" t="s">
        <v>3993</v>
      </c>
      <c r="M768" s="18" t="s">
        <v>3996</v>
      </c>
      <c r="N768" s="18"/>
      <c r="O768" s="1" t="s">
        <v>3994</v>
      </c>
      <c r="P768" s="1" t="s">
        <v>3995</v>
      </c>
      <c r="Q768" s="1" t="s">
        <v>296</v>
      </c>
      <c r="R768" s="1">
        <v>85268</v>
      </c>
      <c r="S768" s="1" t="s">
        <v>4213</v>
      </c>
      <c r="AD768" s="2"/>
      <c r="AE768" s="3"/>
      <c r="AF768" s="1" t="s">
        <v>2388</v>
      </c>
      <c r="BC768" s="1">
        <f t="shared" si="11"/>
        <v>0</v>
      </c>
    </row>
    <row r="769" spans="1:59" s="1" customFormat="1" ht="15" x14ac:dyDescent="0.25">
      <c r="A769" s="8"/>
      <c r="D769" s="6"/>
      <c r="E769" s="2"/>
      <c r="F769" s="2"/>
      <c r="H769" s="1" t="s">
        <v>3158</v>
      </c>
      <c r="I769" s="1" t="s">
        <v>2044</v>
      </c>
      <c r="J769" s="1" t="s">
        <v>2042</v>
      </c>
      <c r="M769" s="18"/>
      <c r="N769" s="18"/>
      <c r="AD769" s="2"/>
      <c r="AE769" s="3"/>
      <c r="AS769" s="1" t="s">
        <v>3162</v>
      </c>
      <c r="BC769" s="1">
        <f t="shared" si="11"/>
        <v>1</v>
      </c>
    </row>
    <row r="770" spans="1:59" s="1" customFormat="1" ht="15" x14ac:dyDescent="0.25">
      <c r="D770" s="2"/>
      <c r="E770" s="2"/>
      <c r="H770" s="1" t="s">
        <v>3158</v>
      </c>
      <c r="I770" s="1" t="s">
        <v>3169</v>
      </c>
      <c r="J770" s="1" t="s">
        <v>3168</v>
      </c>
      <c r="L770" s="1" t="s">
        <v>306</v>
      </c>
      <c r="M770" s="18"/>
      <c r="N770" s="18"/>
      <c r="O770" s="1" t="s">
        <v>305</v>
      </c>
      <c r="P770" s="1" t="s">
        <v>488</v>
      </c>
      <c r="Q770" s="1" t="s">
        <v>296</v>
      </c>
      <c r="R770" s="1">
        <v>85206</v>
      </c>
      <c r="AB770" s="2"/>
      <c r="AC770" s="3"/>
      <c r="BC770" s="1">
        <f t="shared" si="11"/>
        <v>0</v>
      </c>
    </row>
    <row r="771" spans="1:59" s="1" customFormat="1" ht="15" x14ac:dyDescent="0.25">
      <c r="D771" s="2"/>
      <c r="E771" s="2"/>
      <c r="G771" s="1" t="s">
        <v>3162</v>
      </c>
      <c r="H771" s="1" t="s">
        <v>3158</v>
      </c>
      <c r="I771" s="1" t="s">
        <v>1718</v>
      </c>
      <c r="J771" s="1" t="s">
        <v>1719</v>
      </c>
      <c r="L771" s="1" t="s">
        <v>1720</v>
      </c>
      <c r="M771" s="18" t="s">
        <v>1592</v>
      </c>
      <c r="N771" s="18"/>
      <c r="O771" s="1" t="s">
        <v>1721</v>
      </c>
      <c r="P771" s="1" t="s">
        <v>488</v>
      </c>
      <c r="Q771" s="1" t="s">
        <v>296</v>
      </c>
      <c r="R771" s="1">
        <v>85213</v>
      </c>
      <c r="S771" s="1" t="s">
        <v>4213</v>
      </c>
      <c r="U771" s="1">
        <v>1</v>
      </c>
      <c r="V771" s="1" t="s">
        <v>3357</v>
      </c>
      <c r="AD771" s="2"/>
      <c r="AE771" s="3"/>
      <c r="AF771" s="1" t="s">
        <v>1774</v>
      </c>
      <c r="BC771" s="1">
        <f t="shared" si="11"/>
        <v>0</v>
      </c>
    </row>
    <row r="772" spans="1:59" s="1" customFormat="1" ht="15" x14ac:dyDescent="0.25">
      <c r="D772" s="2"/>
      <c r="E772" s="2"/>
      <c r="H772" s="1" t="s">
        <v>3158</v>
      </c>
      <c r="I772" s="1" t="s">
        <v>1718</v>
      </c>
      <c r="J772" s="1" t="s">
        <v>436</v>
      </c>
      <c r="M772" s="18"/>
      <c r="N772" s="18"/>
      <c r="AD772" s="2"/>
      <c r="AE772" s="3"/>
      <c r="AO772" s="1" t="s">
        <v>3162</v>
      </c>
      <c r="BC772" s="1">
        <f t="shared" si="11"/>
        <v>1</v>
      </c>
    </row>
    <row r="773" spans="1:59" s="1" customFormat="1" ht="15" x14ac:dyDescent="0.25">
      <c r="D773" s="2"/>
      <c r="E773" s="2"/>
      <c r="H773" s="1" t="s">
        <v>481</v>
      </c>
      <c r="I773" s="1" t="s">
        <v>1718</v>
      </c>
      <c r="J773" s="1" t="s">
        <v>1726</v>
      </c>
      <c r="M773" s="18" t="s">
        <v>1727</v>
      </c>
      <c r="N773" s="18"/>
      <c r="S773" s="1" t="s">
        <v>4213</v>
      </c>
      <c r="T773" s="1" t="s">
        <v>4712</v>
      </c>
      <c r="AD773" s="2"/>
      <c r="AE773" s="3"/>
      <c r="AF773" s="1" t="s">
        <v>2388</v>
      </c>
      <c r="BC773" s="1">
        <f t="shared" si="11"/>
        <v>0</v>
      </c>
    </row>
    <row r="774" spans="1:59" s="1" customFormat="1" ht="15" x14ac:dyDescent="0.25">
      <c r="D774" s="2"/>
      <c r="E774" s="2"/>
      <c r="G774" s="1" t="s">
        <v>3162</v>
      </c>
      <c r="H774" s="1" t="s">
        <v>481</v>
      </c>
      <c r="I774" s="1" t="s">
        <v>1718</v>
      </c>
      <c r="J774" s="1" t="s">
        <v>1728</v>
      </c>
      <c r="L774" s="1" t="s">
        <v>1720</v>
      </c>
      <c r="M774" s="18" t="s">
        <v>1725</v>
      </c>
      <c r="N774" s="18"/>
      <c r="O774" s="1" t="s">
        <v>1721</v>
      </c>
      <c r="P774" s="1" t="s">
        <v>488</v>
      </c>
      <c r="Q774" s="1" t="s">
        <v>296</v>
      </c>
      <c r="R774" s="1">
        <v>85213</v>
      </c>
      <c r="S774" s="1" t="s">
        <v>4712</v>
      </c>
      <c r="U774" s="1">
        <v>1</v>
      </c>
      <c r="V774" s="1" t="s">
        <v>3357</v>
      </c>
      <c r="AD774" s="2"/>
      <c r="AE774" s="3"/>
      <c r="AF774" s="1" t="s">
        <v>1771</v>
      </c>
      <c r="BC774" s="1">
        <f t="shared" si="11"/>
        <v>0</v>
      </c>
    </row>
    <row r="775" spans="1:59" s="1" customFormat="1" ht="15" x14ac:dyDescent="0.25">
      <c r="D775" s="2"/>
      <c r="E775" s="2"/>
      <c r="H775" s="1" t="s">
        <v>3158</v>
      </c>
      <c r="I775" s="1" t="s">
        <v>4570</v>
      </c>
      <c r="J775" s="1" t="s">
        <v>4000</v>
      </c>
      <c r="L775" s="1" t="s">
        <v>4571</v>
      </c>
      <c r="M775" s="18" t="s">
        <v>304</v>
      </c>
      <c r="N775" s="18"/>
      <c r="O775" s="1" t="s">
        <v>303</v>
      </c>
      <c r="P775" s="1" t="s">
        <v>5031</v>
      </c>
      <c r="Q775" s="1" t="s">
        <v>296</v>
      </c>
      <c r="R775" s="1">
        <v>85120</v>
      </c>
      <c r="S775" s="1" t="s">
        <v>4213</v>
      </c>
      <c r="AD775" s="2"/>
      <c r="AE775" s="3"/>
      <c r="AF775" s="1" t="s">
        <v>2388</v>
      </c>
      <c r="BC775" s="1">
        <f t="shared" si="11"/>
        <v>0</v>
      </c>
    </row>
    <row r="776" spans="1:59" s="1" customFormat="1" ht="15" x14ac:dyDescent="0.25">
      <c r="D776" s="2"/>
      <c r="E776" s="2"/>
      <c r="G776" s="1" t="s">
        <v>3161</v>
      </c>
      <c r="H776" s="1" t="s">
        <v>3158</v>
      </c>
      <c r="I776" s="1" t="s">
        <v>154</v>
      </c>
      <c r="J776" s="1" t="s">
        <v>3711</v>
      </c>
      <c r="L776" s="1" t="s">
        <v>3712</v>
      </c>
      <c r="M776" s="18" t="s">
        <v>3713</v>
      </c>
      <c r="N776" s="18"/>
      <c r="O776" s="1" t="s">
        <v>532</v>
      </c>
      <c r="P776" s="1" t="s">
        <v>3542</v>
      </c>
      <c r="Q776" s="1" t="s">
        <v>296</v>
      </c>
      <c r="R776" s="1">
        <v>85138</v>
      </c>
      <c r="S776" s="1" t="s">
        <v>4213</v>
      </c>
      <c r="AD776" s="2"/>
      <c r="AE776" s="3"/>
      <c r="AF776" s="1" t="s">
        <v>2388</v>
      </c>
      <c r="BC776" s="1">
        <f t="shared" si="11"/>
        <v>0</v>
      </c>
    </row>
    <row r="777" spans="1:59" s="1" customFormat="1" ht="15" x14ac:dyDescent="0.25">
      <c r="D777" s="2"/>
      <c r="E777" s="2"/>
      <c r="H777" s="1" t="s">
        <v>481</v>
      </c>
      <c r="I777" s="1" t="s">
        <v>1729</v>
      </c>
      <c r="J777" s="1" t="s">
        <v>1730</v>
      </c>
      <c r="M777" s="18"/>
      <c r="N777" s="18"/>
      <c r="AD777" s="2"/>
      <c r="AE777" s="3"/>
      <c r="BC777" s="1">
        <f t="shared" si="11"/>
        <v>0</v>
      </c>
      <c r="BF777" s="1" t="s">
        <v>4712</v>
      </c>
      <c r="BG777" s="1" t="s">
        <v>4712</v>
      </c>
    </row>
    <row r="778" spans="1:59" s="1" customFormat="1" ht="15" x14ac:dyDescent="0.25">
      <c r="D778" s="2"/>
      <c r="E778" s="2"/>
      <c r="H778" s="1" t="s">
        <v>481</v>
      </c>
      <c r="I778" s="1" t="s">
        <v>1731</v>
      </c>
      <c r="J778" s="1" t="s">
        <v>1732</v>
      </c>
      <c r="L778" s="1" t="s">
        <v>1733</v>
      </c>
      <c r="M778" s="18"/>
      <c r="N778" s="18"/>
      <c r="O778" s="1" t="s">
        <v>1734</v>
      </c>
      <c r="P778" s="1" t="s">
        <v>1735</v>
      </c>
      <c r="Q778" s="1" t="s">
        <v>296</v>
      </c>
      <c r="AB778" s="1" t="s">
        <v>3196</v>
      </c>
      <c r="AC778" s="1" t="s">
        <v>3189</v>
      </c>
      <c r="AD778" s="2"/>
      <c r="AE778" s="3" t="s">
        <v>3161</v>
      </c>
      <c r="BC778" s="1">
        <f t="shared" si="11"/>
        <v>0</v>
      </c>
    </row>
    <row r="779" spans="1:59" s="1" customFormat="1" ht="15" x14ac:dyDescent="0.25">
      <c r="D779" s="2"/>
      <c r="E779" s="2"/>
      <c r="H779" s="1" t="s">
        <v>3158</v>
      </c>
      <c r="I779" s="1" t="s">
        <v>1374</v>
      </c>
      <c r="J779" s="1" t="s">
        <v>4297</v>
      </c>
      <c r="M779" s="18"/>
      <c r="N779" s="18"/>
      <c r="AD779" s="2"/>
      <c r="AE779" s="3"/>
      <c r="AT779" s="1" t="s">
        <v>3162</v>
      </c>
      <c r="BC779" s="1">
        <f t="shared" si="11"/>
        <v>1</v>
      </c>
    </row>
    <row r="780" spans="1:59" s="1" customFormat="1" ht="15" x14ac:dyDescent="0.25">
      <c r="D780" s="6"/>
      <c r="E780" s="2"/>
      <c r="H780" s="1" t="s">
        <v>481</v>
      </c>
      <c r="I780" s="1" t="s">
        <v>4462</v>
      </c>
      <c r="J780" s="1" t="s">
        <v>4899</v>
      </c>
      <c r="M780" s="18"/>
      <c r="N780" s="18"/>
      <c r="AD780" s="2" t="s">
        <v>3064</v>
      </c>
      <c r="AE780" s="3"/>
      <c r="BC780" s="1">
        <f t="shared" si="11"/>
        <v>0</v>
      </c>
    </row>
    <row r="781" spans="1:59" s="1" customFormat="1" ht="15" x14ac:dyDescent="0.25">
      <c r="D781" s="2"/>
      <c r="E781" s="2"/>
      <c r="H781" s="1" t="s">
        <v>3158</v>
      </c>
      <c r="I781" s="1" t="s">
        <v>1739</v>
      </c>
      <c r="J781" s="1" t="s">
        <v>1740</v>
      </c>
      <c r="L781" s="1" t="s">
        <v>1741</v>
      </c>
      <c r="M781" s="18"/>
      <c r="N781" s="18"/>
      <c r="O781" s="1" t="s">
        <v>1742</v>
      </c>
      <c r="P781" s="1" t="s">
        <v>3192</v>
      </c>
      <c r="Q781" s="1" t="s">
        <v>296</v>
      </c>
      <c r="R781" s="1">
        <v>85118</v>
      </c>
      <c r="AB781" s="2"/>
      <c r="AC781" s="3"/>
      <c r="BC781" s="1">
        <f t="shared" si="11"/>
        <v>0</v>
      </c>
    </row>
    <row r="782" spans="1:59" s="1" customFormat="1" ht="15" x14ac:dyDescent="0.25">
      <c r="D782" s="2"/>
      <c r="E782" s="2"/>
      <c r="H782" s="1" t="s">
        <v>481</v>
      </c>
      <c r="I782" s="1" t="s">
        <v>1739</v>
      </c>
      <c r="J782" s="1" t="s">
        <v>1743</v>
      </c>
      <c r="L782" s="1" t="s">
        <v>1741</v>
      </c>
      <c r="M782" s="18"/>
      <c r="N782" s="18"/>
      <c r="O782" s="1" t="s">
        <v>1742</v>
      </c>
      <c r="P782" s="1" t="s">
        <v>3192</v>
      </c>
      <c r="Q782" s="1" t="s">
        <v>296</v>
      </c>
      <c r="R782" s="1">
        <v>85118</v>
      </c>
      <c r="AB782" s="2"/>
      <c r="AC782" s="3"/>
      <c r="BC782" s="1">
        <f t="shared" si="11"/>
        <v>0</v>
      </c>
    </row>
    <row r="783" spans="1:59" s="1" customFormat="1" ht="15" x14ac:dyDescent="0.25">
      <c r="D783" s="2"/>
      <c r="E783" s="2"/>
      <c r="H783" s="1" t="s">
        <v>481</v>
      </c>
      <c r="I783" s="1" t="s">
        <v>4553</v>
      </c>
      <c r="J783" s="1" t="s">
        <v>1726</v>
      </c>
      <c r="M783" s="18"/>
      <c r="N783" s="18"/>
      <c r="AD783" s="1" t="s">
        <v>4552</v>
      </c>
      <c r="AE783" s="3"/>
      <c r="BC783" s="1">
        <f t="shared" si="11"/>
        <v>0</v>
      </c>
    </row>
    <row r="784" spans="1:59" s="1" customFormat="1" ht="15" x14ac:dyDescent="0.25">
      <c r="D784" s="2"/>
      <c r="E784" s="2"/>
      <c r="H784" s="1" t="s">
        <v>481</v>
      </c>
      <c r="I784" s="1" t="s">
        <v>1744</v>
      </c>
      <c r="J784" s="1" t="s">
        <v>3082</v>
      </c>
      <c r="L784" s="1" t="s">
        <v>1745</v>
      </c>
      <c r="M784" s="18" t="s">
        <v>3266</v>
      </c>
      <c r="N784" s="18"/>
      <c r="O784" s="1" t="s">
        <v>1746</v>
      </c>
      <c r="P784" s="1" t="s">
        <v>488</v>
      </c>
      <c r="Q784" s="1" t="s">
        <v>296</v>
      </c>
      <c r="R784" s="1">
        <v>85208</v>
      </c>
      <c r="S784" s="1" t="s">
        <v>4213</v>
      </c>
      <c r="AD784" s="2"/>
      <c r="AE784" s="3"/>
      <c r="AF784" s="1" t="s">
        <v>2388</v>
      </c>
      <c r="BC784" s="1">
        <f t="shared" si="11"/>
        <v>0</v>
      </c>
    </row>
    <row r="785" spans="4:55" s="1" customFormat="1" ht="15" x14ac:dyDescent="0.25">
      <c r="D785" s="2"/>
      <c r="E785" s="2"/>
      <c r="H785" s="1" t="s">
        <v>481</v>
      </c>
      <c r="I785" s="1" t="s">
        <v>1679</v>
      </c>
      <c r="J785" s="1" t="s">
        <v>649</v>
      </c>
      <c r="M785" s="18"/>
      <c r="N785" s="18"/>
      <c r="AD785" s="2"/>
      <c r="AE785" s="3"/>
      <c r="AW785" s="1" t="s">
        <v>3162</v>
      </c>
      <c r="BC785" s="1">
        <f t="shared" si="11"/>
        <v>1</v>
      </c>
    </row>
    <row r="786" spans="4:55" s="1" customFormat="1" ht="15" x14ac:dyDescent="0.25">
      <c r="D786" s="2"/>
      <c r="E786" s="2"/>
      <c r="G786" s="1" t="s">
        <v>3162</v>
      </c>
      <c r="H786" s="1" t="s">
        <v>481</v>
      </c>
      <c r="I786" s="1" t="s">
        <v>3267</v>
      </c>
      <c r="J786" s="1" t="s">
        <v>2728</v>
      </c>
      <c r="M786" s="18" t="s">
        <v>853</v>
      </c>
      <c r="N786" s="18"/>
      <c r="O786" s="1" t="s">
        <v>4463</v>
      </c>
      <c r="P786" s="1" t="s">
        <v>3195</v>
      </c>
      <c r="Q786" s="1" t="s">
        <v>296</v>
      </c>
      <c r="R786" s="1">
        <v>85283</v>
      </c>
      <c r="S786" s="1" t="s">
        <v>4213</v>
      </c>
      <c r="W786" s="1">
        <v>1</v>
      </c>
      <c r="AD786" s="1" t="s">
        <v>3753</v>
      </c>
      <c r="AE786" s="3" t="s">
        <v>3161</v>
      </c>
      <c r="BC786" s="1">
        <f t="shared" si="11"/>
        <v>0</v>
      </c>
    </row>
    <row r="787" spans="4:55" s="1" customFormat="1" ht="15" x14ac:dyDescent="0.25">
      <c r="D787" s="2"/>
      <c r="E787" s="2"/>
      <c r="H787" s="1" t="s">
        <v>3158</v>
      </c>
      <c r="I787" s="1" t="s">
        <v>4989</v>
      </c>
      <c r="J787" s="1" t="s">
        <v>1055</v>
      </c>
      <c r="M787" s="18" t="s">
        <v>3142</v>
      </c>
      <c r="N787" s="18"/>
      <c r="S787" s="1" t="s">
        <v>4213</v>
      </c>
      <c r="AB787" s="2"/>
      <c r="AC787" s="3"/>
      <c r="BC787" s="1">
        <f t="shared" si="11"/>
        <v>0</v>
      </c>
    </row>
    <row r="788" spans="4:55" s="1" customFormat="1" ht="15" x14ac:dyDescent="0.25">
      <c r="D788" s="2"/>
      <c r="E788" s="2"/>
      <c r="H788" s="1" t="s">
        <v>481</v>
      </c>
      <c r="I788" s="1" t="s">
        <v>3754</v>
      </c>
      <c r="J788" s="1" t="s">
        <v>3755</v>
      </c>
      <c r="L788" s="1" t="s">
        <v>3756</v>
      </c>
      <c r="M788" s="18" t="s">
        <v>486</v>
      </c>
      <c r="N788" s="18"/>
      <c r="O788" s="1" t="s">
        <v>3757</v>
      </c>
      <c r="P788" s="1" t="s">
        <v>488</v>
      </c>
      <c r="Q788" s="1" t="s">
        <v>296</v>
      </c>
      <c r="R788" s="1">
        <v>85213</v>
      </c>
      <c r="AB788" s="2"/>
      <c r="AC788" s="3" t="s">
        <v>3161</v>
      </c>
      <c r="BC788" s="1">
        <f t="shared" si="11"/>
        <v>0</v>
      </c>
    </row>
    <row r="789" spans="4:55" s="1" customFormat="1" ht="15" x14ac:dyDescent="0.25">
      <c r="D789" s="2"/>
      <c r="E789" s="2"/>
      <c r="F789" s="2"/>
      <c r="G789" s="1" t="s">
        <v>3162</v>
      </c>
      <c r="H789" s="1" t="s">
        <v>3158</v>
      </c>
      <c r="I789" s="1" t="s">
        <v>3083</v>
      </c>
      <c r="J789" s="1" t="s">
        <v>3084</v>
      </c>
      <c r="L789" s="1" t="s">
        <v>3086</v>
      </c>
      <c r="M789" s="18" t="s">
        <v>3085</v>
      </c>
      <c r="N789" s="18"/>
      <c r="O789" s="1" t="s">
        <v>1903</v>
      </c>
      <c r="P789" s="1" t="s">
        <v>488</v>
      </c>
      <c r="Q789" s="1" t="s">
        <v>296</v>
      </c>
      <c r="R789" s="1">
        <v>85213</v>
      </c>
      <c r="S789" s="1" t="s">
        <v>4712</v>
      </c>
      <c r="AD789" s="2"/>
      <c r="AE789" s="3"/>
      <c r="AF789" s="1" t="s">
        <v>2568</v>
      </c>
      <c r="BC789" s="1">
        <f t="shared" si="11"/>
        <v>0</v>
      </c>
    </row>
    <row r="790" spans="4:55" s="1" customFormat="1" ht="15" x14ac:dyDescent="0.25">
      <c r="D790" s="2"/>
      <c r="E790" s="2"/>
      <c r="F790" s="2"/>
      <c r="G790" s="1" t="s">
        <v>3162</v>
      </c>
      <c r="H790" s="1" t="s">
        <v>481</v>
      </c>
      <c r="I790" s="1" t="s">
        <v>3083</v>
      </c>
      <c r="J790" s="1" t="s">
        <v>3087</v>
      </c>
      <c r="L790" s="1" t="s">
        <v>3086</v>
      </c>
      <c r="M790" s="18" t="s">
        <v>3085</v>
      </c>
      <c r="N790" s="18"/>
      <c r="O790" s="1" t="s">
        <v>1903</v>
      </c>
      <c r="P790" s="1" t="s">
        <v>488</v>
      </c>
      <c r="Q790" s="1" t="s">
        <v>296</v>
      </c>
      <c r="R790" s="1">
        <v>85213</v>
      </c>
      <c r="S790" s="1" t="s">
        <v>4213</v>
      </c>
      <c r="AD790" s="2"/>
      <c r="AE790" s="3"/>
      <c r="AF790" s="1" t="s">
        <v>2564</v>
      </c>
      <c r="BC790" s="1">
        <f t="shared" si="11"/>
        <v>0</v>
      </c>
    </row>
    <row r="791" spans="4:55" s="1" customFormat="1" ht="15" x14ac:dyDescent="0.25">
      <c r="D791" s="2"/>
      <c r="E791" s="2"/>
      <c r="H791" s="1" t="s">
        <v>481</v>
      </c>
      <c r="I791" s="1" t="s">
        <v>835</v>
      </c>
      <c r="J791" s="1" t="s">
        <v>4560</v>
      </c>
      <c r="M791" s="18"/>
      <c r="N791" s="18"/>
      <c r="AD791" s="1" t="s">
        <v>3393</v>
      </c>
      <c r="AE791" s="3"/>
      <c r="BC791" s="1">
        <f t="shared" si="11"/>
        <v>0</v>
      </c>
    </row>
    <row r="792" spans="4:55" s="1" customFormat="1" ht="15" x14ac:dyDescent="0.25">
      <c r="D792" s="2"/>
      <c r="E792" s="2"/>
      <c r="G792" s="1" t="s">
        <v>3161</v>
      </c>
      <c r="H792" s="1" t="s">
        <v>481</v>
      </c>
      <c r="I792" s="1" t="s">
        <v>3758</v>
      </c>
      <c r="J792" s="1" t="s">
        <v>1554</v>
      </c>
      <c r="L792" s="1" t="s">
        <v>3759</v>
      </c>
      <c r="M792" s="18" t="s">
        <v>869</v>
      </c>
      <c r="N792" s="18"/>
      <c r="O792" s="1" t="s">
        <v>3760</v>
      </c>
      <c r="P792" s="1" t="s">
        <v>488</v>
      </c>
      <c r="Q792" s="1" t="s">
        <v>296</v>
      </c>
      <c r="R792" s="1">
        <v>85205</v>
      </c>
      <c r="AD792" s="2"/>
      <c r="AE792" s="3"/>
      <c r="BC792" s="1">
        <f t="shared" si="11"/>
        <v>0</v>
      </c>
    </row>
    <row r="793" spans="4:55" s="1" customFormat="1" ht="15" x14ac:dyDescent="0.25">
      <c r="D793" s="2"/>
      <c r="E793" s="2"/>
      <c r="H793" s="1" t="s">
        <v>481</v>
      </c>
      <c r="I793" s="1" t="s">
        <v>257</v>
      </c>
      <c r="J793" s="1" t="s">
        <v>786</v>
      </c>
      <c r="M793" s="18"/>
      <c r="N793" s="18"/>
      <c r="AD793" s="1" t="s">
        <v>263</v>
      </c>
      <c r="AE793" s="3"/>
      <c r="AZ793" s="1" t="s">
        <v>3162</v>
      </c>
      <c r="BA793" s="1" t="s">
        <v>3162</v>
      </c>
      <c r="BC793" s="1">
        <f t="shared" si="11"/>
        <v>2</v>
      </c>
    </row>
    <row r="794" spans="4:55" s="1" customFormat="1" ht="15" x14ac:dyDescent="0.25">
      <c r="D794" s="2"/>
      <c r="E794" s="2"/>
      <c r="H794" s="1" t="s">
        <v>3158</v>
      </c>
      <c r="I794" s="1" t="s">
        <v>3761</v>
      </c>
      <c r="J794" s="1" t="s">
        <v>2406</v>
      </c>
      <c r="M794" s="18"/>
      <c r="N794" s="18"/>
      <c r="AB794" s="1" t="s">
        <v>3175</v>
      </c>
      <c r="AD794" s="2" t="s">
        <v>4788</v>
      </c>
      <c r="AE794" s="3"/>
      <c r="BC794" s="1">
        <f t="shared" si="11"/>
        <v>0</v>
      </c>
    </row>
    <row r="795" spans="4:55" s="1" customFormat="1" ht="15" x14ac:dyDescent="0.25">
      <c r="D795" s="2"/>
      <c r="E795" s="2"/>
      <c r="H795" s="1" t="s">
        <v>481</v>
      </c>
      <c r="I795" s="1" t="s">
        <v>1898</v>
      </c>
      <c r="J795" s="1" t="s">
        <v>1532</v>
      </c>
      <c r="L795" s="1" t="s">
        <v>4927</v>
      </c>
      <c r="M795" s="18" t="s">
        <v>2658</v>
      </c>
      <c r="N795" s="18"/>
      <c r="O795" s="1" t="s">
        <v>4928</v>
      </c>
      <c r="P795" s="1" t="s">
        <v>488</v>
      </c>
      <c r="Q795" s="1" t="s">
        <v>296</v>
      </c>
      <c r="R795" s="1">
        <v>85205</v>
      </c>
      <c r="S795" s="1" t="s">
        <v>4213</v>
      </c>
      <c r="AD795" s="2" t="s">
        <v>4625</v>
      </c>
      <c r="AE795" s="3"/>
      <c r="AF795" s="1" t="s">
        <v>2564</v>
      </c>
      <c r="BC795" s="1">
        <f t="shared" si="11"/>
        <v>0</v>
      </c>
    </row>
    <row r="796" spans="4:55" s="1" customFormat="1" ht="15" x14ac:dyDescent="0.25">
      <c r="D796" s="2"/>
      <c r="E796" s="2"/>
      <c r="I796" s="1" t="s">
        <v>3293</v>
      </c>
      <c r="J796" s="1" t="s">
        <v>1023</v>
      </c>
      <c r="M796" s="18"/>
      <c r="N796" s="18"/>
      <c r="AE796" s="3"/>
      <c r="AJ796" s="1" t="s">
        <v>3162</v>
      </c>
      <c r="BC796" s="1">
        <f t="shared" si="11"/>
        <v>1</v>
      </c>
    </row>
    <row r="797" spans="4:55" s="1" customFormat="1" ht="15" x14ac:dyDescent="0.25">
      <c r="D797" s="2"/>
      <c r="E797" s="2"/>
      <c r="I797" s="1" t="s">
        <v>3293</v>
      </c>
      <c r="J797" s="1" t="s">
        <v>3294</v>
      </c>
      <c r="M797" s="18"/>
      <c r="N797" s="18"/>
      <c r="AE797" s="3"/>
      <c r="AJ797" s="1" t="s">
        <v>3162</v>
      </c>
      <c r="BC797" s="1">
        <f t="shared" si="11"/>
        <v>1</v>
      </c>
    </row>
    <row r="798" spans="4:55" s="1" customFormat="1" ht="15" x14ac:dyDescent="0.25">
      <c r="D798" s="2"/>
      <c r="E798" s="2"/>
      <c r="H798" s="1" t="s">
        <v>3158</v>
      </c>
      <c r="I798" s="1" t="s">
        <v>3762</v>
      </c>
      <c r="J798" s="1" t="s">
        <v>3763</v>
      </c>
      <c r="L798" s="1" t="s">
        <v>1029</v>
      </c>
      <c r="M798" s="18" t="s">
        <v>1205</v>
      </c>
      <c r="N798" s="18"/>
      <c r="O798" s="1" t="s">
        <v>1030</v>
      </c>
      <c r="P798" s="1" t="s">
        <v>488</v>
      </c>
      <c r="Q798" s="1" t="s">
        <v>296</v>
      </c>
      <c r="R798" s="1">
        <v>85207</v>
      </c>
      <c r="AB798" s="2"/>
      <c r="AC798" s="3"/>
      <c r="BC798" s="1">
        <f t="shared" si="11"/>
        <v>0</v>
      </c>
    </row>
    <row r="799" spans="4:55" s="1" customFormat="1" ht="15" x14ac:dyDescent="0.25">
      <c r="D799" s="2"/>
      <c r="E799" s="2"/>
      <c r="H799" s="1" t="s">
        <v>3158</v>
      </c>
      <c r="I799" s="1" t="s">
        <v>3764</v>
      </c>
      <c r="J799" s="1" t="s">
        <v>3765</v>
      </c>
      <c r="M799" s="18" t="s">
        <v>3766</v>
      </c>
      <c r="N799" s="18"/>
      <c r="S799" s="1" t="s">
        <v>4213</v>
      </c>
      <c r="AD799" s="2"/>
      <c r="AE799" s="3"/>
      <c r="AF799" s="1" t="s">
        <v>2564</v>
      </c>
      <c r="BC799" s="1">
        <f t="shared" si="11"/>
        <v>0</v>
      </c>
    </row>
    <row r="800" spans="4:55" s="1" customFormat="1" ht="15" x14ac:dyDescent="0.25">
      <c r="D800" s="2"/>
      <c r="E800" s="2"/>
      <c r="H800" s="1" t="s">
        <v>481</v>
      </c>
      <c r="I800" s="1" t="s">
        <v>1385</v>
      </c>
      <c r="J800" s="1" t="s">
        <v>1236</v>
      </c>
      <c r="M800" s="18"/>
      <c r="N800" s="18"/>
      <c r="AD800" s="2"/>
      <c r="AE800" s="3"/>
      <c r="AV800" s="1" t="s">
        <v>3162</v>
      </c>
      <c r="AW800" s="1" t="s">
        <v>3162</v>
      </c>
      <c r="AX800" s="1" t="s">
        <v>3162</v>
      </c>
      <c r="BC800" s="1">
        <f t="shared" si="11"/>
        <v>3</v>
      </c>
    </row>
    <row r="801" spans="1:67" s="1" customFormat="1" ht="15" x14ac:dyDescent="0.25">
      <c r="D801" s="2"/>
      <c r="E801" s="2"/>
      <c r="H801" s="1" t="s">
        <v>481</v>
      </c>
      <c r="I801" s="1" t="s">
        <v>3767</v>
      </c>
      <c r="J801" s="1" t="s">
        <v>3768</v>
      </c>
      <c r="L801" s="1" t="s">
        <v>3769</v>
      </c>
      <c r="M801" s="18" t="s">
        <v>3771</v>
      </c>
      <c r="N801" s="18"/>
      <c r="O801" s="1" t="s">
        <v>3770</v>
      </c>
      <c r="P801" s="1" t="s">
        <v>488</v>
      </c>
      <c r="Q801" s="1" t="s">
        <v>296</v>
      </c>
      <c r="R801" s="1">
        <v>85205</v>
      </c>
      <c r="S801" s="1" t="s">
        <v>4213</v>
      </c>
      <c r="AD801" s="2"/>
      <c r="AE801" s="3"/>
      <c r="AF801" s="1" t="s">
        <v>2564</v>
      </c>
      <c r="BC801" s="1">
        <f t="shared" si="11"/>
        <v>0</v>
      </c>
    </row>
    <row r="802" spans="1:67" s="1" customFormat="1" ht="15" x14ac:dyDescent="0.25">
      <c r="D802" s="2"/>
      <c r="E802" s="2"/>
      <c r="H802" s="1" t="s">
        <v>3158</v>
      </c>
      <c r="I802" s="1" t="s">
        <v>3282</v>
      </c>
      <c r="J802" s="1" t="s">
        <v>4430</v>
      </c>
      <c r="M802" s="18"/>
      <c r="N802" s="18"/>
      <c r="AD802" s="2"/>
      <c r="AE802" s="3"/>
      <c r="AH802" s="1" t="s">
        <v>3162</v>
      </c>
      <c r="BC802" s="1">
        <f t="shared" si="11"/>
        <v>1</v>
      </c>
    </row>
    <row r="803" spans="1:67" s="1" customFormat="1" ht="15" x14ac:dyDescent="0.25">
      <c r="D803" s="2"/>
      <c r="E803" s="2"/>
      <c r="H803" s="1" t="s">
        <v>3158</v>
      </c>
      <c r="I803" s="1" t="s">
        <v>223</v>
      </c>
      <c r="J803" s="1" t="s">
        <v>3389</v>
      </c>
      <c r="M803" s="18"/>
      <c r="N803" s="18"/>
      <c r="AD803" s="2"/>
      <c r="AE803" s="3"/>
      <c r="AX803" s="1" t="s">
        <v>3162</v>
      </c>
      <c r="BC803" s="1">
        <f t="shared" si="11"/>
        <v>1</v>
      </c>
    </row>
    <row r="804" spans="1:67" s="1" customFormat="1" ht="15" x14ac:dyDescent="0.25">
      <c r="D804" s="2"/>
      <c r="E804" s="2"/>
      <c r="H804" s="1" t="s">
        <v>3158</v>
      </c>
      <c r="I804" s="1" t="s">
        <v>3772</v>
      </c>
      <c r="J804" s="1" t="s">
        <v>2161</v>
      </c>
      <c r="L804" s="1" t="s">
        <v>3773</v>
      </c>
      <c r="M804" s="18" t="s">
        <v>3775</v>
      </c>
      <c r="N804" s="18"/>
      <c r="O804" s="1" t="s">
        <v>3774</v>
      </c>
      <c r="P804" s="1" t="s">
        <v>488</v>
      </c>
      <c r="Q804" s="1" t="s">
        <v>296</v>
      </c>
      <c r="R804" s="1">
        <v>85209</v>
      </c>
      <c r="S804" s="1" t="s">
        <v>4712</v>
      </c>
      <c r="AD804" s="2"/>
      <c r="AE804" s="3"/>
      <c r="AF804" s="1" t="s">
        <v>2568</v>
      </c>
      <c r="BC804" s="1">
        <f t="shared" si="11"/>
        <v>0</v>
      </c>
    </row>
    <row r="805" spans="1:67" s="1" customFormat="1" ht="15" x14ac:dyDescent="0.25">
      <c r="D805" s="2"/>
      <c r="E805" s="2"/>
      <c r="H805" s="1" t="s">
        <v>481</v>
      </c>
      <c r="I805" s="1" t="s">
        <v>3772</v>
      </c>
      <c r="J805" s="1" t="s">
        <v>1761</v>
      </c>
      <c r="L805" s="1" t="s">
        <v>3773</v>
      </c>
      <c r="M805" s="18" t="s">
        <v>3775</v>
      </c>
      <c r="N805" s="18"/>
      <c r="O805" s="1" t="s">
        <v>3774</v>
      </c>
      <c r="P805" s="1" t="s">
        <v>488</v>
      </c>
      <c r="Q805" s="1" t="s">
        <v>296</v>
      </c>
      <c r="R805" s="1">
        <v>85209</v>
      </c>
      <c r="S805" s="1" t="s">
        <v>4213</v>
      </c>
      <c r="AD805" s="2"/>
      <c r="AE805" s="3"/>
      <c r="AF805" s="1" t="s">
        <v>2564</v>
      </c>
      <c r="BC805" s="1">
        <f t="shared" si="11"/>
        <v>0</v>
      </c>
    </row>
    <row r="806" spans="1:67" s="1" customFormat="1" ht="15" x14ac:dyDescent="0.25">
      <c r="D806" s="6"/>
      <c r="E806" s="2"/>
      <c r="F806" s="2"/>
      <c r="G806" s="1" t="s">
        <v>3161</v>
      </c>
      <c r="H806" s="1" t="s">
        <v>3158</v>
      </c>
      <c r="I806" s="1" t="s">
        <v>2795</v>
      </c>
      <c r="J806" s="1" t="s">
        <v>1748</v>
      </c>
      <c r="L806" s="1" t="s">
        <v>2261</v>
      </c>
      <c r="M806" s="18" t="s">
        <v>2798</v>
      </c>
      <c r="N806" s="18"/>
      <c r="O806" s="1" t="s">
        <v>1347</v>
      </c>
      <c r="P806" s="1" t="s">
        <v>488</v>
      </c>
      <c r="Q806" s="1" t="s">
        <v>296</v>
      </c>
      <c r="R806" s="1">
        <v>85206</v>
      </c>
      <c r="S806" s="1" t="s">
        <v>4213</v>
      </c>
      <c r="AA806" s="1" t="s">
        <v>2797</v>
      </c>
      <c r="AD806" s="2"/>
      <c r="AE806" s="3"/>
      <c r="AF806" s="1" t="s">
        <v>2388</v>
      </c>
      <c r="BC806" s="1">
        <f t="shared" si="11"/>
        <v>0</v>
      </c>
    </row>
    <row r="807" spans="1:67" s="1" customFormat="1" ht="15" x14ac:dyDescent="0.25">
      <c r="D807" s="2"/>
      <c r="E807" s="2"/>
      <c r="G807" s="1" t="s">
        <v>3161</v>
      </c>
      <c r="H807" s="1" t="s">
        <v>481</v>
      </c>
      <c r="I807" s="1" t="s">
        <v>3776</v>
      </c>
      <c r="J807" s="1" t="s">
        <v>2152</v>
      </c>
      <c r="L807" s="1" t="s">
        <v>3777</v>
      </c>
      <c r="M807" s="4" t="s">
        <v>2069</v>
      </c>
      <c r="N807" s="4"/>
      <c r="O807" s="1" t="s">
        <v>3778</v>
      </c>
      <c r="P807" s="1" t="s">
        <v>3779</v>
      </c>
      <c r="Q807" s="1" t="s">
        <v>2449</v>
      </c>
      <c r="R807" s="1">
        <v>92545</v>
      </c>
      <c r="S807" s="1" t="s">
        <v>4712</v>
      </c>
      <c r="U807" s="1">
        <v>0</v>
      </c>
      <c r="AA807" s="1" t="s">
        <v>2068</v>
      </c>
      <c r="AB807" s="2"/>
      <c r="AC807" s="3"/>
      <c r="AG807" s="1" t="s">
        <v>3162</v>
      </c>
      <c r="BC807" s="1">
        <f t="shared" si="11"/>
        <v>1</v>
      </c>
    </row>
    <row r="808" spans="1:67" s="1" customFormat="1" ht="15" x14ac:dyDescent="0.25">
      <c r="D808" s="2"/>
      <c r="E808" s="2"/>
      <c r="G808" s="1" t="s">
        <v>3161</v>
      </c>
      <c r="H808" s="1" t="s">
        <v>3158</v>
      </c>
      <c r="I808" s="1" t="s">
        <v>3776</v>
      </c>
      <c r="J808" s="1" t="s">
        <v>3268</v>
      </c>
      <c r="L808" s="1" t="s">
        <v>3777</v>
      </c>
      <c r="M808" s="18" t="s">
        <v>4407</v>
      </c>
      <c r="N808" s="18"/>
      <c r="O808" s="1" t="s">
        <v>3778</v>
      </c>
      <c r="P808" s="1" t="s">
        <v>3779</v>
      </c>
      <c r="Q808" s="1" t="s">
        <v>2449</v>
      </c>
      <c r="R808" s="1">
        <v>92545</v>
      </c>
      <c r="S808" s="1" t="s">
        <v>4213</v>
      </c>
      <c r="T808" s="1" t="s">
        <v>4712</v>
      </c>
      <c r="U808" s="1">
        <v>0</v>
      </c>
      <c r="AB808" s="2"/>
      <c r="AC808" s="3"/>
      <c r="AG808" s="1" t="s">
        <v>3162</v>
      </c>
      <c r="BC808" s="1">
        <f t="shared" si="11"/>
        <v>1</v>
      </c>
    </row>
    <row r="809" spans="1:67" s="1" customFormat="1" ht="15" x14ac:dyDescent="0.25">
      <c r="D809" s="2"/>
      <c r="E809" s="2"/>
      <c r="H809" s="1" t="s">
        <v>3158</v>
      </c>
      <c r="I809" s="1" t="s">
        <v>1283</v>
      </c>
      <c r="J809" s="1" t="s">
        <v>2623</v>
      </c>
      <c r="L809" s="1" t="s">
        <v>3681</v>
      </c>
      <c r="M809" s="18"/>
      <c r="N809" s="18"/>
      <c r="O809" s="1" t="s">
        <v>3680</v>
      </c>
      <c r="P809" s="1" t="s">
        <v>488</v>
      </c>
      <c r="Q809" s="1" t="s">
        <v>296</v>
      </c>
      <c r="R809" s="1">
        <v>85215</v>
      </c>
      <c r="AD809" s="2" t="s">
        <v>2624</v>
      </c>
      <c r="AE809" s="3"/>
      <c r="BC809" s="1">
        <f t="shared" si="11"/>
        <v>0</v>
      </c>
    </row>
    <row r="810" spans="1:67" s="1" customFormat="1" ht="15" x14ac:dyDescent="0.25">
      <c r="E810" s="2"/>
      <c r="G810" s="1" t="s">
        <v>3161</v>
      </c>
      <c r="H810" s="1" t="s">
        <v>3158</v>
      </c>
      <c r="I810" s="1" t="s">
        <v>3099</v>
      </c>
      <c r="J810" s="1" t="s">
        <v>903</v>
      </c>
      <c r="L810" s="1" t="s">
        <v>3100</v>
      </c>
      <c r="M810" s="18" t="s">
        <v>3565</v>
      </c>
      <c r="N810" s="18"/>
      <c r="O810" s="1" t="s">
        <v>3102</v>
      </c>
      <c r="P810" s="1" t="s">
        <v>488</v>
      </c>
      <c r="Q810" s="1" t="s">
        <v>296</v>
      </c>
      <c r="R810" s="1">
        <v>85204</v>
      </c>
      <c r="S810" s="1" t="s">
        <v>4213</v>
      </c>
      <c r="Y810" s="1" t="s">
        <v>3093</v>
      </c>
      <c r="Z810" s="1" t="s">
        <v>3161</v>
      </c>
      <c r="AA810" s="2" t="s">
        <v>5160</v>
      </c>
      <c r="AB810" s="3" t="s">
        <v>3161</v>
      </c>
      <c r="AC810" s="1" t="s">
        <v>1760</v>
      </c>
      <c r="BC810" s="1">
        <f t="shared" si="11"/>
        <v>0</v>
      </c>
    </row>
    <row r="811" spans="1:67" s="1" customFormat="1" ht="15" x14ac:dyDescent="0.25">
      <c r="D811" s="2"/>
      <c r="E811" s="2"/>
      <c r="G811" s="1" t="s">
        <v>3161</v>
      </c>
      <c r="H811" s="1" t="s">
        <v>3158</v>
      </c>
      <c r="I811" s="1" t="s">
        <v>4188</v>
      </c>
      <c r="J811" s="1" t="s">
        <v>633</v>
      </c>
      <c r="L811" s="1" t="s">
        <v>4189</v>
      </c>
      <c r="M811" s="18" t="s">
        <v>4191</v>
      </c>
      <c r="N811" s="18"/>
      <c r="O811" s="1" t="s">
        <v>4190</v>
      </c>
      <c r="P811" s="1" t="s">
        <v>488</v>
      </c>
      <c r="Q811" s="1" t="s">
        <v>296</v>
      </c>
      <c r="R811" s="1">
        <v>85208</v>
      </c>
      <c r="S811" s="1" t="s">
        <v>4213</v>
      </c>
      <c r="AD811" s="2"/>
      <c r="AE811" s="3"/>
      <c r="AF811" s="1" t="s">
        <v>2388</v>
      </c>
      <c r="BC811" s="1">
        <f t="shared" si="11"/>
        <v>0</v>
      </c>
    </row>
    <row r="812" spans="1:67" s="1" customFormat="1" ht="15" x14ac:dyDescent="0.25">
      <c r="D812" s="2"/>
      <c r="E812" s="2"/>
      <c r="H812" s="1" t="s">
        <v>3158</v>
      </c>
      <c r="I812" s="1" t="s">
        <v>6</v>
      </c>
      <c r="J812" s="1" t="s">
        <v>3311</v>
      </c>
      <c r="L812" s="1" t="s">
        <v>4192</v>
      </c>
      <c r="M812" s="18" t="s">
        <v>4194</v>
      </c>
      <c r="N812" s="18"/>
      <c r="O812" s="1" t="s">
        <v>4193</v>
      </c>
      <c r="P812" s="1" t="s">
        <v>488</v>
      </c>
      <c r="Q812" s="1" t="s">
        <v>296</v>
      </c>
      <c r="R812" s="1">
        <v>85201</v>
      </c>
      <c r="S812" s="1" t="s">
        <v>4213</v>
      </c>
      <c r="T812" s="1" t="s">
        <v>4712</v>
      </c>
      <c r="AB812" s="1" t="s">
        <v>3175</v>
      </c>
      <c r="AC812" s="1" t="s">
        <v>3161</v>
      </c>
      <c r="AD812" s="1" t="s">
        <v>4053</v>
      </c>
      <c r="AE812" s="3" t="s">
        <v>3161</v>
      </c>
      <c r="AF812" s="1" t="s">
        <v>2388</v>
      </c>
      <c r="BC812" s="1">
        <f t="shared" si="11"/>
        <v>0</v>
      </c>
      <c r="BF812" s="1" t="s">
        <v>4712</v>
      </c>
      <c r="BG812" s="1" t="s">
        <v>4712</v>
      </c>
      <c r="BI812" s="1" t="s">
        <v>4712</v>
      </c>
      <c r="BL812" s="1" t="s">
        <v>4712</v>
      </c>
      <c r="BM812" s="1" t="s">
        <v>4712</v>
      </c>
      <c r="BN812" s="1" t="s">
        <v>4712</v>
      </c>
      <c r="BO812" s="1" t="s">
        <v>4712</v>
      </c>
    </row>
    <row r="813" spans="1:67" s="1" customFormat="1" ht="15" x14ac:dyDescent="0.25">
      <c r="D813" s="2"/>
      <c r="E813" s="2"/>
      <c r="H813" s="1" t="s">
        <v>481</v>
      </c>
      <c r="I813" s="1" t="s">
        <v>4195</v>
      </c>
      <c r="J813" s="1" t="s">
        <v>4196</v>
      </c>
      <c r="M813" s="18" t="s">
        <v>3874</v>
      </c>
      <c r="N813" s="18"/>
      <c r="S813" s="1" t="s">
        <v>4213</v>
      </c>
      <c r="AD813" s="2" t="s">
        <v>1536</v>
      </c>
      <c r="AE813" s="3"/>
      <c r="AF813" s="1" t="s">
        <v>2388</v>
      </c>
      <c r="BC813" s="1">
        <f t="shared" si="11"/>
        <v>0</v>
      </c>
      <c r="BF813" s="1" t="s">
        <v>4712</v>
      </c>
    </row>
    <row r="814" spans="1:67" s="1" customFormat="1" ht="15" x14ac:dyDescent="0.25">
      <c r="A814" s="6">
        <v>42761</v>
      </c>
      <c r="B814" s="8"/>
      <c r="D814" s="6">
        <v>42761</v>
      </c>
      <c r="E814" s="2"/>
      <c r="F814" s="2"/>
      <c r="H814" s="1" t="s">
        <v>481</v>
      </c>
      <c r="I814" s="1" t="s">
        <v>2666</v>
      </c>
      <c r="J814" s="1" t="s">
        <v>3611</v>
      </c>
      <c r="M814" s="18"/>
      <c r="N814" s="18"/>
      <c r="O814" s="1" t="s">
        <v>2349</v>
      </c>
      <c r="P814" s="1" t="s">
        <v>1842</v>
      </c>
      <c r="Q814" s="1" t="s">
        <v>615</v>
      </c>
      <c r="R814" s="1">
        <v>49935</v>
      </c>
      <c r="AD814" s="2" t="s">
        <v>2373</v>
      </c>
      <c r="AE814" s="3"/>
      <c r="BC814" s="1">
        <f t="shared" si="11"/>
        <v>0</v>
      </c>
    </row>
    <row r="815" spans="1:67" s="1" customFormat="1" ht="15" x14ac:dyDescent="0.25">
      <c r="A815" s="29" t="s">
        <v>2005</v>
      </c>
      <c r="D815" s="29" t="s">
        <v>2005</v>
      </c>
      <c r="E815" s="2"/>
      <c r="G815" s="1" t="s">
        <v>3161</v>
      </c>
      <c r="H815" s="1" t="s">
        <v>3158</v>
      </c>
      <c r="I815" s="1" t="s">
        <v>4846</v>
      </c>
      <c r="J815" s="1" t="s">
        <v>2161</v>
      </c>
      <c r="L815" s="1" t="s">
        <v>842</v>
      </c>
      <c r="M815" s="4" t="s">
        <v>850</v>
      </c>
      <c r="N815" s="4"/>
      <c r="O815" s="1" t="s">
        <v>3592</v>
      </c>
      <c r="P815" s="1" t="s">
        <v>488</v>
      </c>
      <c r="Q815" s="1" t="s">
        <v>296</v>
      </c>
      <c r="R815" s="1">
        <v>85213</v>
      </c>
      <c r="S815" s="1" t="s">
        <v>4213</v>
      </c>
      <c r="AD815" s="2"/>
      <c r="AE815" s="3"/>
      <c r="AK815" s="1" t="s">
        <v>3162</v>
      </c>
      <c r="AL815" s="1" t="s">
        <v>3162</v>
      </c>
      <c r="AP815" s="1" t="s">
        <v>3162</v>
      </c>
      <c r="BC815" s="1">
        <f t="shared" si="11"/>
        <v>3</v>
      </c>
    </row>
    <row r="816" spans="1:67" s="1" customFormat="1" ht="15.6" x14ac:dyDescent="0.3">
      <c r="A816" s="8"/>
      <c r="D816" s="6"/>
      <c r="E816" s="2"/>
      <c r="F816" s="2"/>
      <c r="H816" s="1" t="s">
        <v>3158</v>
      </c>
      <c r="I816" s="1" t="s">
        <v>1467</v>
      </c>
      <c r="J816" s="1" t="s">
        <v>3311</v>
      </c>
      <c r="M816" s="27" t="s">
        <v>543</v>
      </c>
      <c r="N816" s="27"/>
      <c r="AD816" s="1" t="s">
        <v>1468</v>
      </c>
      <c r="AE816" s="3"/>
      <c r="AK816" s="1" t="s">
        <v>3162</v>
      </c>
      <c r="BC816" s="1">
        <f t="shared" si="11"/>
        <v>1</v>
      </c>
    </row>
    <row r="817" spans="3:55" s="1" customFormat="1" ht="15" x14ac:dyDescent="0.25">
      <c r="D817" s="2"/>
      <c r="E817" s="2"/>
      <c r="H817" s="1" t="s">
        <v>3158</v>
      </c>
      <c r="I817" s="1" t="s">
        <v>3875</v>
      </c>
      <c r="J817" s="1" t="s">
        <v>3876</v>
      </c>
      <c r="L817" s="1" t="s">
        <v>3877</v>
      </c>
      <c r="M817" s="18" t="s">
        <v>3878</v>
      </c>
      <c r="N817" s="18"/>
      <c r="S817" s="1" t="s">
        <v>4213</v>
      </c>
      <c r="AB817" s="1" t="s">
        <v>3175</v>
      </c>
      <c r="AC817" s="1" t="s">
        <v>3161</v>
      </c>
      <c r="AD817" s="2" t="s">
        <v>3879</v>
      </c>
      <c r="AE817" s="3" t="s">
        <v>3161</v>
      </c>
      <c r="AF817" s="1" t="s">
        <v>2564</v>
      </c>
      <c r="BC817" s="1">
        <f t="shared" si="11"/>
        <v>0</v>
      </c>
    </row>
    <row r="818" spans="3:55" s="1" customFormat="1" ht="15" x14ac:dyDescent="0.25">
      <c r="D818" s="2"/>
      <c r="E818" s="2"/>
      <c r="H818" s="1" t="s">
        <v>481</v>
      </c>
      <c r="I818" s="1" t="s">
        <v>1777</v>
      </c>
      <c r="J818" s="1" t="s">
        <v>116</v>
      </c>
      <c r="L818" s="1" t="s">
        <v>2264</v>
      </c>
      <c r="M818" s="18"/>
      <c r="N818" s="18"/>
      <c r="O818" s="1" t="s">
        <v>3810</v>
      </c>
      <c r="P818" s="1" t="s">
        <v>3811</v>
      </c>
      <c r="Q818" s="1" t="s">
        <v>3812</v>
      </c>
      <c r="R818" s="1">
        <v>59711</v>
      </c>
      <c r="AD818" s="2"/>
      <c r="AE818" s="3"/>
      <c r="BC818" s="1">
        <f t="shared" si="11"/>
        <v>0</v>
      </c>
    </row>
    <row r="819" spans="3:55" s="1" customFormat="1" ht="15" x14ac:dyDescent="0.25">
      <c r="D819" s="2"/>
      <c r="E819" s="2"/>
      <c r="H819" s="1" t="s">
        <v>3158</v>
      </c>
      <c r="I819" s="1" t="s">
        <v>1777</v>
      </c>
      <c r="J819" s="1" t="s">
        <v>1171</v>
      </c>
      <c r="L819" s="1" t="s">
        <v>2264</v>
      </c>
      <c r="M819" s="18"/>
      <c r="N819" s="18"/>
      <c r="O819" s="1" t="s">
        <v>777</v>
      </c>
      <c r="P819" s="1" t="s">
        <v>2703</v>
      </c>
      <c r="Q819" s="1" t="s">
        <v>296</v>
      </c>
      <c r="R819" s="1">
        <v>85194</v>
      </c>
      <c r="AD819" s="2"/>
      <c r="AE819" s="3"/>
      <c r="BC819" s="1">
        <f t="shared" si="11"/>
        <v>0</v>
      </c>
    </row>
    <row r="820" spans="3:55" s="1" customFormat="1" ht="15" x14ac:dyDescent="0.25">
      <c r="C820" s="14"/>
      <c r="D820" s="6"/>
      <c r="E820" s="2"/>
      <c r="H820" s="1" t="s">
        <v>481</v>
      </c>
      <c r="I820" s="1" t="s">
        <v>1445</v>
      </c>
      <c r="J820" s="1" t="s">
        <v>1446</v>
      </c>
      <c r="M820" s="18"/>
      <c r="N820" s="18"/>
      <c r="AD820" s="2"/>
      <c r="AE820" s="3"/>
      <c r="AK820" s="1" t="s">
        <v>1447</v>
      </c>
      <c r="AL820" s="1" t="s">
        <v>3162</v>
      </c>
      <c r="BC820" s="1">
        <f t="shared" si="11"/>
        <v>2</v>
      </c>
    </row>
    <row r="821" spans="3:55" s="1" customFormat="1" ht="15" x14ac:dyDescent="0.25">
      <c r="C821" s="14"/>
      <c r="D821" s="6"/>
      <c r="E821" s="2"/>
      <c r="H821" s="1" t="s">
        <v>3158</v>
      </c>
      <c r="I821" s="1" t="s">
        <v>1445</v>
      </c>
      <c r="J821" s="1" t="s">
        <v>1451</v>
      </c>
      <c r="M821" s="18"/>
      <c r="N821" s="18"/>
      <c r="AD821" s="2"/>
      <c r="AE821" s="3"/>
      <c r="AK821" s="1" t="s">
        <v>3162</v>
      </c>
      <c r="BC821" s="1">
        <f t="shared" si="11"/>
        <v>1</v>
      </c>
    </row>
    <row r="822" spans="3:55" s="1" customFormat="1" ht="15" x14ac:dyDescent="0.25">
      <c r="D822" s="2"/>
      <c r="E822" s="2"/>
      <c r="H822" s="1" t="s">
        <v>3158</v>
      </c>
      <c r="I822" s="1" t="s">
        <v>844</v>
      </c>
      <c r="J822" s="1" t="s">
        <v>879</v>
      </c>
      <c r="M822" s="18" t="s">
        <v>845</v>
      </c>
      <c r="N822" s="18"/>
      <c r="S822" s="1" t="s">
        <v>4213</v>
      </c>
      <c r="AD822" s="2"/>
      <c r="AE822" s="3"/>
      <c r="BC822" s="1">
        <f t="shared" si="11"/>
        <v>0</v>
      </c>
    </row>
    <row r="823" spans="3:55" s="1" customFormat="1" ht="15" x14ac:dyDescent="0.25">
      <c r="D823" s="2"/>
      <c r="E823" s="2"/>
      <c r="H823" s="1" t="s">
        <v>481</v>
      </c>
      <c r="I823" s="1" t="s">
        <v>3880</v>
      </c>
      <c r="J823" s="1" t="s">
        <v>3881</v>
      </c>
      <c r="L823" s="1" t="s">
        <v>3882</v>
      </c>
      <c r="M823" s="18" t="s">
        <v>3884</v>
      </c>
      <c r="N823" s="18"/>
      <c r="O823" s="1" t="s">
        <v>3883</v>
      </c>
      <c r="P823" s="1" t="s">
        <v>3182</v>
      </c>
      <c r="Q823" s="1" t="s">
        <v>296</v>
      </c>
      <c r="S823" s="1" t="s">
        <v>4213</v>
      </c>
      <c r="AD823" s="2"/>
      <c r="AE823" s="3"/>
      <c r="AF823" s="1" t="s">
        <v>2564</v>
      </c>
      <c r="BC823" s="1">
        <f t="shared" si="11"/>
        <v>0</v>
      </c>
    </row>
    <row r="824" spans="3:55" s="1" customFormat="1" ht="15" x14ac:dyDescent="0.25">
      <c r="D824" s="2"/>
      <c r="E824" s="2"/>
      <c r="H824" s="1" t="s">
        <v>481</v>
      </c>
      <c r="I824" s="1" t="s">
        <v>3885</v>
      </c>
      <c r="J824" s="1" t="s">
        <v>3194</v>
      </c>
      <c r="M824" s="18" t="s">
        <v>3886</v>
      </c>
      <c r="N824" s="18"/>
      <c r="S824" s="1" t="s">
        <v>4213</v>
      </c>
      <c r="AD824" s="2"/>
      <c r="AE824" s="3"/>
      <c r="AF824" s="1" t="s">
        <v>2564</v>
      </c>
      <c r="BC824" s="1">
        <f t="shared" si="11"/>
        <v>0</v>
      </c>
    </row>
    <row r="825" spans="3:55" s="1" customFormat="1" ht="15" x14ac:dyDescent="0.25">
      <c r="D825" s="2"/>
      <c r="E825" s="2"/>
      <c r="G825" s="1" t="s">
        <v>3162</v>
      </c>
      <c r="H825" s="1" t="s">
        <v>481</v>
      </c>
      <c r="I825" s="1" t="s">
        <v>3887</v>
      </c>
      <c r="J825" s="1" t="s">
        <v>3888</v>
      </c>
      <c r="L825" s="1" t="s">
        <v>3889</v>
      </c>
      <c r="M825" s="18" t="s">
        <v>2964</v>
      </c>
      <c r="N825" s="18"/>
      <c r="O825" s="1" t="s">
        <v>3890</v>
      </c>
      <c r="P825" s="1" t="s">
        <v>3195</v>
      </c>
      <c r="Q825" s="1" t="s">
        <v>296</v>
      </c>
      <c r="R825" s="1">
        <v>85284</v>
      </c>
      <c r="S825" s="1" t="s">
        <v>4213</v>
      </c>
      <c r="AB825" s="1" t="s">
        <v>3175</v>
      </c>
      <c r="AD825" s="2"/>
      <c r="AE825" s="3"/>
      <c r="AF825" s="1" t="s">
        <v>2388</v>
      </c>
      <c r="BC825" s="1">
        <f t="shared" si="11"/>
        <v>0</v>
      </c>
    </row>
    <row r="826" spans="3:55" s="1" customFormat="1" ht="15" x14ac:dyDescent="0.25">
      <c r="D826" s="2"/>
      <c r="E826" s="2"/>
      <c r="G826" s="1" t="s">
        <v>3162</v>
      </c>
      <c r="H826" s="1" t="s">
        <v>3158</v>
      </c>
      <c r="I826" s="1" t="s">
        <v>3887</v>
      </c>
      <c r="J826" s="1" t="s">
        <v>3891</v>
      </c>
      <c r="L826" s="1" t="s">
        <v>3892</v>
      </c>
      <c r="M826" s="18" t="s">
        <v>3893</v>
      </c>
      <c r="N826" s="18"/>
      <c r="O826" s="1" t="s">
        <v>3890</v>
      </c>
      <c r="P826" s="1" t="s">
        <v>3195</v>
      </c>
      <c r="Q826" s="1" t="s">
        <v>296</v>
      </c>
      <c r="R826" s="1">
        <v>85284</v>
      </c>
      <c r="S826" s="1" t="s">
        <v>4213</v>
      </c>
      <c r="AD826" s="2"/>
      <c r="AE826" s="3"/>
      <c r="AF826" s="1" t="s">
        <v>2388</v>
      </c>
      <c r="BC826" s="1">
        <f t="shared" ref="BC826:BC889" si="12">COUNTA(AG826:BB826)</f>
        <v>0</v>
      </c>
    </row>
    <row r="827" spans="3:55" s="1" customFormat="1" ht="15" x14ac:dyDescent="0.25">
      <c r="D827" s="2"/>
      <c r="E827" s="2"/>
      <c r="H827" s="1" t="s">
        <v>3158</v>
      </c>
      <c r="I827" s="1" t="s">
        <v>3894</v>
      </c>
      <c r="J827" s="1" t="s">
        <v>3895</v>
      </c>
      <c r="L827" s="1" t="s">
        <v>3896</v>
      </c>
      <c r="M827" s="18" t="s">
        <v>3898</v>
      </c>
      <c r="N827" s="18"/>
      <c r="O827" s="1" t="s">
        <v>3897</v>
      </c>
      <c r="P827" s="1" t="s">
        <v>488</v>
      </c>
      <c r="Q827" s="1" t="s">
        <v>296</v>
      </c>
      <c r="R827" s="1">
        <v>85206</v>
      </c>
      <c r="S827" s="1" t="s">
        <v>4213</v>
      </c>
      <c r="AD827" s="2"/>
      <c r="AE827" s="3"/>
      <c r="AF827" s="1" t="s">
        <v>2388</v>
      </c>
      <c r="BC827" s="1">
        <f t="shared" si="12"/>
        <v>0</v>
      </c>
    </row>
    <row r="828" spans="3:55" s="1" customFormat="1" ht="15" x14ac:dyDescent="0.25">
      <c r="D828" s="2"/>
      <c r="E828" s="2"/>
      <c r="H828" s="1" t="s">
        <v>481</v>
      </c>
      <c r="I828" s="1" t="s">
        <v>779</v>
      </c>
      <c r="J828" s="1" t="s">
        <v>786</v>
      </c>
      <c r="M828" s="18"/>
      <c r="N828" s="18"/>
      <c r="AD828" s="2"/>
      <c r="AE828" s="3"/>
      <c r="BC828" s="1">
        <f t="shared" si="12"/>
        <v>0</v>
      </c>
    </row>
    <row r="829" spans="3:55" s="1" customFormat="1" ht="15" x14ac:dyDescent="0.25">
      <c r="D829" s="2"/>
      <c r="E829" s="2"/>
      <c r="G829" s="1" t="s">
        <v>3161</v>
      </c>
      <c r="H829" s="1" t="s">
        <v>481</v>
      </c>
      <c r="I829" s="1" t="s">
        <v>3899</v>
      </c>
      <c r="J829" s="1" t="s">
        <v>3900</v>
      </c>
      <c r="L829" s="1" t="s">
        <v>3901</v>
      </c>
      <c r="M829" s="18" t="s">
        <v>4594</v>
      </c>
      <c r="N829" s="18"/>
      <c r="O829" s="1" t="s">
        <v>3902</v>
      </c>
      <c r="P829" s="1" t="s">
        <v>488</v>
      </c>
      <c r="Q829" s="1" t="s">
        <v>296</v>
      </c>
      <c r="R829" s="1">
        <v>85206</v>
      </c>
      <c r="S829" s="1" t="s">
        <v>4213</v>
      </c>
      <c r="AD829" s="2" t="s">
        <v>4595</v>
      </c>
      <c r="AE829" s="3"/>
      <c r="AF829" s="1" t="s">
        <v>2564</v>
      </c>
      <c r="BC829" s="1">
        <f t="shared" si="12"/>
        <v>0</v>
      </c>
    </row>
    <row r="830" spans="3:55" s="1" customFormat="1" ht="15" x14ac:dyDescent="0.25">
      <c r="D830" s="2"/>
      <c r="E830" s="2"/>
      <c r="H830" s="1" t="s">
        <v>3158</v>
      </c>
      <c r="I830" s="1" t="s">
        <v>3664</v>
      </c>
      <c r="J830" s="1" t="s">
        <v>3665</v>
      </c>
      <c r="L830" s="1" t="s">
        <v>3673</v>
      </c>
      <c r="M830" s="18" t="s">
        <v>3704</v>
      </c>
      <c r="N830" s="18"/>
      <c r="O830" s="1" t="s">
        <v>3674</v>
      </c>
      <c r="P830" s="1" t="s">
        <v>488</v>
      </c>
      <c r="Q830" s="1" t="s">
        <v>296</v>
      </c>
      <c r="R830" s="1">
        <v>85212</v>
      </c>
      <c r="S830" s="1" t="s">
        <v>4213</v>
      </c>
      <c r="AB830" s="1" t="s">
        <v>3160</v>
      </c>
      <c r="AC830" s="1" t="s">
        <v>3161</v>
      </c>
      <c r="AD830" s="2"/>
      <c r="AE830" s="3" t="s">
        <v>3161</v>
      </c>
      <c r="AF830" s="1" t="s">
        <v>2564</v>
      </c>
      <c r="BC830" s="1">
        <f t="shared" si="12"/>
        <v>0</v>
      </c>
    </row>
    <row r="831" spans="3:55" s="1" customFormat="1" ht="15" x14ac:dyDescent="0.25">
      <c r="D831" s="2"/>
      <c r="E831" s="2"/>
      <c r="H831" s="1" t="s">
        <v>481</v>
      </c>
      <c r="I831" s="1" t="s">
        <v>3664</v>
      </c>
      <c r="J831" s="1" t="s">
        <v>3105</v>
      </c>
      <c r="L831" s="1" t="s">
        <v>3673</v>
      </c>
      <c r="M831" s="18" t="s">
        <v>3704</v>
      </c>
      <c r="N831" s="18"/>
      <c r="O831" s="1" t="s">
        <v>3674</v>
      </c>
      <c r="P831" s="1" t="s">
        <v>488</v>
      </c>
      <c r="Q831" s="1" t="s">
        <v>296</v>
      </c>
      <c r="R831" s="1">
        <v>85212</v>
      </c>
      <c r="S831" s="1" t="s">
        <v>4712</v>
      </c>
      <c r="AB831" s="1" t="s">
        <v>3160</v>
      </c>
      <c r="AC831" s="1" t="s">
        <v>3705</v>
      </c>
      <c r="AD831" s="2"/>
      <c r="AE831" s="3" t="s">
        <v>3161</v>
      </c>
      <c r="AF831" s="1" t="s">
        <v>2568</v>
      </c>
      <c r="BC831" s="1">
        <f t="shared" si="12"/>
        <v>0</v>
      </c>
    </row>
    <row r="832" spans="3:55" s="1" customFormat="1" ht="15" x14ac:dyDescent="0.25">
      <c r="C832" s="14"/>
      <c r="D832" s="6"/>
      <c r="E832" s="2"/>
      <c r="H832" s="1" t="s">
        <v>3158</v>
      </c>
      <c r="I832" s="1" t="s">
        <v>3664</v>
      </c>
      <c r="J832" s="1" t="s">
        <v>2447</v>
      </c>
      <c r="M832" s="18"/>
      <c r="N832" s="18"/>
      <c r="AD832" s="2"/>
      <c r="AE832" s="3"/>
      <c r="AV832" s="1" t="s">
        <v>3162</v>
      </c>
      <c r="BC832" s="1">
        <f t="shared" si="12"/>
        <v>1</v>
      </c>
    </row>
    <row r="833" spans="1:56" s="1" customFormat="1" ht="15" x14ac:dyDescent="0.25">
      <c r="A833" s="8"/>
      <c r="D833" s="6"/>
      <c r="E833" s="2"/>
      <c r="H833" s="1" t="s">
        <v>481</v>
      </c>
      <c r="I833" s="1" t="s">
        <v>2283</v>
      </c>
      <c r="J833" s="1" t="s">
        <v>4210</v>
      </c>
      <c r="M833" s="18" t="s">
        <v>4211</v>
      </c>
      <c r="N833" s="18"/>
      <c r="S833" s="1" t="s">
        <v>4213</v>
      </c>
      <c r="BC833" s="1">
        <f t="shared" si="12"/>
        <v>0</v>
      </c>
      <c r="BD833" s="3"/>
    </row>
    <row r="834" spans="1:56" s="1" customFormat="1" ht="15" x14ac:dyDescent="0.25">
      <c r="D834" s="2"/>
      <c r="E834" s="2"/>
      <c r="H834" s="1" t="s">
        <v>3158</v>
      </c>
      <c r="I834" s="1" t="s">
        <v>2283</v>
      </c>
      <c r="J834" s="1" t="s">
        <v>436</v>
      </c>
      <c r="L834" s="1" t="s">
        <v>2284</v>
      </c>
      <c r="M834" s="18" t="s">
        <v>2640</v>
      </c>
      <c r="N834" s="18"/>
      <c r="O834" s="1" t="s">
        <v>2285</v>
      </c>
      <c r="P834" s="1" t="s">
        <v>488</v>
      </c>
      <c r="Q834" s="1" t="s">
        <v>296</v>
      </c>
      <c r="R834" s="1">
        <v>85207</v>
      </c>
      <c r="S834" s="1" t="s">
        <v>4213</v>
      </c>
      <c r="AD834" s="2"/>
      <c r="AE834" s="3"/>
      <c r="AF834" s="1" t="s">
        <v>2568</v>
      </c>
      <c r="AW834" s="1" t="s">
        <v>3162</v>
      </c>
      <c r="BC834" s="1">
        <f t="shared" si="12"/>
        <v>1</v>
      </c>
    </row>
    <row r="835" spans="1:56" s="1" customFormat="1" ht="15" x14ac:dyDescent="0.25">
      <c r="D835" s="2"/>
      <c r="E835" s="2"/>
      <c r="H835" s="1" t="s">
        <v>481</v>
      </c>
      <c r="I835" s="1" t="s">
        <v>2283</v>
      </c>
      <c r="J835" s="1" t="s">
        <v>4008</v>
      </c>
      <c r="L835" s="1" t="s">
        <v>2284</v>
      </c>
      <c r="M835" s="18" t="s">
        <v>2640</v>
      </c>
      <c r="N835" s="18"/>
      <c r="O835" s="1" t="s">
        <v>2285</v>
      </c>
      <c r="P835" s="1" t="s">
        <v>488</v>
      </c>
      <c r="Q835" s="1" t="s">
        <v>296</v>
      </c>
      <c r="R835" s="1">
        <v>85207</v>
      </c>
      <c r="S835" s="1" t="s">
        <v>4712</v>
      </c>
      <c r="AD835" s="2"/>
      <c r="AE835" s="3"/>
      <c r="AF835" s="1" t="s">
        <v>2564</v>
      </c>
      <c r="AW835" s="1" t="s">
        <v>3162</v>
      </c>
      <c r="BC835" s="1">
        <f t="shared" si="12"/>
        <v>1</v>
      </c>
    </row>
    <row r="836" spans="1:56" s="1" customFormat="1" ht="15" x14ac:dyDescent="0.25">
      <c r="D836" s="2"/>
      <c r="E836" s="2"/>
      <c r="H836" s="1" t="s">
        <v>3158</v>
      </c>
      <c r="I836" s="1" t="s">
        <v>3706</v>
      </c>
      <c r="J836" s="1" t="s">
        <v>2961</v>
      </c>
      <c r="M836" s="18" t="s">
        <v>5002</v>
      </c>
      <c r="N836" s="18"/>
      <c r="S836" s="1" t="s">
        <v>4213</v>
      </c>
      <c r="T836" s="1" t="s">
        <v>4712</v>
      </c>
      <c r="AD836" s="2"/>
      <c r="AE836" s="3"/>
      <c r="BC836" s="1">
        <f t="shared" si="12"/>
        <v>0</v>
      </c>
    </row>
    <row r="837" spans="1:56" s="1" customFormat="1" ht="15" x14ac:dyDescent="0.25">
      <c r="C837" s="14"/>
      <c r="D837" s="6"/>
      <c r="E837" s="2"/>
      <c r="H837" s="1" t="s">
        <v>481</v>
      </c>
      <c r="I837" s="1" t="s">
        <v>2777</v>
      </c>
      <c r="J837" s="1" t="s">
        <v>2778</v>
      </c>
      <c r="M837" s="18"/>
      <c r="N837" s="18"/>
      <c r="AD837" s="2"/>
      <c r="AE837" s="3"/>
      <c r="AP837" s="1" t="s">
        <v>3158</v>
      </c>
      <c r="AR837" s="1" t="s">
        <v>3162</v>
      </c>
      <c r="BC837" s="1">
        <f t="shared" si="12"/>
        <v>2</v>
      </c>
    </row>
    <row r="838" spans="1:56" s="1" customFormat="1" ht="15" x14ac:dyDescent="0.25">
      <c r="D838" s="2"/>
      <c r="E838" s="2"/>
      <c r="H838" s="1" t="s">
        <v>481</v>
      </c>
      <c r="I838" s="1" t="s">
        <v>5003</v>
      </c>
      <c r="J838" s="1" t="s">
        <v>5004</v>
      </c>
      <c r="M838" s="18"/>
      <c r="N838" s="18"/>
      <c r="AB838" s="1" t="s">
        <v>297</v>
      </c>
      <c r="AD838" s="2"/>
      <c r="AE838" s="3"/>
      <c r="BC838" s="1">
        <f t="shared" si="12"/>
        <v>0</v>
      </c>
    </row>
    <row r="839" spans="1:56" s="1" customFormat="1" ht="15" x14ac:dyDescent="0.25">
      <c r="D839" s="2"/>
      <c r="E839" s="2"/>
      <c r="G839" s="1" t="s">
        <v>3161</v>
      </c>
      <c r="H839" s="1" t="s">
        <v>481</v>
      </c>
      <c r="I839" s="1" t="s">
        <v>5005</v>
      </c>
      <c r="J839" s="1" t="s">
        <v>5006</v>
      </c>
      <c r="L839" s="1" t="s">
        <v>5007</v>
      </c>
      <c r="M839" s="18" t="s">
        <v>5009</v>
      </c>
      <c r="N839" s="18"/>
      <c r="O839" s="1" t="s">
        <v>5008</v>
      </c>
      <c r="P839" s="1" t="s">
        <v>488</v>
      </c>
      <c r="Q839" s="1" t="s">
        <v>296</v>
      </c>
      <c r="R839" s="1">
        <v>85209</v>
      </c>
      <c r="S839" s="1" t="s">
        <v>4712</v>
      </c>
      <c r="AD839" s="2"/>
      <c r="AE839" s="3" t="s">
        <v>3161</v>
      </c>
      <c r="AF839" s="1" t="s">
        <v>2568</v>
      </c>
      <c r="AM839" s="1" t="s">
        <v>3162</v>
      </c>
      <c r="AP839" s="1" t="s">
        <v>3162</v>
      </c>
      <c r="BC839" s="1">
        <f t="shared" si="12"/>
        <v>2</v>
      </c>
    </row>
    <row r="840" spans="1:56" s="1" customFormat="1" ht="15" x14ac:dyDescent="0.25">
      <c r="D840" s="2"/>
      <c r="E840" s="2"/>
      <c r="G840" s="1" t="s">
        <v>3161</v>
      </c>
      <c r="H840" s="1" t="s">
        <v>3158</v>
      </c>
      <c r="I840" s="1" t="s">
        <v>5005</v>
      </c>
      <c r="J840" s="1" t="s">
        <v>1604</v>
      </c>
      <c r="L840" s="1" t="s">
        <v>5007</v>
      </c>
      <c r="M840" s="18" t="s">
        <v>5009</v>
      </c>
      <c r="N840" s="18"/>
      <c r="O840" s="1" t="s">
        <v>5008</v>
      </c>
      <c r="P840" s="1" t="s">
        <v>488</v>
      </c>
      <c r="Q840" s="1" t="s">
        <v>296</v>
      </c>
      <c r="R840" s="1">
        <v>85209</v>
      </c>
      <c r="S840" s="1" t="s">
        <v>4213</v>
      </c>
      <c r="AD840" s="2"/>
      <c r="AE840" s="3" t="s">
        <v>3161</v>
      </c>
      <c r="AF840" s="1" t="s">
        <v>2564</v>
      </c>
      <c r="AM840" s="1" t="s">
        <v>3162</v>
      </c>
      <c r="AP840" s="1" t="s">
        <v>3162</v>
      </c>
      <c r="BC840" s="1">
        <f t="shared" si="12"/>
        <v>2</v>
      </c>
    </row>
    <row r="841" spans="1:56" s="1" customFormat="1" ht="15" x14ac:dyDescent="0.25">
      <c r="D841" s="2"/>
      <c r="E841" s="2"/>
      <c r="H841" s="1" t="s">
        <v>3158</v>
      </c>
      <c r="I841" s="1" t="s">
        <v>4960</v>
      </c>
      <c r="J841" s="1" t="s">
        <v>788</v>
      </c>
      <c r="L841" s="1" t="s">
        <v>4958</v>
      </c>
      <c r="M841" s="18"/>
      <c r="N841" s="18"/>
      <c r="O841" s="1" t="s">
        <v>4959</v>
      </c>
      <c r="P841" s="1" t="s">
        <v>488</v>
      </c>
      <c r="Q841" s="1" t="s">
        <v>296</v>
      </c>
      <c r="R841" s="1">
        <v>85209</v>
      </c>
      <c r="AD841" s="1" t="s">
        <v>4957</v>
      </c>
      <c r="BB841" s="1" t="s">
        <v>3162</v>
      </c>
      <c r="BC841" s="1">
        <f t="shared" si="12"/>
        <v>1</v>
      </c>
    </row>
    <row r="842" spans="1:56" s="1" customFormat="1" ht="15" x14ac:dyDescent="0.25">
      <c r="C842" s="14"/>
      <c r="D842" s="6"/>
      <c r="E842" s="2"/>
      <c r="H842" s="1" t="s">
        <v>3158</v>
      </c>
      <c r="I842" s="1" t="s">
        <v>1485</v>
      </c>
      <c r="J842" s="1" t="s">
        <v>1486</v>
      </c>
      <c r="M842" s="18"/>
      <c r="N842" s="18"/>
      <c r="AD842" s="2"/>
      <c r="AE842" s="3"/>
      <c r="AM842" s="1" t="s">
        <v>3162</v>
      </c>
      <c r="BC842" s="1">
        <f t="shared" si="12"/>
        <v>1</v>
      </c>
    </row>
    <row r="843" spans="1:56" s="1" customFormat="1" ht="15" x14ac:dyDescent="0.25">
      <c r="C843" s="14"/>
      <c r="D843" s="6"/>
      <c r="E843" s="2"/>
      <c r="H843" s="1" t="s">
        <v>481</v>
      </c>
      <c r="I843" s="1" t="s">
        <v>1485</v>
      </c>
      <c r="J843" s="1" t="s">
        <v>1484</v>
      </c>
      <c r="M843" s="18"/>
      <c r="N843" s="18"/>
      <c r="AD843" s="2"/>
      <c r="AE843" s="3"/>
      <c r="AM843" s="1" t="s">
        <v>3162</v>
      </c>
      <c r="BC843" s="1">
        <f t="shared" si="12"/>
        <v>1</v>
      </c>
    </row>
    <row r="844" spans="1:56" s="1" customFormat="1" ht="15" x14ac:dyDescent="0.25">
      <c r="D844" s="6"/>
      <c r="E844" s="2"/>
      <c r="H844" s="1" t="s">
        <v>481</v>
      </c>
      <c r="I844" s="1" t="s">
        <v>325</v>
      </c>
      <c r="J844" s="1" t="s">
        <v>3082</v>
      </c>
      <c r="M844" s="18"/>
      <c r="N844" s="18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1">
        <f t="shared" si="12"/>
        <v>0</v>
      </c>
      <c r="BD844" s="3"/>
    </row>
    <row r="845" spans="1:56" s="1" customFormat="1" ht="15" x14ac:dyDescent="0.25">
      <c r="D845" s="6"/>
      <c r="E845" s="2"/>
      <c r="H845" s="1" t="s">
        <v>3158</v>
      </c>
      <c r="I845" s="1" t="s">
        <v>325</v>
      </c>
      <c r="J845" s="1" t="s">
        <v>4464</v>
      </c>
      <c r="M845" s="18"/>
      <c r="N845" s="18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1">
        <f t="shared" si="12"/>
        <v>0</v>
      </c>
      <c r="BD845" s="3"/>
    </row>
    <row r="846" spans="1:56" s="1" customFormat="1" ht="15" x14ac:dyDescent="0.25">
      <c r="D846" s="2"/>
      <c r="E846" s="2"/>
      <c r="G846" s="1" t="s">
        <v>3162</v>
      </c>
      <c r="H846" s="1" t="s">
        <v>481</v>
      </c>
      <c r="I846" s="1" t="s">
        <v>4341</v>
      </c>
      <c r="J846" s="1" t="s">
        <v>361</v>
      </c>
      <c r="L846" s="1" t="s">
        <v>5010</v>
      </c>
      <c r="M846" s="18"/>
      <c r="N846" s="18"/>
      <c r="O846" s="1" t="s">
        <v>2980</v>
      </c>
      <c r="P846" s="1" t="s">
        <v>488</v>
      </c>
      <c r="Q846" s="1" t="s">
        <v>296</v>
      </c>
      <c r="R846" s="1">
        <v>85206</v>
      </c>
      <c r="AB846" s="1" t="s">
        <v>3196</v>
      </c>
      <c r="AC846" s="1" t="s">
        <v>3189</v>
      </c>
      <c r="AD846" s="2"/>
      <c r="AE846" s="3"/>
      <c r="BC846" s="1">
        <f t="shared" si="12"/>
        <v>0</v>
      </c>
    </row>
    <row r="847" spans="1:56" s="1" customFormat="1" ht="15" x14ac:dyDescent="0.25">
      <c r="D847" s="2"/>
      <c r="E847" s="2"/>
      <c r="H847" s="1" t="s">
        <v>3158</v>
      </c>
      <c r="I847" s="1" t="s">
        <v>4341</v>
      </c>
      <c r="J847" s="1" t="s">
        <v>2981</v>
      </c>
      <c r="L847" s="1" t="s">
        <v>486</v>
      </c>
      <c r="M847" s="18"/>
      <c r="N847" s="18"/>
      <c r="O847" s="1" t="s">
        <v>2982</v>
      </c>
      <c r="P847" s="1" t="s">
        <v>5031</v>
      </c>
      <c r="Q847" s="1" t="s">
        <v>296</v>
      </c>
      <c r="R847" s="1" t="s">
        <v>486</v>
      </c>
      <c r="AD847" s="2"/>
      <c r="AE847" s="3"/>
      <c r="BC847" s="1">
        <f t="shared" si="12"/>
        <v>0</v>
      </c>
    </row>
    <row r="848" spans="1:56" s="1" customFormat="1" ht="15" x14ac:dyDescent="0.25">
      <c r="D848" s="2"/>
      <c r="E848" s="2"/>
      <c r="I848" s="1" t="s">
        <v>4341</v>
      </c>
      <c r="J848" s="1" t="s">
        <v>1494</v>
      </c>
      <c r="M848" s="18"/>
      <c r="N848" s="18"/>
      <c r="AD848" s="2"/>
      <c r="AE848" s="3"/>
      <c r="AM848" s="1" t="s">
        <v>3162</v>
      </c>
      <c r="BC848" s="1">
        <f t="shared" si="12"/>
        <v>1</v>
      </c>
    </row>
    <row r="849" spans="1:70" s="1" customFormat="1" ht="15" x14ac:dyDescent="0.25">
      <c r="D849" s="2"/>
      <c r="E849" s="2"/>
      <c r="G849" s="1" t="s">
        <v>3162</v>
      </c>
      <c r="H849" s="1" t="s">
        <v>3158</v>
      </c>
      <c r="I849" s="1" t="s">
        <v>4341</v>
      </c>
      <c r="J849" s="1" t="s">
        <v>2983</v>
      </c>
      <c r="L849" s="1" t="s">
        <v>5010</v>
      </c>
      <c r="M849" s="18"/>
      <c r="N849" s="18"/>
      <c r="O849" s="1" t="s">
        <v>2980</v>
      </c>
      <c r="P849" s="1" t="s">
        <v>488</v>
      </c>
      <c r="Q849" s="1" t="s">
        <v>296</v>
      </c>
      <c r="R849" s="1">
        <v>85206</v>
      </c>
      <c r="AB849" s="1" t="s">
        <v>3196</v>
      </c>
      <c r="AC849" s="1" t="s">
        <v>3189</v>
      </c>
      <c r="AD849" s="2"/>
      <c r="AE849" s="3"/>
      <c r="BC849" s="1">
        <f t="shared" si="12"/>
        <v>0</v>
      </c>
    </row>
    <row r="850" spans="1:70" s="1" customFormat="1" ht="15" x14ac:dyDescent="0.25">
      <c r="D850" s="2"/>
      <c r="E850" s="2"/>
      <c r="G850" s="1" t="s">
        <v>3161</v>
      </c>
      <c r="H850" s="1" t="s">
        <v>481</v>
      </c>
      <c r="I850" s="1" t="s">
        <v>4341</v>
      </c>
      <c r="J850" s="1" t="s">
        <v>3790</v>
      </c>
      <c r="L850" s="1" t="s">
        <v>2984</v>
      </c>
      <c r="M850" s="18"/>
      <c r="N850" s="18"/>
      <c r="O850" s="1" t="s">
        <v>2985</v>
      </c>
      <c r="P850" s="1" t="s">
        <v>3574</v>
      </c>
      <c r="Q850" s="1" t="s">
        <v>3575</v>
      </c>
      <c r="R850" s="1">
        <v>50677</v>
      </c>
      <c r="AD850" s="2"/>
      <c r="AE850" s="3"/>
      <c r="BC850" s="1">
        <f t="shared" si="12"/>
        <v>0</v>
      </c>
    </row>
    <row r="851" spans="1:70" s="1" customFormat="1" ht="15" x14ac:dyDescent="0.25">
      <c r="D851" s="2"/>
      <c r="E851" s="2"/>
      <c r="H851" s="1" t="s">
        <v>3158</v>
      </c>
      <c r="I851" s="1" t="s">
        <v>3576</v>
      </c>
      <c r="J851" s="1" t="s">
        <v>3577</v>
      </c>
      <c r="M851" s="18" t="s">
        <v>3578</v>
      </c>
      <c r="N851" s="18"/>
      <c r="S851" s="1" t="s">
        <v>4213</v>
      </c>
      <c r="AD851" s="2"/>
      <c r="AE851" s="3"/>
      <c r="AF851" s="1" t="s">
        <v>2388</v>
      </c>
      <c r="BC851" s="1">
        <f t="shared" si="12"/>
        <v>0</v>
      </c>
    </row>
    <row r="852" spans="1:70" s="1" customFormat="1" ht="15" x14ac:dyDescent="0.25">
      <c r="D852" s="2"/>
      <c r="E852" s="2"/>
      <c r="G852" s="1" t="s">
        <v>3162</v>
      </c>
      <c r="H852" s="1" t="s">
        <v>481</v>
      </c>
      <c r="I852" s="1" t="s">
        <v>330</v>
      </c>
      <c r="J852" s="1" t="s">
        <v>904</v>
      </c>
      <c r="L852" s="1" t="s">
        <v>332</v>
      </c>
      <c r="M852" s="18" t="s">
        <v>5120</v>
      </c>
      <c r="N852" s="18"/>
      <c r="O852" s="1" t="s">
        <v>333</v>
      </c>
      <c r="P852" s="1" t="s">
        <v>5031</v>
      </c>
      <c r="Q852" s="1" t="s">
        <v>296</v>
      </c>
      <c r="R852" s="1">
        <v>85220</v>
      </c>
      <c r="S852" s="1" t="s">
        <v>4213</v>
      </c>
      <c r="U852" s="1">
        <v>1</v>
      </c>
      <c r="V852" s="1" t="s">
        <v>3357</v>
      </c>
      <c r="AD852" s="2" t="s">
        <v>826</v>
      </c>
      <c r="AE852" s="3" t="s">
        <v>3161</v>
      </c>
      <c r="AF852" s="1" t="s">
        <v>1771</v>
      </c>
      <c r="BC852" s="1">
        <f t="shared" si="12"/>
        <v>0</v>
      </c>
      <c r="BF852" s="1" t="s">
        <v>4712</v>
      </c>
      <c r="BG852" s="1" t="s">
        <v>4712</v>
      </c>
      <c r="BI852" s="1" t="s">
        <v>4712</v>
      </c>
      <c r="BJ852" s="1" t="s">
        <v>4712</v>
      </c>
      <c r="BK852" s="1" t="s">
        <v>4712</v>
      </c>
      <c r="BL852" s="1" t="s">
        <v>4712</v>
      </c>
      <c r="BM852" s="1" t="s">
        <v>4712</v>
      </c>
      <c r="BO852" s="1" t="s">
        <v>4712</v>
      </c>
      <c r="BP852" s="1" t="s">
        <v>4712</v>
      </c>
      <c r="BR852" s="1" t="s">
        <v>4712</v>
      </c>
    </row>
    <row r="853" spans="1:70" s="1" customFormat="1" ht="15" x14ac:dyDescent="0.25">
      <c r="A853" s="8"/>
      <c r="B853" s="8"/>
      <c r="C853" s="14"/>
      <c r="D853" s="6"/>
      <c r="E853" s="2"/>
      <c r="H853" s="1" t="s">
        <v>481</v>
      </c>
      <c r="I853" s="1" t="s">
        <v>3284</v>
      </c>
      <c r="J853" s="1" t="s">
        <v>1955</v>
      </c>
      <c r="M853" s="18"/>
      <c r="N853" s="18"/>
      <c r="AH853" s="1" t="s">
        <v>3162</v>
      </c>
      <c r="AJ853" s="1" t="s">
        <v>3162</v>
      </c>
      <c r="AQ853" s="1" t="s">
        <v>3158</v>
      </c>
      <c r="AU853" s="1" t="s">
        <v>3162</v>
      </c>
      <c r="AW853" s="1" t="s">
        <v>3162</v>
      </c>
      <c r="AY853" s="1" t="s">
        <v>3162</v>
      </c>
      <c r="BA853" s="1" t="s">
        <v>3162</v>
      </c>
      <c r="BC853" s="1">
        <f t="shared" si="12"/>
        <v>7</v>
      </c>
      <c r="BD853" s="3"/>
    </row>
    <row r="854" spans="1:70" s="1" customFormat="1" ht="15" x14ac:dyDescent="0.25">
      <c r="A854" s="8"/>
      <c r="B854" s="8"/>
      <c r="C854" s="14"/>
      <c r="D854" s="6"/>
      <c r="E854" s="2"/>
      <c r="H854" s="1" t="s">
        <v>3158</v>
      </c>
      <c r="I854" s="1" t="s">
        <v>3284</v>
      </c>
      <c r="J854" s="1" t="s">
        <v>4748</v>
      </c>
      <c r="M854" s="18"/>
      <c r="N854" s="18"/>
      <c r="AH854" s="1" t="s">
        <v>3162</v>
      </c>
      <c r="AJ854" s="1" t="s">
        <v>3162</v>
      </c>
      <c r="AS854" s="1" t="s">
        <v>3162</v>
      </c>
      <c r="AU854" s="1" t="s">
        <v>3162</v>
      </c>
      <c r="AW854" s="1" t="s">
        <v>3162</v>
      </c>
      <c r="AY854" s="1" t="s">
        <v>3162</v>
      </c>
      <c r="BA854" s="1" t="s">
        <v>3162</v>
      </c>
      <c r="BC854" s="1">
        <f t="shared" si="12"/>
        <v>7</v>
      </c>
      <c r="BD854" s="3"/>
    </row>
    <row r="855" spans="1:70" s="1" customFormat="1" ht="15" x14ac:dyDescent="0.25">
      <c r="D855" s="2"/>
      <c r="E855" s="2"/>
      <c r="G855" s="1" t="s">
        <v>3161</v>
      </c>
      <c r="H855" s="1" t="s">
        <v>3158</v>
      </c>
      <c r="I855" s="1" t="s">
        <v>3579</v>
      </c>
      <c r="J855" s="1" t="s">
        <v>1536</v>
      </c>
      <c r="L855" s="1" t="s">
        <v>3580</v>
      </c>
      <c r="M855" s="18"/>
      <c r="N855" s="18"/>
      <c r="O855" s="1" t="s">
        <v>4794</v>
      </c>
      <c r="P855" s="1" t="s">
        <v>4795</v>
      </c>
      <c r="Q855" s="1" t="s">
        <v>296</v>
      </c>
      <c r="R855" s="1">
        <v>85338</v>
      </c>
      <c r="AD855" s="2"/>
      <c r="AE855" s="3" t="s">
        <v>3161</v>
      </c>
      <c r="BC855" s="1">
        <f t="shared" si="12"/>
        <v>0</v>
      </c>
    </row>
    <row r="856" spans="1:70" s="1" customFormat="1" ht="15" x14ac:dyDescent="0.25">
      <c r="E856" s="2"/>
      <c r="F856" s="1" t="s">
        <v>297</v>
      </c>
      <c r="G856" s="1" t="s">
        <v>3161</v>
      </c>
      <c r="H856" s="1" t="s">
        <v>3158</v>
      </c>
      <c r="I856" s="1" t="s">
        <v>3445</v>
      </c>
      <c r="J856" s="1" t="s">
        <v>2471</v>
      </c>
      <c r="M856" s="18"/>
      <c r="N856" s="18"/>
      <c r="O856" s="1" t="s">
        <v>3336</v>
      </c>
      <c r="P856" s="1" t="s">
        <v>3335</v>
      </c>
      <c r="Q856" s="1" t="s">
        <v>3802</v>
      </c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1">
        <f t="shared" si="12"/>
        <v>0</v>
      </c>
      <c r="BD856" s="3"/>
    </row>
    <row r="857" spans="1:70" s="1" customFormat="1" ht="15" x14ac:dyDescent="0.25">
      <c r="A857" s="8" t="s">
        <v>762</v>
      </c>
      <c r="D857" s="6"/>
      <c r="E857" s="2"/>
      <c r="F857" s="2"/>
      <c r="H857" s="1" t="s">
        <v>3158</v>
      </c>
      <c r="I857" s="1" t="s">
        <v>4392</v>
      </c>
      <c r="J857" s="1" t="s">
        <v>1237</v>
      </c>
      <c r="M857" s="18"/>
      <c r="N857" s="18"/>
      <c r="AD857" s="2" t="s">
        <v>1699</v>
      </c>
      <c r="AE857" s="3"/>
      <c r="BC857" s="1">
        <f t="shared" si="12"/>
        <v>0</v>
      </c>
    </row>
    <row r="858" spans="1:70" s="1" customFormat="1" ht="15" x14ac:dyDescent="0.25">
      <c r="A858" s="8"/>
      <c r="B858" s="8"/>
      <c r="C858" s="14"/>
      <c r="D858" s="6"/>
      <c r="E858" s="2"/>
      <c r="I858" s="1" t="s">
        <v>212</v>
      </c>
      <c r="J858" s="1" t="s">
        <v>2497</v>
      </c>
      <c r="M858" s="18"/>
      <c r="N858" s="18"/>
      <c r="AW858" s="1" t="s">
        <v>3162</v>
      </c>
      <c r="BC858" s="1">
        <f t="shared" si="12"/>
        <v>1</v>
      </c>
      <c r="BD858" s="3"/>
    </row>
    <row r="859" spans="1:70" s="1" customFormat="1" ht="15" x14ac:dyDescent="0.25">
      <c r="D859" s="2"/>
      <c r="E859" s="2"/>
      <c r="G859" s="1" t="s">
        <v>3161</v>
      </c>
      <c r="H859" s="1" t="s">
        <v>481</v>
      </c>
      <c r="I859" s="1" t="s">
        <v>2390</v>
      </c>
      <c r="J859" s="1" t="s">
        <v>1031</v>
      </c>
      <c r="L859" s="1" t="s">
        <v>4722</v>
      </c>
      <c r="M859" s="18" t="s">
        <v>2389</v>
      </c>
      <c r="N859" s="18"/>
      <c r="O859" s="1" t="s">
        <v>4723</v>
      </c>
      <c r="P859" s="1" t="s">
        <v>5031</v>
      </c>
      <c r="Q859" s="1" t="s">
        <v>296</v>
      </c>
      <c r="R859" s="1">
        <v>85120</v>
      </c>
      <c r="S859" s="1" t="s">
        <v>4213</v>
      </c>
      <c r="AD859" s="2"/>
      <c r="AE859" s="3" t="s">
        <v>3161</v>
      </c>
      <c r="AF859" s="1" t="s">
        <v>2568</v>
      </c>
      <c r="BC859" s="1">
        <f t="shared" si="12"/>
        <v>0</v>
      </c>
    </row>
    <row r="860" spans="1:70" s="1" customFormat="1" ht="15" x14ac:dyDescent="0.25">
      <c r="D860" s="2"/>
      <c r="E860" s="2"/>
      <c r="G860" s="1" t="s">
        <v>3161</v>
      </c>
      <c r="H860" s="1" t="s">
        <v>3158</v>
      </c>
      <c r="I860" s="1" t="s">
        <v>2390</v>
      </c>
      <c r="J860" s="1" t="s">
        <v>4724</v>
      </c>
      <c r="L860" s="1" t="s">
        <v>4722</v>
      </c>
      <c r="M860" s="18" t="s">
        <v>2389</v>
      </c>
      <c r="N860" s="18"/>
      <c r="O860" s="1" t="s">
        <v>4723</v>
      </c>
      <c r="P860" s="1" t="s">
        <v>5031</v>
      </c>
      <c r="Q860" s="1" t="s">
        <v>296</v>
      </c>
      <c r="R860" s="1">
        <v>85120</v>
      </c>
      <c r="S860" s="1" t="s">
        <v>4712</v>
      </c>
      <c r="AD860" s="2"/>
      <c r="AE860" s="3" t="s">
        <v>3161</v>
      </c>
      <c r="AF860" s="1" t="s">
        <v>2564</v>
      </c>
      <c r="BC860" s="1">
        <f t="shared" si="12"/>
        <v>0</v>
      </c>
    </row>
    <row r="861" spans="1:70" s="1" customFormat="1" ht="15" x14ac:dyDescent="0.25">
      <c r="D861" s="2"/>
      <c r="E861" s="2"/>
      <c r="H861" s="1" t="s">
        <v>481</v>
      </c>
      <c r="I861" s="1" t="s">
        <v>4796</v>
      </c>
      <c r="J861" s="1" t="s">
        <v>3082</v>
      </c>
      <c r="M861" s="18" t="s">
        <v>4721</v>
      </c>
      <c r="N861" s="18"/>
      <c r="S861" s="1" t="s">
        <v>4213</v>
      </c>
      <c r="AD861" s="2"/>
      <c r="AE861" s="3"/>
      <c r="AF861" s="1" t="s">
        <v>2388</v>
      </c>
      <c r="BC861" s="1">
        <f t="shared" si="12"/>
        <v>0</v>
      </c>
    </row>
    <row r="862" spans="1:70" s="1" customFormat="1" ht="15" x14ac:dyDescent="0.25">
      <c r="E862" s="2"/>
      <c r="G862" s="1" t="s">
        <v>3161</v>
      </c>
      <c r="H862" s="1" t="s">
        <v>481</v>
      </c>
      <c r="I862" s="1" t="s">
        <v>4725</v>
      </c>
      <c r="J862" s="1" t="s">
        <v>2152</v>
      </c>
      <c r="L862" s="1" t="s">
        <v>4961</v>
      </c>
      <c r="M862" s="18" t="s">
        <v>4726</v>
      </c>
      <c r="N862" s="18"/>
      <c r="O862" s="1" t="s">
        <v>2665</v>
      </c>
      <c r="P862" s="1" t="s">
        <v>488</v>
      </c>
      <c r="Q862" s="1" t="s">
        <v>296</v>
      </c>
      <c r="R862" s="1">
        <v>85213</v>
      </c>
      <c r="S862" s="1" t="s">
        <v>4213</v>
      </c>
      <c r="AD862" s="1" t="s">
        <v>4727</v>
      </c>
      <c r="AE862" s="3"/>
      <c r="AF862" s="1" t="s">
        <v>2564</v>
      </c>
      <c r="BC862" s="1">
        <f t="shared" si="12"/>
        <v>0</v>
      </c>
      <c r="BF862" s="1" t="s">
        <v>4712</v>
      </c>
      <c r="BG862" s="1" t="s">
        <v>4712</v>
      </c>
      <c r="BI862" s="1" t="s">
        <v>4712</v>
      </c>
    </row>
    <row r="863" spans="1:70" s="1" customFormat="1" ht="15" x14ac:dyDescent="0.25">
      <c r="E863" s="2"/>
      <c r="G863" s="1" t="s">
        <v>3161</v>
      </c>
      <c r="H863" s="1" t="s">
        <v>3158</v>
      </c>
      <c r="I863" s="1" t="s">
        <v>4725</v>
      </c>
      <c r="J863" s="1" t="s">
        <v>4727</v>
      </c>
      <c r="L863" s="1" t="s">
        <v>4961</v>
      </c>
      <c r="M863" s="18" t="s">
        <v>4726</v>
      </c>
      <c r="N863" s="18"/>
      <c r="O863" s="1" t="s">
        <v>2665</v>
      </c>
      <c r="P863" s="1" t="s">
        <v>488</v>
      </c>
      <c r="Q863" s="1" t="s">
        <v>296</v>
      </c>
      <c r="R863" s="1">
        <v>85213</v>
      </c>
      <c r="S863" s="1" t="s">
        <v>4712</v>
      </c>
      <c r="AD863" s="1" t="s">
        <v>2152</v>
      </c>
      <c r="AE863" s="3"/>
      <c r="AF863" s="1" t="s">
        <v>2568</v>
      </c>
      <c r="BC863" s="1">
        <f t="shared" si="12"/>
        <v>0</v>
      </c>
      <c r="BF863" s="1" t="s">
        <v>4712</v>
      </c>
      <c r="BG863" s="1" t="s">
        <v>4712</v>
      </c>
      <c r="BI863" s="1" t="s">
        <v>4712</v>
      </c>
    </row>
    <row r="864" spans="1:70" s="1" customFormat="1" ht="15" x14ac:dyDescent="0.25">
      <c r="D864" s="2"/>
      <c r="E864" s="2"/>
      <c r="H864" s="1" t="s">
        <v>481</v>
      </c>
      <c r="I864" s="1" t="s">
        <v>4728</v>
      </c>
      <c r="J864" s="1" t="s">
        <v>4729</v>
      </c>
      <c r="M864" s="18" t="s">
        <v>4730</v>
      </c>
      <c r="N864" s="18"/>
      <c r="S864" s="1" t="s">
        <v>4213</v>
      </c>
      <c r="AD864" s="2"/>
      <c r="AE864" s="3"/>
      <c r="AF864" s="1" t="s">
        <v>2388</v>
      </c>
      <c r="BC864" s="1">
        <f t="shared" si="12"/>
        <v>0</v>
      </c>
    </row>
    <row r="865" spans="1:67" s="1" customFormat="1" ht="15" x14ac:dyDescent="0.25">
      <c r="D865" s="6"/>
      <c r="E865" s="2"/>
      <c r="F865" s="2"/>
      <c r="H865" s="1" t="s">
        <v>3158</v>
      </c>
      <c r="I865" s="1" t="s">
        <v>1295</v>
      </c>
      <c r="J865" s="1" t="s">
        <v>1294</v>
      </c>
      <c r="M865" s="18"/>
      <c r="N865" s="18"/>
      <c r="BC865" s="1">
        <f t="shared" si="12"/>
        <v>0</v>
      </c>
      <c r="BD865" s="3"/>
    </row>
    <row r="866" spans="1:67" s="1" customFormat="1" ht="15" x14ac:dyDescent="0.25">
      <c r="A866" s="8"/>
      <c r="D866" s="6"/>
      <c r="E866" s="2"/>
      <c r="H866" s="1" t="s">
        <v>481</v>
      </c>
      <c r="I866" s="1" t="s">
        <v>5067</v>
      </c>
      <c r="J866" s="1" t="s">
        <v>1743</v>
      </c>
      <c r="M866" s="18" t="s">
        <v>5068</v>
      </c>
      <c r="N866" s="18"/>
      <c r="O866" s="1" t="s">
        <v>5069</v>
      </c>
      <c r="P866" s="1" t="s">
        <v>5031</v>
      </c>
      <c r="Q866" s="1" t="s">
        <v>296</v>
      </c>
      <c r="R866" s="1">
        <v>85117</v>
      </c>
      <c r="S866" s="1" t="s">
        <v>4213</v>
      </c>
      <c r="AD866" s="2"/>
      <c r="AE866" s="3"/>
      <c r="BC866" s="1">
        <f t="shared" si="12"/>
        <v>0</v>
      </c>
    </row>
    <row r="867" spans="1:67" s="1" customFormat="1" ht="15" x14ac:dyDescent="0.25">
      <c r="D867" s="2"/>
      <c r="E867" s="2"/>
      <c r="H867" s="1" t="s">
        <v>481</v>
      </c>
      <c r="I867" s="1" t="s">
        <v>4731</v>
      </c>
      <c r="J867" s="1" t="s">
        <v>1875</v>
      </c>
      <c r="L867" s="1" t="s">
        <v>4732</v>
      </c>
      <c r="M867" s="18" t="s">
        <v>3870</v>
      </c>
      <c r="N867" s="18"/>
      <c r="P867" s="1" t="s">
        <v>924</v>
      </c>
      <c r="Q867" s="1" t="s">
        <v>296</v>
      </c>
      <c r="S867" s="1" t="s">
        <v>4213</v>
      </c>
      <c r="AD867" s="2"/>
      <c r="AE867" s="3"/>
      <c r="AF867" s="1" t="s">
        <v>2564</v>
      </c>
      <c r="BC867" s="1">
        <f t="shared" si="12"/>
        <v>0</v>
      </c>
      <c r="BF867" s="1" t="s">
        <v>4712</v>
      </c>
      <c r="BG867" s="1" t="s">
        <v>4712</v>
      </c>
      <c r="BH867" s="1" t="s">
        <v>4712</v>
      </c>
      <c r="BI867" s="1" t="s">
        <v>4712</v>
      </c>
      <c r="BJ867" s="1" t="s">
        <v>4712</v>
      </c>
      <c r="BK867" s="1" t="s">
        <v>4712</v>
      </c>
    </row>
    <row r="868" spans="1:67" s="1" customFormat="1" ht="15" x14ac:dyDescent="0.25">
      <c r="A868" s="8"/>
      <c r="B868" s="8"/>
      <c r="C868" s="14"/>
      <c r="D868" s="6"/>
      <c r="E868" s="2"/>
      <c r="H868" s="1" t="s">
        <v>3158</v>
      </c>
      <c r="I868" s="1" t="s">
        <v>1358</v>
      </c>
      <c r="J868" s="1" t="s">
        <v>248</v>
      </c>
      <c r="M868" s="18"/>
      <c r="N868" s="18"/>
      <c r="AR868" s="1" t="s">
        <v>3162</v>
      </c>
      <c r="AS868" s="1" t="s">
        <v>3162</v>
      </c>
      <c r="AW868" s="1" t="s">
        <v>3162</v>
      </c>
      <c r="AY868" s="1" t="s">
        <v>3162</v>
      </c>
      <c r="BB868" s="1" t="s">
        <v>3162</v>
      </c>
      <c r="BC868" s="1">
        <f t="shared" si="12"/>
        <v>5</v>
      </c>
      <c r="BD868" s="3"/>
    </row>
    <row r="869" spans="1:67" s="1" customFormat="1" ht="15" x14ac:dyDescent="0.25">
      <c r="A869" s="8"/>
      <c r="B869" s="8"/>
      <c r="C869" s="14"/>
      <c r="D869" s="6"/>
      <c r="E869" s="2"/>
      <c r="H869" s="1" t="s">
        <v>481</v>
      </c>
      <c r="I869" s="1" t="s">
        <v>1358</v>
      </c>
      <c r="J869" s="1" t="s">
        <v>786</v>
      </c>
      <c r="M869" s="18"/>
      <c r="N869" s="18"/>
      <c r="AR869" s="1" t="s">
        <v>3162</v>
      </c>
      <c r="AS869" s="1" t="s">
        <v>3162</v>
      </c>
      <c r="AW869" s="1" t="s">
        <v>3162</v>
      </c>
      <c r="AY869" s="1" t="s">
        <v>3162</v>
      </c>
      <c r="BB869" s="1" t="s">
        <v>3162</v>
      </c>
      <c r="BC869" s="1">
        <f t="shared" si="12"/>
        <v>5</v>
      </c>
      <c r="BD869" s="3"/>
    </row>
    <row r="870" spans="1:67" s="1" customFormat="1" ht="15" x14ac:dyDescent="0.25">
      <c r="A870" s="8"/>
      <c r="B870" s="8"/>
      <c r="C870" s="14"/>
      <c r="D870" s="6"/>
      <c r="E870" s="2"/>
      <c r="H870" s="1" t="s">
        <v>481</v>
      </c>
      <c r="I870" s="1" t="s">
        <v>197</v>
      </c>
      <c r="J870" s="1" t="s">
        <v>198</v>
      </c>
      <c r="M870" s="18"/>
      <c r="N870" s="18"/>
      <c r="AW870" s="1" t="s">
        <v>3162</v>
      </c>
      <c r="BC870" s="1">
        <f t="shared" si="12"/>
        <v>1</v>
      </c>
      <c r="BD870" s="3"/>
    </row>
    <row r="871" spans="1:67" s="1" customFormat="1" ht="15" x14ac:dyDescent="0.25">
      <c r="D871" s="2"/>
      <c r="E871" s="2"/>
      <c r="G871" s="1" t="s">
        <v>3161</v>
      </c>
      <c r="H871" s="1" t="s">
        <v>3158</v>
      </c>
      <c r="I871" s="1" t="s">
        <v>1554</v>
      </c>
      <c r="J871" s="1" t="s">
        <v>1604</v>
      </c>
      <c r="L871" s="1" t="s">
        <v>1181</v>
      </c>
      <c r="M871" s="18"/>
      <c r="N871" s="18"/>
      <c r="O871" s="1" t="s">
        <v>1556</v>
      </c>
      <c r="P871" s="1" t="s">
        <v>488</v>
      </c>
      <c r="Q871" s="1" t="s">
        <v>296</v>
      </c>
      <c r="R871" s="1">
        <v>85209</v>
      </c>
      <c r="AB871" s="1" t="s">
        <v>3196</v>
      </c>
      <c r="AC871" s="1" t="s">
        <v>3189</v>
      </c>
      <c r="AD871" s="2"/>
      <c r="AE871" s="3" t="s">
        <v>3161</v>
      </c>
      <c r="BC871" s="1">
        <f t="shared" si="12"/>
        <v>0</v>
      </c>
    </row>
    <row r="872" spans="1:67" s="1" customFormat="1" ht="15" x14ac:dyDescent="0.25">
      <c r="D872" s="2"/>
      <c r="E872" s="2"/>
      <c r="G872" s="1" t="s">
        <v>3161</v>
      </c>
      <c r="H872" s="1" t="s">
        <v>481</v>
      </c>
      <c r="I872" s="1" t="s">
        <v>1554</v>
      </c>
      <c r="J872" s="1" t="s">
        <v>1557</v>
      </c>
      <c r="L872" s="1" t="s">
        <v>1181</v>
      </c>
      <c r="M872" s="18"/>
      <c r="N872" s="18"/>
      <c r="O872" s="1" t="s">
        <v>1556</v>
      </c>
      <c r="P872" s="1" t="s">
        <v>488</v>
      </c>
      <c r="Q872" s="1" t="s">
        <v>296</v>
      </c>
      <c r="R872" s="1">
        <v>85209</v>
      </c>
      <c r="AB872" s="1" t="s">
        <v>3196</v>
      </c>
      <c r="AC872" s="1" t="s">
        <v>3189</v>
      </c>
      <c r="AD872" s="2"/>
      <c r="AE872" s="3" t="s">
        <v>3161</v>
      </c>
      <c r="BC872" s="1">
        <f t="shared" si="12"/>
        <v>0</v>
      </c>
    </row>
    <row r="873" spans="1:67" s="1" customFormat="1" ht="15" x14ac:dyDescent="0.25">
      <c r="D873" s="2"/>
      <c r="E873" s="2"/>
      <c r="H873" s="1" t="s">
        <v>481</v>
      </c>
      <c r="I873" s="1" t="s">
        <v>4839</v>
      </c>
      <c r="J873" s="1" t="s">
        <v>3790</v>
      </c>
      <c r="M873" s="18"/>
      <c r="N873" s="18"/>
      <c r="AD873" s="2"/>
      <c r="AE873" s="3"/>
      <c r="BC873" s="1">
        <f t="shared" si="12"/>
        <v>0</v>
      </c>
    </row>
    <row r="874" spans="1:67" s="1" customFormat="1" ht="15" x14ac:dyDescent="0.25">
      <c r="D874" s="2"/>
      <c r="E874" s="2"/>
      <c r="H874" s="1" t="s">
        <v>481</v>
      </c>
      <c r="I874" s="1" t="s">
        <v>4733</v>
      </c>
      <c r="J874" s="1" t="s">
        <v>4734</v>
      </c>
      <c r="M874" s="18" t="s">
        <v>4735</v>
      </c>
      <c r="N874" s="18"/>
      <c r="Q874" s="1" t="s">
        <v>296</v>
      </c>
      <c r="S874" s="1" t="s">
        <v>4213</v>
      </c>
      <c r="AD874" s="2"/>
      <c r="AE874" s="3"/>
      <c r="AF874" s="1" t="s">
        <v>2388</v>
      </c>
      <c r="BC874" s="1">
        <f t="shared" si="12"/>
        <v>0</v>
      </c>
    </row>
    <row r="875" spans="1:67" s="1" customFormat="1" ht="15" x14ac:dyDescent="0.25">
      <c r="A875" s="8"/>
      <c r="B875" s="8"/>
      <c r="C875" s="14"/>
      <c r="D875" s="6"/>
      <c r="E875" s="2"/>
      <c r="H875" s="1" t="s">
        <v>3158</v>
      </c>
      <c r="I875" s="1" t="s">
        <v>263</v>
      </c>
      <c r="J875" s="1" t="s">
        <v>4578</v>
      </c>
      <c r="M875" s="18"/>
      <c r="N875" s="18"/>
      <c r="AD875" s="1" t="s">
        <v>257</v>
      </c>
      <c r="AZ875" s="1" t="s">
        <v>3162</v>
      </c>
      <c r="BA875" s="1" t="s">
        <v>3162</v>
      </c>
      <c r="BC875" s="1">
        <f t="shared" si="12"/>
        <v>2</v>
      </c>
      <c r="BD875" s="3"/>
    </row>
    <row r="876" spans="1:67" s="1" customFormat="1" ht="15" x14ac:dyDescent="0.25">
      <c r="D876" s="2"/>
      <c r="E876" s="2"/>
      <c r="H876" s="1" t="s">
        <v>481</v>
      </c>
      <c r="I876" s="1" t="s">
        <v>4736</v>
      </c>
      <c r="J876" s="1" t="s">
        <v>299</v>
      </c>
      <c r="L876" s="1" t="s">
        <v>4737</v>
      </c>
      <c r="M876" s="18" t="s">
        <v>4739</v>
      </c>
      <c r="N876" s="18"/>
      <c r="O876" s="1" t="s">
        <v>4738</v>
      </c>
      <c r="P876" s="1" t="s">
        <v>488</v>
      </c>
      <c r="Q876" s="1" t="s">
        <v>296</v>
      </c>
      <c r="R876" s="1">
        <v>85213</v>
      </c>
      <c r="S876" s="1" t="s">
        <v>4213</v>
      </c>
      <c r="AD876" s="2"/>
      <c r="AE876" s="3"/>
      <c r="AF876" s="1" t="s">
        <v>2564</v>
      </c>
      <c r="BC876" s="1">
        <f t="shared" si="12"/>
        <v>0</v>
      </c>
    </row>
    <row r="877" spans="1:67" s="1" customFormat="1" ht="15" x14ac:dyDescent="0.25">
      <c r="A877" s="2" t="s">
        <v>3858</v>
      </c>
      <c r="D877" s="2" t="s">
        <v>3858</v>
      </c>
      <c r="E877" s="2"/>
      <c r="G877" s="1" t="s">
        <v>3162</v>
      </c>
      <c r="H877" s="1" t="s">
        <v>3158</v>
      </c>
      <c r="I877" s="1" t="s">
        <v>878</v>
      </c>
      <c r="J877" s="1" t="s">
        <v>879</v>
      </c>
      <c r="L877" s="1" t="s">
        <v>1182</v>
      </c>
      <c r="M877" s="18" t="s">
        <v>3857</v>
      </c>
      <c r="N877" s="18"/>
      <c r="O877" s="1" t="s">
        <v>143</v>
      </c>
      <c r="P877" s="1" t="s">
        <v>488</v>
      </c>
      <c r="Q877" s="1" t="s">
        <v>296</v>
      </c>
      <c r="R877" s="1">
        <v>85208</v>
      </c>
      <c r="S877" s="1" t="s">
        <v>4213</v>
      </c>
      <c r="AB877" s="1" t="s">
        <v>3196</v>
      </c>
      <c r="AC877" s="1" t="s">
        <v>3161</v>
      </c>
      <c r="AD877" s="2"/>
      <c r="AE877" s="3" t="s">
        <v>3161</v>
      </c>
      <c r="AF877" s="1" t="s">
        <v>2564</v>
      </c>
      <c r="BC877" s="1">
        <f t="shared" si="12"/>
        <v>0</v>
      </c>
      <c r="BF877" s="1" t="s">
        <v>729</v>
      </c>
      <c r="BG877" s="1" t="s">
        <v>4712</v>
      </c>
      <c r="BH877" s="1" t="s">
        <v>4712</v>
      </c>
      <c r="BM877" s="1" t="s">
        <v>4712</v>
      </c>
      <c r="BO877" s="1" t="s">
        <v>4712</v>
      </c>
    </row>
    <row r="878" spans="1:67" s="1" customFormat="1" ht="15" x14ac:dyDescent="0.25">
      <c r="D878" s="2"/>
      <c r="E878" s="2"/>
      <c r="H878" s="1" t="s">
        <v>481</v>
      </c>
      <c r="I878" s="1" t="s">
        <v>1259</v>
      </c>
      <c r="J878" s="1" t="s">
        <v>144</v>
      </c>
      <c r="L878" s="1" t="s">
        <v>4740</v>
      </c>
      <c r="M878" s="18" t="s">
        <v>4742</v>
      </c>
      <c r="N878" s="18"/>
      <c r="O878" s="1" t="s">
        <v>4741</v>
      </c>
      <c r="P878" s="1" t="s">
        <v>5031</v>
      </c>
      <c r="Q878" s="1" t="s">
        <v>296</v>
      </c>
      <c r="R878" s="1">
        <v>85120</v>
      </c>
      <c r="S878" s="1" t="s">
        <v>4213</v>
      </c>
      <c r="AB878" s="1" t="s">
        <v>3175</v>
      </c>
      <c r="AC878" s="1" t="s">
        <v>3161</v>
      </c>
      <c r="AD878" s="2" t="s">
        <v>2920</v>
      </c>
      <c r="AE878" s="3" t="s">
        <v>3161</v>
      </c>
      <c r="AF878" s="1" t="s">
        <v>2564</v>
      </c>
      <c r="BC878" s="1">
        <f t="shared" si="12"/>
        <v>0</v>
      </c>
    </row>
    <row r="879" spans="1:67" s="1" customFormat="1" ht="15" x14ac:dyDescent="0.25">
      <c r="D879" s="2"/>
      <c r="E879" s="2"/>
      <c r="H879" s="1" t="s">
        <v>3158</v>
      </c>
      <c r="I879" s="1" t="s">
        <v>4743</v>
      </c>
      <c r="J879" s="1" t="s">
        <v>371</v>
      </c>
      <c r="M879" s="18" t="s">
        <v>2968</v>
      </c>
      <c r="N879" s="18"/>
      <c r="S879" s="1" t="s">
        <v>4213</v>
      </c>
      <c r="AD879" s="2"/>
      <c r="AE879" s="3"/>
      <c r="AF879" s="1" t="s">
        <v>2388</v>
      </c>
      <c r="BC879" s="1">
        <f t="shared" si="12"/>
        <v>0</v>
      </c>
    </row>
    <row r="880" spans="1:67" s="1" customFormat="1" ht="15" x14ac:dyDescent="0.25">
      <c r="D880" s="2"/>
      <c r="E880" s="2"/>
      <c r="H880" s="1" t="s">
        <v>3158</v>
      </c>
      <c r="I880" s="1" t="s">
        <v>4745</v>
      </c>
      <c r="J880" s="1" t="s">
        <v>4746</v>
      </c>
      <c r="L880" s="1" t="s">
        <v>3901</v>
      </c>
      <c r="M880" s="18"/>
      <c r="N880" s="18"/>
      <c r="O880" s="1" t="s">
        <v>3902</v>
      </c>
      <c r="P880" s="1" t="s">
        <v>488</v>
      </c>
      <c r="Q880" s="1" t="s">
        <v>296</v>
      </c>
      <c r="R880" s="1">
        <v>85206</v>
      </c>
      <c r="AD880" s="2"/>
      <c r="AE880" s="3"/>
      <c r="BC880" s="1">
        <f t="shared" si="12"/>
        <v>0</v>
      </c>
    </row>
    <row r="881" spans="4:56" s="1" customFormat="1" ht="15" x14ac:dyDescent="0.25">
      <c r="D881" s="2"/>
      <c r="E881" s="2"/>
      <c r="H881" s="1" t="s">
        <v>3158</v>
      </c>
      <c r="I881" s="1" t="s">
        <v>4747</v>
      </c>
      <c r="J881" s="1" t="s">
        <v>4748</v>
      </c>
      <c r="L881" s="1" t="s">
        <v>4749</v>
      </c>
      <c r="M881" s="18" t="s">
        <v>1121</v>
      </c>
      <c r="N881" s="18"/>
      <c r="O881" s="1" t="s">
        <v>1120</v>
      </c>
      <c r="P881" s="1" t="s">
        <v>488</v>
      </c>
      <c r="Q881" s="1" t="s">
        <v>296</v>
      </c>
      <c r="R881" s="1">
        <v>85206</v>
      </c>
      <c r="S881" s="1" t="s">
        <v>4213</v>
      </c>
      <c r="AD881" s="2"/>
      <c r="AE881" s="3"/>
      <c r="AF881" s="1" t="s">
        <v>2388</v>
      </c>
      <c r="AU881" s="1" t="s">
        <v>3162</v>
      </c>
      <c r="BC881" s="1">
        <f t="shared" si="12"/>
        <v>1</v>
      </c>
    </row>
    <row r="882" spans="4:56" s="1" customFormat="1" ht="15" x14ac:dyDescent="0.25">
      <c r="D882" s="2"/>
      <c r="E882" s="2"/>
      <c r="H882" s="1" t="s">
        <v>3158</v>
      </c>
      <c r="I882" s="1" t="s">
        <v>763</v>
      </c>
      <c r="J882" s="1" t="s">
        <v>3147</v>
      </c>
      <c r="M882" s="18"/>
      <c r="N882" s="18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1">
        <f t="shared" si="12"/>
        <v>0</v>
      </c>
      <c r="BD882" s="3"/>
    </row>
    <row r="883" spans="4:56" s="1" customFormat="1" ht="15" x14ac:dyDescent="0.25">
      <c r="D883" s="2"/>
      <c r="E883" s="2"/>
      <c r="H883" s="1" t="s">
        <v>481</v>
      </c>
      <c r="I883" s="1" t="s">
        <v>763</v>
      </c>
      <c r="J883" s="1" t="s">
        <v>3148</v>
      </c>
      <c r="M883" s="18"/>
      <c r="N883" s="18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1">
        <f t="shared" si="12"/>
        <v>0</v>
      </c>
      <c r="BD883" s="3"/>
    </row>
    <row r="884" spans="4:56" s="1" customFormat="1" ht="15" x14ac:dyDescent="0.25">
      <c r="D884" s="6"/>
      <c r="E884" s="2"/>
      <c r="H884" s="1" t="s">
        <v>3158</v>
      </c>
      <c r="I884" s="1" t="s">
        <v>763</v>
      </c>
      <c r="J884" s="1" t="s">
        <v>3149</v>
      </c>
      <c r="M884" s="18"/>
      <c r="N884" s="18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1">
        <f t="shared" si="12"/>
        <v>0</v>
      </c>
      <c r="BD884" s="3"/>
    </row>
    <row r="885" spans="4:56" s="1" customFormat="1" ht="15" x14ac:dyDescent="0.25">
      <c r="D885" s="6"/>
      <c r="E885" s="2"/>
      <c r="H885" s="1" t="s">
        <v>481</v>
      </c>
      <c r="I885" s="1" t="s">
        <v>763</v>
      </c>
      <c r="J885" s="1" t="s">
        <v>3150</v>
      </c>
      <c r="M885" s="18"/>
      <c r="N885" s="18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1">
        <f t="shared" si="12"/>
        <v>0</v>
      </c>
      <c r="BD885" s="3"/>
    </row>
    <row r="886" spans="4:56" s="1" customFormat="1" ht="15" x14ac:dyDescent="0.25">
      <c r="D886" s="6"/>
      <c r="E886" s="2"/>
      <c r="H886" s="1" t="s">
        <v>3158</v>
      </c>
      <c r="I886" s="1" t="s">
        <v>763</v>
      </c>
      <c r="J886" s="1" t="s">
        <v>2365</v>
      </c>
      <c r="M886" s="18"/>
      <c r="N886" s="18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1">
        <f t="shared" si="12"/>
        <v>0</v>
      </c>
      <c r="BD886" s="3"/>
    </row>
    <row r="887" spans="4:56" s="1" customFormat="1" ht="15" x14ac:dyDescent="0.25">
      <c r="D887" s="6"/>
      <c r="E887" s="2"/>
      <c r="H887" s="1" t="s">
        <v>481</v>
      </c>
      <c r="I887" s="1" t="s">
        <v>3151</v>
      </c>
      <c r="J887" s="1" t="s">
        <v>443</v>
      </c>
      <c r="M887" s="18"/>
      <c r="N887" s="18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1">
        <f t="shared" si="12"/>
        <v>0</v>
      </c>
      <c r="BD887" s="3"/>
    </row>
    <row r="888" spans="4:56" s="1" customFormat="1" ht="15" x14ac:dyDescent="0.25">
      <c r="D888" s="6"/>
      <c r="E888" s="2"/>
      <c r="H888" s="1" t="s">
        <v>481</v>
      </c>
      <c r="I888" s="1" t="s">
        <v>3151</v>
      </c>
      <c r="J888" s="1" t="s">
        <v>442</v>
      </c>
      <c r="M888" s="18"/>
      <c r="N888" s="18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1">
        <f t="shared" si="12"/>
        <v>0</v>
      </c>
      <c r="BD888" s="3"/>
    </row>
    <row r="889" spans="4:56" s="1" customFormat="1" ht="15" x14ac:dyDescent="0.25">
      <c r="D889" s="6"/>
      <c r="E889" s="2"/>
      <c r="H889" s="1" t="s">
        <v>3158</v>
      </c>
      <c r="I889" s="1" t="s">
        <v>3151</v>
      </c>
      <c r="J889" s="1" t="s">
        <v>444</v>
      </c>
      <c r="M889" s="18"/>
      <c r="N889" s="18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1">
        <f t="shared" si="12"/>
        <v>0</v>
      </c>
      <c r="BD889" s="3"/>
    </row>
    <row r="890" spans="4:56" s="1" customFormat="1" ht="15" x14ac:dyDescent="0.25">
      <c r="D890" s="6"/>
      <c r="E890" s="2"/>
      <c r="H890" s="1" t="s">
        <v>481</v>
      </c>
      <c r="I890" s="1" t="s">
        <v>3151</v>
      </c>
      <c r="J890" s="1" t="s">
        <v>4743</v>
      </c>
      <c r="M890" s="18"/>
      <c r="N890" s="18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1">
        <f t="shared" ref="BC890:BC953" si="13">COUNTA(AG890:BB890)</f>
        <v>0</v>
      </c>
      <c r="BD890" s="3"/>
    </row>
    <row r="891" spans="4:56" s="1" customFormat="1" ht="15" x14ac:dyDescent="0.25">
      <c r="D891" s="2"/>
      <c r="E891" s="2"/>
      <c r="H891" s="1" t="s">
        <v>481</v>
      </c>
      <c r="I891" s="1" t="s">
        <v>3151</v>
      </c>
      <c r="J891" s="1" t="s">
        <v>5045</v>
      </c>
      <c r="M891" s="18"/>
      <c r="N891" s="18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1">
        <f t="shared" si="13"/>
        <v>0</v>
      </c>
      <c r="BD891" s="3"/>
    </row>
    <row r="892" spans="4:56" s="1" customFormat="1" ht="15" x14ac:dyDescent="0.25">
      <c r="D892" s="2"/>
      <c r="E892" s="2"/>
      <c r="G892" s="1" t="s">
        <v>3162</v>
      </c>
      <c r="H892" s="1" t="s">
        <v>481</v>
      </c>
      <c r="I892" s="1" t="s">
        <v>1122</v>
      </c>
      <c r="J892" s="1" t="s">
        <v>4364</v>
      </c>
      <c r="L892" s="1" t="s">
        <v>3218</v>
      </c>
      <c r="M892" s="18" t="s">
        <v>1124</v>
      </c>
      <c r="N892" s="18"/>
      <c r="O892" s="1" t="s">
        <v>1123</v>
      </c>
      <c r="P892" s="1" t="s">
        <v>488</v>
      </c>
      <c r="Q892" s="1" t="s">
        <v>296</v>
      </c>
      <c r="R892" s="1">
        <v>85201</v>
      </c>
      <c r="S892" s="1" t="s">
        <v>4213</v>
      </c>
      <c r="AD892" s="2"/>
      <c r="AE892" s="3"/>
      <c r="AF892" s="1" t="s">
        <v>2388</v>
      </c>
      <c r="BC892" s="1">
        <f t="shared" si="13"/>
        <v>0</v>
      </c>
    </row>
    <row r="893" spans="4:56" s="1" customFormat="1" ht="15" x14ac:dyDescent="0.25">
      <c r="D893" s="2"/>
      <c r="E893" s="2"/>
      <c r="H893" s="1" t="s">
        <v>481</v>
      </c>
      <c r="I893" s="1" t="s">
        <v>2436</v>
      </c>
      <c r="J893" s="1" t="s">
        <v>3178</v>
      </c>
      <c r="M893" s="18" t="s">
        <v>2435</v>
      </c>
      <c r="N893" s="18"/>
      <c r="O893" s="1" t="s">
        <v>2434</v>
      </c>
      <c r="P893" s="1" t="s">
        <v>924</v>
      </c>
      <c r="Q893" s="1" t="s">
        <v>296</v>
      </c>
      <c r="R893" s="1">
        <v>85257</v>
      </c>
      <c r="S893" s="1" t="s">
        <v>4213</v>
      </c>
      <c r="AD893" s="2" t="s">
        <v>2433</v>
      </c>
      <c r="AE893" s="3"/>
      <c r="BC893" s="1">
        <f t="shared" si="13"/>
        <v>0</v>
      </c>
    </row>
    <row r="894" spans="4:56" s="1" customFormat="1" ht="15" x14ac:dyDescent="0.25">
      <c r="D894" s="2"/>
      <c r="E894" s="2"/>
      <c r="H894" s="1" t="s">
        <v>3158</v>
      </c>
      <c r="I894" s="1" t="s">
        <v>2436</v>
      </c>
      <c r="J894" s="1" t="s">
        <v>1452</v>
      </c>
      <c r="M894" s="18"/>
      <c r="N894" s="18"/>
      <c r="AD894" s="2"/>
      <c r="AE894" s="3"/>
      <c r="AK894" s="1" t="s">
        <v>3162</v>
      </c>
      <c r="BC894" s="1">
        <f t="shared" si="13"/>
        <v>1</v>
      </c>
    </row>
    <row r="895" spans="4:56" s="1" customFormat="1" ht="15" x14ac:dyDescent="0.25">
      <c r="D895" s="2"/>
      <c r="E895" s="2"/>
      <c r="H895" s="1" t="s">
        <v>3158</v>
      </c>
      <c r="I895" s="1" t="s">
        <v>1125</v>
      </c>
      <c r="J895" s="1" t="s">
        <v>1126</v>
      </c>
      <c r="L895" s="1" t="s">
        <v>1127</v>
      </c>
      <c r="M895" s="18" t="s">
        <v>1129</v>
      </c>
      <c r="N895" s="18"/>
      <c r="O895" s="1" t="s">
        <v>1128</v>
      </c>
      <c r="P895" s="1" t="s">
        <v>488</v>
      </c>
      <c r="Q895" s="1" t="s">
        <v>296</v>
      </c>
      <c r="R895" s="1">
        <v>85206</v>
      </c>
      <c r="S895" s="1" t="s">
        <v>4213</v>
      </c>
      <c r="AD895" s="2"/>
      <c r="AE895" s="3"/>
      <c r="AF895" s="1" t="s">
        <v>2388</v>
      </c>
      <c r="BC895" s="1">
        <f t="shared" si="13"/>
        <v>0</v>
      </c>
    </row>
    <row r="896" spans="4:56" s="1" customFormat="1" ht="15" x14ac:dyDescent="0.25">
      <c r="D896" s="2"/>
      <c r="E896" s="2"/>
      <c r="H896" s="1" t="s">
        <v>481</v>
      </c>
      <c r="I896" s="1" t="s">
        <v>1125</v>
      </c>
      <c r="J896" s="1" t="s">
        <v>187</v>
      </c>
      <c r="L896" s="1" t="s">
        <v>1127</v>
      </c>
      <c r="M896" s="18" t="s">
        <v>1130</v>
      </c>
      <c r="N896" s="18"/>
      <c r="O896" s="1" t="s">
        <v>1128</v>
      </c>
      <c r="P896" s="1" t="s">
        <v>488</v>
      </c>
      <c r="Q896" s="1" t="s">
        <v>296</v>
      </c>
      <c r="R896" s="1">
        <v>85206</v>
      </c>
      <c r="S896" s="1" t="s">
        <v>4213</v>
      </c>
      <c r="AD896" s="2"/>
      <c r="AE896" s="3"/>
      <c r="AF896" s="1" t="s">
        <v>2388</v>
      </c>
      <c r="BC896" s="1">
        <f t="shared" si="13"/>
        <v>0</v>
      </c>
    </row>
    <row r="897" spans="1:57" s="1" customFormat="1" ht="15" x14ac:dyDescent="0.25">
      <c r="D897" s="2"/>
      <c r="E897" s="2"/>
      <c r="H897" s="1" t="s">
        <v>3158</v>
      </c>
      <c r="I897" s="1" t="s">
        <v>1131</v>
      </c>
      <c r="J897" s="1" t="s">
        <v>436</v>
      </c>
      <c r="L897" s="1" t="s">
        <v>3208</v>
      </c>
      <c r="M897" s="18" t="s">
        <v>1132</v>
      </c>
      <c r="N897" s="18"/>
      <c r="O897" s="1" t="s">
        <v>3209</v>
      </c>
      <c r="P897" s="1" t="s">
        <v>488</v>
      </c>
      <c r="Q897" s="1" t="s">
        <v>296</v>
      </c>
      <c r="R897" s="1">
        <v>85207</v>
      </c>
      <c r="S897" s="1" t="s">
        <v>4213</v>
      </c>
      <c r="AA897" s="1" t="s">
        <v>1133</v>
      </c>
      <c r="AD897" s="2"/>
      <c r="AE897" s="3"/>
      <c r="AF897" s="1" t="s">
        <v>2564</v>
      </c>
      <c r="BC897" s="1">
        <f t="shared" si="13"/>
        <v>0</v>
      </c>
    </row>
    <row r="898" spans="1:57" s="1" customFormat="1" ht="15" x14ac:dyDescent="0.25">
      <c r="D898" s="2"/>
      <c r="E898" s="2"/>
      <c r="H898" s="1" t="s">
        <v>3158</v>
      </c>
      <c r="I898" s="1" t="s">
        <v>1262</v>
      </c>
      <c r="J898" s="1" t="s">
        <v>3470</v>
      </c>
      <c r="M898" s="18"/>
      <c r="N898" s="18"/>
      <c r="AD898" s="2" t="s">
        <v>1260</v>
      </c>
      <c r="AE898" s="3"/>
      <c r="BC898" s="1">
        <f t="shared" si="13"/>
        <v>0</v>
      </c>
    </row>
    <row r="899" spans="1:57" s="1" customFormat="1" ht="15" x14ac:dyDescent="0.25">
      <c r="C899" s="14"/>
      <c r="D899" s="6"/>
      <c r="E899" s="2"/>
      <c r="H899" s="1" t="s">
        <v>481</v>
      </c>
      <c r="I899" s="2" t="s">
        <v>561</v>
      </c>
      <c r="M899" s="18"/>
      <c r="N899" s="18"/>
      <c r="AD899" s="1" t="s">
        <v>3486</v>
      </c>
      <c r="AE899" s="3"/>
      <c r="AP899" s="1" t="s">
        <v>3162</v>
      </c>
      <c r="BC899" s="1">
        <f t="shared" si="13"/>
        <v>1</v>
      </c>
    </row>
    <row r="900" spans="1:57" s="1" customFormat="1" ht="15" x14ac:dyDescent="0.25">
      <c r="D900" s="2"/>
      <c r="E900" s="2"/>
      <c r="H900" s="1" t="s">
        <v>3158</v>
      </c>
      <c r="I900" s="1" t="s">
        <v>1134</v>
      </c>
      <c r="J900" s="1" t="s">
        <v>4297</v>
      </c>
      <c r="L900" s="1" t="s">
        <v>1135</v>
      </c>
      <c r="M900" s="18"/>
      <c r="N900" s="18"/>
      <c r="O900" s="1" t="s">
        <v>1136</v>
      </c>
      <c r="P900" s="1" t="s">
        <v>488</v>
      </c>
      <c r="Q900" s="1" t="s">
        <v>296</v>
      </c>
      <c r="R900" s="1">
        <v>85206</v>
      </c>
      <c r="AD900" s="2"/>
      <c r="AE900" s="3"/>
      <c r="BC900" s="1">
        <f t="shared" si="13"/>
        <v>0</v>
      </c>
    </row>
    <row r="901" spans="1:57" s="1" customFormat="1" ht="15" x14ac:dyDescent="0.25">
      <c r="A901" s="8"/>
      <c r="D901" s="6"/>
      <c r="E901" s="2"/>
      <c r="F901" s="2"/>
      <c r="H901" s="1" t="s">
        <v>481</v>
      </c>
      <c r="I901" s="1" t="s">
        <v>1491</v>
      </c>
      <c r="J901" s="1" t="s">
        <v>4364</v>
      </c>
      <c r="M901" s="18"/>
      <c r="N901" s="18"/>
      <c r="AD901" s="2"/>
      <c r="AE901" s="3"/>
      <c r="AM901" s="1" t="s">
        <v>1492</v>
      </c>
      <c r="AN901" s="1" t="s">
        <v>1492</v>
      </c>
      <c r="AO901" s="1" t="s">
        <v>1492</v>
      </c>
      <c r="AP901" s="1" t="s">
        <v>3158</v>
      </c>
      <c r="AQ901" s="1" t="s">
        <v>3162</v>
      </c>
      <c r="AR901" s="1" t="s">
        <v>3162</v>
      </c>
      <c r="BC901" s="1">
        <f t="shared" si="13"/>
        <v>6</v>
      </c>
    </row>
    <row r="902" spans="1:57" s="1" customFormat="1" ht="15" x14ac:dyDescent="0.25">
      <c r="A902" s="6">
        <v>42663</v>
      </c>
      <c r="B902" s="8"/>
      <c r="D902" s="6">
        <v>42663</v>
      </c>
      <c r="E902" s="2"/>
      <c r="G902" s="1" t="s">
        <v>3162</v>
      </c>
      <c r="H902" s="1" t="s">
        <v>3158</v>
      </c>
      <c r="I902" s="1" t="s">
        <v>1672</v>
      </c>
      <c r="J902" s="1" t="s">
        <v>28</v>
      </c>
      <c r="L902" s="1" t="s">
        <v>29</v>
      </c>
      <c r="M902" s="18" t="s">
        <v>30</v>
      </c>
      <c r="N902" s="18"/>
      <c r="O902" s="1" t="s">
        <v>1118</v>
      </c>
      <c r="P902" s="1" t="s">
        <v>32</v>
      </c>
      <c r="Q902" s="1" t="s">
        <v>296</v>
      </c>
      <c r="R902" s="1">
        <v>85234</v>
      </c>
      <c r="S902" s="1" t="s">
        <v>4213</v>
      </c>
      <c r="U902" s="1">
        <v>1</v>
      </c>
      <c r="V902" s="1" t="s">
        <v>3357</v>
      </c>
      <c r="Z902" s="1">
        <v>0</v>
      </c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V902" s="2"/>
      <c r="AW902" s="2"/>
      <c r="AX902" s="2"/>
      <c r="AY902" s="2"/>
      <c r="AZ902" s="2"/>
      <c r="BA902" s="2"/>
      <c r="BB902" s="2"/>
      <c r="BC902" s="1">
        <f t="shared" si="13"/>
        <v>0</v>
      </c>
      <c r="BD902" s="3"/>
      <c r="BE902" s="1" t="s">
        <v>2388</v>
      </c>
    </row>
    <row r="903" spans="1:57" s="1" customFormat="1" ht="15" x14ac:dyDescent="0.25">
      <c r="A903" s="2"/>
      <c r="D903" s="2"/>
      <c r="E903" s="2"/>
      <c r="H903" s="1" t="s">
        <v>481</v>
      </c>
      <c r="I903" s="1" t="s">
        <v>778</v>
      </c>
      <c r="J903" s="1" t="s">
        <v>361</v>
      </c>
      <c r="M903" s="18"/>
      <c r="N903" s="18"/>
      <c r="AD903" s="2"/>
      <c r="AE903" s="3"/>
      <c r="BC903" s="1">
        <f t="shared" si="13"/>
        <v>0</v>
      </c>
    </row>
    <row r="904" spans="1:57" s="1" customFormat="1" ht="15" x14ac:dyDescent="0.25">
      <c r="A904" s="2"/>
      <c r="D904" s="2"/>
      <c r="E904" s="2"/>
      <c r="H904" s="1" t="s">
        <v>3158</v>
      </c>
      <c r="I904" s="1" t="s">
        <v>778</v>
      </c>
      <c r="J904" s="1" t="s">
        <v>3351</v>
      </c>
      <c r="M904" s="18"/>
      <c r="N904" s="18"/>
      <c r="AD904" s="2"/>
      <c r="AE904" s="3"/>
      <c r="BC904" s="1">
        <f t="shared" si="13"/>
        <v>0</v>
      </c>
    </row>
    <row r="905" spans="1:57" s="1" customFormat="1" ht="15" x14ac:dyDescent="0.25">
      <c r="A905" s="2"/>
      <c r="D905" s="2"/>
      <c r="E905" s="2"/>
      <c r="G905" s="1" t="s">
        <v>3161</v>
      </c>
      <c r="H905" s="1" t="s">
        <v>3158</v>
      </c>
      <c r="I905" s="1" t="s">
        <v>1141</v>
      </c>
      <c r="J905" s="1" t="s">
        <v>1142</v>
      </c>
      <c r="L905" s="1" t="s">
        <v>596</v>
      </c>
      <c r="M905" s="18" t="s">
        <v>1144</v>
      </c>
      <c r="N905" s="18"/>
      <c r="O905" s="1" t="s">
        <v>1253</v>
      </c>
      <c r="P905" s="1" t="s">
        <v>1251</v>
      </c>
      <c r="Q905" s="1" t="s">
        <v>1252</v>
      </c>
      <c r="R905" s="1" t="s">
        <v>595</v>
      </c>
      <c r="S905" s="1" t="s">
        <v>4213</v>
      </c>
      <c r="AA905" s="1" t="s">
        <v>1143</v>
      </c>
      <c r="AD905" s="2"/>
      <c r="AE905" s="3"/>
      <c r="AF905" s="1" t="s">
        <v>2388</v>
      </c>
      <c r="AW905" s="1" t="s">
        <v>3162</v>
      </c>
      <c r="BC905" s="1">
        <f t="shared" si="13"/>
        <v>1</v>
      </c>
    </row>
    <row r="906" spans="1:57" s="1" customFormat="1" ht="15" x14ac:dyDescent="0.25">
      <c r="A906" s="2"/>
      <c r="D906" s="2"/>
      <c r="E906" s="2"/>
      <c r="H906" s="1" t="s">
        <v>3158</v>
      </c>
      <c r="I906" s="1" t="s">
        <v>187</v>
      </c>
      <c r="J906" s="1" t="s">
        <v>2147</v>
      </c>
      <c r="L906" s="1" t="s">
        <v>3791</v>
      </c>
      <c r="M906" s="18"/>
      <c r="N906" s="18"/>
      <c r="O906" s="1" t="s">
        <v>3792</v>
      </c>
      <c r="P906" s="1" t="s">
        <v>488</v>
      </c>
      <c r="Q906" s="1" t="s">
        <v>296</v>
      </c>
      <c r="R906" s="1">
        <v>85209</v>
      </c>
      <c r="AB906" s="1" t="s">
        <v>297</v>
      </c>
      <c r="AD906" s="2"/>
      <c r="AE906" s="3"/>
      <c r="BC906" s="1">
        <f t="shared" si="13"/>
        <v>0</v>
      </c>
    </row>
    <row r="907" spans="1:57" s="1" customFormat="1" ht="15" x14ac:dyDescent="0.25">
      <c r="A907" s="2"/>
      <c r="D907" s="2"/>
      <c r="E907" s="2"/>
      <c r="H907" s="1" t="s">
        <v>3158</v>
      </c>
      <c r="I907" s="1" t="s">
        <v>187</v>
      </c>
      <c r="J907" s="1" t="s">
        <v>2447</v>
      </c>
      <c r="M907" s="5" t="s">
        <v>1785</v>
      </c>
      <c r="N907" s="5"/>
      <c r="S907" s="1" t="s">
        <v>4712</v>
      </c>
      <c r="AD907" s="2"/>
      <c r="AE907" s="3"/>
      <c r="AF907" s="1" t="s">
        <v>2392</v>
      </c>
      <c r="BC907" s="1">
        <f t="shared" si="13"/>
        <v>0</v>
      </c>
    </row>
    <row r="908" spans="1:57" s="1" customFormat="1" ht="15" x14ac:dyDescent="0.25">
      <c r="A908" s="2"/>
      <c r="D908" s="2"/>
      <c r="E908" s="2"/>
      <c r="H908" s="1" t="s">
        <v>481</v>
      </c>
      <c r="I908" s="1" t="s">
        <v>187</v>
      </c>
      <c r="J908" s="1" t="s">
        <v>1010</v>
      </c>
      <c r="M908" s="5" t="s">
        <v>1785</v>
      </c>
      <c r="N908" s="5"/>
      <c r="S908" s="1" t="s">
        <v>4213</v>
      </c>
      <c r="AD908" s="2"/>
      <c r="AE908" s="3"/>
      <c r="AF908" s="1" t="s">
        <v>2388</v>
      </c>
      <c r="BC908" s="1">
        <f t="shared" si="13"/>
        <v>0</v>
      </c>
    </row>
    <row r="909" spans="1:57" s="1" customFormat="1" ht="15" x14ac:dyDescent="0.25">
      <c r="A909" s="6"/>
      <c r="D909" s="6"/>
      <c r="E909" s="2"/>
      <c r="F909" s="2"/>
      <c r="H909" s="1" t="s">
        <v>481</v>
      </c>
      <c r="I909" s="1" t="s">
        <v>1502</v>
      </c>
      <c r="J909" s="1" t="s">
        <v>2144</v>
      </c>
      <c r="M909" s="18"/>
      <c r="N909" s="18"/>
      <c r="AD909" s="2"/>
      <c r="AE909" s="3"/>
      <c r="AN909" s="1" t="s">
        <v>3162</v>
      </c>
      <c r="BC909" s="1">
        <f t="shared" si="13"/>
        <v>1</v>
      </c>
    </row>
    <row r="910" spans="1:57" s="1" customFormat="1" ht="15" x14ac:dyDescent="0.25">
      <c r="A910" s="6">
        <v>42712</v>
      </c>
      <c r="B910" s="8"/>
      <c r="D910" s="6">
        <v>42712</v>
      </c>
      <c r="E910" s="2"/>
      <c r="H910" s="1" t="s">
        <v>481</v>
      </c>
      <c r="I910" s="1" t="s">
        <v>3227</v>
      </c>
      <c r="J910" s="1" t="s">
        <v>4713</v>
      </c>
      <c r="L910" s="1" t="s">
        <v>3228</v>
      </c>
      <c r="M910" s="18" t="s">
        <v>3229</v>
      </c>
      <c r="N910" s="18"/>
      <c r="O910" s="1" t="s">
        <v>3230</v>
      </c>
      <c r="P910" s="1" t="s">
        <v>488</v>
      </c>
      <c r="Q910" s="1" t="s">
        <v>296</v>
      </c>
      <c r="R910" s="1">
        <v>85205</v>
      </c>
      <c r="AB910" s="2"/>
      <c r="AC910" s="3"/>
      <c r="BC910" s="1">
        <f t="shared" si="13"/>
        <v>0</v>
      </c>
    </row>
    <row r="911" spans="1:57" s="1" customFormat="1" ht="15" x14ac:dyDescent="0.25">
      <c r="D911" s="2"/>
      <c r="E911" s="2"/>
      <c r="H911" s="1" t="s">
        <v>3158</v>
      </c>
      <c r="I911" s="1" t="s">
        <v>5187</v>
      </c>
      <c r="J911" s="1" t="s">
        <v>5186</v>
      </c>
      <c r="M911" s="18" t="s">
        <v>5188</v>
      </c>
      <c r="N911" s="18"/>
      <c r="S911" s="1" t="s">
        <v>4213</v>
      </c>
      <c r="T911" s="1" t="s">
        <v>2561</v>
      </c>
      <c r="AD911" s="2"/>
      <c r="AE911" s="3"/>
      <c r="AF911" s="1" t="s">
        <v>2388</v>
      </c>
      <c r="BC911" s="1">
        <f t="shared" si="13"/>
        <v>0</v>
      </c>
    </row>
    <row r="912" spans="1:57" s="1" customFormat="1" ht="15" x14ac:dyDescent="0.25">
      <c r="D912" s="6"/>
      <c r="E912" s="2"/>
      <c r="G912" s="1" t="s">
        <v>3162</v>
      </c>
      <c r="H912" s="1" t="s">
        <v>3158</v>
      </c>
      <c r="I912" s="1" t="s">
        <v>4466</v>
      </c>
      <c r="J912" s="1" t="s">
        <v>4467</v>
      </c>
      <c r="M912" s="18"/>
      <c r="N912" s="18"/>
      <c r="AB912" s="2"/>
      <c r="AC912" s="3"/>
      <c r="BC912" s="1">
        <f t="shared" si="13"/>
        <v>0</v>
      </c>
    </row>
    <row r="913" spans="1:55" s="1" customFormat="1" ht="15" x14ac:dyDescent="0.25">
      <c r="A913" s="8"/>
      <c r="D913" s="6"/>
      <c r="E913" s="2"/>
      <c r="G913" s="1" t="s">
        <v>3162</v>
      </c>
      <c r="H913" s="1" t="s">
        <v>3158</v>
      </c>
      <c r="I913" s="1" t="s">
        <v>1558</v>
      </c>
      <c r="J913" s="1" t="s">
        <v>2451</v>
      </c>
      <c r="L913" s="1" t="s">
        <v>594</v>
      </c>
      <c r="M913" s="18" t="s">
        <v>5185</v>
      </c>
      <c r="N913" s="18"/>
      <c r="O913" s="1" t="s">
        <v>3398</v>
      </c>
      <c r="P913" s="1" t="s">
        <v>488</v>
      </c>
      <c r="Q913" s="1" t="s">
        <v>296</v>
      </c>
      <c r="R913" s="1">
        <v>85209</v>
      </c>
      <c r="S913" s="1" t="s">
        <v>4213</v>
      </c>
      <c r="AB913" s="1" t="s">
        <v>3175</v>
      </c>
      <c r="AC913" s="1" t="s">
        <v>3161</v>
      </c>
      <c r="AD913" s="2" t="s">
        <v>4808</v>
      </c>
      <c r="AE913" s="3"/>
      <c r="AF913" s="1" t="s">
        <v>2388</v>
      </c>
      <c r="BC913" s="1">
        <f t="shared" si="13"/>
        <v>0</v>
      </c>
    </row>
    <row r="914" spans="1:55" s="1" customFormat="1" ht="15" x14ac:dyDescent="0.25">
      <c r="C914" s="14"/>
      <c r="D914" s="6"/>
      <c r="E914" s="2"/>
      <c r="H914" s="1" t="s">
        <v>481</v>
      </c>
      <c r="I914" s="1" t="s">
        <v>1504</v>
      </c>
      <c r="J914" s="1" t="s">
        <v>3194</v>
      </c>
      <c r="M914" s="18"/>
      <c r="N914" s="18"/>
      <c r="AD914" s="2"/>
      <c r="AE914" s="3"/>
      <c r="AJ914" s="1" t="s">
        <v>3162</v>
      </c>
      <c r="AK914" s="1" t="s">
        <v>3162</v>
      </c>
      <c r="AT914" s="1" t="s">
        <v>3162</v>
      </c>
      <c r="AW914" s="1" t="s">
        <v>3162</v>
      </c>
      <c r="AY914" s="1" t="s">
        <v>3162</v>
      </c>
      <c r="BA914" s="1" t="s">
        <v>3162</v>
      </c>
      <c r="BB914" s="1" t="s">
        <v>3162</v>
      </c>
      <c r="BC914" s="1">
        <f t="shared" si="13"/>
        <v>7</v>
      </c>
    </row>
    <row r="915" spans="1:55" s="1" customFormat="1" ht="15" x14ac:dyDescent="0.25">
      <c r="C915" s="14"/>
      <c r="D915" s="6"/>
      <c r="E915" s="2"/>
      <c r="H915" s="1" t="s">
        <v>3158</v>
      </c>
      <c r="I915" s="1" t="s">
        <v>1504</v>
      </c>
      <c r="J915" s="1" t="s">
        <v>3069</v>
      </c>
      <c r="M915" s="18"/>
      <c r="N915" s="18"/>
      <c r="AD915" s="2"/>
      <c r="AE915" s="3"/>
      <c r="AJ915" s="1" t="s">
        <v>3162</v>
      </c>
      <c r="AK915" s="1" t="s">
        <v>3162</v>
      </c>
      <c r="AN915" s="1" t="s">
        <v>3162</v>
      </c>
      <c r="AT915" s="1" t="s">
        <v>3162</v>
      </c>
      <c r="AW915" s="1" t="s">
        <v>3162</v>
      </c>
      <c r="AY915" s="1" t="s">
        <v>3162</v>
      </c>
      <c r="BA915" s="1" t="s">
        <v>3162</v>
      </c>
      <c r="BB915" s="1" t="s">
        <v>3162</v>
      </c>
      <c r="BC915" s="1">
        <f t="shared" si="13"/>
        <v>8</v>
      </c>
    </row>
    <row r="916" spans="1:55" s="1" customFormat="1" ht="15" x14ac:dyDescent="0.25">
      <c r="A916" s="8"/>
      <c r="D916" s="6"/>
      <c r="E916" s="2"/>
      <c r="G916" s="1" t="s">
        <v>3162</v>
      </c>
      <c r="H916" s="1" t="s">
        <v>3158</v>
      </c>
      <c r="I916" s="1" t="s">
        <v>2155</v>
      </c>
      <c r="J916" s="1" t="s">
        <v>2156</v>
      </c>
      <c r="L916" s="1" t="s">
        <v>2157</v>
      </c>
      <c r="M916" s="18"/>
      <c r="N916" s="18"/>
      <c r="O916" s="1" t="s">
        <v>2158</v>
      </c>
      <c r="P916" s="1" t="s">
        <v>2398</v>
      </c>
      <c r="Q916" s="1" t="s">
        <v>296</v>
      </c>
      <c r="R916" s="1">
        <v>85023</v>
      </c>
      <c r="S916" s="8"/>
      <c r="T916" s="8"/>
      <c r="AB916" s="1" t="s">
        <v>3196</v>
      </c>
      <c r="AC916" s="1" t="s">
        <v>3189</v>
      </c>
      <c r="AD916" s="2" t="s">
        <v>3073</v>
      </c>
      <c r="AE916" s="3"/>
      <c r="AR916" s="1" t="s">
        <v>3158</v>
      </c>
      <c r="BC916" s="1">
        <f t="shared" si="13"/>
        <v>1</v>
      </c>
    </row>
    <row r="917" spans="1:55" s="1" customFormat="1" ht="15" x14ac:dyDescent="0.25">
      <c r="A917" s="8"/>
      <c r="D917" s="6"/>
      <c r="E917" s="2"/>
      <c r="F917" s="2"/>
      <c r="H917" s="1" t="s">
        <v>3158</v>
      </c>
      <c r="I917" s="1" t="s">
        <v>2786</v>
      </c>
      <c r="J917" s="1" t="s">
        <v>4544</v>
      </c>
      <c r="M917" s="18"/>
      <c r="N917" s="18"/>
      <c r="AD917" s="2"/>
      <c r="AE917" s="3"/>
      <c r="AP917" s="1" t="s">
        <v>3162</v>
      </c>
      <c r="BC917" s="1">
        <f t="shared" si="13"/>
        <v>1</v>
      </c>
    </row>
    <row r="918" spans="1:55" s="1" customFormat="1" ht="15" x14ac:dyDescent="0.25">
      <c r="A918" s="8"/>
      <c r="D918" s="6"/>
      <c r="E918" s="2"/>
      <c r="F918" s="2"/>
      <c r="H918" s="1" t="s">
        <v>481</v>
      </c>
      <c r="I918" s="1" t="s">
        <v>2786</v>
      </c>
      <c r="J918" s="1" t="s">
        <v>2728</v>
      </c>
      <c r="M918" s="18"/>
      <c r="N918" s="18"/>
      <c r="AD918" s="2"/>
      <c r="AE918" s="3"/>
      <c r="AP918" s="1" t="s">
        <v>3162</v>
      </c>
      <c r="BC918" s="1">
        <f t="shared" si="13"/>
        <v>1</v>
      </c>
    </row>
    <row r="919" spans="1:55" s="1" customFormat="1" ht="15" x14ac:dyDescent="0.25">
      <c r="A919" s="8"/>
      <c r="D919" s="6"/>
      <c r="E919" s="2"/>
      <c r="F919" s="2"/>
      <c r="H919" s="1" t="s">
        <v>481</v>
      </c>
      <c r="I919" s="1" t="s">
        <v>507</v>
      </c>
      <c r="J919" s="1" t="s">
        <v>5045</v>
      </c>
      <c r="M919" s="18"/>
      <c r="N919" s="18"/>
      <c r="AD919" s="2"/>
      <c r="AE919" s="3"/>
      <c r="AO919" s="1" t="s">
        <v>3162</v>
      </c>
      <c r="BC919" s="1">
        <f t="shared" si="13"/>
        <v>1</v>
      </c>
    </row>
    <row r="920" spans="1:55" s="1" customFormat="1" ht="15" x14ac:dyDescent="0.25">
      <c r="A920" s="8"/>
      <c r="D920" s="6"/>
      <c r="E920" s="2"/>
      <c r="F920" s="2"/>
      <c r="H920" s="1" t="s">
        <v>3158</v>
      </c>
      <c r="I920" s="1" t="s">
        <v>507</v>
      </c>
      <c r="J920" s="1" t="s">
        <v>1515</v>
      </c>
      <c r="M920" s="18"/>
      <c r="N920" s="18"/>
      <c r="AD920" s="2"/>
      <c r="AE920" s="3"/>
      <c r="AO920" s="1" t="s">
        <v>3162</v>
      </c>
      <c r="BC920" s="1">
        <f t="shared" si="13"/>
        <v>1</v>
      </c>
    </row>
    <row r="921" spans="1:55" s="1" customFormat="1" ht="15" x14ac:dyDescent="0.25">
      <c r="D921" s="2"/>
      <c r="E921" s="2"/>
      <c r="H921" s="1" t="s">
        <v>3158</v>
      </c>
      <c r="I921" s="1" t="s">
        <v>1567</v>
      </c>
      <c r="J921" s="1" t="s">
        <v>1568</v>
      </c>
      <c r="M921" s="18" t="s">
        <v>1569</v>
      </c>
      <c r="N921" s="18"/>
      <c r="S921" s="1" t="s">
        <v>4213</v>
      </c>
      <c r="AD921" s="2"/>
      <c r="AE921" s="3"/>
      <c r="AF921" s="1" t="s">
        <v>2388</v>
      </c>
      <c r="BC921" s="1">
        <f t="shared" si="13"/>
        <v>0</v>
      </c>
    </row>
    <row r="922" spans="1:55" s="1" customFormat="1" ht="15" x14ac:dyDescent="0.25">
      <c r="D922" s="2"/>
      <c r="E922" s="2"/>
      <c r="H922" s="1" t="s">
        <v>481</v>
      </c>
      <c r="I922" s="1" t="s">
        <v>1567</v>
      </c>
      <c r="J922" s="1" t="s">
        <v>5150</v>
      </c>
      <c r="M922" s="18" t="s">
        <v>1570</v>
      </c>
      <c r="N922" s="18"/>
      <c r="S922" s="1" t="s">
        <v>4213</v>
      </c>
      <c r="AD922" s="2"/>
      <c r="AE922" s="3"/>
      <c r="AF922" s="1" t="s">
        <v>2388</v>
      </c>
      <c r="BC922" s="1">
        <f t="shared" si="13"/>
        <v>0</v>
      </c>
    </row>
    <row r="923" spans="1:55" s="1" customFormat="1" ht="15" x14ac:dyDescent="0.25">
      <c r="D923" s="2"/>
      <c r="E923" s="2"/>
      <c r="H923" s="1" t="s">
        <v>3158</v>
      </c>
      <c r="I923" s="1" t="s">
        <v>4176</v>
      </c>
      <c r="J923" s="1" t="s">
        <v>4177</v>
      </c>
      <c r="L923" s="1" t="s">
        <v>4178</v>
      </c>
      <c r="M923" s="18" t="s">
        <v>1591</v>
      </c>
      <c r="N923" s="18"/>
      <c r="O923" s="1" t="s">
        <v>4179</v>
      </c>
      <c r="P923" s="1" t="s">
        <v>488</v>
      </c>
      <c r="Q923" s="1" t="s">
        <v>296</v>
      </c>
      <c r="R923" s="1">
        <v>85209</v>
      </c>
      <c r="S923" s="1" t="s">
        <v>4213</v>
      </c>
      <c r="AD923" s="2"/>
      <c r="AE923" s="3"/>
      <c r="AF923" s="1" t="s">
        <v>2388</v>
      </c>
      <c r="BC923" s="1">
        <f t="shared" si="13"/>
        <v>0</v>
      </c>
    </row>
    <row r="924" spans="1:55" s="1" customFormat="1" ht="15" x14ac:dyDescent="0.25">
      <c r="E924" s="2"/>
      <c r="F924" s="2"/>
      <c r="G924" s="1" t="s">
        <v>3161</v>
      </c>
      <c r="H924" s="1" t="s">
        <v>481</v>
      </c>
      <c r="I924" s="1" t="s">
        <v>1346</v>
      </c>
      <c r="J924" s="1" t="s">
        <v>3178</v>
      </c>
      <c r="L924" s="1" t="s">
        <v>2261</v>
      </c>
      <c r="M924" s="18" t="s">
        <v>4468</v>
      </c>
      <c r="N924" s="18"/>
      <c r="O924" s="1" t="s">
        <v>1347</v>
      </c>
      <c r="P924" s="1" t="s">
        <v>488</v>
      </c>
      <c r="Q924" s="1" t="s">
        <v>296</v>
      </c>
      <c r="R924" s="1">
        <v>85206</v>
      </c>
      <c r="S924" s="1" t="s">
        <v>3161</v>
      </c>
      <c r="AA924" s="1" t="s">
        <v>2796</v>
      </c>
      <c r="AD924" s="2"/>
      <c r="AE924" s="3"/>
      <c r="AF924" s="1" t="s">
        <v>2388</v>
      </c>
      <c r="BC924" s="1">
        <f t="shared" si="13"/>
        <v>0</v>
      </c>
    </row>
    <row r="925" spans="1:55" s="1" customFormat="1" ht="15" x14ac:dyDescent="0.25">
      <c r="A925" s="8"/>
      <c r="D925" s="6"/>
      <c r="E925" s="2"/>
      <c r="H925" s="1" t="s">
        <v>3158</v>
      </c>
      <c r="I925" s="1" t="s">
        <v>3737</v>
      </c>
      <c r="J925" s="1" t="s">
        <v>2192</v>
      </c>
      <c r="L925" s="1" t="s">
        <v>3738</v>
      </c>
      <c r="M925" s="18" t="s">
        <v>4612</v>
      </c>
      <c r="N925" s="18"/>
      <c r="O925" s="1" t="s">
        <v>4613</v>
      </c>
      <c r="P925" s="1" t="s">
        <v>488</v>
      </c>
      <c r="Q925" s="1" t="s">
        <v>296</v>
      </c>
      <c r="R925" s="1">
        <v>85209</v>
      </c>
      <c r="S925" s="1" t="s">
        <v>4213</v>
      </c>
      <c r="AC925" s="2"/>
      <c r="AD925" s="3"/>
      <c r="BC925" s="1">
        <f t="shared" si="13"/>
        <v>0</v>
      </c>
    </row>
    <row r="926" spans="1:55" s="1" customFormat="1" ht="15" x14ac:dyDescent="0.25">
      <c r="A926" s="8"/>
      <c r="D926" s="6"/>
      <c r="E926" s="2"/>
      <c r="F926" s="2"/>
      <c r="H926" s="1" t="s">
        <v>3158</v>
      </c>
      <c r="I926" s="1" t="s">
        <v>2783</v>
      </c>
      <c r="J926" s="1" t="s">
        <v>3069</v>
      </c>
      <c r="M926" s="18"/>
      <c r="N926" s="18"/>
      <c r="AD926" s="2"/>
      <c r="AE926" s="3"/>
      <c r="AP926" s="1" t="s">
        <v>3162</v>
      </c>
      <c r="BC926" s="1">
        <f t="shared" si="13"/>
        <v>1</v>
      </c>
    </row>
    <row r="927" spans="1:55" s="1" customFormat="1" ht="15" x14ac:dyDescent="0.25">
      <c r="D927" s="2"/>
      <c r="E927" s="2"/>
      <c r="F927" s="2"/>
      <c r="G927" s="1" t="s">
        <v>3161</v>
      </c>
      <c r="H927" s="1" t="s">
        <v>481</v>
      </c>
      <c r="I927" s="1" t="s">
        <v>2888</v>
      </c>
      <c r="J927" s="1" t="s">
        <v>786</v>
      </c>
      <c r="L927" s="1" t="s">
        <v>2889</v>
      </c>
      <c r="M927" s="18" t="s">
        <v>2174</v>
      </c>
      <c r="N927" s="18"/>
      <c r="O927" s="1" t="s">
        <v>2173</v>
      </c>
      <c r="P927" s="1" t="s">
        <v>4836</v>
      </c>
      <c r="Q927" s="1" t="s">
        <v>4435</v>
      </c>
      <c r="R927" s="1">
        <v>57103</v>
      </c>
      <c r="S927" s="1" t="s">
        <v>4213</v>
      </c>
      <c r="AD927" s="2"/>
      <c r="AE927" s="3"/>
      <c r="AF927" s="1" t="s">
        <v>2388</v>
      </c>
      <c r="BC927" s="1">
        <f t="shared" si="13"/>
        <v>0</v>
      </c>
    </row>
    <row r="928" spans="1:55" s="1" customFormat="1" ht="15" x14ac:dyDescent="0.25">
      <c r="D928" s="2"/>
      <c r="E928" s="2"/>
      <c r="H928" s="1" t="s">
        <v>3158</v>
      </c>
      <c r="I928" s="1" t="s">
        <v>2653</v>
      </c>
      <c r="J928" s="1" t="s">
        <v>2451</v>
      </c>
      <c r="L928" s="1" t="s">
        <v>2654</v>
      </c>
      <c r="M928" s="18" t="s">
        <v>1206</v>
      </c>
      <c r="N928" s="18"/>
      <c r="O928" s="1" t="s">
        <v>389</v>
      </c>
      <c r="P928" s="1" t="s">
        <v>650</v>
      </c>
      <c r="Q928" s="1" t="s">
        <v>296</v>
      </c>
      <c r="R928" s="1">
        <v>85225</v>
      </c>
      <c r="AD928" s="2"/>
      <c r="AE928" s="3"/>
      <c r="BC928" s="1">
        <f t="shared" si="13"/>
        <v>0</v>
      </c>
    </row>
    <row r="929" spans="1:59" s="1" customFormat="1" ht="15" x14ac:dyDescent="0.25">
      <c r="D929" s="2"/>
      <c r="E929" s="2"/>
      <c r="H929" s="1" t="s">
        <v>481</v>
      </c>
      <c r="I929" s="1" t="s">
        <v>4482</v>
      </c>
      <c r="J929" s="1" t="s">
        <v>1761</v>
      </c>
      <c r="M929" s="18"/>
      <c r="N929" s="18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 t="s">
        <v>3162</v>
      </c>
      <c r="AQ929" s="2"/>
      <c r="AR929" s="2"/>
      <c r="AS929" s="2"/>
      <c r="AT929" s="2" t="s">
        <v>3162</v>
      </c>
      <c r="AV929" s="2"/>
      <c r="AW929" s="2"/>
      <c r="AX929" s="2" t="s">
        <v>3162</v>
      </c>
      <c r="AY929" s="2"/>
      <c r="AZ929" s="2"/>
      <c r="BA929" s="2"/>
      <c r="BB929" s="2"/>
      <c r="BC929" s="1">
        <f t="shared" si="13"/>
        <v>3</v>
      </c>
      <c r="BD929" s="3"/>
    </row>
    <row r="930" spans="1:59" s="1" customFormat="1" ht="15" x14ac:dyDescent="0.25">
      <c r="D930" s="2"/>
      <c r="E930" s="2"/>
      <c r="H930" s="1" t="s">
        <v>481</v>
      </c>
      <c r="I930" s="1" t="s">
        <v>4384</v>
      </c>
      <c r="J930" s="1" t="s">
        <v>4385</v>
      </c>
      <c r="L930" s="1" t="s">
        <v>4386</v>
      </c>
      <c r="M930" s="18"/>
      <c r="N930" s="18"/>
      <c r="O930" s="1" t="s">
        <v>1207</v>
      </c>
      <c r="P930" s="1" t="s">
        <v>5031</v>
      </c>
      <c r="Q930" s="1" t="s">
        <v>296</v>
      </c>
      <c r="R930" s="1">
        <v>85119</v>
      </c>
      <c r="AD930" s="2"/>
      <c r="AE930" s="3"/>
      <c r="BC930" s="1">
        <f t="shared" si="13"/>
        <v>0</v>
      </c>
    </row>
    <row r="931" spans="1:59" s="1" customFormat="1" ht="15" x14ac:dyDescent="0.25">
      <c r="A931" s="8"/>
      <c r="D931" s="6"/>
      <c r="E931" s="2"/>
      <c r="F931" s="2"/>
      <c r="H931" s="1" t="s">
        <v>481</v>
      </c>
      <c r="I931" s="1" t="s">
        <v>217</v>
      </c>
      <c r="J931" s="1" t="s">
        <v>1761</v>
      </c>
      <c r="M931" s="18"/>
      <c r="N931" s="18"/>
      <c r="AD931" s="2"/>
      <c r="AE931" s="3"/>
      <c r="AW931" s="1" t="s">
        <v>3162</v>
      </c>
      <c r="BC931" s="1">
        <f t="shared" si="13"/>
        <v>1</v>
      </c>
    </row>
    <row r="932" spans="1:59" s="1" customFormat="1" ht="15" x14ac:dyDescent="0.25">
      <c r="D932" s="2"/>
      <c r="E932" s="2"/>
      <c r="G932" s="1" t="s">
        <v>3161</v>
      </c>
      <c r="H932" s="1" t="s">
        <v>481</v>
      </c>
      <c r="I932" s="1" t="s">
        <v>1208</v>
      </c>
      <c r="J932" s="1" t="s">
        <v>1875</v>
      </c>
      <c r="L932" s="1" t="s">
        <v>1209</v>
      </c>
      <c r="M932" s="18" t="s">
        <v>1211</v>
      </c>
      <c r="N932" s="18"/>
      <c r="O932" s="1" t="s">
        <v>1210</v>
      </c>
      <c r="P932" s="1" t="s">
        <v>488</v>
      </c>
      <c r="Q932" s="1" t="s">
        <v>296</v>
      </c>
      <c r="R932" s="1">
        <v>85205</v>
      </c>
      <c r="S932" s="1" t="s">
        <v>4213</v>
      </c>
      <c r="AD932" s="2"/>
      <c r="AE932" s="3"/>
      <c r="BC932" s="1">
        <f t="shared" si="13"/>
        <v>0</v>
      </c>
    </row>
    <row r="933" spans="1:59" s="1" customFormat="1" ht="15" x14ac:dyDescent="0.25">
      <c r="D933" s="2"/>
      <c r="E933" s="2"/>
      <c r="G933" s="1" t="s">
        <v>3161</v>
      </c>
      <c r="H933" s="1" t="s">
        <v>3158</v>
      </c>
      <c r="I933" s="1" t="s">
        <v>1208</v>
      </c>
      <c r="J933" s="1" t="s">
        <v>4578</v>
      </c>
      <c r="L933" s="1" t="s">
        <v>1209</v>
      </c>
      <c r="M933" s="18" t="s">
        <v>1211</v>
      </c>
      <c r="N933" s="18"/>
      <c r="O933" s="1" t="s">
        <v>1210</v>
      </c>
      <c r="P933" s="1" t="s">
        <v>488</v>
      </c>
      <c r="Q933" s="1" t="s">
        <v>296</v>
      </c>
      <c r="R933" s="1">
        <v>85205</v>
      </c>
      <c r="S933" s="1" t="s">
        <v>4213</v>
      </c>
      <c r="AD933" s="2"/>
      <c r="AE933" s="3"/>
      <c r="BC933" s="1">
        <f t="shared" si="13"/>
        <v>0</v>
      </c>
    </row>
    <row r="934" spans="1:59" s="1" customFormat="1" ht="15" x14ac:dyDescent="0.25">
      <c r="D934" s="2"/>
      <c r="E934" s="2"/>
      <c r="G934" s="1" t="s">
        <v>3161</v>
      </c>
      <c r="H934" s="1" t="s">
        <v>481</v>
      </c>
      <c r="I934" s="1" t="s">
        <v>1212</v>
      </c>
      <c r="J934" s="1" t="s">
        <v>299</v>
      </c>
      <c r="L934" s="1" t="s">
        <v>1213</v>
      </c>
      <c r="M934" s="18" t="s">
        <v>1221</v>
      </c>
      <c r="N934" s="18"/>
      <c r="O934" s="1" t="s">
        <v>1219</v>
      </c>
      <c r="P934" s="1" t="s">
        <v>1220</v>
      </c>
      <c r="Q934" s="1" t="s">
        <v>3575</v>
      </c>
      <c r="R934" s="1">
        <v>51443</v>
      </c>
      <c r="S934" s="1" t="s">
        <v>4213</v>
      </c>
      <c r="AD934" s="2"/>
      <c r="AE934" s="3"/>
      <c r="AF934" s="1" t="s">
        <v>2564</v>
      </c>
      <c r="AN934" s="1" t="s">
        <v>3162</v>
      </c>
      <c r="AZ934" s="1" t="s">
        <v>3162</v>
      </c>
      <c r="BC934" s="1">
        <f t="shared" si="13"/>
        <v>2</v>
      </c>
      <c r="BD934" s="1" t="s">
        <v>4712</v>
      </c>
    </row>
    <row r="935" spans="1:59" s="1" customFormat="1" ht="15" x14ac:dyDescent="0.25">
      <c r="D935" s="2"/>
      <c r="E935" s="2"/>
      <c r="G935" s="1" t="s">
        <v>3161</v>
      </c>
      <c r="H935" s="1" t="s">
        <v>3158</v>
      </c>
      <c r="I935" s="1" t="s">
        <v>1212</v>
      </c>
      <c r="J935" s="1" t="s">
        <v>1222</v>
      </c>
      <c r="L935" s="1" t="s">
        <v>1223</v>
      </c>
      <c r="M935" s="18" t="s">
        <v>1224</v>
      </c>
      <c r="N935" s="18"/>
      <c r="O935" s="1" t="s">
        <v>1219</v>
      </c>
      <c r="P935" s="1" t="s">
        <v>1220</v>
      </c>
      <c r="Q935" s="1" t="s">
        <v>3575</v>
      </c>
      <c r="R935" s="1">
        <v>51443</v>
      </c>
      <c r="S935" s="1" t="s">
        <v>4213</v>
      </c>
      <c r="AD935" s="2"/>
      <c r="AE935" s="3"/>
      <c r="AF935" s="1" t="s">
        <v>2388</v>
      </c>
      <c r="AN935" s="1" t="s">
        <v>3162</v>
      </c>
      <c r="AZ935" s="1" t="s">
        <v>3162</v>
      </c>
      <c r="BC935" s="1">
        <f t="shared" si="13"/>
        <v>2</v>
      </c>
      <c r="BD935" s="1" t="s">
        <v>4712</v>
      </c>
    </row>
    <row r="936" spans="1:59" s="1" customFormat="1" ht="15" x14ac:dyDescent="0.25">
      <c r="A936" s="8"/>
      <c r="D936" s="6"/>
      <c r="E936" s="2"/>
      <c r="F936" s="2"/>
      <c r="H936" s="1" t="s">
        <v>3158</v>
      </c>
      <c r="I936" s="1" t="s">
        <v>1489</v>
      </c>
      <c r="J936" s="1" t="s">
        <v>1004</v>
      </c>
      <c r="M936" s="18"/>
      <c r="N936" s="18"/>
      <c r="AD936" s="2"/>
      <c r="AE936" s="3"/>
      <c r="AM936" s="1" t="s">
        <v>1492</v>
      </c>
      <c r="AO936" s="1" t="s">
        <v>3162</v>
      </c>
      <c r="BC936" s="1">
        <f t="shared" si="13"/>
        <v>2</v>
      </c>
    </row>
    <row r="937" spans="1:59" s="1" customFormat="1" ht="15" x14ac:dyDescent="0.25">
      <c r="A937" s="6">
        <v>42656</v>
      </c>
      <c r="B937" s="8"/>
      <c r="D937" s="6">
        <v>42656</v>
      </c>
      <c r="E937" s="2"/>
      <c r="F937" s="2"/>
      <c r="G937" s="1" t="s">
        <v>3162</v>
      </c>
      <c r="H937" s="1" t="s">
        <v>481</v>
      </c>
      <c r="I937" s="1" t="s">
        <v>4013</v>
      </c>
      <c r="J937" s="1" t="s">
        <v>4427</v>
      </c>
      <c r="L937" s="1" t="s">
        <v>3742</v>
      </c>
      <c r="M937" s="18" t="s">
        <v>3741</v>
      </c>
      <c r="N937" s="18"/>
      <c r="O937" s="1" t="s">
        <v>5166</v>
      </c>
      <c r="P937" s="1" t="s">
        <v>5031</v>
      </c>
      <c r="Q937" s="1" t="s">
        <v>296</v>
      </c>
      <c r="R937" s="1">
        <v>85119</v>
      </c>
      <c r="S937" s="1" t="s">
        <v>4213</v>
      </c>
      <c r="U937" s="1">
        <v>1</v>
      </c>
      <c r="V937" s="1" t="s">
        <v>378</v>
      </c>
      <c r="W937" s="1">
        <v>1</v>
      </c>
      <c r="AD937" s="1" t="s">
        <v>3498</v>
      </c>
      <c r="AE937" s="3"/>
      <c r="AF937" s="1" t="s">
        <v>2564</v>
      </c>
      <c r="BC937" s="1">
        <f t="shared" si="13"/>
        <v>0</v>
      </c>
      <c r="BF937" s="1" t="s">
        <v>4712</v>
      </c>
      <c r="BG937" s="1" t="s">
        <v>4712</v>
      </c>
    </row>
    <row r="938" spans="1:59" s="1" customFormat="1" ht="15" x14ac:dyDescent="0.25">
      <c r="A938" s="2"/>
      <c r="D938" s="2"/>
      <c r="E938" s="2"/>
      <c r="G938" s="1" t="s">
        <v>3162</v>
      </c>
      <c r="H938" s="1" t="s">
        <v>3158</v>
      </c>
      <c r="I938" s="1" t="s">
        <v>3753</v>
      </c>
      <c r="J938" s="1" t="s">
        <v>4578</v>
      </c>
      <c r="L938" s="1" t="s">
        <v>1225</v>
      </c>
      <c r="M938" s="18" t="s">
        <v>4944</v>
      </c>
      <c r="N938" s="18"/>
      <c r="O938" s="1" t="s">
        <v>1226</v>
      </c>
      <c r="P938" s="1" t="s">
        <v>650</v>
      </c>
      <c r="Q938" s="1" t="s">
        <v>296</v>
      </c>
      <c r="R938" s="1" t="s">
        <v>1227</v>
      </c>
      <c r="S938" s="1" t="s">
        <v>4213</v>
      </c>
      <c r="W938" s="1">
        <v>1</v>
      </c>
      <c r="AD938" s="1" t="s">
        <v>3267</v>
      </c>
      <c r="AE938" s="3" t="s">
        <v>3161</v>
      </c>
      <c r="AF938" s="1" t="s">
        <v>2388</v>
      </c>
      <c r="BC938" s="1">
        <f t="shared" si="13"/>
        <v>0</v>
      </c>
    </row>
    <row r="939" spans="1:59" s="1" customFormat="1" ht="15" x14ac:dyDescent="0.25">
      <c r="A939" s="2"/>
      <c r="D939" s="2"/>
      <c r="E939" s="2"/>
      <c r="H939" s="1" t="s">
        <v>481</v>
      </c>
      <c r="I939" s="1" t="s">
        <v>4945</v>
      </c>
      <c r="J939" s="1" t="s">
        <v>5044</v>
      </c>
      <c r="L939" s="1" t="s">
        <v>4366</v>
      </c>
      <c r="M939" s="18"/>
      <c r="N939" s="18"/>
      <c r="AB939" s="2" t="s">
        <v>4946</v>
      </c>
      <c r="AC939" s="3" t="s">
        <v>3161</v>
      </c>
      <c r="AN939" s="1" t="s">
        <v>3162</v>
      </c>
      <c r="BB939" s="1" t="s">
        <v>3162</v>
      </c>
      <c r="BC939" s="1">
        <f t="shared" si="13"/>
        <v>2</v>
      </c>
    </row>
    <row r="940" spans="1:59" s="1" customFormat="1" ht="15" x14ac:dyDescent="0.25">
      <c r="A940" s="2"/>
      <c r="D940" s="2"/>
      <c r="E940" s="2"/>
      <c r="H940" s="1" t="s">
        <v>3158</v>
      </c>
      <c r="I940" s="1" t="s">
        <v>3938</v>
      </c>
      <c r="J940" s="1" t="s">
        <v>3939</v>
      </c>
      <c r="L940" s="1" t="s">
        <v>3940</v>
      </c>
      <c r="M940" s="18" t="s">
        <v>3942</v>
      </c>
      <c r="N940" s="18"/>
      <c r="O940" s="1" t="s">
        <v>3941</v>
      </c>
      <c r="P940" s="1" t="s">
        <v>650</v>
      </c>
      <c r="Q940" s="1" t="s">
        <v>296</v>
      </c>
      <c r="S940" s="1" t="s">
        <v>4213</v>
      </c>
      <c r="AD940" s="2"/>
      <c r="AE940" s="3"/>
      <c r="AF940" s="1" t="s">
        <v>2564</v>
      </c>
      <c r="BC940" s="1">
        <f t="shared" si="13"/>
        <v>0</v>
      </c>
    </row>
    <row r="941" spans="1:59" s="1" customFormat="1" ht="15" x14ac:dyDescent="0.25">
      <c r="A941" s="2"/>
      <c r="D941" s="2"/>
      <c r="E941" s="2"/>
      <c r="H941" s="1" t="s">
        <v>481</v>
      </c>
      <c r="I941" s="1" t="s">
        <v>3943</v>
      </c>
      <c r="J941" s="1" t="s">
        <v>2738</v>
      </c>
      <c r="L941" s="1" t="s">
        <v>3944</v>
      </c>
      <c r="M941" s="18"/>
      <c r="N941" s="18"/>
      <c r="O941" s="1" t="s">
        <v>3945</v>
      </c>
      <c r="P941" s="1" t="s">
        <v>488</v>
      </c>
      <c r="Q941" s="1" t="s">
        <v>296</v>
      </c>
      <c r="R941" s="1">
        <v>85203</v>
      </c>
      <c r="Y941" s="1" t="s">
        <v>297</v>
      </c>
      <c r="AB941" s="1" t="s">
        <v>3946</v>
      </c>
      <c r="AD941" s="2"/>
      <c r="AE941" s="3"/>
      <c r="BC941" s="1">
        <f t="shared" si="13"/>
        <v>0</v>
      </c>
    </row>
    <row r="942" spans="1:59" s="1" customFormat="1" ht="15" x14ac:dyDescent="0.25">
      <c r="A942" s="6">
        <v>42663</v>
      </c>
      <c r="B942" s="8"/>
      <c r="D942" s="6">
        <v>42663</v>
      </c>
      <c r="E942" s="2"/>
      <c r="H942" s="1" t="s">
        <v>481</v>
      </c>
      <c r="I942" s="1" t="s">
        <v>3947</v>
      </c>
      <c r="J942" s="1" t="s">
        <v>3948</v>
      </c>
      <c r="K942" s="1">
        <v>1</v>
      </c>
      <c r="L942" s="1" t="s">
        <v>467</v>
      </c>
      <c r="M942" s="18" t="s">
        <v>3949</v>
      </c>
      <c r="N942" s="18"/>
      <c r="O942" s="1" t="s">
        <v>468</v>
      </c>
      <c r="P942" s="1" t="s">
        <v>488</v>
      </c>
      <c r="Q942" s="1" t="s">
        <v>296</v>
      </c>
      <c r="R942" s="1">
        <v>85286</v>
      </c>
      <c r="S942" s="1" t="s">
        <v>4213</v>
      </c>
      <c r="T942" s="1" t="s">
        <v>4712</v>
      </c>
      <c r="AB942" s="2"/>
      <c r="AC942" s="3" t="s">
        <v>3161</v>
      </c>
      <c r="BC942" s="1">
        <f t="shared" si="13"/>
        <v>0</v>
      </c>
    </row>
    <row r="943" spans="1:59" s="1" customFormat="1" ht="15" x14ac:dyDescent="0.25">
      <c r="E943" s="2"/>
      <c r="G943" s="1" t="s">
        <v>3161</v>
      </c>
      <c r="H943" s="1" t="s">
        <v>3158</v>
      </c>
      <c r="I943" s="1" t="s">
        <v>272</v>
      </c>
      <c r="J943" s="1" t="s">
        <v>3786</v>
      </c>
      <c r="L943" s="1" t="s">
        <v>3616</v>
      </c>
      <c r="M943" s="18" t="s">
        <v>3617</v>
      </c>
      <c r="N943" s="18"/>
      <c r="O943" s="1" t="s">
        <v>3618</v>
      </c>
      <c r="P943" s="1" t="s">
        <v>488</v>
      </c>
      <c r="Q943" s="1" t="s">
        <v>296</v>
      </c>
      <c r="R943" s="1">
        <v>85206</v>
      </c>
      <c r="S943" s="1" t="s">
        <v>4213</v>
      </c>
      <c r="U943" s="1">
        <v>0</v>
      </c>
      <c r="AD943" s="2"/>
      <c r="AE943" s="3"/>
      <c r="AF943" s="1" t="s">
        <v>2388</v>
      </c>
      <c r="BC943" s="1">
        <f t="shared" si="13"/>
        <v>0</v>
      </c>
    </row>
    <row r="944" spans="1:59" s="1" customFormat="1" ht="15" x14ac:dyDescent="0.25">
      <c r="D944" s="2"/>
      <c r="E944" s="2"/>
      <c r="I944" s="1" t="s">
        <v>272</v>
      </c>
      <c r="J944" s="1" t="s">
        <v>1391</v>
      </c>
      <c r="M944" s="18"/>
      <c r="N944" s="18"/>
      <c r="AB944" s="2"/>
      <c r="AC944" s="3"/>
      <c r="AV944" s="1" t="s">
        <v>3162</v>
      </c>
      <c r="BC944" s="1">
        <f t="shared" si="13"/>
        <v>1</v>
      </c>
    </row>
    <row r="945" spans="1:78" s="1" customFormat="1" ht="15" x14ac:dyDescent="0.25">
      <c r="D945" s="2"/>
      <c r="E945" s="2"/>
      <c r="G945" s="1" t="s">
        <v>3161</v>
      </c>
      <c r="H945" s="1" t="s">
        <v>481</v>
      </c>
      <c r="I945" s="1" t="s">
        <v>272</v>
      </c>
      <c r="J945" s="1" t="s">
        <v>273</v>
      </c>
      <c r="L945" s="1" t="s">
        <v>274</v>
      </c>
      <c r="M945" s="18"/>
      <c r="N945" s="18"/>
      <c r="O945" s="1" t="s">
        <v>1926</v>
      </c>
      <c r="P945" s="1" t="s">
        <v>488</v>
      </c>
      <c r="Q945" s="1" t="s">
        <v>296</v>
      </c>
      <c r="AB945" s="2"/>
      <c r="AC945" s="3"/>
      <c r="BC945" s="1">
        <f t="shared" si="13"/>
        <v>0</v>
      </c>
    </row>
    <row r="946" spans="1:78" s="1" customFormat="1" ht="15" x14ac:dyDescent="0.25">
      <c r="D946" s="2"/>
      <c r="E946" s="2"/>
      <c r="I946" s="1" t="s">
        <v>3568</v>
      </c>
      <c r="J946" s="1" t="s">
        <v>879</v>
      </c>
      <c r="M946" s="5" t="s">
        <v>3569</v>
      </c>
      <c r="N946" s="5"/>
      <c r="S946" s="1" t="s">
        <v>4213</v>
      </c>
      <c r="AB946" s="2"/>
      <c r="AC946" s="3"/>
      <c r="BC946" s="1">
        <f t="shared" si="13"/>
        <v>0</v>
      </c>
    </row>
    <row r="947" spans="1:78" s="1" customFormat="1" ht="15" x14ac:dyDescent="0.25">
      <c r="D947" s="2"/>
      <c r="E947" s="2"/>
      <c r="H947" s="1" t="s">
        <v>3158</v>
      </c>
      <c r="I947" s="1" t="s">
        <v>3950</v>
      </c>
      <c r="J947" s="1" t="s">
        <v>3951</v>
      </c>
      <c r="M947" s="18" t="s">
        <v>3952</v>
      </c>
      <c r="N947" s="18"/>
      <c r="Q947" s="1" t="s">
        <v>296</v>
      </c>
      <c r="S947" s="1" t="s">
        <v>4213</v>
      </c>
      <c r="AD947" s="2"/>
      <c r="AE947" s="3"/>
      <c r="AF947" s="1" t="s">
        <v>2564</v>
      </c>
      <c r="BC947" s="1">
        <f t="shared" si="13"/>
        <v>0</v>
      </c>
    </row>
    <row r="948" spans="1:78" s="1" customFormat="1" ht="15" x14ac:dyDescent="0.25">
      <c r="D948" s="2"/>
      <c r="E948" s="2"/>
      <c r="H948" s="1" t="s">
        <v>3158</v>
      </c>
      <c r="I948" s="1" t="s">
        <v>3953</v>
      </c>
      <c r="J948" s="1" t="s">
        <v>3954</v>
      </c>
      <c r="M948" s="18" t="s">
        <v>2591</v>
      </c>
      <c r="N948" s="18"/>
      <c r="S948" s="1" t="s">
        <v>4712</v>
      </c>
      <c r="AD948" s="2"/>
      <c r="AE948" s="3"/>
      <c r="AF948" s="1" t="s">
        <v>2392</v>
      </c>
      <c r="BC948" s="1">
        <f t="shared" si="13"/>
        <v>0</v>
      </c>
    </row>
    <row r="949" spans="1:78" s="1" customFormat="1" ht="15" x14ac:dyDescent="0.25">
      <c r="D949" s="2"/>
      <c r="E949" s="2"/>
      <c r="H949" s="1" t="s">
        <v>3158</v>
      </c>
      <c r="I949" s="1" t="s">
        <v>3953</v>
      </c>
      <c r="J949" s="1" t="s">
        <v>2966</v>
      </c>
      <c r="M949" s="18" t="s">
        <v>2967</v>
      </c>
      <c r="N949" s="18"/>
      <c r="S949" s="1" t="s">
        <v>4213</v>
      </c>
      <c r="AD949" s="2"/>
      <c r="AE949" s="3"/>
      <c r="AF949" s="1" t="s">
        <v>2388</v>
      </c>
      <c r="BC949" s="1">
        <f t="shared" si="13"/>
        <v>0</v>
      </c>
    </row>
    <row r="950" spans="1:78" s="1" customFormat="1" ht="15" x14ac:dyDescent="0.25">
      <c r="D950" s="2"/>
      <c r="E950" s="2"/>
      <c r="H950" s="1" t="s">
        <v>481</v>
      </c>
      <c r="I950" s="1" t="s">
        <v>3953</v>
      </c>
      <c r="J950" s="1" t="s">
        <v>2738</v>
      </c>
      <c r="M950" s="18" t="s">
        <v>2591</v>
      </c>
      <c r="N950" s="18"/>
      <c r="S950" s="1" t="s">
        <v>4213</v>
      </c>
      <c r="AD950" s="2"/>
      <c r="AE950" s="3"/>
      <c r="AF950" s="1" t="s">
        <v>2388</v>
      </c>
      <c r="BC950" s="1">
        <f t="shared" si="13"/>
        <v>0</v>
      </c>
    </row>
    <row r="951" spans="1:78" s="1" customFormat="1" ht="15" x14ac:dyDescent="0.25">
      <c r="A951" s="8"/>
      <c r="D951" s="6"/>
      <c r="E951" s="2"/>
      <c r="F951" s="2"/>
      <c r="H951" s="1" t="s">
        <v>481</v>
      </c>
      <c r="I951" s="1" t="s">
        <v>2740</v>
      </c>
      <c r="J951" s="1" t="s">
        <v>3178</v>
      </c>
      <c r="L951" s="1" t="s">
        <v>2741</v>
      </c>
      <c r="M951" s="18" t="s">
        <v>3101</v>
      </c>
      <c r="N951" s="18"/>
      <c r="O951" s="1" t="s">
        <v>1891</v>
      </c>
      <c r="P951" s="1" t="s">
        <v>488</v>
      </c>
      <c r="Q951" s="1" t="s">
        <v>296</v>
      </c>
      <c r="R951" s="1">
        <v>85206</v>
      </c>
      <c r="S951" s="1" t="s">
        <v>4213</v>
      </c>
      <c r="W951" s="1">
        <v>1</v>
      </c>
      <c r="AD951" s="2" t="s">
        <v>4615</v>
      </c>
      <c r="AE951" s="3" t="s">
        <v>3161</v>
      </c>
      <c r="AF951" s="1" t="s">
        <v>2564</v>
      </c>
      <c r="BC951" s="1">
        <f t="shared" si="13"/>
        <v>0</v>
      </c>
      <c r="BF951" s="1" t="s">
        <v>4712</v>
      </c>
      <c r="BG951" s="1" t="s">
        <v>4712</v>
      </c>
      <c r="BH951" s="1" t="s">
        <v>4712</v>
      </c>
      <c r="BJ951" s="1" t="s">
        <v>4712</v>
      </c>
      <c r="BK951" s="1" t="s">
        <v>4712</v>
      </c>
      <c r="BL951" s="1" t="s">
        <v>4712</v>
      </c>
      <c r="BM951" s="1" t="s">
        <v>4712</v>
      </c>
      <c r="BN951" s="1" t="s">
        <v>4712</v>
      </c>
      <c r="BO951" s="1" t="s">
        <v>4712</v>
      </c>
      <c r="BR951" s="1" t="s">
        <v>4712</v>
      </c>
      <c r="BS951" s="1" t="s">
        <v>4712</v>
      </c>
      <c r="BZ951" s="1" t="s">
        <v>4712</v>
      </c>
    </row>
    <row r="952" spans="1:78" s="1" customFormat="1" ht="15" x14ac:dyDescent="0.25">
      <c r="D952" s="2"/>
      <c r="E952" s="2"/>
      <c r="H952" s="1" t="s">
        <v>3158</v>
      </c>
      <c r="I952" s="1" t="s">
        <v>2592</v>
      </c>
      <c r="J952" s="1" t="s">
        <v>2593</v>
      </c>
      <c r="M952" s="18" t="s">
        <v>2594</v>
      </c>
      <c r="N952" s="18"/>
      <c r="O952" s="1" t="s">
        <v>1054</v>
      </c>
      <c r="P952" s="1" t="s">
        <v>488</v>
      </c>
      <c r="Q952" s="1" t="s">
        <v>296</v>
      </c>
      <c r="R952" s="1">
        <v>85206</v>
      </c>
      <c r="S952" s="1" t="s">
        <v>4712</v>
      </c>
      <c r="AB952" s="1" t="s">
        <v>3189</v>
      </c>
      <c r="AD952" s="2"/>
      <c r="AE952" s="3"/>
      <c r="AF952" s="1" t="s">
        <v>2392</v>
      </c>
      <c r="BC952" s="1">
        <f t="shared" si="13"/>
        <v>0</v>
      </c>
    </row>
    <row r="953" spans="1:78" s="1" customFormat="1" ht="15" x14ac:dyDescent="0.25">
      <c r="D953" s="2"/>
      <c r="E953" s="2"/>
      <c r="H953" s="1" t="s">
        <v>3158</v>
      </c>
      <c r="I953" s="1" t="s">
        <v>2592</v>
      </c>
      <c r="J953" s="1" t="s">
        <v>436</v>
      </c>
      <c r="M953" s="18"/>
      <c r="N953" s="18"/>
      <c r="AB953" s="2"/>
      <c r="AC953" s="3"/>
      <c r="AD953" s="1" t="s">
        <v>3379</v>
      </c>
      <c r="AQ953" s="1" t="s">
        <v>1447</v>
      </c>
      <c r="BC953" s="1">
        <f t="shared" si="13"/>
        <v>1</v>
      </c>
    </row>
    <row r="954" spans="1:78" s="1" customFormat="1" ht="15" x14ac:dyDescent="0.25">
      <c r="D954" s="2"/>
      <c r="E954" s="2"/>
      <c r="H954" s="1" t="s">
        <v>481</v>
      </c>
      <c r="I954" s="1" t="s">
        <v>2592</v>
      </c>
      <c r="J954" s="1" t="s">
        <v>106</v>
      </c>
      <c r="M954" s="18" t="s">
        <v>2594</v>
      </c>
      <c r="N954" s="18"/>
      <c r="O954" s="1" t="s">
        <v>1054</v>
      </c>
      <c r="P954" s="1" t="s">
        <v>488</v>
      </c>
      <c r="Q954" s="1" t="s">
        <v>296</v>
      </c>
      <c r="R954" s="1">
        <v>85206</v>
      </c>
      <c r="S954" s="1" t="s">
        <v>4213</v>
      </c>
      <c r="AD954" s="2"/>
      <c r="AE954" s="3"/>
      <c r="AF954" s="1" t="s">
        <v>2388</v>
      </c>
      <c r="BC954" s="1">
        <f t="shared" ref="BC954:BC1017" si="14">COUNTA(AG954:BB954)</f>
        <v>0</v>
      </c>
    </row>
    <row r="955" spans="1:78" s="1" customFormat="1" ht="15" x14ac:dyDescent="0.25">
      <c r="D955" s="6"/>
      <c r="E955" s="2"/>
      <c r="H955" s="1" t="s">
        <v>481</v>
      </c>
      <c r="I955" s="1" t="s">
        <v>4215</v>
      </c>
      <c r="J955" s="1" t="s">
        <v>4537</v>
      </c>
      <c r="M955" s="18" t="s">
        <v>4601</v>
      </c>
      <c r="N955" s="18"/>
      <c r="S955" s="1" t="s">
        <v>4213</v>
      </c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1">
        <f t="shared" si="14"/>
        <v>0</v>
      </c>
      <c r="BD955" s="3"/>
    </row>
    <row r="956" spans="1:78" s="1" customFormat="1" ht="15" x14ac:dyDescent="0.25">
      <c r="D956" s="2"/>
      <c r="E956" s="2"/>
      <c r="H956" s="1" t="s">
        <v>3158</v>
      </c>
      <c r="I956" s="1" t="s">
        <v>2597</v>
      </c>
      <c r="J956" s="1" t="s">
        <v>1536</v>
      </c>
      <c r="M956" s="18" t="s">
        <v>2598</v>
      </c>
      <c r="N956" s="18"/>
      <c r="S956" s="1" t="s">
        <v>4213</v>
      </c>
      <c r="AD956" s="2" t="s">
        <v>4195</v>
      </c>
      <c r="AE956" s="3"/>
      <c r="AF956" s="1" t="s">
        <v>2564</v>
      </c>
      <c r="BC956" s="1">
        <f t="shared" si="14"/>
        <v>0</v>
      </c>
      <c r="BF956" s="1" t="s">
        <v>4712</v>
      </c>
    </row>
    <row r="957" spans="1:78" s="1" customFormat="1" ht="15" x14ac:dyDescent="0.25">
      <c r="A957" s="8"/>
      <c r="D957" s="6"/>
      <c r="E957" s="2"/>
      <c r="F957" s="2"/>
      <c r="I957" s="1" t="s">
        <v>2015</v>
      </c>
      <c r="J957" s="1" t="s">
        <v>2829</v>
      </c>
      <c r="M957" s="18"/>
      <c r="N957" s="18"/>
      <c r="AD957" s="2"/>
      <c r="AE957" s="3"/>
      <c r="AM957" s="1" t="s">
        <v>3162</v>
      </c>
      <c r="AP957" s="1" t="s">
        <v>3162</v>
      </c>
      <c r="AQ957" s="1" t="s">
        <v>3162</v>
      </c>
      <c r="AU957" s="1" t="s">
        <v>3162</v>
      </c>
      <c r="BC957" s="1">
        <f t="shared" si="14"/>
        <v>4</v>
      </c>
    </row>
    <row r="958" spans="1:78" s="1" customFormat="1" ht="15" x14ac:dyDescent="0.25">
      <c r="D958" s="2"/>
      <c r="E958" s="2"/>
      <c r="H958" s="1" t="s">
        <v>481</v>
      </c>
      <c r="I958" s="1" t="s">
        <v>2992</v>
      </c>
      <c r="J958" s="1" t="s">
        <v>2993</v>
      </c>
      <c r="M958" s="18"/>
      <c r="N958" s="18"/>
      <c r="Z958" s="1" t="s">
        <v>297</v>
      </c>
      <c r="AB958" s="2"/>
      <c r="AC958" s="3"/>
      <c r="BC958" s="1">
        <f t="shared" si="14"/>
        <v>0</v>
      </c>
    </row>
    <row r="959" spans="1:78" s="1" customFormat="1" ht="15" x14ac:dyDescent="0.25">
      <c r="D959" s="2"/>
      <c r="E959" s="2"/>
      <c r="H959" s="1" t="s">
        <v>3158</v>
      </c>
      <c r="I959" s="1" t="s">
        <v>2992</v>
      </c>
      <c r="J959" s="1" t="s">
        <v>2451</v>
      </c>
      <c r="M959" s="18"/>
      <c r="N959" s="18"/>
      <c r="Z959" s="1" t="s">
        <v>297</v>
      </c>
      <c r="AB959" s="2"/>
      <c r="AC959" s="3"/>
      <c r="BC959" s="1">
        <f t="shared" si="14"/>
        <v>0</v>
      </c>
    </row>
    <row r="960" spans="1:78" s="1" customFormat="1" ht="15" x14ac:dyDescent="0.25">
      <c r="D960" s="2"/>
      <c r="E960" s="2"/>
      <c r="G960" s="1" t="s">
        <v>3162</v>
      </c>
      <c r="H960" s="1" t="s">
        <v>3158</v>
      </c>
      <c r="I960" s="1" t="s">
        <v>1633</v>
      </c>
      <c r="J960" s="1" t="s">
        <v>2994</v>
      </c>
      <c r="L960" s="1" t="s">
        <v>4052</v>
      </c>
      <c r="M960" s="18" t="s">
        <v>2995</v>
      </c>
      <c r="N960" s="18"/>
      <c r="P960" s="1" t="s">
        <v>650</v>
      </c>
      <c r="Q960" s="1" t="s">
        <v>296</v>
      </c>
      <c r="R960" s="1" t="s">
        <v>1227</v>
      </c>
      <c r="S960" s="1" t="s">
        <v>4213</v>
      </c>
      <c r="U960" s="1">
        <v>1</v>
      </c>
      <c r="V960" s="1" t="s">
        <v>3357</v>
      </c>
      <c r="AD960" s="2" t="s">
        <v>379</v>
      </c>
      <c r="AE960" s="3" t="s">
        <v>3161</v>
      </c>
      <c r="AF960" s="1" t="s">
        <v>1771</v>
      </c>
      <c r="AL960" s="1" t="s">
        <v>3162</v>
      </c>
      <c r="BC960" s="1">
        <f t="shared" si="14"/>
        <v>1</v>
      </c>
    </row>
    <row r="961" spans="1:71" s="1" customFormat="1" ht="15" x14ac:dyDescent="0.25">
      <c r="D961" s="2"/>
      <c r="E961" s="2"/>
      <c r="G961" s="1" t="s">
        <v>3162</v>
      </c>
      <c r="H961" s="1" t="s">
        <v>3158</v>
      </c>
      <c r="I961" s="1" t="s">
        <v>1633</v>
      </c>
      <c r="J961" s="1" t="s">
        <v>2994</v>
      </c>
      <c r="L961" s="1" t="s">
        <v>4052</v>
      </c>
      <c r="M961" s="18" t="s">
        <v>2995</v>
      </c>
      <c r="N961" s="18"/>
      <c r="P961" s="1" t="s">
        <v>650</v>
      </c>
      <c r="Q961" s="1" t="s">
        <v>296</v>
      </c>
      <c r="R961" s="1" t="s">
        <v>1227</v>
      </c>
      <c r="S961" s="1" t="s">
        <v>4213</v>
      </c>
      <c r="U961" s="1">
        <v>1</v>
      </c>
      <c r="V961" s="1" t="s">
        <v>3357</v>
      </c>
      <c r="AD961" s="2" t="s">
        <v>379</v>
      </c>
      <c r="AE961" s="3" t="s">
        <v>3161</v>
      </c>
      <c r="AF961" s="1" t="s">
        <v>1771</v>
      </c>
      <c r="BC961" s="1">
        <f t="shared" si="14"/>
        <v>0</v>
      </c>
    </row>
    <row r="962" spans="1:71" s="1" customFormat="1" ht="15" x14ac:dyDescent="0.25">
      <c r="D962" s="2"/>
      <c r="E962" s="2"/>
      <c r="H962" s="1" t="s">
        <v>3158</v>
      </c>
      <c r="I962" s="1" t="s">
        <v>2998</v>
      </c>
      <c r="J962" s="1" t="s">
        <v>879</v>
      </c>
      <c r="M962" s="18" t="s">
        <v>2999</v>
      </c>
      <c r="N962" s="18"/>
      <c r="S962" s="1" t="s">
        <v>4213</v>
      </c>
      <c r="AD962" s="2"/>
      <c r="AE962" s="3"/>
      <c r="AF962" s="1" t="s">
        <v>2564</v>
      </c>
      <c r="BC962" s="1">
        <f t="shared" si="14"/>
        <v>0</v>
      </c>
    </row>
    <row r="963" spans="1:71" s="1" customFormat="1" ht="15" x14ac:dyDescent="0.25">
      <c r="D963" s="2"/>
      <c r="E963" s="2"/>
      <c r="H963" s="1" t="s">
        <v>481</v>
      </c>
      <c r="I963" s="1" t="s">
        <v>2998</v>
      </c>
      <c r="J963" s="1" t="s">
        <v>2438</v>
      </c>
      <c r="M963" s="18" t="s">
        <v>2999</v>
      </c>
      <c r="N963" s="18"/>
      <c r="S963" s="1" t="s">
        <v>4712</v>
      </c>
      <c r="AD963" s="2"/>
      <c r="AE963" s="3"/>
      <c r="AF963" s="1" t="s">
        <v>2568</v>
      </c>
      <c r="BC963" s="1">
        <f t="shared" si="14"/>
        <v>0</v>
      </c>
    </row>
    <row r="964" spans="1:71" s="1" customFormat="1" ht="15" x14ac:dyDescent="0.25">
      <c r="D964" s="2"/>
      <c r="E964" s="2"/>
      <c r="H964" s="1" t="s">
        <v>3158</v>
      </c>
      <c r="I964" s="1" t="s">
        <v>3000</v>
      </c>
      <c r="J964" s="1" t="s">
        <v>3159</v>
      </c>
      <c r="M964" s="18" t="s">
        <v>3001</v>
      </c>
      <c r="N964" s="18"/>
      <c r="S964" s="1" t="s">
        <v>4213</v>
      </c>
      <c r="AD964" s="2"/>
      <c r="AE964" s="3"/>
      <c r="AF964" s="1" t="s">
        <v>2564</v>
      </c>
      <c r="BC964" s="1">
        <f t="shared" si="14"/>
        <v>0</v>
      </c>
      <c r="BF964" s="1" t="s">
        <v>4712</v>
      </c>
    </row>
    <row r="965" spans="1:71" s="1" customFormat="1" ht="15" x14ac:dyDescent="0.25">
      <c r="D965" s="6"/>
      <c r="E965" s="2"/>
      <c r="H965" s="1" t="s">
        <v>3158</v>
      </c>
      <c r="I965" s="1" t="s">
        <v>3640</v>
      </c>
      <c r="J965" s="1" t="s">
        <v>3641</v>
      </c>
      <c r="M965" s="18"/>
      <c r="N965" s="18"/>
      <c r="AD965" s="2"/>
      <c r="AE965" s="3"/>
      <c r="BC965" s="1">
        <f t="shared" si="14"/>
        <v>0</v>
      </c>
    </row>
    <row r="966" spans="1:71" s="1" customFormat="1" ht="15" x14ac:dyDescent="0.25">
      <c r="A966" s="6">
        <v>42705</v>
      </c>
      <c r="D966" s="6">
        <v>42705</v>
      </c>
      <c r="E966" s="2"/>
      <c r="G966" s="1" t="s">
        <v>3162</v>
      </c>
      <c r="H966" s="1" t="s">
        <v>481</v>
      </c>
      <c r="I966" s="1" t="s">
        <v>3002</v>
      </c>
      <c r="J966" s="1" t="s">
        <v>3003</v>
      </c>
      <c r="L966" s="1" t="s">
        <v>3004</v>
      </c>
      <c r="M966" s="18" t="s">
        <v>3006</v>
      </c>
      <c r="N966" s="18"/>
      <c r="O966" s="1" t="s">
        <v>3005</v>
      </c>
      <c r="P966" s="1" t="s">
        <v>650</v>
      </c>
      <c r="Q966" s="1" t="s">
        <v>296</v>
      </c>
      <c r="R966" s="1">
        <v>85225</v>
      </c>
      <c r="S966" s="1" t="s">
        <v>4213</v>
      </c>
      <c r="AD966" s="2"/>
      <c r="AE966" s="3"/>
      <c r="AF966" s="1" t="s">
        <v>2388</v>
      </c>
      <c r="AY966" s="1" t="s">
        <v>3162</v>
      </c>
      <c r="AZ966" s="1" t="s">
        <v>3162</v>
      </c>
      <c r="BA966" s="1" t="s">
        <v>3162</v>
      </c>
      <c r="BB966" s="1" t="s">
        <v>3162</v>
      </c>
      <c r="BC966" s="1">
        <f t="shared" si="14"/>
        <v>4</v>
      </c>
      <c r="BF966" s="1" t="s">
        <v>4712</v>
      </c>
      <c r="BG966" s="1" t="s">
        <v>4712</v>
      </c>
      <c r="BH966" s="1" t="s">
        <v>4712</v>
      </c>
      <c r="BI966" s="1" t="s">
        <v>4712</v>
      </c>
      <c r="BL966" s="1" t="s">
        <v>4712</v>
      </c>
      <c r="BM966" s="1" t="s">
        <v>4712</v>
      </c>
      <c r="BN966" s="1" t="s">
        <v>4712</v>
      </c>
      <c r="BO966" s="1" t="s">
        <v>4712</v>
      </c>
      <c r="BP966" s="1" t="s">
        <v>4712</v>
      </c>
      <c r="BQ966" s="1" t="s">
        <v>4712</v>
      </c>
      <c r="BS966" s="1" t="s">
        <v>4712</v>
      </c>
    </row>
    <row r="967" spans="1:71" s="1" customFormat="1" ht="15" x14ac:dyDescent="0.25">
      <c r="A967" s="6"/>
      <c r="D967" s="6"/>
      <c r="E967" s="2"/>
      <c r="I967" s="1" t="s">
        <v>275</v>
      </c>
      <c r="J967" s="1" t="s">
        <v>222</v>
      </c>
      <c r="M967" s="18"/>
      <c r="N967" s="18"/>
      <c r="AD967" s="2"/>
      <c r="AE967" s="3"/>
      <c r="AX967" s="1" t="s">
        <v>3162</v>
      </c>
      <c r="BC967" s="1">
        <f t="shared" si="14"/>
        <v>1</v>
      </c>
    </row>
    <row r="968" spans="1:71" s="1" customFormat="1" ht="15" x14ac:dyDescent="0.25">
      <c r="A968" s="2"/>
      <c r="D968" s="2"/>
      <c r="E968" s="2"/>
      <c r="G968" s="1" t="s">
        <v>3161</v>
      </c>
      <c r="H968" s="1" t="s">
        <v>481</v>
      </c>
      <c r="I968" s="1" t="s">
        <v>3007</v>
      </c>
      <c r="J968" s="1" t="s">
        <v>3178</v>
      </c>
      <c r="L968" s="1" t="s">
        <v>808</v>
      </c>
      <c r="M968" s="18" t="s">
        <v>2680</v>
      </c>
      <c r="N968" s="18"/>
      <c r="O968" s="1" t="s">
        <v>807</v>
      </c>
      <c r="P968" s="1" t="s">
        <v>488</v>
      </c>
      <c r="Q968" s="1" t="s">
        <v>296</v>
      </c>
      <c r="S968" s="1" t="s">
        <v>4213</v>
      </c>
      <c r="AD968" s="2"/>
      <c r="AE968" s="3"/>
      <c r="AF968" s="1" t="s">
        <v>2564</v>
      </c>
      <c r="AM968" s="1" t="s">
        <v>3162</v>
      </c>
      <c r="AP968" s="1" t="s">
        <v>3162</v>
      </c>
      <c r="AZ968" s="1" t="s">
        <v>3162</v>
      </c>
      <c r="BC968" s="1">
        <f t="shared" si="14"/>
        <v>3</v>
      </c>
    </row>
    <row r="969" spans="1:71" s="1" customFormat="1" ht="15" x14ac:dyDescent="0.25">
      <c r="A969" s="2"/>
      <c r="D969" s="2"/>
      <c r="E969" s="2"/>
      <c r="G969" s="1" t="s">
        <v>3161</v>
      </c>
      <c r="H969" s="1" t="s">
        <v>3158</v>
      </c>
      <c r="I969" s="1" t="s">
        <v>3007</v>
      </c>
      <c r="J969" s="1" t="s">
        <v>633</v>
      </c>
      <c r="L969" s="1" t="s">
        <v>808</v>
      </c>
      <c r="M969" s="18" t="s">
        <v>2680</v>
      </c>
      <c r="N969" s="18"/>
      <c r="O969" s="1" t="s">
        <v>807</v>
      </c>
      <c r="P969" s="1" t="s">
        <v>488</v>
      </c>
      <c r="Q969" s="1" t="s">
        <v>296</v>
      </c>
      <c r="S969" s="1" t="s">
        <v>4712</v>
      </c>
      <c r="AD969" s="2"/>
      <c r="AE969" s="3"/>
      <c r="AF969" s="1" t="s">
        <v>2568</v>
      </c>
      <c r="AM969" s="1" t="s">
        <v>3162</v>
      </c>
      <c r="AP969" s="1" t="s">
        <v>3162</v>
      </c>
      <c r="AZ969" s="1" t="s">
        <v>3162</v>
      </c>
      <c r="BC969" s="1">
        <f t="shared" si="14"/>
        <v>3</v>
      </c>
    </row>
    <row r="970" spans="1:71" s="1" customFormat="1" ht="15" x14ac:dyDescent="0.25">
      <c r="A970" s="2"/>
      <c r="D970" s="2"/>
      <c r="E970" s="2"/>
      <c r="H970" s="1" t="s">
        <v>481</v>
      </c>
      <c r="I970" s="1" t="s">
        <v>1365</v>
      </c>
      <c r="J970" s="1" t="s">
        <v>3178</v>
      </c>
      <c r="M970" s="18"/>
      <c r="N970" s="18"/>
      <c r="AD970" s="2" t="s">
        <v>4578</v>
      </c>
      <c r="AE970" s="3"/>
      <c r="AT970" s="1" t="s">
        <v>3162</v>
      </c>
      <c r="AU970" s="1" t="s">
        <v>3162</v>
      </c>
      <c r="BC970" s="1">
        <f t="shared" si="14"/>
        <v>2</v>
      </c>
    </row>
    <row r="971" spans="1:71" s="1" customFormat="1" ht="15" x14ac:dyDescent="0.25">
      <c r="A971" s="2"/>
      <c r="D971" s="2"/>
      <c r="E971" s="2"/>
      <c r="H971" s="1" t="s">
        <v>3158</v>
      </c>
      <c r="I971" s="1" t="s">
        <v>1365</v>
      </c>
      <c r="J971" s="2" t="s">
        <v>1748</v>
      </c>
      <c r="M971" s="18"/>
      <c r="N971" s="18"/>
      <c r="AD971" s="1" t="s">
        <v>4713</v>
      </c>
      <c r="AE971" s="3"/>
      <c r="AT971" s="1" t="s">
        <v>3162</v>
      </c>
      <c r="AU971" s="1" t="s">
        <v>3162</v>
      </c>
      <c r="BC971" s="1">
        <f t="shared" si="14"/>
        <v>2</v>
      </c>
    </row>
    <row r="972" spans="1:71" s="1" customFormat="1" ht="15" x14ac:dyDescent="0.25">
      <c r="A972" s="2"/>
      <c r="D972" s="2"/>
      <c r="E972" s="2"/>
      <c r="H972" s="1" t="s">
        <v>481</v>
      </c>
      <c r="I972" s="1" t="s">
        <v>1365</v>
      </c>
      <c r="J972" s="1" t="s">
        <v>4713</v>
      </c>
      <c r="M972" s="18"/>
      <c r="N972" s="18"/>
      <c r="AD972" s="2" t="s">
        <v>4578</v>
      </c>
      <c r="AE972" s="3"/>
      <c r="AT972" s="1" t="s">
        <v>3162</v>
      </c>
      <c r="BC972" s="1">
        <f t="shared" si="14"/>
        <v>1</v>
      </c>
    </row>
    <row r="973" spans="1:71" s="1" customFormat="1" ht="15" x14ac:dyDescent="0.25">
      <c r="A973" s="2"/>
      <c r="D973" s="2"/>
      <c r="E973" s="2"/>
      <c r="H973" s="1" t="s">
        <v>3158</v>
      </c>
      <c r="I973" s="1" t="s">
        <v>1365</v>
      </c>
      <c r="J973" s="2" t="s">
        <v>4578</v>
      </c>
      <c r="M973" s="18"/>
      <c r="N973" s="18"/>
      <c r="AD973" s="1" t="s">
        <v>4713</v>
      </c>
      <c r="AE973" s="3"/>
      <c r="AT973" s="1" t="s">
        <v>3162</v>
      </c>
      <c r="BC973" s="1">
        <f t="shared" si="14"/>
        <v>1</v>
      </c>
    </row>
    <row r="974" spans="1:71" s="1" customFormat="1" ht="15" x14ac:dyDescent="0.25">
      <c r="A974" s="6">
        <v>42656</v>
      </c>
      <c r="D974" s="6">
        <v>42656</v>
      </c>
      <c r="E974" s="2"/>
      <c r="H974" s="1" t="s">
        <v>481</v>
      </c>
      <c r="I974" s="1" t="s">
        <v>569</v>
      </c>
      <c r="J974" s="1" t="s">
        <v>1532</v>
      </c>
      <c r="L974" s="1" t="s">
        <v>570</v>
      </c>
      <c r="M974" s="18" t="s">
        <v>4616</v>
      </c>
      <c r="N974" s="18"/>
      <c r="O974" s="1" t="s">
        <v>571</v>
      </c>
      <c r="P974" s="1" t="s">
        <v>4795</v>
      </c>
      <c r="Q974" s="1" t="s">
        <v>296</v>
      </c>
      <c r="R974" s="1">
        <v>85395</v>
      </c>
      <c r="S974" s="1" t="s">
        <v>4213</v>
      </c>
      <c r="AD974" s="2"/>
      <c r="AE974" s="3"/>
      <c r="BC974" s="1">
        <f t="shared" si="14"/>
        <v>0</v>
      </c>
    </row>
    <row r="975" spans="1:71" s="1" customFormat="1" ht="15" x14ac:dyDescent="0.25">
      <c r="D975" s="2"/>
      <c r="E975" s="2"/>
      <c r="H975" s="1" t="s">
        <v>481</v>
      </c>
      <c r="I975" s="1" t="s">
        <v>769</v>
      </c>
      <c r="J975" s="1" t="s">
        <v>786</v>
      </c>
      <c r="M975" s="18"/>
      <c r="N975" s="18"/>
      <c r="AD975" s="2" t="s">
        <v>399</v>
      </c>
      <c r="AE975" s="3"/>
      <c r="BC975" s="1">
        <f t="shared" si="14"/>
        <v>0</v>
      </c>
    </row>
    <row r="976" spans="1:71" s="1" customFormat="1" ht="15" x14ac:dyDescent="0.25">
      <c r="A976" s="8"/>
      <c r="D976" s="6"/>
      <c r="E976" s="2"/>
      <c r="F976" s="2"/>
      <c r="H976" s="1" t="s">
        <v>481</v>
      </c>
      <c r="I976" s="1" t="s">
        <v>192</v>
      </c>
      <c r="J976" s="1" t="s">
        <v>1469</v>
      </c>
      <c r="M976" s="18"/>
      <c r="N976" s="18"/>
      <c r="AD976" s="2"/>
      <c r="AE976" s="3"/>
      <c r="AJ976" s="1" t="s">
        <v>3162</v>
      </c>
      <c r="AK976" s="1" t="s">
        <v>3162</v>
      </c>
      <c r="AW976" s="1" t="s">
        <v>3162</v>
      </c>
      <c r="BC976" s="1">
        <f t="shared" si="14"/>
        <v>3</v>
      </c>
    </row>
    <row r="977" spans="1:83" s="1" customFormat="1" ht="15" x14ac:dyDescent="0.25">
      <c r="D977" s="2"/>
      <c r="E977" s="2"/>
      <c r="H977" s="1" t="s">
        <v>481</v>
      </c>
      <c r="I977" s="1" t="s">
        <v>2681</v>
      </c>
      <c r="J977" s="1" t="s">
        <v>2438</v>
      </c>
      <c r="L977" s="1" t="s">
        <v>2682</v>
      </c>
      <c r="M977" s="18" t="s">
        <v>2684</v>
      </c>
      <c r="N977" s="18"/>
      <c r="O977" s="1" t="s">
        <v>2683</v>
      </c>
      <c r="P977" s="1" t="s">
        <v>3195</v>
      </c>
      <c r="Q977" s="1" t="s">
        <v>296</v>
      </c>
      <c r="R977" s="1">
        <v>85281</v>
      </c>
      <c r="S977" s="1" t="s">
        <v>4213</v>
      </c>
      <c r="T977" s="1" t="s">
        <v>4712</v>
      </c>
      <c r="AD977" s="2"/>
      <c r="AE977" s="3"/>
      <c r="BC977" s="1">
        <f t="shared" si="14"/>
        <v>0</v>
      </c>
    </row>
    <row r="978" spans="1:83" s="1" customFormat="1" ht="15" x14ac:dyDescent="0.25">
      <c r="D978" s="2"/>
      <c r="E978" s="2"/>
      <c r="H978" s="1" t="s">
        <v>481</v>
      </c>
      <c r="I978" s="1" t="s">
        <v>2685</v>
      </c>
      <c r="J978" s="1" t="s">
        <v>2152</v>
      </c>
      <c r="M978" s="18"/>
      <c r="N978" s="18"/>
      <c r="AD978" s="2"/>
      <c r="AE978" s="3" t="s">
        <v>3161</v>
      </c>
      <c r="BC978" s="1">
        <f t="shared" si="14"/>
        <v>0</v>
      </c>
    </row>
    <row r="979" spans="1:83" s="1" customFormat="1" ht="15" x14ac:dyDescent="0.25">
      <c r="D979" s="2"/>
      <c r="E979" s="2"/>
      <c r="H979" s="1" t="s">
        <v>3158</v>
      </c>
      <c r="I979" s="1" t="s">
        <v>2746</v>
      </c>
      <c r="J979" s="1" t="s">
        <v>954</v>
      </c>
      <c r="L979" s="1" t="s">
        <v>691</v>
      </c>
      <c r="M979" s="18" t="s">
        <v>1039</v>
      </c>
      <c r="N979" s="18"/>
      <c r="O979" s="1" t="s">
        <v>4377</v>
      </c>
      <c r="P979" s="1" t="s">
        <v>488</v>
      </c>
      <c r="Q979" s="1" t="s">
        <v>296</v>
      </c>
      <c r="R979" s="1">
        <v>85206</v>
      </c>
      <c r="S979" s="1" t="s">
        <v>4213</v>
      </c>
      <c r="AB979" s="1" t="s">
        <v>3196</v>
      </c>
      <c r="AC979" s="1" t="s">
        <v>3161</v>
      </c>
      <c r="AD979" s="2" t="s">
        <v>3197</v>
      </c>
      <c r="AE979" s="3"/>
      <c r="AF979" s="1" t="s">
        <v>2564</v>
      </c>
      <c r="BC979" s="1">
        <f t="shared" si="14"/>
        <v>0</v>
      </c>
      <c r="BF979" s="1" t="s">
        <v>4712</v>
      </c>
      <c r="BG979" s="1" t="s">
        <v>4712</v>
      </c>
      <c r="BL979" s="1" t="s">
        <v>4712</v>
      </c>
      <c r="BM979" s="1" t="s">
        <v>4712</v>
      </c>
      <c r="BS979" s="1" t="s">
        <v>4712</v>
      </c>
      <c r="CA979" s="1" t="s">
        <v>4712</v>
      </c>
      <c r="CC979" s="1" t="s">
        <v>4712</v>
      </c>
      <c r="CD979" s="1" t="s">
        <v>4712</v>
      </c>
      <c r="CE979" s="1" t="s">
        <v>4712</v>
      </c>
    </row>
    <row r="980" spans="1:83" s="1" customFormat="1" ht="15" x14ac:dyDescent="0.25">
      <c r="D980" s="2"/>
      <c r="E980" s="2"/>
      <c r="H980" s="1" t="s">
        <v>481</v>
      </c>
      <c r="I980" s="1" t="s">
        <v>4788</v>
      </c>
      <c r="J980" s="1" t="s">
        <v>4787</v>
      </c>
      <c r="M980" s="18"/>
      <c r="N980" s="18"/>
      <c r="AD980" s="1" t="s">
        <v>3761</v>
      </c>
      <c r="AE980" s="3"/>
      <c r="BC980" s="1">
        <f t="shared" si="14"/>
        <v>0</v>
      </c>
    </row>
    <row r="981" spans="1:83" s="1" customFormat="1" ht="15" x14ac:dyDescent="0.25">
      <c r="D981" s="2"/>
      <c r="E981" s="2"/>
      <c r="G981" s="1" t="s">
        <v>3162</v>
      </c>
      <c r="H981" s="1" t="s">
        <v>3158</v>
      </c>
      <c r="I981" s="1" t="s">
        <v>2748</v>
      </c>
      <c r="J981" s="1" t="s">
        <v>2756</v>
      </c>
      <c r="L981" s="1" t="s">
        <v>2754</v>
      </c>
      <c r="M981" s="18" t="s">
        <v>4050</v>
      </c>
      <c r="N981" s="18"/>
      <c r="O981" s="1" t="s">
        <v>5179</v>
      </c>
      <c r="P981" s="1" t="s">
        <v>488</v>
      </c>
      <c r="Q981" s="1" t="s">
        <v>296</v>
      </c>
      <c r="R981" s="1">
        <v>85209</v>
      </c>
      <c r="S981" s="1" t="s">
        <v>4213</v>
      </c>
      <c r="AB981" s="1" t="s">
        <v>3160</v>
      </c>
      <c r="AC981" s="1" t="s">
        <v>3161</v>
      </c>
      <c r="AD981" s="2"/>
      <c r="AE981" s="3" t="s">
        <v>3161</v>
      </c>
      <c r="AF981" s="1" t="s">
        <v>2388</v>
      </c>
      <c r="BC981" s="1">
        <f t="shared" si="14"/>
        <v>0</v>
      </c>
    </row>
    <row r="982" spans="1:83" s="1" customFormat="1" ht="15" x14ac:dyDescent="0.25">
      <c r="D982" s="2"/>
      <c r="E982" s="2"/>
      <c r="H982" s="1" t="s">
        <v>481</v>
      </c>
      <c r="I982" s="1" t="s">
        <v>2428</v>
      </c>
      <c r="J982" s="2" t="s">
        <v>4642</v>
      </c>
      <c r="M982" s="18"/>
      <c r="N982" s="18"/>
      <c r="AD982" s="1" t="s">
        <v>1402</v>
      </c>
      <c r="AE982" s="3"/>
      <c r="AU982" s="1" t="s">
        <v>3162</v>
      </c>
      <c r="BC982" s="1">
        <f t="shared" si="14"/>
        <v>1</v>
      </c>
    </row>
    <row r="983" spans="1:83" s="1" customFormat="1" ht="15" x14ac:dyDescent="0.25">
      <c r="D983" s="2"/>
      <c r="E983" s="2"/>
      <c r="H983" s="1" t="s">
        <v>481</v>
      </c>
      <c r="I983" s="1" t="s">
        <v>2428</v>
      </c>
      <c r="J983" s="1" t="s">
        <v>3082</v>
      </c>
      <c r="L983" s="1" t="s">
        <v>612</v>
      </c>
      <c r="M983" s="18" t="s">
        <v>5013</v>
      </c>
      <c r="N983" s="18"/>
      <c r="O983" s="1" t="s">
        <v>5011</v>
      </c>
      <c r="P983" s="1" t="s">
        <v>5012</v>
      </c>
      <c r="Q983" s="1" t="s">
        <v>615</v>
      </c>
      <c r="R983" s="1">
        <v>49650</v>
      </c>
      <c r="S983" s="1" t="s">
        <v>4213</v>
      </c>
      <c r="AD983" s="2"/>
      <c r="AE983" s="3"/>
      <c r="AF983" s="1" t="s">
        <v>2388</v>
      </c>
      <c r="BC983" s="1">
        <f t="shared" si="14"/>
        <v>0</v>
      </c>
    </row>
    <row r="984" spans="1:83" s="1" customFormat="1" ht="15" x14ac:dyDescent="0.25">
      <c r="D984" s="2"/>
      <c r="E984" s="2"/>
      <c r="H984" s="1" t="s">
        <v>3158</v>
      </c>
      <c r="I984" s="1" t="s">
        <v>2463</v>
      </c>
      <c r="J984" s="1" t="s">
        <v>2464</v>
      </c>
      <c r="M984" s="18" t="s">
        <v>2465</v>
      </c>
      <c r="N984" s="18"/>
      <c r="S984" s="1" t="s">
        <v>4213</v>
      </c>
      <c r="AD984" s="2"/>
      <c r="AE984" s="3"/>
      <c r="AF984" s="1" t="s">
        <v>2388</v>
      </c>
      <c r="BC984" s="1">
        <f t="shared" si="14"/>
        <v>0</v>
      </c>
    </row>
    <row r="985" spans="1:83" s="1" customFormat="1" ht="15" x14ac:dyDescent="0.25">
      <c r="D985" s="2"/>
      <c r="E985" s="2"/>
      <c r="H985" s="1" t="s">
        <v>3158</v>
      </c>
      <c r="I985" s="1" t="s">
        <v>228</v>
      </c>
      <c r="J985" s="2" t="s">
        <v>944</v>
      </c>
      <c r="M985" s="18"/>
      <c r="N985" s="18"/>
      <c r="AD985" s="1" t="s">
        <v>229</v>
      </c>
      <c r="AE985" s="3"/>
      <c r="AX985" s="1" t="s">
        <v>3162</v>
      </c>
      <c r="AY985" s="1" t="s">
        <v>3162</v>
      </c>
      <c r="BC985" s="1">
        <f t="shared" si="14"/>
        <v>2</v>
      </c>
    </row>
    <row r="986" spans="1:83" s="1" customFormat="1" ht="15" x14ac:dyDescent="0.25">
      <c r="D986" s="2"/>
      <c r="E986" s="2"/>
      <c r="I986" s="1" t="s">
        <v>235</v>
      </c>
      <c r="J986" s="2" t="s">
        <v>4684</v>
      </c>
      <c r="M986" s="18"/>
      <c r="N986" s="18"/>
      <c r="AE986" s="3"/>
      <c r="AY986" s="1" t="s">
        <v>3162</v>
      </c>
      <c r="BC986" s="1">
        <f t="shared" si="14"/>
        <v>1</v>
      </c>
    </row>
    <row r="987" spans="1:83" s="1" customFormat="1" ht="15" x14ac:dyDescent="0.25">
      <c r="D987" s="2"/>
      <c r="E987" s="2"/>
      <c r="I987" s="1" t="s">
        <v>203</v>
      </c>
      <c r="J987" s="2" t="s">
        <v>204</v>
      </c>
      <c r="M987" s="18"/>
      <c r="N987" s="18"/>
      <c r="AE987" s="3"/>
      <c r="AW987" s="1" t="s">
        <v>3162</v>
      </c>
      <c r="BC987" s="1">
        <f t="shared" si="14"/>
        <v>1</v>
      </c>
    </row>
    <row r="988" spans="1:83" s="1" customFormat="1" ht="15" x14ac:dyDescent="0.25">
      <c r="A988" s="6">
        <v>42684</v>
      </c>
      <c r="D988" s="2"/>
      <c r="E988" s="2"/>
      <c r="G988" s="1" t="s">
        <v>3161</v>
      </c>
      <c r="H988" s="1" t="s">
        <v>3158</v>
      </c>
      <c r="I988" s="1" t="s">
        <v>2764</v>
      </c>
      <c r="J988" s="1" t="s">
        <v>879</v>
      </c>
      <c r="L988" s="1" t="s">
        <v>811</v>
      </c>
      <c r="M988" s="18" t="s">
        <v>813</v>
      </c>
      <c r="N988" s="18"/>
      <c r="O988" s="1" t="s">
        <v>812</v>
      </c>
      <c r="P988" s="1" t="s">
        <v>488</v>
      </c>
      <c r="Q988" s="1" t="s">
        <v>296</v>
      </c>
      <c r="R988" s="1">
        <v>85212</v>
      </c>
      <c r="S988" s="1" t="s">
        <v>4712</v>
      </c>
      <c r="AD988" s="2"/>
      <c r="AE988" s="3"/>
      <c r="BC988" s="1">
        <f t="shared" si="14"/>
        <v>0</v>
      </c>
    </row>
    <row r="989" spans="1:83" s="1" customFormat="1" ht="15" x14ac:dyDescent="0.25">
      <c r="A989" s="8"/>
      <c r="D989" s="6">
        <v>42684</v>
      </c>
      <c r="E989" s="2"/>
      <c r="H989" s="1" t="s">
        <v>3158</v>
      </c>
      <c r="I989" s="1" t="s">
        <v>2764</v>
      </c>
      <c r="J989" s="1" t="s">
        <v>2918</v>
      </c>
      <c r="L989" s="1" t="s">
        <v>2929</v>
      </c>
      <c r="M989" s="18" t="s">
        <v>581</v>
      </c>
      <c r="N989" s="18"/>
      <c r="O989" s="1" t="s">
        <v>2930</v>
      </c>
      <c r="P989" s="1" t="s">
        <v>488</v>
      </c>
      <c r="Q989" s="1" t="s">
        <v>296</v>
      </c>
      <c r="R989" s="1">
        <v>85206</v>
      </c>
      <c r="S989" s="1" t="s">
        <v>4213</v>
      </c>
      <c r="AD989" s="2"/>
      <c r="AE989" s="3"/>
      <c r="BC989" s="1">
        <f t="shared" si="14"/>
        <v>0</v>
      </c>
    </row>
    <row r="990" spans="1:83" s="1" customFormat="1" ht="15" x14ac:dyDescent="0.25">
      <c r="D990" s="2"/>
      <c r="E990" s="2"/>
      <c r="H990" s="1" t="s">
        <v>481</v>
      </c>
      <c r="I990" s="1" t="s">
        <v>2764</v>
      </c>
      <c r="J990" s="1" t="s">
        <v>2728</v>
      </c>
      <c r="L990" s="1" t="s">
        <v>2466</v>
      </c>
      <c r="M990" s="18" t="s">
        <v>2468</v>
      </c>
      <c r="N990" s="18"/>
      <c r="O990" s="1" t="s">
        <v>2467</v>
      </c>
      <c r="P990" s="1" t="s">
        <v>5031</v>
      </c>
      <c r="Q990" s="1" t="s">
        <v>296</v>
      </c>
      <c r="R990" s="1">
        <v>85220</v>
      </c>
      <c r="AB990" s="1" t="s">
        <v>3175</v>
      </c>
      <c r="AC990" s="1" t="s">
        <v>2469</v>
      </c>
      <c r="AD990" s="2" t="s">
        <v>1558</v>
      </c>
      <c r="AE990" s="3"/>
      <c r="BC990" s="1">
        <f t="shared" si="14"/>
        <v>0</v>
      </c>
    </row>
    <row r="991" spans="1:83" s="1" customFormat="1" ht="15" x14ac:dyDescent="0.25">
      <c r="D991" s="2"/>
      <c r="E991" s="2"/>
      <c r="G991" s="1" t="s">
        <v>3161</v>
      </c>
      <c r="H991" s="1" t="s">
        <v>481</v>
      </c>
      <c r="I991" s="1" t="s">
        <v>2764</v>
      </c>
      <c r="J991" s="1" t="s">
        <v>810</v>
      </c>
      <c r="L991" s="1" t="s">
        <v>811</v>
      </c>
      <c r="M991" s="18" t="s">
        <v>813</v>
      </c>
      <c r="N991" s="18"/>
      <c r="O991" s="1" t="s">
        <v>812</v>
      </c>
      <c r="P991" s="1" t="s">
        <v>488</v>
      </c>
      <c r="Q991" s="1" t="s">
        <v>296</v>
      </c>
      <c r="R991" s="1">
        <v>85212</v>
      </c>
      <c r="S991" s="1" t="s">
        <v>3161</v>
      </c>
      <c r="AD991" s="2"/>
      <c r="AE991" s="3"/>
      <c r="BC991" s="1">
        <f t="shared" si="14"/>
        <v>0</v>
      </c>
    </row>
    <row r="992" spans="1:83" s="1" customFormat="1" ht="15" x14ac:dyDescent="0.25">
      <c r="D992" s="2"/>
      <c r="E992" s="2"/>
      <c r="H992" s="1" t="s">
        <v>3158</v>
      </c>
      <c r="I992" s="1" t="s">
        <v>2275</v>
      </c>
      <c r="J992" s="1" t="s">
        <v>4789</v>
      </c>
      <c r="M992" s="18"/>
      <c r="N992" s="18"/>
      <c r="AE992" s="3"/>
      <c r="BC992" s="1">
        <f t="shared" si="14"/>
        <v>0</v>
      </c>
    </row>
    <row r="993" spans="4:55" s="1" customFormat="1" ht="15" x14ac:dyDescent="0.25">
      <c r="D993" s="6"/>
      <c r="E993" s="2"/>
      <c r="H993" s="1" t="s">
        <v>481</v>
      </c>
      <c r="I993" s="1" t="s">
        <v>1279</v>
      </c>
      <c r="J993" s="1" t="s">
        <v>1280</v>
      </c>
      <c r="M993" s="18"/>
      <c r="N993" s="18"/>
      <c r="AD993" s="1" t="s">
        <v>953</v>
      </c>
      <c r="AE993" s="3"/>
      <c r="BC993" s="1">
        <f t="shared" si="14"/>
        <v>0</v>
      </c>
    </row>
    <row r="994" spans="4:55" s="1" customFormat="1" ht="15" x14ac:dyDescent="0.25">
      <c r="D994" s="2"/>
      <c r="E994" s="2"/>
      <c r="H994" s="1" t="s">
        <v>3158</v>
      </c>
      <c r="I994" s="1" t="s">
        <v>2470</v>
      </c>
      <c r="J994" s="1" t="s">
        <v>2471</v>
      </c>
      <c r="M994" s="18" t="s">
        <v>2472</v>
      </c>
      <c r="N994" s="18"/>
      <c r="S994" s="1" t="s">
        <v>4213</v>
      </c>
      <c r="AD994" s="2"/>
      <c r="AE994" s="3"/>
      <c r="AF994" s="1" t="s">
        <v>2388</v>
      </c>
      <c r="BC994" s="1">
        <f t="shared" si="14"/>
        <v>0</v>
      </c>
    </row>
    <row r="995" spans="4:55" s="1" customFormat="1" ht="15" x14ac:dyDescent="0.25">
      <c r="D995" s="2"/>
      <c r="E995" s="2"/>
      <c r="G995" s="1" t="s">
        <v>3161</v>
      </c>
      <c r="H995" s="1" t="s">
        <v>3158</v>
      </c>
      <c r="I995" s="1" t="s">
        <v>2473</v>
      </c>
      <c r="J995" s="1" t="s">
        <v>2474</v>
      </c>
      <c r="L995" s="1" t="s">
        <v>2475</v>
      </c>
      <c r="M995" s="18" t="s">
        <v>2481</v>
      </c>
      <c r="N995" s="18"/>
      <c r="P995" s="1" t="s">
        <v>2476</v>
      </c>
      <c r="Q995" s="1" t="s">
        <v>2477</v>
      </c>
      <c r="S995" s="1" t="s">
        <v>4213</v>
      </c>
      <c r="AA995" s="1" t="s">
        <v>2482</v>
      </c>
      <c r="AD995" s="2"/>
      <c r="AE995" s="3"/>
      <c r="AF995" s="1" t="s">
        <v>2388</v>
      </c>
      <c r="BC995" s="1">
        <f t="shared" si="14"/>
        <v>0</v>
      </c>
    </row>
    <row r="996" spans="4:55" s="1" customFormat="1" ht="15" x14ac:dyDescent="0.25">
      <c r="D996" s="2"/>
      <c r="E996" s="2"/>
      <c r="I996" s="1" t="s">
        <v>267</v>
      </c>
      <c r="J996" s="2" t="s">
        <v>1510</v>
      </c>
      <c r="M996" s="18"/>
      <c r="N996" s="18"/>
      <c r="AE996" s="3"/>
      <c r="BA996" s="1" t="s">
        <v>1492</v>
      </c>
      <c r="BB996" s="1" t="s">
        <v>1492</v>
      </c>
      <c r="BC996" s="1">
        <f t="shared" si="14"/>
        <v>2</v>
      </c>
    </row>
    <row r="997" spans="4:55" s="1" customFormat="1" ht="15" x14ac:dyDescent="0.25">
      <c r="D997" s="2"/>
      <c r="E997" s="2"/>
      <c r="H997" s="1" t="s">
        <v>3158</v>
      </c>
      <c r="I997" s="1" t="s">
        <v>2025</v>
      </c>
      <c r="J997" s="1" t="s">
        <v>633</v>
      </c>
      <c r="M997" s="18"/>
      <c r="N997" s="18"/>
      <c r="AD997" s="2"/>
      <c r="AE997" s="3"/>
      <c r="AR997" s="1" t="s">
        <v>3162</v>
      </c>
      <c r="BC997" s="1">
        <f t="shared" si="14"/>
        <v>1</v>
      </c>
    </row>
    <row r="998" spans="4:55" s="1" customFormat="1" ht="15" x14ac:dyDescent="0.25">
      <c r="D998" s="2"/>
      <c r="E998" s="2"/>
      <c r="G998" s="1" t="s">
        <v>3161</v>
      </c>
      <c r="H998" s="1" t="s">
        <v>481</v>
      </c>
      <c r="I998" s="1" t="s">
        <v>2483</v>
      </c>
      <c r="J998" s="1" t="s">
        <v>2484</v>
      </c>
      <c r="L998" s="1" t="s">
        <v>2485</v>
      </c>
      <c r="M998" s="18"/>
      <c r="N998" s="18"/>
      <c r="O998" s="1" t="s">
        <v>2486</v>
      </c>
      <c r="P998" s="1" t="s">
        <v>5031</v>
      </c>
      <c r="Q998" s="1" t="s">
        <v>296</v>
      </c>
      <c r="R998" s="1">
        <v>85119</v>
      </c>
      <c r="AD998" s="2"/>
      <c r="AE998" s="3"/>
      <c r="BC998" s="1">
        <f t="shared" si="14"/>
        <v>0</v>
      </c>
    </row>
    <row r="999" spans="4:55" s="1" customFormat="1" ht="15" x14ac:dyDescent="0.25">
      <c r="D999" s="2"/>
      <c r="E999" s="2"/>
      <c r="G999" s="1" t="s">
        <v>3161</v>
      </c>
      <c r="H999" s="1" t="s">
        <v>3158</v>
      </c>
      <c r="I999" s="1" t="s">
        <v>2483</v>
      </c>
      <c r="J999" s="1" t="s">
        <v>3311</v>
      </c>
      <c r="L999" s="1" t="s">
        <v>2485</v>
      </c>
      <c r="M999" s="18"/>
      <c r="N999" s="18"/>
      <c r="O999" s="1" t="s">
        <v>2486</v>
      </c>
      <c r="P999" s="1" t="s">
        <v>5031</v>
      </c>
      <c r="Q999" s="1" t="s">
        <v>296</v>
      </c>
      <c r="R999" s="1">
        <v>85119</v>
      </c>
      <c r="AD999" s="2"/>
      <c r="AE999" s="3"/>
      <c r="BC999" s="1">
        <f t="shared" si="14"/>
        <v>0</v>
      </c>
    </row>
    <row r="1000" spans="4:55" s="1" customFormat="1" ht="15" x14ac:dyDescent="0.25">
      <c r="D1000" s="2"/>
      <c r="E1000" s="2"/>
      <c r="H1000" s="1" t="s">
        <v>481</v>
      </c>
      <c r="I1000" s="1" t="s">
        <v>2016</v>
      </c>
      <c r="J1000" s="1" t="s">
        <v>3048</v>
      </c>
      <c r="M1000" s="18"/>
      <c r="N1000" s="18"/>
      <c r="AD1000" s="2"/>
      <c r="AE1000" s="3"/>
      <c r="AQ1000" s="1" t="s">
        <v>3162</v>
      </c>
      <c r="AR1000" s="1" t="s">
        <v>3162</v>
      </c>
      <c r="BC1000" s="1">
        <f t="shared" si="14"/>
        <v>2</v>
      </c>
    </row>
    <row r="1001" spans="4:55" s="1" customFormat="1" ht="15" x14ac:dyDescent="0.25">
      <c r="D1001" s="2"/>
      <c r="E1001" s="2"/>
      <c r="H1001" s="1" t="s">
        <v>3158</v>
      </c>
      <c r="I1001" s="1" t="s">
        <v>4803</v>
      </c>
      <c r="J1001" s="1" t="s">
        <v>3477</v>
      </c>
      <c r="M1001" s="18"/>
      <c r="N1001" s="18"/>
      <c r="AD1001" s="1" t="s">
        <v>4801</v>
      </c>
      <c r="AE1001" s="3"/>
      <c r="BC1001" s="1">
        <f t="shared" si="14"/>
        <v>0</v>
      </c>
    </row>
    <row r="1002" spans="4:55" s="1" customFormat="1" ht="15" x14ac:dyDescent="0.25">
      <c r="D1002" s="6"/>
      <c r="E1002" s="2"/>
      <c r="G1002" s="1" t="s">
        <v>3162</v>
      </c>
      <c r="H1002" s="1" t="s">
        <v>3158</v>
      </c>
      <c r="I1002" s="1" t="s">
        <v>2271</v>
      </c>
      <c r="J1002" s="1" t="s">
        <v>2272</v>
      </c>
      <c r="L1002" s="1" t="s">
        <v>2274</v>
      </c>
      <c r="M1002" s="18" t="s">
        <v>2273</v>
      </c>
      <c r="N1002" s="18"/>
      <c r="O1002" s="1" t="s">
        <v>4203</v>
      </c>
      <c r="P1002" s="1" t="s">
        <v>488</v>
      </c>
      <c r="Q1002" s="1" t="s">
        <v>296</v>
      </c>
      <c r="R1002" s="1">
        <v>85209</v>
      </c>
      <c r="S1002" s="1" t="s">
        <v>4213</v>
      </c>
      <c r="AD1002" s="1" t="s">
        <v>712</v>
      </c>
      <c r="AE1002" s="3"/>
      <c r="AF1002" s="1" t="s">
        <v>2564</v>
      </c>
      <c r="BC1002" s="1">
        <f t="shared" si="14"/>
        <v>0</v>
      </c>
    </row>
    <row r="1003" spans="4:55" s="1" customFormat="1" ht="15" x14ac:dyDescent="0.25">
      <c r="D1003" s="2"/>
      <c r="E1003" s="2"/>
      <c r="G1003" s="1" t="s">
        <v>3161</v>
      </c>
      <c r="H1003" s="1" t="s">
        <v>3158</v>
      </c>
      <c r="I1003" s="1" t="s">
        <v>1689</v>
      </c>
      <c r="J1003" s="1" t="s">
        <v>2487</v>
      </c>
      <c r="L1003" s="1" t="s">
        <v>1685</v>
      </c>
      <c r="M1003" s="18" t="s">
        <v>1688</v>
      </c>
      <c r="N1003" s="18"/>
      <c r="O1003" s="1" t="s">
        <v>1686</v>
      </c>
      <c r="P1003" s="1" t="s">
        <v>1687</v>
      </c>
      <c r="Q1003" s="1" t="s">
        <v>296</v>
      </c>
      <c r="R1003" s="1">
        <v>85374</v>
      </c>
      <c r="S1003" s="1" t="s">
        <v>4712</v>
      </c>
      <c r="AD1003" s="2" t="s">
        <v>1678</v>
      </c>
      <c r="AE1003" s="3"/>
      <c r="BC1003" s="1">
        <f t="shared" si="14"/>
        <v>0</v>
      </c>
    </row>
    <row r="1004" spans="4:55" s="1" customFormat="1" ht="15" x14ac:dyDescent="0.25">
      <c r="D1004" s="2"/>
      <c r="E1004" s="2"/>
      <c r="H1004" s="1" t="s">
        <v>3158</v>
      </c>
      <c r="I1004" s="1" t="s">
        <v>3421</v>
      </c>
      <c r="J1004" s="1" t="s">
        <v>1536</v>
      </c>
      <c r="L1004" s="1" t="s">
        <v>3423</v>
      </c>
      <c r="M1004" s="18" t="s">
        <v>2276</v>
      </c>
      <c r="N1004" s="18"/>
      <c r="O1004" s="1" t="s">
        <v>4924</v>
      </c>
      <c r="P1004" s="1" t="s">
        <v>3192</v>
      </c>
      <c r="Q1004" s="1" t="s">
        <v>296</v>
      </c>
      <c r="R1004" s="1">
        <v>85118</v>
      </c>
      <c r="S1004" s="1" t="s">
        <v>4712</v>
      </c>
      <c r="AD1004" s="2"/>
      <c r="AE1004" s="3"/>
      <c r="AF1004" s="1" t="s">
        <v>2388</v>
      </c>
      <c r="BC1004" s="1">
        <f t="shared" si="14"/>
        <v>0</v>
      </c>
    </row>
    <row r="1005" spans="4:55" s="1" customFormat="1" ht="15" x14ac:dyDescent="0.25">
      <c r="D1005" s="2"/>
      <c r="E1005" s="2"/>
      <c r="H1005" s="1" t="s">
        <v>481</v>
      </c>
      <c r="I1005" s="1" t="s">
        <v>3421</v>
      </c>
      <c r="J1005" s="1" t="s">
        <v>2277</v>
      </c>
      <c r="L1005" s="1" t="s">
        <v>3422</v>
      </c>
      <c r="M1005" s="18" t="s">
        <v>2276</v>
      </c>
      <c r="N1005" s="18"/>
      <c r="O1005" s="1" t="s">
        <v>4924</v>
      </c>
      <c r="P1005" s="1" t="s">
        <v>3192</v>
      </c>
      <c r="Q1005" s="1" t="s">
        <v>296</v>
      </c>
      <c r="R1005" s="1">
        <v>85118</v>
      </c>
      <c r="S1005" s="1" t="s">
        <v>4213</v>
      </c>
      <c r="AD1005" s="2"/>
      <c r="AE1005" s="3"/>
      <c r="AF1005" s="1" t="s">
        <v>2388</v>
      </c>
      <c r="BC1005" s="1">
        <f t="shared" si="14"/>
        <v>0</v>
      </c>
    </row>
    <row r="1006" spans="4:55" s="1" customFormat="1" ht="15" x14ac:dyDescent="0.25">
      <c r="D1006" s="2"/>
      <c r="E1006" s="2"/>
      <c r="H1006" s="1" t="s">
        <v>3158</v>
      </c>
      <c r="I1006" s="1" t="s">
        <v>2488</v>
      </c>
      <c r="J1006" s="1" t="s">
        <v>2489</v>
      </c>
      <c r="L1006" s="1" t="s">
        <v>2490</v>
      </c>
      <c r="M1006" s="18" t="s">
        <v>2492</v>
      </c>
      <c r="N1006" s="18"/>
      <c r="O1006" s="1" t="s">
        <v>2491</v>
      </c>
      <c r="P1006" s="1" t="s">
        <v>488</v>
      </c>
      <c r="Q1006" s="1" t="s">
        <v>296</v>
      </c>
      <c r="S1006" s="1" t="s">
        <v>4213</v>
      </c>
      <c r="AD1006" s="2"/>
      <c r="AE1006" s="3"/>
      <c r="AF1006" s="1" t="s">
        <v>2388</v>
      </c>
      <c r="BC1006" s="1">
        <f t="shared" si="14"/>
        <v>0</v>
      </c>
    </row>
    <row r="1007" spans="4:55" s="1" customFormat="1" ht="15" x14ac:dyDescent="0.25">
      <c r="D1007" s="2"/>
      <c r="E1007" s="2"/>
      <c r="H1007" s="1" t="s">
        <v>3158</v>
      </c>
      <c r="I1007" s="1" t="s">
        <v>2488</v>
      </c>
      <c r="J1007" s="1" t="s">
        <v>2451</v>
      </c>
      <c r="M1007" s="18" t="s">
        <v>2493</v>
      </c>
      <c r="N1007" s="18"/>
      <c r="S1007" s="1" t="s">
        <v>4213</v>
      </c>
      <c r="AD1007" s="2"/>
      <c r="AE1007" s="3"/>
      <c r="AF1007" s="1" t="s">
        <v>2388</v>
      </c>
      <c r="BC1007" s="1">
        <f t="shared" si="14"/>
        <v>0</v>
      </c>
    </row>
    <row r="1008" spans="4:55" s="1" customFormat="1" ht="15" x14ac:dyDescent="0.25">
      <c r="D1008" s="2"/>
      <c r="E1008" s="2"/>
      <c r="H1008" s="1" t="s">
        <v>481</v>
      </c>
      <c r="I1008" s="1" t="s">
        <v>2488</v>
      </c>
      <c r="J1008" s="1" t="s">
        <v>2494</v>
      </c>
      <c r="M1008" s="18" t="s">
        <v>2495</v>
      </c>
      <c r="N1008" s="18"/>
      <c r="S1008" s="1" t="s">
        <v>4213</v>
      </c>
      <c r="AD1008" s="2"/>
      <c r="AE1008" s="3"/>
      <c r="AF1008" s="1" t="s">
        <v>2388</v>
      </c>
      <c r="AW1008" s="1" t="s">
        <v>3162</v>
      </c>
      <c r="BC1008" s="1">
        <f t="shared" si="14"/>
        <v>1</v>
      </c>
    </row>
    <row r="1009" spans="1:55" s="1" customFormat="1" ht="15" x14ac:dyDescent="0.25">
      <c r="A1009" s="8" t="s">
        <v>3631</v>
      </c>
      <c r="D1009" s="2"/>
      <c r="E1009" s="2"/>
      <c r="H1009" s="1" t="s">
        <v>481</v>
      </c>
      <c r="I1009" s="1" t="s">
        <v>2496</v>
      </c>
      <c r="J1009" s="1" t="s">
        <v>2497</v>
      </c>
      <c r="L1009" s="1" t="s">
        <v>2498</v>
      </c>
      <c r="M1009" s="18" t="s">
        <v>2499</v>
      </c>
      <c r="N1009" s="18"/>
      <c r="Q1009" s="1" t="s">
        <v>296</v>
      </c>
      <c r="S1009" s="1" t="s">
        <v>4213</v>
      </c>
      <c r="AB1009" s="1" t="s">
        <v>3196</v>
      </c>
      <c r="AC1009" s="1" t="s">
        <v>3161</v>
      </c>
      <c r="AD1009" s="2" t="s">
        <v>1698</v>
      </c>
      <c r="AE1009" s="3" t="s">
        <v>3161</v>
      </c>
      <c r="AF1009" s="1" t="s">
        <v>2564</v>
      </c>
      <c r="BC1009" s="1">
        <f t="shared" si="14"/>
        <v>0</v>
      </c>
    </row>
    <row r="1010" spans="1:55" s="1" customFormat="1" ht="15" x14ac:dyDescent="0.25">
      <c r="D1010" s="2"/>
      <c r="E1010" s="2"/>
      <c r="H1010" s="1" t="s">
        <v>3158</v>
      </c>
      <c r="I1010" s="1" t="s">
        <v>2496</v>
      </c>
      <c r="J1010" s="1" t="s">
        <v>3786</v>
      </c>
      <c r="M1010" s="18"/>
      <c r="N1010" s="18"/>
      <c r="AD1010" s="2"/>
      <c r="AE1010" s="3"/>
      <c r="AW1010" s="1" t="s">
        <v>3162</v>
      </c>
      <c r="BC1010" s="1">
        <f t="shared" si="14"/>
        <v>1</v>
      </c>
    </row>
    <row r="1011" spans="1:55" s="1" customFormat="1" ht="15" x14ac:dyDescent="0.25">
      <c r="A1011" s="8"/>
      <c r="D1011" s="6"/>
      <c r="E1011" s="2"/>
      <c r="I1011" s="1" t="s">
        <v>1411</v>
      </c>
      <c r="J1011" s="1" t="s">
        <v>1412</v>
      </c>
      <c r="M1011" s="18"/>
      <c r="N1011" s="18"/>
      <c r="AE1011" s="3"/>
      <c r="AU1011" s="1" t="s">
        <v>3162</v>
      </c>
      <c r="BC1011" s="1">
        <f t="shared" si="14"/>
        <v>1</v>
      </c>
    </row>
    <row r="1012" spans="1:55" s="1" customFormat="1" ht="15" x14ac:dyDescent="0.25">
      <c r="A1012" s="8"/>
      <c r="D1012" s="6"/>
      <c r="E1012" s="2"/>
      <c r="I1012" s="1" t="s">
        <v>1411</v>
      </c>
      <c r="M1012" s="18"/>
      <c r="N1012" s="18"/>
      <c r="AE1012" s="3"/>
      <c r="AU1012" s="1" t="s">
        <v>3162</v>
      </c>
      <c r="BC1012" s="1">
        <f t="shared" si="14"/>
        <v>1</v>
      </c>
    </row>
    <row r="1013" spans="1:55" s="1" customFormat="1" ht="15" x14ac:dyDescent="0.25">
      <c r="D1013" s="2"/>
      <c r="E1013" s="2"/>
      <c r="H1013" s="1" t="s">
        <v>481</v>
      </c>
      <c r="I1013" s="1" t="s">
        <v>2096</v>
      </c>
      <c r="J1013" s="1" t="s">
        <v>1574</v>
      </c>
      <c r="L1013" s="1" t="s">
        <v>2098</v>
      </c>
      <c r="M1013" s="18" t="s">
        <v>2097</v>
      </c>
      <c r="N1013" s="18"/>
      <c r="S1013" s="1" t="s">
        <v>4712</v>
      </c>
      <c r="U1013" s="1">
        <v>1</v>
      </c>
      <c r="V1013" s="1" t="s">
        <v>3357</v>
      </c>
      <c r="AD1013" s="2"/>
      <c r="AE1013" s="3"/>
      <c r="AF1013" s="1" t="s">
        <v>1774</v>
      </c>
      <c r="BC1013" s="1">
        <f t="shared" si="14"/>
        <v>0</v>
      </c>
    </row>
    <row r="1014" spans="1:55" s="1" customFormat="1" ht="15" x14ac:dyDescent="0.25">
      <c r="D1014" s="2"/>
      <c r="E1014" s="2"/>
      <c r="H1014" s="1" t="s">
        <v>3158</v>
      </c>
      <c r="I1014" s="1" t="s">
        <v>2096</v>
      </c>
      <c r="J1014" s="1" t="s">
        <v>1536</v>
      </c>
      <c r="L1014" s="1" t="s">
        <v>2098</v>
      </c>
      <c r="M1014" s="18" t="s">
        <v>2097</v>
      </c>
      <c r="N1014" s="18"/>
      <c r="S1014" s="1" t="s">
        <v>4213</v>
      </c>
      <c r="U1014" s="1">
        <v>1</v>
      </c>
      <c r="V1014" s="1" t="s">
        <v>3357</v>
      </c>
      <c r="AD1014" s="2"/>
      <c r="AE1014" s="3"/>
      <c r="AF1014" s="1" t="s">
        <v>1771</v>
      </c>
      <c r="BC1014" s="1">
        <f t="shared" si="14"/>
        <v>0</v>
      </c>
    </row>
    <row r="1015" spans="1:55" s="1" customFormat="1" ht="15" x14ac:dyDescent="0.25">
      <c r="A1015" s="8"/>
      <c r="D1015" s="6"/>
      <c r="E1015" s="2"/>
      <c r="H1015" s="1" t="s">
        <v>481</v>
      </c>
      <c r="I1015" s="1" t="s">
        <v>2039</v>
      </c>
      <c r="J1015" s="1" t="s">
        <v>2040</v>
      </c>
      <c r="M1015" s="18"/>
      <c r="N1015" s="18"/>
      <c r="AE1015" s="3"/>
      <c r="AS1015" s="1" t="s">
        <v>1492</v>
      </c>
      <c r="BC1015" s="1">
        <f t="shared" si="14"/>
        <v>1</v>
      </c>
    </row>
    <row r="1016" spans="1:55" s="1" customFormat="1" ht="15" x14ac:dyDescent="0.25">
      <c r="A1016" s="8"/>
      <c r="D1016" s="6"/>
      <c r="E1016" s="2"/>
      <c r="H1016" s="1" t="s">
        <v>481</v>
      </c>
      <c r="I1016" s="1" t="s">
        <v>2039</v>
      </c>
      <c r="J1016" s="1" t="s">
        <v>5022</v>
      </c>
      <c r="M1016" s="18"/>
      <c r="N1016" s="18"/>
      <c r="AE1016" s="3"/>
      <c r="AS1016" s="1" t="s">
        <v>1492</v>
      </c>
      <c r="BC1016" s="1">
        <f t="shared" si="14"/>
        <v>1</v>
      </c>
    </row>
    <row r="1017" spans="1:55" s="1" customFormat="1" ht="15" x14ac:dyDescent="0.25">
      <c r="D1017" s="2"/>
      <c r="E1017" s="2"/>
      <c r="H1017" s="1" t="s">
        <v>3158</v>
      </c>
      <c r="I1017" s="1" t="s">
        <v>2500</v>
      </c>
      <c r="J1017" s="1" t="s">
        <v>2501</v>
      </c>
      <c r="M1017" s="18" t="s">
        <v>2502</v>
      </c>
      <c r="N1017" s="18"/>
      <c r="S1017" s="1" t="s">
        <v>4213</v>
      </c>
      <c r="AD1017" s="2"/>
      <c r="AE1017" s="3"/>
      <c r="AF1017" s="1" t="s">
        <v>2564</v>
      </c>
      <c r="BC1017" s="1">
        <f t="shared" si="14"/>
        <v>0</v>
      </c>
    </row>
    <row r="1018" spans="1:55" s="1" customFormat="1" ht="15" x14ac:dyDescent="0.25">
      <c r="D1018" s="2"/>
      <c r="E1018" s="2"/>
      <c r="H1018" s="1" t="s">
        <v>3158</v>
      </c>
      <c r="I1018" s="1" t="s">
        <v>2019</v>
      </c>
      <c r="J1018" s="1" t="s">
        <v>2036</v>
      </c>
      <c r="M1018" s="18"/>
      <c r="N1018" s="18"/>
      <c r="AD1018" s="2"/>
      <c r="AE1018" s="3"/>
      <c r="AR1018" s="1" t="s">
        <v>3162</v>
      </c>
      <c r="AS1018" s="1" t="s">
        <v>3162</v>
      </c>
      <c r="AT1018" s="1" t="s">
        <v>3162</v>
      </c>
      <c r="BC1018" s="1">
        <f t="shared" ref="BC1018:BC1081" si="15">COUNTA(AG1018:BB1018)</f>
        <v>3</v>
      </c>
    </row>
    <row r="1019" spans="1:55" s="1" customFormat="1" ht="15" x14ac:dyDescent="0.25">
      <c r="D1019" s="2"/>
      <c r="E1019" s="2"/>
      <c r="H1019" s="1" t="s">
        <v>481</v>
      </c>
      <c r="I1019" s="1" t="s">
        <v>2503</v>
      </c>
      <c r="J1019" s="1" t="s">
        <v>2504</v>
      </c>
      <c r="L1019" s="1" t="s">
        <v>2505</v>
      </c>
      <c r="M1019" s="18" t="s">
        <v>956</v>
      </c>
      <c r="N1019" s="18"/>
      <c r="O1019" s="1" t="s">
        <v>955</v>
      </c>
      <c r="P1019" s="1" t="s">
        <v>488</v>
      </c>
      <c r="Q1019" s="1" t="s">
        <v>296</v>
      </c>
      <c r="R1019" s="1" t="s">
        <v>2769</v>
      </c>
      <c r="S1019" s="1" t="s">
        <v>4213</v>
      </c>
      <c r="AB1019" s="1" t="s">
        <v>3196</v>
      </c>
      <c r="AC1019" s="1" t="s">
        <v>3161</v>
      </c>
      <c r="AD1019" s="2"/>
      <c r="AE1019" s="3"/>
      <c r="AF1019" s="1" t="s">
        <v>2564</v>
      </c>
      <c r="BC1019" s="1">
        <f t="shared" si="15"/>
        <v>0</v>
      </c>
    </row>
    <row r="1020" spans="1:55" s="1" customFormat="1" ht="15" x14ac:dyDescent="0.25">
      <c r="D1020" s="2"/>
      <c r="E1020" s="2"/>
      <c r="H1020" s="1" t="s">
        <v>3158</v>
      </c>
      <c r="I1020" s="1" t="s">
        <v>2503</v>
      </c>
      <c r="J1020" s="1" t="s">
        <v>1142</v>
      </c>
      <c r="L1020" s="1" t="s">
        <v>2505</v>
      </c>
      <c r="M1020" s="18" t="s">
        <v>956</v>
      </c>
      <c r="N1020" s="18"/>
      <c r="O1020" s="1" t="s">
        <v>955</v>
      </c>
      <c r="P1020" s="1" t="s">
        <v>488</v>
      </c>
      <c r="Q1020" s="1" t="s">
        <v>296</v>
      </c>
      <c r="S1020" s="1" t="s">
        <v>4712</v>
      </c>
      <c r="AB1020" s="1" t="s">
        <v>3196</v>
      </c>
      <c r="AC1020" s="1" t="s">
        <v>957</v>
      </c>
      <c r="AD1020" s="2"/>
      <c r="AE1020" s="3"/>
      <c r="AF1020" s="1" t="s">
        <v>2568</v>
      </c>
      <c r="BC1020" s="1">
        <f t="shared" si="15"/>
        <v>0</v>
      </c>
    </row>
    <row r="1021" spans="1:55" s="1" customFormat="1" ht="15" x14ac:dyDescent="0.25">
      <c r="A1021" s="6">
        <v>42691</v>
      </c>
      <c r="D1021" s="6">
        <v>42691</v>
      </c>
      <c r="E1021" s="2"/>
      <c r="H1021" s="1" t="s">
        <v>481</v>
      </c>
      <c r="I1021" s="1" t="s">
        <v>1281</v>
      </c>
      <c r="J1021" s="1" t="s">
        <v>106</v>
      </c>
      <c r="M1021" s="18"/>
      <c r="N1021" s="18"/>
      <c r="AE1021" s="3"/>
      <c r="AN1021" s="1" t="s">
        <v>3162</v>
      </c>
      <c r="AP1021" s="1" t="s">
        <v>3162</v>
      </c>
      <c r="AQ1021" s="1" t="s">
        <v>3162</v>
      </c>
      <c r="AT1021" s="1" t="s">
        <v>3162</v>
      </c>
      <c r="BC1021" s="1">
        <f t="shared" si="15"/>
        <v>4</v>
      </c>
    </row>
    <row r="1022" spans="1:55" s="1" customFormat="1" ht="15" x14ac:dyDescent="0.25">
      <c r="A1022" s="6">
        <v>42691</v>
      </c>
      <c r="D1022" s="6">
        <v>42691</v>
      </c>
      <c r="E1022" s="2"/>
      <c r="H1022" s="1" t="s">
        <v>3158</v>
      </c>
      <c r="I1022" s="1" t="s">
        <v>1281</v>
      </c>
      <c r="J1022" s="1" t="s">
        <v>1282</v>
      </c>
      <c r="M1022" s="18"/>
      <c r="N1022" s="18"/>
      <c r="AE1022" s="3"/>
      <c r="AN1022" s="1" t="s">
        <v>3162</v>
      </c>
      <c r="AP1022" s="1" t="s">
        <v>3162</v>
      </c>
      <c r="AQ1022" s="1" t="s">
        <v>3162</v>
      </c>
      <c r="AT1022" s="1" t="s">
        <v>3162</v>
      </c>
      <c r="BC1022" s="1">
        <f t="shared" si="15"/>
        <v>4</v>
      </c>
    </row>
    <row r="1023" spans="1:55" s="1" customFormat="1" ht="15" x14ac:dyDescent="0.25">
      <c r="D1023" s="2"/>
      <c r="E1023" s="2"/>
      <c r="H1023" s="1" t="s">
        <v>481</v>
      </c>
      <c r="I1023" s="1" t="s">
        <v>958</v>
      </c>
      <c r="J1023" s="1" t="s">
        <v>959</v>
      </c>
      <c r="M1023" s="18" t="s">
        <v>960</v>
      </c>
      <c r="N1023" s="18"/>
      <c r="S1023" s="1" t="s">
        <v>4213</v>
      </c>
      <c r="AD1023" s="2"/>
      <c r="AE1023" s="3"/>
      <c r="AF1023" s="1" t="s">
        <v>2564</v>
      </c>
      <c r="BC1023" s="1">
        <f t="shared" si="15"/>
        <v>0</v>
      </c>
    </row>
    <row r="1024" spans="1:55" s="1" customFormat="1" ht="15.6" thickBot="1" x14ac:dyDescent="0.3">
      <c r="D1024" s="2"/>
      <c r="E1024" s="2"/>
      <c r="H1024" s="1" t="s">
        <v>481</v>
      </c>
      <c r="I1024" s="1" t="s">
        <v>961</v>
      </c>
      <c r="J1024" s="1" t="s">
        <v>2152</v>
      </c>
      <c r="M1024" s="18"/>
      <c r="N1024" s="18"/>
      <c r="AB1024" s="1" t="s">
        <v>3093</v>
      </c>
      <c r="AC1024" s="1" t="s">
        <v>962</v>
      </c>
      <c r="AD1024" s="2" t="s">
        <v>3099</v>
      </c>
      <c r="AE1024" s="3"/>
      <c r="BC1024" s="1">
        <f t="shared" si="15"/>
        <v>0</v>
      </c>
    </row>
    <row r="1025" spans="1:57" s="1" customFormat="1" ht="15.6" thickBot="1" x14ac:dyDescent="0.3">
      <c r="D1025" s="2"/>
      <c r="E1025" s="2"/>
      <c r="H1025" s="1" t="s">
        <v>3158</v>
      </c>
      <c r="I1025" s="1" t="s">
        <v>887</v>
      </c>
      <c r="J1025" s="1" t="s">
        <v>4297</v>
      </c>
      <c r="L1025" s="1" t="s">
        <v>963</v>
      </c>
      <c r="M1025" s="22"/>
      <c r="N1025" s="37"/>
      <c r="AB1025" s="1" t="s">
        <v>3189</v>
      </c>
      <c r="AD1025" s="2" t="s">
        <v>713</v>
      </c>
      <c r="AE1025" s="3" t="s">
        <v>3161</v>
      </c>
      <c r="BC1025" s="1">
        <f t="shared" si="15"/>
        <v>0</v>
      </c>
    </row>
    <row r="1026" spans="1:57" s="1" customFormat="1" ht="15" x14ac:dyDescent="0.25">
      <c r="D1026" s="2"/>
      <c r="E1026" s="2"/>
      <c r="H1026" s="1" t="s">
        <v>481</v>
      </c>
      <c r="I1026" s="1" t="s">
        <v>1820</v>
      </c>
      <c r="J1026" s="1" t="s">
        <v>116</v>
      </c>
      <c r="M1026" s="18"/>
      <c r="N1026" s="18"/>
      <c r="AD1026" s="1" t="s">
        <v>3311</v>
      </c>
      <c r="AE1026" s="3"/>
      <c r="BC1026" s="1">
        <f t="shared" si="15"/>
        <v>0</v>
      </c>
    </row>
    <row r="1027" spans="1:57" s="1" customFormat="1" ht="15" x14ac:dyDescent="0.25">
      <c r="D1027" s="2"/>
      <c r="E1027" s="2"/>
      <c r="H1027" s="1" t="s">
        <v>3158</v>
      </c>
      <c r="I1027" s="1" t="s">
        <v>1820</v>
      </c>
      <c r="J1027" s="1" t="s">
        <v>3311</v>
      </c>
      <c r="M1027" s="18"/>
      <c r="N1027" s="18"/>
      <c r="AD1027" s="1" t="s">
        <v>116</v>
      </c>
      <c r="AE1027" s="3"/>
      <c r="BC1027" s="1">
        <f t="shared" si="15"/>
        <v>0</v>
      </c>
    </row>
    <row r="1028" spans="1:57" s="1" customFormat="1" ht="15" x14ac:dyDescent="0.25">
      <c r="D1028" s="2"/>
      <c r="E1028" s="2"/>
      <c r="H1028" s="1" t="s">
        <v>3158</v>
      </c>
      <c r="I1028" s="1" t="s">
        <v>1228</v>
      </c>
      <c r="J1028" s="1" t="s">
        <v>3290</v>
      </c>
      <c r="M1028" s="18"/>
      <c r="N1028" s="18"/>
      <c r="AD1028" s="2"/>
      <c r="AE1028" s="3"/>
      <c r="AI1028" s="1" t="s">
        <v>3162</v>
      </c>
      <c r="AQ1028" s="1" t="s">
        <v>3162</v>
      </c>
      <c r="AU1028" s="1" t="s">
        <v>3162</v>
      </c>
      <c r="BC1028" s="1">
        <f t="shared" si="15"/>
        <v>3</v>
      </c>
    </row>
    <row r="1029" spans="1:57" s="1" customFormat="1" ht="15" x14ac:dyDescent="0.25">
      <c r="D1029" s="2"/>
      <c r="E1029" s="2"/>
      <c r="H1029" s="1" t="s">
        <v>481</v>
      </c>
      <c r="I1029" s="1" t="s">
        <v>1228</v>
      </c>
      <c r="J1029" s="1" t="s">
        <v>116</v>
      </c>
      <c r="M1029" s="18"/>
      <c r="N1029" s="18"/>
      <c r="AD1029" s="2"/>
      <c r="AE1029" s="3"/>
      <c r="AI1029" s="1" t="s">
        <v>3162</v>
      </c>
      <c r="AQ1029" s="1" t="s">
        <v>3162</v>
      </c>
      <c r="AU1029" s="1" t="s">
        <v>3162</v>
      </c>
      <c r="BC1029" s="1">
        <f t="shared" si="15"/>
        <v>3</v>
      </c>
    </row>
    <row r="1030" spans="1:57" s="1" customFormat="1" ht="15" x14ac:dyDescent="0.25">
      <c r="D1030" s="2"/>
      <c r="E1030" s="2"/>
      <c r="H1030" s="1" t="s">
        <v>3158</v>
      </c>
      <c r="I1030" s="1" t="s">
        <v>2602</v>
      </c>
      <c r="J1030" s="1" t="s">
        <v>2603</v>
      </c>
      <c r="L1030" s="1" t="s">
        <v>2604</v>
      </c>
      <c r="M1030" s="18"/>
      <c r="N1030" s="18"/>
      <c r="O1030" s="1" t="s">
        <v>2605</v>
      </c>
      <c r="P1030" s="1" t="s">
        <v>3182</v>
      </c>
      <c r="Q1030" s="1" t="s">
        <v>296</v>
      </c>
      <c r="R1030" s="1">
        <v>85234</v>
      </c>
      <c r="AB1030" s="1" t="s">
        <v>3196</v>
      </c>
      <c r="AC1030" s="1" t="s">
        <v>3189</v>
      </c>
      <c r="AD1030" s="2" t="s">
        <v>2606</v>
      </c>
      <c r="AE1030" s="3"/>
      <c r="AI1030" s="1" t="s">
        <v>3162</v>
      </c>
      <c r="BC1030" s="1">
        <f t="shared" si="15"/>
        <v>1</v>
      </c>
    </row>
    <row r="1031" spans="1:57" s="1" customFormat="1" ht="15" x14ac:dyDescent="0.25">
      <c r="D1031" s="2"/>
      <c r="E1031" s="2"/>
      <c r="I1031" s="1" t="s">
        <v>3143</v>
      </c>
      <c r="J1031" s="1" t="s">
        <v>3144</v>
      </c>
      <c r="M1031" s="18" t="s">
        <v>4603</v>
      </c>
      <c r="N1031" s="18"/>
      <c r="S1031" s="1" t="s">
        <v>4213</v>
      </c>
      <c r="AD1031" s="2"/>
      <c r="AE1031" s="3"/>
      <c r="BC1031" s="1">
        <f t="shared" si="15"/>
        <v>0</v>
      </c>
    </row>
    <row r="1032" spans="1:57" s="1" customFormat="1" ht="15" x14ac:dyDescent="0.25">
      <c r="D1032" s="2"/>
      <c r="E1032" s="2"/>
      <c r="H1032" s="1" t="s">
        <v>3158</v>
      </c>
      <c r="I1032" s="1" t="s">
        <v>2278</v>
      </c>
      <c r="J1032" s="1" t="s">
        <v>2279</v>
      </c>
      <c r="L1032" s="1" t="s">
        <v>2281</v>
      </c>
      <c r="M1032" s="18" t="s">
        <v>2280</v>
      </c>
      <c r="N1032" s="18"/>
      <c r="O1032" s="1" t="s">
        <v>2282</v>
      </c>
      <c r="P1032" s="1" t="s">
        <v>3182</v>
      </c>
      <c r="Q1032" s="1" t="s">
        <v>296</v>
      </c>
      <c r="R1032" s="1">
        <v>85298</v>
      </c>
      <c r="S1032" s="1" t="s">
        <v>4213</v>
      </c>
      <c r="AD1032" s="2"/>
      <c r="AE1032" s="3" t="s">
        <v>3161</v>
      </c>
      <c r="AF1032" s="1" t="s">
        <v>2388</v>
      </c>
      <c r="BC1032" s="1">
        <f t="shared" si="15"/>
        <v>0</v>
      </c>
    </row>
    <row r="1033" spans="1:57" s="1" customFormat="1" ht="15" x14ac:dyDescent="0.25">
      <c r="E1033" s="2"/>
      <c r="H1033" s="1" t="s">
        <v>3158</v>
      </c>
      <c r="I1033" s="1" t="s">
        <v>3646</v>
      </c>
      <c r="J1033" s="1" t="s">
        <v>3647</v>
      </c>
      <c r="L1033" s="1" t="s">
        <v>3648</v>
      </c>
      <c r="M1033" s="18" t="s">
        <v>3649</v>
      </c>
      <c r="N1033" s="18"/>
      <c r="O1033" s="1" t="s">
        <v>3650</v>
      </c>
      <c r="P1033" s="1" t="s">
        <v>488</v>
      </c>
      <c r="Q1033" s="1" t="s">
        <v>296</v>
      </c>
      <c r="R1033" s="1">
        <v>85205</v>
      </c>
      <c r="S1033" s="1" t="s">
        <v>4213</v>
      </c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1">
        <f t="shared" si="15"/>
        <v>0</v>
      </c>
      <c r="BD1033" s="3"/>
      <c r="BE1033" s="1" t="s">
        <v>2564</v>
      </c>
    </row>
    <row r="1034" spans="1:57" s="1" customFormat="1" ht="15" x14ac:dyDescent="0.25">
      <c r="D1034" s="6"/>
      <c r="E1034" s="2"/>
      <c r="F1034" s="2"/>
      <c r="G1034" s="1" t="s">
        <v>3162</v>
      </c>
      <c r="H1034" s="1" t="s">
        <v>3158</v>
      </c>
      <c r="I1034" s="1" t="s">
        <v>4499</v>
      </c>
      <c r="J1034" s="1" t="s">
        <v>4578</v>
      </c>
      <c r="L1034" s="1" t="s">
        <v>4500</v>
      </c>
      <c r="M1034" s="18" t="s">
        <v>4501</v>
      </c>
      <c r="N1034" s="18"/>
      <c r="O1034" s="1" t="s">
        <v>380</v>
      </c>
      <c r="P1034" s="1" t="s">
        <v>488</v>
      </c>
      <c r="Q1034" s="1" t="s">
        <v>296</v>
      </c>
      <c r="R1034" s="1">
        <v>85209</v>
      </c>
      <c r="S1034" s="1" t="s">
        <v>4213</v>
      </c>
      <c r="U1034" s="1">
        <v>1</v>
      </c>
      <c r="V1034" s="1" t="s">
        <v>3357</v>
      </c>
      <c r="X1034" s="1">
        <v>1</v>
      </c>
      <c r="AD1034" s="2"/>
      <c r="AE1034" s="3"/>
      <c r="AF1034" s="1" t="s">
        <v>2388</v>
      </c>
      <c r="BC1034" s="1">
        <f t="shared" si="15"/>
        <v>0</v>
      </c>
    </row>
    <row r="1035" spans="1:57" s="1" customFormat="1" ht="15" x14ac:dyDescent="0.25">
      <c r="A1035" s="8"/>
      <c r="D1035" s="6"/>
      <c r="E1035" s="2"/>
      <c r="H1035" s="1" t="s">
        <v>481</v>
      </c>
      <c r="I1035" s="1" t="s">
        <v>205</v>
      </c>
      <c r="J1035" s="1" t="s">
        <v>2773</v>
      </c>
      <c r="M1035" s="18"/>
      <c r="N1035" s="18"/>
      <c r="AE1035" s="3"/>
      <c r="AW1035" s="1" t="s">
        <v>3162</v>
      </c>
      <c r="BC1035" s="1">
        <f t="shared" si="15"/>
        <v>1</v>
      </c>
    </row>
    <row r="1036" spans="1:57" s="1" customFormat="1" ht="15" x14ac:dyDescent="0.25">
      <c r="A1036" s="8"/>
      <c r="D1036" s="6"/>
      <c r="E1036" s="2"/>
      <c r="H1036" s="1" t="s">
        <v>3158</v>
      </c>
      <c r="I1036" s="1" t="s">
        <v>205</v>
      </c>
      <c r="J1036" s="1" t="s">
        <v>206</v>
      </c>
      <c r="M1036" s="18"/>
      <c r="N1036" s="18"/>
      <c r="AE1036" s="3"/>
      <c r="AW1036" s="1" t="s">
        <v>3162</v>
      </c>
      <c r="BC1036" s="1">
        <f t="shared" si="15"/>
        <v>1</v>
      </c>
    </row>
    <row r="1037" spans="1:57" s="1" customFormat="1" ht="15" x14ac:dyDescent="0.25">
      <c r="D1037" s="2"/>
      <c r="E1037" s="2"/>
      <c r="G1037" s="1" t="s">
        <v>3161</v>
      </c>
      <c r="H1037" s="1" t="s">
        <v>2607</v>
      </c>
      <c r="I1037" s="1" t="s">
        <v>2608</v>
      </c>
      <c r="J1037" s="1" t="s">
        <v>1574</v>
      </c>
      <c r="L1037" s="1" t="s">
        <v>2609</v>
      </c>
      <c r="M1037" s="18"/>
      <c r="N1037" s="18"/>
      <c r="O1037" s="1" t="s">
        <v>3109</v>
      </c>
      <c r="P1037" s="1" t="s">
        <v>3110</v>
      </c>
      <c r="Q1037" s="1" t="s">
        <v>1946</v>
      </c>
      <c r="R1037" s="1">
        <v>99212</v>
      </c>
      <c r="AD1037" s="2"/>
      <c r="AE1037" s="3"/>
      <c r="BC1037" s="1">
        <f t="shared" si="15"/>
        <v>0</v>
      </c>
    </row>
    <row r="1038" spans="1:57" s="1" customFormat="1" ht="15" x14ac:dyDescent="0.25">
      <c r="D1038" s="2"/>
      <c r="E1038" s="2"/>
      <c r="H1038" s="1" t="s">
        <v>3158</v>
      </c>
      <c r="I1038" s="1" t="s">
        <v>1726</v>
      </c>
      <c r="J1038" s="1" t="s">
        <v>3113</v>
      </c>
      <c r="L1038" s="1" t="s">
        <v>3114</v>
      </c>
      <c r="M1038" s="18" t="s">
        <v>4937</v>
      </c>
      <c r="N1038" s="18"/>
      <c r="O1038" s="1" t="s">
        <v>3115</v>
      </c>
      <c r="P1038" s="1" t="s">
        <v>3023</v>
      </c>
      <c r="Q1038" s="1" t="s">
        <v>4426</v>
      </c>
      <c r="R1038" s="1">
        <v>85213</v>
      </c>
      <c r="AD1038" s="2"/>
      <c r="AE1038" s="3"/>
      <c r="BC1038" s="1">
        <f t="shared" si="15"/>
        <v>0</v>
      </c>
    </row>
    <row r="1039" spans="1:57" s="1" customFormat="1" ht="15" x14ac:dyDescent="0.25">
      <c r="A1039" s="8"/>
      <c r="D1039" s="6"/>
      <c r="E1039" s="2"/>
      <c r="H1039" s="1" t="s">
        <v>3158</v>
      </c>
      <c r="I1039" s="1" t="s">
        <v>1010</v>
      </c>
      <c r="J1039" s="1" t="s">
        <v>3744</v>
      </c>
      <c r="M1039" s="18"/>
      <c r="N1039" s="18"/>
      <c r="AE1039" s="3"/>
      <c r="AS1039" s="1" t="s">
        <v>3162</v>
      </c>
      <c r="BC1039" s="1">
        <f t="shared" si="15"/>
        <v>1</v>
      </c>
    </row>
    <row r="1040" spans="1:57" s="1" customFormat="1" ht="15" x14ac:dyDescent="0.25">
      <c r="A1040" s="8"/>
      <c r="D1040" s="6"/>
      <c r="E1040" s="2"/>
      <c r="H1040" s="1" t="s">
        <v>481</v>
      </c>
      <c r="I1040" s="1" t="s">
        <v>1010</v>
      </c>
      <c r="J1040" s="1" t="s">
        <v>3178</v>
      </c>
      <c r="M1040" s="18"/>
      <c r="N1040" s="18"/>
      <c r="AE1040" s="3"/>
      <c r="AS1040" s="1" t="s">
        <v>3162</v>
      </c>
      <c r="BC1040" s="1">
        <f t="shared" si="15"/>
        <v>1</v>
      </c>
    </row>
    <row r="1041" spans="1:58" s="1" customFormat="1" ht="15" x14ac:dyDescent="0.25">
      <c r="D1041" s="2"/>
      <c r="E1041" s="2"/>
      <c r="H1041" s="1" t="s">
        <v>481</v>
      </c>
      <c r="I1041" s="1" t="s">
        <v>3116</v>
      </c>
      <c r="J1041" s="1" t="s">
        <v>3790</v>
      </c>
      <c r="L1041" s="1" t="s">
        <v>486</v>
      </c>
      <c r="M1041" s="18"/>
      <c r="N1041" s="18"/>
      <c r="O1041" s="1" t="s">
        <v>486</v>
      </c>
      <c r="P1041" s="1" t="s">
        <v>488</v>
      </c>
      <c r="Q1041" s="1" t="s">
        <v>296</v>
      </c>
      <c r="R1041" s="1" t="s">
        <v>486</v>
      </c>
      <c r="AD1041" s="2"/>
      <c r="AE1041" s="3"/>
      <c r="BC1041" s="1">
        <f t="shared" si="15"/>
        <v>0</v>
      </c>
    </row>
    <row r="1042" spans="1:58" s="1" customFormat="1" ht="15.6" x14ac:dyDescent="0.3">
      <c r="A1042" s="8"/>
      <c r="D1042" s="6"/>
      <c r="E1042" s="2"/>
      <c r="F1042" s="2"/>
      <c r="H1042" s="1" t="s">
        <v>481</v>
      </c>
      <c r="I1042" s="1" t="s">
        <v>1468</v>
      </c>
      <c r="J1042" s="1" t="s">
        <v>299</v>
      </c>
      <c r="M1042" s="27" t="s">
        <v>544</v>
      </c>
      <c r="N1042" s="27"/>
      <c r="AD1042" s="1" t="s">
        <v>1467</v>
      </c>
      <c r="AE1042" s="3"/>
      <c r="AK1042" s="1" t="s">
        <v>3162</v>
      </c>
      <c r="AL1042" s="1" t="s">
        <v>3162</v>
      </c>
      <c r="BC1042" s="1">
        <f t="shared" si="15"/>
        <v>2</v>
      </c>
    </row>
    <row r="1043" spans="1:58" s="1" customFormat="1" ht="15" x14ac:dyDescent="0.25">
      <c r="A1043" s="29" t="s">
        <v>2003</v>
      </c>
      <c r="D1043" s="29" t="s">
        <v>2003</v>
      </c>
      <c r="E1043" s="2"/>
      <c r="F1043" s="2"/>
      <c r="I1043" s="1" t="s">
        <v>2779</v>
      </c>
      <c r="J1043" s="1" t="s">
        <v>2728</v>
      </c>
      <c r="M1043" s="18"/>
      <c r="N1043" s="18"/>
      <c r="AE1043" s="3"/>
      <c r="AP1043" s="1" t="s">
        <v>3162</v>
      </c>
      <c r="AR1043" s="1" t="s">
        <v>3162</v>
      </c>
      <c r="BC1043" s="1">
        <f t="shared" si="15"/>
        <v>2</v>
      </c>
    </row>
    <row r="1044" spans="1:58" s="1" customFormat="1" ht="15" x14ac:dyDescent="0.25">
      <c r="D1044" s="2"/>
      <c r="E1044" s="2"/>
      <c r="H1044" s="1" t="s">
        <v>481</v>
      </c>
      <c r="I1044" s="1" t="s">
        <v>3320</v>
      </c>
      <c r="J1044" s="1" t="s">
        <v>4642</v>
      </c>
      <c r="M1044" s="18" t="s">
        <v>3321</v>
      </c>
      <c r="N1044" s="18"/>
      <c r="Q1044" s="1" t="s">
        <v>296</v>
      </c>
      <c r="S1044" s="1" t="s">
        <v>4213</v>
      </c>
      <c r="AD1044" s="2"/>
      <c r="AE1044" s="3"/>
      <c r="AF1044" s="1" t="s">
        <v>2564</v>
      </c>
      <c r="BC1044" s="1">
        <f t="shared" si="15"/>
        <v>0</v>
      </c>
    </row>
    <row r="1045" spans="1:58" s="1" customFormat="1" ht="15" x14ac:dyDescent="0.25">
      <c r="D1045" s="6"/>
      <c r="E1045" s="2"/>
      <c r="H1045" s="1" t="s">
        <v>481</v>
      </c>
      <c r="I1045" s="1" t="s">
        <v>2606</v>
      </c>
      <c r="J1045" s="1" t="s">
        <v>48</v>
      </c>
      <c r="L1045" s="1" t="s">
        <v>574</v>
      </c>
      <c r="M1045" s="18" t="s">
        <v>4581</v>
      </c>
      <c r="N1045" s="18"/>
      <c r="O1045" s="1" t="s">
        <v>3322</v>
      </c>
      <c r="P1045" s="1" t="s">
        <v>3182</v>
      </c>
      <c r="Q1045" s="1" t="s">
        <v>296</v>
      </c>
      <c r="R1045" s="1">
        <v>85256</v>
      </c>
      <c r="AB1045" s="1" t="s">
        <v>3196</v>
      </c>
      <c r="AC1045" s="1" t="s">
        <v>3189</v>
      </c>
      <c r="AD1045" s="2" t="s">
        <v>2602</v>
      </c>
      <c r="AE1045" s="3"/>
      <c r="BC1045" s="1">
        <f t="shared" si="15"/>
        <v>0</v>
      </c>
    </row>
    <row r="1046" spans="1:58" s="1" customFormat="1" ht="15" x14ac:dyDescent="0.25">
      <c r="D1046" s="2"/>
      <c r="E1046" s="2"/>
      <c r="I1046" s="1" t="s">
        <v>2961</v>
      </c>
      <c r="J1046" s="1" t="s">
        <v>4208</v>
      </c>
      <c r="M1046" s="18" t="s">
        <v>4209</v>
      </c>
      <c r="N1046" s="18"/>
      <c r="S1046" s="1" t="s">
        <v>4213</v>
      </c>
      <c r="AD1046" s="2"/>
      <c r="AE1046" s="3"/>
      <c r="BC1046" s="1">
        <f t="shared" si="15"/>
        <v>0</v>
      </c>
    </row>
    <row r="1047" spans="1:58" s="1" customFormat="1" ht="15" x14ac:dyDescent="0.25">
      <c r="D1047" s="2"/>
      <c r="E1047" s="2"/>
      <c r="H1047" s="1" t="s">
        <v>481</v>
      </c>
      <c r="I1047" s="1" t="s">
        <v>2540</v>
      </c>
      <c r="J1047" s="1" t="s">
        <v>2541</v>
      </c>
      <c r="M1047" s="18" t="s">
        <v>2542</v>
      </c>
      <c r="N1047" s="18"/>
      <c r="S1047" s="1" t="s">
        <v>4213</v>
      </c>
      <c r="T1047" s="1" t="s">
        <v>4712</v>
      </c>
      <c r="AD1047" s="2"/>
      <c r="AE1047" s="3"/>
      <c r="AF1047" s="1" t="s">
        <v>2388</v>
      </c>
      <c r="BC1047" s="1">
        <f t="shared" si="15"/>
        <v>0</v>
      </c>
    </row>
    <row r="1048" spans="1:58" s="1" customFormat="1" ht="15" x14ac:dyDescent="0.25">
      <c r="A1048" s="8"/>
      <c r="C1048" s="14"/>
      <c r="D1048" s="6"/>
      <c r="E1048" s="2"/>
      <c r="H1048" s="1" t="s">
        <v>3158</v>
      </c>
      <c r="I1048" s="1" t="s">
        <v>3323</v>
      </c>
      <c r="J1048" s="1" t="s">
        <v>1506</v>
      </c>
      <c r="M1048" s="18"/>
      <c r="N1048" s="18"/>
      <c r="AD1048" s="2"/>
      <c r="AE1048" s="3"/>
      <c r="AO1048" s="1" t="s">
        <v>3162</v>
      </c>
      <c r="AP1048" s="1" t="s">
        <v>3162</v>
      </c>
      <c r="AQ1048" s="1" t="s">
        <v>3162</v>
      </c>
      <c r="AR1048" s="1" t="s">
        <v>3162</v>
      </c>
      <c r="AT1048" s="1" t="s">
        <v>3162</v>
      </c>
      <c r="AU1048" s="1" t="s">
        <v>3162</v>
      </c>
      <c r="AW1048" s="1" t="s">
        <v>3162</v>
      </c>
      <c r="AX1048" s="1" t="s">
        <v>3162</v>
      </c>
      <c r="AY1048" s="1" t="s">
        <v>3162</v>
      </c>
      <c r="AZ1048" s="1" t="s">
        <v>3162</v>
      </c>
      <c r="BB1048" s="1" t="s">
        <v>3162</v>
      </c>
      <c r="BC1048" s="1">
        <f t="shared" si="15"/>
        <v>11</v>
      </c>
    </row>
    <row r="1049" spans="1:58" s="1" customFormat="1" ht="15" x14ac:dyDescent="0.25">
      <c r="D1049" s="2"/>
      <c r="E1049" s="2"/>
      <c r="H1049" s="1" t="s">
        <v>3158</v>
      </c>
      <c r="I1049" s="1" t="s">
        <v>3327</v>
      </c>
      <c r="J1049" s="1" t="s">
        <v>3328</v>
      </c>
      <c r="L1049" s="1" t="s">
        <v>3329</v>
      </c>
      <c r="M1049" s="18"/>
      <c r="N1049" s="18"/>
      <c r="O1049" s="1" t="s">
        <v>3330</v>
      </c>
      <c r="P1049" s="1" t="s">
        <v>488</v>
      </c>
      <c r="Q1049" s="1" t="s">
        <v>296</v>
      </c>
      <c r="R1049" s="1">
        <v>85206</v>
      </c>
      <c r="AD1049" s="2"/>
      <c r="AE1049" s="3"/>
      <c r="BC1049" s="1">
        <f t="shared" si="15"/>
        <v>0</v>
      </c>
      <c r="BF1049" s="1" t="s">
        <v>4712</v>
      </c>
    </row>
    <row r="1050" spans="1:58" s="1" customFormat="1" ht="15" x14ac:dyDescent="0.25">
      <c r="A1050" s="8"/>
      <c r="C1050" s="14"/>
      <c r="D1050" s="6"/>
      <c r="E1050" s="2"/>
      <c r="H1050" s="1" t="s">
        <v>3158</v>
      </c>
      <c r="I1050" s="1" t="s">
        <v>2771</v>
      </c>
      <c r="J1050" s="1" t="s">
        <v>436</v>
      </c>
      <c r="M1050" s="18"/>
      <c r="N1050" s="18"/>
      <c r="AD1050" s="2" t="s">
        <v>786</v>
      </c>
      <c r="AE1050" s="3"/>
      <c r="AR1050" s="1" t="s">
        <v>3162</v>
      </c>
      <c r="AY1050" s="1" t="s">
        <v>3162</v>
      </c>
      <c r="BC1050" s="1">
        <f t="shared" si="15"/>
        <v>2</v>
      </c>
    </row>
    <row r="1051" spans="1:58" s="1" customFormat="1" ht="15" x14ac:dyDescent="0.25">
      <c r="A1051" s="8"/>
      <c r="C1051" s="14"/>
      <c r="D1051" s="6"/>
      <c r="E1051" s="2"/>
      <c r="H1051" s="1" t="s">
        <v>481</v>
      </c>
      <c r="I1051" s="1" t="s">
        <v>2771</v>
      </c>
      <c r="J1051" s="1" t="s">
        <v>786</v>
      </c>
      <c r="M1051" s="18"/>
      <c r="N1051" s="18"/>
      <c r="AD1051" s="2" t="s">
        <v>436</v>
      </c>
      <c r="AE1051" s="3"/>
      <c r="AR1051" s="1" t="s">
        <v>3162</v>
      </c>
      <c r="AY1051" s="1" t="s">
        <v>3162</v>
      </c>
      <c r="BC1051" s="1">
        <f t="shared" si="15"/>
        <v>2</v>
      </c>
    </row>
    <row r="1052" spans="1:58" s="1" customFormat="1" ht="15" x14ac:dyDescent="0.25">
      <c r="E1052" s="2"/>
      <c r="F1052" s="2"/>
      <c r="H1052" s="1" t="s">
        <v>481</v>
      </c>
      <c r="I1052" s="1" t="s">
        <v>4503</v>
      </c>
      <c r="J1052" s="1" t="s">
        <v>4364</v>
      </c>
      <c r="L1052" s="1" t="s">
        <v>4504</v>
      </c>
      <c r="M1052" s="18" t="s">
        <v>4505</v>
      </c>
      <c r="N1052" s="18"/>
      <c r="O1052" s="1" t="s">
        <v>535</v>
      </c>
      <c r="P1052" s="1" t="s">
        <v>488</v>
      </c>
      <c r="Q1052" s="1" t="s">
        <v>296</v>
      </c>
      <c r="R1052" s="1">
        <v>85208</v>
      </c>
      <c r="S1052" s="1" t="s">
        <v>4213</v>
      </c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1">
        <f t="shared" si="15"/>
        <v>0</v>
      </c>
      <c r="BD1052" s="3"/>
      <c r="BE1052" s="1" t="s">
        <v>2388</v>
      </c>
    </row>
    <row r="1053" spans="1:58" s="1" customFormat="1" ht="15" x14ac:dyDescent="0.25">
      <c r="D1053" s="6"/>
      <c r="E1053" s="2"/>
      <c r="F1053" s="2"/>
      <c r="G1053" s="1" t="s">
        <v>3162</v>
      </c>
      <c r="H1053" s="1" t="s">
        <v>3158</v>
      </c>
      <c r="I1053" s="1" t="s">
        <v>4519</v>
      </c>
      <c r="J1053" s="1" t="s">
        <v>954</v>
      </c>
      <c r="L1053" s="1" t="s">
        <v>4520</v>
      </c>
      <c r="M1053" s="18" t="s">
        <v>3395</v>
      </c>
      <c r="N1053" s="18"/>
      <c r="O1053" s="1" t="s">
        <v>4753</v>
      </c>
      <c r="P1053" s="1" t="s">
        <v>131</v>
      </c>
      <c r="Q1053" s="1" t="s">
        <v>296</v>
      </c>
      <c r="R1053" s="1">
        <v>85203</v>
      </c>
      <c r="S1053" s="1" t="s">
        <v>4213</v>
      </c>
      <c r="U1053" s="1">
        <v>1</v>
      </c>
      <c r="V1053" s="1" t="s">
        <v>3357</v>
      </c>
      <c r="AD1053" s="1" t="s">
        <v>3082</v>
      </c>
      <c r="AF1053" s="1" t="s">
        <v>1771</v>
      </c>
      <c r="AT1053" s="1" t="s">
        <v>3162</v>
      </c>
      <c r="BC1053" s="1">
        <f t="shared" si="15"/>
        <v>1</v>
      </c>
    </row>
    <row r="1054" spans="1:58" s="1" customFormat="1" ht="15" x14ac:dyDescent="0.25">
      <c r="D1054" s="6"/>
      <c r="E1054" s="2"/>
      <c r="F1054" s="2"/>
      <c r="G1054" s="1" t="s">
        <v>3162</v>
      </c>
      <c r="H1054" s="1" t="s">
        <v>481</v>
      </c>
      <c r="I1054" s="1" t="s">
        <v>4519</v>
      </c>
      <c r="J1054" s="1" t="s">
        <v>3082</v>
      </c>
      <c r="L1054" s="1" t="s">
        <v>4520</v>
      </c>
      <c r="M1054" s="18" t="s">
        <v>3395</v>
      </c>
      <c r="N1054" s="18"/>
      <c r="O1054" s="1" t="s">
        <v>4753</v>
      </c>
      <c r="P1054" s="1" t="s">
        <v>131</v>
      </c>
      <c r="Q1054" s="1" t="s">
        <v>296</v>
      </c>
      <c r="R1054" s="1">
        <v>85203</v>
      </c>
      <c r="S1054" s="1" t="s">
        <v>4712</v>
      </c>
      <c r="U1054" s="1">
        <v>1</v>
      </c>
      <c r="V1054" s="1" t="s">
        <v>3357</v>
      </c>
      <c r="AD1054" s="1" t="s">
        <v>954</v>
      </c>
      <c r="AF1054" s="1" t="s">
        <v>1774</v>
      </c>
      <c r="AT1054" s="1" t="s">
        <v>3162</v>
      </c>
      <c r="BC1054" s="1">
        <f t="shared" si="15"/>
        <v>1</v>
      </c>
    </row>
    <row r="1055" spans="1:58" s="1" customFormat="1" ht="15" x14ac:dyDescent="0.25">
      <c r="D1055" s="2"/>
      <c r="E1055" s="2"/>
      <c r="H1055" s="1" t="s">
        <v>481</v>
      </c>
      <c r="I1055" s="1" t="s">
        <v>3334</v>
      </c>
      <c r="J1055" s="1" t="s">
        <v>3178</v>
      </c>
      <c r="L1055" s="1" t="s">
        <v>3337</v>
      </c>
      <c r="M1055" s="18" t="s">
        <v>2395</v>
      </c>
      <c r="N1055" s="18"/>
      <c r="O1055" s="1" t="s">
        <v>2393</v>
      </c>
      <c r="P1055" s="1" t="s">
        <v>5031</v>
      </c>
      <c r="Q1055" s="1" t="s">
        <v>296</v>
      </c>
      <c r="R1055" s="1">
        <v>85219</v>
      </c>
      <c r="S1055" s="1" t="s">
        <v>4213</v>
      </c>
      <c r="AD1055" s="2"/>
      <c r="AE1055" s="3"/>
      <c r="AF1055" s="1" t="s">
        <v>2564</v>
      </c>
      <c r="BC1055" s="1">
        <f t="shared" si="15"/>
        <v>0</v>
      </c>
    </row>
    <row r="1056" spans="1:58" s="1" customFormat="1" ht="15" x14ac:dyDescent="0.25">
      <c r="D1056" s="2"/>
      <c r="E1056" s="2"/>
      <c r="H1056" s="1" t="s">
        <v>3158</v>
      </c>
      <c r="I1056" s="1" t="s">
        <v>3334</v>
      </c>
      <c r="J1056" s="1" t="s">
        <v>2447</v>
      </c>
      <c r="L1056" s="1" t="s">
        <v>3337</v>
      </c>
      <c r="M1056" s="18" t="s">
        <v>2457</v>
      </c>
      <c r="N1056" s="18"/>
      <c r="O1056" s="1" t="s">
        <v>2393</v>
      </c>
      <c r="P1056" s="1" t="s">
        <v>5031</v>
      </c>
      <c r="Q1056" s="1" t="s">
        <v>296</v>
      </c>
      <c r="R1056" s="1">
        <v>85219</v>
      </c>
      <c r="S1056" s="1" t="s">
        <v>4213</v>
      </c>
      <c r="AD1056" s="2"/>
      <c r="AE1056" s="3"/>
      <c r="AF1056" s="1" t="s">
        <v>2388</v>
      </c>
      <c r="BC1056" s="1">
        <f t="shared" si="15"/>
        <v>0</v>
      </c>
    </row>
    <row r="1057" spans="1:56" s="1" customFormat="1" ht="15" x14ac:dyDescent="0.25">
      <c r="D1057" s="2"/>
      <c r="E1057" s="2"/>
      <c r="H1057" s="1" t="s">
        <v>481</v>
      </c>
      <c r="I1057" s="1" t="s">
        <v>3334</v>
      </c>
      <c r="J1057" s="1" t="s">
        <v>409</v>
      </c>
      <c r="M1057" s="18"/>
      <c r="N1057" s="18"/>
      <c r="AE1057" s="3"/>
      <c r="BC1057" s="1">
        <f t="shared" si="15"/>
        <v>0</v>
      </c>
    </row>
    <row r="1058" spans="1:56" s="1" customFormat="1" ht="15" x14ac:dyDescent="0.25">
      <c r="D1058" s="2"/>
      <c r="E1058" s="2"/>
      <c r="H1058" s="1" t="s">
        <v>481</v>
      </c>
      <c r="I1058" s="1" t="s">
        <v>3512</v>
      </c>
      <c r="J1058" s="1" t="s">
        <v>2458</v>
      </c>
      <c r="L1058" s="1" t="s">
        <v>2459</v>
      </c>
      <c r="M1058" s="18"/>
      <c r="N1058" s="18"/>
      <c r="O1058" s="1" t="s">
        <v>2460</v>
      </c>
      <c r="P1058" s="1" t="s">
        <v>2870</v>
      </c>
      <c r="Q1058" s="1" t="s">
        <v>296</v>
      </c>
      <c r="R1058" s="1">
        <v>85248</v>
      </c>
      <c r="AD1058" s="2" t="s">
        <v>3416</v>
      </c>
      <c r="AE1058" s="3"/>
      <c r="BC1058" s="1">
        <f t="shared" si="15"/>
        <v>0</v>
      </c>
    </row>
    <row r="1059" spans="1:56" s="1" customFormat="1" ht="15" x14ac:dyDescent="0.25">
      <c r="D1059" s="6"/>
      <c r="E1059" s="2"/>
      <c r="H1059" s="1" t="s">
        <v>3158</v>
      </c>
      <c r="I1059" s="1" t="s">
        <v>4471</v>
      </c>
      <c r="J1059" s="1" t="s">
        <v>3954</v>
      </c>
      <c r="M1059" s="18"/>
      <c r="N1059" s="18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1">
        <f t="shared" si="15"/>
        <v>0</v>
      </c>
      <c r="BD1059" s="3"/>
    </row>
    <row r="1060" spans="1:56" s="1" customFormat="1" ht="15" x14ac:dyDescent="0.25">
      <c r="D1060" s="6"/>
      <c r="E1060" s="2"/>
      <c r="H1060" s="1" t="s">
        <v>481</v>
      </c>
      <c r="I1060" s="1" t="s">
        <v>4471</v>
      </c>
      <c r="J1060" s="1" t="s">
        <v>2738</v>
      </c>
      <c r="M1060" s="18"/>
      <c r="N1060" s="18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1">
        <f t="shared" si="15"/>
        <v>0</v>
      </c>
      <c r="BD1060" s="3"/>
    </row>
    <row r="1061" spans="1:56" s="1" customFormat="1" ht="15" x14ac:dyDescent="0.25">
      <c r="A1061" s="8" t="s">
        <v>3628</v>
      </c>
      <c r="D1061" s="6"/>
      <c r="E1061" s="2"/>
      <c r="H1061" s="1" t="s">
        <v>481</v>
      </c>
      <c r="I1061" s="1" t="s">
        <v>2528</v>
      </c>
      <c r="J1061" s="1" t="s">
        <v>3951</v>
      </c>
      <c r="M1061" s="18"/>
      <c r="N1061" s="18"/>
      <c r="AD1061" s="2"/>
      <c r="AE1061" s="3"/>
      <c r="BC1061" s="1">
        <f t="shared" si="15"/>
        <v>0</v>
      </c>
    </row>
    <row r="1062" spans="1:56" s="1" customFormat="1" ht="15" x14ac:dyDescent="0.25">
      <c r="D1062" s="2"/>
      <c r="E1062" s="2"/>
      <c r="H1062" s="1" t="s">
        <v>3158</v>
      </c>
      <c r="I1062" s="1" t="s">
        <v>2950</v>
      </c>
      <c r="J1062" s="1" t="s">
        <v>599</v>
      </c>
      <c r="L1062" s="1" t="s">
        <v>2951</v>
      </c>
      <c r="M1062" s="18" t="s">
        <v>4938</v>
      </c>
      <c r="N1062" s="18"/>
      <c r="O1062" s="1" t="s">
        <v>2952</v>
      </c>
      <c r="P1062" s="1" t="s">
        <v>488</v>
      </c>
      <c r="Q1062" s="1" t="s">
        <v>296</v>
      </c>
      <c r="R1062" s="1">
        <v>85206</v>
      </c>
      <c r="AD1062" s="2"/>
      <c r="AE1062" s="3"/>
      <c r="BC1062" s="1">
        <f t="shared" si="15"/>
        <v>0</v>
      </c>
    </row>
    <row r="1063" spans="1:56" s="1" customFormat="1" ht="15" x14ac:dyDescent="0.25">
      <c r="D1063" s="2"/>
      <c r="E1063" s="2"/>
      <c r="H1063" s="1" t="s">
        <v>481</v>
      </c>
      <c r="I1063" s="1" t="s">
        <v>2950</v>
      </c>
      <c r="J1063" s="1" t="s">
        <v>3082</v>
      </c>
      <c r="L1063" s="1" t="s">
        <v>2951</v>
      </c>
      <c r="M1063" s="18" t="s">
        <v>4938</v>
      </c>
      <c r="N1063" s="18"/>
      <c r="O1063" s="1" t="s">
        <v>2952</v>
      </c>
      <c r="P1063" s="1" t="s">
        <v>488</v>
      </c>
      <c r="Q1063" s="1" t="s">
        <v>296</v>
      </c>
      <c r="R1063" s="1">
        <v>85206</v>
      </c>
      <c r="AD1063" s="2"/>
      <c r="AE1063" s="3"/>
      <c r="BC1063" s="1">
        <f t="shared" si="15"/>
        <v>0</v>
      </c>
    </row>
    <row r="1064" spans="1:56" s="1" customFormat="1" ht="15" x14ac:dyDescent="0.25">
      <c r="D1064" s="2"/>
      <c r="E1064" s="2"/>
      <c r="G1064" s="1" t="s">
        <v>3162</v>
      </c>
      <c r="H1064" s="1" t="s">
        <v>3158</v>
      </c>
      <c r="I1064" s="1" t="s">
        <v>309</v>
      </c>
      <c r="J1064" s="1" t="s">
        <v>310</v>
      </c>
      <c r="L1064" s="1" t="s">
        <v>311</v>
      </c>
      <c r="M1064" s="18" t="s">
        <v>3222</v>
      </c>
      <c r="N1064" s="18"/>
      <c r="O1064" s="1" t="s">
        <v>3221</v>
      </c>
      <c r="P1064" s="1" t="s">
        <v>488</v>
      </c>
      <c r="Q1064" s="1" t="s">
        <v>296</v>
      </c>
      <c r="R1064" s="1">
        <v>85205</v>
      </c>
      <c r="S1064" s="1" t="s">
        <v>4213</v>
      </c>
      <c r="U1064" s="1">
        <v>1</v>
      </c>
      <c r="V1064" s="1" t="s">
        <v>3357</v>
      </c>
      <c r="AD1064" s="2"/>
      <c r="AE1064" s="3"/>
      <c r="AF1064" s="1" t="s">
        <v>1771</v>
      </c>
      <c r="BC1064" s="1">
        <f t="shared" si="15"/>
        <v>0</v>
      </c>
    </row>
    <row r="1065" spans="1:56" s="1" customFormat="1" ht="15" x14ac:dyDescent="0.25">
      <c r="D1065" s="6"/>
      <c r="E1065" s="2"/>
      <c r="F1065" s="2"/>
      <c r="H1065" s="1" t="s">
        <v>3162</v>
      </c>
      <c r="I1065" s="1" t="s">
        <v>1383</v>
      </c>
      <c r="J1065" s="1" t="s">
        <v>4364</v>
      </c>
      <c r="M1065" s="18"/>
      <c r="N1065" s="18"/>
      <c r="AV1065" s="1" t="s">
        <v>1447</v>
      </c>
      <c r="BC1065" s="1">
        <f t="shared" si="15"/>
        <v>1</v>
      </c>
    </row>
    <row r="1066" spans="1:56" s="1" customFormat="1" ht="15" x14ac:dyDescent="0.25">
      <c r="E1066" s="2"/>
      <c r="H1066" s="1" t="s">
        <v>3158</v>
      </c>
      <c r="I1066" s="1" t="s">
        <v>1147</v>
      </c>
      <c r="J1066" s="1" t="s">
        <v>2451</v>
      </c>
      <c r="L1066" s="1" t="s">
        <v>1148</v>
      </c>
      <c r="M1066" s="18" t="s">
        <v>4472</v>
      </c>
      <c r="N1066" s="18"/>
      <c r="O1066" s="1" t="s">
        <v>2726</v>
      </c>
      <c r="P1066" s="1" t="s">
        <v>5031</v>
      </c>
      <c r="Q1066" s="1" t="s">
        <v>296</v>
      </c>
      <c r="R1066" s="1">
        <v>85119</v>
      </c>
      <c r="AD1066" s="2"/>
      <c r="AE1066" s="3"/>
      <c r="BC1066" s="1">
        <f t="shared" si="15"/>
        <v>0</v>
      </c>
    </row>
    <row r="1067" spans="1:56" s="1" customFormat="1" ht="15" x14ac:dyDescent="0.25">
      <c r="D1067" s="2"/>
      <c r="E1067" s="2"/>
      <c r="H1067" s="1" t="s">
        <v>481</v>
      </c>
      <c r="I1067" s="1" t="s">
        <v>2953</v>
      </c>
      <c r="J1067" s="1" t="s">
        <v>1344</v>
      </c>
      <c r="M1067" s="18"/>
      <c r="N1067" s="18"/>
      <c r="AD1067" s="2"/>
      <c r="AE1067" s="3"/>
      <c r="BC1067" s="1">
        <f t="shared" si="15"/>
        <v>0</v>
      </c>
    </row>
    <row r="1068" spans="1:56" s="1" customFormat="1" ht="15" x14ac:dyDescent="0.25">
      <c r="A1068" s="8"/>
      <c r="C1068" s="14"/>
      <c r="D1068" s="6"/>
      <c r="E1068" s="2"/>
      <c r="H1068" s="1" t="s">
        <v>3158</v>
      </c>
      <c r="I1068" s="1" t="s">
        <v>1361</v>
      </c>
      <c r="J1068" s="1" t="s">
        <v>1362</v>
      </c>
      <c r="M1068" s="18"/>
      <c r="N1068" s="18"/>
      <c r="AD1068" s="2"/>
      <c r="AE1068" s="3"/>
      <c r="AT1068" s="1" t="s">
        <v>3162</v>
      </c>
      <c r="BC1068" s="1">
        <f t="shared" si="15"/>
        <v>1</v>
      </c>
    </row>
    <row r="1069" spans="1:56" s="1" customFormat="1" ht="15" x14ac:dyDescent="0.25">
      <c r="A1069" s="6">
        <v>42677</v>
      </c>
      <c r="D1069" s="6">
        <v>42677</v>
      </c>
      <c r="E1069" s="2"/>
      <c r="F1069" s="2"/>
      <c r="G1069" s="1" t="s">
        <v>3161</v>
      </c>
      <c r="H1069" s="1" t="s">
        <v>481</v>
      </c>
      <c r="I1069" s="1" t="s">
        <v>1521</v>
      </c>
      <c r="J1069" s="1" t="s">
        <v>1522</v>
      </c>
      <c r="K1069" s="1">
        <v>1</v>
      </c>
      <c r="L1069" s="1" t="s">
        <v>3602</v>
      </c>
      <c r="M1069" s="18" t="s">
        <v>1523</v>
      </c>
      <c r="N1069" s="18"/>
      <c r="P1069" s="1" t="s">
        <v>1524</v>
      </c>
      <c r="Q1069" s="1" t="s">
        <v>1525</v>
      </c>
      <c r="AB1069" s="1" t="s">
        <v>3196</v>
      </c>
      <c r="AC1069" s="1" t="s">
        <v>3161</v>
      </c>
      <c r="AD1069" s="2" t="s">
        <v>3099</v>
      </c>
      <c r="AE1069" s="3" t="s">
        <v>3161</v>
      </c>
      <c r="AF1069" s="1" t="s">
        <v>2564</v>
      </c>
      <c r="AK1069" s="1" t="s">
        <v>3162</v>
      </c>
      <c r="AN1069" s="1" t="s">
        <v>3162</v>
      </c>
      <c r="AO1069" s="1" t="s">
        <v>3162</v>
      </c>
      <c r="AP1069" s="1" t="s">
        <v>3162</v>
      </c>
      <c r="AQ1069" s="1" t="s">
        <v>3162</v>
      </c>
      <c r="AU1069" s="1" t="s">
        <v>3162</v>
      </c>
      <c r="AY1069" s="1" t="s">
        <v>3162</v>
      </c>
      <c r="BA1069" s="1" t="s">
        <v>3162</v>
      </c>
      <c r="BB1069" s="1" t="s">
        <v>3162</v>
      </c>
      <c r="BC1069" s="1">
        <f t="shared" si="15"/>
        <v>9</v>
      </c>
    </row>
    <row r="1070" spans="1:56" s="1" customFormat="1" ht="15" x14ac:dyDescent="0.25">
      <c r="A1070" s="2"/>
      <c r="D1070" s="2"/>
      <c r="E1070" s="2"/>
      <c r="G1070" s="1" t="s">
        <v>3161</v>
      </c>
      <c r="H1070" s="1" t="s">
        <v>3158</v>
      </c>
      <c r="I1070" s="1" t="s">
        <v>2736</v>
      </c>
      <c r="J1070" s="1" t="s">
        <v>4936</v>
      </c>
      <c r="L1070" s="1" t="s">
        <v>1778</v>
      </c>
      <c r="M1070" s="18" t="s">
        <v>1780</v>
      </c>
      <c r="N1070" s="18"/>
      <c r="O1070" s="1" t="s">
        <v>1779</v>
      </c>
      <c r="P1070" s="1" t="s">
        <v>488</v>
      </c>
      <c r="R1070" s="1">
        <v>85209</v>
      </c>
      <c r="S1070" s="1" t="s">
        <v>4213</v>
      </c>
      <c r="AB1070" s="1" t="s">
        <v>3196</v>
      </c>
      <c r="AC1070" s="1" t="s">
        <v>3850</v>
      </c>
      <c r="AD1070" s="2"/>
      <c r="AE1070" s="3"/>
      <c r="AF1070" s="1" t="s">
        <v>2564</v>
      </c>
      <c r="BC1070" s="1">
        <f t="shared" si="15"/>
        <v>0</v>
      </c>
    </row>
    <row r="1071" spans="1:56" s="1" customFormat="1" ht="15" x14ac:dyDescent="0.25">
      <c r="A1071" s="2"/>
      <c r="D1071" s="2"/>
      <c r="E1071" s="2"/>
      <c r="H1071" s="1" t="s">
        <v>481</v>
      </c>
      <c r="I1071" s="1" t="s">
        <v>247</v>
      </c>
      <c r="J1071" s="1" t="s">
        <v>246</v>
      </c>
      <c r="M1071" s="18"/>
      <c r="N1071" s="18"/>
      <c r="AD1071" s="1" t="s">
        <v>245</v>
      </c>
      <c r="AE1071" s="3"/>
      <c r="AY1071" s="1" t="s">
        <v>1492</v>
      </c>
      <c r="AZ1071"/>
      <c r="BC1071" s="1">
        <f t="shared" si="15"/>
        <v>1</v>
      </c>
    </row>
    <row r="1072" spans="1:56" s="1" customFormat="1" ht="15" x14ac:dyDescent="0.25">
      <c r="E1072" s="2"/>
      <c r="H1072" s="1" t="s">
        <v>3158</v>
      </c>
      <c r="I1072" s="1" t="s">
        <v>538</v>
      </c>
      <c r="J1072" s="1" t="s">
        <v>492</v>
      </c>
      <c r="L1072" s="1" t="s">
        <v>1198</v>
      </c>
      <c r="M1072" s="18"/>
      <c r="N1072" s="18"/>
      <c r="O1072" s="1" t="s">
        <v>4007</v>
      </c>
      <c r="P1072" s="1" t="s">
        <v>488</v>
      </c>
      <c r="Q1072" s="1" t="s">
        <v>296</v>
      </c>
      <c r="R1072" s="1">
        <v>85208</v>
      </c>
      <c r="W1072" s="1">
        <v>1</v>
      </c>
      <c r="AD1072" s="2" t="s">
        <v>334</v>
      </c>
      <c r="AE1072" s="3" t="s">
        <v>3161</v>
      </c>
      <c r="BC1072" s="1">
        <f t="shared" si="15"/>
        <v>0</v>
      </c>
    </row>
    <row r="1073" spans="1:78" s="1" customFormat="1" ht="15" x14ac:dyDescent="0.25">
      <c r="A1073" s="2"/>
      <c r="D1073" s="2"/>
      <c r="E1073" s="2"/>
      <c r="H1073" s="1" t="s">
        <v>481</v>
      </c>
      <c r="I1073" s="1" t="s">
        <v>3295</v>
      </c>
      <c r="J1073" s="1" t="s">
        <v>3194</v>
      </c>
      <c r="M1073" s="18"/>
      <c r="N1073" s="18"/>
      <c r="AE1073" s="3"/>
      <c r="AJ1073" s="1" t="s">
        <v>3162</v>
      </c>
      <c r="AZ1073"/>
      <c r="BC1073" s="1">
        <f t="shared" si="15"/>
        <v>1</v>
      </c>
    </row>
    <row r="1074" spans="1:78" s="1" customFormat="1" ht="15" x14ac:dyDescent="0.25">
      <c r="A1074" s="2"/>
      <c r="D1074" s="2"/>
      <c r="E1074" s="2"/>
      <c r="H1074" s="1" t="s">
        <v>3158</v>
      </c>
      <c r="I1074" s="1" t="s">
        <v>3295</v>
      </c>
      <c r="J1074" s="1" t="s">
        <v>196</v>
      </c>
      <c r="M1074" s="18"/>
      <c r="N1074" s="18"/>
      <c r="AE1074" s="3"/>
      <c r="AJ1074" s="1" t="s">
        <v>3162</v>
      </c>
      <c r="AZ1074"/>
      <c r="BC1074" s="1">
        <f t="shared" si="15"/>
        <v>1</v>
      </c>
    </row>
    <row r="1075" spans="1:78" s="1" customFormat="1" ht="15" x14ac:dyDescent="0.25">
      <c r="E1075" s="2"/>
      <c r="G1075" s="1" t="s">
        <v>3161</v>
      </c>
      <c r="H1075" s="1" t="s">
        <v>481</v>
      </c>
      <c r="I1075" s="1" t="s">
        <v>1531</v>
      </c>
      <c r="J1075" s="1" t="s">
        <v>1532</v>
      </c>
      <c r="L1075" s="1" t="s">
        <v>639</v>
      </c>
      <c r="M1075" s="18" t="s">
        <v>1533</v>
      </c>
      <c r="N1075" s="18"/>
      <c r="O1075" s="1" t="s">
        <v>2749</v>
      </c>
      <c r="P1075" s="1" t="s">
        <v>2750</v>
      </c>
      <c r="Q1075" s="1" t="s">
        <v>2751</v>
      </c>
      <c r="S1075" s="1" t="s">
        <v>4213</v>
      </c>
      <c r="AA1075" s="1" t="s">
        <v>639</v>
      </c>
      <c r="AD1075" s="2" t="s">
        <v>537</v>
      </c>
      <c r="AE1075" s="3"/>
      <c r="AF1075" s="1" t="s">
        <v>2564</v>
      </c>
      <c r="BC1075" s="1">
        <f t="shared" si="15"/>
        <v>0</v>
      </c>
    </row>
    <row r="1076" spans="1:78" s="1" customFormat="1" ht="15" x14ac:dyDescent="0.25">
      <c r="A1076" s="2"/>
      <c r="D1076" s="2"/>
      <c r="E1076" s="2"/>
      <c r="G1076" s="1" t="s">
        <v>3162</v>
      </c>
      <c r="H1076" s="1" t="s">
        <v>3158</v>
      </c>
      <c r="I1076" s="1" t="s">
        <v>2739</v>
      </c>
      <c r="J1076" s="1" t="s">
        <v>1536</v>
      </c>
      <c r="L1076" s="1" t="s">
        <v>1538</v>
      </c>
      <c r="M1076" s="18" t="s">
        <v>1537</v>
      </c>
      <c r="N1076" s="18"/>
      <c r="O1076" s="1" t="s">
        <v>1539</v>
      </c>
      <c r="P1076" s="1" t="s">
        <v>1540</v>
      </c>
      <c r="Q1076" s="1" t="s">
        <v>296</v>
      </c>
      <c r="R1076" s="1">
        <v>85374</v>
      </c>
      <c r="S1076" s="1" t="s">
        <v>4213</v>
      </c>
      <c r="AD1076" s="2" t="s">
        <v>1042</v>
      </c>
      <c r="AE1076" s="3" t="s">
        <v>3161</v>
      </c>
      <c r="AF1076" s="1" t="s">
        <v>2564</v>
      </c>
      <c r="BC1076" s="1">
        <f t="shared" si="15"/>
        <v>0</v>
      </c>
      <c r="BF1076" s="1" t="s">
        <v>4712</v>
      </c>
      <c r="BG1076" s="1" t="s">
        <v>4712</v>
      </c>
      <c r="BH1076" s="1" t="s">
        <v>4712</v>
      </c>
      <c r="BJ1076" s="1" t="s">
        <v>4712</v>
      </c>
      <c r="BK1076" s="1" t="s">
        <v>4712</v>
      </c>
      <c r="BL1076" s="1" t="s">
        <v>4712</v>
      </c>
      <c r="BM1076" s="1" t="s">
        <v>4712</v>
      </c>
      <c r="BN1076" s="1" t="s">
        <v>4712</v>
      </c>
      <c r="BO1076" s="1" t="s">
        <v>4712</v>
      </c>
      <c r="BR1076" s="1" t="s">
        <v>4712</v>
      </c>
      <c r="BS1076" s="1" t="s">
        <v>4712</v>
      </c>
      <c r="BZ1076" s="1" t="s">
        <v>4712</v>
      </c>
    </row>
    <row r="1077" spans="1:78" s="1" customFormat="1" ht="15" x14ac:dyDescent="0.25">
      <c r="A1077" s="6"/>
      <c r="D1077" s="6"/>
      <c r="E1077" s="2"/>
      <c r="H1077" s="1" t="s">
        <v>3158</v>
      </c>
      <c r="I1077" s="1" t="s">
        <v>672</v>
      </c>
      <c r="J1077" s="1" t="s">
        <v>2161</v>
      </c>
      <c r="L1077" s="1" t="s">
        <v>4569</v>
      </c>
      <c r="M1077" s="18" t="s">
        <v>1781</v>
      </c>
      <c r="N1077" s="18"/>
      <c r="O1077" s="1" t="s">
        <v>670</v>
      </c>
      <c r="P1077" s="1" t="s">
        <v>488</v>
      </c>
      <c r="Q1077" s="1" t="s">
        <v>296</v>
      </c>
      <c r="R1077" s="1">
        <v>85206</v>
      </c>
      <c r="S1077" s="1" t="s">
        <v>4401</v>
      </c>
      <c r="W1077" s="1">
        <v>1</v>
      </c>
      <c r="AB1077" s="1" t="s">
        <v>3196</v>
      </c>
      <c r="AC1077" s="1" t="s">
        <v>3161</v>
      </c>
      <c r="AD1077" s="2" t="s">
        <v>1647</v>
      </c>
      <c r="AE1077" s="3"/>
      <c r="AF1077" s="1" t="s">
        <v>2564</v>
      </c>
      <c r="BC1077" s="1">
        <f t="shared" si="15"/>
        <v>0</v>
      </c>
    </row>
    <row r="1078" spans="1:78" s="1" customFormat="1" ht="15" x14ac:dyDescent="0.25">
      <c r="A1078" s="2"/>
      <c r="D1078" s="2"/>
      <c r="E1078" s="2"/>
      <c r="H1078" s="1" t="s">
        <v>3158</v>
      </c>
      <c r="I1078" s="1" t="s">
        <v>672</v>
      </c>
      <c r="J1078" s="1" t="s">
        <v>1782</v>
      </c>
      <c r="L1078" s="1" t="s">
        <v>1783</v>
      </c>
      <c r="M1078" s="18" t="s">
        <v>738</v>
      </c>
      <c r="N1078" s="18"/>
      <c r="O1078" s="1" t="s">
        <v>1784</v>
      </c>
      <c r="P1078" s="1" t="s">
        <v>488</v>
      </c>
      <c r="Q1078" s="1" t="s">
        <v>296</v>
      </c>
      <c r="R1078" s="1">
        <v>85208</v>
      </c>
      <c r="S1078" s="1" t="s">
        <v>4213</v>
      </c>
      <c r="AD1078" s="2" t="s">
        <v>2445</v>
      </c>
      <c r="AE1078" s="3"/>
      <c r="AF1078" s="1" t="s">
        <v>2564</v>
      </c>
      <c r="BC1078" s="1">
        <f t="shared" si="15"/>
        <v>0</v>
      </c>
    </row>
    <row r="1079" spans="1:78" s="1" customFormat="1" ht="15" x14ac:dyDescent="0.25">
      <c r="A1079" s="2"/>
      <c r="D1079" s="2"/>
      <c r="E1079" s="2"/>
      <c r="H1079" s="1" t="s">
        <v>3158</v>
      </c>
      <c r="I1079" s="1" t="s">
        <v>739</v>
      </c>
      <c r="J1079" s="1" t="s">
        <v>740</v>
      </c>
      <c r="M1079" s="18" t="s">
        <v>741</v>
      </c>
      <c r="N1079" s="18"/>
      <c r="S1079" s="1" t="s">
        <v>4213</v>
      </c>
      <c r="AD1079" s="2"/>
      <c r="AE1079" s="3"/>
      <c r="AF1079" s="1" t="s">
        <v>2388</v>
      </c>
      <c r="BC1079" s="1">
        <f t="shared" si="15"/>
        <v>0</v>
      </c>
    </row>
    <row r="1080" spans="1:78" s="1" customFormat="1" ht="15" x14ac:dyDescent="0.25">
      <c r="A1080" s="2"/>
      <c r="D1080" s="2"/>
      <c r="E1080" s="2"/>
      <c r="H1080" s="1" t="s">
        <v>481</v>
      </c>
      <c r="I1080" s="1" t="s">
        <v>1577</v>
      </c>
      <c r="J1080" s="1" t="s">
        <v>2728</v>
      </c>
      <c r="M1080" s="18" t="s">
        <v>1578</v>
      </c>
      <c r="N1080" s="18"/>
      <c r="S1080" s="1" t="s">
        <v>4213</v>
      </c>
      <c r="AD1080" s="2"/>
      <c r="AE1080" s="3"/>
      <c r="AF1080" s="1" t="s">
        <v>2564</v>
      </c>
      <c r="BC1080" s="1">
        <f t="shared" si="15"/>
        <v>0</v>
      </c>
    </row>
    <row r="1081" spans="1:78" s="1" customFormat="1" ht="15" x14ac:dyDescent="0.25">
      <c r="A1081" s="2"/>
      <c r="D1081" s="2"/>
      <c r="E1081" s="2"/>
      <c r="H1081" s="1" t="s">
        <v>3158</v>
      </c>
      <c r="I1081" s="1" t="s">
        <v>1577</v>
      </c>
      <c r="J1081" s="1" t="s">
        <v>1579</v>
      </c>
      <c r="M1081" s="18" t="s">
        <v>1578</v>
      </c>
      <c r="N1081" s="18"/>
      <c r="S1081" s="1" t="s">
        <v>4712</v>
      </c>
      <c r="AD1081" s="2"/>
      <c r="AE1081" s="3"/>
      <c r="AF1081" s="1" t="s">
        <v>2568</v>
      </c>
      <c r="BC1081" s="1">
        <f t="shared" si="15"/>
        <v>0</v>
      </c>
    </row>
    <row r="1082" spans="1:78" s="1" customFormat="1" ht="15" x14ac:dyDescent="0.25">
      <c r="A1082" s="6"/>
      <c r="D1082" s="6"/>
      <c r="E1082" s="2"/>
      <c r="H1082" s="1" t="s">
        <v>3158</v>
      </c>
      <c r="I1082" s="1" t="s">
        <v>1541</v>
      </c>
      <c r="J1082" s="1" t="s">
        <v>1542</v>
      </c>
      <c r="L1082" s="1" t="s">
        <v>1197</v>
      </c>
      <c r="M1082" s="18" t="s">
        <v>1545</v>
      </c>
      <c r="N1082" s="18"/>
      <c r="O1082" s="1" t="s">
        <v>98</v>
      </c>
      <c r="P1082" s="1" t="s">
        <v>488</v>
      </c>
      <c r="Q1082" s="1" t="s">
        <v>296</v>
      </c>
      <c r="R1082" s="1">
        <v>85206</v>
      </c>
      <c r="S1082" s="1" t="s">
        <v>4213</v>
      </c>
      <c r="W1082" s="1">
        <v>1</v>
      </c>
      <c r="AB1082" s="1" t="s">
        <v>3196</v>
      </c>
      <c r="AC1082" s="1" t="s">
        <v>3161</v>
      </c>
      <c r="AD1082" s="2" t="s">
        <v>1550</v>
      </c>
      <c r="AE1082" s="3" t="s">
        <v>3161</v>
      </c>
      <c r="AF1082" s="1" t="s">
        <v>2388</v>
      </c>
      <c r="BC1082" s="1">
        <f t="shared" ref="BC1082:BC1145" si="16">COUNTA(AG1082:BB1082)</f>
        <v>0</v>
      </c>
      <c r="BE1082" s="1" t="s">
        <v>497</v>
      </c>
      <c r="BF1082" s="1" t="s">
        <v>4712</v>
      </c>
      <c r="BG1082" s="1" t="s">
        <v>4712</v>
      </c>
      <c r="BL1082" s="1" t="s">
        <v>4712</v>
      </c>
    </row>
    <row r="1083" spans="1:78" s="1" customFormat="1" ht="15" x14ac:dyDescent="0.25">
      <c r="A1083" s="6">
        <v>42691</v>
      </c>
      <c r="D1083" s="6">
        <v>42691</v>
      </c>
      <c r="E1083" s="2"/>
      <c r="H1083" s="1" t="s">
        <v>481</v>
      </c>
      <c r="I1083" s="1" t="s">
        <v>99</v>
      </c>
      <c r="J1083" s="1" t="s">
        <v>2152</v>
      </c>
      <c r="L1083" s="1" t="s">
        <v>1196</v>
      </c>
      <c r="M1083" s="18" t="s">
        <v>100</v>
      </c>
      <c r="N1083" s="18"/>
      <c r="O1083" s="1" t="s">
        <v>102</v>
      </c>
      <c r="P1083" s="1" t="s">
        <v>488</v>
      </c>
      <c r="Q1083" s="1" t="s">
        <v>296</v>
      </c>
      <c r="R1083" s="1">
        <v>85206</v>
      </c>
      <c r="S1083" s="1" t="s">
        <v>4213</v>
      </c>
      <c r="AD1083" s="2"/>
      <c r="AE1083" s="3"/>
      <c r="AF1083" s="1" t="s">
        <v>2564</v>
      </c>
      <c r="BC1083" s="1">
        <f t="shared" si="16"/>
        <v>0</v>
      </c>
      <c r="BF1083" s="1" t="s">
        <v>4712</v>
      </c>
      <c r="BG1083" s="1" t="s">
        <v>4712</v>
      </c>
    </row>
    <row r="1084" spans="1:78" s="1" customFormat="1" ht="15" x14ac:dyDescent="0.25">
      <c r="A1084" s="8"/>
      <c r="D1084" s="6"/>
      <c r="E1084" s="2"/>
      <c r="F1084" s="2"/>
      <c r="H1084" s="1" t="s">
        <v>3158</v>
      </c>
      <c r="I1084" s="1" t="s">
        <v>2017</v>
      </c>
      <c r="J1084" s="1" t="s">
        <v>565</v>
      </c>
      <c r="M1084" s="18"/>
      <c r="N1084" s="18"/>
      <c r="AD1084" s="2"/>
      <c r="AE1084" s="3"/>
      <c r="AQ1084" s="1" t="s">
        <v>3162</v>
      </c>
      <c r="BC1084" s="1">
        <f t="shared" si="16"/>
        <v>1</v>
      </c>
    </row>
    <row r="1085" spans="1:78" s="1" customFormat="1" ht="15" x14ac:dyDescent="0.25">
      <c r="D1085" s="2"/>
      <c r="E1085" s="2"/>
      <c r="H1085" s="1" t="s">
        <v>481</v>
      </c>
      <c r="I1085" s="2" t="s">
        <v>2624</v>
      </c>
      <c r="J1085" s="1" t="s">
        <v>2738</v>
      </c>
      <c r="L1085" s="1" t="s">
        <v>3682</v>
      </c>
      <c r="M1085" s="18"/>
      <c r="N1085" s="18"/>
      <c r="O1085" s="1" t="s">
        <v>3680</v>
      </c>
      <c r="P1085" s="1" t="s">
        <v>488</v>
      </c>
      <c r="Q1085" s="1" t="s">
        <v>296</v>
      </c>
      <c r="R1085" s="1">
        <v>85215</v>
      </c>
      <c r="AD1085" s="1" t="s">
        <v>2622</v>
      </c>
      <c r="AE1085" s="3"/>
      <c r="BC1085" s="1">
        <f t="shared" si="16"/>
        <v>0</v>
      </c>
    </row>
    <row r="1086" spans="1:78" s="1" customFormat="1" ht="15" x14ac:dyDescent="0.25">
      <c r="D1086" s="2"/>
      <c r="E1086" s="2"/>
      <c r="H1086" s="1" t="s">
        <v>481</v>
      </c>
      <c r="I1086" s="2" t="s">
        <v>819</v>
      </c>
      <c r="J1086" s="1" t="s">
        <v>1710</v>
      </c>
      <c r="M1086" s="18" t="s">
        <v>820</v>
      </c>
      <c r="N1086" s="18"/>
      <c r="S1086" s="1" t="s">
        <v>3161</v>
      </c>
      <c r="AC1086" s="3"/>
      <c r="BC1086" s="1">
        <f t="shared" si="16"/>
        <v>0</v>
      </c>
    </row>
    <row r="1087" spans="1:78" s="1" customFormat="1" ht="15" x14ac:dyDescent="0.25">
      <c r="D1087" s="2"/>
      <c r="E1087" s="2"/>
      <c r="H1087" s="1" t="s">
        <v>3158</v>
      </c>
      <c r="I1087" s="2" t="s">
        <v>819</v>
      </c>
      <c r="J1087" s="1" t="s">
        <v>633</v>
      </c>
      <c r="M1087" s="18"/>
      <c r="N1087" s="18"/>
      <c r="AC1087" s="3"/>
      <c r="BC1087" s="1">
        <f t="shared" si="16"/>
        <v>0</v>
      </c>
    </row>
    <row r="1088" spans="1:78" s="1" customFormat="1" ht="15" x14ac:dyDescent="0.25">
      <c r="D1088" s="2"/>
      <c r="E1088" s="2"/>
      <c r="H1088" s="1" t="s">
        <v>3158</v>
      </c>
      <c r="I1088" s="1" t="s">
        <v>745</v>
      </c>
      <c r="J1088" s="1" t="s">
        <v>3939</v>
      </c>
      <c r="L1088" s="1" t="s">
        <v>746</v>
      </c>
      <c r="M1088" s="18"/>
      <c r="N1088" s="18"/>
      <c r="AD1088" s="2" t="s">
        <v>747</v>
      </c>
      <c r="AE1088" s="3"/>
      <c r="BC1088" s="1">
        <f t="shared" si="16"/>
        <v>0</v>
      </c>
    </row>
    <row r="1089" spans="1:55" s="1" customFormat="1" ht="15" x14ac:dyDescent="0.25">
      <c r="A1089" s="8"/>
      <c r="D1089" s="6"/>
      <c r="E1089" s="2"/>
      <c r="F1089" s="2"/>
      <c r="H1089" s="1" t="s">
        <v>3158</v>
      </c>
      <c r="I1089" s="1" t="s">
        <v>221</v>
      </c>
      <c r="J1089" s="1" t="s">
        <v>3780</v>
      </c>
      <c r="M1089" s="18"/>
      <c r="N1089" s="18"/>
      <c r="AD1089" s="2"/>
      <c r="AE1089" s="3"/>
      <c r="AX1089" s="1" t="s">
        <v>3162</v>
      </c>
      <c r="BC1089" s="1">
        <f t="shared" si="16"/>
        <v>1</v>
      </c>
    </row>
    <row r="1090" spans="1:55" s="1" customFormat="1" ht="15" x14ac:dyDescent="0.25">
      <c r="D1090" s="2"/>
      <c r="E1090" s="2"/>
      <c r="G1090" s="1" t="s">
        <v>3161</v>
      </c>
      <c r="H1090" s="1" t="s">
        <v>481</v>
      </c>
      <c r="I1090" s="1" t="s">
        <v>105</v>
      </c>
      <c r="J1090" s="1" t="s">
        <v>106</v>
      </c>
      <c r="L1090" s="1" t="s">
        <v>814</v>
      </c>
      <c r="M1090" s="18" t="s">
        <v>107</v>
      </c>
      <c r="N1090" s="18"/>
      <c r="O1090" s="1" t="s">
        <v>109</v>
      </c>
      <c r="P1090" s="1" t="s">
        <v>488</v>
      </c>
      <c r="Q1090" s="1" t="s">
        <v>296</v>
      </c>
      <c r="R1090" s="1">
        <v>85215</v>
      </c>
      <c r="S1090" s="1" t="s">
        <v>4213</v>
      </c>
      <c r="AA1090" s="1" t="s">
        <v>814</v>
      </c>
      <c r="AB1090" s="1" t="s">
        <v>3196</v>
      </c>
      <c r="AC1090" s="1" t="s">
        <v>104</v>
      </c>
      <c r="AD1090" s="2"/>
      <c r="AE1090" s="3"/>
      <c r="AF1090" s="1" t="s">
        <v>2392</v>
      </c>
      <c r="BC1090" s="1">
        <f t="shared" si="16"/>
        <v>0</v>
      </c>
    </row>
    <row r="1091" spans="1:55" s="1" customFormat="1" ht="15" x14ac:dyDescent="0.25">
      <c r="D1091" s="6"/>
      <c r="E1091" s="2"/>
      <c r="G1091" s="1" t="s">
        <v>3162</v>
      </c>
      <c r="H1091" s="1" t="s">
        <v>481</v>
      </c>
      <c r="I1091" s="1" t="s">
        <v>5038</v>
      </c>
      <c r="J1091" s="1" t="s">
        <v>116</v>
      </c>
      <c r="L1091" s="1" t="s">
        <v>118</v>
      </c>
      <c r="M1091" s="18" t="s">
        <v>2387</v>
      </c>
      <c r="N1091" s="18"/>
      <c r="O1091" s="1" t="s">
        <v>119</v>
      </c>
      <c r="P1091" s="1" t="s">
        <v>488</v>
      </c>
      <c r="Q1091" s="1" t="s">
        <v>296</v>
      </c>
      <c r="R1091" s="1">
        <v>85205</v>
      </c>
      <c r="S1091" s="1" t="s">
        <v>4213</v>
      </c>
      <c r="U1091" s="1">
        <v>1</v>
      </c>
      <c r="V1091" s="1" t="s">
        <v>378</v>
      </c>
      <c r="AB1091" s="1" t="s">
        <v>3175</v>
      </c>
      <c r="AC1091" s="1" t="s">
        <v>3161</v>
      </c>
      <c r="AD1091" s="2" t="s">
        <v>5039</v>
      </c>
      <c r="AE1091" s="3" t="s">
        <v>3161</v>
      </c>
      <c r="AF1091" s="1" t="s">
        <v>2564</v>
      </c>
      <c r="AN1091" s="1" t="s">
        <v>3162</v>
      </c>
      <c r="BB1091" s="1" t="s">
        <v>3162</v>
      </c>
      <c r="BC1091" s="1">
        <f t="shared" si="16"/>
        <v>2</v>
      </c>
    </row>
    <row r="1092" spans="1:55" s="1" customFormat="1" ht="15" x14ac:dyDescent="0.25">
      <c r="D1092" s="6"/>
      <c r="E1092" s="2"/>
      <c r="I1092" s="1" t="s">
        <v>1378</v>
      </c>
      <c r="J1092" s="1" t="s">
        <v>1706</v>
      </c>
      <c r="M1092" s="18"/>
      <c r="N1092" s="18"/>
      <c r="AD1092" s="2"/>
      <c r="AE1092" s="3"/>
      <c r="AG1092" s="1" t="s">
        <v>3162</v>
      </c>
      <c r="BC1092" s="1">
        <f t="shared" si="16"/>
        <v>1</v>
      </c>
    </row>
    <row r="1093" spans="1:55" s="1" customFormat="1" ht="15" x14ac:dyDescent="0.25">
      <c r="D1093" s="2"/>
      <c r="E1093" s="2"/>
      <c r="H1093" s="1" t="s">
        <v>3158</v>
      </c>
      <c r="I1093" s="1" t="s">
        <v>751</v>
      </c>
      <c r="J1093" s="1" t="s">
        <v>358</v>
      </c>
      <c r="L1093" s="1" t="s">
        <v>752</v>
      </c>
      <c r="M1093" s="18" t="s">
        <v>1214</v>
      </c>
      <c r="N1093" s="18"/>
      <c r="O1093" s="1" t="s">
        <v>753</v>
      </c>
      <c r="P1093" s="1" t="s">
        <v>3023</v>
      </c>
      <c r="Q1093" s="1" t="s">
        <v>296</v>
      </c>
      <c r="R1093" s="1">
        <v>85209</v>
      </c>
      <c r="AD1093" s="2"/>
      <c r="AE1093" s="3"/>
      <c r="AF1093" s="1" t="s">
        <v>2564</v>
      </c>
      <c r="BC1093" s="1">
        <f t="shared" si="16"/>
        <v>0</v>
      </c>
    </row>
    <row r="1094" spans="1:55" s="1" customFormat="1" ht="15" x14ac:dyDescent="0.25">
      <c r="D1094" s="2"/>
      <c r="E1094" s="2"/>
      <c r="G1094" s="1" t="s">
        <v>3161</v>
      </c>
      <c r="H1094" s="1" t="s">
        <v>481</v>
      </c>
      <c r="I1094" s="1" t="s">
        <v>754</v>
      </c>
      <c r="J1094" s="1" t="s">
        <v>755</v>
      </c>
      <c r="L1094" s="1" t="s">
        <v>920</v>
      </c>
      <c r="M1094" s="18" t="s">
        <v>757</v>
      </c>
      <c r="N1094" s="18"/>
      <c r="O1094" s="1" t="s">
        <v>756</v>
      </c>
      <c r="P1094" s="1" t="s">
        <v>488</v>
      </c>
      <c r="Q1094" s="1" t="s">
        <v>296</v>
      </c>
      <c r="R1094" s="1">
        <v>85206</v>
      </c>
      <c r="S1094" s="1" t="s">
        <v>4712</v>
      </c>
      <c r="AB1094" s="1" t="s">
        <v>3189</v>
      </c>
      <c r="AD1094" s="2"/>
      <c r="AE1094" s="3" t="s">
        <v>3161</v>
      </c>
      <c r="AF1094" s="1" t="s">
        <v>2388</v>
      </c>
      <c r="AZ1094" s="1" t="s">
        <v>3162</v>
      </c>
      <c r="BC1094" s="1">
        <f t="shared" si="16"/>
        <v>1</v>
      </c>
    </row>
    <row r="1095" spans="1:55" s="1" customFormat="1" ht="15" x14ac:dyDescent="0.25">
      <c r="D1095" s="2"/>
      <c r="E1095" s="2"/>
      <c r="H1095" s="1" t="s">
        <v>481</v>
      </c>
      <c r="I1095" s="1" t="s">
        <v>3479</v>
      </c>
      <c r="J1095" s="1" t="s">
        <v>299</v>
      </c>
      <c r="L1095" s="1" t="s">
        <v>3480</v>
      </c>
      <c r="M1095" s="18" t="s">
        <v>3482</v>
      </c>
      <c r="N1095" s="18"/>
      <c r="O1095" s="1" t="s">
        <v>993</v>
      </c>
      <c r="P1095" s="1" t="s">
        <v>3481</v>
      </c>
      <c r="R1095" s="1">
        <v>85140</v>
      </c>
      <c r="S1095" s="1" t="s">
        <v>4213</v>
      </c>
      <c r="AD1095" s="2"/>
      <c r="AE1095" s="3"/>
      <c r="AF1095" s="1" t="s">
        <v>2564</v>
      </c>
      <c r="BC1095" s="1">
        <f t="shared" si="16"/>
        <v>0</v>
      </c>
    </row>
    <row r="1096" spans="1:55" s="1" customFormat="1" ht="15" x14ac:dyDescent="0.25">
      <c r="A1096" s="8"/>
      <c r="D1096" s="6"/>
      <c r="E1096" s="2"/>
      <c r="F1096" s="2"/>
      <c r="H1096" s="1" t="s">
        <v>481</v>
      </c>
      <c r="I1096" s="1" t="s">
        <v>1482</v>
      </c>
      <c r="J1096" s="1" t="s">
        <v>4510</v>
      </c>
      <c r="M1096" s="18"/>
      <c r="N1096" s="18"/>
      <c r="AD1096" s="2"/>
      <c r="AE1096" s="3"/>
      <c r="AM1096" s="1" t="s">
        <v>3162</v>
      </c>
      <c r="BC1096" s="1">
        <f t="shared" si="16"/>
        <v>1</v>
      </c>
    </row>
    <row r="1097" spans="1:55" s="1" customFormat="1" ht="15" x14ac:dyDescent="0.25">
      <c r="A1097" s="8"/>
      <c r="D1097" s="6"/>
      <c r="E1097" s="2"/>
      <c r="F1097" s="2"/>
      <c r="H1097" s="1" t="s">
        <v>481</v>
      </c>
      <c r="I1097" s="1" t="s">
        <v>1482</v>
      </c>
      <c r="J1097" s="1" t="s">
        <v>2144</v>
      </c>
      <c r="M1097" s="18"/>
      <c r="N1097" s="18"/>
      <c r="AD1097" s="2"/>
      <c r="AE1097" s="3"/>
      <c r="AM1097" s="1" t="s">
        <v>3162</v>
      </c>
      <c r="BC1097" s="1">
        <f t="shared" si="16"/>
        <v>1</v>
      </c>
    </row>
    <row r="1098" spans="1:55" s="1" customFormat="1" ht="15" x14ac:dyDescent="0.25">
      <c r="A1098" s="8"/>
      <c r="D1098" s="6"/>
      <c r="E1098" s="2"/>
      <c r="F1098" s="2"/>
      <c r="H1098" s="1" t="s">
        <v>3158</v>
      </c>
      <c r="I1098" s="1" t="s">
        <v>1482</v>
      </c>
      <c r="J1098" s="1" t="s">
        <v>3016</v>
      </c>
      <c r="M1098" s="18"/>
      <c r="N1098" s="18"/>
      <c r="AD1098" s="2"/>
      <c r="AE1098" s="3"/>
      <c r="AM1098" s="1" t="s">
        <v>3162</v>
      </c>
      <c r="BC1098" s="1">
        <f t="shared" si="16"/>
        <v>1</v>
      </c>
    </row>
    <row r="1099" spans="1:55" s="1" customFormat="1" ht="15" x14ac:dyDescent="0.25">
      <c r="D1099" s="2"/>
      <c r="E1099" s="2"/>
      <c r="H1099" s="1" t="s">
        <v>481</v>
      </c>
      <c r="I1099" s="1" t="s">
        <v>2610</v>
      </c>
      <c r="J1099" s="1" t="s">
        <v>3313</v>
      </c>
      <c r="L1099" s="1" t="s">
        <v>2612</v>
      </c>
      <c r="M1099" s="18" t="s">
        <v>2611</v>
      </c>
      <c r="N1099" s="18"/>
      <c r="O1099" s="1" t="s">
        <v>2613</v>
      </c>
      <c r="P1099" s="1" t="s">
        <v>3023</v>
      </c>
      <c r="Q1099" s="1" t="s">
        <v>296</v>
      </c>
      <c r="R1099" s="1">
        <v>85208</v>
      </c>
      <c r="S1099" s="1" t="s">
        <v>4213</v>
      </c>
      <c r="AB1099" s="1" t="s">
        <v>3175</v>
      </c>
      <c r="AC1099" s="1" t="s">
        <v>3161</v>
      </c>
      <c r="AD1099" s="2" t="s">
        <v>1897</v>
      </c>
      <c r="AE1099" s="3" t="s">
        <v>3161</v>
      </c>
      <c r="AF1099" s="1" t="s">
        <v>2564</v>
      </c>
      <c r="BC1099" s="1">
        <f t="shared" si="16"/>
        <v>0</v>
      </c>
    </row>
    <row r="1100" spans="1:55" s="1" customFormat="1" ht="15" x14ac:dyDescent="0.25">
      <c r="D1100" s="6"/>
      <c r="E1100" s="2"/>
      <c r="H1100" s="1" t="s">
        <v>3158</v>
      </c>
      <c r="I1100" s="1" t="s">
        <v>33</v>
      </c>
      <c r="J1100" s="1" t="s">
        <v>4578</v>
      </c>
      <c r="M1100" s="18"/>
      <c r="N1100" s="18"/>
      <c r="AD1100" s="2"/>
      <c r="AE1100" s="3"/>
      <c r="AN1100" s="1" t="s">
        <v>3162</v>
      </c>
      <c r="BC1100" s="1">
        <f t="shared" si="16"/>
        <v>1</v>
      </c>
    </row>
    <row r="1101" spans="1:55" s="1" customFormat="1" ht="15" x14ac:dyDescent="0.25">
      <c r="D1101" s="6"/>
      <c r="E1101" s="2"/>
      <c r="H1101" s="1" t="s">
        <v>3158</v>
      </c>
      <c r="I1101" s="1" t="s">
        <v>33</v>
      </c>
      <c r="J1101" s="1" t="s">
        <v>34</v>
      </c>
      <c r="L1101" s="1" t="s">
        <v>35</v>
      </c>
      <c r="M1101" s="18"/>
      <c r="N1101" s="18"/>
      <c r="O1101" s="1" t="s">
        <v>2705</v>
      </c>
      <c r="P1101" s="1" t="s">
        <v>488</v>
      </c>
      <c r="Q1101" s="1" t="s">
        <v>296</v>
      </c>
      <c r="R1101" s="1">
        <v>85000</v>
      </c>
      <c r="AD1101" s="2"/>
      <c r="AE1101" s="3"/>
      <c r="BC1101" s="1">
        <f t="shared" si="16"/>
        <v>0</v>
      </c>
    </row>
    <row r="1102" spans="1:55" s="1" customFormat="1" ht="15" x14ac:dyDescent="0.25">
      <c r="D1102" s="2"/>
      <c r="E1102" s="2"/>
      <c r="H1102" s="1" t="s">
        <v>481</v>
      </c>
      <c r="I1102" s="1" t="s">
        <v>758</v>
      </c>
      <c r="J1102" s="1" t="s">
        <v>2152</v>
      </c>
      <c r="M1102" s="18" t="s">
        <v>2375</v>
      </c>
      <c r="N1102" s="18"/>
      <c r="S1102" s="1" t="s">
        <v>4213</v>
      </c>
      <c r="AB1102" s="1" t="s">
        <v>3196</v>
      </c>
      <c r="AC1102" s="1" t="s">
        <v>3161</v>
      </c>
      <c r="AD1102" s="2"/>
      <c r="AE1102" s="3"/>
      <c r="AF1102" s="1" t="s">
        <v>2564</v>
      </c>
      <c r="BC1102" s="1">
        <f t="shared" si="16"/>
        <v>0</v>
      </c>
    </row>
    <row r="1103" spans="1:55" s="1" customFormat="1" ht="15" x14ac:dyDescent="0.25">
      <c r="C1103" s="14"/>
      <c r="D1103" s="6"/>
      <c r="E1103" s="2"/>
      <c r="H1103" s="1" t="s">
        <v>481</v>
      </c>
      <c r="I1103" s="1" t="s">
        <v>1454</v>
      </c>
      <c r="J1103" s="1" t="s">
        <v>1532</v>
      </c>
      <c r="M1103" s="18"/>
      <c r="N1103" s="18"/>
      <c r="AD1103" s="2"/>
      <c r="AE1103" s="3"/>
      <c r="AK1103" s="1" t="s">
        <v>3162</v>
      </c>
      <c r="BC1103" s="1">
        <f t="shared" si="16"/>
        <v>1</v>
      </c>
    </row>
    <row r="1104" spans="1:55" s="1" customFormat="1" ht="15" x14ac:dyDescent="0.25">
      <c r="D1104" s="6"/>
      <c r="E1104" s="2"/>
      <c r="H1104" s="1" t="s">
        <v>481</v>
      </c>
      <c r="I1104" s="1" t="s">
        <v>1406</v>
      </c>
      <c r="J1104" s="1" t="s">
        <v>4364</v>
      </c>
      <c r="M1104" s="18"/>
      <c r="N1104" s="18"/>
      <c r="AD1104" s="2"/>
      <c r="AE1104" s="3"/>
      <c r="AU1104" s="1" t="s">
        <v>3162</v>
      </c>
      <c r="AV1104" s="1" t="s">
        <v>3162</v>
      </c>
      <c r="BC1104" s="1">
        <f t="shared" si="16"/>
        <v>2</v>
      </c>
    </row>
    <row r="1105" spans="1:58" s="1" customFormat="1" ht="15" x14ac:dyDescent="0.25">
      <c r="A1105" s="6">
        <v>42670</v>
      </c>
      <c r="D1105" s="6">
        <v>42670</v>
      </c>
      <c r="E1105" s="2"/>
      <c r="G1105" s="1" t="s">
        <v>3161</v>
      </c>
      <c r="H1105" s="1" t="s">
        <v>481</v>
      </c>
      <c r="I1105" s="1" t="s">
        <v>2614</v>
      </c>
      <c r="J1105" s="1" t="s">
        <v>4346</v>
      </c>
      <c r="K1105" s="1">
        <v>1</v>
      </c>
      <c r="L1105" s="1" t="s">
        <v>796</v>
      </c>
      <c r="M1105" s="18" t="s">
        <v>3695</v>
      </c>
      <c r="N1105" s="18"/>
      <c r="O1105" s="1" t="s">
        <v>1995</v>
      </c>
      <c r="P1105" s="1" t="s">
        <v>488</v>
      </c>
      <c r="Q1105" s="1" t="s">
        <v>296</v>
      </c>
      <c r="R1105" s="1">
        <v>85209</v>
      </c>
      <c r="S1105" s="1" t="s">
        <v>4213</v>
      </c>
      <c r="AA1105" s="1" t="s">
        <v>795</v>
      </c>
      <c r="AB1105" s="1" t="s">
        <v>3196</v>
      </c>
      <c r="AC1105" s="1" t="s">
        <v>3161</v>
      </c>
      <c r="AD1105" s="2"/>
      <c r="AE1105" s="3"/>
      <c r="AF1105" s="1" t="s">
        <v>2388</v>
      </c>
      <c r="AL1105" s="1" t="s">
        <v>3162</v>
      </c>
      <c r="AN1105" s="1" t="s">
        <v>3162</v>
      </c>
      <c r="AP1105" s="1" t="s">
        <v>3162</v>
      </c>
      <c r="AS1105" s="1" t="s">
        <v>3162</v>
      </c>
      <c r="AW1105" s="1" t="s">
        <v>3162</v>
      </c>
      <c r="AX1105" s="1" t="s">
        <v>3162</v>
      </c>
      <c r="BA1105" s="1" t="s">
        <v>3162</v>
      </c>
      <c r="BB1105" s="1" t="s">
        <v>3162</v>
      </c>
      <c r="BC1105" s="1">
        <f t="shared" si="16"/>
        <v>8</v>
      </c>
    </row>
    <row r="1106" spans="1:58" s="1" customFormat="1" ht="15" x14ac:dyDescent="0.25">
      <c r="A1106" s="6">
        <v>42677</v>
      </c>
      <c r="D1106" s="6">
        <v>42677</v>
      </c>
      <c r="E1106" s="2"/>
      <c r="G1106" s="1" t="s">
        <v>3162</v>
      </c>
      <c r="H1106" s="1" t="s">
        <v>481</v>
      </c>
      <c r="I1106" s="1" t="s">
        <v>2614</v>
      </c>
      <c r="J1106" s="1" t="s">
        <v>2615</v>
      </c>
      <c r="L1106" s="1" t="s">
        <v>1195</v>
      </c>
      <c r="M1106" s="18" t="s">
        <v>2616</v>
      </c>
      <c r="N1106" s="18"/>
      <c r="O1106" s="1" t="s">
        <v>3693</v>
      </c>
      <c r="P1106" s="1" t="s">
        <v>3182</v>
      </c>
      <c r="Q1106" s="1" t="s">
        <v>296</v>
      </c>
      <c r="R1106" s="1">
        <v>85234</v>
      </c>
      <c r="U1106" s="1">
        <v>1</v>
      </c>
      <c r="AD1106" s="2" t="s">
        <v>3717</v>
      </c>
      <c r="AE1106" s="3" t="s">
        <v>3161</v>
      </c>
      <c r="AF1106" s="1" t="s">
        <v>2564</v>
      </c>
      <c r="BC1106" s="1">
        <f t="shared" si="16"/>
        <v>0</v>
      </c>
    </row>
    <row r="1107" spans="1:58" s="1" customFormat="1" ht="15" x14ac:dyDescent="0.25">
      <c r="A1107" s="6">
        <v>42670</v>
      </c>
      <c r="D1107" s="6">
        <v>42670</v>
      </c>
      <c r="E1107" s="2"/>
      <c r="G1107" s="1" t="s">
        <v>3161</v>
      </c>
      <c r="H1107" s="1" t="s">
        <v>3158</v>
      </c>
      <c r="I1107" s="1" t="s">
        <v>2614</v>
      </c>
      <c r="J1107" s="1" t="s">
        <v>371</v>
      </c>
      <c r="K1107" s="1">
        <v>1</v>
      </c>
      <c r="L1107" s="1" t="s">
        <v>796</v>
      </c>
      <c r="M1107" s="18" t="s">
        <v>3695</v>
      </c>
      <c r="N1107" s="18"/>
      <c r="O1107" s="1" t="s">
        <v>1995</v>
      </c>
      <c r="P1107" s="1" t="s">
        <v>488</v>
      </c>
      <c r="Q1107" s="1" t="s">
        <v>296</v>
      </c>
      <c r="R1107" s="1">
        <v>85209</v>
      </c>
      <c r="S1107" s="1" t="s">
        <v>4712</v>
      </c>
      <c r="AA1107" s="1" t="s">
        <v>796</v>
      </c>
      <c r="AB1107" s="1" t="s">
        <v>3196</v>
      </c>
      <c r="AC1107" s="1" t="s">
        <v>3694</v>
      </c>
      <c r="AD1107" s="2" t="s">
        <v>786</v>
      </c>
      <c r="AE1107" s="3"/>
      <c r="AF1107" s="1" t="s">
        <v>2392</v>
      </c>
      <c r="AL1107" s="1" t="s">
        <v>3162</v>
      </c>
      <c r="AN1107" s="1" t="s">
        <v>3158</v>
      </c>
      <c r="AP1107" s="1" t="s">
        <v>3162</v>
      </c>
      <c r="AS1107" s="1" t="s">
        <v>3162</v>
      </c>
      <c r="AW1107" s="1" t="s">
        <v>3162</v>
      </c>
      <c r="AX1107" s="1" t="s">
        <v>3162</v>
      </c>
      <c r="BA1107" s="1" t="s">
        <v>3162</v>
      </c>
      <c r="BB1107" s="1" t="s">
        <v>3162</v>
      </c>
      <c r="BC1107" s="1">
        <f t="shared" si="16"/>
        <v>8</v>
      </c>
    </row>
    <row r="1108" spans="1:58" s="1" customFormat="1" ht="15" x14ac:dyDescent="0.25">
      <c r="A1108" s="6">
        <v>42670</v>
      </c>
      <c r="D1108" s="6">
        <v>42670</v>
      </c>
      <c r="E1108" s="2"/>
      <c r="F1108" s="2" t="s">
        <v>297</v>
      </c>
      <c r="G1108" s="1" t="s">
        <v>3161</v>
      </c>
      <c r="H1108" s="1" t="s">
        <v>481</v>
      </c>
      <c r="I1108" s="1" t="s">
        <v>493</v>
      </c>
      <c r="J1108" s="1" t="s">
        <v>1532</v>
      </c>
      <c r="K1108" s="1">
        <v>1</v>
      </c>
      <c r="L1108" s="1" t="s">
        <v>1792</v>
      </c>
      <c r="M1108" s="18"/>
      <c r="N1108" s="18"/>
      <c r="O1108" s="1" t="s">
        <v>5168</v>
      </c>
      <c r="P1108" s="1" t="s">
        <v>488</v>
      </c>
      <c r="Q1108" s="1" t="s">
        <v>296</v>
      </c>
      <c r="R1108" s="1">
        <v>85206</v>
      </c>
      <c r="T1108" s="14">
        <v>9550</v>
      </c>
      <c r="AA1108" s="1" t="s">
        <v>3402</v>
      </c>
      <c r="AD1108" s="1" t="s">
        <v>1793</v>
      </c>
      <c r="AE1108" s="3"/>
      <c r="BC1108" s="1">
        <f t="shared" si="16"/>
        <v>0</v>
      </c>
    </row>
    <row r="1109" spans="1:58" s="1" customFormat="1" ht="15" x14ac:dyDescent="0.25">
      <c r="E1109" s="2"/>
      <c r="H1109" s="1" t="s">
        <v>3158</v>
      </c>
      <c r="I1109" s="1" t="s">
        <v>2376</v>
      </c>
      <c r="J1109" s="1" t="s">
        <v>3614</v>
      </c>
      <c r="L1109" s="1" t="s">
        <v>4992</v>
      </c>
      <c r="M1109" s="18" t="s">
        <v>3615</v>
      </c>
      <c r="N1109" s="18"/>
      <c r="O1109" s="1" t="s">
        <v>4991</v>
      </c>
      <c r="P1109" s="1" t="s">
        <v>488</v>
      </c>
      <c r="Q1109" s="1" t="s">
        <v>296</v>
      </c>
      <c r="R1109" s="1">
        <v>85213</v>
      </c>
      <c r="S1109" s="1" t="s">
        <v>4213</v>
      </c>
      <c r="AA1109" s="1" t="s">
        <v>4319</v>
      </c>
      <c r="AD1109" s="1" t="s">
        <v>4848</v>
      </c>
      <c r="AE1109" s="3"/>
      <c r="AF1109" s="1" t="s">
        <v>2564</v>
      </c>
      <c r="BC1109" s="1">
        <f t="shared" si="16"/>
        <v>0</v>
      </c>
    </row>
    <row r="1110" spans="1:58" s="1" customFormat="1" ht="15" x14ac:dyDescent="0.25">
      <c r="D1110" s="2"/>
      <c r="E1110" s="2"/>
      <c r="H1110" s="1" t="s">
        <v>3158</v>
      </c>
      <c r="I1110" s="1" t="s">
        <v>3274</v>
      </c>
      <c r="J1110" s="1" t="s">
        <v>908</v>
      </c>
      <c r="M1110" s="18"/>
      <c r="N1110" s="18"/>
      <c r="AD1110" s="2"/>
      <c r="AE1110" s="3"/>
      <c r="AG1110" s="1" t="s">
        <v>3162</v>
      </c>
      <c r="BC1110" s="1">
        <f t="shared" si="16"/>
        <v>1</v>
      </c>
    </row>
    <row r="1111" spans="1:58" s="1" customFormat="1" ht="15" x14ac:dyDescent="0.25">
      <c r="D1111" s="2"/>
      <c r="E1111" s="2"/>
      <c r="H1111" s="1" t="s">
        <v>3158</v>
      </c>
      <c r="I1111" s="1" t="s">
        <v>1000</v>
      </c>
      <c r="J1111" s="1" t="s">
        <v>1001</v>
      </c>
      <c r="M1111" s="18" t="s">
        <v>1002</v>
      </c>
      <c r="N1111" s="18"/>
      <c r="S1111" s="1" t="s">
        <v>4213</v>
      </c>
      <c r="AD1111" s="2"/>
      <c r="AE1111" s="3"/>
      <c r="AF1111" s="1" t="s">
        <v>2388</v>
      </c>
      <c r="BC1111" s="1">
        <f t="shared" si="16"/>
        <v>0</v>
      </c>
    </row>
    <row r="1112" spans="1:58" s="1" customFormat="1" ht="15" x14ac:dyDescent="0.25">
      <c r="D1112" s="2"/>
      <c r="E1112" s="2"/>
      <c r="H1112" s="1" t="s">
        <v>3158</v>
      </c>
      <c r="I1112" s="1" t="s">
        <v>1003</v>
      </c>
      <c r="J1112" s="1" t="s">
        <v>1004</v>
      </c>
      <c r="L1112" s="1" t="s">
        <v>1229</v>
      </c>
      <c r="M1112" s="18" t="s">
        <v>2892</v>
      </c>
      <c r="N1112" s="18"/>
      <c r="P1112" s="1" t="s">
        <v>1230</v>
      </c>
      <c r="Q1112" s="1" t="s">
        <v>296</v>
      </c>
      <c r="S1112" s="1" t="s">
        <v>4213</v>
      </c>
      <c r="AD1112" s="2"/>
      <c r="AE1112" s="3"/>
      <c r="AF1112" s="1" t="s">
        <v>2564</v>
      </c>
      <c r="BC1112" s="1">
        <f t="shared" si="16"/>
        <v>0</v>
      </c>
      <c r="BF1112" s="1" t="s">
        <v>4712</v>
      </c>
    </row>
    <row r="1113" spans="1:58" s="1" customFormat="1" ht="15" x14ac:dyDescent="0.25">
      <c r="D1113" s="6"/>
      <c r="E1113" s="2"/>
      <c r="H1113" s="1" t="s">
        <v>3158</v>
      </c>
      <c r="I1113" s="1" t="s">
        <v>3298</v>
      </c>
      <c r="J1113" s="1" t="s">
        <v>248</v>
      </c>
      <c r="M1113" s="18"/>
      <c r="N1113" s="18"/>
      <c r="AD1113" s="2"/>
      <c r="AE1113" s="3"/>
      <c r="BB1113" s="1" t="s">
        <v>3162</v>
      </c>
      <c r="BC1113" s="1">
        <f t="shared" si="16"/>
        <v>1</v>
      </c>
    </row>
    <row r="1114" spans="1:58" s="1" customFormat="1" ht="15" x14ac:dyDescent="0.25">
      <c r="D1114" s="2"/>
      <c r="E1114" s="2"/>
      <c r="H1114" s="1" t="s">
        <v>481</v>
      </c>
      <c r="I1114" s="1" t="s">
        <v>2895</v>
      </c>
      <c r="J1114" s="1" t="s">
        <v>1978</v>
      </c>
      <c r="L1114" s="1" t="s">
        <v>2896</v>
      </c>
      <c r="M1114" s="18" t="s">
        <v>2897</v>
      </c>
      <c r="N1114" s="18"/>
      <c r="O1114" s="1" t="s">
        <v>2854</v>
      </c>
      <c r="P1114" s="1" t="s">
        <v>488</v>
      </c>
      <c r="Q1114" s="1" t="s">
        <v>296</v>
      </c>
      <c r="R1114" s="1">
        <v>85208</v>
      </c>
      <c r="S1114" s="1" t="s">
        <v>4213</v>
      </c>
      <c r="AD1114" s="2"/>
      <c r="AE1114" s="3"/>
      <c r="AF1114" s="1" t="s">
        <v>2564</v>
      </c>
      <c r="BC1114" s="1">
        <f t="shared" si="16"/>
        <v>0</v>
      </c>
    </row>
    <row r="1115" spans="1:58" s="1" customFormat="1" ht="15" x14ac:dyDescent="0.25">
      <c r="D1115" s="6"/>
      <c r="E1115" s="2"/>
      <c r="H1115" s="1" t="s">
        <v>481</v>
      </c>
      <c r="I1115" s="1" t="s">
        <v>1479</v>
      </c>
      <c r="J1115" s="1" t="s">
        <v>1726</v>
      </c>
      <c r="M1115" s="18"/>
      <c r="N1115" s="18"/>
      <c r="AD1115" s="2"/>
      <c r="AE1115" s="3"/>
      <c r="AL1115" s="1" t="s">
        <v>3162</v>
      </c>
      <c r="BC1115" s="1">
        <f t="shared" si="16"/>
        <v>1</v>
      </c>
    </row>
    <row r="1116" spans="1:58" s="1" customFormat="1" ht="15" x14ac:dyDescent="0.25">
      <c r="D1116" s="6"/>
      <c r="E1116" s="2"/>
      <c r="H1116" s="1" t="s">
        <v>3158</v>
      </c>
      <c r="I1116" s="1" t="s">
        <v>2313</v>
      </c>
      <c r="J1116" s="1" t="s">
        <v>1612</v>
      </c>
      <c r="M1116" s="18"/>
      <c r="N1116" s="18"/>
      <c r="AD1116" s="2"/>
      <c r="AE1116" s="3"/>
      <c r="AH1116" s="1" t="s">
        <v>3162</v>
      </c>
      <c r="AI1116" s="1" t="s">
        <v>3162</v>
      </c>
      <c r="AK1116" s="1" t="s">
        <v>3162</v>
      </c>
      <c r="AP1116" s="1" t="s">
        <v>3162</v>
      </c>
      <c r="AQ1116" s="1" t="s">
        <v>3162</v>
      </c>
      <c r="AS1116" s="1" t="s">
        <v>3162</v>
      </c>
      <c r="BC1116" s="1">
        <f t="shared" si="16"/>
        <v>6</v>
      </c>
    </row>
    <row r="1117" spans="1:58" s="1" customFormat="1" ht="15" x14ac:dyDescent="0.25">
      <c r="D1117" s="2"/>
      <c r="E1117" s="2"/>
      <c r="G1117" s="1" t="s">
        <v>3161</v>
      </c>
      <c r="H1117" s="1" t="s">
        <v>3158</v>
      </c>
      <c r="I1117" s="1" t="s">
        <v>4378</v>
      </c>
      <c r="J1117" s="1" t="s">
        <v>4379</v>
      </c>
      <c r="L1117" s="1" t="s">
        <v>4380</v>
      </c>
      <c r="M1117" s="18" t="s">
        <v>4381</v>
      </c>
      <c r="N1117" s="18"/>
      <c r="S1117" s="1" t="s">
        <v>4213</v>
      </c>
      <c r="AD1117" s="2"/>
      <c r="AE1117" s="3"/>
      <c r="AF1117" s="1" t="s">
        <v>2564</v>
      </c>
      <c r="BC1117" s="1">
        <f t="shared" si="16"/>
        <v>0</v>
      </c>
    </row>
    <row r="1118" spans="1:58" s="1" customFormat="1" ht="15" x14ac:dyDescent="0.25">
      <c r="A1118" s="8" t="s">
        <v>766</v>
      </c>
      <c r="D1118" s="2"/>
      <c r="E1118" s="2"/>
      <c r="H1118" s="1" t="s">
        <v>481</v>
      </c>
      <c r="I1118" s="1" t="s">
        <v>4378</v>
      </c>
      <c r="J1118" s="1" t="s">
        <v>4636</v>
      </c>
      <c r="M1118" s="18"/>
      <c r="N1118" s="18"/>
      <c r="AD1118" s="2"/>
      <c r="AE1118" s="3"/>
      <c r="BC1118" s="1">
        <f t="shared" si="16"/>
        <v>0</v>
      </c>
    </row>
    <row r="1119" spans="1:58" s="1" customFormat="1" ht="15" x14ac:dyDescent="0.25">
      <c r="A1119" s="8" t="s">
        <v>767</v>
      </c>
      <c r="D1119" s="2"/>
      <c r="E1119" s="2"/>
      <c r="H1119" s="1" t="s">
        <v>3158</v>
      </c>
      <c r="I1119" s="1" t="s">
        <v>4378</v>
      </c>
      <c r="J1119" s="1" t="s">
        <v>4474</v>
      </c>
      <c r="M1119" s="18"/>
      <c r="N1119" s="18"/>
      <c r="AD1119" s="2"/>
      <c r="AE1119" s="3"/>
      <c r="BC1119" s="1">
        <f t="shared" si="16"/>
        <v>0</v>
      </c>
    </row>
    <row r="1120" spans="1:58" s="1" customFormat="1" ht="15" x14ac:dyDescent="0.25">
      <c r="D1120" s="2"/>
      <c r="E1120" s="2"/>
      <c r="H1120" s="1" t="s">
        <v>3158</v>
      </c>
      <c r="I1120" s="1" t="s">
        <v>3668</v>
      </c>
      <c r="J1120" s="1" t="s">
        <v>633</v>
      </c>
      <c r="L1120" s="1" t="s">
        <v>3669</v>
      </c>
      <c r="M1120" s="18"/>
      <c r="N1120" s="18"/>
      <c r="Q1120" s="1" t="s">
        <v>4435</v>
      </c>
      <c r="AD1120" s="2"/>
      <c r="AE1120" s="3"/>
      <c r="BC1120" s="1">
        <f t="shared" si="16"/>
        <v>0</v>
      </c>
    </row>
    <row r="1121" spans="1:70" s="1" customFormat="1" ht="15" x14ac:dyDescent="0.25">
      <c r="D1121" s="2"/>
      <c r="E1121" s="2"/>
      <c r="F1121" s="2"/>
      <c r="H1121" s="1" t="s">
        <v>3158</v>
      </c>
      <c r="I1121" s="1" t="s">
        <v>3434</v>
      </c>
      <c r="J1121" s="1" t="s">
        <v>3435</v>
      </c>
      <c r="L1121" s="1" t="s">
        <v>3436</v>
      </c>
      <c r="M1121" s="18" t="s">
        <v>3446</v>
      </c>
      <c r="N1121" s="18"/>
      <c r="O1121" s="1" t="s">
        <v>3439</v>
      </c>
      <c r="P1121" s="1" t="s">
        <v>5031</v>
      </c>
      <c r="Q1121" s="1" t="s">
        <v>296</v>
      </c>
      <c r="R1121" s="1">
        <v>85119</v>
      </c>
      <c r="S1121" s="1" t="s">
        <v>4213</v>
      </c>
      <c r="AD1121" s="1" t="s">
        <v>1043</v>
      </c>
      <c r="AE1121" s="3"/>
      <c r="AF1121" s="1" t="s">
        <v>2564</v>
      </c>
      <c r="BC1121" s="1">
        <f t="shared" si="16"/>
        <v>0</v>
      </c>
    </row>
    <row r="1122" spans="1:70" s="1" customFormat="1" ht="15" x14ac:dyDescent="0.25">
      <c r="D1122" s="2"/>
      <c r="E1122" s="2"/>
      <c r="H1122" s="1" t="s">
        <v>3158</v>
      </c>
      <c r="I1122" s="1" t="s">
        <v>787</v>
      </c>
      <c r="J1122" s="1" t="s">
        <v>788</v>
      </c>
      <c r="L1122" s="1" t="s">
        <v>790</v>
      </c>
      <c r="M1122" s="18" t="s">
        <v>789</v>
      </c>
      <c r="N1122" s="18"/>
      <c r="O1122" s="1" t="s">
        <v>792</v>
      </c>
      <c r="P1122" s="1" t="s">
        <v>488</v>
      </c>
      <c r="Q1122" s="1" t="s">
        <v>296</v>
      </c>
      <c r="R1122" s="1">
        <v>85212</v>
      </c>
      <c r="S1122" s="1" t="s">
        <v>4213</v>
      </c>
      <c r="AA1122" s="1" t="s">
        <v>3103</v>
      </c>
      <c r="AD1122" s="2" t="s">
        <v>3104</v>
      </c>
      <c r="AE1122" s="3"/>
      <c r="AF1122" s="1" t="s">
        <v>2564</v>
      </c>
      <c r="BC1122" s="1">
        <f t="shared" si="16"/>
        <v>0</v>
      </c>
    </row>
    <row r="1123" spans="1:70" s="1" customFormat="1" ht="15" x14ac:dyDescent="0.25">
      <c r="D1123" s="2"/>
      <c r="E1123" s="2"/>
      <c r="H1123" s="1" t="s">
        <v>3158</v>
      </c>
      <c r="I1123" s="1" t="s">
        <v>2898</v>
      </c>
      <c r="J1123" s="1" t="s">
        <v>2523</v>
      </c>
      <c r="L1123" s="1" t="s">
        <v>2899</v>
      </c>
      <c r="M1123" s="18"/>
      <c r="N1123" s="18"/>
      <c r="AD1123" s="2"/>
      <c r="AE1123" s="3" t="s">
        <v>3161</v>
      </c>
      <c r="BC1123" s="1">
        <f t="shared" si="16"/>
        <v>0</v>
      </c>
    </row>
    <row r="1124" spans="1:70" s="1" customFormat="1" ht="15" x14ac:dyDescent="0.25">
      <c r="D1124" s="2"/>
      <c r="E1124" s="2"/>
      <c r="G1124" s="1" t="s">
        <v>3161</v>
      </c>
      <c r="H1124" s="1" t="s">
        <v>3158</v>
      </c>
      <c r="I1124" s="1" t="s">
        <v>2900</v>
      </c>
      <c r="J1124" s="1" t="s">
        <v>2901</v>
      </c>
      <c r="L1124" s="1" t="s">
        <v>2902</v>
      </c>
      <c r="M1124" s="18"/>
      <c r="N1124" s="18"/>
      <c r="O1124" s="1" t="s">
        <v>2903</v>
      </c>
      <c r="P1124" s="1" t="s">
        <v>3110</v>
      </c>
      <c r="Q1124" s="1" t="s">
        <v>1946</v>
      </c>
      <c r="R1124" s="1">
        <v>99212</v>
      </c>
      <c r="AD1124" s="2"/>
      <c r="AE1124" s="3"/>
      <c r="BC1124" s="1">
        <f t="shared" si="16"/>
        <v>0</v>
      </c>
    </row>
    <row r="1125" spans="1:70" s="1" customFormat="1" ht="15" x14ac:dyDescent="0.25">
      <c r="A1125" s="8"/>
      <c r="D1125" s="6"/>
      <c r="E1125" s="2"/>
      <c r="F1125" s="2"/>
      <c r="H1125" s="1" t="s">
        <v>3158</v>
      </c>
      <c r="I1125" s="1" t="s">
        <v>1459</v>
      </c>
      <c r="J1125" s="1" t="s">
        <v>2120</v>
      </c>
      <c r="M1125" s="18"/>
      <c r="N1125" s="18"/>
      <c r="AD1125" s="2"/>
      <c r="AE1125" s="3"/>
      <c r="AK1125" s="1" t="s">
        <v>3162</v>
      </c>
      <c r="BC1125" s="1">
        <f t="shared" si="16"/>
        <v>1</v>
      </c>
    </row>
    <row r="1126" spans="1:70" s="1" customFormat="1" ht="15" x14ac:dyDescent="0.25">
      <c r="D1126" s="6"/>
      <c r="E1126" s="2"/>
      <c r="H1126" s="1" t="s">
        <v>3158</v>
      </c>
      <c r="I1126" s="1" t="s">
        <v>191</v>
      </c>
      <c r="J1126" s="1" t="s">
        <v>4578</v>
      </c>
      <c r="M1126" s="18"/>
      <c r="N1126" s="18"/>
      <c r="AD1126" s="2"/>
      <c r="AE1126" s="3"/>
      <c r="AW1126" s="1" t="s">
        <v>3162</v>
      </c>
      <c r="BC1126" s="1">
        <f t="shared" si="16"/>
        <v>1</v>
      </c>
    </row>
    <row r="1127" spans="1:70" s="1" customFormat="1" ht="15" x14ac:dyDescent="0.25">
      <c r="D1127" s="6"/>
      <c r="E1127" s="2"/>
      <c r="H1127" s="1" t="s">
        <v>3158</v>
      </c>
      <c r="I1127" s="1" t="s">
        <v>200</v>
      </c>
      <c r="J1127" s="1" t="s">
        <v>1171</v>
      </c>
      <c r="M1127" s="18"/>
      <c r="N1127" s="18"/>
      <c r="AD1127" s="2"/>
      <c r="AE1127" s="3"/>
      <c r="AW1127" s="1" t="s">
        <v>3162</v>
      </c>
      <c r="BC1127" s="1">
        <f t="shared" si="16"/>
        <v>1</v>
      </c>
    </row>
    <row r="1128" spans="1:70" s="1" customFormat="1" ht="15" x14ac:dyDescent="0.25">
      <c r="D1128" s="2"/>
      <c r="E1128" s="2"/>
      <c r="H1128" s="1" t="s">
        <v>481</v>
      </c>
      <c r="I1128" s="1" t="s">
        <v>2904</v>
      </c>
      <c r="J1128" s="1" t="s">
        <v>2738</v>
      </c>
      <c r="L1128" s="1" t="s">
        <v>2905</v>
      </c>
      <c r="M1128" s="18" t="s">
        <v>2907</v>
      </c>
      <c r="N1128" s="18"/>
      <c r="O1128" s="1" t="s">
        <v>2906</v>
      </c>
      <c r="P1128" s="1" t="s">
        <v>488</v>
      </c>
      <c r="Q1128" s="1" t="s">
        <v>296</v>
      </c>
      <c r="R1128" s="1">
        <v>85207</v>
      </c>
      <c r="S1128" s="1" t="s">
        <v>4213</v>
      </c>
      <c r="AD1128" s="2"/>
      <c r="AE1128" s="3"/>
      <c r="AF1128" s="1" t="s">
        <v>2388</v>
      </c>
      <c r="BC1128" s="1">
        <f t="shared" si="16"/>
        <v>0</v>
      </c>
    </row>
    <row r="1129" spans="1:70" s="1" customFormat="1" ht="15" x14ac:dyDescent="0.25">
      <c r="D1129" s="2"/>
      <c r="E1129" s="2"/>
      <c r="F1129" s="1" t="s">
        <v>297</v>
      </c>
      <c r="H1129" s="1" t="s">
        <v>3158</v>
      </c>
      <c r="I1129" s="1" t="s">
        <v>2908</v>
      </c>
      <c r="J1129" s="1" t="s">
        <v>3172</v>
      </c>
      <c r="L1129" s="1" t="s">
        <v>2909</v>
      </c>
      <c r="M1129" s="18"/>
      <c r="N1129" s="18"/>
      <c r="O1129" s="1" t="s">
        <v>2910</v>
      </c>
      <c r="P1129" s="1" t="s">
        <v>488</v>
      </c>
      <c r="Q1129" s="1" t="s">
        <v>296</v>
      </c>
      <c r="R1129" s="1">
        <v>85205</v>
      </c>
      <c r="AD1129" s="2"/>
      <c r="AE1129" s="3"/>
      <c r="BC1129" s="1">
        <f t="shared" si="16"/>
        <v>0</v>
      </c>
    </row>
    <row r="1130" spans="1:70" s="1" customFormat="1" ht="15" x14ac:dyDescent="0.25">
      <c r="D1130" s="2"/>
      <c r="E1130" s="2"/>
      <c r="G1130" s="1" t="s">
        <v>3162</v>
      </c>
      <c r="H1130" s="1" t="s">
        <v>3158</v>
      </c>
      <c r="I1130" s="1" t="s">
        <v>2911</v>
      </c>
      <c r="J1130" s="1" t="s">
        <v>358</v>
      </c>
      <c r="L1130" s="1" t="s">
        <v>2912</v>
      </c>
      <c r="M1130" s="18" t="s">
        <v>2913</v>
      </c>
      <c r="N1130" s="18"/>
      <c r="P1130" s="1" t="s">
        <v>3182</v>
      </c>
      <c r="Q1130" s="1" t="s">
        <v>296</v>
      </c>
      <c r="S1130" s="1" t="s">
        <v>4213</v>
      </c>
      <c r="AD1130" s="2"/>
      <c r="AE1130" s="3"/>
      <c r="AF1130" s="1" t="s">
        <v>2564</v>
      </c>
      <c r="BC1130" s="1">
        <f t="shared" si="16"/>
        <v>0</v>
      </c>
      <c r="BF1130" s="1" t="s">
        <v>4712</v>
      </c>
      <c r="BG1130" s="1" t="s">
        <v>4712</v>
      </c>
      <c r="BH1130" s="1" t="s">
        <v>4712</v>
      </c>
      <c r="BI1130" s="1" t="s">
        <v>4712</v>
      </c>
      <c r="BJ1130" s="1" t="s">
        <v>4712</v>
      </c>
      <c r="BL1130" s="1" t="s">
        <v>4712</v>
      </c>
      <c r="BM1130" s="1" t="s">
        <v>5053</v>
      </c>
      <c r="BN1130" s="1" t="s">
        <v>5053</v>
      </c>
      <c r="BO1130" s="1" t="s">
        <v>4712</v>
      </c>
      <c r="BR1130" s="1" t="s">
        <v>4712</v>
      </c>
    </row>
    <row r="1131" spans="1:70" s="1" customFormat="1" ht="15" x14ac:dyDescent="0.25">
      <c r="A1131" s="6">
        <v>42670</v>
      </c>
      <c r="D1131" s="6">
        <v>42670</v>
      </c>
      <c r="E1131" s="2"/>
      <c r="F1131" s="2"/>
      <c r="H1131" s="1" t="s">
        <v>3158</v>
      </c>
      <c r="I1131" s="1" t="s">
        <v>1793</v>
      </c>
      <c r="J1131" s="1" t="s">
        <v>3470</v>
      </c>
      <c r="K1131" s="1">
        <v>1</v>
      </c>
      <c r="L1131" s="1" t="s">
        <v>3402</v>
      </c>
      <c r="M1131" s="18"/>
      <c r="N1131" s="18"/>
      <c r="O1131" s="1" t="s">
        <v>5168</v>
      </c>
      <c r="P1131" s="1" t="s">
        <v>488</v>
      </c>
      <c r="Q1131" s="1" t="s">
        <v>296</v>
      </c>
      <c r="R1131" s="1">
        <v>85206</v>
      </c>
      <c r="AD1131" s="1" t="s">
        <v>493</v>
      </c>
      <c r="AE1131" s="3"/>
      <c r="BC1131" s="1">
        <f t="shared" si="16"/>
        <v>0</v>
      </c>
    </row>
    <row r="1132" spans="1:70" s="1" customFormat="1" ht="15" x14ac:dyDescent="0.25">
      <c r="A1132" s="2"/>
      <c r="D1132" s="2"/>
      <c r="E1132" s="2"/>
      <c r="H1132" s="1" t="s">
        <v>3158</v>
      </c>
      <c r="I1132" s="1" t="s">
        <v>1793</v>
      </c>
      <c r="J1132" s="1" t="s">
        <v>3470</v>
      </c>
      <c r="L1132" s="1" t="s">
        <v>1792</v>
      </c>
      <c r="M1132" s="18"/>
      <c r="N1132" s="18"/>
      <c r="O1132" s="1" t="s">
        <v>5168</v>
      </c>
      <c r="P1132" s="1" t="s">
        <v>488</v>
      </c>
      <c r="Q1132" s="1" t="s">
        <v>4426</v>
      </c>
      <c r="R1132" s="1">
        <v>85206</v>
      </c>
      <c r="AB1132" s="2"/>
      <c r="AC1132" s="3"/>
      <c r="BC1132" s="1">
        <f t="shared" si="16"/>
        <v>0</v>
      </c>
    </row>
    <row r="1133" spans="1:70" s="1" customFormat="1" ht="15" x14ac:dyDescent="0.25">
      <c r="A1133" s="6">
        <v>42684</v>
      </c>
      <c r="D1133" s="6">
        <v>42684</v>
      </c>
      <c r="E1133" s="2"/>
      <c r="G1133" s="1" t="s">
        <v>3162</v>
      </c>
      <c r="H1133" s="1" t="s">
        <v>3158</v>
      </c>
      <c r="I1133" s="1" t="s">
        <v>793</v>
      </c>
      <c r="J1133" s="1" t="s">
        <v>794</v>
      </c>
      <c r="K1133" s="1">
        <v>0</v>
      </c>
      <c r="L1133" s="1" t="s">
        <v>1193</v>
      </c>
      <c r="M1133" s="18" t="s">
        <v>821</v>
      </c>
      <c r="N1133" s="18"/>
      <c r="O1133" s="1" t="s">
        <v>4356</v>
      </c>
      <c r="P1133" s="1" t="s">
        <v>924</v>
      </c>
      <c r="Q1133" s="1" t="s">
        <v>296</v>
      </c>
      <c r="R1133" s="1">
        <v>85050</v>
      </c>
      <c r="S1133" s="1" t="s">
        <v>4213</v>
      </c>
      <c r="W1133" s="1">
        <v>1</v>
      </c>
      <c r="AB1133" s="1" t="s">
        <v>3196</v>
      </c>
      <c r="AC1133" s="1" t="s">
        <v>3161</v>
      </c>
      <c r="AD1133" s="2" t="s">
        <v>323</v>
      </c>
      <c r="AE1133" s="3" t="s">
        <v>3161</v>
      </c>
      <c r="AF1133" s="1" t="s">
        <v>2564</v>
      </c>
      <c r="BC1133" s="1">
        <f t="shared" si="16"/>
        <v>0</v>
      </c>
    </row>
    <row r="1134" spans="1:70" s="1" customFormat="1" ht="15" x14ac:dyDescent="0.25">
      <c r="D1134" s="2"/>
      <c r="E1134" s="2"/>
      <c r="G1134" s="1" t="s">
        <v>3161</v>
      </c>
      <c r="H1134" s="1" t="s">
        <v>3158</v>
      </c>
      <c r="I1134" s="1" t="s">
        <v>2209</v>
      </c>
      <c r="J1134" s="1" t="s">
        <v>2210</v>
      </c>
      <c r="L1134" s="1" t="s">
        <v>4549</v>
      </c>
      <c r="M1134" s="18" t="s">
        <v>4551</v>
      </c>
      <c r="N1134" s="18"/>
      <c r="O1134" s="1" t="s">
        <v>4550</v>
      </c>
      <c r="P1134" s="1" t="s">
        <v>488</v>
      </c>
      <c r="Q1134" s="1" t="s">
        <v>296</v>
      </c>
      <c r="R1134" s="1">
        <v>85205</v>
      </c>
      <c r="S1134" s="1" t="s">
        <v>4213</v>
      </c>
      <c r="AD1134" s="2"/>
      <c r="AE1134" s="3"/>
      <c r="AF1134" s="1" t="s">
        <v>2388</v>
      </c>
      <c r="BC1134" s="1">
        <f t="shared" si="16"/>
        <v>0</v>
      </c>
    </row>
    <row r="1135" spans="1:70" s="1" customFormat="1" ht="15" x14ac:dyDescent="0.25">
      <c r="D1135" s="2"/>
      <c r="E1135" s="2"/>
      <c r="H1135" s="1" t="s">
        <v>3158</v>
      </c>
      <c r="I1135" s="1" t="s">
        <v>2211</v>
      </c>
      <c r="J1135" s="1" t="s">
        <v>2212</v>
      </c>
      <c r="M1135" s="18"/>
      <c r="N1135" s="18"/>
      <c r="AD1135" s="2"/>
      <c r="AE1135" s="3" t="s">
        <v>3161</v>
      </c>
      <c r="BC1135" s="1">
        <f t="shared" si="16"/>
        <v>0</v>
      </c>
    </row>
    <row r="1136" spans="1:70" s="1" customFormat="1" ht="15" x14ac:dyDescent="0.25">
      <c r="D1136" s="2"/>
      <c r="E1136" s="2"/>
      <c r="H1136" s="1" t="s">
        <v>481</v>
      </c>
      <c r="I1136" s="1" t="s">
        <v>2211</v>
      </c>
      <c r="J1136" s="1" t="s">
        <v>3011</v>
      </c>
      <c r="M1136" s="18"/>
      <c r="N1136" s="18"/>
      <c r="AD1136" s="2"/>
      <c r="AE1136" s="3" t="s">
        <v>3161</v>
      </c>
      <c r="BC1136" s="1">
        <f t="shared" si="16"/>
        <v>0</v>
      </c>
    </row>
    <row r="1137" spans="1:84" s="1" customFormat="1" ht="15" x14ac:dyDescent="0.25">
      <c r="A1137" s="8" t="s">
        <v>3365</v>
      </c>
      <c r="D1137" s="6"/>
      <c r="E1137" s="2"/>
      <c r="H1137" s="1" t="s">
        <v>481</v>
      </c>
      <c r="I1137" s="1" t="s">
        <v>721</v>
      </c>
      <c r="J1137" s="1" t="s">
        <v>361</v>
      </c>
      <c r="M1137" s="18"/>
      <c r="N1137" s="18"/>
      <c r="AD1137" s="1" t="s">
        <v>4457</v>
      </c>
      <c r="BC1137" s="1">
        <f t="shared" si="16"/>
        <v>0</v>
      </c>
      <c r="BD1137" s="3"/>
    </row>
    <row r="1138" spans="1:84" s="1" customFormat="1" ht="15" x14ac:dyDescent="0.25">
      <c r="D1138" s="2"/>
      <c r="E1138" s="2"/>
      <c r="H1138" s="1" t="s">
        <v>481</v>
      </c>
      <c r="I1138" s="1" t="s">
        <v>4165</v>
      </c>
      <c r="J1138" s="1" t="s">
        <v>3082</v>
      </c>
      <c r="M1138" s="18" t="s">
        <v>4166</v>
      </c>
      <c r="N1138" s="18"/>
      <c r="S1138" s="1" t="s">
        <v>4213</v>
      </c>
      <c r="AD1138" s="2"/>
      <c r="AE1138" s="3"/>
      <c r="AF1138" s="1" t="s">
        <v>2388</v>
      </c>
      <c r="BC1138" s="1">
        <f t="shared" si="16"/>
        <v>0</v>
      </c>
    </row>
    <row r="1139" spans="1:84" s="1" customFormat="1" ht="15" x14ac:dyDescent="0.25">
      <c r="D1139" s="2"/>
      <c r="E1139" s="2"/>
      <c r="H1139" s="1" t="s">
        <v>3158</v>
      </c>
      <c r="I1139" s="1" t="s">
        <v>4165</v>
      </c>
      <c r="J1139" s="1" t="s">
        <v>2447</v>
      </c>
      <c r="M1139" s="18" t="s">
        <v>4166</v>
      </c>
      <c r="N1139" s="18"/>
      <c r="S1139" s="1" t="s">
        <v>4712</v>
      </c>
      <c r="AD1139" s="2"/>
      <c r="AE1139" s="3"/>
      <c r="AF1139" s="1" t="s">
        <v>2392</v>
      </c>
      <c r="BC1139" s="1">
        <f t="shared" si="16"/>
        <v>0</v>
      </c>
    </row>
    <row r="1140" spans="1:84" s="1" customFormat="1" ht="15" x14ac:dyDescent="0.25">
      <c r="D1140" s="6"/>
      <c r="E1140" s="2"/>
      <c r="F1140" s="2"/>
      <c r="H1140" s="1" t="s">
        <v>3158</v>
      </c>
      <c r="I1140" s="1" t="s">
        <v>4506</v>
      </c>
      <c r="J1140" s="1" t="s">
        <v>582</v>
      </c>
      <c r="L1140" s="1" t="s">
        <v>4508</v>
      </c>
      <c r="M1140" s="18" t="s">
        <v>892</v>
      </c>
      <c r="N1140" s="18"/>
      <c r="O1140" s="1" t="s">
        <v>2706</v>
      </c>
      <c r="P1140" s="1" t="s">
        <v>5031</v>
      </c>
      <c r="Q1140" s="1" t="s">
        <v>296</v>
      </c>
      <c r="R1140" s="1">
        <v>85120</v>
      </c>
      <c r="S1140" s="1" t="s">
        <v>4213</v>
      </c>
      <c r="W1140" s="1">
        <v>1</v>
      </c>
      <c r="AD1140" s="2" t="s">
        <v>2740</v>
      </c>
      <c r="AE1140" s="3"/>
      <c r="AF1140" s="1" t="s">
        <v>2388</v>
      </c>
      <c r="BC1140" s="1">
        <f t="shared" si="16"/>
        <v>0</v>
      </c>
    </row>
    <row r="1141" spans="1:84" s="1" customFormat="1" ht="15" x14ac:dyDescent="0.25">
      <c r="D1141" s="2"/>
      <c r="E1141" s="2"/>
      <c r="H1141" s="1" t="s">
        <v>3158</v>
      </c>
      <c r="I1141" s="1" t="s">
        <v>2213</v>
      </c>
      <c r="J1141" s="1" t="s">
        <v>4031</v>
      </c>
      <c r="L1141" s="1" t="s">
        <v>4032</v>
      </c>
      <c r="M1141" s="18"/>
      <c r="N1141" s="18"/>
      <c r="O1141" s="1" t="s">
        <v>4033</v>
      </c>
      <c r="P1141" s="1" t="s">
        <v>488</v>
      </c>
      <c r="Q1141" s="1" t="s">
        <v>296</v>
      </c>
      <c r="R1141" s="1">
        <v>85205</v>
      </c>
      <c r="AD1141" s="2"/>
      <c r="AE1141" s="3"/>
      <c r="BC1141" s="1">
        <f t="shared" si="16"/>
        <v>0</v>
      </c>
    </row>
    <row r="1142" spans="1:84" s="1" customFormat="1" ht="15" x14ac:dyDescent="0.25">
      <c r="D1142" s="2"/>
      <c r="E1142" s="2"/>
      <c r="G1142" s="1" t="s">
        <v>3162</v>
      </c>
      <c r="H1142" s="1" t="s">
        <v>3158</v>
      </c>
      <c r="I1142" s="1" t="s">
        <v>826</v>
      </c>
      <c r="J1142" s="1" t="s">
        <v>908</v>
      </c>
      <c r="L1142" s="1" t="s">
        <v>829</v>
      </c>
      <c r="M1142" s="18" t="s">
        <v>701</v>
      </c>
      <c r="N1142" s="18"/>
      <c r="O1142" s="1" t="s">
        <v>3690</v>
      </c>
      <c r="P1142" s="1" t="s">
        <v>5031</v>
      </c>
      <c r="Q1142" s="1" t="s">
        <v>296</v>
      </c>
      <c r="R1142" s="1">
        <v>85120</v>
      </c>
      <c r="S1142" s="1" t="s">
        <v>4213</v>
      </c>
      <c r="T1142" s="1" t="s">
        <v>4712</v>
      </c>
      <c r="U1142" s="1">
        <v>1</v>
      </c>
      <c r="V1142" s="1" t="s">
        <v>3357</v>
      </c>
      <c r="AB1142" s="1" t="s">
        <v>3196</v>
      </c>
      <c r="AC1142" s="1" t="s">
        <v>3161</v>
      </c>
      <c r="AD1142" s="2" t="s">
        <v>330</v>
      </c>
      <c r="AE1142" s="3" t="s">
        <v>3161</v>
      </c>
      <c r="AF1142" s="1" t="s">
        <v>1771</v>
      </c>
      <c r="BC1142" s="1">
        <f t="shared" si="16"/>
        <v>0</v>
      </c>
      <c r="BF1142" s="1" t="s">
        <v>4712</v>
      </c>
      <c r="BG1142" s="1" t="s">
        <v>4712</v>
      </c>
      <c r="BH1142" s="1" t="s">
        <v>4712</v>
      </c>
      <c r="BL1142" s="1" t="s">
        <v>4712</v>
      </c>
      <c r="BM1142" s="1" t="s">
        <v>4712</v>
      </c>
      <c r="BN1142" s="1" t="s">
        <v>4712</v>
      </c>
      <c r="BO1142" s="1" t="s">
        <v>4712</v>
      </c>
      <c r="BS1142" s="1" t="s">
        <v>4712</v>
      </c>
      <c r="CF1142" s="1" t="s">
        <v>4712</v>
      </c>
    </row>
    <row r="1143" spans="1:84" s="1" customFormat="1" ht="15" x14ac:dyDescent="0.25">
      <c r="D1143" s="2"/>
      <c r="E1143" s="2"/>
      <c r="H1143" s="1" t="s">
        <v>481</v>
      </c>
      <c r="I1143" s="1" t="s">
        <v>2716</v>
      </c>
      <c r="J1143" s="1" t="s">
        <v>4642</v>
      </c>
      <c r="L1143" s="1" t="s">
        <v>2717</v>
      </c>
      <c r="M1143" s="18"/>
      <c r="N1143" s="18"/>
      <c r="BC1143" s="1">
        <f t="shared" si="16"/>
        <v>0</v>
      </c>
      <c r="BD1143" s="3"/>
    </row>
    <row r="1144" spans="1:84" s="1" customFormat="1" ht="15" x14ac:dyDescent="0.25">
      <c r="A1144" s="6">
        <v>42747</v>
      </c>
      <c r="D1144" s="6">
        <v>42747</v>
      </c>
      <c r="E1144" s="2"/>
      <c r="H1144" s="1" t="s">
        <v>481</v>
      </c>
      <c r="I1144" s="1" t="s">
        <v>4526</v>
      </c>
      <c r="J1144" s="1" t="s">
        <v>4427</v>
      </c>
      <c r="L1144" s="6" t="s">
        <v>3460</v>
      </c>
      <c r="O1144" s="6" t="s">
        <v>2527</v>
      </c>
      <c r="P1144" s="6" t="s">
        <v>488</v>
      </c>
      <c r="Q1144" s="6" t="s">
        <v>296</v>
      </c>
      <c r="R1144" s="3">
        <v>85207</v>
      </c>
      <c r="AD1144" s="1" t="s">
        <v>4630</v>
      </c>
      <c r="AE1144" s="2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V1144" s="3"/>
      <c r="AW1144" s="3"/>
      <c r="AX1144" s="3"/>
      <c r="AY1144" s="3"/>
      <c r="AZ1144" s="3"/>
      <c r="BA1144" s="3"/>
      <c r="BB1144" s="3"/>
      <c r="BC1144" s="1">
        <f t="shared" si="16"/>
        <v>0</v>
      </c>
    </row>
    <row r="1145" spans="1:84" s="1" customFormat="1" ht="15" x14ac:dyDescent="0.25">
      <c r="A1145" s="2"/>
      <c r="D1145" s="2"/>
      <c r="E1145" s="2"/>
      <c r="H1145" s="1" t="s">
        <v>3158</v>
      </c>
      <c r="I1145" s="1" t="s">
        <v>4526</v>
      </c>
      <c r="J1145" s="1" t="s">
        <v>4034</v>
      </c>
      <c r="M1145" s="18"/>
      <c r="N1145" s="18"/>
      <c r="AD1145" s="2"/>
      <c r="AE1145" s="3"/>
      <c r="BC1145" s="1">
        <f t="shared" si="16"/>
        <v>0</v>
      </c>
    </row>
    <row r="1146" spans="1:84" s="1" customFormat="1" ht="15" x14ac:dyDescent="0.25">
      <c r="A1146" s="6"/>
      <c r="D1146" s="6"/>
      <c r="E1146" s="2"/>
      <c r="F1146" s="2"/>
      <c r="H1146" s="1" t="s">
        <v>3158</v>
      </c>
      <c r="I1146" s="1" t="s">
        <v>1466</v>
      </c>
      <c r="J1146" s="1" t="s">
        <v>2161</v>
      </c>
      <c r="M1146" s="18"/>
      <c r="N1146" s="18"/>
      <c r="AD1146" s="2"/>
      <c r="AE1146" s="3"/>
      <c r="AK1146" s="1" t="s">
        <v>3162</v>
      </c>
      <c r="BC1146" s="1">
        <f t="shared" ref="BC1146:BC1209" si="17">COUNTA(AG1146:BB1146)</f>
        <v>1</v>
      </c>
    </row>
    <row r="1147" spans="1:84" s="1" customFormat="1" ht="15" x14ac:dyDescent="0.25">
      <c r="A1147" s="6"/>
      <c r="D1147" s="6"/>
      <c r="E1147" s="2"/>
      <c r="F1147" s="2"/>
      <c r="H1147" s="1" t="s">
        <v>481</v>
      </c>
      <c r="I1147" s="1" t="s">
        <v>1466</v>
      </c>
      <c r="J1147" s="1" t="s">
        <v>2728</v>
      </c>
      <c r="M1147" s="18"/>
      <c r="N1147" s="18"/>
      <c r="AD1147" s="2"/>
      <c r="AE1147" s="3"/>
      <c r="AK1147" s="1" t="s">
        <v>3162</v>
      </c>
      <c r="BC1147" s="1">
        <f t="shared" si="17"/>
        <v>1</v>
      </c>
    </row>
    <row r="1148" spans="1:84" s="1" customFormat="1" ht="15" x14ac:dyDescent="0.25">
      <c r="A1148" s="2"/>
      <c r="D1148" s="2"/>
      <c r="E1148" s="2"/>
      <c r="H1148" s="1" t="s">
        <v>3158</v>
      </c>
      <c r="I1148" s="1" t="s">
        <v>2506</v>
      </c>
      <c r="J1148" s="1" t="s">
        <v>788</v>
      </c>
      <c r="M1148" s="18" t="s">
        <v>1580</v>
      </c>
      <c r="N1148" s="18"/>
      <c r="Q1148" s="1" t="s">
        <v>296</v>
      </c>
      <c r="S1148" s="1" t="s">
        <v>4213</v>
      </c>
      <c r="AD1148" s="2"/>
      <c r="AE1148" s="3"/>
      <c r="AF1148" s="1" t="s">
        <v>2564</v>
      </c>
      <c r="BC1148" s="1">
        <f t="shared" si="17"/>
        <v>0</v>
      </c>
    </row>
    <row r="1149" spans="1:84" s="1" customFormat="1" ht="15" x14ac:dyDescent="0.25">
      <c r="A1149" s="2"/>
      <c r="D1149" s="2"/>
      <c r="E1149" s="2"/>
      <c r="H1149" s="1" t="s">
        <v>3158</v>
      </c>
      <c r="I1149" s="1" t="s">
        <v>5054</v>
      </c>
      <c r="J1149" s="1" t="s">
        <v>5075</v>
      </c>
      <c r="M1149" s="18" t="s">
        <v>5055</v>
      </c>
      <c r="N1149" s="18"/>
      <c r="S1149" s="1" t="s">
        <v>4213</v>
      </c>
      <c r="AD1149" s="2"/>
      <c r="AE1149" s="3"/>
      <c r="AF1149" s="1" t="s">
        <v>2564</v>
      </c>
      <c r="BC1149" s="1">
        <f t="shared" si="17"/>
        <v>0</v>
      </c>
    </row>
    <row r="1150" spans="1:84" s="1" customFormat="1" ht="15" x14ac:dyDescent="0.25">
      <c r="A1150" s="2"/>
      <c r="D1150" s="2"/>
      <c r="E1150" s="2"/>
      <c r="H1150" s="1" t="s">
        <v>481</v>
      </c>
      <c r="I1150" s="1" t="s">
        <v>5054</v>
      </c>
      <c r="J1150" s="1" t="s">
        <v>3035</v>
      </c>
      <c r="L1150" s="1" t="s">
        <v>4921</v>
      </c>
      <c r="M1150" s="18" t="s">
        <v>5056</v>
      </c>
      <c r="N1150" s="18"/>
      <c r="O1150" s="1" t="s">
        <v>4922</v>
      </c>
      <c r="P1150" s="1" t="s">
        <v>488</v>
      </c>
      <c r="Q1150" s="1" t="s">
        <v>296</v>
      </c>
      <c r="R1150" s="1">
        <v>85207</v>
      </c>
      <c r="S1150" s="1" t="s">
        <v>4213</v>
      </c>
      <c r="AD1150" s="2"/>
      <c r="AE1150" s="3" t="s">
        <v>3161</v>
      </c>
      <c r="AF1150" s="1" t="s">
        <v>2564</v>
      </c>
      <c r="BC1150" s="1">
        <f t="shared" si="17"/>
        <v>0</v>
      </c>
    </row>
    <row r="1151" spans="1:84" s="1" customFormat="1" ht="15" x14ac:dyDescent="0.25">
      <c r="A1151" s="2"/>
      <c r="D1151" s="2"/>
      <c r="E1151" s="2"/>
      <c r="H1151" s="1" t="s">
        <v>481</v>
      </c>
      <c r="I1151" s="1" t="s">
        <v>2518</v>
      </c>
      <c r="J1151" s="1" t="s">
        <v>4642</v>
      </c>
      <c r="M1151" s="18" t="s">
        <v>2519</v>
      </c>
      <c r="N1151" s="18"/>
      <c r="S1151" s="1" t="s">
        <v>4213</v>
      </c>
      <c r="AD1151" s="2"/>
      <c r="AE1151" s="3"/>
      <c r="AF1151" s="1" t="s">
        <v>2564</v>
      </c>
      <c r="BC1151" s="1">
        <f t="shared" si="17"/>
        <v>0</v>
      </c>
    </row>
    <row r="1152" spans="1:84" s="1" customFormat="1" ht="15" x14ac:dyDescent="0.25">
      <c r="A1152" s="6">
        <v>42656</v>
      </c>
      <c r="D1152" s="6">
        <v>42656</v>
      </c>
      <c r="E1152" s="2"/>
      <c r="H1152" s="1" t="s">
        <v>3158</v>
      </c>
      <c r="I1152" s="1" t="s">
        <v>3020</v>
      </c>
      <c r="J1152" s="1" t="s">
        <v>916</v>
      </c>
      <c r="L1152" s="1" t="s">
        <v>2520</v>
      </c>
      <c r="M1152" s="18" t="s">
        <v>2522</v>
      </c>
      <c r="N1152" s="18"/>
      <c r="O1152" s="1" t="s">
        <v>2521</v>
      </c>
      <c r="P1152" s="1" t="s">
        <v>924</v>
      </c>
      <c r="Q1152" s="1" t="s">
        <v>296</v>
      </c>
      <c r="R1152" s="1">
        <v>85255</v>
      </c>
      <c r="S1152" s="1" t="s">
        <v>4213</v>
      </c>
      <c r="AD1152" s="2" t="s">
        <v>3021</v>
      </c>
      <c r="AE1152" s="3" t="s">
        <v>3161</v>
      </c>
      <c r="AF1152" s="1" t="s">
        <v>2564</v>
      </c>
      <c r="BC1152" s="1">
        <f t="shared" si="17"/>
        <v>0</v>
      </c>
    </row>
    <row r="1153" spans="1:55" s="1" customFormat="1" ht="15" x14ac:dyDescent="0.25">
      <c r="A1153" s="8"/>
      <c r="D1153" s="6"/>
      <c r="E1153" s="2"/>
      <c r="F1153" s="2"/>
      <c r="H1153" s="1" t="s">
        <v>481</v>
      </c>
      <c r="I1153" s="1" t="s">
        <v>215</v>
      </c>
      <c r="J1153" s="1" t="s">
        <v>216</v>
      </c>
      <c r="M1153" s="18"/>
      <c r="N1153" s="18"/>
      <c r="AD1153" s="2"/>
      <c r="AE1153" s="3"/>
      <c r="AW1153" s="1" t="s">
        <v>3162</v>
      </c>
      <c r="BC1153" s="1">
        <f t="shared" si="17"/>
        <v>1</v>
      </c>
    </row>
    <row r="1154" spans="1:55" s="1" customFormat="1" ht="15" x14ac:dyDescent="0.25">
      <c r="A1154" s="8"/>
      <c r="D1154" s="6"/>
      <c r="E1154" s="2"/>
      <c r="F1154" s="2"/>
      <c r="H1154" s="1" t="s">
        <v>481</v>
      </c>
      <c r="I1154" s="1" t="s">
        <v>215</v>
      </c>
      <c r="J1154" s="1" t="s">
        <v>4578</v>
      </c>
      <c r="M1154" s="18"/>
      <c r="N1154" s="18"/>
      <c r="AD1154" s="2"/>
      <c r="AE1154" s="3"/>
      <c r="AW1154" s="1" t="s">
        <v>3162</v>
      </c>
      <c r="BC1154" s="1">
        <f t="shared" si="17"/>
        <v>1</v>
      </c>
    </row>
    <row r="1155" spans="1:55" s="1" customFormat="1" ht="15" x14ac:dyDescent="0.25">
      <c r="A1155" s="8"/>
      <c r="D1155" s="6"/>
      <c r="E1155" s="2"/>
      <c r="F1155" s="2"/>
      <c r="I1155" s="1" t="s">
        <v>225</v>
      </c>
      <c r="J1155" s="1" t="s">
        <v>3799</v>
      </c>
      <c r="M1155" s="18"/>
      <c r="N1155" s="18"/>
      <c r="AD1155" s="2"/>
      <c r="AE1155" s="3"/>
      <c r="AX1155" s="1" t="s">
        <v>3162</v>
      </c>
      <c r="BC1155" s="1">
        <f t="shared" si="17"/>
        <v>1</v>
      </c>
    </row>
    <row r="1156" spans="1:55" s="1" customFormat="1" ht="15" x14ac:dyDescent="0.25">
      <c r="A1156" s="8"/>
      <c r="D1156" s="6"/>
      <c r="E1156" s="2"/>
      <c r="F1156" s="2"/>
      <c r="H1156" s="1" t="s">
        <v>3158</v>
      </c>
      <c r="I1156" s="1" t="s">
        <v>2784</v>
      </c>
      <c r="J1156" s="1" t="s">
        <v>2785</v>
      </c>
      <c r="M1156" s="18"/>
      <c r="N1156" s="18"/>
      <c r="AD1156" s="2"/>
      <c r="AE1156" s="3"/>
      <c r="AP1156" s="1" t="s">
        <v>3162</v>
      </c>
      <c r="BC1156" s="1">
        <f t="shared" si="17"/>
        <v>1</v>
      </c>
    </row>
    <row r="1157" spans="1:55" s="1" customFormat="1" ht="15" x14ac:dyDescent="0.25">
      <c r="D1157" s="2"/>
      <c r="E1157" s="2"/>
      <c r="H1157" s="1" t="s">
        <v>3158</v>
      </c>
      <c r="I1157" s="1" t="s">
        <v>4946</v>
      </c>
      <c r="J1157" s="1" t="s">
        <v>2523</v>
      </c>
      <c r="M1157" s="18"/>
      <c r="N1157" s="18"/>
      <c r="AD1157" s="1" t="s">
        <v>2524</v>
      </c>
      <c r="AE1157" s="3" t="s">
        <v>3161</v>
      </c>
      <c r="AN1157" s="1" t="s">
        <v>3162</v>
      </c>
      <c r="BB1157" s="1" t="s">
        <v>3162</v>
      </c>
      <c r="BC1157" s="1">
        <f t="shared" si="17"/>
        <v>2</v>
      </c>
    </row>
    <row r="1158" spans="1:55" s="1" customFormat="1" ht="15" x14ac:dyDescent="0.25">
      <c r="A1158" s="1" t="s">
        <v>1708</v>
      </c>
      <c r="D1158" s="2"/>
      <c r="E1158" s="2"/>
      <c r="H1158" s="1" t="s">
        <v>481</v>
      </c>
      <c r="I1158" s="1" t="s">
        <v>1706</v>
      </c>
      <c r="J1158" s="1" t="s">
        <v>348</v>
      </c>
      <c r="M1158" s="18" t="s">
        <v>1707</v>
      </c>
      <c r="N1158" s="18"/>
      <c r="AE1158" s="3"/>
      <c r="BC1158" s="1">
        <f t="shared" si="17"/>
        <v>0</v>
      </c>
    </row>
    <row r="1159" spans="1:55" s="1" customFormat="1" ht="15" x14ac:dyDescent="0.25">
      <c r="D1159" s="2"/>
      <c r="E1159" s="2"/>
      <c r="H1159" s="1" t="s">
        <v>3158</v>
      </c>
      <c r="I1159" s="1" t="s">
        <v>2525</v>
      </c>
      <c r="J1159" s="1" t="s">
        <v>2526</v>
      </c>
      <c r="L1159" s="1" t="s">
        <v>486</v>
      </c>
      <c r="M1159" s="18" t="s">
        <v>3834</v>
      </c>
      <c r="N1159" s="18"/>
      <c r="O1159" s="1" t="s">
        <v>3833</v>
      </c>
      <c r="P1159" s="1" t="s">
        <v>488</v>
      </c>
      <c r="Q1159" s="1" t="s">
        <v>296</v>
      </c>
      <c r="R1159" s="1">
        <v>85209</v>
      </c>
      <c r="S1159" s="1" t="s">
        <v>4213</v>
      </c>
      <c r="AD1159" s="2"/>
      <c r="AE1159" s="3"/>
      <c r="AF1159" s="1" t="s">
        <v>2564</v>
      </c>
      <c r="BC1159" s="1">
        <f t="shared" si="17"/>
        <v>0</v>
      </c>
    </row>
    <row r="1160" spans="1:55" s="1" customFormat="1" ht="15" x14ac:dyDescent="0.25">
      <c r="D1160" s="2"/>
      <c r="E1160" s="2"/>
      <c r="H1160" s="1" t="s">
        <v>3158</v>
      </c>
      <c r="I1160" s="1" t="s">
        <v>3835</v>
      </c>
      <c r="J1160" s="1" t="s">
        <v>879</v>
      </c>
      <c r="L1160" s="1" t="s">
        <v>3836</v>
      </c>
      <c r="M1160" s="18" t="s">
        <v>3837</v>
      </c>
      <c r="N1160" s="18"/>
      <c r="P1160" s="1" t="s">
        <v>924</v>
      </c>
      <c r="Q1160" s="1" t="s">
        <v>296</v>
      </c>
      <c r="S1160" s="1" t="s">
        <v>4213</v>
      </c>
      <c r="AD1160" s="2"/>
      <c r="AE1160" s="3" t="s">
        <v>3161</v>
      </c>
      <c r="AF1160" s="1" t="s">
        <v>2564</v>
      </c>
      <c r="BC1160" s="1">
        <f t="shared" si="17"/>
        <v>0</v>
      </c>
    </row>
    <row r="1161" spans="1:55" s="1" customFormat="1" ht="15" x14ac:dyDescent="0.25">
      <c r="E1161" s="2"/>
      <c r="F1161" s="2"/>
      <c r="H1161" s="1" t="s">
        <v>3158</v>
      </c>
      <c r="I1161" s="1" t="s">
        <v>1293</v>
      </c>
      <c r="J1161" s="1" t="s">
        <v>1658</v>
      </c>
      <c r="L1161" s="1" t="s">
        <v>1982</v>
      </c>
      <c r="M1161" s="18" t="s">
        <v>1983</v>
      </c>
      <c r="N1161" s="18"/>
      <c r="O1161" s="1" t="s">
        <v>1986</v>
      </c>
      <c r="P1161" s="1" t="s">
        <v>4976</v>
      </c>
      <c r="Q1161" s="1" t="s">
        <v>4919</v>
      </c>
      <c r="R1161" s="1">
        <v>87122</v>
      </c>
      <c r="S1161" s="1" t="s">
        <v>4213</v>
      </c>
      <c r="AD1161" s="1" t="s">
        <v>3082</v>
      </c>
      <c r="AE1161" s="3"/>
      <c r="AF1161" s="1" t="s">
        <v>2388</v>
      </c>
      <c r="BC1161" s="1">
        <f t="shared" si="17"/>
        <v>0</v>
      </c>
    </row>
    <row r="1162" spans="1:55" s="1" customFormat="1" ht="15" x14ac:dyDescent="0.25">
      <c r="E1162" s="2"/>
      <c r="F1162" s="2"/>
      <c r="H1162" s="1" t="s">
        <v>481</v>
      </c>
      <c r="I1162" s="1" t="s">
        <v>1293</v>
      </c>
      <c r="J1162" s="1" t="s">
        <v>3082</v>
      </c>
      <c r="L1162" s="1" t="s">
        <v>1984</v>
      </c>
      <c r="M1162" s="18" t="s">
        <v>1985</v>
      </c>
      <c r="N1162" s="18"/>
      <c r="O1162" s="1" t="s">
        <v>1986</v>
      </c>
      <c r="P1162" s="1" t="s">
        <v>4976</v>
      </c>
      <c r="Q1162" s="1" t="s">
        <v>4919</v>
      </c>
      <c r="R1162" s="1">
        <v>87122</v>
      </c>
      <c r="S1162" s="1" t="s">
        <v>4213</v>
      </c>
      <c r="AD1162" s="1" t="s">
        <v>1658</v>
      </c>
      <c r="AE1162" s="3"/>
      <c r="AF1162" s="1" t="s">
        <v>2388</v>
      </c>
      <c r="BC1162" s="1">
        <f t="shared" si="17"/>
        <v>0</v>
      </c>
    </row>
    <row r="1163" spans="1:55" s="1" customFormat="1" ht="15" x14ac:dyDescent="0.25">
      <c r="D1163" s="2"/>
      <c r="E1163" s="2"/>
      <c r="H1163" s="1" t="s">
        <v>481</v>
      </c>
      <c r="I1163" s="1" t="s">
        <v>3838</v>
      </c>
      <c r="J1163" s="1" t="s">
        <v>3257</v>
      </c>
      <c r="L1163" s="1" t="s">
        <v>3839</v>
      </c>
      <c r="M1163" s="18"/>
      <c r="N1163" s="18"/>
      <c r="O1163" s="1" t="s">
        <v>3840</v>
      </c>
      <c r="P1163" s="1" t="s">
        <v>488</v>
      </c>
      <c r="Q1163" s="1" t="s">
        <v>296</v>
      </c>
      <c r="R1163" s="1">
        <v>85269</v>
      </c>
      <c r="Z1163" s="1" t="s">
        <v>297</v>
      </c>
      <c r="AB1163" s="1" t="s">
        <v>3196</v>
      </c>
      <c r="AC1163" s="1" t="s">
        <v>3189</v>
      </c>
      <c r="AD1163" s="2"/>
      <c r="AE1163" s="3"/>
      <c r="BC1163" s="1">
        <f t="shared" si="17"/>
        <v>0</v>
      </c>
    </row>
    <row r="1164" spans="1:55" s="1" customFormat="1" ht="15" x14ac:dyDescent="0.25">
      <c r="D1164" s="2"/>
      <c r="E1164" s="2"/>
      <c r="I1164" s="1" t="s">
        <v>229</v>
      </c>
      <c r="J1164" s="1" t="s">
        <v>230</v>
      </c>
      <c r="M1164" s="18"/>
      <c r="N1164" s="18"/>
      <c r="AD1164" s="1" t="s">
        <v>228</v>
      </c>
      <c r="AE1164" s="3"/>
      <c r="AX1164" s="1" t="s">
        <v>3162</v>
      </c>
      <c r="AY1164" s="1" t="s">
        <v>3162</v>
      </c>
      <c r="BC1164" s="1">
        <f t="shared" si="17"/>
        <v>2</v>
      </c>
    </row>
    <row r="1165" spans="1:55" s="1" customFormat="1" ht="15" x14ac:dyDescent="0.25">
      <c r="D1165" s="2"/>
      <c r="E1165" s="2"/>
      <c r="G1165" s="1" t="s">
        <v>3162</v>
      </c>
      <c r="H1165" s="1" t="s">
        <v>3158</v>
      </c>
      <c r="I1165" s="1" t="s">
        <v>605</v>
      </c>
      <c r="J1165" s="1" t="s">
        <v>3939</v>
      </c>
      <c r="L1165" s="1" t="s">
        <v>3841</v>
      </c>
      <c r="M1165" s="18" t="s">
        <v>935</v>
      </c>
      <c r="N1165" s="18"/>
      <c r="O1165" s="1" t="s">
        <v>3842</v>
      </c>
      <c r="P1165" s="1" t="s">
        <v>924</v>
      </c>
      <c r="Q1165" s="1" t="s">
        <v>296</v>
      </c>
      <c r="R1165" s="1">
        <v>85257</v>
      </c>
      <c r="S1165" s="1" t="s">
        <v>4213</v>
      </c>
      <c r="AB1165" s="1" t="s">
        <v>3175</v>
      </c>
      <c r="AC1165" s="1" t="s">
        <v>3161</v>
      </c>
      <c r="AD1165" s="2" t="s">
        <v>602</v>
      </c>
      <c r="AE1165" s="3" t="s">
        <v>3161</v>
      </c>
      <c r="AF1165" s="1" t="s">
        <v>2564</v>
      </c>
      <c r="BC1165" s="1">
        <f t="shared" si="17"/>
        <v>0</v>
      </c>
    </row>
    <row r="1166" spans="1:55" s="1" customFormat="1" ht="15" x14ac:dyDescent="0.25">
      <c r="D1166" s="2"/>
      <c r="E1166" s="2"/>
      <c r="G1166" s="1" t="s">
        <v>3161</v>
      </c>
      <c r="H1166" s="1" t="s">
        <v>3158</v>
      </c>
      <c r="I1166" s="1" t="s">
        <v>936</v>
      </c>
      <c r="J1166" s="1" t="s">
        <v>2124</v>
      </c>
      <c r="M1166" s="18" t="s">
        <v>937</v>
      </c>
      <c r="N1166" s="18"/>
      <c r="P1166" s="1" t="s">
        <v>924</v>
      </c>
      <c r="Q1166" s="1" t="s">
        <v>296</v>
      </c>
      <c r="S1166" s="1" t="s">
        <v>4712</v>
      </c>
      <c r="AD1166" s="2"/>
      <c r="AE1166" s="3"/>
      <c r="AF1166" s="1" t="s">
        <v>2568</v>
      </c>
      <c r="BC1166" s="1">
        <f t="shared" si="17"/>
        <v>0</v>
      </c>
    </row>
    <row r="1167" spans="1:55" s="1" customFormat="1" ht="15" x14ac:dyDescent="0.25">
      <c r="D1167" s="2"/>
      <c r="E1167" s="2"/>
      <c r="G1167" s="1" t="s">
        <v>3161</v>
      </c>
      <c r="H1167" s="1" t="s">
        <v>481</v>
      </c>
      <c r="I1167" s="1" t="s">
        <v>936</v>
      </c>
      <c r="J1167" s="1" t="s">
        <v>116</v>
      </c>
      <c r="M1167" s="18" t="s">
        <v>937</v>
      </c>
      <c r="N1167" s="18"/>
      <c r="P1167" s="1" t="s">
        <v>924</v>
      </c>
      <c r="Q1167" s="1" t="s">
        <v>296</v>
      </c>
      <c r="S1167" s="1" t="s">
        <v>4213</v>
      </c>
      <c r="AD1167" s="2"/>
      <c r="AE1167" s="3"/>
      <c r="AF1167" s="1" t="s">
        <v>2564</v>
      </c>
      <c r="BC1167" s="1">
        <f t="shared" si="17"/>
        <v>0</v>
      </c>
    </row>
    <row r="1168" spans="1:55" s="1" customFormat="1" ht="15" x14ac:dyDescent="0.25">
      <c r="E1168" s="2"/>
      <c r="F1168" s="2"/>
      <c r="G1168" s="1" t="s">
        <v>3162</v>
      </c>
      <c r="H1168" s="1" t="s">
        <v>3158</v>
      </c>
      <c r="I1168" s="1" t="s">
        <v>1660</v>
      </c>
      <c r="J1168" s="1" t="s">
        <v>1665</v>
      </c>
      <c r="L1168" s="1" t="s">
        <v>1661</v>
      </c>
      <c r="M1168" s="18" t="s">
        <v>1662</v>
      </c>
      <c r="N1168" s="18"/>
      <c r="O1168" s="1" t="s">
        <v>4752</v>
      </c>
      <c r="P1168" s="1" t="s">
        <v>3182</v>
      </c>
      <c r="Q1168" s="1" t="s">
        <v>296</v>
      </c>
      <c r="R1168" s="1">
        <v>85296</v>
      </c>
      <c r="S1168" s="1" t="s">
        <v>4213</v>
      </c>
      <c r="U1168" s="1">
        <v>1</v>
      </c>
      <c r="V1168" s="1" t="s">
        <v>2936</v>
      </c>
      <c r="AD1168" s="2"/>
      <c r="AE1168" s="3"/>
      <c r="AF1168" s="1" t="s">
        <v>2564</v>
      </c>
      <c r="BC1168" s="1">
        <f t="shared" si="17"/>
        <v>0</v>
      </c>
    </row>
    <row r="1169" spans="1:59" s="1" customFormat="1" ht="15" x14ac:dyDescent="0.25">
      <c r="D1169" s="2"/>
      <c r="E1169" s="2"/>
      <c r="H1169" s="1" t="s">
        <v>481</v>
      </c>
      <c r="I1169" s="1" t="s">
        <v>938</v>
      </c>
      <c r="J1169" s="1" t="s">
        <v>939</v>
      </c>
      <c r="L1169" s="1" t="s">
        <v>940</v>
      </c>
      <c r="M1169" s="18" t="s">
        <v>942</v>
      </c>
      <c r="N1169" s="18"/>
      <c r="O1169" s="1" t="s">
        <v>941</v>
      </c>
      <c r="P1169" s="1" t="s">
        <v>5031</v>
      </c>
      <c r="Q1169" s="1" t="s">
        <v>296</v>
      </c>
      <c r="R1169" s="1">
        <v>85220</v>
      </c>
      <c r="S1169" s="1" t="s">
        <v>4213</v>
      </c>
      <c r="AD1169" s="2"/>
      <c r="AE1169" s="3"/>
      <c r="AF1169" s="1" t="s">
        <v>2564</v>
      </c>
      <c r="BC1169" s="1">
        <f t="shared" si="17"/>
        <v>0</v>
      </c>
    </row>
    <row r="1170" spans="1:59" s="1" customFormat="1" ht="15" x14ac:dyDescent="0.25">
      <c r="D1170" s="2"/>
      <c r="E1170" s="2"/>
      <c r="H1170" s="1" t="s">
        <v>3158</v>
      </c>
      <c r="I1170" s="1" t="s">
        <v>943</v>
      </c>
      <c r="J1170" s="1" t="s">
        <v>944</v>
      </c>
      <c r="L1170" s="1" t="s">
        <v>945</v>
      </c>
      <c r="M1170" s="18" t="s">
        <v>947</v>
      </c>
      <c r="N1170" s="18"/>
      <c r="O1170" s="1" t="s">
        <v>946</v>
      </c>
      <c r="P1170" s="1" t="s">
        <v>488</v>
      </c>
      <c r="Q1170" s="1" t="s">
        <v>296</v>
      </c>
      <c r="R1170" s="1">
        <v>85209</v>
      </c>
      <c r="S1170" s="1" t="s">
        <v>4213</v>
      </c>
      <c r="AD1170" s="2"/>
      <c r="AE1170" s="3"/>
      <c r="AF1170" s="1" t="s">
        <v>2388</v>
      </c>
      <c r="BC1170" s="1">
        <f t="shared" si="17"/>
        <v>0</v>
      </c>
    </row>
    <row r="1171" spans="1:59" s="1" customFormat="1" ht="15" x14ac:dyDescent="0.25">
      <c r="D1171" s="2"/>
      <c r="E1171" s="2"/>
      <c r="G1171" s="1" t="s">
        <v>3161</v>
      </c>
      <c r="H1171" s="1" t="s">
        <v>3158</v>
      </c>
      <c r="I1171" s="1" t="s">
        <v>948</v>
      </c>
      <c r="J1171" s="1" t="s">
        <v>3799</v>
      </c>
      <c r="L1171" s="1" t="s">
        <v>949</v>
      </c>
      <c r="M1171" s="18" t="s">
        <v>519</v>
      </c>
      <c r="N1171" s="18"/>
      <c r="O1171" s="1" t="s">
        <v>950</v>
      </c>
      <c r="P1171" s="1" t="s">
        <v>488</v>
      </c>
      <c r="Q1171" s="1" t="s">
        <v>296</v>
      </c>
      <c r="R1171" s="1">
        <v>85208</v>
      </c>
      <c r="S1171" s="1" t="s">
        <v>4213</v>
      </c>
      <c r="AB1171" s="1" t="s">
        <v>3196</v>
      </c>
      <c r="AC1171" s="1" t="s">
        <v>3161</v>
      </c>
      <c r="AD1171" s="2" t="s">
        <v>520</v>
      </c>
      <c r="AE1171" s="3" t="s">
        <v>3161</v>
      </c>
      <c r="AF1171" s="1" t="s">
        <v>2388</v>
      </c>
      <c r="AP1171" s="1" t="s">
        <v>3162</v>
      </c>
      <c r="AW1171" s="1" t="s">
        <v>3162</v>
      </c>
      <c r="BC1171" s="1">
        <f t="shared" si="17"/>
        <v>2</v>
      </c>
    </row>
    <row r="1172" spans="1:59" s="1" customFormat="1" ht="15" x14ac:dyDescent="0.25">
      <c r="D1172" s="2"/>
      <c r="E1172" s="2"/>
      <c r="G1172" s="1" t="s">
        <v>3161</v>
      </c>
      <c r="H1172" s="1" t="s">
        <v>481</v>
      </c>
      <c r="I1172" s="1" t="s">
        <v>998</v>
      </c>
      <c r="J1172" s="1" t="s">
        <v>951</v>
      </c>
      <c r="L1172" s="1" t="s">
        <v>727</v>
      </c>
      <c r="M1172" s="18" t="s">
        <v>999</v>
      </c>
      <c r="N1172" s="18"/>
      <c r="O1172" s="1" t="s">
        <v>1929</v>
      </c>
      <c r="P1172" s="1" t="s">
        <v>488</v>
      </c>
      <c r="Q1172" s="1" t="s">
        <v>296</v>
      </c>
      <c r="R1172" s="1">
        <v>85209</v>
      </c>
      <c r="S1172" s="1" t="s">
        <v>4213</v>
      </c>
      <c r="AB1172" s="1" t="s">
        <v>3196</v>
      </c>
      <c r="AC1172" s="1" t="s">
        <v>3161</v>
      </c>
      <c r="AD1172" s="2" t="s">
        <v>3106</v>
      </c>
      <c r="AE1172" s="3"/>
      <c r="AF1172" s="1" t="s">
        <v>2388</v>
      </c>
      <c r="AK1172" s="1" t="s">
        <v>3162</v>
      </c>
      <c r="AL1172" s="1" t="s">
        <v>3162</v>
      </c>
      <c r="AP1172" s="1" t="s">
        <v>3162</v>
      </c>
      <c r="AQ1172" s="1" t="s">
        <v>3162</v>
      </c>
      <c r="AR1172" s="1" t="s">
        <v>3162</v>
      </c>
      <c r="AS1172" s="1" t="s">
        <v>3162</v>
      </c>
      <c r="AT1172" s="1" t="s">
        <v>3158</v>
      </c>
      <c r="AU1172" s="1" t="s">
        <v>3162</v>
      </c>
      <c r="AW1172" s="1" t="s">
        <v>3162</v>
      </c>
      <c r="AX1172" s="1" t="s">
        <v>3162</v>
      </c>
      <c r="AY1172" s="1" t="s">
        <v>3162</v>
      </c>
      <c r="AZ1172" s="1" t="s">
        <v>3162</v>
      </c>
      <c r="BA1172" s="1" t="s">
        <v>3162</v>
      </c>
      <c r="BB1172" s="1" t="s">
        <v>3162</v>
      </c>
      <c r="BC1172" s="1">
        <f t="shared" si="17"/>
        <v>14</v>
      </c>
    </row>
    <row r="1173" spans="1:59" s="1" customFormat="1" ht="15" x14ac:dyDescent="0.25">
      <c r="D1173" s="2"/>
      <c r="E1173" s="2"/>
      <c r="H1173" s="1" t="s">
        <v>3158</v>
      </c>
      <c r="I1173" s="1" t="s">
        <v>521</v>
      </c>
      <c r="J1173" s="1" t="s">
        <v>522</v>
      </c>
      <c r="L1173" s="1" t="s">
        <v>523</v>
      </c>
      <c r="M1173" s="18" t="s">
        <v>4939</v>
      </c>
      <c r="N1173" s="18"/>
      <c r="O1173" s="1" t="s">
        <v>524</v>
      </c>
      <c r="P1173" s="1" t="s">
        <v>650</v>
      </c>
      <c r="Q1173" s="1" t="s">
        <v>296</v>
      </c>
      <c r="R1173" s="1">
        <v>85225</v>
      </c>
      <c r="AD1173" s="2"/>
      <c r="AE1173" s="3"/>
      <c r="BC1173" s="1">
        <f t="shared" si="17"/>
        <v>0</v>
      </c>
    </row>
    <row r="1174" spans="1:59" s="1" customFormat="1" ht="15" x14ac:dyDescent="0.25">
      <c r="A1174" s="8"/>
      <c r="D1174" s="2"/>
      <c r="E1174" s="2"/>
      <c r="H1174" s="1" t="s">
        <v>3158</v>
      </c>
      <c r="I1174" s="1" t="s">
        <v>3271</v>
      </c>
      <c r="J1174" s="1" t="s">
        <v>3270</v>
      </c>
      <c r="M1174" s="18"/>
      <c r="N1174" s="18"/>
      <c r="AD1174" s="2"/>
      <c r="AE1174" s="3"/>
      <c r="AG1174" s="1" t="s">
        <v>3162</v>
      </c>
      <c r="BC1174" s="1">
        <f t="shared" si="17"/>
        <v>1</v>
      </c>
    </row>
    <row r="1175" spans="1:59" s="1" customFormat="1" ht="15" x14ac:dyDescent="0.25">
      <c r="D1175" s="2"/>
      <c r="E1175" s="2"/>
      <c r="G1175" s="1" t="s">
        <v>3161</v>
      </c>
      <c r="H1175" s="1" t="s">
        <v>481</v>
      </c>
      <c r="I1175" s="1" t="s">
        <v>5057</v>
      </c>
      <c r="J1175" s="1" t="s">
        <v>5058</v>
      </c>
      <c r="L1175" s="1" t="s">
        <v>5059</v>
      </c>
      <c r="M1175" s="18"/>
      <c r="N1175" s="18"/>
      <c r="O1175" s="1" t="s">
        <v>5060</v>
      </c>
      <c r="P1175" s="1" t="s">
        <v>488</v>
      </c>
      <c r="Q1175" s="1" t="s">
        <v>296</v>
      </c>
      <c r="R1175" s="1">
        <v>85205</v>
      </c>
      <c r="AD1175" s="2"/>
      <c r="AE1175" s="3" t="s">
        <v>3161</v>
      </c>
      <c r="BC1175" s="1">
        <f t="shared" si="17"/>
        <v>0</v>
      </c>
    </row>
    <row r="1176" spans="1:59" s="1" customFormat="1" ht="15" x14ac:dyDescent="0.25">
      <c r="D1176" s="2"/>
      <c r="E1176" s="2"/>
      <c r="H1176" s="1" t="s">
        <v>481</v>
      </c>
      <c r="I1176" s="1" t="s">
        <v>208</v>
      </c>
      <c r="J1176" s="1" t="s">
        <v>209</v>
      </c>
      <c r="M1176" s="18"/>
      <c r="N1176" s="18"/>
      <c r="AD1176" s="2"/>
      <c r="AE1176" s="3"/>
      <c r="AW1176" s="1" t="s">
        <v>3162</v>
      </c>
      <c r="BC1176" s="1">
        <f t="shared" si="17"/>
        <v>1</v>
      </c>
    </row>
    <row r="1177" spans="1:59" s="1" customFormat="1" ht="15" x14ac:dyDescent="0.25">
      <c r="D1177" s="2"/>
      <c r="E1177" s="2"/>
      <c r="H1177" s="1" t="s">
        <v>3158</v>
      </c>
      <c r="I1177" s="1" t="s">
        <v>208</v>
      </c>
      <c r="J1177" s="1" t="s">
        <v>4333</v>
      </c>
      <c r="M1177" s="18"/>
      <c r="N1177" s="18"/>
      <c r="AD1177" s="2"/>
      <c r="AE1177" s="3"/>
      <c r="AW1177" s="1" t="s">
        <v>3162</v>
      </c>
      <c r="BC1177" s="1">
        <f t="shared" si="17"/>
        <v>1</v>
      </c>
    </row>
    <row r="1178" spans="1:59" s="1" customFormat="1" ht="15" x14ac:dyDescent="0.25">
      <c r="D1178" s="2"/>
      <c r="E1178" s="2"/>
      <c r="H1178" s="1" t="s">
        <v>3158</v>
      </c>
      <c r="I1178" s="1" t="s">
        <v>1930</v>
      </c>
      <c r="J1178" s="1" t="s">
        <v>3159</v>
      </c>
      <c r="M1178" s="18"/>
      <c r="N1178" s="18"/>
      <c r="AD1178" s="2"/>
      <c r="AE1178" s="3"/>
      <c r="AM1178" s="1" t="s">
        <v>3162</v>
      </c>
      <c r="BB1178" s="1" t="s">
        <v>3162</v>
      </c>
      <c r="BC1178" s="1">
        <f t="shared" si="17"/>
        <v>2</v>
      </c>
    </row>
    <row r="1179" spans="1:59" s="1" customFormat="1" ht="15" x14ac:dyDescent="0.25">
      <c r="D1179" s="2"/>
      <c r="E1179" s="2"/>
      <c r="G1179" s="1" t="s">
        <v>3161</v>
      </c>
      <c r="H1179" s="1" t="s">
        <v>481</v>
      </c>
      <c r="I1179" s="1" t="s">
        <v>1930</v>
      </c>
      <c r="J1179" s="1" t="s">
        <v>1931</v>
      </c>
      <c r="L1179" s="1" t="s">
        <v>1933</v>
      </c>
      <c r="M1179" s="18" t="s">
        <v>1932</v>
      </c>
      <c r="N1179" s="18"/>
      <c r="O1179" s="1" t="s">
        <v>1934</v>
      </c>
      <c r="P1179" s="1" t="s">
        <v>1935</v>
      </c>
      <c r="Q1179" s="1" t="s">
        <v>1936</v>
      </c>
      <c r="R1179" s="1">
        <v>56537</v>
      </c>
      <c r="S1179" s="1" t="s">
        <v>4213</v>
      </c>
      <c r="AD1179" s="2" t="s">
        <v>4625</v>
      </c>
      <c r="AE1179" s="3" t="s">
        <v>3161</v>
      </c>
      <c r="AF1179" s="1" t="s">
        <v>2388</v>
      </c>
      <c r="AM1179" s="1" t="s">
        <v>3162</v>
      </c>
      <c r="BB1179" s="1" t="s">
        <v>3162</v>
      </c>
      <c r="BC1179" s="1">
        <f t="shared" si="17"/>
        <v>2</v>
      </c>
      <c r="BF1179" s="1" t="s">
        <v>4712</v>
      </c>
      <c r="BG1179" s="1" t="s">
        <v>4712</v>
      </c>
    </row>
    <row r="1180" spans="1:59" s="1" customFormat="1" ht="15" x14ac:dyDescent="0.25">
      <c r="D1180" s="2"/>
      <c r="E1180" s="2"/>
      <c r="H1180" s="1" t="s">
        <v>481</v>
      </c>
      <c r="I1180" s="1" t="s">
        <v>3879</v>
      </c>
      <c r="J1180" s="1" t="s">
        <v>4714</v>
      </c>
      <c r="L1180" s="1" t="s">
        <v>3877</v>
      </c>
      <c r="M1180" s="18"/>
      <c r="N1180" s="18"/>
      <c r="AB1180" s="1" t="s">
        <v>3175</v>
      </c>
      <c r="AC1180" s="1" t="s">
        <v>4828</v>
      </c>
      <c r="AD1180" s="2" t="s">
        <v>3875</v>
      </c>
      <c r="AE1180" s="3" t="s">
        <v>3161</v>
      </c>
      <c r="BC1180" s="1">
        <f t="shared" si="17"/>
        <v>0</v>
      </c>
    </row>
    <row r="1181" spans="1:59" s="1" customFormat="1" ht="15" x14ac:dyDescent="0.25">
      <c r="A1181" s="8"/>
      <c r="D1181" s="6"/>
      <c r="E1181" s="2"/>
      <c r="F1181" s="2"/>
      <c r="H1181" s="1" t="s">
        <v>481</v>
      </c>
      <c r="I1181" s="1" t="s">
        <v>3296</v>
      </c>
      <c r="J1181" s="1" t="s">
        <v>116</v>
      </c>
      <c r="M1181" s="18"/>
      <c r="N1181" s="18"/>
      <c r="AD1181" s="2" t="s">
        <v>4412</v>
      </c>
      <c r="AE1181" s="3"/>
      <c r="AJ1181" s="1" t="s">
        <v>3162</v>
      </c>
      <c r="AM1181" s="1" t="s">
        <v>3162</v>
      </c>
      <c r="AW1181" s="1" t="s">
        <v>3162</v>
      </c>
      <c r="AY1181" s="1" t="s">
        <v>3162</v>
      </c>
      <c r="BC1181" s="1">
        <f t="shared" si="17"/>
        <v>4</v>
      </c>
    </row>
    <row r="1182" spans="1:59" s="1" customFormat="1" ht="15" x14ac:dyDescent="0.25">
      <c r="D1182" s="6"/>
      <c r="E1182" s="2"/>
      <c r="H1182" s="1" t="s">
        <v>283</v>
      </c>
      <c r="I1182" s="1" t="s">
        <v>5070</v>
      </c>
      <c r="J1182" s="1" t="s">
        <v>4593</v>
      </c>
      <c r="L1182" s="1" t="s">
        <v>5071</v>
      </c>
      <c r="M1182" s="18" t="s">
        <v>4619</v>
      </c>
      <c r="N1182" s="18"/>
      <c r="O1182" s="1" t="s">
        <v>3671</v>
      </c>
      <c r="P1182" s="1" t="s">
        <v>488</v>
      </c>
      <c r="Q1182" s="1" t="s">
        <v>296</v>
      </c>
      <c r="R1182" s="1">
        <v>85205</v>
      </c>
      <c r="S1182" s="1" t="s">
        <v>4213</v>
      </c>
      <c r="AD1182" s="2"/>
      <c r="AE1182" s="3"/>
      <c r="BC1182" s="1">
        <f t="shared" si="17"/>
        <v>0</v>
      </c>
    </row>
    <row r="1183" spans="1:59" s="1" customFormat="1" ht="15" x14ac:dyDescent="0.25">
      <c r="D1183" s="2"/>
      <c r="E1183" s="2"/>
      <c r="I1183" s="1" t="s">
        <v>1389</v>
      </c>
      <c r="J1183" s="1" t="s">
        <v>3471</v>
      </c>
      <c r="M1183" s="18"/>
      <c r="N1183" s="18"/>
      <c r="AD1183" s="2"/>
      <c r="AE1183" s="3"/>
      <c r="AV1183" s="1" t="s">
        <v>3162</v>
      </c>
      <c r="AW1183" s="1" t="s">
        <v>3162</v>
      </c>
      <c r="BC1183" s="1">
        <f t="shared" si="17"/>
        <v>2</v>
      </c>
    </row>
    <row r="1184" spans="1:59" s="1" customFormat="1" ht="15" x14ac:dyDescent="0.25">
      <c r="D1184" s="2"/>
      <c r="E1184" s="2"/>
      <c r="H1184" s="1" t="s">
        <v>3158</v>
      </c>
      <c r="I1184" s="1" t="s">
        <v>4829</v>
      </c>
      <c r="J1184" s="1" t="s">
        <v>4341</v>
      </c>
      <c r="L1184" s="1" t="s">
        <v>4830</v>
      </c>
      <c r="M1184" s="18" t="s">
        <v>4832</v>
      </c>
      <c r="N1184" s="18"/>
      <c r="O1184" s="1" t="s">
        <v>4831</v>
      </c>
      <c r="P1184" s="1" t="s">
        <v>488</v>
      </c>
      <c r="Q1184" s="1" t="s">
        <v>296</v>
      </c>
      <c r="R1184" s="1">
        <v>85209</v>
      </c>
      <c r="S1184" s="1" t="s">
        <v>4213</v>
      </c>
      <c r="AD1184" s="2"/>
      <c r="AE1184" s="3"/>
      <c r="AF1184" s="1" t="s">
        <v>2388</v>
      </c>
      <c r="BC1184" s="1">
        <f t="shared" si="17"/>
        <v>0</v>
      </c>
    </row>
    <row r="1185" spans="1:56" s="1" customFormat="1" ht="15" x14ac:dyDescent="0.25">
      <c r="D1185" s="2"/>
      <c r="E1185" s="2"/>
      <c r="H1185" s="1" t="s">
        <v>3158</v>
      </c>
      <c r="I1185" s="1" t="s">
        <v>211</v>
      </c>
      <c r="J1185" s="1" t="s">
        <v>565</v>
      </c>
      <c r="M1185" s="18"/>
      <c r="N1185" s="18"/>
      <c r="AD1185" s="2"/>
      <c r="AE1185" s="3"/>
      <c r="AV1185" s="1" t="s">
        <v>3162</v>
      </c>
      <c r="AW1185" s="1" t="s">
        <v>3162</v>
      </c>
      <c r="AX1185" s="1" t="s">
        <v>3162</v>
      </c>
      <c r="BC1185" s="1">
        <f t="shared" si="17"/>
        <v>3</v>
      </c>
    </row>
    <row r="1186" spans="1:56" s="1" customFormat="1" ht="15" x14ac:dyDescent="0.25">
      <c r="D1186" s="2"/>
      <c r="E1186" s="2"/>
      <c r="H1186" s="1" t="s">
        <v>481</v>
      </c>
      <c r="I1186" s="1" t="s">
        <v>4528</v>
      </c>
      <c r="J1186" s="1" t="s">
        <v>4537</v>
      </c>
      <c r="M1186" s="18"/>
      <c r="N1186" s="18"/>
      <c r="AD1186" s="1" t="s">
        <v>3313</v>
      </c>
      <c r="AE1186" s="3"/>
      <c r="BC1186" s="1">
        <f t="shared" si="17"/>
        <v>0</v>
      </c>
    </row>
    <row r="1187" spans="1:56" s="1" customFormat="1" ht="15" hidden="1" x14ac:dyDescent="0.25">
      <c r="D1187" s="6"/>
      <c r="E1187" s="2"/>
      <c r="H1187" s="1" t="s">
        <v>3158</v>
      </c>
      <c r="I1187" s="1" t="s">
        <v>4470</v>
      </c>
      <c r="J1187" s="1" t="s">
        <v>4807</v>
      </c>
      <c r="M1187" s="18"/>
      <c r="N1187" s="18"/>
      <c r="BC1187" s="1">
        <f t="shared" si="17"/>
        <v>0</v>
      </c>
      <c r="BD1187" s="3"/>
    </row>
    <row r="1188" spans="1:56" s="1" customFormat="1" ht="15" hidden="1" x14ac:dyDescent="0.25">
      <c r="D1188" s="6"/>
      <c r="E1188" s="2"/>
      <c r="H1188" s="1" t="s">
        <v>481</v>
      </c>
      <c r="I1188" s="1" t="s">
        <v>4470</v>
      </c>
      <c r="J1188" s="1" t="s">
        <v>3816</v>
      </c>
      <c r="M1188" s="18"/>
      <c r="N1188" s="18"/>
      <c r="BC1188" s="1">
        <f t="shared" si="17"/>
        <v>0</v>
      </c>
      <c r="BD1188" s="3"/>
    </row>
    <row r="1189" spans="1:56" s="1" customFormat="1" ht="15" x14ac:dyDescent="0.25">
      <c r="A1189" s="6">
        <v>42747</v>
      </c>
      <c r="D1189" s="6">
        <v>42747</v>
      </c>
      <c r="E1189" s="2"/>
      <c r="G1189" s="1" t="s">
        <v>3161</v>
      </c>
      <c r="H1189" s="1" t="s">
        <v>481</v>
      </c>
      <c r="I1189" s="1" t="s">
        <v>4656</v>
      </c>
      <c r="J1189" s="1" t="s">
        <v>4833</v>
      </c>
      <c r="L1189" s="1" t="s">
        <v>4834</v>
      </c>
      <c r="M1189" s="18" t="s">
        <v>607</v>
      </c>
      <c r="N1189" s="18"/>
      <c r="O1189" s="1" t="s">
        <v>3581</v>
      </c>
      <c r="P1189" s="1" t="s">
        <v>4836</v>
      </c>
      <c r="Q1189" s="1" t="s">
        <v>4435</v>
      </c>
      <c r="R1189" s="1">
        <v>57104</v>
      </c>
      <c r="S1189" s="1" t="s">
        <v>4213</v>
      </c>
      <c r="AB1189" s="1" t="s">
        <v>3175</v>
      </c>
      <c r="AC1189" s="1" t="s">
        <v>3161</v>
      </c>
      <c r="AD1189" s="2" t="s">
        <v>1232</v>
      </c>
      <c r="AE1189" s="3" t="s">
        <v>3161</v>
      </c>
      <c r="AF1189" s="1" t="s">
        <v>2388</v>
      </c>
      <c r="BC1189" s="1">
        <f t="shared" si="17"/>
        <v>0</v>
      </c>
    </row>
    <row r="1190" spans="1:56" s="1" customFormat="1" ht="15" x14ac:dyDescent="0.25">
      <c r="D1190" s="2"/>
      <c r="E1190" s="2"/>
      <c r="I1190" s="1" t="s">
        <v>3280</v>
      </c>
      <c r="J1190" s="1" t="s">
        <v>4970</v>
      </c>
      <c r="M1190" s="18"/>
      <c r="N1190" s="18"/>
      <c r="AE1190" s="3"/>
      <c r="AH1190" s="1" t="s">
        <v>3162</v>
      </c>
      <c r="BC1190" s="1">
        <f t="shared" si="17"/>
        <v>1</v>
      </c>
    </row>
    <row r="1191" spans="1:56" s="1" customFormat="1" ht="15" x14ac:dyDescent="0.25">
      <c r="D1191" s="2"/>
      <c r="E1191" s="2"/>
      <c r="H1191" s="1" t="s">
        <v>481</v>
      </c>
      <c r="I1191" s="1" t="s">
        <v>1379</v>
      </c>
      <c r="J1191" s="1" t="s">
        <v>5150</v>
      </c>
      <c r="M1191" s="18"/>
      <c r="N1191" s="18"/>
      <c r="AD1191" s="2"/>
      <c r="AE1191" s="3"/>
      <c r="AT1191" s="1" t="s">
        <v>3162</v>
      </c>
      <c r="BC1191" s="1">
        <f t="shared" si="17"/>
        <v>1</v>
      </c>
    </row>
    <row r="1192" spans="1:56" s="1" customFormat="1" ht="15" x14ac:dyDescent="0.25">
      <c r="D1192" s="2"/>
      <c r="E1192" s="2"/>
      <c r="H1192" s="1" t="s">
        <v>481</v>
      </c>
      <c r="I1192" s="1" t="s">
        <v>456</v>
      </c>
      <c r="J1192" s="1" t="s">
        <v>3082</v>
      </c>
      <c r="L1192" s="1" t="s">
        <v>608</v>
      </c>
      <c r="M1192" s="18" t="s">
        <v>968</v>
      </c>
      <c r="N1192" s="18"/>
      <c r="O1192" s="1" t="s">
        <v>609</v>
      </c>
      <c r="P1192" s="1" t="s">
        <v>488</v>
      </c>
      <c r="Q1192" s="1" t="s">
        <v>296</v>
      </c>
      <c r="R1192" s="1">
        <v>85205</v>
      </c>
      <c r="S1192" s="1" t="s">
        <v>4213</v>
      </c>
      <c r="AB1192" s="1" t="s">
        <v>3175</v>
      </c>
      <c r="AC1192" s="1" t="s">
        <v>3161</v>
      </c>
      <c r="AD1192" s="2" t="s">
        <v>620</v>
      </c>
      <c r="AE1192" s="3" t="s">
        <v>3161</v>
      </c>
      <c r="AF1192" s="1" t="s">
        <v>2388</v>
      </c>
      <c r="BC1192" s="1">
        <f t="shared" si="17"/>
        <v>0</v>
      </c>
    </row>
    <row r="1193" spans="1:56" s="1" customFormat="1" ht="15" x14ac:dyDescent="0.25">
      <c r="D1193" s="2"/>
      <c r="E1193" s="2"/>
      <c r="H1193" s="1" t="s">
        <v>3158</v>
      </c>
      <c r="I1193" s="1" t="s">
        <v>969</v>
      </c>
      <c r="J1193" s="1" t="s">
        <v>4297</v>
      </c>
      <c r="M1193" s="18"/>
      <c r="N1193" s="18"/>
      <c r="AB1193" s="1" t="s">
        <v>3175</v>
      </c>
      <c r="AC1193" s="1" t="s">
        <v>970</v>
      </c>
      <c r="AD1193" s="2" t="s">
        <v>971</v>
      </c>
      <c r="AE1193" s="3"/>
      <c r="BC1193" s="1">
        <f t="shared" si="17"/>
        <v>0</v>
      </c>
    </row>
    <row r="1194" spans="1:56" s="1" customFormat="1" ht="15" x14ac:dyDescent="0.25">
      <c r="D1194" s="2"/>
      <c r="E1194" s="2"/>
      <c r="H1194" s="1" t="s">
        <v>3158</v>
      </c>
      <c r="I1194" s="1" t="s">
        <v>972</v>
      </c>
      <c r="J1194" s="1" t="s">
        <v>975</v>
      </c>
      <c r="L1194" s="1" t="s">
        <v>976</v>
      </c>
      <c r="M1194" s="18"/>
      <c r="N1194" s="18"/>
      <c r="O1194" s="1" t="s">
        <v>2660</v>
      </c>
      <c r="P1194" s="1" t="s">
        <v>488</v>
      </c>
      <c r="Q1194" s="1" t="s">
        <v>296</v>
      </c>
      <c r="R1194" s="1">
        <v>85209</v>
      </c>
      <c r="AD1194" s="2"/>
      <c r="AE1194" s="3"/>
      <c r="BC1194" s="1">
        <f t="shared" si="17"/>
        <v>0</v>
      </c>
    </row>
    <row r="1195" spans="1:56" s="1" customFormat="1" ht="15" x14ac:dyDescent="0.25">
      <c r="D1195" s="2"/>
      <c r="E1195" s="2"/>
      <c r="H1195" s="1" t="s">
        <v>3158</v>
      </c>
      <c r="I1195" s="1" t="s">
        <v>2047</v>
      </c>
      <c r="J1195" s="1" t="s">
        <v>2048</v>
      </c>
      <c r="M1195" s="18"/>
      <c r="N1195" s="18"/>
      <c r="AD1195" s="2"/>
      <c r="AE1195" s="3"/>
      <c r="AS1195" s="1" t="s">
        <v>3162</v>
      </c>
      <c r="BC1195" s="1">
        <f t="shared" si="17"/>
        <v>1</v>
      </c>
    </row>
    <row r="1196" spans="1:56" s="1" customFormat="1" ht="15" x14ac:dyDescent="0.25">
      <c r="D1196" s="2"/>
      <c r="E1196" s="2"/>
      <c r="H1196" s="1" t="s">
        <v>481</v>
      </c>
      <c r="I1196" s="1" t="s">
        <v>2047</v>
      </c>
      <c r="J1196" s="1" t="s">
        <v>5004</v>
      </c>
      <c r="M1196" s="18"/>
      <c r="N1196" s="18"/>
      <c r="AD1196" s="2"/>
      <c r="AE1196" s="3"/>
      <c r="AS1196" s="1" t="s">
        <v>3162</v>
      </c>
      <c r="BC1196" s="1">
        <f t="shared" si="17"/>
        <v>1</v>
      </c>
    </row>
    <row r="1197" spans="1:56" s="1" customFormat="1" ht="15" x14ac:dyDescent="0.25">
      <c r="E1197" s="2"/>
      <c r="H1197" s="1" t="s">
        <v>3158</v>
      </c>
      <c r="I1197" s="1" t="s">
        <v>1941</v>
      </c>
      <c r="J1197" s="1" t="s">
        <v>2222</v>
      </c>
      <c r="M1197" s="18"/>
      <c r="N1197" s="18"/>
      <c r="AD1197" s="2"/>
      <c r="AE1197" s="3"/>
      <c r="AT1197" s="1" t="s">
        <v>3162</v>
      </c>
      <c r="BC1197" s="1">
        <f t="shared" si="17"/>
        <v>1</v>
      </c>
    </row>
    <row r="1198" spans="1:56" s="1" customFormat="1" ht="15" x14ac:dyDescent="0.25">
      <c r="E1198" s="2"/>
      <c r="G1198" s="1" t="s">
        <v>3161</v>
      </c>
      <c r="H1198" s="1" t="s">
        <v>481</v>
      </c>
      <c r="I1198" s="1" t="s">
        <v>1941</v>
      </c>
      <c r="J1198" s="1" t="s">
        <v>1942</v>
      </c>
      <c r="L1198" s="1" t="s">
        <v>1943</v>
      </c>
      <c r="M1198" s="18"/>
      <c r="N1198" s="18"/>
      <c r="O1198" s="1" t="s">
        <v>1944</v>
      </c>
      <c r="P1198" s="1" t="s">
        <v>1945</v>
      </c>
      <c r="Q1198" s="1" t="s">
        <v>1946</v>
      </c>
      <c r="R1198" s="1">
        <v>54758</v>
      </c>
      <c r="AB1198" s="1" t="s">
        <v>3196</v>
      </c>
      <c r="AC1198" s="1" t="s">
        <v>3189</v>
      </c>
      <c r="AD1198" s="2" t="s">
        <v>3064</v>
      </c>
      <c r="AE1198" s="3" t="s">
        <v>3161</v>
      </c>
      <c r="AT1198" s="1" t="s">
        <v>3162</v>
      </c>
      <c r="BC1198" s="1">
        <f t="shared" si="17"/>
        <v>1</v>
      </c>
    </row>
    <row r="1199" spans="1:56" s="1" customFormat="1" ht="15" x14ac:dyDescent="0.25">
      <c r="E1199" s="2"/>
      <c r="H1199" s="1" t="s">
        <v>481</v>
      </c>
      <c r="I1199" s="1" t="s">
        <v>3283</v>
      </c>
      <c r="J1199" s="1" t="s">
        <v>3178</v>
      </c>
      <c r="M1199" s="18"/>
      <c r="N1199" s="18"/>
      <c r="AD1199" s="2"/>
      <c r="AE1199" s="3"/>
      <c r="AH1199" s="1" t="s">
        <v>3162</v>
      </c>
      <c r="AI1199" s="1" t="s">
        <v>3162</v>
      </c>
      <c r="BC1199" s="1">
        <f t="shared" si="17"/>
        <v>2</v>
      </c>
    </row>
    <row r="1200" spans="1:56" s="1" customFormat="1" ht="15" x14ac:dyDescent="0.25">
      <c r="D1200" s="2"/>
      <c r="E1200" s="2"/>
      <c r="H1200" s="1" t="s">
        <v>3158</v>
      </c>
      <c r="I1200" s="1" t="s">
        <v>977</v>
      </c>
      <c r="J1200" s="1" t="s">
        <v>978</v>
      </c>
      <c r="L1200" s="1" t="s">
        <v>3863</v>
      </c>
      <c r="M1200" s="18" t="s">
        <v>3865</v>
      </c>
      <c r="N1200" s="18"/>
      <c r="O1200" s="1" t="s">
        <v>3864</v>
      </c>
      <c r="P1200" s="1" t="s">
        <v>488</v>
      </c>
      <c r="Q1200" s="1" t="s">
        <v>296</v>
      </c>
      <c r="R1200" s="1">
        <v>85209</v>
      </c>
      <c r="S1200" s="1" t="s">
        <v>4712</v>
      </c>
      <c r="AB1200" s="2"/>
      <c r="AC1200" s="3"/>
      <c r="BC1200" s="1">
        <f t="shared" si="17"/>
        <v>0</v>
      </c>
    </row>
    <row r="1201" spans="4:70" s="1" customFormat="1" ht="15" x14ac:dyDescent="0.25">
      <c r="D1201" s="2"/>
      <c r="E1201" s="2"/>
      <c r="G1201" s="1" t="s">
        <v>3161</v>
      </c>
      <c r="H1201" s="1" t="s">
        <v>3158</v>
      </c>
      <c r="I1201" s="1" t="s">
        <v>1659</v>
      </c>
      <c r="J1201" s="1" t="s">
        <v>1425</v>
      </c>
      <c r="L1201" s="1" t="s">
        <v>2164</v>
      </c>
      <c r="M1201" s="18" t="s">
        <v>2165</v>
      </c>
      <c r="N1201" s="18"/>
      <c r="O1201" s="1" t="s">
        <v>5061</v>
      </c>
      <c r="P1201" s="1" t="s">
        <v>488</v>
      </c>
      <c r="Q1201" s="1" t="s">
        <v>296</v>
      </c>
      <c r="R1201" s="1">
        <v>85205</v>
      </c>
      <c r="S1201" s="1" t="s">
        <v>4213</v>
      </c>
      <c r="AB1201" s="2"/>
      <c r="AC1201" s="3"/>
      <c r="AD1201" s="1" t="s">
        <v>2564</v>
      </c>
      <c r="BC1201" s="1">
        <f t="shared" si="17"/>
        <v>0</v>
      </c>
    </row>
    <row r="1202" spans="4:70" s="1" customFormat="1" ht="15" x14ac:dyDescent="0.25">
      <c r="E1202" s="2"/>
      <c r="F1202" s="2"/>
      <c r="G1202" s="1" t="s">
        <v>3162</v>
      </c>
      <c r="H1202" s="1" t="s">
        <v>481</v>
      </c>
      <c r="I1202" s="1" t="s">
        <v>1947</v>
      </c>
      <c r="J1202" s="1" t="s">
        <v>649</v>
      </c>
      <c r="L1202" s="1" t="s">
        <v>2659</v>
      </c>
      <c r="M1202" s="18" t="s">
        <v>1948</v>
      </c>
      <c r="N1202" s="18"/>
      <c r="O1202" s="1" t="s">
        <v>2660</v>
      </c>
      <c r="P1202" s="1" t="s">
        <v>488</v>
      </c>
      <c r="Q1202" s="1" t="s">
        <v>296</v>
      </c>
      <c r="R1202" s="1">
        <v>85209</v>
      </c>
      <c r="S1202" s="1" t="s">
        <v>4213</v>
      </c>
      <c r="AB1202" s="1" t="s">
        <v>3196</v>
      </c>
      <c r="AC1202" s="1" t="s">
        <v>3161</v>
      </c>
      <c r="AD1202" s="2"/>
      <c r="AE1202" s="3"/>
      <c r="AF1202" s="1" t="s">
        <v>2564</v>
      </c>
      <c r="BC1202" s="1">
        <f t="shared" si="17"/>
        <v>0</v>
      </c>
    </row>
    <row r="1203" spans="4:70" s="1" customFormat="1" ht="15" x14ac:dyDescent="0.25">
      <c r="E1203" s="2"/>
      <c r="H1203" s="1" t="s">
        <v>481</v>
      </c>
      <c r="I1203" s="1" t="s">
        <v>1296</v>
      </c>
      <c r="J1203" s="1" t="s">
        <v>5006</v>
      </c>
      <c r="M1203" s="18" t="s">
        <v>1297</v>
      </c>
      <c r="N1203" s="18"/>
      <c r="O1203" s="1" t="s">
        <v>4751</v>
      </c>
      <c r="P1203" s="1" t="s">
        <v>3192</v>
      </c>
      <c r="Q1203" s="1" t="s">
        <v>296</v>
      </c>
      <c r="R1203" s="1">
        <v>85118</v>
      </c>
      <c r="S1203" s="1" t="s">
        <v>4400</v>
      </c>
      <c r="AD1203" s="2"/>
      <c r="AE1203" s="3"/>
      <c r="AF1203" s="1" t="s">
        <v>2388</v>
      </c>
      <c r="BC1203" s="1">
        <f t="shared" si="17"/>
        <v>0</v>
      </c>
    </row>
    <row r="1204" spans="4:70" s="1" customFormat="1" ht="15" x14ac:dyDescent="0.25">
      <c r="D1204" s="2"/>
      <c r="E1204" s="2"/>
      <c r="H1204" s="1" t="s">
        <v>3158</v>
      </c>
      <c r="I1204" s="1" t="s">
        <v>3286</v>
      </c>
      <c r="J1204" s="1" t="s">
        <v>371</v>
      </c>
      <c r="M1204" s="18"/>
      <c r="N1204" s="18"/>
      <c r="AB1204" s="1" t="s">
        <v>3196</v>
      </c>
      <c r="AC1204" s="1" t="s">
        <v>2166</v>
      </c>
      <c r="AD1204" s="2" t="s">
        <v>3213</v>
      </c>
      <c r="AE1204" s="3"/>
      <c r="AI1204" s="1" t="s">
        <v>3162</v>
      </c>
      <c r="BC1204" s="1">
        <f t="shared" si="17"/>
        <v>1</v>
      </c>
    </row>
    <row r="1205" spans="4:70" s="1" customFormat="1" ht="15" x14ac:dyDescent="0.25">
      <c r="D1205" s="6"/>
      <c r="E1205" s="2"/>
      <c r="H1205" s="1" t="s">
        <v>3158</v>
      </c>
      <c r="I1205" s="1" t="s">
        <v>2661</v>
      </c>
      <c r="J1205" s="1" t="s">
        <v>3471</v>
      </c>
      <c r="M1205" s="18" t="s">
        <v>3338</v>
      </c>
      <c r="N1205" s="18"/>
      <c r="S1205" s="1" t="s">
        <v>4213</v>
      </c>
      <c r="AD1205" s="2"/>
      <c r="AE1205" s="3"/>
      <c r="AF1205" s="1" t="s">
        <v>2564</v>
      </c>
      <c r="BC1205" s="1">
        <f t="shared" si="17"/>
        <v>0</v>
      </c>
    </row>
    <row r="1206" spans="4:70" s="1" customFormat="1" ht="15" x14ac:dyDescent="0.25">
      <c r="D1206" s="2"/>
      <c r="E1206" s="2"/>
      <c r="G1206" s="1" t="s">
        <v>3162</v>
      </c>
      <c r="H1206" s="1" t="s">
        <v>481</v>
      </c>
      <c r="I1206" s="1" t="s">
        <v>2661</v>
      </c>
      <c r="J1206" s="1" t="s">
        <v>2662</v>
      </c>
      <c r="L1206" s="1" t="s">
        <v>1610</v>
      </c>
      <c r="M1206" s="18" t="s">
        <v>1609</v>
      </c>
      <c r="N1206" s="18"/>
      <c r="O1206" s="1" t="s">
        <v>1611</v>
      </c>
      <c r="P1206" s="1" t="s">
        <v>488</v>
      </c>
      <c r="Q1206" s="1" t="s">
        <v>296</v>
      </c>
      <c r="R1206" s="1">
        <v>85206</v>
      </c>
      <c r="S1206" s="1" t="s">
        <v>4213</v>
      </c>
      <c r="AB1206" s="1" t="s">
        <v>3160</v>
      </c>
      <c r="AC1206" s="1" t="s">
        <v>3161</v>
      </c>
      <c r="AD1206" s="2" t="s">
        <v>3025</v>
      </c>
      <c r="AE1206" s="3" t="s">
        <v>3161</v>
      </c>
      <c r="AF1206" s="1" t="s">
        <v>2564</v>
      </c>
      <c r="BC1206" s="1">
        <f t="shared" si="17"/>
        <v>0</v>
      </c>
    </row>
    <row r="1207" spans="4:70" s="1" customFormat="1" ht="15" x14ac:dyDescent="0.25">
      <c r="D1207" s="6"/>
      <c r="E1207" s="2"/>
      <c r="H1207" s="1" t="s">
        <v>3158</v>
      </c>
      <c r="I1207" s="1" t="s">
        <v>5157</v>
      </c>
      <c r="J1207" s="1" t="s">
        <v>5158</v>
      </c>
      <c r="M1207" s="18"/>
      <c r="N1207" s="18"/>
      <c r="AD1207" s="2"/>
      <c r="AE1207" s="3"/>
      <c r="BC1207" s="1">
        <f t="shared" si="17"/>
        <v>0</v>
      </c>
    </row>
    <row r="1208" spans="4:70" s="1" customFormat="1" ht="15" x14ac:dyDescent="0.25">
      <c r="D1208" s="6"/>
      <c r="E1208" s="2"/>
      <c r="H1208" s="1" t="s">
        <v>481</v>
      </c>
      <c r="I1208" s="1" t="s">
        <v>5157</v>
      </c>
      <c r="J1208" s="1" t="s">
        <v>2738</v>
      </c>
      <c r="M1208" s="18"/>
      <c r="N1208" s="18"/>
      <c r="AD1208" s="2"/>
      <c r="AE1208" s="3"/>
      <c r="BC1208" s="1">
        <f t="shared" si="17"/>
        <v>0</v>
      </c>
    </row>
    <row r="1209" spans="4:70" s="1" customFormat="1" ht="15" x14ac:dyDescent="0.25">
      <c r="E1209" s="2"/>
      <c r="G1209" s="1" t="s">
        <v>3162</v>
      </c>
      <c r="H1209" s="1" t="s">
        <v>3158</v>
      </c>
      <c r="I1209" s="1" t="s">
        <v>1612</v>
      </c>
      <c r="J1209" s="1" t="s">
        <v>1613</v>
      </c>
      <c r="L1209" s="1" t="s">
        <v>1192</v>
      </c>
      <c r="M1209" s="18" t="s">
        <v>3603</v>
      </c>
      <c r="N1209" s="18"/>
      <c r="O1209" s="1" t="s">
        <v>1616</v>
      </c>
      <c r="P1209" s="1" t="s">
        <v>488</v>
      </c>
      <c r="Q1209" s="1" t="s">
        <v>296</v>
      </c>
      <c r="R1209" s="1">
        <v>85205</v>
      </c>
      <c r="S1209" s="1" t="s">
        <v>4213</v>
      </c>
      <c r="U1209" s="1">
        <v>1</v>
      </c>
      <c r="V1209" s="1" t="s">
        <v>5192</v>
      </c>
      <c r="W1209" s="1">
        <v>1</v>
      </c>
      <c r="Y1209" s="1" t="s">
        <v>297</v>
      </c>
      <c r="AB1209" s="1" t="s">
        <v>3196</v>
      </c>
      <c r="AC1209" s="1" t="s">
        <v>3161</v>
      </c>
      <c r="AD1209" s="2" t="s">
        <v>1627</v>
      </c>
      <c r="AE1209" s="3" t="s">
        <v>3161</v>
      </c>
      <c r="AF1209" s="1" t="s">
        <v>2564</v>
      </c>
      <c r="BC1209" s="1">
        <f t="shared" si="17"/>
        <v>0</v>
      </c>
      <c r="BF1209" s="1" t="s">
        <v>4712</v>
      </c>
      <c r="BG1209" s="1" t="s">
        <v>4712</v>
      </c>
      <c r="BH1209" s="1" t="s">
        <v>4712</v>
      </c>
      <c r="BM1209" s="1" t="s">
        <v>4712</v>
      </c>
      <c r="BN1209" s="1" t="s">
        <v>4712</v>
      </c>
      <c r="BR1209" s="1" t="s">
        <v>4712</v>
      </c>
    </row>
    <row r="1210" spans="4:70" s="1" customFormat="1" ht="15" x14ac:dyDescent="0.25">
      <c r="D1210" s="2"/>
      <c r="E1210" s="2"/>
      <c r="H1210" s="1" t="s">
        <v>3158</v>
      </c>
      <c r="I1210" s="1" t="s">
        <v>2167</v>
      </c>
      <c r="J1210" s="1" t="s">
        <v>2168</v>
      </c>
      <c r="M1210" s="18"/>
      <c r="N1210" s="18"/>
      <c r="AB1210" s="2"/>
      <c r="AC1210" s="3" t="s">
        <v>3161</v>
      </c>
      <c r="BC1210" s="1">
        <f t="shared" ref="BC1210:BC1273" si="18">COUNTA(AG1210:BB1210)</f>
        <v>0</v>
      </c>
    </row>
    <row r="1211" spans="4:70" s="1" customFormat="1" ht="15" x14ac:dyDescent="0.25">
      <c r="D1211" s="2"/>
      <c r="E1211" s="2"/>
      <c r="H1211" s="1" t="s">
        <v>481</v>
      </c>
      <c r="I1211" s="1" t="s">
        <v>2028</v>
      </c>
      <c r="J1211" s="1" t="s">
        <v>3082</v>
      </c>
      <c r="M1211" s="18"/>
      <c r="N1211" s="18"/>
      <c r="AD1211" s="2"/>
      <c r="AE1211" s="3"/>
      <c r="AR1211" s="1" t="s">
        <v>3162</v>
      </c>
      <c r="AZ1211"/>
      <c r="BC1211" s="1">
        <f t="shared" si="18"/>
        <v>1</v>
      </c>
    </row>
    <row r="1212" spans="4:70" s="1" customFormat="1" ht="15" x14ac:dyDescent="0.25">
      <c r="D1212" s="2"/>
      <c r="E1212" s="2"/>
      <c r="G1212" s="1" t="s">
        <v>3162</v>
      </c>
      <c r="H1212" s="1" t="s">
        <v>3158</v>
      </c>
      <c r="I1212" s="1" t="s">
        <v>2169</v>
      </c>
      <c r="J1212" s="1" t="s">
        <v>3069</v>
      </c>
      <c r="L1212" s="1" t="s">
        <v>2170</v>
      </c>
      <c r="M1212" s="18" t="s">
        <v>3543</v>
      </c>
      <c r="N1212" s="18"/>
      <c r="O1212" s="1" t="s">
        <v>2171</v>
      </c>
      <c r="P1212" s="1" t="s">
        <v>3542</v>
      </c>
      <c r="Q1212" s="1" t="s">
        <v>296</v>
      </c>
      <c r="R1212" s="1">
        <v>85138</v>
      </c>
      <c r="S1212" s="1" t="s">
        <v>4213</v>
      </c>
      <c r="AB1212" s="1" t="s">
        <v>3196</v>
      </c>
      <c r="AC1212" s="1" t="s">
        <v>3161</v>
      </c>
      <c r="AD1212" s="2"/>
      <c r="AE1212" s="3"/>
      <c r="AF1212" s="1" t="s">
        <v>2388</v>
      </c>
      <c r="BC1212" s="1">
        <f t="shared" si="18"/>
        <v>0</v>
      </c>
    </row>
    <row r="1213" spans="4:70" s="1" customFormat="1" ht="15" x14ac:dyDescent="0.25">
      <c r="D1213" s="2"/>
      <c r="E1213" s="2"/>
      <c r="H1213" s="1" t="s">
        <v>3158</v>
      </c>
      <c r="I1213" s="1" t="s">
        <v>3544</v>
      </c>
      <c r="J1213" s="1" t="s">
        <v>3016</v>
      </c>
      <c r="L1213" s="1" t="s">
        <v>3545</v>
      </c>
      <c r="M1213" s="18" t="s">
        <v>4940</v>
      </c>
      <c r="N1213" s="18"/>
      <c r="O1213" s="1" t="s">
        <v>3546</v>
      </c>
      <c r="P1213" s="1" t="s">
        <v>488</v>
      </c>
      <c r="Q1213" s="1" t="s">
        <v>296</v>
      </c>
      <c r="R1213" s="1">
        <v>85206</v>
      </c>
      <c r="AA1213" s="1" t="s">
        <v>3547</v>
      </c>
      <c r="AB1213" s="1" t="s">
        <v>3189</v>
      </c>
      <c r="AD1213" s="2"/>
      <c r="AE1213" s="3"/>
      <c r="BC1213" s="1">
        <f t="shared" si="18"/>
        <v>0</v>
      </c>
    </row>
    <row r="1214" spans="4:70" s="1" customFormat="1" ht="15" x14ac:dyDescent="0.25">
      <c r="D1214" s="2"/>
      <c r="E1214" s="2"/>
      <c r="H1214" s="1" t="s">
        <v>481</v>
      </c>
      <c r="I1214" s="1" t="s">
        <v>3548</v>
      </c>
      <c r="J1214" s="1" t="s">
        <v>4899</v>
      </c>
      <c r="M1214" s="18"/>
      <c r="N1214" s="18"/>
      <c r="AB1214" s="1" t="s">
        <v>297</v>
      </c>
      <c r="AD1214" s="2"/>
      <c r="AE1214" s="3"/>
      <c r="BC1214" s="1">
        <f t="shared" si="18"/>
        <v>0</v>
      </c>
    </row>
    <row r="1215" spans="4:70" s="1" customFormat="1" ht="15" x14ac:dyDescent="0.25">
      <c r="D1215" s="2"/>
      <c r="E1215" s="2"/>
      <c r="H1215" s="1" t="s">
        <v>3158</v>
      </c>
      <c r="I1215" s="1" t="s">
        <v>3548</v>
      </c>
      <c r="J1215" s="1" t="s">
        <v>4578</v>
      </c>
      <c r="M1215" s="18"/>
      <c r="N1215" s="18"/>
      <c r="AB1215" s="1" t="s">
        <v>297</v>
      </c>
      <c r="AD1215" s="2"/>
      <c r="AE1215" s="3"/>
      <c r="BC1215" s="1">
        <f t="shared" si="18"/>
        <v>0</v>
      </c>
    </row>
    <row r="1216" spans="4:70" s="1" customFormat="1" ht="15" x14ac:dyDescent="0.25">
      <c r="D1216" s="2"/>
      <c r="E1216" s="2"/>
      <c r="H1216" s="1" t="s">
        <v>3158</v>
      </c>
      <c r="I1216" s="1" t="s">
        <v>245</v>
      </c>
      <c r="J1216" s="1" t="s">
        <v>244</v>
      </c>
      <c r="M1216" s="18"/>
      <c r="N1216" s="18"/>
      <c r="AD1216" s="1" t="s">
        <v>247</v>
      </c>
      <c r="AE1216" s="3"/>
      <c r="AY1216" s="1" t="s">
        <v>1492</v>
      </c>
      <c r="AZ1216"/>
      <c r="BC1216" s="1">
        <f t="shared" si="18"/>
        <v>1</v>
      </c>
    </row>
    <row r="1217" spans="1:55" s="1" customFormat="1" ht="15" x14ac:dyDescent="0.25">
      <c r="A1217" s="8"/>
      <c r="D1217" s="6"/>
      <c r="E1217" s="2"/>
      <c r="F1217" s="2"/>
      <c r="H1217" s="1" t="s">
        <v>481</v>
      </c>
      <c r="I1217" s="1" t="s">
        <v>1462</v>
      </c>
      <c r="J1217" s="1" t="s">
        <v>4309</v>
      </c>
      <c r="M1217" s="18"/>
      <c r="N1217" s="18"/>
      <c r="AD1217" s="2"/>
      <c r="AE1217" s="3"/>
      <c r="AK1217" s="1" t="s">
        <v>3162</v>
      </c>
      <c r="AZ1217"/>
      <c r="BC1217" s="1">
        <f t="shared" si="18"/>
        <v>1</v>
      </c>
    </row>
    <row r="1218" spans="1:55" s="1" customFormat="1" ht="15" x14ac:dyDescent="0.25">
      <c r="A1218" s="8"/>
      <c r="D1218" s="6"/>
      <c r="E1218" s="2"/>
      <c r="F1218" s="2"/>
      <c r="H1218" s="1" t="s">
        <v>3158</v>
      </c>
      <c r="I1218" s="1" t="s">
        <v>1404</v>
      </c>
      <c r="J1218" s="1" t="s">
        <v>1405</v>
      </c>
      <c r="M1218" s="18"/>
      <c r="N1218" s="18"/>
      <c r="AD1218" s="2"/>
      <c r="AE1218" s="3"/>
      <c r="AU1218" s="1" t="s">
        <v>3162</v>
      </c>
      <c r="BC1218" s="1">
        <f t="shared" si="18"/>
        <v>1</v>
      </c>
    </row>
    <row r="1219" spans="1:55" s="1" customFormat="1" ht="15" x14ac:dyDescent="0.25">
      <c r="A1219" s="8"/>
      <c r="D1219" s="6"/>
      <c r="E1219" s="2"/>
      <c r="F1219" s="2"/>
      <c r="H1219" s="1" t="s">
        <v>3158</v>
      </c>
      <c r="I1219" s="1" t="s">
        <v>214</v>
      </c>
      <c r="J1219" s="1" t="s">
        <v>1579</v>
      </c>
      <c r="M1219" s="18"/>
      <c r="N1219" s="18"/>
      <c r="AD1219" s="2"/>
      <c r="AE1219" s="3"/>
      <c r="AW1219" s="1" t="s">
        <v>3162</v>
      </c>
      <c r="BC1219" s="1">
        <f t="shared" si="18"/>
        <v>1</v>
      </c>
    </row>
    <row r="1220" spans="1:55" s="1" customFormat="1" ht="15" x14ac:dyDescent="0.25">
      <c r="A1220" s="8"/>
      <c r="D1220" s="6"/>
      <c r="E1220" s="2"/>
      <c r="F1220" s="2"/>
      <c r="H1220" s="1" t="s">
        <v>481</v>
      </c>
      <c r="I1220" s="1" t="s">
        <v>1366</v>
      </c>
      <c r="J1220" s="1" t="s">
        <v>4309</v>
      </c>
      <c r="M1220" s="18"/>
      <c r="N1220" s="18"/>
      <c r="AD1220" s="2"/>
      <c r="AE1220" s="3"/>
      <c r="AT1220" s="1" t="s">
        <v>3162</v>
      </c>
      <c r="BC1220" s="1">
        <f t="shared" si="18"/>
        <v>1</v>
      </c>
    </row>
    <row r="1221" spans="1:55" s="1" customFormat="1" ht="15" x14ac:dyDescent="0.25">
      <c r="D1221" s="2"/>
      <c r="E1221" s="2"/>
      <c r="H1221" s="1" t="s">
        <v>481</v>
      </c>
      <c r="I1221" s="1" t="s">
        <v>1566</v>
      </c>
      <c r="J1221" s="1" t="s">
        <v>361</v>
      </c>
      <c r="L1221" s="1" t="s">
        <v>3552</v>
      </c>
      <c r="M1221" s="18" t="s">
        <v>3553</v>
      </c>
      <c r="N1221" s="18"/>
      <c r="O1221" s="1" t="s">
        <v>1562</v>
      </c>
      <c r="P1221" s="1" t="s">
        <v>488</v>
      </c>
      <c r="Q1221" s="1" t="s">
        <v>296</v>
      </c>
      <c r="R1221" s="1">
        <v>85206</v>
      </c>
      <c r="S1221" s="1" t="s">
        <v>4213</v>
      </c>
      <c r="AB1221" s="1" t="s">
        <v>3175</v>
      </c>
      <c r="AC1221" s="1" t="s">
        <v>3161</v>
      </c>
      <c r="AD1221" s="1" t="s">
        <v>1560</v>
      </c>
      <c r="AE1221" s="3" t="s">
        <v>3161</v>
      </c>
      <c r="AF1221" s="1" t="s">
        <v>2564</v>
      </c>
      <c r="BB1221" s="1" t="s">
        <v>3162</v>
      </c>
      <c r="BC1221" s="1">
        <f t="shared" si="18"/>
        <v>1</v>
      </c>
    </row>
    <row r="1222" spans="1:55" s="1" customFormat="1" ht="15" x14ac:dyDescent="0.25">
      <c r="D1222" s="2"/>
      <c r="E1222" s="2"/>
      <c r="H1222" s="1" t="s">
        <v>3158</v>
      </c>
      <c r="I1222" s="1" t="s">
        <v>1514</v>
      </c>
      <c r="J1222" s="1" t="s">
        <v>788</v>
      </c>
      <c r="L1222" s="1" t="s">
        <v>1561</v>
      </c>
      <c r="M1222" s="18" t="s">
        <v>1563</v>
      </c>
      <c r="N1222" s="18"/>
      <c r="O1222" s="1" t="s">
        <v>1562</v>
      </c>
      <c r="P1222" s="1" t="s">
        <v>488</v>
      </c>
      <c r="Q1222" s="1" t="s">
        <v>296</v>
      </c>
      <c r="R1222" s="1">
        <v>85206</v>
      </c>
      <c r="AB1222" s="1" t="s">
        <v>1564</v>
      </c>
      <c r="AC1222" s="1" t="s">
        <v>1565</v>
      </c>
      <c r="AD1222" s="2" t="s">
        <v>1566</v>
      </c>
      <c r="AE1222" s="3" t="s">
        <v>3161</v>
      </c>
      <c r="BB1222" s="1" t="s">
        <v>3162</v>
      </c>
      <c r="BC1222" s="1">
        <f t="shared" si="18"/>
        <v>1</v>
      </c>
    </row>
    <row r="1223" spans="1:55" s="1" customFormat="1" ht="15" x14ac:dyDescent="0.25">
      <c r="A1223" s="8"/>
      <c r="D1223" s="2"/>
      <c r="E1223" s="2"/>
      <c r="G1223" s="1" t="s">
        <v>3161</v>
      </c>
      <c r="H1223" s="1" t="s">
        <v>481</v>
      </c>
      <c r="I1223" s="1" t="s">
        <v>2969</v>
      </c>
      <c r="J1223" s="1" t="s">
        <v>4642</v>
      </c>
      <c r="M1223" s="18" t="s">
        <v>2970</v>
      </c>
      <c r="N1223" s="18"/>
      <c r="P1223" s="1" t="s">
        <v>974</v>
      </c>
      <c r="Q1223" s="1" t="s">
        <v>973</v>
      </c>
      <c r="S1223" s="1" t="s">
        <v>4712</v>
      </c>
      <c r="T1223" s="8"/>
      <c r="AE1223" s="3"/>
      <c r="AF1223" s="1" t="s">
        <v>2392</v>
      </c>
      <c r="BC1223" s="1">
        <f t="shared" si="18"/>
        <v>0</v>
      </c>
    </row>
    <row r="1224" spans="1:55" s="1" customFormat="1" ht="15" x14ac:dyDescent="0.25">
      <c r="A1224" s="8"/>
      <c r="D1224" s="2"/>
      <c r="E1224" s="2"/>
      <c r="G1224" s="1" t="s">
        <v>3161</v>
      </c>
      <c r="H1224" s="1" t="s">
        <v>3158</v>
      </c>
      <c r="I1224" s="1" t="s">
        <v>2969</v>
      </c>
      <c r="J1224" s="1" t="s">
        <v>4578</v>
      </c>
      <c r="M1224" s="18" t="s">
        <v>2970</v>
      </c>
      <c r="N1224" s="18"/>
      <c r="P1224" s="1" t="s">
        <v>974</v>
      </c>
      <c r="Q1224" s="1" t="s">
        <v>973</v>
      </c>
      <c r="S1224" s="1" t="s">
        <v>4213</v>
      </c>
      <c r="AE1224" s="3"/>
      <c r="AF1224" s="1" t="s">
        <v>2388</v>
      </c>
      <c r="BC1224" s="1">
        <f t="shared" si="18"/>
        <v>0</v>
      </c>
    </row>
    <row r="1225" spans="1:55" s="1" customFormat="1" ht="15" x14ac:dyDescent="0.25">
      <c r="D1225" s="2"/>
      <c r="E1225" s="2"/>
      <c r="I1225" s="1" t="s">
        <v>2870</v>
      </c>
      <c r="J1225" s="1" t="s">
        <v>4398</v>
      </c>
      <c r="M1225" s="18" t="s">
        <v>4399</v>
      </c>
      <c r="N1225" s="18"/>
      <c r="S1225" s="1" t="s">
        <v>4213</v>
      </c>
      <c r="AD1225" s="2"/>
      <c r="AE1225" s="3"/>
      <c r="BC1225" s="1">
        <f t="shared" si="18"/>
        <v>0</v>
      </c>
    </row>
    <row r="1226" spans="1:55" s="1" customFormat="1" ht="15" x14ac:dyDescent="0.25">
      <c r="D1226" s="2"/>
      <c r="E1226" s="2"/>
      <c r="H1226" s="1" t="s">
        <v>3158</v>
      </c>
      <c r="I1226" s="1" t="s">
        <v>1627</v>
      </c>
      <c r="J1226" s="1" t="s">
        <v>3554</v>
      </c>
      <c r="L1226" s="1" t="s">
        <v>3555</v>
      </c>
      <c r="M1226" s="18"/>
      <c r="N1226" s="18"/>
      <c r="O1226" s="1" t="s">
        <v>3556</v>
      </c>
      <c r="P1226" s="1" t="s">
        <v>488</v>
      </c>
      <c r="Q1226" s="1" t="s">
        <v>296</v>
      </c>
      <c r="AD1226" s="2"/>
      <c r="AE1226" s="3"/>
      <c r="BC1226" s="1">
        <f t="shared" si="18"/>
        <v>0</v>
      </c>
    </row>
    <row r="1227" spans="1:55" s="1" customFormat="1" ht="15" x14ac:dyDescent="0.25">
      <c r="D1227" s="2"/>
      <c r="E1227" s="2"/>
      <c r="H1227" s="1" t="s">
        <v>481</v>
      </c>
      <c r="I1227" s="1" t="s">
        <v>1627</v>
      </c>
      <c r="J1227" s="1" t="s">
        <v>3011</v>
      </c>
      <c r="M1227" s="18"/>
      <c r="N1227" s="18"/>
      <c r="AD1227" s="1" t="s">
        <v>1392</v>
      </c>
      <c r="AE1227" s="3"/>
      <c r="AV1227" s="1" t="s">
        <v>3162</v>
      </c>
      <c r="BC1227" s="1">
        <f t="shared" si="18"/>
        <v>1</v>
      </c>
    </row>
    <row r="1228" spans="1:55" s="1" customFormat="1" ht="15" x14ac:dyDescent="0.25">
      <c r="D1228" s="2"/>
      <c r="E1228" s="2"/>
      <c r="H1228" s="1" t="s">
        <v>481</v>
      </c>
      <c r="I1228" s="1" t="s">
        <v>1627</v>
      </c>
      <c r="J1228" s="1" t="s">
        <v>3557</v>
      </c>
      <c r="L1228" s="1" t="s">
        <v>3558</v>
      </c>
      <c r="M1228" s="18"/>
      <c r="N1228" s="18"/>
      <c r="O1228" s="1" t="s">
        <v>3559</v>
      </c>
      <c r="P1228" s="1" t="s">
        <v>488</v>
      </c>
      <c r="Q1228" s="1" t="s">
        <v>296</v>
      </c>
      <c r="R1228" s="1">
        <v>85205</v>
      </c>
      <c r="Y1228" s="1" t="s">
        <v>297</v>
      </c>
      <c r="AD1228" s="2"/>
      <c r="AE1228" s="3"/>
      <c r="BC1228" s="1">
        <f t="shared" si="18"/>
        <v>0</v>
      </c>
    </row>
    <row r="1229" spans="1:55" s="1" customFormat="1" ht="15" x14ac:dyDescent="0.25">
      <c r="D1229" s="2"/>
      <c r="E1229" s="2"/>
      <c r="G1229" s="1" t="s">
        <v>3161</v>
      </c>
      <c r="H1229" s="1" t="s">
        <v>481</v>
      </c>
      <c r="I1229" s="1" t="s">
        <v>1627</v>
      </c>
      <c r="J1229" s="1" t="s">
        <v>4899</v>
      </c>
      <c r="L1229" s="1" t="s">
        <v>3560</v>
      </c>
      <c r="M1229" s="18" t="s">
        <v>3562</v>
      </c>
      <c r="N1229" s="18"/>
      <c r="O1229" s="1" t="s">
        <v>3561</v>
      </c>
      <c r="P1229" s="1" t="s">
        <v>5031</v>
      </c>
      <c r="Q1229" s="1" t="s">
        <v>296</v>
      </c>
      <c r="R1229" s="1">
        <v>85119</v>
      </c>
      <c r="S1229" s="1" t="s">
        <v>3161</v>
      </c>
      <c r="AD1229" s="2"/>
      <c r="AE1229" s="3"/>
      <c r="AF1229" s="1" t="s">
        <v>2564</v>
      </c>
      <c r="BC1229" s="1">
        <f t="shared" si="18"/>
        <v>0</v>
      </c>
    </row>
    <row r="1230" spans="1:55" s="1" customFormat="1" ht="15" x14ac:dyDescent="0.25">
      <c r="D1230" s="2"/>
      <c r="E1230" s="2"/>
      <c r="H1230" s="1" t="s">
        <v>3158</v>
      </c>
      <c r="I1230" s="1" t="s">
        <v>1627</v>
      </c>
      <c r="J1230" s="1" t="s">
        <v>3563</v>
      </c>
      <c r="L1230" s="1" t="s">
        <v>3564</v>
      </c>
      <c r="M1230" s="18" t="s">
        <v>0</v>
      </c>
      <c r="N1230" s="18"/>
      <c r="O1230" s="1" t="s">
        <v>3566</v>
      </c>
      <c r="P1230" s="1" t="s">
        <v>5031</v>
      </c>
      <c r="Q1230" s="1" t="s">
        <v>296</v>
      </c>
      <c r="R1230" s="1">
        <v>85120</v>
      </c>
      <c r="S1230" s="1" t="s">
        <v>4213</v>
      </c>
      <c r="AD1230" s="2"/>
      <c r="AE1230" s="3" t="s">
        <v>3161</v>
      </c>
      <c r="AF1230" s="1" t="s">
        <v>2564</v>
      </c>
      <c r="BC1230" s="1">
        <f t="shared" si="18"/>
        <v>0</v>
      </c>
    </row>
    <row r="1231" spans="1:55" s="1" customFormat="1" ht="15" x14ac:dyDescent="0.25">
      <c r="D1231" s="2"/>
      <c r="E1231" s="2"/>
      <c r="G1231" s="1" t="s">
        <v>3161</v>
      </c>
      <c r="H1231" s="1" t="s">
        <v>3158</v>
      </c>
      <c r="I1231" s="1" t="s">
        <v>1627</v>
      </c>
      <c r="J1231" s="1" t="s">
        <v>1</v>
      </c>
      <c r="L1231" s="1" t="s">
        <v>2</v>
      </c>
      <c r="M1231" s="18" t="s">
        <v>3</v>
      </c>
      <c r="N1231" s="18"/>
      <c r="O1231" s="1" t="s">
        <v>3561</v>
      </c>
      <c r="P1231" s="1" t="s">
        <v>5031</v>
      </c>
      <c r="Q1231" s="1" t="s">
        <v>296</v>
      </c>
      <c r="R1231" s="1">
        <v>85119</v>
      </c>
      <c r="S1231" s="1" t="s">
        <v>4213</v>
      </c>
      <c r="AD1231" s="2"/>
      <c r="AE1231" s="3"/>
      <c r="AF1231" s="1" t="s">
        <v>2388</v>
      </c>
      <c r="BC1231" s="1">
        <f t="shared" si="18"/>
        <v>0</v>
      </c>
    </row>
    <row r="1232" spans="1:55" s="1" customFormat="1" ht="15" x14ac:dyDescent="0.25">
      <c r="D1232" s="2"/>
      <c r="E1232" s="2"/>
      <c r="H1232" s="1" t="s">
        <v>481</v>
      </c>
      <c r="I1232" s="1" t="s">
        <v>1627</v>
      </c>
      <c r="J1232" s="1" t="s">
        <v>2438</v>
      </c>
      <c r="M1232" s="18"/>
      <c r="N1232" s="18"/>
      <c r="O1232" s="1" t="s">
        <v>2053</v>
      </c>
      <c r="P1232" s="1" t="s">
        <v>2054</v>
      </c>
      <c r="Q1232" s="1" t="s">
        <v>296</v>
      </c>
      <c r="R1232" s="1">
        <v>85375</v>
      </c>
      <c r="AB1232" s="1" t="s">
        <v>3196</v>
      </c>
      <c r="AC1232" s="1" t="s">
        <v>2055</v>
      </c>
      <c r="AD1232" s="2" t="s">
        <v>1612</v>
      </c>
      <c r="AE1232" s="3" t="s">
        <v>3161</v>
      </c>
      <c r="BC1232" s="1">
        <f t="shared" si="18"/>
        <v>0</v>
      </c>
    </row>
    <row r="1233" spans="4:93" s="1" customFormat="1" ht="15" x14ac:dyDescent="0.25">
      <c r="D1233" s="2"/>
      <c r="E1233" s="2"/>
      <c r="H1233" s="1" t="s">
        <v>3158</v>
      </c>
      <c r="I1233" s="1" t="s">
        <v>1627</v>
      </c>
      <c r="J1233" s="1" t="s">
        <v>1392</v>
      </c>
      <c r="M1233" s="18"/>
      <c r="N1233" s="18"/>
      <c r="AD1233" s="1" t="s">
        <v>3011</v>
      </c>
      <c r="AE1233" s="3"/>
      <c r="AV1233" s="1" t="s">
        <v>3162</v>
      </c>
      <c r="BC1233" s="1">
        <f t="shared" si="18"/>
        <v>1</v>
      </c>
    </row>
    <row r="1234" spans="4:93" s="1" customFormat="1" ht="15" x14ac:dyDescent="0.25">
      <c r="D1234" s="2"/>
      <c r="E1234" s="2"/>
      <c r="G1234" s="1" t="s">
        <v>3161</v>
      </c>
      <c r="H1234" s="1" t="s">
        <v>481</v>
      </c>
      <c r="I1234" s="1" t="s">
        <v>2056</v>
      </c>
      <c r="J1234" s="1" t="s">
        <v>2418</v>
      </c>
      <c r="L1234" s="1" t="s">
        <v>2057</v>
      </c>
      <c r="M1234" s="18" t="s">
        <v>2060</v>
      </c>
      <c r="N1234" s="18"/>
      <c r="O1234" s="1" t="s">
        <v>2058</v>
      </c>
      <c r="P1234" s="1" t="s">
        <v>2059</v>
      </c>
      <c r="Q1234" s="1" t="s">
        <v>296</v>
      </c>
      <c r="S1234" s="1" t="s">
        <v>4213</v>
      </c>
      <c r="AD1234" s="1" t="s">
        <v>1740</v>
      </c>
      <c r="AE1234" s="3"/>
      <c r="AF1234" s="1" t="s">
        <v>2564</v>
      </c>
      <c r="BC1234" s="1">
        <f t="shared" si="18"/>
        <v>0</v>
      </c>
    </row>
    <row r="1235" spans="4:93" s="1" customFormat="1" ht="15" x14ac:dyDescent="0.25">
      <c r="D1235" s="2"/>
      <c r="E1235" s="2"/>
      <c r="G1235" s="1" t="s">
        <v>3161</v>
      </c>
      <c r="H1235" s="1" t="s">
        <v>3158</v>
      </c>
      <c r="I1235" s="1" t="s">
        <v>2056</v>
      </c>
      <c r="J1235" s="1" t="s">
        <v>1740</v>
      </c>
      <c r="L1235" s="1" t="s">
        <v>2062</v>
      </c>
      <c r="M1235" s="18" t="s">
        <v>512</v>
      </c>
      <c r="N1235" s="18"/>
      <c r="O1235" s="1" t="s">
        <v>2058</v>
      </c>
      <c r="P1235" s="1" t="s">
        <v>2059</v>
      </c>
      <c r="Q1235" s="1" t="s">
        <v>296</v>
      </c>
      <c r="S1235" s="1" t="s">
        <v>4213</v>
      </c>
      <c r="AD1235" s="1" t="s">
        <v>2418</v>
      </c>
      <c r="AE1235" s="3"/>
      <c r="AF1235" s="1" t="s">
        <v>2388</v>
      </c>
      <c r="BC1235" s="1">
        <f t="shared" si="18"/>
        <v>0</v>
      </c>
    </row>
    <row r="1236" spans="4:93" s="1" customFormat="1" ht="15" x14ac:dyDescent="0.25">
      <c r="D1236" s="2"/>
      <c r="E1236" s="2"/>
      <c r="H1236" s="1" t="s">
        <v>481</v>
      </c>
      <c r="I1236" s="1" t="s">
        <v>513</v>
      </c>
      <c r="J1236" s="1" t="s">
        <v>514</v>
      </c>
      <c r="M1236" s="18" t="s">
        <v>515</v>
      </c>
      <c r="N1236" s="18"/>
      <c r="S1236" s="1" t="s">
        <v>4213</v>
      </c>
      <c r="AD1236" s="2"/>
      <c r="AE1236" s="3"/>
      <c r="BC1236" s="1">
        <f t="shared" si="18"/>
        <v>0</v>
      </c>
    </row>
    <row r="1237" spans="4:93" s="1" customFormat="1" ht="15" x14ac:dyDescent="0.25">
      <c r="D1237" s="2"/>
      <c r="E1237" s="2"/>
      <c r="H1237" s="1" t="s">
        <v>3158</v>
      </c>
      <c r="I1237" s="1" t="s">
        <v>513</v>
      </c>
      <c r="J1237" s="1" t="s">
        <v>633</v>
      </c>
      <c r="M1237" s="18" t="s">
        <v>515</v>
      </c>
      <c r="N1237" s="18"/>
      <c r="S1237" s="1" t="s">
        <v>4712</v>
      </c>
      <c r="AD1237" s="2"/>
      <c r="AE1237" s="3"/>
      <c r="BC1237" s="1">
        <f t="shared" si="18"/>
        <v>0</v>
      </c>
    </row>
    <row r="1238" spans="4:93" s="1" customFormat="1" ht="15" x14ac:dyDescent="0.25">
      <c r="D1238" s="2"/>
      <c r="E1238" s="2"/>
      <c r="H1238" s="1" t="s">
        <v>3158</v>
      </c>
      <c r="I1238" s="1" t="s">
        <v>516</v>
      </c>
      <c r="J1238" s="1" t="s">
        <v>139</v>
      </c>
      <c r="L1238" s="1" t="s">
        <v>517</v>
      </c>
      <c r="O1238" s="1" t="s">
        <v>518</v>
      </c>
      <c r="P1238" s="1" t="s">
        <v>488</v>
      </c>
      <c r="Q1238" s="1" t="s">
        <v>296</v>
      </c>
      <c r="R1238" s="1">
        <v>85208</v>
      </c>
      <c r="AD1238" s="2"/>
      <c r="AE1238" s="3" t="s">
        <v>3161</v>
      </c>
      <c r="BC1238" s="1">
        <f t="shared" si="18"/>
        <v>0</v>
      </c>
    </row>
    <row r="1239" spans="4:93" s="1" customFormat="1" ht="15" x14ac:dyDescent="0.25">
      <c r="D1239" s="2"/>
      <c r="E1239" s="2"/>
      <c r="H1239" s="1" t="s">
        <v>481</v>
      </c>
      <c r="I1239" s="1" t="s">
        <v>516</v>
      </c>
      <c r="J1239" s="1" t="s">
        <v>2077</v>
      </c>
      <c r="L1239" s="1" t="s">
        <v>517</v>
      </c>
      <c r="M1239" s="5"/>
      <c r="N1239" s="5"/>
      <c r="O1239" s="1" t="s">
        <v>518</v>
      </c>
      <c r="P1239" s="1" t="s">
        <v>488</v>
      </c>
      <c r="Q1239" s="1" t="s">
        <v>296</v>
      </c>
      <c r="R1239" s="1">
        <v>85208</v>
      </c>
      <c r="AD1239" s="2"/>
      <c r="AE1239" s="3" t="s">
        <v>3161</v>
      </c>
      <c r="BC1239" s="1">
        <f t="shared" si="18"/>
        <v>0</v>
      </c>
    </row>
    <row r="1240" spans="4:93" s="1" customFormat="1" ht="15" x14ac:dyDescent="0.25">
      <c r="D1240" s="6"/>
      <c r="E1240" s="2"/>
      <c r="G1240" s="1" t="s">
        <v>3161</v>
      </c>
      <c r="H1240" s="1" t="s">
        <v>3158</v>
      </c>
      <c r="I1240" s="1" t="s">
        <v>2399</v>
      </c>
      <c r="J1240" s="1" t="s">
        <v>916</v>
      </c>
      <c r="L1240" s="1" t="s">
        <v>2400</v>
      </c>
      <c r="M1240" s="18"/>
      <c r="N1240" s="18"/>
      <c r="O1240" s="1" t="s">
        <v>1807</v>
      </c>
      <c r="P1240" s="1" t="s">
        <v>488</v>
      </c>
      <c r="Q1240" s="1" t="s">
        <v>296</v>
      </c>
      <c r="R1240" s="1">
        <v>85209</v>
      </c>
      <c r="AD1240" s="2" t="s">
        <v>914</v>
      </c>
      <c r="AE1240" s="3"/>
      <c r="AT1240" s="1" t="s">
        <v>3162</v>
      </c>
      <c r="AW1240" s="1" t="s">
        <v>3162</v>
      </c>
      <c r="AX1240" s="1" t="s">
        <v>3162</v>
      </c>
      <c r="BC1240" s="1">
        <f t="shared" si="18"/>
        <v>3</v>
      </c>
    </row>
    <row r="1241" spans="4:93" s="1" customFormat="1" ht="15" x14ac:dyDescent="0.25">
      <c r="D1241" s="6"/>
      <c r="E1241" s="2"/>
      <c r="H1241" s="1" t="s">
        <v>4682</v>
      </c>
      <c r="I1241" s="1" t="s">
        <v>3448</v>
      </c>
      <c r="J1241" s="1" t="s">
        <v>3449</v>
      </c>
      <c r="L1241" s="1" t="s">
        <v>3450</v>
      </c>
      <c r="M1241" s="18" t="s">
        <v>3452</v>
      </c>
      <c r="N1241" s="18"/>
      <c r="O1241" s="1" t="s">
        <v>3670</v>
      </c>
      <c r="P1241" s="1" t="s">
        <v>488</v>
      </c>
      <c r="Q1241" s="1" t="s">
        <v>296</v>
      </c>
      <c r="R1241" s="1">
        <v>85207</v>
      </c>
      <c r="AD1241" s="2"/>
      <c r="AE1241" s="3"/>
      <c r="BC1241" s="1">
        <f t="shared" si="18"/>
        <v>0</v>
      </c>
    </row>
    <row r="1242" spans="4:93" s="1" customFormat="1" ht="15" x14ac:dyDescent="0.25">
      <c r="D1242" s="6"/>
      <c r="E1242" s="2"/>
      <c r="H1242" s="1" t="s">
        <v>283</v>
      </c>
      <c r="I1242" s="1" t="s">
        <v>3448</v>
      </c>
      <c r="J1242" s="1" t="s">
        <v>5033</v>
      </c>
      <c r="L1242" s="1" t="s">
        <v>3450</v>
      </c>
      <c r="M1242" s="18" t="s">
        <v>3452</v>
      </c>
      <c r="N1242" s="18"/>
      <c r="O1242" s="1" t="s">
        <v>3670</v>
      </c>
      <c r="P1242" s="1" t="s">
        <v>488</v>
      </c>
      <c r="Q1242" s="1" t="s">
        <v>296</v>
      </c>
      <c r="R1242" s="1">
        <v>85207</v>
      </c>
      <c r="S1242" s="1" t="s">
        <v>4213</v>
      </c>
      <c r="AD1242" s="2"/>
      <c r="AE1242" s="3"/>
      <c r="BC1242" s="1">
        <f t="shared" si="18"/>
        <v>0</v>
      </c>
    </row>
    <row r="1243" spans="4:93" s="1" customFormat="1" ht="15" x14ac:dyDescent="0.25">
      <c r="D1243" s="2"/>
      <c r="E1243" s="2"/>
      <c r="G1243" s="1" t="s">
        <v>3162</v>
      </c>
      <c r="H1243" s="1" t="s">
        <v>3158</v>
      </c>
      <c r="I1243" s="1" t="s">
        <v>2078</v>
      </c>
      <c r="J1243" s="1" t="s">
        <v>2079</v>
      </c>
      <c r="L1243" s="1" t="s">
        <v>2080</v>
      </c>
      <c r="M1243" s="5"/>
      <c r="N1243" s="5"/>
      <c r="O1243" s="1" t="s">
        <v>2081</v>
      </c>
      <c r="P1243" s="1" t="s">
        <v>3195</v>
      </c>
      <c r="Q1243" s="1" t="s">
        <v>296</v>
      </c>
      <c r="S1243" s="1" t="s">
        <v>4213</v>
      </c>
      <c r="AD1243" s="2"/>
      <c r="AE1243" s="3"/>
      <c r="AF1243" s="1" t="s">
        <v>2388</v>
      </c>
      <c r="BC1243" s="1">
        <f t="shared" si="18"/>
        <v>0</v>
      </c>
    </row>
    <row r="1244" spans="4:93" s="1" customFormat="1" ht="15" x14ac:dyDescent="0.25">
      <c r="D1244" s="6"/>
      <c r="E1244" s="2"/>
      <c r="G1244" s="1" t="s">
        <v>3161</v>
      </c>
      <c r="H1244" s="1" t="s">
        <v>3158</v>
      </c>
      <c r="I1244" s="1" t="s">
        <v>1691</v>
      </c>
      <c r="J1244" s="1" t="s">
        <v>1692</v>
      </c>
      <c r="L1244" s="1" t="s">
        <v>5104</v>
      </c>
      <c r="M1244" s="18" t="s">
        <v>3720</v>
      </c>
      <c r="N1244" s="18"/>
      <c r="O1244" s="1" t="s">
        <v>5105</v>
      </c>
      <c r="P1244" s="1" t="s">
        <v>5031</v>
      </c>
      <c r="Q1244" s="1" t="s">
        <v>296</v>
      </c>
      <c r="R1244" s="1">
        <v>85219</v>
      </c>
      <c r="S1244" s="1" t="s">
        <v>4213</v>
      </c>
      <c r="AB1244" s="1" t="s">
        <v>3196</v>
      </c>
      <c r="AC1244" s="1" t="s">
        <v>3161</v>
      </c>
      <c r="AD1244" s="1" t="s">
        <v>4016</v>
      </c>
      <c r="AE1244" s="3"/>
      <c r="AF1244" s="1" t="s">
        <v>4021</v>
      </c>
      <c r="BC1244" s="1">
        <f t="shared" si="18"/>
        <v>0</v>
      </c>
    </row>
    <row r="1245" spans="4:93" s="1" customFormat="1" ht="15" x14ac:dyDescent="0.25">
      <c r="D1245" s="6"/>
      <c r="E1245" s="2"/>
      <c r="I1245" s="1" t="s">
        <v>255</v>
      </c>
      <c r="J1245" s="1" t="s">
        <v>3389</v>
      </c>
      <c r="M1245" s="18"/>
      <c r="N1245" s="18"/>
      <c r="AD1245" s="2"/>
      <c r="AE1245" s="3"/>
      <c r="AZ1245" s="1" t="s">
        <v>3162</v>
      </c>
      <c r="BC1245" s="1">
        <f t="shared" si="18"/>
        <v>1</v>
      </c>
    </row>
    <row r="1246" spans="4:93" s="1" customFormat="1" ht="15" x14ac:dyDescent="0.25">
      <c r="D1246" s="2"/>
      <c r="E1246" s="2"/>
      <c r="I1246" s="1" t="s">
        <v>4222</v>
      </c>
      <c r="J1246" s="1" t="s">
        <v>4221</v>
      </c>
      <c r="M1246" s="18" t="s">
        <v>4223</v>
      </c>
      <c r="N1246" s="18"/>
      <c r="S1246" s="1" t="s">
        <v>4213</v>
      </c>
      <c r="AD1246" s="2"/>
      <c r="AE1246" s="3"/>
      <c r="BC1246" s="1">
        <f t="shared" si="18"/>
        <v>0</v>
      </c>
    </row>
    <row r="1247" spans="4:93" s="1" customFormat="1" ht="15" x14ac:dyDescent="0.25">
      <c r="D1247" s="2"/>
      <c r="E1247" s="2"/>
      <c r="G1247" s="1" t="s">
        <v>3162</v>
      </c>
      <c r="H1247" s="1" t="s">
        <v>481</v>
      </c>
      <c r="I1247" s="1" t="s">
        <v>2082</v>
      </c>
      <c r="J1247" s="1" t="s">
        <v>2083</v>
      </c>
      <c r="L1247" s="1" t="s">
        <v>2084</v>
      </c>
      <c r="M1247" s="18" t="s">
        <v>2215</v>
      </c>
      <c r="N1247" s="18"/>
      <c r="O1247" s="1" t="s">
        <v>2214</v>
      </c>
      <c r="P1247" s="1" t="s">
        <v>488</v>
      </c>
      <c r="Q1247" s="1" t="s">
        <v>296</v>
      </c>
      <c r="R1247" s="1">
        <v>85207</v>
      </c>
      <c r="S1247" s="1" t="s">
        <v>4213</v>
      </c>
      <c r="AB1247" s="1" t="s">
        <v>3189</v>
      </c>
      <c r="AD1247" s="2" t="s">
        <v>2216</v>
      </c>
      <c r="AE1247" s="3"/>
      <c r="AF1247" s="1" t="s">
        <v>2564</v>
      </c>
      <c r="BA1247" s="1" t="s">
        <v>3162</v>
      </c>
      <c r="BC1247" s="1">
        <f t="shared" si="18"/>
        <v>1</v>
      </c>
      <c r="CO1247" s="4" t="s">
        <v>2217</v>
      </c>
    </row>
    <row r="1248" spans="4:93" s="1" customFormat="1" ht="15" x14ac:dyDescent="0.25">
      <c r="D1248" s="2"/>
      <c r="E1248" s="2"/>
      <c r="H1248" s="1" t="s">
        <v>3158</v>
      </c>
      <c r="I1248" s="1" t="s">
        <v>264</v>
      </c>
      <c r="J1248" s="1" t="s">
        <v>2347</v>
      </c>
      <c r="L1248" s="1" t="s">
        <v>2084</v>
      </c>
      <c r="M1248" s="18" t="s">
        <v>2072</v>
      </c>
      <c r="N1248" s="18"/>
      <c r="O1248" s="1" t="s">
        <v>2214</v>
      </c>
      <c r="P1248" s="1" t="s">
        <v>488</v>
      </c>
      <c r="Q1248" s="1" t="s">
        <v>296</v>
      </c>
      <c r="R1248" s="1">
        <v>85207</v>
      </c>
      <c r="S1248" s="1" t="s">
        <v>4213</v>
      </c>
      <c r="AB1248" s="1" t="s">
        <v>3189</v>
      </c>
      <c r="AD1248" s="2" t="s">
        <v>2082</v>
      </c>
      <c r="AE1248" s="3"/>
      <c r="AF1248" s="1" t="s">
        <v>2564</v>
      </c>
      <c r="BA1248" s="1" t="s">
        <v>3162</v>
      </c>
      <c r="BC1248" s="1">
        <f t="shared" si="18"/>
        <v>1</v>
      </c>
    </row>
    <row r="1249" spans="4:67" s="1" customFormat="1" ht="15" x14ac:dyDescent="0.25">
      <c r="D1249" s="2"/>
      <c r="E1249" s="2"/>
      <c r="I1249" s="1" t="s">
        <v>3299</v>
      </c>
      <c r="J1249" s="1" t="s">
        <v>3300</v>
      </c>
      <c r="M1249" s="18"/>
      <c r="N1249" s="18"/>
      <c r="AD1249" s="2"/>
      <c r="AE1249" s="3"/>
      <c r="BB1249" s="1" t="s">
        <v>3162</v>
      </c>
      <c r="BC1249" s="1">
        <f t="shared" si="18"/>
        <v>1</v>
      </c>
    </row>
    <row r="1250" spans="4:67" s="1" customFormat="1" ht="15" x14ac:dyDescent="0.25">
      <c r="D1250" s="6"/>
      <c r="E1250" s="2"/>
      <c r="G1250" s="1" t="s">
        <v>3162</v>
      </c>
      <c r="H1250" s="1" t="s">
        <v>481</v>
      </c>
      <c r="I1250" s="1" t="s">
        <v>5106</v>
      </c>
      <c r="J1250" s="1" t="s">
        <v>1557</v>
      </c>
      <c r="L1250" s="1" t="s">
        <v>5109</v>
      </c>
      <c r="M1250" s="18" t="s">
        <v>5108</v>
      </c>
      <c r="N1250" s="18"/>
      <c r="O1250" s="1" t="s">
        <v>3167</v>
      </c>
      <c r="P1250" s="1" t="s">
        <v>3023</v>
      </c>
      <c r="Q1250" s="1" t="s">
        <v>296</v>
      </c>
      <c r="R1250" s="1">
        <v>85206</v>
      </c>
      <c r="S1250" s="1" t="s">
        <v>4213</v>
      </c>
      <c r="W1250" s="1">
        <v>1</v>
      </c>
      <c r="AB1250" s="1" t="s">
        <v>3160</v>
      </c>
      <c r="AC1250" s="1" t="s">
        <v>3161</v>
      </c>
      <c r="AD1250" s="2" t="s">
        <v>3163</v>
      </c>
      <c r="AE1250" s="3" t="s">
        <v>3161</v>
      </c>
      <c r="AF1250" s="1" t="s">
        <v>2564</v>
      </c>
      <c r="BC1250" s="1">
        <f t="shared" si="18"/>
        <v>0</v>
      </c>
      <c r="BF1250" s="1" t="s">
        <v>3162</v>
      </c>
      <c r="BG1250" s="1" t="s">
        <v>729</v>
      </c>
      <c r="BI1250" s="1" t="s">
        <v>729</v>
      </c>
    </row>
    <row r="1251" spans="4:67" s="1" customFormat="1" ht="15" x14ac:dyDescent="0.25">
      <c r="D1251" s="2"/>
      <c r="E1251" s="2"/>
      <c r="H1251" s="1" t="s">
        <v>3158</v>
      </c>
      <c r="I1251" s="1" t="s">
        <v>2218</v>
      </c>
      <c r="J1251" s="1" t="s">
        <v>3016</v>
      </c>
      <c r="L1251" s="1" t="s">
        <v>2219</v>
      </c>
      <c r="M1251" s="18"/>
      <c r="N1251" s="18"/>
      <c r="O1251" s="1" t="s">
        <v>2220</v>
      </c>
      <c r="P1251" s="1" t="s">
        <v>488</v>
      </c>
      <c r="Q1251" s="1" t="s">
        <v>296</v>
      </c>
      <c r="R1251" s="1">
        <v>85201</v>
      </c>
      <c r="AD1251" s="2"/>
      <c r="AE1251" s="3" t="s">
        <v>3161</v>
      </c>
      <c r="BC1251" s="1">
        <f t="shared" si="18"/>
        <v>0</v>
      </c>
      <c r="BF1251" s="1" t="s">
        <v>4712</v>
      </c>
      <c r="BG1251" s="1" t="s">
        <v>4712</v>
      </c>
      <c r="BM1251" s="1" t="s">
        <v>4712</v>
      </c>
      <c r="BN1251" s="1" t="s">
        <v>4712</v>
      </c>
      <c r="BO1251" s="1" t="s">
        <v>4712</v>
      </c>
    </row>
    <row r="1252" spans="4:67" s="1" customFormat="1" ht="15" x14ac:dyDescent="0.25">
      <c r="D1252" s="2"/>
      <c r="E1252" s="2"/>
      <c r="H1252" s="1" t="s">
        <v>3158</v>
      </c>
      <c r="I1252" s="1" t="s">
        <v>2221</v>
      </c>
      <c r="J1252" s="1" t="s">
        <v>2222</v>
      </c>
      <c r="L1252" s="1" t="s">
        <v>2223</v>
      </c>
      <c r="M1252" s="18"/>
      <c r="N1252" s="18"/>
      <c r="O1252" s="1" t="s">
        <v>2224</v>
      </c>
      <c r="P1252" s="1" t="s">
        <v>488</v>
      </c>
      <c r="Q1252" s="1" t="s">
        <v>296</v>
      </c>
      <c r="R1252" s="1">
        <v>85208</v>
      </c>
      <c r="AD1252" s="2"/>
      <c r="AE1252" s="3"/>
      <c r="BC1252" s="1">
        <f t="shared" si="18"/>
        <v>0</v>
      </c>
    </row>
    <row r="1253" spans="4:67" s="1" customFormat="1" ht="15" x14ac:dyDescent="0.25">
      <c r="D1253" s="2"/>
      <c r="E1253" s="2"/>
      <c r="H1253" s="1" t="s">
        <v>3158</v>
      </c>
      <c r="I1253" s="1" t="s">
        <v>2225</v>
      </c>
      <c r="J1253" s="1" t="s">
        <v>4297</v>
      </c>
      <c r="M1253" s="18" t="s">
        <v>4941</v>
      </c>
      <c r="N1253" s="18"/>
      <c r="AD1253" s="2"/>
      <c r="AE1253" s="3"/>
      <c r="BC1253" s="1">
        <f t="shared" si="18"/>
        <v>0</v>
      </c>
    </row>
    <row r="1254" spans="4:67" s="1" customFormat="1" ht="15" x14ac:dyDescent="0.25">
      <c r="D1254" s="2"/>
      <c r="E1254" s="2"/>
      <c r="H1254" s="1" t="s">
        <v>481</v>
      </c>
      <c r="I1254" s="1" t="s">
        <v>2225</v>
      </c>
      <c r="J1254" s="1" t="s">
        <v>1875</v>
      </c>
      <c r="M1254" s="18" t="s">
        <v>4941</v>
      </c>
      <c r="N1254" s="18"/>
      <c r="AD1254" s="2"/>
      <c r="AE1254" s="3"/>
      <c r="BC1254" s="1">
        <f t="shared" si="18"/>
        <v>0</v>
      </c>
    </row>
    <row r="1255" spans="4:67" s="1" customFormat="1" ht="15" x14ac:dyDescent="0.25">
      <c r="D1255" s="2"/>
      <c r="E1255" s="2"/>
      <c r="H1255" s="1" t="s">
        <v>481</v>
      </c>
      <c r="I1255" s="1" t="s">
        <v>4167</v>
      </c>
      <c r="J1255" s="1" t="s">
        <v>458</v>
      </c>
      <c r="M1255" s="18" t="s">
        <v>4168</v>
      </c>
      <c r="N1255" s="18"/>
      <c r="S1255" s="1" t="s">
        <v>4213</v>
      </c>
      <c r="AD1255" s="2"/>
      <c r="AE1255" s="3"/>
      <c r="AF1255" s="1" t="s">
        <v>2388</v>
      </c>
      <c r="BC1255" s="1">
        <f t="shared" si="18"/>
        <v>0</v>
      </c>
    </row>
    <row r="1256" spans="4:67" s="1" customFormat="1" ht="15" x14ac:dyDescent="0.25">
      <c r="D1256" s="2"/>
      <c r="E1256" s="2"/>
      <c r="H1256" s="1" t="s">
        <v>3158</v>
      </c>
      <c r="I1256" s="1" t="s">
        <v>1266</v>
      </c>
      <c r="J1256" s="1" t="s">
        <v>1267</v>
      </c>
      <c r="M1256" s="18"/>
      <c r="N1256" s="18"/>
      <c r="AD1256" s="2"/>
      <c r="AE1256" s="3"/>
      <c r="BC1256" s="1">
        <f t="shared" si="18"/>
        <v>0</v>
      </c>
    </row>
    <row r="1257" spans="4:67" s="1" customFormat="1" ht="15" x14ac:dyDescent="0.25">
      <c r="D1257" s="2"/>
      <c r="E1257" s="2"/>
      <c r="H1257" s="1" t="s">
        <v>481</v>
      </c>
      <c r="I1257" s="1" t="s">
        <v>1266</v>
      </c>
      <c r="J1257" s="1" t="s">
        <v>2438</v>
      </c>
      <c r="M1257" s="18"/>
      <c r="N1257" s="18"/>
      <c r="AD1257" s="2"/>
      <c r="AE1257" s="3"/>
      <c r="BC1257" s="1">
        <f t="shared" si="18"/>
        <v>0</v>
      </c>
    </row>
    <row r="1258" spans="4:67" s="1" customFormat="1" ht="15" x14ac:dyDescent="0.25">
      <c r="D1258" s="2"/>
      <c r="E1258" s="2"/>
      <c r="H1258" s="1" t="s">
        <v>3158</v>
      </c>
      <c r="I1258" s="1" t="s">
        <v>2115</v>
      </c>
      <c r="J1258" s="1" t="s">
        <v>2116</v>
      </c>
      <c r="L1258" s="1" t="s">
        <v>2117</v>
      </c>
      <c r="M1258" s="18"/>
      <c r="N1258" s="18"/>
      <c r="O1258" s="1" t="s">
        <v>2118</v>
      </c>
      <c r="P1258" s="1" t="s">
        <v>924</v>
      </c>
      <c r="Q1258" s="1" t="s">
        <v>296</v>
      </c>
      <c r="R1258" s="1">
        <v>85251</v>
      </c>
      <c r="AD1258" s="2"/>
      <c r="AE1258" s="3"/>
      <c r="BC1258" s="1">
        <f t="shared" si="18"/>
        <v>0</v>
      </c>
      <c r="BF1258" s="1" t="s">
        <v>4712</v>
      </c>
      <c r="BG1258" s="1" t="s">
        <v>4712</v>
      </c>
      <c r="BH1258" s="1" t="s">
        <v>4712</v>
      </c>
      <c r="BI1258" s="1" t="s">
        <v>4712</v>
      </c>
      <c r="BL1258" s="1" t="s">
        <v>4712</v>
      </c>
      <c r="BM1258" s="1" t="s">
        <v>4712</v>
      </c>
      <c r="BN1258" s="1" t="s">
        <v>4712</v>
      </c>
      <c r="BO1258" s="1" t="s">
        <v>4712</v>
      </c>
    </row>
    <row r="1259" spans="4:67" s="1" customFormat="1" ht="15" x14ac:dyDescent="0.25">
      <c r="D1259" s="2"/>
      <c r="E1259" s="2"/>
      <c r="H1259" s="1" t="s">
        <v>3158</v>
      </c>
      <c r="I1259" s="1" t="s">
        <v>1646</v>
      </c>
      <c r="J1259" s="1" t="s">
        <v>1142</v>
      </c>
      <c r="L1259" s="1" t="s">
        <v>2226</v>
      </c>
      <c r="M1259" s="18" t="s">
        <v>1645</v>
      </c>
      <c r="N1259" s="18"/>
      <c r="O1259" s="1" t="s">
        <v>1644</v>
      </c>
      <c r="P1259" s="1" t="s">
        <v>5031</v>
      </c>
      <c r="Q1259" s="1" t="s">
        <v>296</v>
      </c>
      <c r="R1259" s="1">
        <v>85120</v>
      </c>
      <c r="S1259" s="1" t="s">
        <v>4712</v>
      </c>
      <c r="AD1259" s="2" t="s">
        <v>3064</v>
      </c>
      <c r="AE1259" s="3"/>
      <c r="AF1259" s="1" t="s">
        <v>2564</v>
      </c>
      <c r="BC1259" s="1">
        <f t="shared" si="18"/>
        <v>0</v>
      </c>
    </row>
    <row r="1260" spans="4:67" s="1" customFormat="1" ht="15" x14ac:dyDescent="0.25">
      <c r="D1260" s="6"/>
      <c r="E1260" s="2"/>
      <c r="H1260" s="1" t="s">
        <v>481</v>
      </c>
      <c r="I1260" s="1" t="s">
        <v>227</v>
      </c>
      <c r="J1260" s="1" t="s">
        <v>187</v>
      </c>
      <c r="M1260" s="18"/>
      <c r="N1260" s="18"/>
      <c r="AD1260" s="2"/>
      <c r="AE1260" s="3"/>
      <c r="AX1260" s="1" t="s">
        <v>3162</v>
      </c>
      <c r="BC1260" s="1">
        <f t="shared" si="18"/>
        <v>1</v>
      </c>
    </row>
    <row r="1261" spans="4:67" s="1" customFormat="1" ht="15" x14ac:dyDescent="0.25">
      <c r="D1261" s="6"/>
      <c r="E1261" s="2"/>
      <c r="H1261" s="1" t="s">
        <v>3158</v>
      </c>
      <c r="I1261" s="1" t="s">
        <v>227</v>
      </c>
      <c r="J1261" s="1" t="s">
        <v>1515</v>
      </c>
      <c r="M1261" s="18"/>
      <c r="N1261" s="18"/>
      <c r="AD1261" s="2"/>
      <c r="AE1261" s="3"/>
      <c r="AX1261" s="1" t="s">
        <v>3162</v>
      </c>
      <c r="BC1261" s="1">
        <f t="shared" si="18"/>
        <v>1</v>
      </c>
    </row>
    <row r="1262" spans="4:67" s="1" customFormat="1" ht="15" x14ac:dyDescent="0.25">
      <c r="D1262" s="6"/>
      <c r="E1262" s="2"/>
      <c r="H1262" s="1" t="s">
        <v>481</v>
      </c>
      <c r="I1262" s="1" t="s">
        <v>2879</v>
      </c>
      <c r="J1262" s="1" t="s">
        <v>2773</v>
      </c>
      <c r="L1262" s="12" t="s">
        <v>4414</v>
      </c>
      <c r="M1262" s="18" t="s">
        <v>2926</v>
      </c>
      <c r="N1262" s="18"/>
      <c r="O1262" s="1" t="s">
        <v>2927</v>
      </c>
      <c r="P1262" s="1" t="s">
        <v>2928</v>
      </c>
      <c r="Q1262" s="1" t="s">
        <v>296</v>
      </c>
      <c r="R1262" s="1">
        <v>85224</v>
      </c>
      <c r="S1262" s="1" t="s">
        <v>4213</v>
      </c>
      <c r="U1262" s="1">
        <v>1</v>
      </c>
      <c r="V1262" s="1" t="s">
        <v>3357</v>
      </c>
      <c r="X1262" s="1">
        <v>1</v>
      </c>
      <c r="AE1262" s="3"/>
      <c r="BC1262" s="1">
        <f t="shared" si="18"/>
        <v>0</v>
      </c>
    </row>
    <row r="1263" spans="4:67" s="1" customFormat="1" ht="15" x14ac:dyDescent="0.25">
      <c r="D1263" s="2"/>
      <c r="E1263" s="2"/>
      <c r="H1263" s="1" t="s">
        <v>481</v>
      </c>
      <c r="I1263" s="1" t="s">
        <v>2227</v>
      </c>
      <c r="J1263" s="1" t="s">
        <v>2738</v>
      </c>
      <c r="L1263" s="1" t="s">
        <v>2228</v>
      </c>
      <c r="M1263" s="18" t="s">
        <v>4942</v>
      </c>
      <c r="N1263" s="18"/>
      <c r="O1263" s="1" t="s">
        <v>2229</v>
      </c>
      <c r="P1263" s="1" t="s">
        <v>488</v>
      </c>
      <c r="Q1263" s="1" t="s">
        <v>296</v>
      </c>
      <c r="R1263" s="1">
        <v>85205</v>
      </c>
      <c r="AB1263" s="2"/>
      <c r="AC1263" s="3"/>
      <c r="BC1263" s="1">
        <f t="shared" si="18"/>
        <v>0</v>
      </c>
    </row>
    <row r="1264" spans="4:67" s="1" customFormat="1" ht="15" x14ac:dyDescent="0.25">
      <c r="D1264" s="2"/>
      <c r="E1264" s="2"/>
      <c r="H1264" s="1" t="s">
        <v>3158</v>
      </c>
      <c r="I1264" s="1" t="s">
        <v>2230</v>
      </c>
      <c r="J1264" s="1" t="s">
        <v>326</v>
      </c>
      <c r="M1264" s="18" t="s">
        <v>2231</v>
      </c>
      <c r="N1264" s="18"/>
      <c r="S1264" s="1" t="s">
        <v>4213</v>
      </c>
      <c r="AD1264" s="2"/>
      <c r="AE1264" s="3"/>
      <c r="AF1264" s="1" t="s">
        <v>2564</v>
      </c>
      <c r="BC1264" s="1">
        <f t="shared" si="18"/>
        <v>0</v>
      </c>
    </row>
    <row r="1265" spans="1:71" s="1" customFormat="1" ht="15" x14ac:dyDescent="0.25">
      <c r="A1265" s="8"/>
      <c r="D1265" s="6"/>
      <c r="E1265" s="2"/>
      <c r="F1265" s="2"/>
      <c r="H1265" s="1" t="s">
        <v>481</v>
      </c>
      <c r="I1265" s="1" t="s">
        <v>1490</v>
      </c>
      <c r="J1265" s="1" t="s">
        <v>4642</v>
      </c>
      <c r="M1265" s="18"/>
      <c r="N1265" s="18"/>
      <c r="AD1265" s="2"/>
      <c r="AE1265" s="3"/>
      <c r="AM1265" s="1" t="s">
        <v>3162</v>
      </c>
      <c r="BC1265" s="1">
        <f t="shared" si="18"/>
        <v>1</v>
      </c>
    </row>
    <row r="1266" spans="1:71" s="1" customFormat="1" ht="15" x14ac:dyDescent="0.25">
      <c r="D1266" s="2"/>
      <c r="E1266" s="2"/>
      <c r="H1266" s="1" t="s">
        <v>3158</v>
      </c>
      <c r="I1266" s="1" t="s">
        <v>1215</v>
      </c>
      <c r="J1266" s="1" t="s">
        <v>4430</v>
      </c>
      <c r="M1266" s="18" t="s">
        <v>1217</v>
      </c>
      <c r="N1266" s="18"/>
      <c r="O1266" s="1" t="s">
        <v>1216</v>
      </c>
      <c r="P1266" s="1" t="s">
        <v>2476</v>
      </c>
      <c r="Q1266" s="1" t="s">
        <v>2477</v>
      </c>
      <c r="S1266" s="1" t="s">
        <v>4213</v>
      </c>
      <c r="AD1266" s="2" t="s">
        <v>1218</v>
      </c>
      <c r="AE1266" s="3"/>
      <c r="BC1266" s="1">
        <f t="shared" si="18"/>
        <v>0</v>
      </c>
    </row>
    <row r="1267" spans="1:71" s="1" customFormat="1" ht="15" x14ac:dyDescent="0.25">
      <c r="D1267" s="2"/>
      <c r="E1267" s="2"/>
      <c r="H1267" s="1" t="s">
        <v>481</v>
      </c>
      <c r="I1267" s="1" t="s">
        <v>2931</v>
      </c>
      <c r="J1267" s="1" t="s">
        <v>1532</v>
      </c>
      <c r="M1267" s="18" t="s">
        <v>2932</v>
      </c>
      <c r="N1267" s="18"/>
      <c r="S1267" s="1" t="s">
        <v>4213</v>
      </c>
      <c r="AD1267" s="2"/>
      <c r="AE1267" s="3"/>
      <c r="BC1267" s="1">
        <f t="shared" si="18"/>
        <v>0</v>
      </c>
    </row>
    <row r="1268" spans="1:71" s="1" customFormat="1" ht="15" x14ac:dyDescent="0.25">
      <c r="A1268" s="8"/>
      <c r="D1268" s="6"/>
      <c r="E1268" s="2"/>
      <c r="F1268" s="2"/>
      <c r="H1268" s="1" t="s">
        <v>3158</v>
      </c>
      <c r="I1268" s="1" t="s">
        <v>1363</v>
      </c>
      <c r="J1268" s="1" t="s">
        <v>3389</v>
      </c>
      <c r="M1268" s="18"/>
      <c r="N1268" s="18"/>
      <c r="AD1268" s="2"/>
      <c r="AE1268" s="3"/>
      <c r="AT1268" s="1" t="s">
        <v>3162</v>
      </c>
      <c r="BC1268" s="1">
        <f t="shared" si="18"/>
        <v>1</v>
      </c>
    </row>
    <row r="1269" spans="1:71" s="1" customFormat="1" ht="15" x14ac:dyDescent="0.25">
      <c r="D1269" s="2"/>
      <c r="E1269" s="2"/>
      <c r="G1269" s="1" t="s">
        <v>3161</v>
      </c>
      <c r="H1269" s="1" t="s">
        <v>3158</v>
      </c>
      <c r="I1269" s="1" t="s">
        <v>2236</v>
      </c>
      <c r="J1269" s="1" t="s">
        <v>1023</v>
      </c>
      <c r="L1269" s="1" t="s">
        <v>96</v>
      </c>
      <c r="M1269" s="18" t="s">
        <v>3814</v>
      </c>
      <c r="N1269" s="18"/>
      <c r="O1269" s="1" t="s">
        <v>986</v>
      </c>
      <c r="P1269" s="1" t="s">
        <v>5031</v>
      </c>
      <c r="Q1269" s="1" t="s">
        <v>296</v>
      </c>
      <c r="R1269" s="1">
        <v>85120</v>
      </c>
      <c r="S1269" s="1" t="s">
        <v>4213</v>
      </c>
      <c r="AD1269" s="2"/>
      <c r="AE1269" s="3"/>
      <c r="AF1269" s="1" t="s">
        <v>2388</v>
      </c>
      <c r="BC1269" s="1">
        <f t="shared" si="18"/>
        <v>0</v>
      </c>
      <c r="BF1269" s="1" t="s">
        <v>4712</v>
      </c>
      <c r="BG1269" s="1" t="s">
        <v>4712</v>
      </c>
      <c r="BH1269" s="1" t="s">
        <v>4712</v>
      </c>
      <c r="BJ1269" s="1" t="s">
        <v>4712</v>
      </c>
      <c r="BK1269" s="1" t="s">
        <v>4712</v>
      </c>
      <c r="BN1269" s="1" t="s">
        <v>4712</v>
      </c>
      <c r="BO1269" s="1" t="s">
        <v>4712</v>
      </c>
      <c r="BR1269" s="1" t="s">
        <v>4712</v>
      </c>
    </row>
    <row r="1270" spans="1:71" s="1" customFormat="1" ht="15" x14ac:dyDescent="0.25">
      <c r="D1270" s="2"/>
      <c r="E1270" s="2"/>
      <c r="H1270" s="1" t="s">
        <v>481</v>
      </c>
      <c r="I1270" s="1" t="s">
        <v>3815</v>
      </c>
      <c r="J1270" s="1" t="s">
        <v>3816</v>
      </c>
      <c r="M1270" s="18" t="s">
        <v>1673</v>
      </c>
      <c r="N1270" s="18"/>
      <c r="AD1270" s="2"/>
      <c r="AE1270" s="3"/>
      <c r="AF1270" s="1" t="s">
        <v>2388</v>
      </c>
      <c r="BC1270" s="1">
        <f t="shared" si="18"/>
        <v>0</v>
      </c>
    </row>
    <row r="1271" spans="1:71" s="1" customFormat="1" ht="15" x14ac:dyDescent="0.25">
      <c r="D1271" s="2"/>
      <c r="E1271" s="2"/>
      <c r="H1271" s="1" t="s">
        <v>3158</v>
      </c>
      <c r="I1271" s="1" t="s">
        <v>3815</v>
      </c>
      <c r="J1271" s="1" t="s">
        <v>3817</v>
      </c>
      <c r="M1271" s="18" t="s">
        <v>1673</v>
      </c>
      <c r="N1271" s="18"/>
      <c r="AD1271" s="2"/>
      <c r="AE1271" s="3"/>
      <c r="AF1271" s="1" t="s">
        <v>2392</v>
      </c>
      <c r="BC1271" s="1">
        <f t="shared" si="18"/>
        <v>0</v>
      </c>
    </row>
    <row r="1272" spans="1:71" s="1" customFormat="1" ht="15" x14ac:dyDescent="0.25">
      <c r="E1272" s="2"/>
      <c r="H1272" s="1" t="s">
        <v>481</v>
      </c>
      <c r="I1272" s="1" t="s">
        <v>4850</v>
      </c>
      <c r="J1272" s="1" t="s">
        <v>4851</v>
      </c>
      <c r="L1272" s="1" t="s">
        <v>4994</v>
      </c>
      <c r="M1272" s="18"/>
      <c r="N1272" s="18"/>
      <c r="O1272" s="1" t="s">
        <v>4995</v>
      </c>
      <c r="P1272" s="1" t="s">
        <v>4997</v>
      </c>
      <c r="Q1272" s="1" t="s">
        <v>4998</v>
      </c>
      <c r="R1272" s="1">
        <v>55072</v>
      </c>
      <c r="BC1272" s="1">
        <f t="shared" si="18"/>
        <v>0</v>
      </c>
      <c r="BD1272" s="3"/>
    </row>
    <row r="1273" spans="1:71" s="1" customFormat="1" ht="15" x14ac:dyDescent="0.25">
      <c r="D1273" s="2"/>
      <c r="E1273" s="2"/>
      <c r="H1273" s="1" t="s">
        <v>481</v>
      </c>
      <c r="I1273" s="1" t="s">
        <v>3818</v>
      </c>
      <c r="J1273" s="1" t="s">
        <v>4008</v>
      </c>
      <c r="L1273" s="1" t="s">
        <v>752</v>
      </c>
      <c r="M1273" s="18" t="s">
        <v>3821</v>
      </c>
      <c r="N1273" s="18"/>
      <c r="O1273" s="1" t="s">
        <v>3820</v>
      </c>
      <c r="P1273" s="1" t="s">
        <v>488</v>
      </c>
      <c r="Q1273" s="1" t="s">
        <v>296</v>
      </c>
      <c r="R1273" s="1">
        <v>85206</v>
      </c>
      <c r="S1273" s="1" t="s">
        <v>4213</v>
      </c>
      <c r="AD1273" s="2"/>
      <c r="AE1273" s="3"/>
      <c r="AF1273" s="1" t="s">
        <v>2388</v>
      </c>
      <c r="BC1273" s="1">
        <f t="shared" si="18"/>
        <v>0</v>
      </c>
    </row>
    <row r="1274" spans="1:71" s="1" customFormat="1" ht="15" x14ac:dyDescent="0.25">
      <c r="D1274" s="2"/>
      <c r="E1274" s="2"/>
      <c r="H1274" s="1" t="s">
        <v>481</v>
      </c>
      <c r="I1274" s="1" t="s">
        <v>4483</v>
      </c>
      <c r="J1274" s="1" t="s">
        <v>3790</v>
      </c>
      <c r="L1274" s="1" t="s">
        <v>4048</v>
      </c>
      <c r="M1274" s="18"/>
      <c r="N1274" s="18"/>
      <c r="O1274" s="1" t="s">
        <v>4484</v>
      </c>
      <c r="P1274" s="1" t="s">
        <v>488</v>
      </c>
      <c r="Q1274" s="1" t="s">
        <v>296</v>
      </c>
      <c r="R1274" s="1">
        <v>85209</v>
      </c>
      <c r="W1274" s="1">
        <v>1</v>
      </c>
      <c r="AD1274" s="2" t="s">
        <v>1352</v>
      </c>
      <c r="AE1274" s="3"/>
      <c r="BC1274" s="1">
        <f t="shared" ref="BC1274:BC1337" si="19">COUNTA(AG1274:BB1274)</f>
        <v>0</v>
      </c>
    </row>
    <row r="1275" spans="1:71" s="1" customFormat="1" ht="15" x14ac:dyDescent="0.25">
      <c r="D1275" s="2"/>
      <c r="E1275" s="2"/>
      <c r="G1275" s="1" t="s">
        <v>3162</v>
      </c>
      <c r="H1275" s="1" t="s">
        <v>3158</v>
      </c>
      <c r="I1275" s="1" t="s">
        <v>1354</v>
      </c>
      <c r="J1275" s="1" t="s">
        <v>1049</v>
      </c>
      <c r="L1275" s="1" t="s">
        <v>4049</v>
      </c>
      <c r="M1275" s="4" t="s">
        <v>1351</v>
      </c>
      <c r="N1275" s="4"/>
      <c r="O1275" s="1" t="s">
        <v>4484</v>
      </c>
      <c r="P1275" s="1" t="s">
        <v>488</v>
      </c>
      <c r="Q1275" s="1" t="s">
        <v>296</v>
      </c>
      <c r="R1275" s="1">
        <v>85209</v>
      </c>
      <c r="S1275" s="1" t="s">
        <v>4213</v>
      </c>
      <c r="T1275" s="1" t="s">
        <v>2052</v>
      </c>
      <c r="U1275" s="1">
        <v>1</v>
      </c>
      <c r="V1275" s="1" t="s">
        <v>378</v>
      </c>
      <c r="AD1275" s="2" t="s">
        <v>1353</v>
      </c>
      <c r="AE1275" s="3"/>
      <c r="AF1275" s="1" t="s">
        <v>1771</v>
      </c>
      <c r="BC1275" s="1">
        <f t="shared" si="19"/>
        <v>0</v>
      </c>
      <c r="BF1275" s="1" t="s">
        <v>4712</v>
      </c>
      <c r="BG1275" s="1" t="s">
        <v>4712</v>
      </c>
      <c r="BH1275" s="1" t="s">
        <v>4712</v>
      </c>
      <c r="BI1275" s="1" t="s">
        <v>4712</v>
      </c>
      <c r="BJ1275" s="1" t="s">
        <v>4712</v>
      </c>
      <c r="BK1275" s="1" t="s">
        <v>4712</v>
      </c>
      <c r="BL1275" s="1" t="s">
        <v>4712</v>
      </c>
      <c r="BM1275" s="1" t="s">
        <v>4712</v>
      </c>
      <c r="BN1275" s="1" t="s">
        <v>4712</v>
      </c>
      <c r="BO1275" s="1" t="s">
        <v>4712</v>
      </c>
      <c r="BP1275" s="1" t="s">
        <v>4712</v>
      </c>
      <c r="BQ1275" s="1" t="s">
        <v>4712</v>
      </c>
      <c r="BS1275" s="1" t="s">
        <v>4712</v>
      </c>
    </row>
    <row r="1276" spans="1:71" s="1" customFormat="1" ht="15" x14ac:dyDescent="0.25">
      <c r="D1276" s="2"/>
      <c r="E1276" s="2"/>
      <c r="H1276" s="1" t="s">
        <v>481</v>
      </c>
      <c r="I1276" s="1" t="s">
        <v>3822</v>
      </c>
      <c r="J1276" s="1" t="s">
        <v>3826</v>
      </c>
      <c r="L1276" s="1" t="s">
        <v>3823</v>
      </c>
      <c r="M1276" s="18" t="s">
        <v>3825</v>
      </c>
      <c r="N1276" s="18"/>
      <c r="O1276" s="1" t="s">
        <v>3824</v>
      </c>
      <c r="P1276" s="1" t="s">
        <v>5031</v>
      </c>
      <c r="Q1276" s="1" t="s">
        <v>296</v>
      </c>
      <c r="R1276" s="1">
        <v>85219</v>
      </c>
      <c r="S1276" s="1" t="s">
        <v>4213</v>
      </c>
      <c r="T1276" s="1" t="s">
        <v>4712</v>
      </c>
      <c r="AD1276" s="2"/>
      <c r="AE1276" s="3"/>
      <c r="AF1276" s="1" t="s">
        <v>2388</v>
      </c>
      <c r="BC1276" s="1">
        <f t="shared" si="19"/>
        <v>0</v>
      </c>
    </row>
    <row r="1277" spans="1:71" s="1" customFormat="1" ht="15" x14ac:dyDescent="0.25">
      <c r="D1277" s="2"/>
      <c r="E1277" s="2"/>
      <c r="H1277" s="1" t="s">
        <v>481</v>
      </c>
      <c r="I1277" s="1" t="s">
        <v>4716</v>
      </c>
      <c r="J1277" s="1" t="s">
        <v>649</v>
      </c>
      <c r="L1277" s="1" t="s">
        <v>4717</v>
      </c>
      <c r="M1277" s="18"/>
      <c r="N1277" s="18"/>
      <c r="O1277" s="1" t="s">
        <v>4718</v>
      </c>
      <c r="P1277" s="1" t="s">
        <v>488</v>
      </c>
      <c r="Q1277" s="1" t="s">
        <v>296</v>
      </c>
      <c r="R1277" s="1">
        <v>85215</v>
      </c>
      <c r="AD1277" s="2"/>
      <c r="AE1277" s="3" t="s">
        <v>3161</v>
      </c>
      <c r="BC1277" s="1">
        <f t="shared" si="19"/>
        <v>0</v>
      </c>
    </row>
    <row r="1278" spans="1:71" s="1" customFormat="1" ht="15" x14ac:dyDescent="0.25">
      <c r="D1278" s="2"/>
      <c r="E1278" s="2"/>
      <c r="H1278" s="1" t="s">
        <v>3158</v>
      </c>
      <c r="I1278" s="1" t="s">
        <v>4716</v>
      </c>
      <c r="J1278" s="1" t="s">
        <v>4719</v>
      </c>
      <c r="L1278" s="1" t="s">
        <v>4717</v>
      </c>
      <c r="M1278" s="18"/>
      <c r="N1278" s="18"/>
      <c r="O1278" s="1" t="s">
        <v>4718</v>
      </c>
      <c r="P1278" s="1" t="s">
        <v>488</v>
      </c>
      <c r="Q1278" s="1" t="s">
        <v>296</v>
      </c>
      <c r="R1278" s="1">
        <v>85215</v>
      </c>
      <c r="AD1278" s="2"/>
      <c r="AE1278" s="3" t="s">
        <v>3161</v>
      </c>
      <c r="BC1278" s="1">
        <f t="shared" si="19"/>
        <v>0</v>
      </c>
    </row>
    <row r="1279" spans="1:71" s="1" customFormat="1" ht="15" x14ac:dyDescent="0.25">
      <c r="D1279" s="2"/>
      <c r="E1279" s="2"/>
      <c r="H1279" s="1" t="s">
        <v>3158</v>
      </c>
      <c r="I1279" s="1" t="s">
        <v>4720</v>
      </c>
      <c r="J1279" s="1" t="s">
        <v>1860</v>
      </c>
      <c r="M1279" s="18"/>
      <c r="N1279" s="18"/>
      <c r="AD1279" s="2"/>
      <c r="AE1279" s="3" t="s">
        <v>3161</v>
      </c>
      <c r="BC1279" s="1">
        <f t="shared" si="19"/>
        <v>0</v>
      </c>
    </row>
    <row r="1280" spans="1:71" s="1" customFormat="1" ht="15" x14ac:dyDescent="0.25">
      <c r="D1280" s="2"/>
      <c r="E1280" s="2"/>
      <c r="H1280" s="1" t="s">
        <v>481</v>
      </c>
      <c r="I1280" s="1" t="s">
        <v>3223</v>
      </c>
      <c r="J1280" s="1" t="s">
        <v>2615</v>
      </c>
      <c r="L1280" s="1" t="s">
        <v>3224</v>
      </c>
      <c r="M1280" s="18"/>
      <c r="N1280" s="18"/>
      <c r="O1280" s="1" t="s">
        <v>3225</v>
      </c>
      <c r="P1280" s="1" t="s">
        <v>488</v>
      </c>
      <c r="Q1280" s="1" t="s">
        <v>296</v>
      </c>
      <c r="R1280" s="1">
        <v>85209</v>
      </c>
      <c r="AD1280" s="2"/>
      <c r="AE1280" s="3"/>
      <c r="BC1280" s="1">
        <f t="shared" si="19"/>
        <v>0</v>
      </c>
    </row>
    <row r="1281" spans="1:56" s="1" customFormat="1" ht="15" x14ac:dyDescent="0.25">
      <c r="A1281" s="8"/>
      <c r="D1281" s="6"/>
      <c r="E1281" s="2"/>
      <c r="F1281" s="2"/>
      <c r="H1281" s="1" t="s">
        <v>3158</v>
      </c>
      <c r="I1281" s="1" t="s">
        <v>1496</v>
      </c>
      <c r="J1281" s="1" t="s">
        <v>310</v>
      </c>
      <c r="M1281" s="18"/>
      <c r="N1281" s="18"/>
      <c r="AD1281" s="2"/>
      <c r="AE1281" s="3"/>
      <c r="AM1281" s="1" t="s">
        <v>3162</v>
      </c>
      <c r="AP1281" s="1" t="s">
        <v>3162</v>
      </c>
      <c r="AQ1281" s="1" t="s">
        <v>3162</v>
      </c>
      <c r="AT1281" s="1" t="s">
        <v>3158</v>
      </c>
      <c r="AU1281" s="1" t="s">
        <v>3162</v>
      </c>
      <c r="BC1281" s="1">
        <f t="shared" si="19"/>
        <v>5</v>
      </c>
    </row>
    <row r="1282" spans="1:56" s="1" customFormat="1" ht="15" x14ac:dyDescent="0.25">
      <c r="D1282" s="2"/>
      <c r="E1282" s="2"/>
      <c r="H1282" s="1" t="s">
        <v>481</v>
      </c>
      <c r="I1282" s="1" t="s">
        <v>1861</v>
      </c>
      <c r="J1282" s="1" t="s">
        <v>1862</v>
      </c>
      <c r="M1282" s="18"/>
      <c r="N1282" s="18"/>
      <c r="AB1282" s="1" t="s">
        <v>3175</v>
      </c>
      <c r="AC1282" s="1" t="s">
        <v>1863</v>
      </c>
      <c r="AD1282" s="2" t="s">
        <v>953</v>
      </c>
      <c r="AE1282" s="3"/>
      <c r="BC1282" s="1">
        <f t="shared" si="19"/>
        <v>0</v>
      </c>
    </row>
    <row r="1283" spans="1:56" s="1" customFormat="1" ht="15" x14ac:dyDescent="0.25">
      <c r="A1283" s="8"/>
      <c r="D1283" s="6"/>
      <c r="E1283" s="2"/>
      <c r="F1283" s="2"/>
      <c r="I1283" s="1" t="s">
        <v>1355</v>
      </c>
      <c r="J1283" s="1" t="s">
        <v>1356</v>
      </c>
      <c r="M1283" s="18"/>
      <c r="N1283" s="18"/>
      <c r="AD1283" s="2"/>
      <c r="AE1283" s="3"/>
      <c r="AS1283" s="1" t="s">
        <v>3162</v>
      </c>
      <c r="BC1283" s="1">
        <f t="shared" si="19"/>
        <v>1</v>
      </c>
    </row>
    <row r="1284" spans="1:56" s="1" customFormat="1" ht="15" x14ac:dyDescent="0.25">
      <c r="D1284" s="2"/>
      <c r="E1284" s="2"/>
      <c r="G1284" s="1" t="s">
        <v>3161</v>
      </c>
      <c r="H1284" s="1" t="s">
        <v>481</v>
      </c>
      <c r="I1284" s="1" t="s">
        <v>1864</v>
      </c>
      <c r="J1284" s="1" t="s">
        <v>525</v>
      </c>
      <c r="L1284" s="1" t="s">
        <v>2744</v>
      </c>
      <c r="M1284" s="18"/>
      <c r="N1284" s="18"/>
      <c r="AD1284" s="2"/>
      <c r="AE1284" s="3" t="s">
        <v>3161</v>
      </c>
      <c r="BC1284" s="1">
        <f t="shared" si="19"/>
        <v>0</v>
      </c>
    </row>
    <row r="1285" spans="1:56" s="1" customFormat="1" ht="15" x14ac:dyDescent="0.25">
      <c r="D1285" s="2"/>
      <c r="E1285" s="2"/>
      <c r="H1285" s="1" t="s">
        <v>3158</v>
      </c>
      <c r="I1285" s="1" t="s">
        <v>1864</v>
      </c>
      <c r="J1285" s="1" t="s">
        <v>4578</v>
      </c>
      <c r="L1285" s="1" t="s">
        <v>526</v>
      </c>
      <c r="M1285" s="18"/>
      <c r="N1285" s="18"/>
      <c r="O1285" s="1" t="s">
        <v>527</v>
      </c>
      <c r="P1285" s="1" t="s">
        <v>488</v>
      </c>
      <c r="Q1285" s="1" t="s">
        <v>296</v>
      </c>
      <c r="R1285" s="1">
        <v>85209</v>
      </c>
      <c r="AB1285" s="1" t="s">
        <v>3196</v>
      </c>
      <c r="AC1285" s="1" t="s">
        <v>528</v>
      </c>
      <c r="AD1285" s="2" t="s">
        <v>3411</v>
      </c>
      <c r="AE1285" s="3" t="s">
        <v>3161</v>
      </c>
      <c r="BC1285" s="1">
        <f t="shared" si="19"/>
        <v>0</v>
      </c>
    </row>
    <row r="1286" spans="1:56" s="1" customFormat="1" ht="15" x14ac:dyDescent="0.25">
      <c r="D1286" s="2"/>
      <c r="E1286" s="2"/>
      <c r="G1286" s="1" t="s">
        <v>3161</v>
      </c>
      <c r="H1286" s="1" t="s">
        <v>3158</v>
      </c>
      <c r="I1286" s="1" t="s">
        <v>5021</v>
      </c>
      <c r="J1286" s="1" t="s">
        <v>3665</v>
      </c>
      <c r="M1286" s="18" t="s">
        <v>147</v>
      </c>
      <c r="N1286" s="18"/>
      <c r="S1286" s="1" t="s">
        <v>4213</v>
      </c>
      <c r="U1286" s="1">
        <v>0</v>
      </c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1">
        <f t="shared" si="19"/>
        <v>0</v>
      </c>
      <c r="BD1286" s="3"/>
    </row>
    <row r="1287" spans="1:56" s="1" customFormat="1" ht="15" x14ac:dyDescent="0.25">
      <c r="D1287" s="2"/>
      <c r="E1287" s="2"/>
      <c r="G1287" s="1" t="s">
        <v>3161</v>
      </c>
      <c r="H1287" s="1" t="s">
        <v>481</v>
      </c>
      <c r="I1287" s="1" t="s">
        <v>5021</v>
      </c>
      <c r="J1287" s="1" t="s">
        <v>5022</v>
      </c>
      <c r="M1287" s="18" t="s">
        <v>147</v>
      </c>
      <c r="N1287" s="18"/>
      <c r="S1287" s="1" t="s">
        <v>4712</v>
      </c>
      <c r="U1287" s="1">
        <v>0</v>
      </c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1">
        <f t="shared" si="19"/>
        <v>0</v>
      </c>
      <c r="BD1287" s="3"/>
    </row>
    <row r="1288" spans="1:56" s="1" customFormat="1" ht="15" x14ac:dyDescent="0.25">
      <c r="D1288" s="2"/>
      <c r="E1288" s="2"/>
      <c r="H1288" s="1" t="s">
        <v>3158</v>
      </c>
      <c r="I1288" s="1" t="s">
        <v>529</v>
      </c>
      <c r="J1288" s="1" t="s">
        <v>1871</v>
      </c>
      <c r="L1288" s="1" t="s">
        <v>530</v>
      </c>
      <c r="M1288" s="18"/>
      <c r="N1288" s="18"/>
      <c r="O1288" s="1" t="s">
        <v>1149</v>
      </c>
      <c r="P1288" s="1" t="s">
        <v>488</v>
      </c>
      <c r="Q1288" s="1" t="s">
        <v>296</v>
      </c>
      <c r="R1288" s="1">
        <v>85207</v>
      </c>
      <c r="AD1288" s="2"/>
      <c r="AE1288" s="3"/>
      <c r="BC1288" s="1">
        <f t="shared" si="19"/>
        <v>0</v>
      </c>
    </row>
    <row r="1289" spans="1:56" s="1" customFormat="1" ht="15" x14ac:dyDescent="0.25">
      <c r="D1289" s="2"/>
      <c r="E1289" s="2"/>
      <c r="H1289" s="1" t="s">
        <v>3158</v>
      </c>
      <c r="I1289" s="1" t="s">
        <v>2380</v>
      </c>
      <c r="J1289" s="1" t="s">
        <v>3852</v>
      </c>
      <c r="M1289" s="18" t="s">
        <v>2381</v>
      </c>
      <c r="N1289" s="18"/>
      <c r="S1289" s="1" t="s">
        <v>4213</v>
      </c>
      <c r="AD1289" s="2"/>
      <c r="AE1289" s="3"/>
      <c r="AF1289" s="1" t="s">
        <v>2564</v>
      </c>
      <c r="BC1289" s="1">
        <f t="shared" si="19"/>
        <v>0</v>
      </c>
    </row>
    <row r="1290" spans="1:56" s="1" customFormat="1" ht="15" x14ac:dyDescent="0.25">
      <c r="A1290" s="8"/>
      <c r="D1290" s="6"/>
      <c r="E1290" s="2"/>
      <c r="F1290" s="2"/>
      <c r="H1290" s="1" t="s">
        <v>481</v>
      </c>
      <c r="I1290" s="1" t="s">
        <v>2380</v>
      </c>
      <c r="J1290" s="1" t="s">
        <v>3816</v>
      </c>
      <c r="M1290" s="18"/>
      <c r="N1290" s="18"/>
      <c r="AD1290" s="2"/>
      <c r="AE1290" s="3"/>
      <c r="AN1290" s="1" t="s">
        <v>3162</v>
      </c>
      <c r="BC1290" s="1">
        <f t="shared" si="19"/>
        <v>1</v>
      </c>
    </row>
    <row r="1291" spans="1:56" s="1" customFormat="1" ht="15" x14ac:dyDescent="0.25">
      <c r="D1291" s="2"/>
      <c r="E1291" s="2"/>
      <c r="H1291" s="1" t="s">
        <v>3158</v>
      </c>
      <c r="I1291" s="1" t="s">
        <v>1150</v>
      </c>
      <c r="J1291" s="1" t="s">
        <v>4341</v>
      </c>
      <c r="M1291" s="18"/>
      <c r="N1291" s="18"/>
      <c r="AD1291" s="2"/>
      <c r="AE1291" s="3" t="s">
        <v>3161</v>
      </c>
      <c r="BC1291" s="1">
        <f t="shared" si="19"/>
        <v>0</v>
      </c>
    </row>
    <row r="1292" spans="1:56" s="1" customFormat="1" ht="15" x14ac:dyDescent="0.25">
      <c r="A1292" s="8"/>
      <c r="D1292" s="6"/>
      <c r="E1292" s="2"/>
      <c r="F1292" s="2"/>
      <c r="H1292" s="1" t="s">
        <v>481</v>
      </c>
      <c r="I1292" s="1" t="s">
        <v>3303</v>
      </c>
      <c r="J1292" s="1" t="s">
        <v>592</v>
      </c>
      <c r="M1292" s="18"/>
      <c r="N1292" s="18"/>
      <c r="AD1292" s="2"/>
      <c r="AE1292" s="3"/>
      <c r="BB1292" s="1" t="s">
        <v>3162</v>
      </c>
      <c r="BC1292" s="1">
        <f t="shared" si="19"/>
        <v>1</v>
      </c>
    </row>
    <row r="1293" spans="1:56" s="1" customFormat="1" ht="15" x14ac:dyDescent="0.25">
      <c r="D1293" s="2"/>
      <c r="E1293" s="2"/>
      <c r="H1293" s="1" t="s">
        <v>481</v>
      </c>
      <c r="I1293" s="1" t="s">
        <v>3861</v>
      </c>
      <c r="J1293" s="1" t="s">
        <v>1151</v>
      </c>
      <c r="L1293" s="1" t="s">
        <v>1642</v>
      </c>
      <c r="M1293" s="18" t="s">
        <v>3262</v>
      </c>
      <c r="N1293" s="18"/>
      <c r="O1293" s="1" t="s">
        <v>3859</v>
      </c>
      <c r="P1293" s="1" t="s">
        <v>3860</v>
      </c>
      <c r="Q1293" s="1" t="s">
        <v>296</v>
      </c>
      <c r="R1293" s="1">
        <v>85739</v>
      </c>
      <c r="S1293" s="1" t="s">
        <v>4213</v>
      </c>
      <c r="AD1293" s="2" t="s">
        <v>3263</v>
      </c>
      <c r="AE1293" s="3"/>
      <c r="AF1293" s="1" t="s">
        <v>2388</v>
      </c>
      <c r="BC1293" s="1">
        <f t="shared" si="19"/>
        <v>0</v>
      </c>
    </row>
    <row r="1294" spans="1:56" s="1" customFormat="1" ht="15" x14ac:dyDescent="0.25">
      <c r="D1294" s="2"/>
      <c r="E1294" s="2"/>
      <c r="F1294" s="1" t="s">
        <v>297</v>
      </c>
      <c r="H1294" s="1" t="s">
        <v>481</v>
      </c>
      <c r="I1294" s="1" t="s">
        <v>1803</v>
      </c>
      <c r="J1294" s="1" t="s">
        <v>1761</v>
      </c>
      <c r="L1294" s="1" t="s">
        <v>1804</v>
      </c>
      <c r="M1294" s="18"/>
      <c r="N1294" s="18"/>
      <c r="O1294" s="1" t="s">
        <v>992</v>
      </c>
      <c r="P1294" s="1" t="s">
        <v>4920</v>
      </c>
      <c r="Q1294" s="1" t="s">
        <v>4919</v>
      </c>
      <c r="R1294" s="8" t="s">
        <v>3604</v>
      </c>
      <c r="U1294" s="8"/>
      <c r="V1294" s="8"/>
      <c r="W1294" s="8"/>
      <c r="X1294" s="8"/>
      <c r="AD1294" s="2"/>
      <c r="AE1294" s="3"/>
      <c r="BC1294" s="1">
        <f t="shared" si="19"/>
        <v>0</v>
      </c>
    </row>
    <row r="1295" spans="1:56" s="1" customFormat="1" ht="15" x14ac:dyDescent="0.25">
      <c r="A1295" s="8" t="s">
        <v>5110</v>
      </c>
      <c r="D1295" s="6"/>
      <c r="E1295" s="2"/>
      <c r="H1295" s="1" t="s">
        <v>3158</v>
      </c>
      <c r="I1295" s="1" t="s">
        <v>4413</v>
      </c>
      <c r="J1295" s="1" t="s">
        <v>4578</v>
      </c>
      <c r="M1295" s="18"/>
      <c r="N1295" s="18"/>
      <c r="AD1295" s="2" t="s">
        <v>3381</v>
      </c>
      <c r="AE1295" s="3"/>
      <c r="BC1295" s="1">
        <f t="shared" si="19"/>
        <v>0</v>
      </c>
    </row>
    <row r="1296" spans="1:56" s="1" customFormat="1" ht="15" x14ac:dyDescent="0.25">
      <c r="D1296" s="2"/>
      <c r="E1296" s="2"/>
      <c r="H1296" s="1" t="s">
        <v>481</v>
      </c>
      <c r="I1296" s="1" t="s">
        <v>3606</v>
      </c>
      <c r="J1296" s="1" t="s">
        <v>299</v>
      </c>
      <c r="L1296" s="1" t="s">
        <v>3607</v>
      </c>
      <c r="M1296" s="18"/>
      <c r="N1296" s="18"/>
      <c r="O1296" s="1" t="s">
        <v>3608</v>
      </c>
      <c r="P1296" s="1" t="s">
        <v>488</v>
      </c>
      <c r="Q1296" s="1" t="s">
        <v>296</v>
      </c>
      <c r="R1296" s="1">
        <v>85206</v>
      </c>
      <c r="AB1296" s="1" t="s">
        <v>3609</v>
      </c>
      <c r="AD1296" s="2" t="s">
        <v>3610</v>
      </c>
      <c r="AE1296" s="3" t="s">
        <v>3161</v>
      </c>
      <c r="BC1296" s="1">
        <f t="shared" si="19"/>
        <v>0</v>
      </c>
    </row>
    <row r="1297" spans="1:57" s="1" customFormat="1" ht="15" x14ac:dyDescent="0.25">
      <c r="A1297" s="8"/>
      <c r="D1297" s="29"/>
      <c r="E1297" s="2"/>
      <c r="F1297" s="2"/>
      <c r="I1297" s="1" t="s">
        <v>2123</v>
      </c>
      <c r="J1297" s="1" t="s">
        <v>3306</v>
      </c>
      <c r="M1297" s="18"/>
      <c r="N1297" s="18"/>
      <c r="AD1297" s="2"/>
      <c r="AE1297" s="3"/>
      <c r="BB1297" s="1" t="s">
        <v>1447</v>
      </c>
      <c r="BC1297" s="1">
        <f t="shared" si="19"/>
        <v>1</v>
      </c>
    </row>
    <row r="1298" spans="1:57" s="1" customFormat="1" ht="15" x14ac:dyDescent="0.25">
      <c r="A1298" s="8"/>
      <c r="D1298" s="29"/>
      <c r="E1298" s="2"/>
      <c r="F1298" s="2"/>
      <c r="I1298" s="1" t="s">
        <v>2123</v>
      </c>
      <c r="J1298" s="1" t="s">
        <v>3305</v>
      </c>
      <c r="M1298" s="18"/>
      <c r="N1298" s="18"/>
      <c r="AD1298" s="2"/>
      <c r="AE1298" s="3"/>
      <c r="BB1298" s="1" t="s">
        <v>1447</v>
      </c>
      <c r="BC1298" s="1">
        <f t="shared" si="19"/>
        <v>1</v>
      </c>
    </row>
    <row r="1299" spans="1:57" s="1" customFormat="1" ht="15" x14ac:dyDescent="0.25">
      <c r="A1299" s="8"/>
      <c r="D1299" s="29"/>
      <c r="E1299" s="2"/>
      <c r="F1299" s="2"/>
      <c r="I1299" s="1" t="s">
        <v>2123</v>
      </c>
      <c r="J1299" s="1" t="s">
        <v>563</v>
      </c>
      <c r="M1299" s="18"/>
      <c r="N1299" s="18"/>
      <c r="AD1299" s="2"/>
      <c r="AE1299" s="3"/>
      <c r="BB1299" s="1" t="s">
        <v>1447</v>
      </c>
      <c r="BC1299" s="1">
        <f t="shared" si="19"/>
        <v>1</v>
      </c>
    </row>
    <row r="1300" spans="1:57" s="1" customFormat="1" ht="15" x14ac:dyDescent="0.25">
      <c r="D1300" s="2"/>
      <c r="E1300" s="2"/>
      <c r="H1300" s="1" t="s">
        <v>3158</v>
      </c>
      <c r="I1300" s="1" t="s">
        <v>1152</v>
      </c>
      <c r="J1300" s="1" t="s">
        <v>1153</v>
      </c>
      <c r="L1300" s="1" t="s">
        <v>1154</v>
      </c>
      <c r="M1300" s="18" t="s">
        <v>1156</v>
      </c>
      <c r="N1300" s="18"/>
      <c r="O1300" s="1" t="s">
        <v>1155</v>
      </c>
      <c r="P1300" s="1" t="s">
        <v>488</v>
      </c>
      <c r="Q1300" s="1" t="s">
        <v>296</v>
      </c>
      <c r="R1300" s="1">
        <v>85206</v>
      </c>
      <c r="S1300" s="1" t="s">
        <v>4213</v>
      </c>
      <c r="AD1300" s="2"/>
      <c r="AE1300" s="3"/>
      <c r="AF1300" s="1" t="s">
        <v>2388</v>
      </c>
      <c r="BC1300" s="1">
        <f t="shared" si="19"/>
        <v>0</v>
      </c>
    </row>
    <row r="1301" spans="1:57" s="1" customFormat="1" ht="15" x14ac:dyDescent="0.25">
      <c r="D1301" s="2"/>
      <c r="E1301" s="2"/>
      <c r="H1301" s="1" t="s">
        <v>481</v>
      </c>
      <c r="I1301" s="1" t="s">
        <v>1157</v>
      </c>
      <c r="J1301" s="1" t="s">
        <v>4427</v>
      </c>
      <c r="L1301" s="1" t="s">
        <v>3545</v>
      </c>
      <c r="M1301" s="18"/>
      <c r="N1301" s="18"/>
      <c r="O1301" s="1" t="s">
        <v>3546</v>
      </c>
      <c r="P1301" s="1" t="s">
        <v>488</v>
      </c>
      <c r="Q1301" s="1" t="s">
        <v>296</v>
      </c>
      <c r="R1301" s="1">
        <v>85206</v>
      </c>
      <c r="AD1301" s="2"/>
      <c r="AE1301" s="3"/>
      <c r="BC1301" s="1">
        <f t="shared" si="19"/>
        <v>0</v>
      </c>
    </row>
    <row r="1302" spans="1:57" s="1" customFormat="1" ht="15" x14ac:dyDescent="0.25">
      <c r="A1302" s="8"/>
      <c r="D1302" s="6"/>
      <c r="E1302" s="2"/>
      <c r="F1302" s="2"/>
      <c r="H1302" s="1" t="s">
        <v>3158</v>
      </c>
      <c r="I1302" s="1" t="s">
        <v>1157</v>
      </c>
      <c r="J1302" s="1" t="s">
        <v>2451</v>
      </c>
      <c r="M1302" s="18"/>
      <c r="N1302" s="18"/>
      <c r="AD1302" s="2"/>
      <c r="AE1302" s="3"/>
      <c r="AT1302" s="1" t="s">
        <v>3162</v>
      </c>
      <c r="BC1302" s="1">
        <f t="shared" si="19"/>
        <v>1</v>
      </c>
    </row>
    <row r="1303" spans="1:57" s="1" customFormat="1" ht="15" x14ac:dyDescent="0.25">
      <c r="D1303" s="6"/>
      <c r="E1303" s="2"/>
      <c r="H1303" s="1" t="s">
        <v>481</v>
      </c>
      <c r="I1303" s="1" t="s">
        <v>1163</v>
      </c>
      <c r="J1303" s="1" t="s">
        <v>1167</v>
      </c>
      <c r="L1303" s="1" t="s">
        <v>132</v>
      </c>
      <c r="M1303" s="18" t="s">
        <v>2480</v>
      </c>
      <c r="N1303" s="18"/>
      <c r="O1303" s="1" t="s">
        <v>1166</v>
      </c>
      <c r="P1303" s="1" t="s">
        <v>488</v>
      </c>
      <c r="Q1303" s="1" t="s">
        <v>296</v>
      </c>
      <c r="R1303" s="1">
        <v>85215</v>
      </c>
      <c r="S1303" s="1" t="s">
        <v>4213</v>
      </c>
      <c r="AD1303" s="2" t="s">
        <v>1558</v>
      </c>
      <c r="AE1303" s="3"/>
      <c r="AF1303" s="1" t="s">
        <v>2388</v>
      </c>
      <c r="AV1303" s="1" t="s">
        <v>3162</v>
      </c>
      <c r="BC1303" s="1">
        <f t="shared" si="19"/>
        <v>1</v>
      </c>
    </row>
    <row r="1304" spans="1:57" s="1" customFormat="1" ht="15" x14ac:dyDescent="0.25">
      <c r="D1304" s="2"/>
      <c r="E1304" s="2"/>
      <c r="H1304" s="1" t="s">
        <v>3158</v>
      </c>
      <c r="I1304" s="1" t="s">
        <v>4219</v>
      </c>
      <c r="J1304" s="1" t="s">
        <v>2516</v>
      </c>
      <c r="M1304" s="18" t="s">
        <v>4220</v>
      </c>
      <c r="N1304" s="18"/>
      <c r="S1304" s="1" t="s">
        <v>4213</v>
      </c>
      <c r="AD1304" s="2"/>
      <c r="AE1304" s="3"/>
      <c r="BC1304" s="1">
        <f t="shared" si="19"/>
        <v>0</v>
      </c>
    </row>
    <row r="1305" spans="1:57" s="1" customFormat="1" ht="15" x14ac:dyDescent="0.25">
      <c r="D1305" s="6"/>
      <c r="E1305" s="2"/>
      <c r="G1305" s="1" t="s">
        <v>3162</v>
      </c>
      <c r="H1305" s="1" t="s">
        <v>3158</v>
      </c>
      <c r="I1305" s="1" t="s">
        <v>4999</v>
      </c>
      <c r="J1305" s="1" t="s">
        <v>2161</v>
      </c>
      <c r="L1305" s="1" t="s">
        <v>5000</v>
      </c>
      <c r="M1305" s="18" t="s">
        <v>2391</v>
      </c>
      <c r="N1305" s="18"/>
      <c r="O1305" s="1" t="s">
        <v>5001</v>
      </c>
      <c r="P1305" s="1" t="s">
        <v>1676</v>
      </c>
      <c r="Q1305" s="1" t="s">
        <v>296</v>
      </c>
      <c r="R1305" s="1">
        <v>85255</v>
      </c>
      <c r="S1305" s="1" t="s">
        <v>4213</v>
      </c>
      <c r="U1305" s="1">
        <v>1</v>
      </c>
      <c r="V1305" s="1" t="s">
        <v>3357</v>
      </c>
      <c r="AD1305" s="2"/>
      <c r="AE1305" s="3"/>
      <c r="BC1305" s="1">
        <f t="shared" si="19"/>
        <v>0</v>
      </c>
    </row>
    <row r="1306" spans="1:57" s="1" customFormat="1" ht="15" x14ac:dyDescent="0.25">
      <c r="D1306" s="6"/>
      <c r="E1306" s="2"/>
      <c r="H1306" s="1" t="s">
        <v>3158</v>
      </c>
      <c r="I1306" s="1" t="s">
        <v>566</v>
      </c>
      <c r="J1306" s="1" t="s">
        <v>565</v>
      </c>
      <c r="M1306" s="18"/>
      <c r="N1306" s="18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 t="s">
        <v>3162</v>
      </c>
      <c r="AQ1306" s="2"/>
      <c r="AR1306" s="2" t="s">
        <v>3162</v>
      </c>
      <c r="AS1306" s="2"/>
      <c r="AT1306" s="2"/>
      <c r="AV1306" s="2"/>
      <c r="AW1306" s="2"/>
      <c r="AX1306" s="2"/>
      <c r="AY1306" s="2"/>
      <c r="AZ1306" s="2"/>
      <c r="BA1306" s="2"/>
      <c r="BB1306" s="2"/>
      <c r="BC1306" s="1">
        <f t="shared" si="19"/>
        <v>2</v>
      </c>
      <c r="BD1306" s="3"/>
    </row>
    <row r="1307" spans="1:57" s="1" customFormat="1" ht="15" x14ac:dyDescent="0.25">
      <c r="D1307" s="6"/>
      <c r="E1307" s="2"/>
      <c r="H1307" s="1" t="s">
        <v>481</v>
      </c>
      <c r="I1307" s="1" t="s">
        <v>1997</v>
      </c>
      <c r="J1307" s="1" t="s">
        <v>1998</v>
      </c>
      <c r="M1307" s="18"/>
      <c r="N1307" s="18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 t="s">
        <v>3162</v>
      </c>
      <c r="AR1307" s="2" t="s">
        <v>3162</v>
      </c>
      <c r="AS1307" s="2"/>
      <c r="AT1307" s="2"/>
      <c r="AV1307" s="2"/>
      <c r="AW1307" s="2"/>
      <c r="AX1307" s="2"/>
      <c r="AY1307" s="2"/>
      <c r="AZ1307" s="2"/>
      <c r="BA1307" s="2"/>
      <c r="BB1307" s="2"/>
      <c r="BC1307" s="1">
        <f t="shared" si="19"/>
        <v>2</v>
      </c>
      <c r="BD1307" s="3"/>
    </row>
    <row r="1308" spans="1:57" s="1" customFormat="1" ht="15" x14ac:dyDescent="0.25">
      <c r="D1308" s="6"/>
      <c r="E1308" s="2"/>
      <c r="H1308" s="1" t="s">
        <v>3158</v>
      </c>
      <c r="I1308" s="1" t="s">
        <v>1997</v>
      </c>
      <c r="J1308" s="1" t="s">
        <v>3351</v>
      </c>
      <c r="M1308" s="18"/>
      <c r="N1308" s="18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 t="s">
        <v>3162</v>
      </c>
      <c r="AR1308" s="2" t="s">
        <v>3162</v>
      </c>
      <c r="AS1308" s="2"/>
      <c r="AT1308" s="2"/>
      <c r="AV1308" s="2"/>
      <c r="AW1308" s="2"/>
      <c r="AX1308" s="2"/>
      <c r="AY1308" s="2"/>
      <c r="AZ1308" s="2"/>
      <c r="BA1308" s="2"/>
      <c r="BB1308" s="2"/>
      <c r="BC1308" s="1">
        <f t="shared" si="19"/>
        <v>2</v>
      </c>
      <c r="BD1308" s="3"/>
    </row>
    <row r="1309" spans="1:57" s="1" customFormat="1" ht="15" x14ac:dyDescent="0.25">
      <c r="A1309" s="6">
        <v>42677</v>
      </c>
      <c r="D1309" s="6">
        <v>42677</v>
      </c>
      <c r="E1309" s="2"/>
      <c r="G1309" s="1" t="s">
        <v>3161</v>
      </c>
      <c r="H1309" s="1" t="s">
        <v>481</v>
      </c>
      <c r="I1309" s="1" t="s">
        <v>912</v>
      </c>
      <c r="J1309" s="1" t="s">
        <v>3178</v>
      </c>
      <c r="K1309" s="1">
        <v>1</v>
      </c>
      <c r="L1309" s="1" t="s">
        <v>1188</v>
      </c>
      <c r="M1309" s="18" t="s">
        <v>2140</v>
      </c>
      <c r="N1309" s="18"/>
      <c r="O1309" s="1" t="s">
        <v>4312</v>
      </c>
      <c r="P1309" s="1" t="s">
        <v>488</v>
      </c>
      <c r="Q1309" s="1" t="s">
        <v>296</v>
      </c>
      <c r="S1309" s="1" t="s">
        <v>4213</v>
      </c>
      <c r="AD1309" s="2" t="s">
        <v>5175</v>
      </c>
      <c r="BC1309" s="1">
        <f t="shared" si="19"/>
        <v>0</v>
      </c>
      <c r="BD1309" s="3"/>
      <c r="BE1309" s="1" t="s">
        <v>2564</v>
      </c>
    </row>
    <row r="1310" spans="1:57" s="1" customFormat="1" ht="15" x14ac:dyDescent="0.25">
      <c r="A1310" s="2"/>
      <c r="D1310" s="2"/>
      <c r="E1310" s="2"/>
      <c r="H1310" s="1" t="s">
        <v>3158</v>
      </c>
      <c r="I1310" s="1" t="s">
        <v>3447</v>
      </c>
      <c r="J1310" s="1" t="s">
        <v>3471</v>
      </c>
      <c r="M1310" s="18" t="s">
        <v>3997</v>
      </c>
      <c r="N1310" s="18"/>
      <c r="O1310" s="1" t="s">
        <v>5170</v>
      </c>
      <c r="P1310" s="1" t="s">
        <v>488</v>
      </c>
      <c r="Q1310" s="1" t="s">
        <v>296</v>
      </c>
      <c r="R1310" s="1">
        <v>85209</v>
      </c>
      <c r="S1310" s="1" t="s">
        <v>4213</v>
      </c>
      <c r="AD1310" s="2"/>
      <c r="AE1310" s="3"/>
      <c r="AF1310" s="1" t="s">
        <v>2564</v>
      </c>
      <c r="AJ1310" s="1" t="s">
        <v>3162</v>
      </c>
      <c r="AT1310" s="1" t="s">
        <v>3162</v>
      </c>
      <c r="AW1310" s="1" t="s">
        <v>3162</v>
      </c>
      <c r="AY1310" s="1" t="s">
        <v>3162</v>
      </c>
      <c r="BC1310" s="1">
        <f t="shared" si="19"/>
        <v>4</v>
      </c>
    </row>
    <row r="1311" spans="1:57" s="1" customFormat="1" ht="15" x14ac:dyDescent="0.25">
      <c r="A1311" s="6">
        <v>42691</v>
      </c>
      <c r="D1311" s="6">
        <v>42691</v>
      </c>
      <c r="E1311" s="2"/>
      <c r="G1311" s="1" t="s">
        <v>3162</v>
      </c>
      <c r="H1311" s="1" t="s">
        <v>3158</v>
      </c>
      <c r="I1311" s="1" t="s">
        <v>2051</v>
      </c>
      <c r="J1311" s="1" t="s">
        <v>363</v>
      </c>
      <c r="L1311" s="1" t="s">
        <v>3709</v>
      </c>
      <c r="M1311" s="18" t="s">
        <v>3249</v>
      </c>
      <c r="N1311" s="18"/>
      <c r="O1311" s="1" t="s">
        <v>2942</v>
      </c>
      <c r="P1311" s="1" t="s">
        <v>5031</v>
      </c>
      <c r="Q1311" s="1" t="s">
        <v>296</v>
      </c>
      <c r="R1311" s="1">
        <v>85119</v>
      </c>
      <c r="S1311" s="1" t="s">
        <v>4213</v>
      </c>
      <c r="T1311" s="1" t="s">
        <v>4712</v>
      </c>
      <c r="U1311" s="1">
        <v>1</v>
      </c>
      <c r="V1311" s="1" t="s">
        <v>5189</v>
      </c>
      <c r="AF1311" s="2"/>
      <c r="AG1311" s="2"/>
      <c r="AH1311" s="2"/>
      <c r="AI1311" s="2"/>
      <c r="AJ1311" s="2"/>
      <c r="AK1311" s="2"/>
      <c r="AL1311" s="2"/>
      <c r="AM1311" s="2" t="s">
        <v>3162</v>
      </c>
      <c r="AN1311" s="2"/>
      <c r="AO1311" s="2"/>
      <c r="AP1311" s="2"/>
      <c r="AQ1311" s="2"/>
      <c r="AR1311" s="2"/>
      <c r="AS1311" s="2"/>
      <c r="AT1311" s="2"/>
      <c r="AV1311" s="2"/>
      <c r="AW1311" s="2"/>
      <c r="AX1311" s="2"/>
      <c r="AY1311" s="2"/>
      <c r="AZ1311" s="2"/>
      <c r="BA1311" s="2"/>
      <c r="BB1311" s="2"/>
      <c r="BC1311" s="1">
        <f t="shared" si="19"/>
        <v>1</v>
      </c>
      <c r="BD1311" s="3"/>
    </row>
    <row r="1312" spans="1:57" s="1" customFormat="1" ht="15" x14ac:dyDescent="0.25">
      <c r="A1312" s="2"/>
      <c r="D1312" s="2"/>
      <c r="E1312" s="2"/>
      <c r="H1312" s="1" t="s">
        <v>481</v>
      </c>
      <c r="I1312" s="1" t="s">
        <v>1168</v>
      </c>
      <c r="J1312" s="1" t="s">
        <v>299</v>
      </c>
      <c r="L1312" s="1" t="s">
        <v>1169</v>
      </c>
      <c r="M1312" s="23" t="s">
        <v>2180</v>
      </c>
      <c r="N1312" s="23"/>
      <c r="O1312" s="1" t="s">
        <v>1170</v>
      </c>
      <c r="P1312" s="1" t="s">
        <v>488</v>
      </c>
      <c r="Q1312" s="1" t="s">
        <v>296</v>
      </c>
      <c r="R1312" s="1">
        <v>85206</v>
      </c>
      <c r="S1312" s="1" t="s">
        <v>4213</v>
      </c>
      <c r="AD1312" s="2"/>
      <c r="AE1312" s="3"/>
      <c r="AF1312" s="1" t="s">
        <v>2564</v>
      </c>
      <c r="BC1312" s="1">
        <f t="shared" si="19"/>
        <v>0</v>
      </c>
    </row>
    <row r="1313" spans="1:69" s="1" customFormat="1" ht="15" x14ac:dyDescent="0.25">
      <c r="A1313" s="2"/>
      <c r="D1313" s="2"/>
      <c r="E1313" s="2"/>
      <c r="G1313" s="1" t="s">
        <v>3162</v>
      </c>
      <c r="H1313" s="1" t="s">
        <v>3158</v>
      </c>
      <c r="I1313" s="1" t="s">
        <v>1168</v>
      </c>
      <c r="J1313" s="1" t="s">
        <v>1171</v>
      </c>
      <c r="L1313" s="1" t="s">
        <v>1169</v>
      </c>
      <c r="M1313" s="23" t="s">
        <v>2180</v>
      </c>
      <c r="N1313" s="23"/>
      <c r="O1313" s="1" t="s">
        <v>1170</v>
      </c>
      <c r="P1313" s="1" t="s">
        <v>488</v>
      </c>
      <c r="Q1313" s="1" t="s">
        <v>296</v>
      </c>
      <c r="R1313" s="1">
        <v>85206</v>
      </c>
      <c r="S1313" s="1" t="s">
        <v>4712</v>
      </c>
      <c r="AD1313" s="2"/>
      <c r="AE1313" s="3"/>
      <c r="AF1313" s="1" t="s">
        <v>2568</v>
      </c>
      <c r="BC1313" s="1">
        <f t="shared" si="19"/>
        <v>0</v>
      </c>
    </row>
    <row r="1314" spans="1:69" s="1" customFormat="1" ht="15" x14ac:dyDescent="0.25">
      <c r="A1314" s="2"/>
      <c r="D1314" s="2"/>
      <c r="E1314" s="2"/>
      <c r="H1314" s="1" t="s">
        <v>481</v>
      </c>
      <c r="I1314" s="1" t="s">
        <v>2538</v>
      </c>
      <c r="J1314" s="1" t="s">
        <v>2738</v>
      </c>
      <c r="M1314" s="18" t="s">
        <v>2539</v>
      </c>
      <c r="N1314" s="18"/>
      <c r="S1314" s="1" t="s">
        <v>4213</v>
      </c>
      <c r="T1314" s="1" t="s">
        <v>4712</v>
      </c>
      <c r="AD1314" s="2"/>
      <c r="AE1314" s="3"/>
      <c r="AF1314" s="1" t="s">
        <v>2388</v>
      </c>
      <c r="AH1314" s="1" t="s">
        <v>3162</v>
      </c>
      <c r="BC1314" s="1">
        <f t="shared" si="19"/>
        <v>1</v>
      </c>
    </row>
    <row r="1315" spans="1:69" s="1" customFormat="1" ht="15" x14ac:dyDescent="0.25">
      <c r="A1315" s="6"/>
      <c r="C1315" s="14"/>
      <c r="D1315" s="6"/>
      <c r="E1315" s="2"/>
      <c r="I1315" s="1" t="s">
        <v>218</v>
      </c>
      <c r="M1315" s="18"/>
      <c r="N1315" s="18"/>
      <c r="AD1315" s="2"/>
      <c r="AE1315" s="3"/>
      <c r="AX1315" s="1" t="s">
        <v>481</v>
      </c>
      <c r="BC1315" s="1">
        <f t="shared" si="19"/>
        <v>1</v>
      </c>
    </row>
    <row r="1316" spans="1:69" s="1" customFormat="1" ht="15" x14ac:dyDescent="0.25">
      <c r="A1316" s="2"/>
      <c r="D1316" s="2"/>
      <c r="E1316" s="2"/>
      <c r="H1316" s="1" t="s">
        <v>3158</v>
      </c>
      <c r="I1316" s="1" t="s">
        <v>1172</v>
      </c>
      <c r="J1316" s="1" t="s">
        <v>1536</v>
      </c>
      <c r="M1316" s="18" t="s">
        <v>1173</v>
      </c>
      <c r="N1316" s="18"/>
      <c r="S1316" s="1" t="s">
        <v>4712</v>
      </c>
      <c r="AD1316" s="2"/>
      <c r="AE1316" s="3"/>
      <c r="AF1316" s="1" t="s">
        <v>2388</v>
      </c>
      <c r="BC1316" s="1">
        <f t="shared" si="19"/>
        <v>0</v>
      </c>
      <c r="BF1316" s="1" t="s">
        <v>3162</v>
      </c>
      <c r="BG1316" s="1" t="s">
        <v>4712</v>
      </c>
      <c r="BH1316" s="1" t="s">
        <v>4712</v>
      </c>
      <c r="BI1316" s="1" t="s">
        <v>4712</v>
      </c>
    </row>
    <row r="1317" spans="1:69" s="1" customFormat="1" ht="15" x14ac:dyDescent="0.25">
      <c r="A1317" s="2"/>
      <c r="D1317" s="2"/>
      <c r="E1317" s="2"/>
      <c r="H1317" s="1" t="s">
        <v>481</v>
      </c>
      <c r="I1317" s="1" t="s">
        <v>1172</v>
      </c>
      <c r="J1317" s="1" t="s">
        <v>1174</v>
      </c>
      <c r="M1317" s="18" t="s">
        <v>1173</v>
      </c>
      <c r="N1317" s="18"/>
      <c r="S1317" s="1" t="s">
        <v>4213</v>
      </c>
      <c r="AD1317" s="2"/>
      <c r="AE1317" s="3"/>
      <c r="AF1317" s="1" t="s">
        <v>2392</v>
      </c>
      <c r="BC1317" s="1">
        <f t="shared" si="19"/>
        <v>0</v>
      </c>
      <c r="BF1317" s="1" t="s">
        <v>3162</v>
      </c>
      <c r="BG1317" s="1" t="s">
        <v>4712</v>
      </c>
      <c r="BH1317" s="1" t="s">
        <v>4712</v>
      </c>
      <c r="BI1317" s="1" t="s">
        <v>4712</v>
      </c>
    </row>
    <row r="1318" spans="1:69" ht="15" x14ac:dyDescent="0.25">
      <c r="H1318" s="1" t="s">
        <v>481</v>
      </c>
      <c r="I1318" s="1" t="s">
        <v>1949</v>
      </c>
      <c r="J1318" s="1" t="s">
        <v>1950</v>
      </c>
      <c r="K1318" s="1"/>
      <c r="L1318" s="1" t="s">
        <v>1951</v>
      </c>
      <c r="N1318" s="18"/>
      <c r="S1318" s="1"/>
      <c r="T1318" s="1"/>
      <c r="BC1318" s="1">
        <f t="shared" si="19"/>
        <v>0</v>
      </c>
    </row>
    <row r="1319" spans="1:69" s="1" customFormat="1" ht="15" x14ac:dyDescent="0.25">
      <c r="A1319" s="2"/>
      <c r="D1319" s="2"/>
      <c r="E1319" s="2"/>
      <c r="G1319" s="1" t="s">
        <v>3162</v>
      </c>
      <c r="H1319" s="1" t="s">
        <v>3158</v>
      </c>
      <c r="I1319" s="1" t="s">
        <v>3176</v>
      </c>
      <c r="J1319" s="1" t="s">
        <v>1421</v>
      </c>
      <c r="L1319" s="1" t="s">
        <v>1422</v>
      </c>
      <c r="M1319" s="18"/>
      <c r="N1319" s="18"/>
      <c r="O1319" s="1" t="s">
        <v>1423</v>
      </c>
      <c r="P1319" s="1" t="s">
        <v>924</v>
      </c>
      <c r="Q1319" s="1" t="s">
        <v>296</v>
      </c>
      <c r="R1319" s="1">
        <v>85257</v>
      </c>
      <c r="W1319" s="1">
        <v>1</v>
      </c>
      <c r="AD1319" s="1" t="s">
        <v>3175</v>
      </c>
      <c r="AE1319" s="1" t="s">
        <v>1420</v>
      </c>
      <c r="AF1319" s="2" t="s">
        <v>3177</v>
      </c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1">
        <f t="shared" si="19"/>
        <v>0</v>
      </c>
      <c r="BD1319" s="3" t="s">
        <v>3161</v>
      </c>
    </row>
    <row r="1320" spans="1:69" s="1" customFormat="1" ht="15" x14ac:dyDescent="0.25">
      <c r="A1320" s="6">
        <v>42733</v>
      </c>
      <c r="D1320" s="6">
        <v>42733</v>
      </c>
      <c r="E1320" s="2"/>
      <c r="H1320" s="1" t="s">
        <v>3158</v>
      </c>
      <c r="I1320" s="1" t="s">
        <v>4157</v>
      </c>
      <c r="J1320" s="1" t="s">
        <v>3159</v>
      </c>
      <c r="L1320" s="1" t="s">
        <v>3929</v>
      </c>
      <c r="M1320" s="18" t="s">
        <v>3930</v>
      </c>
      <c r="N1320" s="18"/>
      <c r="AC1320" s="2"/>
      <c r="AD1320" s="3" t="s">
        <v>1548</v>
      </c>
      <c r="BC1320" s="1">
        <f t="shared" si="19"/>
        <v>0</v>
      </c>
    </row>
    <row r="1321" spans="1:69" s="1" customFormat="1" ht="15" x14ac:dyDescent="0.25">
      <c r="D1321" s="2"/>
      <c r="E1321" s="2"/>
      <c r="G1321" s="1" t="s">
        <v>3161</v>
      </c>
      <c r="H1321" s="1" t="s">
        <v>481</v>
      </c>
      <c r="I1321" s="1" t="s">
        <v>1175</v>
      </c>
      <c r="J1321" s="1" t="s">
        <v>4580</v>
      </c>
      <c r="L1321" s="1" t="s">
        <v>1176</v>
      </c>
      <c r="M1321" s="18" t="s">
        <v>2088</v>
      </c>
      <c r="N1321" s="18"/>
      <c r="O1321" s="1" t="s">
        <v>1177</v>
      </c>
      <c r="P1321" s="1" t="s">
        <v>3192</v>
      </c>
      <c r="Q1321" s="1" t="s">
        <v>296</v>
      </c>
      <c r="R1321" s="1">
        <v>85218</v>
      </c>
      <c r="S1321" s="1" t="s">
        <v>4213</v>
      </c>
      <c r="AD1321" s="2"/>
      <c r="AE1321" s="3" t="s">
        <v>3161</v>
      </c>
      <c r="AF1321" s="1" t="s">
        <v>2564</v>
      </c>
      <c r="BC1321" s="1">
        <f t="shared" si="19"/>
        <v>0</v>
      </c>
    </row>
    <row r="1322" spans="1:69" s="1" customFormat="1" ht="15" x14ac:dyDescent="0.25">
      <c r="D1322" s="2"/>
      <c r="E1322" s="2"/>
      <c r="G1322" s="1" t="s">
        <v>3161</v>
      </c>
      <c r="H1322" s="1" t="s">
        <v>3158</v>
      </c>
      <c r="I1322" s="1" t="s">
        <v>1175</v>
      </c>
      <c r="J1322" s="1" t="s">
        <v>2089</v>
      </c>
      <c r="L1322" s="1" t="s">
        <v>1176</v>
      </c>
      <c r="M1322" s="18" t="s">
        <v>2088</v>
      </c>
      <c r="N1322" s="18"/>
      <c r="O1322" s="1" t="s">
        <v>1177</v>
      </c>
      <c r="P1322" s="1" t="s">
        <v>3192</v>
      </c>
      <c r="Q1322" s="1" t="s">
        <v>296</v>
      </c>
      <c r="R1322" s="1">
        <v>85218</v>
      </c>
      <c r="S1322" s="1" t="s">
        <v>4712</v>
      </c>
      <c r="AD1322" s="2"/>
      <c r="AE1322" s="3" t="s">
        <v>3161</v>
      </c>
      <c r="AF1322" s="1" t="s">
        <v>2568</v>
      </c>
      <c r="BC1322" s="1">
        <f t="shared" si="19"/>
        <v>0</v>
      </c>
    </row>
    <row r="1323" spans="1:69" s="1" customFormat="1" ht="15" x14ac:dyDescent="0.25">
      <c r="E1323" s="2"/>
      <c r="G1323" s="1" t="s">
        <v>3162</v>
      </c>
      <c r="H1323" s="1" t="s">
        <v>481</v>
      </c>
      <c r="I1323" s="1" t="s">
        <v>1424</v>
      </c>
      <c r="J1323" s="1" t="s">
        <v>3194</v>
      </c>
      <c r="L1323" s="1" t="s">
        <v>413</v>
      </c>
      <c r="M1323" s="18" t="s">
        <v>1426</v>
      </c>
      <c r="N1323" s="18"/>
      <c r="O1323" s="1" t="s">
        <v>1958</v>
      </c>
      <c r="P1323" s="1" t="s">
        <v>488</v>
      </c>
      <c r="Q1323" s="1" t="s">
        <v>296</v>
      </c>
      <c r="R1323" s="1">
        <v>85209</v>
      </c>
      <c r="S1323" s="1" t="s">
        <v>4213</v>
      </c>
      <c r="AB1323" s="1" t="s">
        <v>3160</v>
      </c>
      <c r="AC1323" s="1" t="s">
        <v>1429</v>
      </c>
      <c r="AD1323" s="2"/>
      <c r="AE1323" s="3" t="s">
        <v>3161</v>
      </c>
      <c r="AF1323" s="1" t="s">
        <v>2564</v>
      </c>
      <c r="BC1323" s="1">
        <f t="shared" si="19"/>
        <v>0</v>
      </c>
    </row>
    <row r="1324" spans="1:69" s="1" customFormat="1" ht="15" x14ac:dyDescent="0.25">
      <c r="E1324" s="2"/>
      <c r="G1324" s="1" t="s">
        <v>3162</v>
      </c>
      <c r="H1324" s="1" t="s">
        <v>3158</v>
      </c>
      <c r="I1324" s="1" t="s">
        <v>1424</v>
      </c>
      <c r="J1324" s="1" t="s">
        <v>1612</v>
      </c>
      <c r="L1324" s="1" t="s">
        <v>413</v>
      </c>
      <c r="M1324" s="18" t="s">
        <v>1426</v>
      </c>
      <c r="N1324" s="18"/>
      <c r="O1324" s="1" t="s">
        <v>1958</v>
      </c>
      <c r="P1324" s="1" t="s">
        <v>488</v>
      </c>
      <c r="Q1324" s="1" t="s">
        <v>296</v>
      </c>
      <c r="R1324" s="1">
        <v>85209</v>
      </c>
      <c r="S1324" s="1" t="s">
        <v>4712</v>
      </c>
      <c r="AD1324" s="2"/>
      <c r="AE1324" s="3"/>
      <c r="AF1324" s="1" t="s">
        <v>2568</v>
      </c>
      <c r="BC1324" s="1">
        <f t="shared" si="19"/>
        <v>0</v>
      </c>
    </row>
    <row r="1325" spans="1:69" s="1" customFormat="1" ht="15" x14ac:dyDescent="0.25">
      <c r="E1325" s="2"/>
      <c r="H1325" s="1" t="s">
        <v>481</v>
      </c>
      <c r="I1325" s="1" t="s">
        <v>2090</v>
      </c>
      <c r="J1325" s="1" t="s">
        <v>2091</v>
      </c>
      <c r="L1325" s="1" t="s">
        <v>4513</v>
      </c>
      <c r="M1325" s="18" t="s">
        <v>2093</v>
      </c>
      <c r="N1325" s="18"/>
      <c r="O1325" s="1" t="s">
        <v>2092</v>
      </c>
      <c r="P1325" s="1" t="s">
        <v>3195</v>
      </c>
      <c r="Q1325" s="1" t="s">
        <v>296</v>
      </c>
      <c r="R1325" s="1">
        <v>85282</v>
      </c>
      <c r="S1325" s="1" t="s">
        <v>4213</v>
      </c>
      <c r="AD1325" s="2"/>
      <c r="AE1325" s="3"/>
      <c r="AF1325" s="1" t="s">
        <v>2388</v>
      </c>
      <c r="BC1325" s="1">
        <f t="shared" si="19"/>
        <v>0</v>
      </c>
    </row>
    <row r="1326" spans="1:69" s="1" customFormat="1" ht="15" x14ac:dyDescent="0.25">
      <c r="D1326" s="2"/>
      <c r="E1326" s="2"/>
      <c r="H1326" s="1" t="s">
        <v>481</v>
      </c>
      <c r="I1326" s="1" t="s">
        <v>1954</v>
      </c>
      <c r="J1326" s="1" t="s">
        <v>1955</v>
      </c>
      <c r="L1326" s="1" t="s">
        <v>1956</v>
      </c>
      <c r="M1326" s="18"/>
      <c r="N1326" s="18"/>
      <c r="O1326" s="1" t="s">
        <v>1959</v>
      </c>
      <c r="P1326" s="1" t="s">
        <v>488</v>
      </c>
      <c r="Q1326" s="1" t="s">
        <v>296</v>
      </c>
      <c r="R1326" s="1">
        <v>85206</v>
      </c>
      <c r="AB1326" s="2"/>
      <c r="AC1326" s="3"/>
      <c r="BC1326" s="1">
        <f t="shared" si="19"/>
        <v>0</v>
      </c>
    </row>
    <row r="1327" spans="1:69" s="1" customFormat="1" ht="15" x14ac:dyDescent="0.25">
      <c r="E1327" s="2"/>
      <c r="G1327" s="1" t="s">
        <v>3162</v>
      </c>
      <c r="H1327" s="1" t="s">
        <v>3158</v>
      </c>
      <c r="I1327" s="1" t="s">
        <v>1430</v>
      </c>
      <c r="J1327" s="1" t="s">
        <v>4347</v>
      </c>
      <c r="L1327" s="1" t="s">
        <v>1431</v>
      </c>
      <c r="M1327" s="18"/>
      <c r="N1327" s="18"/>
      <c r="O1327" s="1" t="s">
        <v>1432</v>
      </c>
      <c r="P1327" s="1" t="s">
        <v>488</v>
      </c>
      <c r="Q1327" s="1" t="s">
        <v>296</v>
      </c>
      <c r="R1327" s="1">
        <v>85202</v>
      </c>
      <c r="W1327" s="1">
        <v>1</v>
      </c>
      <c r="AD1327" s="1" t="s">
        <v>3160</v>
      </c>
      <c r="AE1327" s="1" t="s">
        <v>3189</v>
      </c>
      <c r="AF1327" s="2" t="s">
        <v>1016</v>
      </c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1">
        <f t="shared" si="19"/>
        <v>0</v>
      </c>
      <c r="BD1327" s="3" t="s">
        <v>3161</v>
      </c>
      <c r="BH1327" s="1" t="s">
        <v>4712</v>
      </c>
      <c r="BI1327" s="1" t="s">
        <v>4712</v>
      </c>
      <c r="BO1327" s="1" t="s">
        <v>4712</v>
      </c>
      <c r="BP1327" s="1" t="s">
        <v>4712</v>
      </c>
      <c r="BQ1327" s="1" t="s">
        <v>4712</v>
      </c>
    </row>
    <row r="1328" spans="1:69" s="1" customFormat="1" ht="15" x14ac:dyDescent="0.25">
      <c r="D1328" s="2"/>
      <c r="E1328" s="2"/>
      <c r="G1328" s="1" t="s">
        <v>3162</v>
      </c>
      <c r="H1328" s="1" t="s">
        <v>481</v>
      </c>
      <c r="I1328" s="1" t="s">
        <v>2094</v>
      </c>
      <c r="J1328" s="1" t="s">
        <v>2738</v>
      </c>
      <c r="L1328" s="1" t="s">
        <v>2095</v>
      </c>
      <c r="M1328" s="18"/>
      <c r="N1328" s="18"/>
      <c r="O1328" s="1" t="s">
        <v>2099</v>
      </c>
      <c r="P1328" s="1" t="s">
        <v>924</v>
      </c>
      <c r="Q1328" s="1" t="s">
        <v>296</v>
      </c>
      <c r="R1328" s="1">
        <v>85257</v>
      </c>
      <c r="AD1328" s="2"/>
      <c r="AE1328" s="3"/>
      <c r="BC1328" s="1">
        <f t="shared" si="19"/>
        <v>0</v>
      </c>
    </row>
    <row r="1329" spans="1:61" s="1" customFormat="1" ht="15" x14ac:dyDescent="0.25">
      <c r="D1329" s="2"/>
      <c r="E1329" s="2"/>
      <c r="G1329" s="1" t="s">
        <v>3161</v>
      </c>
      <c r="H1329" s="1" t="s">
        <v>3158</v>
      </c>
      <c r="I1329" s="1" t="s">
        <v>1438</v>
      </c>
      <c r="J1329" s="1" t="s">
        <v>1439</v>
      </c>
      <c r="L1329" s="1" t="s">
        <v>4814</v>
      </c>
      <c r="M1329" s="18" t="s">
        <v>702</v>
      </c>
      <c r="N1329" s="18"/>
      <c r="O1329" s="1" t="s">
        <v>5030</v>
      </c>
      <c r="P1329" s="1" t="s">
        <v>5031</v>
      </c>
      <c r="Q1329" s="1" t="s">
        <v>296</v>
      </c>
      <c r="R1329" s="1">
        <v>85119</v>
      </c>
      <c r="S1329" s="1" t="s">
        <v>4213</v>
      </c>
      <c r="AB1329" s="1" t="s">
        <v>3196</v>
      </c>
      <c r="AC1329" s="1" t="s">
        <v>1437</v>
      </c>
      <c r="AD1329" s="2" t="s">
        <v>651</v>
      </c>
      <c r="AE1329" s="3" t="s">
        <v>3161</v>
      </c>
      <c r="AF1329" s="1" t="s">
        <v>2388</v>
      </c>
      <c r="BC1329" s="1">
        <f t="shared" si="19"/>
        <v>0</v>
      </c>
    </row>
    <row r="1330" spans="1:61" s="1" customFormat="1" ht="15" x14ac:dyDescent="0.25">
      <c r="D1330" s="6"/>
      <c r="E1330" s="2"/>
      <c r="I1330" s="1" t="s">
        <v>3302</v>
      </c>
      <c r="J1330" s="1" t="s">
        <v>3301</v>
      </c>
      <c r="M1330" s="18"/>
      <c r="N1330" s="18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V1330" s="2"/>
      <c r="AW1330" s="2"/>
      <c r="AX1330" s="2"/>
      <c r="AY1330" s="2"/>
      <c r="AZ1330" s="2"/>
      <c r="BA1330" s="2"/>
      <c r="BB1330" s="2" t="s">
        <v>3162</v>
      </c>
      <c r="BC1330" s="1">
        <f t="shared" si="19"/>
        <v>1</v>
      </c>
      <c r="BD1330" s="3"/>
    </row>
    <row r="1331" spans="1:61" s="1" customFormat="1" ht="15" x14ac:dyDescent="0.25">
      <c r="D1331" s="2"/>
      <c r="E1331" s="2"/>
      <c r="G1331" s="1" t="s">
        <v>3161</v>
      </c>
      <c r="H1331" s="1" t="s">
        <v>3158</v>
      </c>
      <c r="I1331" s="1" t="s">
        <v>2100</v>
      </c>
      <c r="J1331" s="1" t="s">
        <v>2101</v>
      </c>
      <c r="L1331" s="1" t="s">
        <v>816</v>
      </c>
      <c r="M1331" s="18" t="s">
        <v>2103</v>
      </c>
      <c r="N1331" s="18"/>
      <c r="O1331" s="1" t="s">
        <v>2102</v>
      </c>
      <c r="P1331" s="1" t="s">
        <v>488</v>
      </c>
      <c r="Q1331" s="1" t="s">
        <v>296</v>
      </c>
      <c r="R1331" s="1">
        <v>85215</v>
      </c>
      <c r="S1331" s="1" t="s">
        <v>4712</v>
      </c>
      <c r="AA1331" s="1" t="s">
        <v>817</v>
      </c>
      <c r="AD1331" s="2"/>
      <c r="AE1331" s="3" t="s">
        <v>3161</v>
      </c>
      <c r="AF1331" s="1" t="s">
        <v>2388</v>
      </c>
      <c r="BC1331" s="1">
        <f t="shared" si="19"/>
        <v>0</v>
      </c>
      <c r="BF1331" s="1" t="s">
        <v>4712</v>
      </c>
      <c r="BG1331" s="1" t="s">
        <v>4712</v>
      </c>
      <c r="BI1331" s="1" t="s">
        <v>4712</v>
      </c>
    </row>
    <row r="1332" spans="1:61" s="1" customFormat="1" ht="15" x14ac:dyDescent="0.25">
      <c r="D1332" s="2"/>
      <c r="E1332" s="2"/>
      <c r="G1332" s="1" t="s">
        <v>3161</v>
      </c>
      <c r="H1332" s="1" t="s">
        <v>481</v>
      </c>
      <c r="I1332" s="1" t="s">
        <v>2100</v>
      </c>
      <c r="J1332" s="1" t="s">
        <v>2104</v>
      </c>
      <c r="L1332" s="1" t="s">
        <v>816</v>
      </c>
      <c r="M1332" s="18" t="s">
        <v>2103</v>
      </c>
      <c r="N1332" s="18"/>
      <c r="O1332" s="1" t="s">
        <v>2102</v>
      </c>
      <c r="P1332" s="1" t="s">
        <v>488</v>
      </c>
      <c r="Q1332" s="1" t="s">
        <v>296</v>
      </c>
      <c r="R1332" s="1">
        <v>85215</v>
      </c>
      <c r="S1332" s="1" t="s">
        <v>4213</v>
      </c>
      <c r="AA1332" s="1" t="s">
        <v>818</v>
      </c>
      <c r="AD1332" s="2"/>
      <c r="AE1332" s="3" t="s">
        <v>3161</v>
      </c>
      <c r="AF1332" s="1" t="s">
        <v>2392</v>
      </c>
      <c r="BC1332" s="1">
        <f t="shared" si="19"/>
        <v>0</v>
      </c>
      <c r="BF1332" s="1" t="s">
        <v>4712</v>
      </c>
      <c r="BG1332" s="1" t="s">
        <v>4712</v>
      </c>
      <c r="BI1332" s="1" t="s">
        <v>4712</v>
      </c>
    </row>
    <row r="1333" spans="1:61" s="1" customFormat="1" ht="15" x14ac:dyDescent="0.25">
      <c r="D1333" s="2"/>
      <c r="E1333" s="2"/>
      <c r="H1333" s="1" t="s">
        <v>481</v>
      </c>
      <c r="I1333" s="1" t="s">
        <v>2105</v>
      </c>
      <c r="J1333" s="1" t="s">
        <v>3491</v>
      </c>
      <c r="M1333" s="18" t="s">
        <v>2106</v>
      </c>
      <c r="N1333" s="18"/>
      <c r="Q1333" s="1" t="s">
        <v>296</v>
      </c>
      <c r="S1333" s="1" t="s">
        <v>4213</v>
      </c>
      <c r="AD1333" s="2"/>
      <c r="AE1333" s="3"/>
      <c r="AF1333" s="1" t="s">
        <v>2388</v>
      </c>
      <c r="BC1333" s="1">
        <f t="shared" si="19"/>
        <v>0</v>
      </c>
    </row>
    <row r="1334" spans="1:61" s="1" customFormat="1" ht="15" x14ac:dyDescent="0.25">
      <c r="D1334" s="2"/>
      <c r="E1334" s="2"/>
      <c r="G1334" s="1" t="s">
        <v>3162</v>
      </c>
      <c r="H1334" s="1" t="s">
        <v>3158</v>
      </c>
      <c r="I1334" s="1" t="s">
        <v>2107</v>
      </c>
      <c r="J1334" s="1" t="s">
        <v>2108</v>
      </c>
      <c r="L1334" s="1" t="s">
        <v>2109</v>
      </c>
      <c r="M1334" s="18" t="s">
        <v>2111</v>
      </c>
      <c r="N1334" s="18"/>
      <c r="O1334" s="1" t="s">
        <v>2110</v>
      </c>
      <c r="P1334" s="1" t="s">
        <v>488</v>
      </c>
      <c r="Q1334" s="1" t="s">
        <v>296</v>
      </c>
      <c r="R1334" s="1">
        <v>85209</v>
      </c>
      <c r="S1334" s="1" t="s">
        <v>4213</v>
      </c>
      <c r="U1334" s="8"/>
      <c r="AB1334" s="1" t="s">
        <v>3609</v>
      </c>
      <c r="AD1334" s="2"/>
      <c r="AE1334" s="3" t="s">
        <v>3161</v>
      </c>
      <c r="BC1334" s="1">
        <f t="shared" si="19"/>
        <v>0</v>
      </c>
    </row>
    <row r="1335" spans="1:61" s="1" customFormat="1" ht="15" x14ac:dyDescent="0.25">
      <c r="D1335" s="2"/>
      <c r="E1335" s="2"/>
      <c r="H1335" s="1" t="s">
        <v>481</v>
      </c>
      <c r="I1335" s="1" t="s">
        <v>1308</v>
      </c>
      <c r="J1335" s="1" t="s">
        <v>2728</v>
      </c>
      <c r="M1335" s="18" t="s">
        <v>1309</v>
      </c>
      <c r="N1335" s="18"/>
      <c r="S1335" s="1" t="s">
        <v>4213</v>
      </c>
      <c r="AD1335" s="2"/>
      <c r="AE1335" s="3"/>
      <c r="AF1335" s="1" t="s">
        <v>2564</v>
      </c>
      <c r="BC1335" s="1">
        <f t="shared" si="19"/>
        <v>0</v>
      </c>
    </row>
    <row r="1336" spans="1:61" s="1" customFormat="1" ht="15" x14ac:dyDescent="0.25">
      <c r="D1336" s="2"/>
      <c r="E1336" s="2"/>
      <c r="H1336" s="1" t="s">
        <v>3158</v>
      </c>
      <c r="I1336" s="1" t="s">
        <v>1308</v>
      </c>
      <c r="J1336" s="1" t="s">
        <v>5049</v>
      </c>
      <c r="M1336" s="18" t="s">
        <v>1309</v>
      </c>
      <c r="N1336" s="18"/>
      <c r="S1336" s="1" t="s">
        <v>4712</v>
      </c>
      <c r="AD1336" s="2"/>
      <c r="AE1336" s="3"/>
      <c r="AF1336" s="1" t="s">
        <v>2568</v>
      </c>
      <c r="BC1336" s="1">
        <f t="shared" si="19"/>
        <v>0</v>
      </c>
    </row>
    <row r="1337" spans="1:61" s="1" customFormat="1" ht="15" x14ac:dyDescent="0.25">
      <c r="D1337" s="2"/>
      <c r="E1337" s="2"/>
      <c r="G1337" s="1" t="s">
        <v>3161</v>
      </c>
      <c r="H1337" s="1" t="s">
        <v>3158</v>
      </c>
      <c r="I1337" s="1" t="s">
        <v>1310</v>
      </c>
      <c r="J1337" s="1" t="s">
        <v>2979</v>
      </c>
      <c r="L1337" s="1" t="s">
        <v>1311</v>
      </c>
      <c r="M1337" s="18"/>
      <c r="N1337" s="18"/>
      <c r="AB1337" s="2"/>
      <c r="AC1337" s="3"/>
      <c r="BC1337" s="1">
        <f t="shared" si="19"/>
        <v>0</v>
      </c>
      <c r="BD1337" s="1" t="s">
        <v>4712</v>
      </c>
      <c r="BE1337" s="1" t="s">
        <v>4712</v>
      </c>
    </row>
    <row r="1338" spans="1:61" s="1" customFormat="1" ht="15" x14ac:dyDescent="0.25">
      <c r="E1338" s="2"/>
      <c r="F1338" s="2"/>
      <c r="G1338" s="3"/>
      <c r="H1338" s="1" t="s">
        <v>3158</v>
      </c>
      <c r="I1338" s="6" t="s">
        <v>4515</v>
      </c>
      <c r="J1338" s="1" t="s">
        <v>2450</v>
      </c>
      <c r="L1338" s="1" t="s">
        <v>4516</v>
      </c>
      <c r="M1338" s="18" t="s">
        <v>4517</v>
      </c>
      <c r="N1338" s="18"/>
      <c r="O1338" s="1" t="s">
        <v>4514</v>
      </c>
      <c r="P1338" s="1" t="s">
        <v>2870</v>
      </c>
      <c r="Q1338" s="1" t="s">
        <v>296</v>
      </c>
      <c r="R1338" s="1">
        <v>85248</v>
      </c>
      <c r="S1338" s="1" t="s">
        <v>4213</v>
      </c>
      <c r="AD1338" s="6" t="s">
        <v>287</v>
      </c>
      <c r="AE1338" s="2"/>
      <c r="AF1338" s="1" t="s">
        <v>2388</v>
      </c>
      <c r="BC1338" s="1">
        <f t="shared" ref="BC1338:BC1401" si="20">COUNTA(AG1338:BB1338)</f>
        <v>0</v>
      </c>
      <c r="BG1338" s="1" t="s">
        <v>4712</v>
      </c>
      <c r="BH1338" s="1" t="s">
        <v>4712</v>
      </c>
    </row>
    <row r="1339" spans="1:61" s="1" customFormat="1" ht="15" x14ac:dyDescent="0.25">
      <c r="A1339" s="8"/>
      <c r="D1339" s="6"/>
      <c r="E1339" s="2"/>
      <c r="F1339" s="2"/>
      <c r="H1339" s="1" t="s">
        <v>3158</v>
      </c>
      <c r="I1339" s="1" t="s">
        <v>1480</v>
      </c>
      <c r="J1339" s="1" t="s">
        <v>3722</v>
      </c>
      <c r="M1339" s="18"/>
      <c r="N1339" s="18"/>
      <c r="AD1339" s="2"/>
      <c r="AE1339" s="3"/>
      <c r="AI1339" s="1" t="s">
        <v>3162</v>
      </c>
      <c r="AJ1339" s="1" t="s">
        <v>3162</v>
      </c>
      <c r="AL1339" s="1" t="s">
        <v>3162</v>
      </c>
      <c r="AM1339" s="1" t="s">
        <v>3162</v>
      </c>
      <c r="AO1339" s="1" t="s">
        <v>3162</v>
      </c>
      <c r="AR1339" s="1" t="s">
        <v>3162</v>
      </c>
      <c r="AS1339" s="1" t="s">
        <v>3158</v>
      </c>
      <c r="AT1339" s="1" t="s">
        <v>3162</v>
      </c>
      <c r="AU1339" s="1" t="s">
        <v>3162</v>
      </c>
      <c r="AV1339" s="1" t="s">
        <v>3162</v>
      </c>
      <c r="AW1339" s="1" t="s">
        <v>3162</v>
      </c>
      <c r="AX1339" s="1" t="s">
        <v>3162</v>
      </c>
      <c r="AY1339" s="1" t="s">
        <v>3162</v>
      </c>
      <c r="AZ1339" s="1" t="s">
        <v>3162</v>
      </c>
      <c r="BA1339" s="1" t="s">
        <v>3162</v>
      </c>
      <c r="BC1339" s="1">
        <f t="shared" si="20"/>
        <v>15</v>
      </c>
    </row>
    <row r="1340" spans="1:61" s="1" customFormat="1" ht="15" x14ac:dyDescent="0.25">
      <c r="A1340" s="8"/>
      <c r="D1340" s="6"/>
      <c r="E1340" s="2"/>
      <c r="F1340" s="2"/>
      <c r="H1340" s="1" t="s">
        <v>3158</v>
      </c>
      <c r="I1340" s="1" t="s">
        <v>2020</v>
      </c>
      <c r="J1340" s="1" t="s">
        <v>2021</v>
      </c>
      <c r="M1340" s="18"/>
      <c r="N1340" s="18"/>
      <c r="AD1340" s="2"/>
      <c r="AE1340" s="3"/>
      <c r="AR1340" s="1" t="s">
        <v>3158</v>
      </c>
      <c r="BC1340" s="1">
        <f t="shared" si="20"/>
        <v>1</v>
      </c>
    </row>
    <row r="1341" spans="1:61" s="1" customFormat="1" ht="15" x14ac:dyDescent="0.25">
      <c r="D1341" s="2"/>
      <c r="E1341" s="2"/>
      <c r="H1341" s="1" t="s">
        <v>481</v>
      </c>
      <c r="I1341" s="1" t="s">
        <v>1440</v>
      </c>
      <c r="J1341" s="1" t="s">
        <v>4348</v>
      </c>
      <c r="L1341" s="1" t="s">
        <v>1187</v>
      </c>
      <c r="M1341" s="18"/>
      <c r="N1341" s="18"/>
      <c r="O1341" s="1" t="s">
        <v>1241</v>
      </c>
      <c r="P1341" s="1" t="s">
        <v>488</v>
      </c>
      <c r="Q1341" s="1" t="s">
        <v>296</v>
      </c>
      <c r="R1341" s="1">
        <v>85206</v>
      </c>
      <c r="AB1341" s="1" t="s">
        <v>3196</v>
      </c>
      <c r="AC1341" s="1" t="s">
        <v>3189</v>
      </c>
      <c r="AD1341" s="2"/>
      <c r="AE1341" s="3"/>
      <c r="BC1341" s="1">
        <f t="shared" si="20"/>
        <v>0</v>
      </c>
    </row>
    <row r="1342" spans="1:61" s="1" customFormat="1" ht="15" x14ac:dyDescent="0.25">
      <c r="A1342" s="8"/>
      <c r="D1342" s="6"/>
      <c r="E1342" s="2"/>
      <c r="F1342" s="2"/>
      <c r="H1342" s="1" t="s">
        <v>481</v>
      </c>
      <c r="I1342" s="1" t="s">
        <v>1440</v>
      </c>
      <c r="J1342" s="1" t="s">
        <v>1532</v>
      </c>
      <c r="M1342" s="18"/>
      <c r="N1342" s="18"/>
      <c r="AD1342" s="2"/>
      <c r="AE1342" s="3"/>
      <c r="AT1342" s="1" t="s">
        <v>3162</v>
      </c>
      <c r="BC1342" s="1">
        <f t="shared" si="20"/>
        <v>1</v>
      </c>
    </row>
    <row r="1343" spans="1:61" s="1" customFormat="1" ht="15" x14ac:dyDescent="0.25">
      <c r="D1343" s="2"/>
      <c r="E1343" s="2"/>
      <c r="H1343" s="1" t="s">
        <v>481</v>
      </c>
      <c r="I1343" s="1" t="s">
        <v>631</v>
      </c>
      <c r="J1343" s="1" t="s">
        <v>4642</v>
      </c>
      <c r="M1343" s="18"/>
      <c r="N1343" s="18"/>
      <c r="AB1343" s="1" t="s">
        <v>297</v>
      </c>
      <c r="AD1343" s="2" t="s">
        <v>2357</v>
      </c>
      <c r="AE1343" s="3"/>
      <c r="BC1343" s="1">
        <f t="shared" si="20"/>
        <v>0</v>
      </c>
    </row>
    <row r="1344" spans="1:61" s="1" customFormat="1" ht="15" x14ac:dyDescent="0.25">
      <c r="D1344" s="2"/>
      <c r="E1344" s="2"/>
      <c r="H1344" s="1" t="s">
        <v>3158</v>
      </c>
      <c r="I1344" s="1" t="s">
        <v>2358</v>
      </c>
      <c r="J1344" s="1" t="s">
        <v>4578</v>
      </c>
      <c r="L1344" s="1" t="s">
        <v>2359</v>
      </c>
      <c r="M1344" s="18" t="s">
        <v>4943</v>
      </c>
      <c r="N1344" s="18"/>
      <c r="O1344" s="1" t="s">
        <v>2360</v>
      </c>
      <c r="P1344" s="1" t="s">
        <v>488</v>
      </c>
      <c r="Q1344" s="1" t="s">
        <v>296</v>
      </c>
      <c r="R1344" s="1">
        <v>85207</v>
      </c>
      <c r="AD1344" s="2"/>
      <c r="AE1344" s="3"/>
      <c r="BC1344" s="1">
        <f t="shared" si="20"/>
        <v>0</v>
      </c>
    </row>
    <row r="1345" spans="1:55" s="1" customFormat="1" ht="15" x14ac:dyDescent="0.25">
      <c r="D1345" s="2"/>
      <c r="E1345" s="2"/>
      <c r="H1345" s="1" t="s">
        <v>481</v>
      </c>
      <c r="I1345" s="1" t="s">
        <v>1242</v>
      </c>
      <c r="J1345" s="1" t="s">
        <v>4206</v>
      </c>
      <c r="M1345" s="18" t="s">
        <v>4207</v>
      </c>
      <c r="N1345" s="18"/>
      <c r="O1345" s="1" t="s">
        <v>979</v>
      </c>
      <c r="S1345" s="1" t="s">
        <v>3161</v>
      </c>
      <c r="AD1345" s="2"/>
      <c r="AE1345" s="3"/>
      <c r="BC1345" s="1">
        <f t="shared" si="20"/>
        <v>0</v>
      </c>
    </row>
    <row r="1346" spans="1:55" s="1" customFormat="1" ht="15" x14ac:dyDescent="0.25">
      <c r="D1346" s="2"/>
      <c r="E1346" s="2"/>
      <c r="H1346" s="1" t="s">
        <v>481</v>
      </c>
      <c r="I1346" s="1" t="s">
        <v>2063</v>
      </c>
      <c r="J1346" s="1" t="s">
        <v>2064</v>
      </c>
      <c r="M1346" s="18" t="s">
        <v>2065</v>
      </c>
      <c r="N1346" s="18"/>
      <c r="S1346" s="1" t="s">
        <v>4213</v>
      </c>
      <c r="AD1346" s="2"/>
      <c r="AE1346" s="3"/>
      <c r="AF1346" s="1" t="s">
        <v>2564</v>
      </c>
      <c r="BC1346" s="1">
        <f t="shared" si="20"/>
        <v>0</v>
      </c>
    </row>
    <row r="1347" spans="1:55" s="1" customFormat="1" ht="15" x14ac:dyDescent="0.25">
      <c r="A1347" s="8" t="s">
        <v>3632</v>
      </c>
      <c r="D1347" s="2"/>
      <c r="E1347" s="2"/>
      <c r="H1347" s="1" t="s">
        <v>481</v>
      </c>
      <c r="I1347" s="1" t="s">
        <v>4476</v>
      </c>
      <c r="J1347" s="1" t="s">
        <v>4477</v>
      </c>
      <c r="M1347" s="18" t="s">
        <v>4597</v>
      </c>
      <c r="N1347" s="18"/>
      <c r="S1347" s="1" t="s">
        <v>4712</v>
      </c>
      <c r="AB1347" s="1" t="s">
        <v>3175</v>
      </c>
      <c r="AC1347" s="1" t="s">
        <v>509</v>
      </c>
      <c r="AD1347" s="2"/>
      <c r="AE1347" s="3"/>
      <c r="BC1347" s="1">
        <f t="shared" si="20"/>
        <v>0</v>
      </c>
    </row>
    <row r="1348" spans="1:55" s="1" customFormat="1" ht="15" x14ac:dyDescent="0.25">
      <c r="A1348" s="8" t="s">
        <v>3633</v>
      </c>
      <c r="D1348" s="2"/>
      <c r="E1348" s="2"/>
      <c r="H1348" s="1" t="s">
        <v>3158</v>
      </c>
      <c r="I1348" s="1" t="s">
        <v>4476</v>
      </c>
      <c r="J1348" s="1" t="s">
        <v>3799</v>
      </c>
      <c r="M1348" s="18" t="s">
        <v>4597</v>
      </c>
      <c r="N1348" s="18"/>
      <c r="S1348" s="1" t="s">
        <v>4213</v>
      </c>
      <c r="AB1348" s="2"/>
      <c r="AC1348" s="3"/>
      <c r="BC1348" s="1">
        <f t="shared" si="20"/>
        <v>0</v>
      </c>
    </row>
    <row r="1349" spans="1:55" s="1" customFormat="1" ht="15" x14ac:dyDescent="0.25">
      <c r="D1349" s="6"/>
      <c r="E1349" s="2"/>
      <c r="G1349" s="1" t="s">
        <v>3161</v>
      </c>
      <c r="H1349" s="1" t="s">
        <v>481</v>
      </c>
      <c r="I1349" s="1" t="s">
        <v>1245</v>
      </c>
      <c r="J1349" s="1" t="s">
        <v>4364</v>
      </c>
      <c r="L1349" s="1" t="s">
        <v>1988</v>
      </c>
      <c r="M1349" s="18" t="s">
        <v>1246</v>
      </c>
      <c r="N1349" s="18"/>
      <c r="O1349" s="1" t="s">
        <v>1992</v>
      </c>
      <c r="P1349" s="1" t="s">
        <v>4354</v>
      </c>
      <c r="Q1349" s="1" t="s">
        <v>3193</v>
      </c>
      <c r="R1349" s="1">
        <v>85032</v>
      </c>
      <c r="S1349" s="1" t="s">
        <v>4213</v>
      </c>
      <c r="AA1349" s="1" t="s">
        <v>1989</v>
      </c>
      <c r="AB1349" s="1" t="s">
        <v>3196</v>
      </c>
      <c r="AC1349" s="1" t="s">
        <v>3161</v>
      </c>
      <c r="AD1349" s="2" t="s">
        <v>793</v>
      </c>
      <c r="AE1349" s="3" t="s">
        <v>3161</v>
      </c>
      <c r="AF1349" s="1" t="s">
        <v>2388</v>
      </c>
      <c r="BC1349" s="1">
        <f t="shared" si="20"/>
        <v>0</v>
      </c>
    </row>
    <row r="1350" spans="1:55" s="1" customFormat="1" ht="15" x14ac:dyDescent="0.25">
      <c r="D1350" s="2"/>
      <c r="E1350" s="2"/>
      <c r="H1350" s="1" t="s">
        <v>481</v>
      </c>
      <c r="I1350" s="1" t="s">
        <v>4819</v>
      </c>
      <c r="J1350" s="1" t="s">
        <v>3178</v>
      </c>
      <c r="L1350" s="1" t="s">
        <v>4821</v>
      </c>
      <c r="M1350" s="18" t="s">
        <v>4823</v>
      </c>
      <c r="N1350" s="18"/>
      <c r="O1350" s="1" t="s">
        <v>4822</v>
      </c>
      <c r="P1350" s="1" t="s">
        <v>488</v>
      </c>
      <c r="Q1350" s="1" t="s">
        <v>3193</v>
      </c>
      <c r="R1350" s="1">
        <v>85206</v>
      </c>
      <c r="S1350" s="1" t="s">
        <v>4213</v>
      </c>
      <c r="AD1350" s="2"/>
      <c r="AE1350" s="3"/>
      <c r="AF1350" s="1" t="s">
        <v>2564</v>
      </c>
      <c r="BC1350" s="1">
        <f t="shared" si="20"/>
        <v>0</v>
      </c>
    </row>
    <row r="1351" spans="1:55" s="1" customFormat="1" ht="15" x14ac:dyDescent="0.25">
      <c r="D1351" s="2"/>
      <c r="E1351" s="2"/>
      <c r="H1351" s="1" t="s">
        <v>3158</v>
      </c>
      <c r="I1351" s="1" t="s">
        <v>4819</v>
      </c>
      <c r="J1351" s="1" t="s">
        <v>4820</v>
      </c>
      <c r="L1351" s="1" t="s">
        <v>4821</v>
      </c>
      <c r="M1351" s="18" t="s">
        <v>4823</v>
      </c>
      <c r="N1351" s="18"/>
      <c r="O1351" s="1" t="s">
        <v>4822</v>
      </c>
      <c r="P1351" s="1" t="s">
        <v>488</v>
      </c>
      <c r="Q1351" s="1" t="s">
        <v>3193</v>
      </c>
      <c r="R1351" s="1">
        <v>85206</v>
      </c>
      <c r="S1351" s="1" t="s">
        <v>4712</v>
      </c>
      <c r="AD1351" s="2"/>
      <c r="AE1351" s="3"/>
      <c r="AF1351" s="1" t="s">
        <v>2568</v>
      </c>
      <c r="BC1351" s="1">
        <f t="shared" si="20"/>
        <v>0</v>
      </c>
    </row>
    <row r="1352" spans="1:55" s="1" customFormat="1" ht="15" x14ac:dyDescent="0.25">
      <c r="A1352" s="8"/>
      <c r="D1352" s="6"/>
      <c r="E1352" s="2"/>
      <c r="F1352" s="2"/>
      <c r="H1352" s="1" t="s">
        <v>3158</v>
      </c>
      <c r="I1352" s="1" t="s">
        <v>2776</v>
      </c>
      <c r="J1352" s="1" t="s">
        <v>3471</v>
      </c>
      <c r="M1352" s="18"/>
      <c r="N1352" s="18"/>
      <c r="AD1352" s="2"/>
      <c r="AE1352" s="3"/>
      <c r="AP1352" s="1" t="s">
        <v>1447</v>
      </c>
      <c r="BC1352" s="1">
        <f t="shared" si="20"/>
        <v>1</v>
      </c>
    </row>
    <row r="1353" spans="1:55" s="1" customFormat="1" ht="15" x14ac:dyDescent="0.25">
      <c r="D1353" s="2"/>
      <c r="E1353" s="2"/>
      <c r="H1353" s="1" t="s">
        <v>3158</v>
      </c>
      <c r="I1353" s="1" t="s">
        <v>424</v>
      </c>
      <c r="J1353" s="1" t="s">
        <v>1265</v>
      </c>
      <c r="L1353" s="1" t="s">
        <v>427</v>
      </c>
      <c r="M1353" s="4" t="s">
        <v>425</v>
      </c>
      <c r="N1353" s="4"/>
      <c r="O1353" s="1" t="s">
        <v>426</v>
      </c>
      <c r="P1353" s="1" t="s">
        <v>488</v>
      </c>
      <c r="Q1353" s="1" t="s">
        <v>296</v>
      </c>
      <c r="R1353" s="1">
        <v>85209</v>
      </c>
      <c r="AB1353" s="1" t="s">
        <v>3189</v>
      </c>
      <c r="AD1353" s="2"/>
      <c r="AE1353" s="3" t="s">
        <v>3161</v>
      </c>
      <c r="AF1353" s="1" t="s">
        <v>2568</v>
      </c>
      <c r="BC1353" s="1">
        <f t="shared" si="20"/>
        <v>0</v>
      </c>
    </row>
    <row r="1354" spans="1:55" s="1" customFormat="1" ht="15" x14ac:dyDescent="0.25">
      <c r="D1354" s="2"/>
      <c r="E1354" s="2"/>
      <c r="H1354" s="1" t="s">
        <v>3158</v>
      </c>
      <c r="I1354" s="1" t="s">
        <v>2182</v>
      </c>
      <c r="J1354" s="1" t="s">
        <v>879</v>
      </c>
      <c r="L1354" s="1" t="s">
        <v>486</v>
      </c>
      <c r="M1354" s="18"/>
      <c r="N1354" s="18"/>
      <c r="O1354" s="1" t="s">
        <v>2183</v>
      </c>
      <c r="P1354" s="1" t="s">
        <v>488</v>
      </c>
      <c r="Q1354" s="1" t="s">
        <v>296</v>
      </c>
      <c r="R1354" s="1">
        <v>85215</v>
      </c>
      <c r="AD1354" s="2"/>
      <c r="AE1354" s="3"/>
      <c r="BC1354" s="1">
        <f t="shared" si="20"/>
        <v>0</v>
      </c>
    </row>
    <row r="1355" spans="1:55" s="1" customFormat="1" ht="15" x14ac:dyDescent="0.25">
      <c r="D1355" s="2"/>
      <c r="E1355" s="2"/>
      <c r="H1355" s="1" t="s">
        <v>3158</v>
      </c>
      <c r="I1355" s="1" t="s">
        <v>2184</v>
      </c>
      <c r="J1355" s="1" t="s">
        <v>4430</v>
      </c>
      <c r="M1355" s="18" t="s">
        <v>2185</v>
      </c>
      <c r="N1355" s="18"/>
      <c r="S1355" s="1" t="s">
        <v>4213</v>
      </c>
      <c r="AD1355" s="2"/>
      <c r="AE1355" s="3"/>
      <c r="AF1355" s="1" t="s">
        <v>2388</v>
      </c>
      <c r="BC1355" s="1">
        <f t="shared" si="20"/>
        <v>0</v>
      </c>
    </row>
    <row r="1356" spans="1:55" s="1" customFormat="1" ht="15" x14ac:dyDescent="0.25">
      <c r="A1356" s="8"/>
      <c r="D1356" s="6"/>
      <c r="E1356" s="2"/>
      <c r="F1356" s="2"/>
      <c r="H1356" s="1" t="s">
        <v>3158</v>
      </c>
      <c r="I1356" s="1" t="s">
        <v>1483</v>
      </c>
      <c r="J1356" s="1" t="s">
        <v>861</v>
      </c>
      <c r="M1356" s="18"/>
      <c r="N1356" s="18"/>
      <c r="AD1356" s="2"/>
      <c r="AE1356" s="3"/>
      <c r="AM1356" s="1" t="s">
        <v>3162</v>
      </c>
      <c r="BC1356" s="1">
        <f t="shared" si="20"/>
        <v>1</v>
      </c>
    </row>
    <row r="1357" spans="1:55" s="1" customFormat="1" ht="15" x14ac:dyDescent="0.25">
      <c r="D1357" s="2"/>
      <c r="E1357" s="2"/>
      <c r="H1357" s="1" t="s">
        <v>3158</v>
      </c>
      <c r="I1357" s="1" t="s">
        <v>2186</v>
      </c>
      <c r="J1357" s="1" t="s">
        <v>2187</v>
      </c>
      <c r="L1357" s="1" t="s">
        <v>2188</v>
      </c>
      <c r="M1357" s="18" t="s">
        <v>2190</v>
      </c>
      <c r="N1357" s="18"/>
      <c r="O1357" s="1" t="s">
        <v>2189</v>
      </c>
      <c r="P1357" s="1" t="s">
        <v>2159</v>
      </c>
      <c r="Q1357" s="1" t="s">
        <v>296</v>
      </c>
      <c r="R1357" s="1">
        <v>85027</v>
      </c>
      <c r="S1357" s="1" t="s">
        <v>4213</v>
      </c>
      <c r="AD1357" s="2"/>
      <c r="AE1357" s="3"/>
      <c r="AF1357" s="1" t="s">
        <v>2564</v>
      </c>
      <c r="BC1357" s="1">
        <f t="shared" si="20"/>
        <v>0</v>
      </c>
    </row>
    <row r="1358" spans="1:55" s="1" customFormat="1" ht="15" x14ac:dyDescent="0.25">
      <c r="A1358" s="6">
        <v>42747</v>
      </c>
      <c r="D1358" s="6">
        <v>42747</v>
      </c>
      <c r="E1358" s="2"/>
      <c r="H1358" s="1" t="s">
        <v>3158</v>
      </c>
      <c r="I1358" s="1" t="s">
        <v>4396</v>
      </c>
      <c r="J1358" s="1" t="s">
        <v>4397</v>
      </c>
      <c r="L1358" s="1" t="s">
        <v>3582</v>
      </c>
      <c r="M1358" s="18"/>
      <c r="N1358" s="18"/>
      <c r="O1358" s="1" t="s">
        <v>3583</v>
      </c>
      <c r="P1358" s="1" t="s">
        <v>3584</v>
      </c>
      <c r="Q1358" s="1" t="s">
        <v>296</v>
      </c>
      <c r="R1358" s="1">
        <v>85351</v>
      </c>
      <c r="AD1358" s="1" t="s">
        <v>2882</v>
      </c>
      <c r="AE1358" s="3"/>
      <c r="BC1358" s="1">
        <f t="shared" si="20"/>
        <v>0</v>
      </c>
    </row>
    <row r="1359" spans="1:55" s="1" customFormat="1" ht="15" x14ac:dyDescent="0.25">
      <c r="E1359" s="2"/>
      <c r="H1359" s="1" t="s">
        <v>3158</v>
      </c>
      <c r="I1359" s="1" t="s">
        <v>129</v>
      </c>
      <c r="J1359" s="1" t="s">
        <v>954</v>
      </c>
      <c r="L1359" s="1" t="s">
        <v>130</v>
      </c>
      <c r="M1359" s="18"/>
      <c r="N1359" s="18"/>
      <c r="O1359" s="1" t="s">
        <v>4296</v>
      </c>
      <c r="P1359" s="1" t="s">
        <v>131</v>
      </c>
      <c r="Q1359" s="1" t="s">
        <v>296</v>
      </c>
      <c r="R1359" s="1">
        <v>85205</v>
      </c>
      <c r="AD1359" s="1" t="s">
        <v>124</v>
      </c>
      <c r="AE1359" s="3"/>
      <c r="BC1359" s="1">
        <f t="shared" si="20"/>
        <v>0</v>
      </c>
    </row>
    <row r="1360" spans="1:55" s="1" customFormat="1" ht="15" x14ac:dyDescent="0.25">
      <c r="D1360" s="2"/>
      <c r="E1360" s="2"/>
      <c r="H1360" s="1" t="s">
        <v>3158</v>
      </c>
      <c r="I1360" s="1" t="s">
        <v>2191</v>
      </c>
      <c r="J1360" s="1" t="s">
        <v>2192</v>
      </c>
      <c r="L1360" s="1" t="s">
        <v>4854</v>
      </c>
      <c r="M1360" s="18"/>
      <c r="N1360" s="18"/>
      <c r="O1360" s="1" t="s">
        <v>4855</v>
      </c>
      <c r="P1360" s="1" t="s">
        <v>3182</v>
      </c>
      <c r="Q1360" s="1" t="s">
        <v>296</v>
      </c>
      <c r="R1360" s="1">
        <v>85234</v>
      </c>
      <c r="AD1360" s="2"/>
      <c r="AE1360" s="3"/>
      <c r="BC1360" s="1">
        <f t="shared" si="20"/>
        <v>0</v>
      </c>
    </row>
    <row r="1361" spans="1:56" s="1" customFormat="1" ht="15" x14ac:dyDescent="0.25">
      <c r="A1361" s="8"/>
      <c r="D1361" s="6"/>
      <c r="E1361" s="2"/>
      <c r="F1361" s="2"/>
      <c r="H1361" s="1" t="s">
        <v>3158</v>
      </c>
      <c r="I1361" s="1" t="s">
        <v>239</v>
      </c>
      <c r="J1361" s="1" t="s">
        <v>4660</v>
      </c>
      <c r="M1361" s="18"/>
      <c r="N1361" s="18"/>
      <c r="AD1361" s="2"/>
      <c r="AE1361" s="3"/>
      <c r="AY1361" s="1" t="s">
        <v>3162</v>
      </c>
      <c r="BC1361" s="1">
        <f t="shared" si="20"/>
        <v>1</v>
      </c>
    </row>
    <row r="1362" spans="1:56" s="1" customFormat="1" ht="15" x14ac:dyDescent="0.25">
      <c r="A1362" s="8"/>
      <c r="D1362" s="6"/>
      <c r="E1362" s="2"/>
      <c r="F1362" s="2"/>
      <c r="H1362" s="1" t="s">
        <v>481</v>
      </c>
      <c r="I1362" s="1" t="s">
        <v>239</v>
      </c>
      <c r="J1362" s="1" t="s">
        <v>4477</v>
      </c>
      <c r="M1362" s="18"/>
      <c r="N1362" s="18"/>
      <c r="AD1362" s="2"/>
      <c r="AE1362" s="3"/>
      <c r="AY1362" s="1" t="s">
        <v>3162</v>
      </c>
      <c r="BC1362" s="1">
        <f t="shared" si="20"/>
        <v>1</v>
      </c>
    </row>
    <row r="1363" spans="1:56" s="1" customFormat="1" ht="15" x14ac:dyDescent="0.25">
      <c r="D1363" s="2"/>
      <c r="E1363" s="2"/>
      <c r="H1363" s="1" t="s">
        <v>481</v>
      </c>
      <c r="I1363" s="1" t="s">
        <v>520</v>
      </c>
      <c r="J1363" s="1" t="s">
        <v>4856</v>
      </c>
      <c r="L1363" s="1" t="s">
        <v>949</v>
      </c>
      <c r="M1363" s="18" t="s">
        <v>4858</v>
      </c>
      <c r="N1363" s="18"/>
      <c r="O1363" s="1" t="s">
        <v>4857</v>
      </c>
      <c r="P1363" s="1" t="s">
        <v>488</v>
      </c>
      <c r="Q1363" s="1" t="s">
        <v>296</v>
      </c>
      <c r="R1363" s="1">
        <v>85208</v>
      </c>
      <c r="S1363" s="1" t="s">
        <v>4213</v>
      </c>
      <c r="AB1363" s="1" t="s">
        <v>3196</v>
      </c>
      <c r="AC1363" s="1" t="s">
        <v>3161</v>
      </c>
      <c r="AD1363" s="2" t="s">
        <v>948</v>
      </c>
      <c r="AE1363" s="3" t="s">
        <v>3161</v>
      </c>
      <c r="AF1363" s="1" t="s">
        <v>2564</v>
      </c>
      <c r="AP1363" s="1" t="s">
        <v>3162</v>
      </c>
      <c r="AW1363" s="1" t="s">
        <v>3162</v>
      </c>
      <c r="BC1363" s="1">
        <f t="shared" si="20"/>
        <v>2</v>
      </c>
    </row>
    <row r="1364" spans="1:56" s="1" customFormat="1" ht="15" x14ac:dyDescent="0.25">
      <c r="A1364" s="8" t="s">
        <v>1315</v>
      </c>
      <c r="D1364" s="6"/>
      <c r="E1364" s="2"/>
      <c r="H1364" s="1" t="s">
        <v>3158</v>
      </c>
      <c r="I1364" s="2" t="s">
        <v>4389</v>
      </c>
      <c r="J1364" s="1" t="s">
        <v>4390</v>
      </c>
      <c r="M1364" s="18"/>
      <c r="N1364" s="18"/>
      <c r="AD1364" s="1" t="s">
        <v>3382</v>
      </c>
      <c r="AE1364" s="3"/>
      <c r="BC1364" s="1">
        <f t="shared" si="20"/>
        <v>0</v>
      </c>
    </row>
    <row r="1365" spans="1:56" s="1" customFormat="1" ht="15" x14ac:dyDescent="0.25">
      <c r="D1365" s="2"/>
      <c r="E1365" s="2"/>
      <c r="H1365" s="1" t="s">
        <v>481</v>
      </c>
      <c r="I1365" s="1" t="s">
        <v>1990</v>
      </c>
      <c r="J1365" s="1" t="s">
        <v>4869</v>
      </c>
      <c r="L1365" s="1" t="s">
        <v>4870</v>
      </c>
      <c r="M1365" s="18" t="s">
        <v>2327</v>
      </c>
      <c r="N1365" s="18"/>
      <c r="O1365" s="1" t="s">
        <v>1593</v>
      </c>
      <c r="P1365" s="1" t="s">
        <v>1594</v>
      </c>
      <c r="Q1365" s="1" t="s">
        <v>2325</v>
      </c>
      <c r="R1365" s="1" t="s">
        <v>2326</v>
      </c>
      <c r="S1365" s="1" t="s">
        <v>4213</v>
      </c>
      <c r="AD1365" s="2"/>
      <c r="AE1365" s="3"/>
      <c r="AF1365" s="1" t="s">
        <v>2564</v>
      </c>
      <c r="BC1365" s="1">
        <f t="shared" si="20"/>
        <v>0</v>
      </c>
    </row>
    <row r="1366" spans="1:56" s="1" customFormat="1" ht="15" x14ac:dyDescent="0.25">
      <c r="D1366" s="2"/>
      <c r="E1366" s="2"/>
      <c r="H1366" s="1" t="s">
        <v>3158</v>
      </c>
      <c r="I1366" s="1" t="s">
        <v>1990</v>
      </c>
      <c r="J1366" s="1" t="s">
        <v>4000</v>
      </c>
      <c r="M1366" s="18" t="s">
        <v>4205</v>
      </c>
      <c r="N1366" s="18"/>
      <c r="S1366" s="1" t="s">
        <v>4213</v>
      </c>
      <c r="AD1366" s="2"/>
      <c r="AE1366" s="3"/>
      <c r="AF1366" s="1" t="s">
        <v>2388</v>
      </c>
      <c r="BC1366" s="1">
        <f t="shared" si="20"/>
        <v>0</v>
      </c>
    </row>
    <row r="1367" spans="1:56" s="1" customFormat="1" ht="15" x14ac:dyDescent="0.25">
      <c r="D1367" s="2"/>
      <c r="E1367" s="2"/>
      <c r="H1367" s="1" t="s">
        <v>481</v>
      </c>
      <c r="I1367" s="1" t="s">
        <v>1012</v>
      </c>
      <c r="J1367" s="1" t="s">
        <v>2328</v>
      </c>
      <c r="M1367" s="18" t="s">
        <v>2329</v>
      </c>
      <c r="N1367" s="18"/>
      <c r="S1367" s="1" t="s">
        <v>4213</v>
      </c>
      <c r="AD1367" s="2"/>
      <c r="AE1367" s="3"/>
      <c r="AF1367" s="1" t="s">
        <v>2564</v>
      </c>
      <c r="BC1367" s="1">
        <f t="shared" si="20"/>
        <v>0</v>
      </c>
      <c r="BD1367" s="1" t="s">
        <v>4712</v>
      </c>
    </row>
    <row r="1368" spans="1:56" s="1" customFormat="1" ht="15" x14ac:dyDescent="0.25">
      <c r="D1368" s="2"/>
      <c r="E1368" s="2"/>
      <c r="H1368" s="1" t="s">
        <v>3158</v>
      </c>
      <c r="I1368" s="1" t="s">
        <v>2330</v>
      </c>
      <c r="J1368" s="1" t="s">
        <v>2161</v>
      </c>
      <c r="L1368" s="1" t="s">
        <v>2331</v>
      </c>
      <c r="M1368" s="18" t="s">
        <v>2333</v>
      </c>
      <c r="N1368" s="18"/>
      <c r="O1368" s="1" t="s">
        <v>2332</v>
      </c>
      <c r="P1368" s="1" t="s">
        <v>3023</v>
      </c>
      <c r="Q1368" s="1" t="s">
        <v>296</v>
      </c>
      <c r="R1368" s="1">
        <v>85206</v>
      </c>
      <c r="S1368" s="1" t="s">
        <v>4712</v>
      </c>
      <c r="AD1368" s="2"/>
      <c r="AE1368" s="3"/>
      <c r="AF1368" s="1" t="s">
        <v>2568</v>
      </c>
      <c r="BC1368" s="1">
        <f t="shared" si="20"/>
        <v>0</v>
      </c>
    </row>
    <row r="1369" spans="1:56" s="1" customFormat="1" ht="15" x14ac:dyDescent="0.25">
      <c r="D1369" s="2"/>
      <c r="E1369" s="2"/>
      <c r="H1369" s="1" t="s">
        <v>3158</v>
      </c>
      <c r="I1369" s="1" t="s">
        <v>2330</v>
      </c>
      <c r="J1369" s="1" t="s">
        <v>3026</v>
      </c>
      <c r="M1369" s="18"/>
      <c r="N1369" s="18"/>
      <c r="AD1369" s="2"/>
      <c r="AE1369" s="3"/>
      <c r="BB1369" s="1" t="s">
        <v>3162</v>
      </c>
      <c r="BC1369" s="1">
        <f t="shared" si="20"/>
        <v>1</v>
      </c>
    </row>
    <row r="1370" spans="1:56" s="1" customFormat="1" ht="15" x14ac:dyDescent="0.25">
      <c r="D1370" s="2"/>
      <c r="E1370" s="2"/>
      <c r="H1370" s="1" t="s">
        <v>481</v>
      </c>
      <c r="I1370" s="1" t="s">
        <v>2330</v>
      </c>
      <c r="J1370" s="1" t="s">
        <v>3178</v>
      </c>
      <c r="L1370" s="1" t="s">
        <v>2331</v>
      </c>
      <c r="M1370" s="18" t="s">
        <v>2333</v>
      </c>
      <c r="N1370" s="18"/>
      <c r="O1370" s="1" t="s">
        <v>2332</v>
      </c>
      <c r="P1370" s="1" t="s">
        <v>3023</v>
      </c>
      <c r="Q1370" s="1" t="s">
        <v>296</v>
      </c>
      <c r="R1370" s="1">
        <v>85206</v>
      </c>
      <c r="S1370" s="1" t="s">
        <v>4213</v>
      </c>
      <c r="AD1370" s="2"/>
      <c r="AE1370" s="3"/>
      <c r="AF1370" s="1" t="s">
        <v>2564</v>
      </c>
      <c r="BC1370" s="1">
        <f t="shared" si="20"/>
        <v>0</v>
      </c>
    </row>
    <row r="1371" spans="1:56" s="1" customFormat="1" ht="15" x14ac:dyDescent="0.25">
      <c r="D1371" s="2"/>
      <c r="E1371" s="2"/>
      <c r="H1371" s="1" t="s">
        <v>481</v>
      </c>
      <c r="I1371" s="1" t="s">
        <v>2330</v>
      </c>
      <c r="J1371" s="1" t="s">
        <v>299</v>
      </c>
      <c r="M1371" s="18" t="s">
        <v>4599</v>
      </c>
      <c r="N1371" s="18"/>
      <c r="S1371" s="1" t="s">
        <v>4213</v>
      </c>
      <c r="AE1371" s="3"/>
      <c r="BC1371" s="1">
        <f t="shared" si="20"/>
        <v>0</v>
      </c>
    </row>
    <row r="1372" spans="1:56" s="1" customFormat="1" ht="15" x14ac:dyDescent="0.25">
      <c r="D1372" s="2"/>
      <c r="E1372" s="2"/>
      <c r="H1372" s="1" t="s">
        <v>3158</v>
      </c>
      <c r="I1372" s="1" t="s">
        <v>2330</v>
      </c>
      <c r="J1372" s="1" t="s">
        <v>4600</v>
      </c>
      <c r="M1372" s="18" t="s">
        <v>4599</v>
      </c>
      <c r="N1372" s="18"/>
      <c r="S1372" s="1" t="s">
        <v>4712</v>
      </c>
      <c r="AE1372" s="3"/>
      <c r="BC1372" s="1">
        <f t="shared" si="20"/>
        <v>0</v>
      </c>
    </row>
    <row r="1373" spans="1:56" s="1" customFormat="1" ht="15" x14ac:dyDescent="0.25">
      <c r="A1373" s="8" t="s">
        <v>4800</v>
      </c>
      <c r="D1373" s="6"/>
      <c r="E1373" s="2"/>
      <c r="H1373" s="1" t="s">
        <v>3158</v>
      </c>
      <c r="I1373" s="1" t="s">
        <v>2330</v>
      </c>
      <c r="J1373" s="1" t="s">
        <v>4391</v>
      </c>
      <c r="M1373" s="18"/>
      <c r="N1373" s="18"/>
      <c r="AD1373" s="2" t="s">
        <v>3383</v>
      </c>
      <c r="AE1373" s="3"/>
      <c r="BC1373" s="1">
        <f t="shared" si="20"/>
        <v>0</v>
      </c>
    </row>
    <row r="1374" spans="1:56" s="1" customFormat="1" ht="15" x14ac:dyDescent="0.25">
      <c r="E1374" s="2"/>
      <c r="H1374" s="1" t="s">
        <v>481</v>
      </c>
      <c r="I1374" s="1" t="s">
        <v>4967</v>
      </c>
      <c r="J1374" s="1" t="s">
        <v>2949</v>
      </c>
      <c r="L1374" s="1" t="s">
        <v>4968</v>
      </c>
      <c r="M1374" s="18"/>
      <c r="N1374" s="18"/>
      <c r="O1374" s="1" t="s">
        <v>3593</v>
      </c>
      <c r="P1374" s="1" t="s">
        <v>488</v>
      </c>
      <c r="Q1374" s="1" t="s">
        <v>296</v>
      </c>
      <c r="R1374" s="1">
        <v>85207</v>
      </c>
      <c r="AD1374" s="2"/>
      <c r="AE1374" s="3"/>
      <c r="BC1374" s="1">
        <f t="shared" si="20"/>
        <v>0</v>
      </c>
    </row>
    <row r="1375" spans="1:56" s="1" customFormat="1" ht="15" x14ac:dyDescent="0.25">
      <c r="D1375" s="2"/>
      <c r="E1375" s="2"/>
      <c r="H1375" s="1" t="s">
        <v>3158</v>
      </c>
      <c r="I1375" s="1" t="s">
        <v>2877</v>
      </c>
      <c r="J1375" s="1" t="s">
        <v>4593</v>
      </c>
      <c r="L1375" s="1" t="s">
        <v>2878</v>
      </c>
      <c r="M1375" s="18"/>
      <c r="N1375" s="18"/>
      <c r="O1375" s="1" t="s">
        <v>5169</v>
      </c>
      <c r="P1375" s="1" t="s">
        <v>488</v>
      </c>
      <c r="Q1375" s="1" t="s">
        <v>296</v>
      </c>
      <c r="R1375" s="1">
        <v>85210</v>
      </c>
      <c r="AD1375" s="1" t="s">
        <v>918</v>
      </c>
      <c r="AE1375" s="3"/>
      <c r="BC1375" s="1">
        <f t="shared" si="20"/>
        <v>0</v>
      </c>
    </row>
    <row r="1376" spans="1:56" s="1" customFormat="1" ht="15" x14ac:dyDescent="0.25">
      <c r="D1376" s="2"/>
      <c r="E1376" s="2"/>
      <c r="H1376" s="1" t="s">
        <v>481</v>
      </c>
      <c r="I1376" s="1" t="s">
        <v>1474</v>
      </c>
      <c r="J1376" s="1" t="s">
        <v>1475</v>
      </c>
      <c r="M1376" s="18"/>
      <c r="N1376" s="18"/>
      <c r="AD1376" s="2"/>
      <c r="AE1376" s="3"/>
      <c r="AL1376" s="1" t="s">
        <v>3162</v>
      </c>
      <c r="BC1376" s="1">
        <f t="shared" si="20"/>
        <v>1</v>
      </c>
    </row>
    <row r="1377" spans="1:56" s="1" customFormat="1" ht="15" x14ac:dyDescent="0.25">
      <c r="D1377" s="2"/>
      <c r="E1377" s="2"/>
      <c r="H1377" s="1" t="s">
        <v>3158</v>
      </c>
      <c r="I1377" s="1" t="s">
        <v>1474</v>
      </c>
      <c r="J1377" s="1" t="s">
        <v>1579</v>
      </c>
      <c r="M1377" s="18"/>
      <c r="N1377" s="18"/>
      <c r="AD1377" s="2"/>
      <c r="AE1377" s="3"/>
      <c r="AL1377" s="1" t="s">
        <v>3162</v>
      </c>
      <c r="BC1377" s="1">
        <f t="shared" si="20"/>
        <v>1</v>
      </c>
    </row>
    <row r="1378" spans="1:56" s="1" customFormat="1" ht="15" x14ac:dyDescent="0.25">
      <c r="A1378" s="8" t="s">
        <v>3636</v>
      </c>
      <c r="D1378" s="2"/>
      <c r="E1378" s="2"/>
      <c r="H1378" s="1" t="s">
        <v>3158</v>
      </c>
      <c r="I1378" s="1" t="s">
        <v>2334</v>
      </c>
      <c r="J1378" s="1" t="s">
        <v>2335</v>
      </c>
      <c r="M1378" s="18"/>
      <c r="N1378" s="18"/>
      <c r="AB1378" s="1" t="s">
        <v>3175</v>
      </c>
      <c r="AC1378" s="1" t="s">
        <v>509</v>
      </c>
      <c r="AD1378" s="2"/>
      <c r="AE1378" s="3"/>
      <c r="BC1378" s="1">
        <f t="shared" si="20"/>
        <v>0</v>
      </c>
    </row>
    <row r="1379" spans="1:56" s="1" customFormat="1" ht="15" x14ac:dyDescent="0.25">
      <c r="A1379" s="8" t="s">
        <v>764</v>
      </c>
      <c r="D1379" s="2"/>
      <c r="E1379" s="2"/>
      <c r="H1379" s="1" t="s">
        <v>481</v>
      </c>
      <c r="I1379" s="1" t="s">
        <v>2334</v>
      </c>
      <c r="J1379" s="1" t="s">
        <v>2336</v>
      </c>
      <c r="M1379" s="18"/>
      <c r="N1379" s="18"/>
      <c r="AB1379" s="1" t="s">
        <v>3175</v>
      </c>
      <c r="AC1379" s="1" t="s">
        <v>509</v>
      </c>
      <c r="AD1379" s="2"/>
      <c r="AE1379" s="3"/>
      <c r="BC1379" s="1">
        <f t="shared" si="20"/>
        <v>0</v>
      </c>
    </row>
    <row r="1380" spans="1:56" s="1" customFormat="1" ht="15" x14ac:dyDescent="0.25">
      <c r="A1380" s="8" t="s">
        <v>4156</v>
      </c>
      <c r="D1380" s="6"/>
      <c r="E1380" s="2"/>
      <c r="H1380" s="1" t="s">
        <v>3158</v>
      </c>
      <c r="I1380" s="1" t="s">
        <v>4155</v>
      </c>
      <c r="J1380" s="1" t="s">
        <v>1055</v>
      </c>
      <c r="M1380" s="18"/>
      <c r="N1380" s="18"/>
      <c r="AB1380" s="2"/>
      <c r="AC1380" s="3"/>
      <c r="AJ1380" s="1" t="s">
        <v>3162</v>
      </c>
      <c r="AK1380" s="1" t="s">
        <v>3162</v>
      </c>
      <c r="AW1380" s="1" t="s">
        <v>3162</v>
      </c>
      <c r="BC1380" s="1">
        <f t="shared" si="20"/>
        <v>3</v>
      </c>
    </row>
    <row r="1381" spans="1:56" s="1" customFormat="1" ht="15" x14ac:dyDescent="0.25">
      <c r="C1381" s="14"/>
      <c r="D1381" s="6"/>
      <c r="E1381" s="2"/>
      <c r="F1381" s="2"/>
      <c r="H1381" s="1" t="s">
        <v>481</v>
      </c>
      <c r="I1381" s="1" t="s">
        <v>2337</v>
      </c>
      <c r="J1381" s="1" t="s">
        <v>2418</v>
      </c>
      <c r="M1381" s="18"/>
      <c r="N1381" s="18"/>
      <c r="AD1381" s="2"/>
      <c r="AE1381" s="3"/>
      <c r="BC1381" s="1">
        <f t="shared" si="20"/>
        <v>0</v>
      </c>
    </row>
    <row r="1382" spans="1:56" s="1" customFormat="1" ht="15" x14ac:dyDescent="0.25">
      <c r="D1382" s="2"/>
      <c r="E1382" s="2"/>
      <c r="H1382" s="1" t="s">
        <v>3158</v>
      </c>
      <c r="I1382" s="1" t="s">
        <v>2337</v>
      </c>
      <c r="J1382" s="1" t="s">
        <v>398</v>
      </c>
      <c r="M1382" s="18"/>
      <c r="N1382" s="18"/>
      <c r="AB1382" s="1" t="s">
        <v>297</v>
      </c>
      <c r="AD1382" s="2"/>
      <c r="AE1382" s="3"/>
      <c r="BC1382" s="1">
        <f t="shared" si="20"/>
        <v>0</v>
      </c>
    </row>
    <row r="1383" spans="1:56" s="1" customFormat="1" ht="15" x14ac:dyDescent="0.25">
      <c r="D1383" s="2"/>
      <c r="E1383" s="2"/>
      <c r="G1383" s="1" t="s">
        <v>3161</v>
      </c>
      <c r="H1383" s="1" t="s">
        <v>3158</v>
      </c>
      <c r="I1383" s="1" t="s">
        <v>2338</v>
      </c>
      <c r="J1383" s="1" t="s">
        <v>2339</v>
      </c>
      <c r="L1383" s="1" t="s">
        <v>2340</v>
      </c>
      <c r="M1383" s="18" t="s">
        <v>2342</v>
      </c>
      <c r="N1383" s="18"/>
      <c r="O1383" s="1" t="s">
        <v>2341</v>
      </c>
      <c r="P1383" s="1" t="s">
        <v>488</v>
      </c>
      <c r="Q1383" s="1" t="s">
        <v>296</v>
      </c>
      <c r="R1383" s="1">
        <v>85029</v>
      </c>
      <c r="S1383" s="1" t="s">
        <v>4213</v>
      </c>
      <c r="AD1383" s="2"/>
      <c r="AE1383" s="3"/>
      <c r="AF1383" s="1" t="s">
        <v>2388</v>
      </c>
      <c r="BC1383" s="1">
        <f t="shared" si="20"/>
        <v>0</v>
      </c>
    </row>
    <row r="1384" spans="1:56" s="1" customFormat="1" ht="15" x14ac:dyDescent="0.25">
      <c r="A1384" s="8"/>
      <c r="D1384" s="6"/>
      <c r="E1384" s="2"/>
      <c r="H1384" s="1" t="s">
        <v>481</v>
      </c>
      <c r="I1384" s="1" t="s">
        <v>2037</v>
      </c>
      <c r="J1384" s="1" t="s">
        <v>2418</v>
      </c>
      <c r="M1384" s="18"/>
      <c r="N1384" s="18"/>
      <c r="AB1384" s="2"/>
      <c r="AC1384" s="3"/>
      <c r="AG1384" s="1" t="s">
        <v>3162</v>
      </c>
      <c r="AH1384" s="1" t="s">
        <v>3162</v>
      </c>
      <c r="AS1384" s="1" t="s">
        <v>3162</v>
      </c>
      <c r="BC1384" s="1">
        <f t="shared" si="20"/>
        <v>3</v>
      </c>
    </row>
    <row r="1385" spans="1:56" s="1" customFormat="1" ht="15" x14ac:dyDescent="0.25">
      <c r="D1385" s="2"/>
      <c r="E1385" s="2"/>
      <c r="H1385" s="1" t="s">
        <v>3158</v>
      </c>
      <c r="I1385" s="1" t="s">
        <v>2343</v>
      </c>
      <c r="J1385" s="1" t="s">
        <v>2344</v>
      </c>
      <c r="M1385" s="18"/>
      <c r="N1385" s="18"/>
      <c r="AB1385" s="1" t="s">
        <v>3160</v>
      </c>
      <c r="AC1385" s="1" t="s">
        <v>2345</v>
      </c>
      <c r="AD1385" s="2" t="s">
        <v>2610</v>
      </c>
      <c r="AE1385" s="3"/>
      <c r="BC1385" s="1">
        <f t="shared" si="20"/>
        <v>0</v>
      </c>
    </row>
    <row r="1386" spans="1:56" s="1" customFormat="1" ht="15" x14ac:dyDescent="0.25">
      <c r="D1386" s="2"/>
      <c r="E1386" s="2"/>
      <c r="H1386" s="1" t="s">
        <v>3158</v>
      </c>
      <c r="I1386" s="1" t="s">
        <v>2346</v>
      </c>
      <c r="J1386" s="1" t="s">
        <v>2347</v>
      </c>
      <c r="L1386" s="1" t="s">
        <v>858</v>
      </c>
      <c r="M1386" s="18" t="s">
        <v>4417</v>
      </c>
      <c r="N1386" s="18"/>
      <c r="O1386" s="1" t="s">
        <v>859</v>
      </c>
      <c r="P1386" s="1" t="s">
        <v>488</v>
      </c>
      <c r="Q1386" s="1" t="s">
        <v>296</v>
      </c>
      <c r="R1386" s="1">
        <v>85206</v>
      </c>
      <c r="AD1386" s="2"/>
      <c r="AE1386" s="3"/>
      <c r="BC1386" s="1">
        <f t="shared" si="20"/>
        <v>0</v>
      </c>
    </row>
    <row r="1387" spans="1:56" s="1" customFormat="1" ht="15" x14ac:dyDescent="0.25">
      <c r="A1387" s="8"/>
      <c r="D1387" s="6"/>
      <c r="E1387" s="2"/>
      <c r="H1387" s="1" t="s">
        <v>481</v>
      </c>
      <c r="I1387" s="1" t="s">
        <v>3272</v>
      </c>
      <c r="J1387" s="1" t="s">
        <v>1236</v>
      </c>
      <c r="M1387" s="18"/>
      <c r="N1387" s="18"/>
      <c r="AB1387" s="2"/>
      <c r="AC1387" s="3"/>
      <c r="AG1387" s="1" t="s">
        <v>3162</v>
      </c>
      <c r="BC1387" s="1">
        <f t="shared" si="20"/>
        <v>1</v>
      </c>
    </row>
    <row r="1388" spans="1:56" s="1" customFormat="1" ht="15" x14ac:dyDescent="0.25">
      <c r="A1388" s="8"/>
      <c r="D1388" s="6"/>
      <c r="E1388" s="2"/>
      <c r="H1388" s="1" t="s">
        <v>3158</v>
      </c>
      <c r="I1388" s="1" t="s">
        <v>3272</v>
      </c>
      <c r="J1388" s="1" t="s">
        <v>3273</v>
      </c>
      <c r="M1388" s="18"/>
      <c r="N1388" s="18"/>
      <c r="AB1388" s="2"/>
      <c r="AC1388" s="3"/>
      <c r="AG1388" s="1" t="s">
        <v>3162</v>
      </c>
      <c r="BC1388" s="1">
        <f t="shared" si="20"/>
        <v>1</v>
      </c>
    </row>
    <row r="1389" spans="1:56" s="1" customFormat="1" ht="15" x14ac:dyDescent="0.25">
      <c r="D1389" s="2"/>
      <c r="E1389" s="2"/>
      <c r="H1389" s="1" t="s">
        <v>3158</v>
      </c>
      <c r="I1389" s="1" t="s">
        <v>860</v>
      </c>
      <c r="J1389" s="1" t="s">
        <v>861</v>
      </c>
      <c r="M1389" s="18" t="s">
        <v>3346</v>
      </c>
      <c r="N1389" s="18"/>
      <c r="S1389" s="1" t="s">
        <v>4213</v>
      </c>
      <c r="AB1389" s="1" t="s">
        <v>297</v>
      </c>
      <c r="AD1389" s="2" t="s">
        <v>862</v>
      </c>
      <c r="AE1389" s="3"/>
      <c r="AF1389" s="1" t="s">
        <v>2564</v>
      </c>
      <c r="BC1389" s="1">
        <f t="shared" si="20"/>
        <v>0</v>
      </c>
    </row>
    <row r="1390" spans="1:56" s="1" customFormat="1" ht="15" x14ac:dyDescent="0.25">
      <c r="A1390" s="6">
        <v>42712</v>
      </c>
      <c r="D1390" s="6">
        <v>42712</v>
      </c>
      <c r="E1390" s="2"/>
      <c r="H1390" s="1" t="s">
        <v>3158</v>
      </c>
      <c r="I1390" s="1" t="s">
        <v>4478</v>
      </c>
      <c r="J1390" s="1" t="s">
        <v>4479</v>
      </c>
      <c r="K1390" s="1">
        <v>1</v>
      </c>
      <c r="L1390" s="1" t="s">
        <v>3237</v>
      </c>
      <c r="M1390" s="18" t="s">
        <v>2789</v>
      </c>
      <c r="N1390" s="18"/>
      <c r="O1390" s="1" t="s">
        <v>2791</v>
      </c>
      <c r="P1390" s="1" t="s">
        <v>488</v>
      </c>
      <c r="Q1390" s="1" t="s">
        <v>296</v>
      </c>
      <c r="R1390" s="1">
        <v>85209</v>
      </c>
      <c r="AF1390" s="2"/>
      <c r="AG1390" s="2"/>
      <c r="AH1390" s="2"/>
      <c r="AI1390" s="2"/>
      <c r="AJ1390" s="2" t="s">
        <v>3162</v>
      </c>
      <c r="AK1390" s="2"/>
      <c r="AL1390" s="2" t="s">
        <v>3162</v>
      </c>
      <c r="AM1390" s="2" t="s">
        <v>3162</v>
      </c>
      <c r="AN1390" s="2" t="s">
        <v>3162</v>
      </c>
      <c r="AO1390" s="2"/>
      <c r="AP1390" s="2"/>
      <c r="AQ1390" s="2"/>
      <c r="AR1390" s="2"/>
      <c r="AS1390" s="2"/>
      <c r="AT1390" s="2" t="s">
        <v>3162</v>
      </c>
      <c r="AV1390" s="2"/>
      <c r="AW1390" s="2"/>
      <c r="AX1390" s="2"/>
      <c r="AY1390" s="2" t="s">
        <v>3162</v>
      </c>
      <c r="AZ1390" s="2"/>
      <c r="BA1390" s="2"/>
      <c r="BB1390" s="2" t="s">
        <v>3162</v>
      </c>
      <c r="BC1390" s="1">
        <f t="shared" si="20"/>
        <v>7</v>
      </c>
      <c r="BD1390" s="3"/>
    </row>
    <row r="1391" spans="1:56" s="1" customFormat="1" ht="15" x14ac:dyDescent="0.25">
      <c r="A1391" s="6">
        <v>42712</v>
      </c>
      <c r="D1391" s="6">
        <v>42712</v>
      </c>
      <c r="E1391" s="2"/>
      <c r="H1391" s="1" t="s">
        <v>481</v>
      </c>
      <c r="I1391" s="1" t="s">
        <v>4478</v>
      </c>
      <c r="J1391" s="1" t="s">
        <v>4480</v>
      </c>
      <c r="K1391" s="1">
        <v>1</v>
      </c>
      <c r="L1391" s="1" t="s">
        <v>2790</v>
      </c>
      <c r="M1391" s="18" t="s">
        <v>2789</v>
      </c>
      <c r="N1391" s="18"/>
      <c r="O1391" s="1" t="s">
        <v>2791</v>
      </c>
      <c r="P1391" s="1" t="s">
        <v>488</v>
      </c>
      <c r="Q1391" s="1" t="s">
        <v>296</v>
      </c>
      <c r="R1391" s="1">
        <v>85209</v>
      </c>
      <c r="AF1391" s="2"/>
      <c r="AG1391" s="2"/>
      <c r="AH1391" s="2"/>
      <c r="AI1391" s="2"/>
      <c r="AJ1391" s="2" t="s">
        <v>3162</v>
      </c>
      <c r="AK1391" s="2"/>
      <c r="AL1391" s="2" t="s">
        <v>3158</v>
      </c>
      <c r="AM1391" s="2" t="s">
        <v>3162</v>
      </c>
      <c r="AN1391" s="2" t="s">
        <v>3162</v>
      </c>
      <c r="AO1391" s="2"/>
      <c r="AP1391" s="2"/>
      <c r="AQ1391" s="2"/>
      <c r="AR1391" s="2"/>
      <c r="AS1391" s="2"/>
      <c r="AT1391" s="2" t="s">
        <v>3162</v>
      </c>
      <c r="AV1391" s="2"/>
      <c r="AW1391" s="2"/>
      <c r="AX1391" s="2"/>
      <c r="AY1391" s="2" t="s">
        <v>3162</v>
      </c>
      <c r="AZ1391" s="2"/>
      <c r="BA1391" s="2"/>
      <c r="BB1391" s="2" t="s">
        <v>3162</v>
      </c>
      <c r="BC1391" s="1">
        <f t="shared" si="20"/>
        <v>7</v>
      </c>
      <c r="BD1391" s="3"/>
    </row>
    <row r="1392" spans="1:56" s="1" customFormat="1" ht="15" x14ac:dyDescent="0.25">
      <c r="C1392" s="14"/>
      <c r="D1392" s="6"/>
      <c r="E1392" s="2"/>
      <c r="H1392" s="1" t="s">
        <v>3158</v>
      </c>
      <c r="I1392" s="1" t="s">
        <v>1457</v>
      </c>
      <c r="J1392" s="1" t="s">
        <v>1456</v>
      </c>
      <c r="M1392" s="18"/>
      <c r="N1392" s="18"/>
      <c r="AD1392" s="2"/>
      <c r="AE1392" s="3"/>
      <c r="AK1392" s="1" t="s">
        <v>3162</v>
      </c>
      <c r="BC1392" s="1">
        <f t="shared" si="20"/>
        <v>1</v>
      </c>
    </row>
    <row r="1393" spans="1:55" s="1" customFormat="1" ht="15" x14ac:dyDescent="0.25">
      <c r="D1393" s="2"/>
      <c r="E1393" s="2"/>
      <c r="H1393" s="1" t="s">
        <v>481</v>
      </c>
      <c r="I1393" s="1" t="s">
        <v>863</v>
      </c>
      <c r="J1393" s="1" t="s">
        <v>2336</v>
      </c>
      <c r="L1393" s="1" t="s">
        <v>864</v>
      </c>
      <c r="M1393" s="18" t="s">
        <v>4418</v>
      </c>
      <c r="N1393" s="18"/>
      <c r="O1393" s="1" t="s">
        <v>865</v>
      </c>
      <c r="P1393" s="1" t="s">
        <v>924</v>
      </c>
      <c r="Q1393" s="1" t="s">
        <v>296</v>
      </c>
      <c r="R1393" s="1">
        <v>85253</v>
      </c>
      <c r="AD1393" s="2"/>
      <c r="AE1393" s="3"/>
      <c r="BC1393" s="1">
        <f t="shared" si="20"/>
        <v>0</v>
      </c>
    </row>
    <row r="1394" spans="1:55" s="1" customFormat="1" ht="15" x14ac:dyDescent="0.25">
      <c r="D1394" s="2"/>
      <c r="E1394" s="2"/>
      <c r="H1394" s="1" t="s">
        <v>3158</v>
      </c>
      <c r="I1394" s="1" t="s">
        <v>863</v>
      </c>
      <c r="J1394" s="1" t="s">
        <v>866</v>
      </c>
      <c r="L1394" s="1" t="s">
        <v>864</v>
      </c>
      <c r="M1394" s="18" t="s">
        <v>4418</v>
      </c>
      <c r="N1394" s="18"/>
      <c r="O1394" s="1" t="s">
        <v>865</v>
      </c>
      <c r="P1394" s="1" t="s">
        <v>924</v>
      </c>
      <c r="Q1394" s="1" t="s">
        <v>296</v>
      </c>
      <c r="R1394" s="1">
        <v>85253</v>
      </c>
      <c r="AD1394" s="2"/>
      <c r="AE1394" s="3"/>
      <c r="BC1394" s="1">
        <f t="shared" si="20"/>
        <v>0</v>
      </c>
    </row>
    <row r="1395" spans="1:55" s="1" customFormat="1" ht="15" x14ac:dyDescent="0.25">
      <c r="C1395" s="14"/>
      <c r="D1395" s="6"/>
      <c r="E1395" s="2"/>
      <c r="H1395" s="1" t="s">
        <v>3158</v>
      </c>
      <c r="I1395" s="1" t="s">
        <v>2013</v>
      </c>
      <c r="J1395" s="1" t="s">
        <v>2014</v>
      </c>
      <c r="M1395" s="18"/>
      <c r="N1395" s="18"/>
      <c r="AD1395" s="2"/>
      <c r="AE1395" s="3"/>
      <c r="AQ1395" s="1" t="s">
        <v>3162</v>
      </c>
      <c r="BC1395" s="1">
        <f t="shared" si="20"/>
        <v>1</v>
      </c>
    </row>
    <row r="1396" spans="1:55" s="1" customFormat="1" ht="15" x14ac:dyDescent="0.25">
      <c r="D1396" s="2"/>
      <c r="E1396" s="2"/>
      <c r="I1396" s="1" t="s">
        <v>867</v>
      </c>
      <c r="J1396" s="1" t="s">
        <v>4684</v>
      </c>
      <c r="M1396" s="18"/>
      <c r="N1396" s="18"/>
      <c r="AD1396" s="2"/>
      <c r="AE1396" s="3"/>
      <c r="BC1396" s="1">
        <f t="shared" si="20"/>
        <v>0</v>
      </c>
    </row>
    <row r="1397" spans="1:55" s="1" customFormat="1" ht="15" x14ac:dyDescent="0.25">
      <c r="D1397" s="2"/>
      <c r="E1397" s="2"/>
      <c r="H1397" s="1" t="s">
        <v>3158</v>
      </c>
      <c r="I1397" s="1" t="s">
        <v>867</v>
      </c>
      <c r="J1397" s="1" t="s">
        <v>3069</v>
      </c>
      <c r="M1397" s="18"/>
      <c r="N1397" s="18"/>
      <c r="AD1397" s="2"/>
      <c r="AE1397" s="3"/>
      <c r="BC1397" s="1">
        <f t="shared" si="20"/>
        <v>0</v>
      </c>
    </row>
    <row r="1398" spans="1:55" s="1" customFormat="1" ht="15" x14ac:dyDescent="0.25">
      <c r="D1398" s="2"/>
      <c r="E1398" s="2"/>
      <c r="H1398" s="1" t="s">
        <v>481</v>
      </c>
      <c r="I1398" s="1" t="s">
        <v>867</v>
      </c>
      <c r="J1398" s="1" t="s">
        <v>2738</v>
      </c>
      <c r="M1398" s="18" t="s">
        <v>2070</v>
      </c>
      <c r="N1398" s="18"/>
      <c r="Q1398" s="1" t="s">
        <v>296</v>
      </c>
      <c r="S1398" s="1" t="s">
        <v>4213</v>
      </c>
      <c r="AD1398" s="2"/>
      <c r="AE1398" s="3"/>
      <c r="AF1398" s="1" t="s">
        <v>2388</v>
      </c>
      <c r="BC1398" s="1">
        <f t="shared" si="20"/>
        <v>0</v>
      </c>
    </row>
    <row r="1399" spans="1:55" s="1" customFormat="1" ht="15" x14ac:dyDescent="0.25">
      <c r="D1399" s="6"/>
      <c r="E1399" s="2"/>
      <c r="G1399" s="1" t="s">
        <v>3162</v>
      </c>
      <c r="H1399" s="1" t="s">
        <v>481</v>
      </c>
      <c r="I1399" s="1" t="s">
        <v>1918</v>
      </c>
      <c r="J1399" s="1" t="s">
        <v>299</v>
      </c>
      <c r="L1399" s="1" t="s">
        <v>1919</v>
      </c>
      <c r="M1399" s="18" t="s">
        <v>1920</v>
      </c>
      <c r="N1399" s="18"/>
      <c r="O1399" s="1" t="s">
        <v>841</v>
      </c>
      <c r="P1399" s="1" t="s">
        <v>650</v>
      </c>
      <c r="Q1399" s="1" t="s">
        <v>296</v>
      </c>
      <c r="R1399" s="1">
        <v>85248</v>
      </c>
      <c r="S1399" s="1" t="s">
        <v>4213</v>
      </c>
      <c r="U1399" s="1">
        <v>1</v>
      </c>
      <c r="V1399" s="1" t="s">
        <v>3357</v>
      </c>
      <c r="AD1399" s="2" t="s">
        <v>3728</v>
      </c>
      <c r="AE1399" s="3"/>
      <c r="AF1399" s="1" t="s">
        <v>1771</v>
      </c>
      <c r="BC1399" s="1">
        <f t="shared" si="20"/>
        <v>0</v>
      </c>
    </row>
    <row r="1400" spans="1:55" s="1" customFormat="1" ht="15" x14ac:dyDescent="0.25">
      <c r="D1400" s="2"/>
      <c r="E1400" s="2"/>
      <c r="G1400" s="1" t="s">
        <v>3161</v>
      </c>
      <c r="H1400" s="1" t="s">
        <v>481</v>
      </c>
      <c r="I1400" s="1" t="s">
        <v>1275</v>
      </c>
      <c r="J1400" s="1" t="s">
        <v>299</v>
      </c>
      <c r="L1400" s="1" t="s">
        <v>4947</v>
      </c>
      <c r="M1400" s="18"/>
      <c r="N1400" s="18"/>
      <c r="O1400" s="1" t="s">
        <v>4948</v>
      </c>
      <c r="P1400" s="1" t="s">
        <v>4949</v>
      </c>
      <c r="Q1400" s="1" t="s">
        <v>4950</v>
      </c>
      <c r="R1400" s="1">
        <v>61240</v>
      </c>
      <c r="AB1400" s="2"/>
      <c r="AC1400" s="3"/>
      <c r="BC1400" s="1">
        <f t="shared" si="20"/>
        <v>0</v>
      </c>
    </row>
    <row r="1401" spans="1:55" s="1" customFormat="1" ht="15" x14ac:dyDescent="0.25">
      <c r="C1401" s="14"/>
      <c r="D1401" s="6"/>
      <c r="E1401" s="2"/>
      <c r="I1401" s="1" t="s">
        <v>219</v>
      </c>
      <c r="J1401" s="1" t="s">
        <v>2210</v>
      </c>
      <c r="M1401" s="18"/>
      <c r="N1401" s="18"/>
      <c r="AD1401" s="2"/>
      <c r="AE1401" s="3"/>
      <c r="AX1401" s="1" t="s">
        <v>3162</v>
      </c>
      <c r="BC1401" s="1">
        <f t="shared" si="20"/>
        <v>1</v>
      </c>
    </row>
    <row r="1402" spans="1:55" s="1" customFormat="1" ht="15" x14ac:dyDescent="0.25">
      <c r="D1402" s="6"/>
      <c r="E1402" s="2"/>
      <c r="H1402" s="1" t="s">
        <v>3158</v>
      </c>
      <c r="I1402" s="1" t="s">
        <v>4481</v>
      </c>
      <c r="J1402" s="1" t="s">
        <v>781</v>
      </c>
      <c r="M1402" s="18"/>
      <c r="N1402" s="18"/>
      <c r="AD1402" s="1" t="s">
        <v>4656</v>
      </c>
      <c r="AE1402" s="3"/>
      <c r="BC1402" s="1">
        <f t="shared" ref="BC1402:BC1411" si="21">COUNTA(AG1402:BB1402)</f>
        <v>0</v>
      </c>
    </row>
    <row r="1403" spans="1:55" s="1" customFormat="1" ht="15" x14ac:dyDescent="0.25">
      <c r="E1403" s="2"/>
      <c r="H1403" s="1" t="s">
        <v>481</v>
      </c>
      <c r="I1403" s="1" t="s">
        <v>591</v>
      </c>
      <c r="J1403" s="1" t="s">
        <v>592</v>
      </c>
      <c r="L1403" s="1" t="s">
        <v>589</v>
      </c>
      <c r="M1403" s="18" t="s">
        <v>593</v>
      </c>
      <c r="N1403" s="18"/>
      <c r="O1403" s="1" t="s">
        <v>2946</v>
      </c>
      <c r="P1403" s="1" t="s">
        <v>5031</v>
      </c>
      <c r="Q1403" s="1" t="s">
        <v>296</v>
      </c>
      <c r="R1403" s="1">
        <v>85120</v>
      </c>
      <c r="S1403" s="1" t="s">
        <v>4213</v>
      </c>
      <c r="AD1403" s="2" t="s">
        <v>587</v>
      </c>
      <c r="AE1403" s="3"/>
      <c r="AF1403" s="1" t="s">
        <v>2388</v>
      </c>
      <c r="BC1403" s="1">
        <f t="shared" si="21"/>
        <v>0</v>
      </c>
    </row>
    <row r="1404" spans="1:55" s="1" customFormat="1" ht="15" x14ac:dyDescent="0.25">
      <c r="C1404" s="14"/>
      <c r="D1404" s="6"/>
      <c r="E1404" s="2"/>
      <c r="H1404" s="1" t="s">
        <v>3158</v>
      </c>
      <c r="I1404" s="1" t="s">
        <v>210</v>
      </c>
      <c r="J1404" s="1" t="s">
        <v>326</v>
      </c>
      <c r="M1404" s="18"/>
      <c r="N1404" s="18"/>
      <c r="AD1404" s="2"/>
      <c r="AE1404" s="3"/>
      <c r="AW1404" s="1" t="s">
        <v>3162</v>
      </c>
      <c r="BC1404" s="1">
        <f t="shared" si="21"/>
        <v>1</v>
      </c>
    </row>
    <row r="1405" spans="1:55" s="1" customFormat="1" ht="15" x14ac:dyDescent="0.25">
      <c r="D1405" s="2"/>
      <c r="E1405" s="2"/>
      <c r="H1405" s="1" t="s">
        <v>3158</v>
      </c>
      <c r="I1405" s="1" t="s">
        <v>4525</v>
      </c>
      <c r="J1405" s="1" t="s">
        <v>2071</v>
      </c>
      <c r="M1405" s="18"/>
      <c r="N1405" s="18"/>
      <c r="O1405" s="1" t="s">
        <v>4523</v>
      </c>
      <c r="P1405" s="1" t="s">
        <v>488</v>
      </c>
      <c r="Q1405" s="1" t="s">
        <v>296</v>
      </c>
      <c r="AD1405" s="2" t="s">
        <v>1277</v>
      </c>
      <c r="AE1405" s="3"/>
      <c r="BC1405" s="1">
        <f t="shared" si="21"/>
        <v>0</v>
      </c>
    </row>
    <row r="1406" spans="1:55" s="1" customFormat="1" ht="15" x14ac:dyDescent="0.25">
      <c r="D1406" s="2"/>
      <c r="E1406" s="2"/>
      <c r="H1406" s="1" t="s">
        <v>3158</v>
      </c>
      <c r="I1406" s="1" t="s">
        <v>2073</v>
      </c>
      <c r="J1406" s="1" t="s">
        <v>2742</v>
      </c>
      <c r="M1406" s="18" t="s">
        <v>2074</v>
      </c>
      <c r="N1406" s="18"/>
      <c r="S1406" s="1" t="s">
        <v>4213</v>
      </c>
      <c r="AD1406" s="2"/>
      <c r="AE1406" s="3"/>
      <c r="AF1406" s="1" t="s">
        <v>2388</v>
      </c>
      <c r="BC1406" s="1">
        <f t="shared" si="21"/>
        <v>0</v>
      </c>
    </row>
    <row r="1407" spans="1:55" s="1" customFormat="1" ht="15" x14ac:dyDescent="0.25">
      <c r="A1407" s="29" t="s">
        <v>2004</v>
      </c>
      <c r="C1407" s="14"/>
      <c r="D1407" s="29" t="s">
        <v>2004</v>
      </c>
      <c r="E1407" s="2"/>
      <c r="H1407" s="1" t="s">
        <v>481</v>
      </c>
      <c r="I1407" s="1" t="s">
        <v>2049</v>
      </c>
      <c r="J1407" s="1" t="s">
        <v>3074</v>
      </c>
      <c r="M1407" s="18"/>
      <c r="N1407" s="18"/>
      <c r="AD1407" s="2"/>
      <c r="AE1407" s="3"/>
      <c r="AP1407" s="1" t="s">
        <v>3162</v>
      </c>
      <c r="AQ1407" s="1" t="s">
        <v>3162</v>
      </c>
      <c r="AS1407" s="1" t="s">
        <v>3162</v>
      </c>
      <c r="AV1407" s="1" t="s">
        <v>3162</v>
      </c>
      <c r="AW1407" s="1" t="s">
        <v>3162</v>
      </c>
      <c r="AX1407" s="1" t="s">
        <v>3162</v>
      </c>
      <c r="AY1407" s="1" t="s">
        <v>3162</v>
      </c>
      <c r="BC1407" s="1">
        <f t="shared" si="21"/>
        <v>7</v>
      </c>
    </row>
    <row r="1408" spans="1:55" s="1" customFormat="1" ht="15" x14ac:dyDescent="0.25">
      <c r="A1408" s="6">
        <v>42656</v>
      </c>
      <c r="D1408" s="6">
        <v>42656</v>
      </c>
      <c r="E1408" s="2"/>
      <c r="G1408" s="1" t="s">
        <v>3162</v>
      </c>
      <c r="H1408" s="1" t="s">
        <v>3158</v>
      </c>
      <c r="I1408" s="1" t="s">
        <v>37</v>
      </c>
      <c r="J1408" s="1" t="s">
        <v>1740</v>
      </c>
      <c r="L1408" s="1" t="s">
        <v>38</v>
      </c>
      <c r="M1408" s="18" t="s">
        <v>39</v>
      </c>
      <c r="N1408" s="18"/>
      <c r="O1408" s="1" t="s">
        <v>1960</v>
      </c>
      <c r="P1408" s="1" t="s">
        <v>488</v>
      </c>
      <c r="Q1408" s="1" t="s">
        <v>296</v>
      </c>
      <c r="R1408" s="1">
        <v>85215</v>
      </c>
      <c r="S1408" s="1" t="s">
        <v>4712</v>
      </c>
      <c r="U1408" s="1">
        <v>1</v>
      </c>
      <c r="V1408" s="1" t="s">
        <v>3357</v>
      </c>
      <c r="AD1408" s="2" t="s">
        <v>7</v>
      </c>
      <c r="AE1408" s="3"/>
      <c r="AF1408" s="1" t="s">
        <v>2388</v>
      </c>
      <c r="AZ1408" s="1" t="s">
        <v>3162</v>
      </c>
      <c r="BA1408" s="1" t="s">
        <v>3162</v>
      </c>
      <c r="BC1408" s="1">
        <f t="shared" si="21"/>
        <v>2</v>
      </c>
    </row>
    <row r="1409" spans="1:86" s="1" customFormat="1" ht="15" x14ac:dyDescent="0.25">
      <c r="D1409" s="6"/>
      <c r="E1409" s="2"/>
      <c r="G1409" s="1" t="s">
        <v>3161</v>
      </c>
      <c r="H1409" s="1" t="s">
        <v>481</v>
      </c>
      <c r="I1409" s="1" t="s">
        <v>4016</v>
      </c>
      <c r="J1409" s="1" t="s">
        <v>4364</v>
      </c>
      <c r="AD1409" s="1" t="s">
        <v>1691</v>
      </c>
      <c r="BC1409" s="1">
        <f t="shared" si="21"/>
        <v>0</v>
      </c>
      <c r="BO1409" s="1" t="s">
        <v>4712</v>
      </c>
      <c r="BS1409" s="1" t="s">
        <v>4712</v>
      </c>
      <c r="CF1409" s="1" t="s">
        <v>4712</v>
      </c>
      <c r="CH1409" s="1" t="s">
        <v>4712</v>
      </c>
    </row>
    <row r="1410" spans="1:86" s="1" customFormat="1" ht="15" x14ac:dyDescent="0.25">
      <c r="C1410" s="14"/>
      <c r="D1410" s="29"/>
      <c r="E1410" s="2"/>
      <c r="H1410" s="1" t="s">
        <v>3158</v>
      </c>
      <c r="I1410" s="1" t="s">
        <v>1399</v>
      </c>
      <c r="J1410" s="1" t="s">
        <v>1400</v>
      </c>
      <c r="M1410" s="18"/>
      <c r="N1410" s="18"/>
      <c r="AD1410" s="2"/>
      <c r="AE1410" s="3"/>
      <c r="AU1410" s="1" t="s">
        <v>3162</v>
      </c>
      <c r="BC1410" s="1">
        <f t="shared" si="21"/>
        <v>1</v>
      </c>
    </row>
    <row r="1411" spans="1:86" s="1" customFormat="1" ht="15" x14ac:dyDescent="0.25">
      <c r="E1411" s="2"/>
      <c r="H1411" s="1" t="s">
        <v>481</v>
      </c>
      <c r="I1411" s="1" t="s">
        <v>4848</v>
      </c>
      <c r="J1411" s="1" t="s">
        <v>4849</v>
      </c>
      <c r="L1411" s="1" t="s">
        <v>4993</v>
      </c>
      <c r="M1411" s="18"/>
      <c r="N1411" s="18"/>
      <c r="O1411" s="1" t="s">
        <v>4991</v>
      </c>
      <c r="P1411" s="1" t="s">
        <v>488</v>
      </c>
      <c r="Q1411" s="1" t="s">
        <v>296</v>
      </c>
      <c r="R1411" s="1">
        <v>85213</v>
      </c>
      <c r="AD1411" s="1" t="s">
        <v>3045</v>
      </c>
      <c r="AF1411" s="1" t="s">
        <v>2376</v>
      </c>
      <c r="BC1411" s="1">
        <f t="shared" si="21"/>
        <v>0</v>
      </c>
      <c r="BD1411" s="3"/>
    </row>
    <row r="1412" spans="1:86" s="1" customFormat="1" ht="15" x14ac:dyDescent="0.25">
      <c r="A1412" s="8"/>
      <c r="D1412" s="6"/>
      <c r="E1412" s="2"/>
      <c r="M1412" s="18"/>
      <c r="N1412" s="18"/>
      <c r="AB1412" s="2"/>
      <c r="AC1412" s="3"/>
    </row>
    <row r="1413" spans="1:86" s="1" customFormat="1" ht="15" x14ac:dyDescent="0.25">
      <c r="E1413" s="2"/>
      <c r="F1413" s="1">
        <f>SUMPRODUCT((F885:F1249&gt;0)*(C885:C1249&gt;0))</f>
        <v>0</v>
      </c>
      <c r="M1413" s="18"/>
      <c r="N1413" s="18"/>
      <c r="AE1413" s="3"/>
      <c r="BC1413" s="1">
        <f>COUNTA(AG1413:BB1413)</f>
        <v>0</v>
      </c>
    </row>
    <row r="1414" spans="1:86" s="1" customFormat="1" ht="15" hidden="1" x14ac:dyDescent="0.25">
      <c r="D1414" s="2"/>
      <c r="E1414" s="2"/>
      <c r="J1414" s="1" t="s">
        <v>1471</v>
      </c>
      <c r="M1414" s="18" t="s">
        <v>4598</v>
      </c>
      <c r="N1414" s="18"/>
      <c r="S1414" s="1" t="s">
        <v>4213</v>
      </c>
      <c r="AB1414" s="2"/>
      <c r="AC1414" s="3"/>
    </row>
    <row r="1415" spans="1:86" s="1" customFormat="1" ht="15" hidden="1" x14ac:dyDescent="0.25">
      <c r="D1415" s="2"/>
      <c r="E1415" s="2"/>
      <c r="H1415" s="1" t="s">
        <v>3158</v>
      </c>
      <c r="J1415" s="1" t="s">
        <v>3146</v>
      </c>
      <c r="M1415" s="18" t="s">
        <v>3567</v>
      </c>
      <c r="N1415" s="18"/>
      <c r="S1415" s="1" t="s">
        <v>4213</v>
      </c>
      <c r="AB1415" s="2"/>
      <c r="AC1415" s="3"/>
    </row>
    <row r="1416" spans="1:86" s="1" customFormat="1" ht="15" hidden="1" x14ac:dyDescent="0.25">
      <c r="D1416" s="2"/>
      <c r="E1416" s="2"/>
      <c r="J1416" s="1" t="s">
        <v>846</v>
      </c>
      <c r="M1416" s="18" t="s">
        <v>847</v>
      </c>
      <c r="N1416" s="18"/>
      <c r="S1416" s="1" t="s">
        <v>4213</v>
      </c>
      <c r="AB1416" s="2"/>
      <c r="AC1416" s="3"/>
    </row>
    <row r="1417" spans="1:86" s="1" customFormat="1" ht="15" hidden="1" x14ac:dyDescent="0.25">
      <c r="D1417" s="2"/>
      <c r="E1417" s="2"/>
      <c r="H1417" s="1" t="s">
        <v>481</v>
      </c>
      <c r="J1417" s="1" t="s">
        <v>854</v>
      </c>
      <c r="M1417" s="18" t="s">
        <v>4982</v>
      </c>
      <c r="N1417" s="18"/>
      <c r="S1417" s="1" t="s">
        <v>4213</v>
      </c>
      <c r="AB1417" s="2"/>
      <c r="AC1417" s="3"/>
    </row>
    <row r="1418" spans="1:86" s="1" customFormat="1" ht="15" hidden="1" x14ac:dyDescent="0.25">
      <c r="D1418" s="2"/>
      <c r="E1418" s="2"/>
      <c r="H1418" s="1" t="s">
        <v>481</v>
      </c>
      <c r="J1418" s="1" t="s">
        <v>1236</v>
      </c>
      <c r="M1418" s="18" t="s">
        <v>4987</v>
      </c>
      <c r="N1418" s="18"/>
      <c r="S1418" s="1" t="s">
        <v>4213</v>
      </c>
      <c r="AB1418" s="2"/>
      <c r="AC1418" s="3"/>
    </row>
    <row r="1419" spans="1:86" s="1" customFormat="1" ht="15" hidden="1" x14ac:dyDescent="0.25">
      <c r="D1419" s="6"/>
      <c r="E1419" s="2"/>
      <c r="H1419" s="1" t="s">
        <v>481</v>
      </c>
      <c r="J1419" s="1" t="s">
        <v>1765</v>
      </c>
      <c r="M1419" s="18" t="s">
        <v>1766</v>
      </c>
      <c r="N1419" s="18"/>
      <c r="S1419" s="1" t="s">
        <v>4213</v>
      </c>
      <c r="AD1419" s="2"/>
      <c r="AE1419" s="3"/>
      <c r="AF1419" s="1" t="s">
        <v>2564</v>
      </c>
    </row>
    <row r="1420" spans="1:86" s="1" customFormat="1" ht="15" hidden="1" x14ac:dyDescent="0.25">
      <c r="D1420" s="2"/>
      <c r="E1420" s="2"/>
      <c r="H1420" s="1" t="s">
        <v>3158</v>
      </c>
      <c r="J1420" s="1" t="s">
        <v>1237</v>
      </c>
      <c r="M1420" s="18" t="s">
        <v>4987</v>
      </c>
      <c r="N1420" s="18"/>
      <c r="S1420" s="1" t="s">
        <v>4712</v>
      </c>
      <c r="AD1420" s="2"/>
      <c r="AE1420" s="3"/>
    </row>
    <row r="1421" spans="1:86" s="1" customFormat="1" ht="15" hidden="1" x14ac:dyDescent="0.25">
      <c r="D1421" s="2"/>
      <c r="E1421" s="2"/>
      <c r="H1421" s="1" t="s">
        <v>481</v>
      </c>
      <c r="J1421" s="1" t="s">
        <v>3178</v>
      </c>
      <c r="M1421" s="18" t="s">
        <v>4988</v>
      </c>
      <c r="N1421" s="18"/>
      <c r="S1421" s="1" t="s">
        <v>4213</v>
      </c>
      <c r="AD1421" s="2"/>
      <c r="AE1421" s="3"/>
    </row>
    <row r="1422" spans="1:86" s="1" customFormat="1" ht="15" hidden="1" x14ac:dyDescent="0.25">
      <c r="D1422" s="2"/>
      <c r="E1422" s="2"/>
      <c r="J1422" s="1" t="s">
        <v>1786</v>
      </c>
      <c r="M1422" s="18" t="s">
        <v>1787</v>
      </c>
      <c r="N1422" s="18"/>
      <c r="S1422" s="1" t="s">
        <v>4213</v>
      </c>
      <c r="T1422" s="1" t="s">
        <v>4712</v>
      </c>
      <c r="AD1422" s="2"/>
      <c r="AE1422" s="3"/>
    </row>
    <row r="1423" spans="1:86" s="1" customFormat="1" ht="15" hidden="1" x14ac:dyDescent="0.25">
      <c r="A1423" s="8"/>
      <c r="D1423" s="2"/>
      <c r="E1423" s="2"/>
      <c r="H1423" s="1" t="s">
        <v>481</v>
      </c>
      <c r="J1423" s="1" t="s">
        <v>5045</v>
      </c>
      <c r="M1423" s="18" t="s">
        <v>4180</v>
      </c>
      <c r="N1423" s="18"/>
      <c r="S1423" s="1" t="s">
        <v>4213</v>
      </c>
      <c r="AD1423" s="2"/>
      <c r="AE1423" s="3"/>
      <c r="AF1423" s="1" t="s">
        <v>2388</v>
      </c>
    </row>
    <row r="1424" spans="1:86" s="1" customFormat="1" ht="15" hidden="1" x14ac:dyDescent="0.25">
      <c r="A1424" s="8"/>
      <c r="D1424" s="2"/>
      <c r="E1424" s="2"/>
      <c r="H1424" s="1" t="s">
        <v>481</v>
      </c>
      <c r="J1424" s="1" t="s">
        <v>2738</v>
      </c>
      <c r="M1424" s="18" t="s">
        <v>2535</v>
      </c>
      <c r="N1424" s="18"/>
      <c r="S1424" s="1" t="s">
        <v>4213</v>
      </c>
      <c r="T1424" s="1" t="s">
        <v>4712</v>
      </c>
      <c r="AD1424" s="2"/>
      <c r="AE1424" s="3"/>
      <c r="AF1424" s="1" t="s">
        <v>2388</v>
      </c>
    </row>
    <row r="1425" spans="1:70" s="1" customFormat="1" ht="15" hidden="1" x14ac:dyDescent="0.25">
      <c r="D1425" s="2"/>
      <c r="E1425" s="2"/>
      <c r="H1425" s="1" t="s">
        <v>481</v>
      </c>
      <c r="J1425" s="1" t="s">
        <v>4970</v>
      </c>
      <c r="L1425" s="1" t="s">
        <v>3789</v>
      </c>
      <c r="M1425" s="18"/>
      <c r="N1425" s="18"/>
      <c r="AD1425" s="1" t="s">
        <v>4971</v>
      </c>
      <c r="AE1425" s="3"/>
    </row>
    <row r="1426" spans="1:70" s="1" customFormat="1" ht="15" hidden="1" x14ac:dyDescent="0.25">
      <c r="D1426" s="2"/>
      <c r="E1426" s="2"/>
      <c r="H1426" s="1" t="s">
        <v>481</v>
      </c>
      <c r="J1426" s="1" t="s">
        <v>348</v>
      </c>
      <c r="M1426" s="18"/>
      <c r="N1426" s="18"/>
      <c r="W1426" s="1">
        <v>1</v>
      </c>
      <c r="AD1426" s="2" t="s">
        <v>3068</v>
      </c>
      <c r="AE1426" s="3"/>
    </row>
    <row r="1427" spans="1:70" s="1" customFormat="1" ht="15" hidden="1" x14ac:dyDescent="0.25">
      <c r="D1427" s="6"/>
      <c r="E1427" s="2"/>
      <c r="H1427" s="1" t="s">
        <v>3158</v>
      </c>
      <c r="J1427" s="1" t="s">
        <v>428</v>
      </c>
      <c r="M1427" s="18" t="s">
        <v>381</v>
      </c>
      <c r="N1427" s="18"/>
      <c r="AD1427" s="2"/>
      <c r="AE1427" s="3"/>
      <c r="AF1427" s="1" t="s">
        <v>2388</v>
      </c>
    </row>
    <row r="1428" spans="1:70" s="1" customFormat="1" ht="15" hidden="1" x14ac:dyDescent="0.25">
      <c r="D1428" s="2"/>
      <c r="E1428" s="2"/>
      <c r="H1428" s="1" t="s">
        <v>3158</v>
      </c>
      <c r="J1428" s="1" t="s">
        <v>4971</v>
      </c>
      <c r="L1428" s="1" t="s">
        <v>3789</v>
      </c>
      <c r="M1428" s="18"/>
      <c r="N1428" s="18"/>
      <c r="AD1428" s="1" t="s">
        <v>4970</v>
      </c>
      <c r="AE1428" s="3"/>
    </row>
    <row r="1429" spans="1:70" s="1" customFormat="1" ht="15.75" customHeight="1" x14ac:dyDescent="0.25">
      <c r="A1429" s="8"/>
      <c r="D1429" s="2"/>
      <c r="E1429" s="2"/>
      <c r="M1429" s="18"/>
      <c r="N1429" s="18"/>
      <c r="S1429" s="8"/>
      <c r="T1429" s="8"/>
      <c r="U1429" s="1">
        <f>SUM(U2:U1428)</f>
        <v>53</v>
      </c>
      <c r="V1429" s="1">
        <f>SUM(V2:V1428)</f>
        <v>0</v>
      </c>
      <c r="AD1429" s="2"/>
      <c r="AE1429" s="3"/>
    </row>
    <row r="1430" spans="1:70" s="1" customFormat="1" ht="15" hidden="1" x14ac:dyDescent="0.25">
      <c r="A1430" s="1" t="s">
        <v>1709</v>
      </c>
      <c r="E1430" s="2"/>
      <c r="G1430" s="1" t="s">
        <v>3162</v>
      </c>
      <c r="H1430" s="1" t="s">
        <v>3158</v>
      </c>
      <c r="I1430" s="1" t="s">
        <v>2119</v>
      </c>
      <c r="J1430" s="1" t="s">
        <v>2120</v>
      </c>
      <c r="L1430" s="1" t="s">
        <v>1190</v>
      </c>
      <c r="M1430" s="18"/>
      <c r="N1430" s="18"/>
      <c r="O1430" s="1" t="s">
        <v>2122</v>
      </c>
      <c r="P1430" s="1" t="s">
        <v>488</v>
      </c>
      <c r="Q1430" s="1" t="s">
        <v>296</v>
      </c>
      <c r="R1430" s="1">
        <v>85206</v>
      </c>
      <c r="AD1430" s="1" t="s">
        <v>3196</v>
      </c>
      <c r="AE1430" s="1" t="s">
        <v>3189</v>
      </c>
      <c r="AF1430" s="2" t="s">
        <v>1015</v>
      </c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3" t="s">
        <v>3161</v>
      </c>
      <c r="BH1430" s="1" t="s">
        <v>4712</v>
      </c>
      <c r="BI1430" s="1" t="s">
        <v>4712</v>
      </c>
      <c r="BJ1430" s="1" t="s">
        <v>4712</v>
      </c>
      <c r="BP1430" s="1" t="s">
        <v>4712</v>
      </c>
    </row>
    <row r="1431" spans="1:70" s="1" customFormat="1" ht="15" x14ac:dyDescent="0.25">
      <c r="A1431" s="1" t="s">
        <v>1596</v>
      </c>
      <c r="E1431" s="2"/>
      <c r="G1431" s="1" t="s">
        <v>3162</v>
      </c>
      <c r="H1431" s="1" t="s">
        <v>3158</v>
      </c>
      <c r="I1431" s="1" t="s">
        <v>362</v>
      </c>
      <c r="J1431" s="1" t="s">
        <v>363</v>
      </c>
      <c r="L1431" s="1" t="s">
        <v>3819</v>
      </c>
      <c r="M1431" s="18" t="s">
        <v>364</v>
      </c>
      <c r="N1431" s="18"/>
      <c r="O1431" s="1" t="s">
        <v>1599</v>
      </c>
      <c r="P1431" s="1" t="s">
        <v>1597</v>
      </c>
      <c r="Q1431" s="1" t="s">
        <v>1598</v>
      </c>
      <c r="S1431" s="1" t="s">
        <v>4213</v>
      </c>
      <c r="W1431" s="1">
        <v>1</v>
      </c>
      <c r="Z1431" s="1" t="s">
        <v>297</v>
      </c>
      <c r="AB1431" s="1" t="s">
        <v>3196</v>
      </c>
      <c r="AC1431" s="1" t="s">
        <v>3161</v>
      </c>
      <c r="AD1431" s="1" t="s">
        <v>1700</v>
      </c>
      <c r="AE1431" s="3" t="s">
        <v>3161</v>
      </c>
      <c r="AF1431" s="1" t="s">
        <v>2388</v>
      </c>
      <c r="AY1431" s="1" t="s">
        <v>1703</v>
      </c>
      <c r="BC1431" s="1">
        <f>COUNTA(AG1431:BB1431)</f>
        <v>1</v>
      </c>
    </row>
    <row r="1432" spans="1:70" s="1" customFormat="1" ht="15" hidden="1" x14ac:dyDescent="0.25">
      <c r="A1432" s="1" t="s">
        <v>344</v>
      </c>
      <c r="D1432" s="6"/>
      <c r="E1432" s="2"/>
      <c r="G1432" s="1" t="s">
        <v>3162</v>
      </c>
      <c r="H1432" s="1" t="s">
        <v>481</v>
      </c>
      <c r="I1432" s="1" t="s">
        <v>2151</v>
      </c>
      <c r="J1432" s="1" t="s">
        <v>2152</v>
      </c>
      <c r="L1432" s="1" t="s">
        <v>3098</v>
      </c>
      <c r="M1432" s="18"/>
      <c r="N1432" s="18"/>
      <c r="O1432" s="1" t="s">
        <v>2154</v>
      </c>
      <c r="P1432" s="1" t="s">
        <v>4425</v>
      </c>
      <c r="Q1432" s="1" t="s">
        <v>296</v>
      </c>
      <c r="R1432" s="1">
        <v>85242</v>
      </c>
      <c r="S1432" s="8"/>
      <c r="T1432" s="8"/>
      <c r="AB1432" s="1" t="s">
        <v>3160</v>
      </c>
      <c r="AC1432" s="1" t="s">
        <v>2148</v>
      </c>
      <c r="AD1432" s="2"/>
      <c r="AE1432" s="3" t="s">
        <v>3161</v>
      </c>
      <c r="BF1432" s="1" t="s">
        <v>4712</v>
      </c>
      <c r="BG1432" s="1" t="s">
        <v>4712</v>
      </c>
      <c r="BQ1432" s="1" t="s">
        <v>4712</v>
      </c>
      <c r="BR1432" s="1" t="s">
        <v>4712</v>
      </c>
    </row>
    <row r="1433" spans="1:70" s="1" customFormat="1" ht="15" hidden="1" x14ac:dyDescent="0.25">
      <c r="A1433" s="1" t="s">
        <v>3872</v>
      </c>
      <c r="E1433" s="2"/>
      <c r="H1433" s="1" t="s">
        <v>481</v>
      </c>
      <c r="I1433" s="1" t="s">
        <v>2268</v>
      </c>
      <c r="J1433" s="1" t="s">
        <v>907</v>
      </c>
      <c r="L1433" s="1" t="s">
        <v>2270</v>
      </c>
      <c r="M1433" s="18"/>
      <c r="N1433" s="18"/>
      <c r="O1433" s="1" t="s">
        <v>4925</v>
      </c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3"/>
    </row>
    <row r="1434" spans="1:70" s="1" customFormat="1" ht="15" hidden="1" x14ac:dyDescent="0.25">
      <c r="A1434" s="1" t="s">
        <v>3871</v>
      </c>
      <c r="D1434" s="2"/>
      <c r="E1434" s="2"/>
      <c r="G1434" s="1" t="s">
        <v>3161</v>
      </c>
      <c r="H1434" s="1" t="s">
        <v>3158</v>
      </c>
      <c r="I1434" s="1" t="s">
        <v>105</v>
      </c>
      <c r="J1434" s="1" t="s">
        <v>3311</v>
      </c>
      <c r="L1434" s="1" t="s">
        <v>814</v>
      </c>
      <c r="M1434" s="18" t="s">
        <v>107</v>
      </c>
      <c r="N1434" s="18"/>
      <c r="O1434" s="1" t="s">
        <v>109</v>
      </c>
      <c r="S1434" s="1" t="s">
        <v>4712</v>
      </c>
      <c r="AA1434" s="1" t="s">
        <v>814</v>
      </c>
      <c r="AB1434" s="1" t="s">
        <v>3196</v>
      </c>
      <c r="AC1434" s="1" t="s">
        <v>3161</v>
      </c>
      <c r="AD1434" s="2"/>
      <c r="AE1434" s="3"/>
      <c r="AF1434" s="1" t="s">
        <v>2388</v>
      </c>
    </row>
    <row r="1435" spans="1:70" s="1" customFormat="1" ht="15" hidden="1" x14ac:dyDescent="0.25">
      <c r="A1435" s="1" t="s">
        <v>4812</v>
      </c>
      <c r="D1435" s="2"/>
      <c r="E1435" s="2"/>
      <c r="G1435" s="1" t="s">
        <v>3162</v>
      </c>
      <c r="H1435" s="1" t="s">
        <v>481</v>
      </c>
      <c r="I1435" s="1" t="s">
        <v>994</v>
      </c>
      <c r="J1435" s="1" t="s">
        <v>2152</v>
      </c>
      <c r="L1435" s="1" t="s">
        <v>996</v>
      </c>
      <c r="M1435" s="18" t="s">
        <v>995</v>
      </c>
      <c r="N1435" s="18"/>
      <c r="S1435" s="1" t="s">
        <v>4213</v>
      </c>
      <c r="AB1435" s="1" t="s">
        <v>3196</v>
      </c>
      <c r="AC1435" s="1" t="s">
        <v>3161</v>
      </c>
      <c r="AD1435" s="2"/>
      <c r="AE1435" s="3"/>
      <c r="AF1435" s="1" t="s">
        <v>2564</v>
      </c>
    </row>
    <row r="1436" spans="1:70" s="1" customFormat="1" ht="15" hidden="1" x14ac:dyDescent="0.25">
      <c r="A1436" s="2" t="s">
        <v>5093</v>
      </c>
      <c r="E1436" s="2"/>
      <c r="H1436" s="1" t="s">
        <v>3158</v>
      </c>
      <c r="I1436" s="1" t="s">
        <v>1962</v>
      </c>
      <c r="J1436" s="1" t="s">
        <v>2447</v>
      </c>
      <c r="M1436" s="18" t="s">
        <v>1963</v>
      </c>
      <c r="N1436" s="18"/>
      <c r="AD1436" s="2"/>
      <c r="AE1436" s="3"/>
      <c r="AF1436" s="1" t="s">
        <v>2388</v>
      </c>
    </row>
    <row r="1437" spans="1:70" s="1" customFormat="1" ht="15" hidden="1" x14ac:dyDescent="0.25">
      <c r="A1437" s="1" t="s">
        <v>4602</v>
      </c>
      <c r="D1437" s="2"/>
      <c r="E1437" s="2"/>
      <c r="G1437" s="1" t="s">
        <v>3162</v>
      </c>
      <c r="H1437" s="1" t="s">
        <v>3158</v>
      </c>
      <c r="I1437" s="1" t="s">
        <v>1753</v>
      </c>
      <c r="J1437" s="1" t="s">
        <v>1754</v>
      </c>
      <c r="M1437" s="18" t="s">
        <v>3487</v>
      </c>
      <c r="N1437" s="18"/>
      <c r="O1437" s="1" t="s">
        <v>3489</v>
      </c>
      <c r="P1437" s="1" t="s">
        <v>3488</v>
      </c>
      <c r="Q1437" s="1" t="s">
        <v>2449</v>
      </c>
      <c r="R1437" s="1">
        <v>91345</v>
      </c>
      <c r="S1437" s="1" t="s">
        <v>4213</v>
      </c>
      <c r="AD1437" s="2"/>
      <c r="AE1437" s="3"/>
      <c r="AF1437" s="1" t="s">
        <v>2388</v>
      </c>
    </row>
    <row r="1438" spans="1:70" s="1" customFormat="1" ht="15" hidden="1" x14ac:dyDescent="0.25">
      <c r="A1438" s="1" t="s">
        <v>4602</v>
      </c>
      <c r="D1438" s="2"/>
      <c r="E1438" s="2"/>
      <c r="H1438" s="1" t="s">
        <v>3158</v>
      </c>
      <c r="I1438" s="1" t="s">
        <v>3177</v>
      </c>
      <c r="J1438" s="1" t="s">
        <v>2161</v>
      </c>
      <c r="L1438" s="1" t="s">
        <v>3473</v>
      </c>
      <c r="M1438" s="18" t="s">
        <v>3475</v>
      </c>
      <c r="N1438" s="18"/>
      <c r="O1438" s="1" t="s">
        <v>5163</v>
      </c>
      <c r="AD1438" s="2"/>
      <c r="AE1438" s="3"/>
      <c r="AF1438" s="1" t="s">
        <v>2564</v>
      </c>
    </row>
    <row r="1439" spans="1:70" s="1" customFormat="1" ht="15" hidden="1" x14ac:dyDescent="0.25">
      <c r="A1439" s="1" t="s">
        <v>4602</v>
      </c>
      <c r="D1439" s="2"/>
      <c r="E1439" s="2"/>
      <c r="G1439" s="1" t="s">
        <v>3161</v>
      </c>
      <c r="H1439" s="1" t="s">
        <v>481</v>
      </c>
      <c r="I1439" s="1" t="s">
        <v>2971</v>
      </c>
      <c r="J1439" s="1" t="s">
        <v>116</v>
      </c>
      <c r="M1439" s="18" t="s">
        <v>2972</v>
      </c>
      <c r="N1439" s="18"/>
      <c r="AB1439" s="2"/>
      <c r="AC1439" s="3"/>
    </row>
    <row r="1440" spans="1:70" s="1" customFormat="1" ht="15" hidden="1" x14ac:dyDescent="0.25">
      <c r="A1440" s="1" t="s">
        <v>4602</v>
      </c>
      <c r="D1440" s="2"/>
      <c r="E1440" s="2"/>
      <c r="G1440" s="1" t="s">
        <v>3161</v>
      </c>
      <c r="H1440" s="1" t="s">
        <v>3158</v>
      </c>
      <c r="I1440" s="1" t="s">
        <v>2971</v>
      </c>
      <c r="J1440" s="1" t="s">
        <v>2973</v>
      </c>
      <c r="M1440" s="18" t="s">
        <v>2972</v>
      </c>
      <c r="N1440" s="18"/>
      <c r="AB1440" s="2"/>
      <c r="AC1440" s="3"/>
    </row>
    <row r="1441" spans="1:32" s="1" customFormat="1" ht="15" hidden="1" x14ac:dyDescent="0.25">
      <c r="A1441" s="1" t="s">
        <v>4602</v>
      </c>
      <c r="D1441" s="2"/>
      <c r="E1441" s="2"/>
      <c r="H1441" s="1" t="s">
        <v>481</v>
      </c>
      <c r="I1441" s="1" t="s">
        <v>448</v>
      </c>
      <c r="J1441" s="1" t="s">
        <v>1336</v>
      </c>
      <c r="L1441" s="1" t="s">
        <v>1337</v>
      </c>
      <c r="M1441" s="18" t="s">
        <v>1339</v>
      </c>
      <c r="N1441" s="18"/>
      <c r="O1441" s="1" t="s">
        <v>1338</v>
      </c>
      <c r="P1441" s="1" t="s">
        <v>3195</v>
      </c>
      <c r="Q1441" s="1" t="s">
        <v>296</v>
      </c>
      <c r="R1441" s="1">
        <v>85284</v>
      </c>
      <c r="AB1441" s="2"/>
      <c r="AC1441" s="3"/>
    </row>
    <row r="1442" spans="1:32" s="1" customFormat="1" ht="15" hidden="1" x14ac:dyDescent="0.25">
      <c r="A1442" s="1" t="s">
        <v>4602</v>
      </c>
      <c r="D1442" s="2"/>
      <c r="E1442" s="2"/>
      <c r="H1442" s="1" t="s">
        <v>3158</v>
      </c>
      <c r="I1442" s="1" t="s">
        <v>2838</v>
      </c>
      <c r="J1442" s="1" t="s">
        <v>4578</v>
      </c>
      <c r="M1442" s="18" t="s">
        <v>2839</v>
      </c>
      <c r="N1442" s="18"/>
      <c r="AB1442" s="2"/>
      <c r="AC1442" s="3"/>
    </row>
    <row r="1443" spans="1:32" s="1" customFormat="1" ht="15" hidden="1" x14ac:dyDescent="0.25">
      <c r="A1443" s="1" t="s">
        <v>4602</v>
      </c>
      <c r="D1443" s="2"/>
      <c r="E1443" s="2"/>
      <c r="H1443" s="1" t="s">
        <v>3158</v>
      </c>
      <c r="I1443" s="1" t="s">
        <v>2917</v>
      </c>
      <c r="J1443" s="1" t="s">
        <v>2918</v>
      </c>
      <c r="M1443" s="18" t="s">
        <v>2919</v>
      </c>
      <c r="N1443" s="18"/>
      <c r="Q1443" s="1" t="s">
        <v>296</v>
      </c>
      <c r="AB1443" s="2"/>
      <c r="AC1443" s="3"/>
    </row>
    <row r="1444" spans="1:32" s="1" customFormat="1" ht="15" hidden="1" x14ac:dyDescent="0.25">
      <c r="A1444" s="1" t="s">
        <v>4602</v>
      </c>
      <c r="D1444" s="2"/>
      <c r="E1444" s="2"/>
      <c r="H1444" s="1" t="s">
        <v>3158</v>
      </c>
      <c r="I1444" s="1" t="s">
        <v>404</v>
      </c>
      <c r="J1444" s="1" t="s">
        <v>405</v>
      </c>
      <c r="M1444" s="18" t="s">
        <v>406</v>
      </c>
      <c r="N1444" s="18"/>
      <c r="Q1444" s="1" t="s">
        <v>296</v>
      </c>
      <c r="AB1444" s="2"/>
      <c r="AC1444" s="3"/>
    </row>
    <row r="1445" spans="1:32" s="1" customFormat="1" ht="15" hidden="1" x14ac:dyDescent="0.25">
      <c r="A1445" s="1" t="s">
        <v>4602</v>
      </c>
      <c r="D1445" s="2"/>
      <c r="E1445" s="2"/>
      <c r="H1445" s="1" t="s">
        <v>3158</v>
      </c>
      <c r="I1445" s="1" t="s">
        <v>404</v>
      </c>
      <c r="J1445" s="1" t="s">
        <v>407</v>
      </c>
      <c r="M1445" s="18" t="s">
        <v>1276</v>
      </c>
      <c r="N1445" s="18"/>
      <c r="Q1445" s="1" t="s">
        <v>296</v>
      </c>
      <c r="AB1445" s="2"/>
      <c r="AC1445" s="3"/>
    </row>
    <row r="1446" spans="1:32" s="1" customFormat="1" ht="15" hidden="1" x14ac:dyDescent="0.25">
      <c r="A1446" s="1" t="s">
        <v>4602</v>
      </c>
      <c r="D1446" s="2"/>
      <c r="E1446" s="2"/>
      <c r="H1446" s="1" t="s">
        <v>3158</v>
      </c>
      <c r="I1446" s="1" t="s">
        <v>1277</v>
      </c>
      <c r="J1446" s="1" t="s">
        <v>4526</v>
      </c>
      <c r="M1446" s="18" t="s">
        <v>4527</v>
      </c>
      <c r="N1446" s="18"/>
      <c r="AB1446" s="2"/>
      <c r="AC1446" s="3"/>
    </row>
    <row r="1447" spans="1:32" s="1" customFormat="1" ht="15" hidden="1" x14ac:dyDescent="0.25">
      <c r="A1447" s="1" t="s">
        <v>4602</v>
      </c>
      <c r="D1447" s="6"/>
      <c r="E1447" s="2"/>
      <c r="H1447" s="1" t="s">
        <v>3158</v>
      </c>
      <c r="I1447" s="1" t="s">
        <v>2061</v>
      </c>
      <c r="J1447" s="1" t="s">
        <v>3786</v>
      </c>
      <c r="L1447" s="1" t="s">
        <v>5177</v>
      </c>
      <c r="M1447" s="18" t="s">
        <v>5178</v>
      </c>
      <c r="N1447" s="18"/>
      <c r="O1447" s="1" t="s">
        <v>3599</v>
      </c>
      <c r="AB1447" s="2"/>
      <c r="AC1447" s="3"/>
    </row>
    <row r="1448" spans="1:32" s="1" customFormat="1" ht="15" hidden="1" x14ac:dyDescent="0.25">
      <c r="A1448" s="1" t="s">
        <v>4602</v>
      </c>
      <c r="D1448" s="2"/>
      <c r="E1448" s="2"/>
      <c r="H1448" s="1" t="s">
        <v>3158</v>
      </c>
      <c r="I1448" s="1" t="s">
        <v>2382</v>
      </c>
      <c r="J1448" s="1" t="s">
        <v>3614</v>
      </c>
      <c r="M1448" s="18" t="s">
        <v>2383</v>
      </c>
      <c r="N1448" s="18"/>
      <c r="AD1448" s="2"/>
      <c r="AE1448" s="3"/>
      <c r="AF1448" s="1" t="s">
        <v>2564</v>
      </c>
    </row>
    <row r="1449" spans="1:32" s="1" customFormat="1" ht="15" hidden="1" x14ac:dyDescent="0.25">
      <c r="A1449" s="1" t="s">
        <v>4602</v>
      </c>
      <c r="D1449" s="2"/>
      <c r="E1449" s="2"/>
      <c r="G1449" s="1" t="s">
        <v>3161</v>
      </c>
      <c r="H1449" s="1" t="s">
        <v>3158</v>
      </c>
      <c r="I1449" s="1" t="s">
        <v>3025</v>
      </c>
      <c r="J1449" s="1" t="s">
        <v>903</v>
      </c>
      <c r="L1449" s="1" t="s">
        <v>3100</v>
      </c>
      <c r="M1449" s="18" t="s">
        <v>2965</v>
      </c>
      <c r="N1449" s="18"/>
      <c r="O1449" s="1" t="s">
        <v>3102</v>
      </c>
      <c r="P1449" s="1" t="s">
        <v>488</v>
      </c>
      <c r="Q1449" s="1" t="s">
        <v>296</v>
      </c>
      <c r="R1449" s="1">
        <v>85204</v>
      </c>
      <c r="AB1449" s="1" t="s">
        <v>3093</v>
      </c>
      <c r="AC1449" s="1" t="s">
        <v>3161</v>
      </c>
      <c r="AD1449" s="2" t="s">
        <v>5160</v>
      </c>
      <c r="AE1449" s="3" t="s">
        <v>3161</v>
      </c>
      <c r="AF1449" s="1" t="s">
        <v>2388</v>
      </c>
    </row>
    <row r="1450" spans="1:32" s="1" customFormat="1" ht="15" hidden="1" x14ac:dyDescent="0.25">
      <c r="A1450" s="1" t="s">
        <v>4602</v>
      </c>
      <c r="D1450" s="2"/>
      <c r="E1450" s="2"/>
      <c r="H1450" s="1" t="s">
        <v>481</v>
      </c>
      <c r="I1450" s="1" t="s">
        <v>1758</v>
      </c>
      <c r="J1450" s="1" t="s">
        <v>2738</v>
      </c>
      <c r="M1450" s="18" t="s">
        <v>11</v>
      </c>
      <c r="N1450" s="18"/>
      <c r="AD1450" s="2"/>
      <c r="AE1450" s="3"/>
    </row>
    <row r="1451" spans="1:32" s="1" customFormat="1" ht="15" hidden="1" x14ac:dyDescent="0.25">
      <c r="A1451" s="1" t="s">
        <v>4602</v>
      </c>
      <c r="D1451" s="2"/>
      <c r="E1451" s="2"/>
      <c r="G1451" s="1" t="s">
        <v>3161</v>
      </c>
      <c r="H1451" s="1" t="s">
        <v>481</v>
      </c>
      <c r="I1451" s="1" t="s">
        <v>17</v>
      </c>
      <c r="J1451" s="1" t="s">
        <v>18</v>
      </c>
      <c r="L1451" s="1" t="s">
        <v>19</v>
      </c>
      <c r="M1451" s="18" t="s">
        <v>20</v>
      </c>
      <c r="N1451" s="18"/>
      <c r="O1451" s="1" t="s">
        <v>1970</v>
      </c>
      <c r="P1451" s="1" t="s">
        <v>5031</v>
      </c>
      <c r="Q1451" s="1" t="s">
        <v>296</v>
      </c>
      <c r="AD1451" s="2"/>
      <c r="AE1451" s="3"/>
    </row>
    <row r="1452" spans="1:32" s="1" customFormat="1" ht="15" hidden="1" x14ac:dyDescent="0.25">
      <c r="A1452" s="1" t="s">
        <v>4602</v>
      </c>
      <c r="D1452" s="2"/>
      <c r="E1452" s="2"/>
      <c r="H1452" s="1" t="s">
        <v>3158</v>
      </c>
      <c r="I1452" s="1" t="s">
        <v>21</v>
      </c>
      <c r="J1452" s="1" t="s">
        <v>2450</v>
      </c>
      <c r="L1452" s="1" t="s">
        <v>22</v>
      </c>
      <c r="M1452" s="18" t="s">
        <v>25</v>
      </c>
      <c r="N1452" s="18"/>
      <c r="O1452" s="1" t="s">
        <v>23</v>
      </c>
      <c r="P1452" s="1" t="s">
        <v>24</v>
      </c>
      <c r="Q1452" s="1" t="s">
        <v>296</v>
      </c>
      <c r="R1452" s="1">
        <v>85206</v>
      </c>
      <c r="AB1452" s="1" t="s">
        <v>3196</v>
      </c>
      <c r="AD1452" s="2"/>
      <c r="AE1452" s="3"/>
      <c r="AF1452" s="1" t="s">
        <v>2564</v>
      </c>
    </row>
    <row r="1453" spans="1:32" s="1" customFormat="1" ht="15" hidden="1" x14ac:dyDescent="0.25">
      <c r="A1453" s="1" t="s">
        <v>4602</v>
      </c>
      <c r="D1453" s="2"/>
      <c r="E1453" s="2"/>
      <c r="H1453" s="1" t="s">
        <v>3158</v>
      </c>
      <c r="I1453" s="1" t="s">
        <v>2867</v>
      </c>
      <c r="J1453" s="1" t="s">
        <v>3159</v>
      </c>
      <c r="L1453" s="1" t="s">
        <v>2868</v>
      </c>
      <c r="M1453" s="18" t="s">
        <v>1576</v>
      </c>
      <c r="N1453" s="18"/>
      <c r="O1453" s="1" t="s">
        <v>2869</v>
      </c>
      <c r="P1453" s="1" t="s">
        <v>2870</v>
      </c>
      <c r="Q1453" s="1" t="s">
        <v>296</v>
      </c>
      <c r="R1453" s="1">
        <v>85248</v>
      </c>
      <c r="AD1453" s="2"/>
      <c r="AE1453" s="3"/>
      <c r="AF1453" s="1" t="s">
        <v>2564</v>
      </c>
    </row>
    <row r="1454" spans="1:32" s="1" customFormat="1" ht="15" hidden="1" x14ac:dyDescent="0.25">
      <c r="A1454" s="1" t="s">
        <v>4602</v>
      </c>
      <c r="D1454" s="2"/>
      <c r="E1454" s="2"/>
      <c r="H1454" s="1" t="s">
        <v>481</v>
      </c>
      <c r="I1454" s="1" t="s">
        <v>3406</v>
      </c>
      <c r="J1454" s="1" t="s">
        <v>3407</v>
      </c>
      <c r="L1454" s="1" t="s">
        <v>3408</v>
      </c>
      <c r="M1454" s="18" t="s">
        <v>3410</v>
      </c>
      <c r="N1454" s="18"/>
      <c r="O1454" s="1" t="s">
        <v>3409</v>
      </c>
      <c r="P1454" s="1" t="s">
        <v>488</v>
      </c>
      <c r="Q1454" s="1" t="s">
        <v>296</v>
      </c>
      <c r="R1454" s="1">
        <v>85209</v>
      </c>
      <c r="AD1454" s="2"/>
      <c r="AE1454" s="3"/>
    </row>
    <row r="1455" spans="1:32" s="1" customFormat="1" ht="15" hidden="1" x14ac:dyDescent="0.25">
      <c r="A1455" s="1" t="s">
        <v>4602</v>
      </c>
      <c r="D1455" s="2"/>
      <c r="E1455" s="2"/>
      <c r="H1455" s="1" t="s">
        <v>3158</v>
      </c>
      <c r="I1455" s="1" t="s">
        <v>3980</v>
      </c>
      <c r="J1455" s="1" t="s">
        <v>103</v>
      </c>
      <c r="M1455" s="18" t="s">
        <v>3981</v>
      </c>
      <c r="N1455" s="18"/>
      <c r="AD1455" s="2"/>
      <c r="AE1455" s="3"/>
    </row>
    <row r="1456" spans="1:32" s="1" customFormat="1" ht="15" hidden="1" x14ac:dyDescent="0.25">
      <c r="A1456" s="1" t="s">
        <v>4602</v>
      </c>
      <c r="D1456" s="2"/>
      <c r="E1456" s="2"/>
      <c r="H1456" s="1" t="s">
        <v>481</v>
      </c>
      <c r="I1456" s="1" t="s">
        <v>1715</v>
      </c>
      <c r="J1456" s="1" t="s">
        <v>1716</v>
      </c>
      <c r="M1456" s="18" t="s">
        <v>1717</v>
      </c>
      <c r="N1456" s="18"/>
      <c r="AD1456" s="2"/>
      <c r="AE1456" s="3"/>
      <c r="AF1456" s="1" t="s">
        <v>2388</v>
      </c>
    </row>
    <row r="1457" spans="1:89" s="1" customFormat="1" ht="15" hidden="1" x14ac:dyDescent="0.25">
      <c r="A1457" s="1" t="s">
        <v>4602</v>
      </c>
      <c r="D1457" s="2"/>
      <c r="E1457" s="2"/>
      <c r="H1457" s="1" t="s">
        <v>3158</v>
      </c>
      <c r="I1457" s="1" t="s">
        <v>1736</v>
      </c>
      <c r="J1457" s="1" t="s">
        <v>1737</v>
      </c>
      <c r="M1457" s="18" t="s">
        <v>1738</v>
      </c>
      <c r="N1457" s="18"/>
      <c r="AD1457" s="2"/>
      <c r="AE1457" s="3"/>
    </row>
    <row r="1458" spans="1:89" s="1" customFormat="1" ht="15" hidden="1" x14ac:dyDescent="0.25">
      <c r="A1458" s="1" t="s">
        <v>4602</v>
      </c>
      <c r="D1458" s="2"/>
      <c r="E1458" s="2"/>
      <c r="H1458" s="1" t="s">
        <v>481</v>
      </c>
      <c r="I1458" s="1" t="s">
        <v>3088</v>
      </c>
      <c r="J1458" s="1" t="s">
        <v>3089</v>
      </c>
      <c r="L1458" s="1" t="s">
        <v>3091</v>
      </c>
      <c r="M1458" s="18" t="s">
        <v>3090</v>
      </c>
      <c r="N1458" s="18"/>
      <c r="O1458" s="1" t="s">
        <v>1925</v>
      </c>
      <c r="P1458" s="1" t="s">
        <v>3192</v>
      </c>
      <c r="Q1458" s="1" t="s">
        <v>296</v>
      </c>
      <c r="R1458" s="1">
        <v>85118</v>
      </c>
      <c r="AB1458" s="1" t="s">
        <v>3175</v>
      </c>
      <c r="AC1458" s="1" t="s">
        <v>3161</v>
      </c>
      <c r="AD1458" s="2"/>
      <c r="AE1458" s="3" t="s">
        <v>3161</v>
      </c>
    </row>
    <row r="1459" spans="1:89" s="1" customFormat="1" ht="15" hidden="1" x14ac:dyDescent="0.25">
      <c r="A1459" s="1" t="s">
        <v>4602</v>
      </c>
      <c r="D1459" s="2"/>
      <c r="E1459" s="2"/>
      <c r="H1459" s="1" t="s">
        <v>3158</v>
      </c>
      <c r="I1459" s="1" t="s">
        <v>3088</v>
      </c>
      <c r="J1459" s="1" t="s">
        <v>371</v>
      </c>
      <c r="L1459" s="1" t="s">
        <v>3091</v>
      </c>
      <c r="M1459" s="18" t="s">
        <v>3090</v>
      </c>
      <c r="N1459" s="18"/>
      <c r="O1459" s="1" t="s">
        <v>1925</v>
      </c>
      <c r="P1459" s="1" t="s">
        <v>3192</v>
      </c>
      <c r="Q1459" s="1" t="s">
        <v>296</v>
      </c>
      <c r="R1459" s="1">
        <v>85118</v>
      </c>
      <c r="AB1459" s="1" t="s">
        <v>3175</v>
      </c>
      <c r="AC1459" s="1" t="s">
        <v>3092</v>
      </c>
      <c r="AD1459" s="2"/>
      <c r="AE1459" s="3" t="s">
        <v>3161</v>
      </c>
    </row>
    <row r="1460" spans="1:89" s="1" customFormat="1" ht="15" hidden="1" x14ac:dyDescent="0.25">
      <c r="A1460" s="1" t="s">
        <v>4602</v>
      </c>
      <c r="D1460" s="2"/>
      <c r="E1460" s="2"/>
      <c r="H1460" s="1" t="s">
        <v>3158</v>
      </c>
      <c r="I1460" s="1" t="s">
        <v>3106</v>
      </c>
      <c r="J1460" s="1" t="s">
        <v>3107</v>
      </c>
      <c r="L1460" s="1" t="s">
        <v>2150</v>
      </c>
      <c r="M1460" s="18" t="s">
        <v>3846</v>
      </c>
      <c r="N1460" s="18"/>
      <c r="O1460" s="1" t="s">
        <v>2543</v>
      </c>
      <c r="P1460" s="1" t="s">
        <v>488</v>
      </c>
      <c r="Q1460" s="1" t="s">
        <v>296</v>
      </c>
      <c r="R1460" s="1">
        <v>85213</v>
      </c>
      <c r="AB1460" s="1" t="s">
        <v>3196</v>
      </c>
      <c r="AC1460" s="1" t="s">
        <v>3161</v>
      </c>
      <c r="AD1460" s="1" t="s">
        <v>998</v>
      </c>
      <c r="AE1460" s="3" t="s">
        <v>3161</v>
      </c>
      <c r="BF1460" s="1" t="s">
        <v>4712</v>
      </c>
      <c r="BG1460" s="1" t="s">
        <v>4712</v>
      </c>
      <c r="BH1460" s="1" t="s">
        <v>4712</v>
      </c>
      <c r="BS1460" s="1" t="s">
        <v>4712</v>
      </c>
      <c r="BZ1460" s="1" t="s">
        <v>4712</v>
      </c>
    </row>
    <row r="1461" spans="1:89" s="1" customFormat="1" ht="15" hidden="1" x14ac:dyDescent="0.25">
      <c r="A1461" s="1" t="s">
        <v>4602</v>
      </c>
      <c r="D1461" s="2"/>
      <c r="E1461" s="2"/>
      <c r="H1461" s="1" t="s">
        <v>3158</v>
      </c>
      <c r="I1461" s="1" t="s">
        <v>4743</v>
      </c>
      <c r="J1461" s="1" t="s">
        <v>3024</v>
      </c>
      <c r="M1461" s="18" t="s">
        <v>4744</v>
      </c>
      <c r="N1461" s="18"/>
      <c r="AD1461" s="2"/>
      <c r="AE1461" s="3"/>
    </row>
    <row r="1462" spans="1:89" s="1" customFormat="1" ht="15" hidden="1" x14ac:dyDescent="0.25">
      <c r="A1462" s="1" t="s">
        <v>4602</v>
      </c>
      <c r="D1462" s="2"/>
      <c r="E1462" s="2"/>
      <c r="H1462" s="1" t="s">
        <v>3158</v>
      </c>
      <c r="I1462" s="1" t="s">
        <v>4915</v>
      </c>
      <c r="J1462" s="1" t="s">
        <v>4000</v>
      </c>
      <c r="L1462" s="1" t="s">
        <v>4001</v>
      </c>
      <c r="M1462" s="18" t="s">
        <v>4005</v>
      </c>
      <c r="N1462" s="18"/>
      <c r="O1462" s="1" t="s">
        <v>4002</v>
      </c>
      <c r="P1462" s="1" t="s">
        <v>4003</v>
      </c>
      <c r="Q1462" s="1" t="s">
        <v>4004</v>
      </c>
      <c r="R1462" s="1">
        <v>78660</v>
      </c>
      <c r="AD1462" s="2"/>
      <c r="AE1462" s="3"/>
      <c r="AF1462" s="1" t="s">
        <v>2388</v>
      </c>
    </row>
    <row r="1463" spans="1:89" s="1" customFormat="1" ht="15" hidden="1" x14ac:dyDescent="0.25">
      <c r="A1463" s="1" t="s">
        <v>5093</v>
      </c>
      <c r="D1463" s="2"/>
      <c r="E1463" s="2"/>
      <c r="F1463" s="1" t="s">
        <v>4712</v>
      </c>
      <c r="G1463" s="1" t="s">
        <v>3162</v>
      </c>
      <c r="H1463" s="1" t="s">
        <v>481</v>
      </c>
      <c r="I1463" s="1" t="s">
        <v>2673</v>
      </c>
      <c r="J1463" s="1" t="s">
        <v>2674</v>
      </c>
      <c r="L1463" s="1" t="s">
        <v>2675</v>
      </c>
      <c r="M1463" s="18"/>
      <c r="N1463" s="18"/>
      <c r="O1463" s="1" t="s">
        <v>3687</v>
      </c>
      <c r="P1463" s="1" t="s">
        <v>488</v>
      </c>
      <c r="Q1463" s="1" t="s">
        <v>296</v>
      </c>
      <c r="S1463" s="1" t="s">
        <v>496</v>
      </c>
      <c r="AB1463" s="1" t="s">
        <v>3175</v>
      </c>
      <c r="AC1463" s="1" t="s">
        <v>3189</v>
      </c>
      <c r="AD1463" s="1" t="s">
        <v>1430</v>
      </c>
      <c r="AE1463" s="3" t="s">
        <v>3161</v>
      </c>
      <c r="BF1463" s="1" t="s">
        <v>4712</v>
      </c>
      <c r="BG1463" s="1" t="s">
        <v>4712</v>
      </c>
    </row>
    <row r="1464" spans="1:89" s="1" customFormat="1" ht="15" hidden="1" x14ac:dyDescent="0.25">
      <c r="A1464" s="1" t="s">
        <v>4602</v>
      </c>
      <c r="D1464" s="2"/>
      <c r="E1464" s="2"/>
      <c r="H1464" s="1" t="s">
        <v>481</v>
      </c>
      <c r="I1464" s="1" t="s">
        <v>1571</v>
      </c>
      <c r="J1464" s="1" t="s">
        <v>116</v>
      </c>
      <c r="L1464" s="1" t="s">
        <v>1572</v>
      </c>
      <c r="M1464" s="18" t="s">
        <v>4175</v>
      </c>
      <c r="N1464" s="18"/>
      <c r="O1464" s="1" t="s">
        <v>1573</v>
      </c>
      <c r="P1464" s="1" t="s">
        <v>3192</v>
      </c>
      <c r="Q1464" s="1" t="s">
        <v>296</v>
      </c>
      <c r="AD1464" s="2"/>
      <c r="AE1464" s="3"/>
    </row>
    <row r="1465" spans="1:89" s="1" customFormat="1" ht="15" hidden="1" x14ac:dyDescent="0.25">
      <c r="A1465" s="1" t="s">
        <v>4602</v>
      </c>
      <c r="D1465" s="2"/>
      <c r="E1465" s="2"/>
      <c r="H1465" s="1" t="s">
        <v>481</v>
      </c>
      <c r="I1465" s="1" t="s">
        <v>2572</v>
      </c>
      <c r="J1465" s="1" t="s">
        <v>879</v>
      </c>
      <c r="M1465" s="5" t="s">
        <v>2573</v>
      </c>
      <c r="N1465" s="5"/>
      <c r="S1465" s="1" t="s">
        <v>4213</v>
      </c>
      <c r="AD1465" s="2"/>
      <c r="AE1465" s="3"/>
      <c r="AF1465" s="1" t="s">
        <v>2564</v>
      </c>
    </row>
    <row r="1466" spans="1:89" s="1" customFormat="1" ht="15" hidden="1" x14ac:dyDescent="0.25">
      <c r="A1466" s="1" t="s">
        <v>4602</v>
      </c>
      <c r="D1466" s="2"/>
      <c r="E1466" s="2"/>
      <c r="H1466" s="1" t="s">
        <v>3158</v>
      </c>
      <c r="I1466" s="1" t="s">
        <v>2572</v>
      </c>
      <c r="J1466" s="1" t="s">
        <v>1532</v>
      </c>
      <c r="M1466" s="5" t="s">
        <v>2573</v>
      </c>
      <c r="N1466" s="5"/>
      <c r="S1466" s="1" t="s">
        <v>4712</v>
      </c>
      <c r="AD1466" s="2"/>
      <c r="AE1466" s="3"/>
      <c r="AF1466" s="1" t="s">
        <v>2568</v>
      </c>
    </row>
    <row r="1467" spans="1:89" s="1" customFormat="1" ht="15" hidden="1" x14ac:dyDescent="0.25">
      <c r="A1467" s="1" t="s">
        <v>4602</v>
      </c>
      <c r="D1467" s="2"/>
      <c r="E1467" s="2"/>
      <c r="G1467" s="1" t="s">
        <v>3162</v>
      </c>
      <c r="H1467" s="1" t="s">
        <v>3158</v>
      </c>
      <c r="I1467" s="1" t="s">
        <v>384</v>
      </c>
      <c r="J1467" s="1" t="s">
        <v>2742</v>
      </c>
      <c r="L1467" s="1" t="s">
        <v>385</v>
      </c>
      <c r="M1467" s="18" t="s">
        <v>387</v>
      </c>
      <c r="N1467" s="18"/>
      <c r="O1467" s="1" t="s">
        <v>386</v>
      </c>
      <c r="P1467" s="1" t="s">
        <v>488</v>
      </c>
      <c r="Q1467" s="1" t="s">
        <v>296</v>
      </c>
      <c r="R1467" s="1">
        <v>85206</v>
      </c>
      <c r="AA1467" s="1" t="s">
        <v>388</v>
      </c>
      <c r="AD1467" s="2"/>
      <c r="AE1467" s="3"/>
      <c r="BF1467" s="1" t="s">
        <v>4712</v>
      </c>
      <c r="BJ1467" s="1" t="s">
        <v>4712</v>
      </c>
      <c r="BK1467" s="1" t="s">
        <v>4712</v>
      </c>
      <c r="BL1467" s="1" t="s">
        <v>4712</v>
      </c>
      <c r="BM1467" s="1" t="s">
        <v>4712</v>
      </c>
      <c r="BN1467" s="1" t="s">
        <v>4712</v>
      </c>
      <c r="BO1467" s="1" t="s">
        <v>4712</v>
      </c>
      <c r="BR1467" s="1" t="s">
        <v>4712</v>
      </c>
      <c r="CK1467" s="1" t="s">
        <v>4712</v>
      </c>
    </row>
    <row r="1468" spans="1:89" s="1" customFormat="1" ht="15" hidden="1" x14ac:dyDescent="0.25">
      <c r="A1468" s="1" t="s">
        <v>4602</v>
      </c>
      <c r="D1468" s="2"/>
      <c r="E1468" s="2"/>
      <c r="H1468" s="1" t="s">
        <v>481</v>
      </c>
      <c r="I1468" s="1" t="s">
        <v>2996</v>
      </c>
      <c r="J1468" s="1" t="s">
        <v>4714</v>
      </c>
      <c r="M1468" s="18" t="s">
        <v>2997</v>
      </c>
      <c r="N1468" s="18"/>
      <c r="AD1468" s="2"/>
      <c r="AE1468" s="3"/>
    </row>
    <row r="1469" spans="1:89" s="1" customFormat="1" ht="15" hidden="1" x14ac:dyDescent="0.25">
      <c r="A1469" s="1" t="s">
        <v>4602</v>
      </c>
      <c r="D1469" s="2"/>
      <c r="E1469" s="2"/>
      <c r="H1469" s="1" t="s">
        <v>481</v>
      </c>
      <c r="I1469" s="1" t="s">
        <v>2428</v>
      </c>
      <c r="J1469" s="1" t="s">
        <v>3035</v>
      </c>
      <c r="L1469" s="1" t="s">
        <v>1045</v>
      </c>
      <c r="M1469" s="18" t="s">
        <v>1047</v>
      </c>
      <c r="N1469" s="18"/>
      <c r="O1469" s="1" t="s">
        <v>1046</v>
      </c>
      <c r="P1469" s="1" t="s">
        <v>924</v>
      </c>
      <c r="Q1469" s="1" t="s">
        <v>296</v>
      </c>
      <c r="R1469" s="1">
        <v>85266</v>
      </c>
      <c r="AB1469" s="1" t="s">
        <v>3175</v>
      </c>
      <c r="AC1469" s="1" t="s">
        <v>1048</v>
      </c>
      <c r="AD1469" s="2"/>
      <c r="AE1469" s="3" t="s">
        <v>3161</v>
      </c>
    </row>
    <row r="1470" spans="1:89" s="1" customFormat="1" ht="15" hidden="1" x14ac:dyDescent="0.25">
      <c r="A1470" s="1" t="s">
        <v>4602</v>
      </c>
      <c r="D1470" s="2"/>
      <c r="E1470" s="2"/>
      <c r="H1470" s="1" t="s">
        <v>3158</v>
      </c>
      <c r="I1470" s="1" t="s">
        <v>2461</v>
      </c>
      <c r="J1470" s="1" t="s">
        <v>3799</v>
      </c>
      <c r="L1470" s="1" t="s">
        <v>1045</v>
      </c>
      <c r="M1470" s="18" t="s">
        <v>1047</v>
      </c>
      <c r="N1470" s="18"/>
      <c r="O1470" s="1" t="s">
        <v>1046</v>
      </c>
      <c r="P1470" s="1" t="s">
        <v>924</v>
      </c>
      <c r="Q1470" s="1" t="s">
        <v>296</v>
      </c>
      <c r="R1470" s="1">
        <v>85266</v>
      </c>
      <c r="AB1470" s="1" t="s">
        <v>3175</v>
      </c>
      <c r="AC1470" s="1" t="s">
        <v>2462</v>
      </c>
      <c r="AD1470" s="2"/>
      <c r="AE1470" s="3" t="s">
        <v>3161</v>
      </c>
    </row>
    <row r="1471" spans="1:89" s="1" customFormat="1" ht="15" hidden="1" x14ac:dyDescent="0.25">
      <c r="A1471" s="1" t="s">
        <v>4602</v>
      </c>
      <c r="D1471" s="2"/>
      <c r="E1471" s="2"/>
      <c r="H1471" s="1" t="s">
        <v>481</v>
      </c>
      <c r="I1471" s="1" t="s">
        <v>5115</v>
      </c>
      <c r="J1471" s="1" t="s">
        <v>299</v>
      </c>
      <c r="L1471" s="1" t="s">
        <v>3331</v>
      </c>
      <c r="M1471" s="18" t="s">
        <v>3333</v>
      </c>
      <c r="N1471" s="18"/>
      <c r="O1471" s="1" t="s">
        <v>3332</v>
      </c>
      <c r="P1471" s="1" t="s">
        <v>924</v>
      </c>
      <c r="Q1471" s="1" t="s">
        <v>296</v>
      </c>
      <c r="R1471" s="1">
        <v>85266</v>
      </c>
      <c r="AD1471" s="2" t="s">
        <v>1817</v>
      </c>
      <c r="AE1471" s="3"/>
    </row>
    <row r="1472" spans="1:89" s="1" customFormat="1" ht="15" hidden="1" x14ac:dyDescent="0.25">
      <c r="A1472" s="1" t="s">
        <v>4602</v>
      </c>
      <c r="D1472" s="2"/>
      <c r="E1472" s="2"/>
      <c r="H1472" s="1" t="s">
        <v>3158</v>
      </c>
      <c r="I1472" s="1" t="s">
        <v>881</v>
      </c>
      <c r="J1472" s="1" t="s">
        <v>882</v>
      </c>
      <c r="L1472" s="1" t="s">
        <v>883</v>
      </c>
      <c r="M1472" s="18" t="s">
        <v>2086</v>
      </c>
      <c r="N1472" s="18"/>
      <c r="O1472" s="1" t="s">
        <v>2085</v>
      </c>
      <c r="P1472" s="1" t="s">
        <v>488</v>
      </c>
      <c r="Q1472" s="1" t="s">
        <v>296</v>
      </c>
      <c r="R1472" s="1">
        <v>85213</v>
      </c>
      <c r="AA1472" s="1" t="s">
        <v>2087</v>
      </c>
      <c r="AB1472" s="1" t="s">
        <v>3196</v>
      </c>
      <c r="AC1472" s="1" t="s">
        <v>3161</v>
      </c>
      <c r="AD1472" s="2"/>
      <c r="AE1472" s="3" t="s">
        <v>3161</v>
      </c>
      <c r="BF1472" s="1" t="s">
        <v>4712</v>
      </c>
      <c r="BG1472" s="1" t="s">
        <v>4712</v>
      </c>
      <c r="BS1472" s="1" t="s">
        <v>4712</v>
      </c>
    </row>
    <row r="1473" spans="1:58" s="1" customFormat="1" ht="15" hidden="1" x14ac:dyDescent="0.25">
      <c r="A1473" s="1" t="s">
        <v>4602</v>
      </c>
      <c r="D1473" s="2"/>
      <c r="E1473" s="2"/>
      <c r="G1473" s="1" t="s">
        <v>3162</v>
      </c>
      <c r="H1473" s="1" t="s">
        <v>3158</v>
      </c>
      <c r="I1473" s="1" t="s">
        <v>748</v>
      </c>
      <c r="J1473" s="1" t="s">
        <v>749</v>
      </c>
      <c r="M1473" s="18" t="s">
        <v>750</v>
      </c>
      <c r="N1473" s="18"/>
      <c r="AD1473" s="2"/>
      <c r="AE1473" s="3"/>
      <c r="AF1473" s="1" t="s">
        <v>2564</v>
      </c>
    </row>
    <row r="1474" spans="1:58" s="1" customFormat="1" ht="15" hidden="1" x14ac:dyDescent="0.25">
      <c r="A1474" s="1" t="s">
        <v>4602</v>
      </c>
      <c r="D1474" s="2"/>
      <c r="E1474" s="2"/>
      <c r="G1474" s="1" t="s">
        <v>3161</v>
      </c>
      <c r="H1474" s="1" t="s">
        <v>481</v>
      </c>
      <c r="I1474" s="1" t="s">
        <v>2893</v>
      </c>
      <c r="J1474" s="1" t="s">
        <v>361</v>
      </c>
      <c r="M1474" s="18" t="s">
        <v>2894</v>
      </c>
      <c r="N1474" s="18"/>
      <c r="AD1474" s="2"/>
      <c r="AE1474" s="3"/>
    </row>
    <row r="1475" spans="1:58" s="1" customFormat="1" ht="15" hidden="1" x14ac:dyDescent="0.25">
      <c r="A1475" s="1" t="s">
        <v>4602</v>
      </c>
      <c r="D1475" s="2"/>
      <c r="E1475" s="2"/>
      <c r="G1475" s="1" t="s">
        <v>3161</v>
      </c>
      <c r="H1475" s="1" t="s">
        <v>481</v>
      </c>
      <c r="I1475" s="1" t="s">
        <v>2914</v>
      </c>
      <c r="J1475" s="1" t="s">
        <v>2915</v>
      </c>
      <c r="L1475" s="1" t="s">
        <v>1272</v>
      </c>
      <c r="M1475" s="18" t="s">
        <v>1274</v>
      </c>
      <c r="N1475" s="18"/>
      <c r="O1475" s="1" t="s">
        <v>1273</v>
      </c>
      <c r="P1475" s="1" t="s">
        <v>5031</v>
      </c>
      <c r="Q1475" s="1" t="s">
        <v>296</v>
      </c>
      <c r="R1475" s="1">
        <v>85220</v>
      </c>
      <c r="AD1475" s="2"/>
      <c r="AE1475" s="3"/>
      <c r="AF1475" s="1" t="s">
        <v>2388</v>
      </c>
    </row>
    <row r="1476" spans="1:58" s="1" customFormat="1" ht="15" hidden="1" x14ac:dyDescent="0.25">
      <c r="A1476" s="1" t="s">
        <v>4602</v>
      </c>
      <c r="D1476" s="2"/>
      <c r="E1476" s="2"/>
      <c r="H1476" s="1" t="s">
        <v>481</v>
      </c>
      <c r="I1476" s="1" t="s">
        <v>2507</v>
      </c>
      <c r="J1476" s="1" t="s">
        <v>3011</v>
      </c>
      <c r="L1476" s="1" t="s">
        <v>2509</v>
      </c>
      <c r="M1476" s="18" t="s">
        <v>2511</v>
      </c>
      <c r="N1476" s="18"/>
      <c r="O1476" s="1" t="s">
        <v>2510</v>
      </c>
      <c r="P1476" s="1" t="s">
        <v>488</v>
      </c>
      <c r="Q1476" s="1" t="s">
        <v>296</v>
      </c>
      <c r="R1476" s="1">
        <v>95216</v>
      </c>
      <c r="AD1476" s="2"/>
      <c r="AE1476" s="3"/>
    </row>
    <row r="1477" spans="1:58" s="1" customFormat="1" ht="15" hidden="1" x14ac:dyDescent="0.25">
      <c r="A1477" s="1" t="s">
        <v>4602</v>
      </c>
      <c r="D1477" s="2"/>
      <c r="E1477" s="2"/>
      <c r="H1477" s="1" t="s">
        <v>3158</v>
      </c>
      <c r="I1477" s="1" t="s">
        <v>2515</v>
      </c>
      <c r="J1477" s="1" t="s">
        <v>2516</v>
      </c>
      <c r="M1477" s="18" t="s">
        <v>2517</v>
      </c>
      <c r="N1477" s="18"/>
      <c r="AB1477" s="1" t="s">
        <v>3189</v>
      </c>
      <c r="AD1477" s="2" t="s">
        <v>3598</v>
      </c>
      <c r="AE1477" s="3"/>
    </row>
    <row r="1478" spans="1:58" s="1" customFormat="1" ht="15" hidden="1" x14ac:dyDescent="0.25">
      <c r="A1478" s="1" t="s">
        <v>4602</v>
      </c>
      <c r="D1478" s="2"/>
      <c r="E1478" s="2"/>
      <c r="H1478" s="1" t="s">
        <v>481</v>
      </c>
      <c r="I1478" s="1" t="s">
        <v>4428</v>
      </c>
      <c r="J1478" s="1" t="s">
        <v>786</v>
      </c>
      <c r="M1478" s="18" t="s">
        <v>830</v>
      </c>
      <c r="N1478" s="18"/>
      <c r="O1478" s="1" t="s">
        <v>831</v>
      </c>
      <c r="P1478" s="1" t="s">
        <v>4434</v>
      </c>
      <c r="Q1478" s="1" t="s">
        <v>4435</v>
      </c>
      <c r="R1478" s="1">
        <v>57301</v>
      </c>
      <c r="AB1478" s="1" t="s">
        <v>3175</v>
      </c>
      <c r="AC1478" s="1" t="s">
        <v>3161</v>
      </c>
      <c r="AD1478" s="2" t="s">
        <v>4429</v>
      </c>
      <c r="AE1478" s="3" t="s">
        <v>3161</v>
      </c>
      <c r="AF1478" s="1" t="s">
        <v>2388</v>
      </c>
    </row>
    <row r="1479" spans="1:58" s="1" customFormat="1" ht="15" hidden="1" x14ac:dyDescent="0.25">
      <c r="A1479" s="1" t="s">
        <v>4602</v>
      </c>
      <c r="D1479" s="2"/>
      <c r="E1479" s="2"/>
      <c r="H1479" s="1" t="s">
        <v>3158</v>
      </c>
      <c r="I1479" s="1" t="s">
        <v>2232</v>
      </c>
      <c r="J1479" s="1" t="s">
        <v>4593</v>
      </c>
      <c r="L1479" s="1" t="s">
        <v>2233</v>
      </c>
      <c r="M1479" s="18" t="s">
        <v>2235</v>
      </c>
      <c r="N1479" s="18"/>
      <c r="P1479" s="1" t="s">
        <v>2234</v>
      </c>
      <c r="Q1479" s="1" t="s">
        <v>296</v>
      </c>
      <c r="AD1479" s="2"/>
      <c r="AE1479" s="3"/>
    </row>
    <row r="1480" spans="1:58" s="1" customFormat="1" ht="15" hidden="1" x14ac:dyDescent="0.25">
      <c r="A1480" s="1" t="s">
        <v>4602</v>
      </c>
      <c r="D1480" s="2"/>
      <c r="E1480" s="2"/>
      <c r="H1480" s="1" t="s">
        <v>481</v>
      </c>
      <c r="I1480" s="1" t="s">
        <v>3822</v>
      </c>
      <c r="J1480" s="1" t="s">
        <v>2738</v>
      </c>
      <c r="M1480" s="18" t="s">
        <v>4715</v>
      </c>
      <c r="N1480" s="18"/>
      <c r="AD1480" s="2"/>
      <c r="AE1480" s="3"/>
      <c r="AF1480" s="1" t="s">
        <v>2388</v>
      </c>
    </row>
    <row r="1481" spans="1:58" s="1" customFormat="1" ht="15" hidden="1" x14ac:dyDescent="0.25">
      <c r="A1481" s="1" t="s">
        <v>4602</v>
      </c>
      <c r="D1481" s="2"/>
      <c r="E1481" s="2"/>
      <c r="H1481" s="1" t="s">
        <v>3158</v>
      </c>
      <c r="I1481" s="1" t="s">
        <v>1158</v>
      </c>
      <c r="J1481" s="1" t="s">
        <v>1159</v>
      </c>
      <c r="M1481" s="18" t="s">
        <v>1160</v>
      </c>
      <c r="N1481" s="18"/>
      <c r="Q1481" s="1" t="s">
        <v>296</v>
      </c>
      <c r="AD1481" s="2"/>
      <c r="AE1481" s="3"/>
    </row>
    <row r="1482" spans="1:58" s="1" customFormat="1" ht="15" hidden="1" x14ac:dyDescent="0.25">
      <c r="A1482" s="1" t="s">
        <v>4602</v>
      </c>
      <c r="D1482" s="2"/>
      <c r="E1482" s="2"/>
      <c r="H1482" s="1" t="s">
        <v>481</v>
      </c>
      <c r="I1482" s="1" t="s">
        <v>1161</v>
      </c>
      <c r="J1482" s="1" t="s">
        <v>1761</v>
      </c>
      <c r="M1482" s="18" t="s">
        <v>1162</v>
      </c>
      <c r="N1482" s="18"/>
      <c r="AB1482" s="2"/>
      <c r="AC1482" s="3"/>
    </row>
    <row r="1483" spans="1:58" s="1" customFormat="1" ht="15" hidden="1" x14ac:dyDescent="0.25">
      <c r="A1483" s="1" t="s">
        <v>4602</v>
      </c>
      <c r="D1483" s="2"/>
      <c r="E1483" s="2"/>
      <c r="H1483" s="1" t="s">
        <v>481</v>
      </c>
      <c r="I1483" s="1" t="s">
        <v>2112</v>
      </c>
      <c r="J1483" s="1" t="s">
        <v>48</v>
      </c>
      <c r="M1483" s="18" t="s">
        <v>2113</v>
      </c>
      <c r="N1483" s="18"/>
      <c r="AD1483" s="2"/>
      <c r="AE1483" s="3"/>
    </row>
    <row r="1484" spans="1:58" s="1" customFormat="1" ht="15" hidden="1" x14ac:dyDescent="0.25">
      <c r="A1484" s="1" t="s">
        <v>4602</v>
      </c>
      <c r="D1484" s="2"/>
      <c r="E1484" s="2"/>
      <c r="H1484" s="1" t="s">
        <v>3158</v>
      </c>
      <c r="I1484" s="1" t="s">
        <v>2112</v>
      </c>
      <c r="J1484" s="1" t="s">
        <v>2114</v>
      </c>
      <c r="M1484" s="18" t="s">
        <v>2113</v>
      </c>
      <c r="N1484" s="18"/>
      <c r="AD1484" s="2"/>
      <c r="AE1484" s="3"/>
    </row>
    <row r="1485" spans="1:58" s="1" customFormat="1" ht="15" hidden="1" x14ac:dyDescent="0.25">
      <c r="A1485" s="1" t="s">
        <v>4602</v>
      </c>
      <c r="D1485" s="2"/>
      <c r="E1485" s="2"/>
      <c r="G1485" s="1" t="s">
        <v>3162</v>
      </c>
      <c r="H1485" s="1" t="s">
        <v>481</v>
      </c>
      <c r="I1485" s="1" t="s">
        <v>1312</v>
      </c>
      <c r="J1485" s="1" t="s">
        <v>4364</v>
      </c>
      <c r="L1485" s="1" t="s">
        <v>1313</v>
      </c>
      <c r="M1485" s="18" t="s">
        <v>2351</v>
      </c>
      <c r="N1485" s="18"/>
      <c r="Q1485" s="1" t="s">
        <v>296</v>
      </c>
      <c r="AD1485" s="2"/>
      <c r="AE1485" s="3"/>
    </row>
    <row r="1486" spans="1:58" s="1" customFormat="1" ht="15" hidden="1" x14ac:dyDescent="0.25">
      <c r="A1486" s="1" t="s">
        <v>4602</v>
      </c>
      <c r="D1486" s="2"/>
      <c r="E1486" s="2"/>
      <c r="G1486" s="1" t="s">
        <v>3162</v>
      </c>
      <c r="H1486" s="1" t="s">
        <v>3158</v>
      </c>
      <c r="I1486" s="1" t="s">
        <v>1312</v>
      </c>
      <c r="J1486" s="1" t="s">
        <v>2352</v>
      </c>
      <c r="L1486" s="1" t="s">
        <v>1313</v>
      </c>
      <c r="M1486" s="18" t="s">
        <v>2353</v>
      </c>
      <c r="N1486" s="18"/>
      <c r="Q1486" s="1" t="s">
        <v>296</v>
      </c>
      <c r="AD1486" s="2"/>
      <c r="AE1486" s="3"/>
      <c r="AF1486" s="1" t="s">
        <v>2388</v>
      </c>
    </row>
    <row r="1487" spans="1:58" s="1" customFormat="1" ht="15" hidden="1" x14ac:dyDescent="0.25">
      <c r="A1487" s="1" t="s">
        <v>4602</v>
      </c>
      <c r="D1487" s="2"/>
      <c r="E1487" s="2"/>
      <c r="G1487" s="1" t="s">
        <v>3161</v>
      </c>
      <c r="H1487" s="1" t="s">
        <v>3158</v>
      </c>
      <c r="I1487" s="1" t="s">
        <v>4859</v>
      </c>
      <c r="J1487" s="1" t="s">
        <v>4868</v>
      </c>
      <c r="L1487" s="1" t="s">
        <v>4860</v>
      </c>
      <c r="M1487" s="18" t="s">
        <v>4826</v>
      </c>
      <c r="N1487" s="18"/>
      <c r="O1487" s="1" t="s">
        <v>4867</v>
      </c>
      <c r="P1487" s="1" t="s">
        <v>488</v>
      </c>
      <c r="Q1487" s="1" t="s">
        <v>296</v>
      </c>
      <c r="R1487" s="1">
        <v>85205</v>
      </c>
      <c r="T1487" s="8" t="s">
        <v>4911</v>
      </c>
      <c r="AD1487" s="2"/>
      <c r="AE1487" s="3"/>
      <c r="AF1487" s="1" t="s">
        <v>2564</v>
      </c>
      <c r="BF1487" s="1" t="s">
        <v>4712</v>
      </c>
    </row>
    <row r="1488" spans="1:58" s="1" customFormat="1" ht="15" hidden="1" x14ac:dyDescent="0.25">
      <c r="A1488" s="1" t="s">
        <v>3600</v>
      </c>
      <c r="D1488" s="2"/>
      <c r="E1488" s="2"/>
      <c r="H1488" s="1" t="s">
        <v>3158</v>
      </c>
      <c r="I1488" s="1" t="s">
        <v>3798</v>
      </c>
      <c r="J1488" s="1" t="s">
        <v>3799</v>
      </c>
      <c r="M1488" s="18" t="s">
        <v>3800</v>
      </c>
      <c r="N1488" s="18"/>
      <c r="AD1488" s="2"/>
      <c r="AE1488" s="3"/>
      <c r="AF1488" s="1" t="s">
        <v>2388</v>
      </c>
    </row>
    <row r="1489" spans="1:83" s="1" customFormat="1" ht="15" hidden="1" x14ac:dyDescent="0.25">
      <c r="A1489" s="1" t="s">
        <v>4969</v>
      </c>
      <c r="D1489" s="2"/>
      <c r="E1489" s="2"/>
      <c r="H1489" s="1" t="s">
        <v>3158</v>
      </c>
      <c r="I1489" s="1" t="s">
        <v>1810</v>
      </c>
      <c r="J1489" s="1" t="s">
        <v>2934</v>
      </c>
      <c r="L1489" s="1" t="s">
        <v>3200</v>
      </c>
      <c r="M1489" s="18" t="s">
        <v>5184</v>
      </c>
      <c r="N1489" s="18"/>
      <c r="O1489" s="1" t="s">
        <v>5183</v>
      </c>
      <c r="P1489" s="1" t="s">
        <v>5031</v>
      </c>
      <c r="Q1489" s="1" t="s">
        <v>296</v>
      </c>
      <c r="R1489" s="1">
        <v>85120</v>
      </c>
      <c r="AA1489" s="1" t="s">
        <v>5182</v>
      </c>
      <c r="AB1489" s="2"/>
      <c r="AC1489" s="3"/>
      <c r="AF1489" s="1" t="s">
        <v>1773</v>
      </c>
    </row>
    <row r="1490" spans="1:83" s="1" customFormat="1" ht="15" hidden="1" x14ac:dyDescent="0.25">
      <c r="A1490" s="1" t="s">
        <v>4969</v>
      </c>
      <c r="D1490" s="6"/>
      <c r="E1490" s="2" t="s">
        <v>4712</v>
      </c>
      <c r="H1490" s="1" t="s">
        <v>481</v>
      </c>
      <c r="I1490" s="1" t="s">
        <v>394</v>
      </c>
      <c r="J1490" s="1" t="s">
        <v>3828</v>
      </c>
      <c r="L1490" s="1" t="s">
        <v>3829</v>
      </c>
      <c r="M1490" s="18" t="s">
        <v>3830</v>
      </c>
      <c r="N1490" s="18"/>
      <c r="O1490" s="1" t="s">
        <v>2531</v>
      </c>
      <c r="P1490" s="1" t="s">
        <v>488</v>
      </c>
      <c r="Q1490" s="1" t="s">
        <v>296</v>
      </c>
      <c r="R1490" s="1">
        <v>85209</v>
      </c>
      <c r="AE1490" s="3"/>
    </row>
    <row r="1491" spans="1:83" s="1" customFormat="1" ht="15" hidden="1" x14ac:dyDescent="0.25">
      <c r="A1491" s="1" t="s">
        <v>4969</v>
      </c>
      <c r="D1491" s="6"/>
      <c r="E1491" s="2" t="s">
        <v>4712</v>
      </c>
      <c r="H1491" s="1" t="s">
        <v>481</v>
      </c>
      <c r="I1491" s="1" t="s">
        <v>394</v>
      </c>
      <c r="J1491" s="1" t="s">
        <v>4578</v>
      </c>
      <c r="L1491" s="1" t="s">
        <v>2534</v>
      </c>
      <c r="M1491" s="18" t="s">
        <v>3830</v>
      </c>
      <c r="N1491" s="18"/>
      <c r="O1491" s="1" t="s">
        <v>2531</v>
      </c>
      <c r="P1491" s="1" t="s">
        <v>488</v>
      </c>
      <c r="Q1491" s="1" t="s">
        <v>296</v>
      </c>
      <c r="R1491" s="1">
        <v>85209</v>
      </c>
      <c r="AE1491" s="3"/>
    </row>
    <row r="1492" spans="1:83" s="1" customFormat="1" ht="15" hidden="1" x14ac:dyDescent="0.25">
      <c r="A1492" s="1" t="s">
        <v>4969</v>
      </c>
      <c r="D1492" s="6"/>
      <c r="E1492" s="2"/>
      <c r="G1492" s="1" t="s">
        <v>3161</v>
      </c>
      <c r="H1492" s="1" t="s">
        <v>3158</v>
      </c>
      <c r="I1492" s="1" t="s">
        <v>4805</v>
      </c>
      <c r="J1492" s="1" t="s">
        <v>2983</v>
      </c>
      <c r="L1492" s="1" t="s">
        <v>3927</v>
      </c>
      <c r="M1492" s="18" t="s">
        <v>3928</v>
      </c>
      <c r="N1492" s="18"/>
      <c r="O1492" s="1" t="s">
        <v>2943</v>
      </c>
      <c r="P1492" s="1" t="s">
        <v>4981</v>
      </c>
      <c r="Q1492" s="1" t="s">
        <v>3575</v>
      </c>
      <c r="AD1492" s="1" t="s">
        <v>3459</v>
      </c>
      <c r="AE1492" s="3"/>
    </row>
    <row r="1493" spans="1:83" s="1" customFormat="1" ht="15" hidden="1" x14ac:dyDescent="0.25">
      <c r="A1493" s="1" t="s">
        <v>4969</v>
      </c>
      <c r="D1493" s="6"/>
      <c r="E1493" s="2"/>
      <c r="G1493" s="1" t="s">
        <v>3161</v>
      </c>
      <c r="H1493" s="1" t="s">
        <v>481</v>
      </c>
      <c r="I1493" s="1" t="s">
        <v>4805</v>
      </c>
      <c r="J1493" s="1" t="s">
        <v>4806</v>
      </c>
      <c r="L1493" s="1" t="s">
        <v>3927</v>
      </c>
      <c r="M1493" s="18" t="s">
        <v>3928</v>
      </c>
      <c r="N1493" s="18"/>
      <c r="O1493" s="1" t="s">
        <v>2943</v>
      </c>
      <c r="P1493" s="1" t="s">
        <v>4981</v>
      </c>
      <c r="Q1493" s="1" t="s">
        <v>3575</v>
      </c>
      <c r="AD1493" s="1" t="s">
        <v>3311</v>
      </c>
      <c r="AE1493" s="3"/>
    </row>
    <row r="1494" spans="1:83" s="1" customFormat="1" ht="15" hidden="1" x14ac:dyDescent="0.25">
      <c r="A1494" s="1" t="s">
        <v>4969</v>
      </c>
      <c r="D1494" s="6"/>
      <c r="E1494" s="2"/>
      <c r="F1494" s="2"/>
      <c r="G1494" s="1" t="s">
        <v>3161</v>
      </c>
      <c r="H1494" s="1" t="s">
        <v>481</v>
      </c>
      <c r="I1494" s="1" t="s">
        <v>369</v>
      </c>
      <c r="J1494" s="1" t="s">
        <v>299</v>
      </c>
      <c r="L1494" s="1" t="s">
        <v>3656</v>
      </c>
      <c r="M1494" s="18" t="s">
        <v>919</v>
      </c>
      <c r="N1494" s="18"/>
      <c r="O1494" s="1" t="s">
        <v>5090</v>
      </c>
      <c r="P1494" s="1" t="s">
        <v>488</v>
      </c>
      <c r="Q1494" s="1" t="s">
        <v>296</v>
      </c>
      <c r="R1494" s="1">
        <v>85209</v>
      </c>
      <c r="U1494" s="1">
        <v>0</v>
      </c>
      <c r="AB1494" s="1" t="s">
        <v>3196</v>
      </c>
      <c r="AC1494" s="1" t="s">
        <v>3161</v>
      </c>
      <c r="AD1494" s="2" t="s">
        <v>370</v>
      </c>
      <c r="AE1494" s="3"/>
      <c r="AF1494" s="1" t="s">
        <v>2564</v>
      </c>
    </row>
    <row r="1495" spans="1:83" s="1" customFormat="1" ht="15" hidden="1" x14ac:dyDescent="0.25">
      <c r="A1495" s="1" t="s">
        <v>4969</v>
      </c>
      <c r="D1495" s="6"/>
      <c r="E1495" s="2"/>
      <c r="G1495" s="1" t="s">
        <v>3161</v>
      </c>
      <c r="H1495" s="1" t="s">
        <v>3158</v>
      </c>
      <c r="I1495" s="1" t="s">
        <v>1634</v>
      </c>
      <c r="J1495" s="1" t="s">
        <v>1635</v>
      </c>
      <c r="L1495" s="1" t="s">
        <v>798</v>
      </c>
      <c r="M1495" s="18" t="s">
        <v>1638</v>
      </c>
      <c r="N1495" s="18"/>
      <c r="O1495" s="1" t="s">
        <v>1636</v>
      </c>
      <c r="P1495" s="1" t="s">
        <v>1637</v>
      </c>
      <c r="Q1495" s="1" t="s">
        <v>615</v>
      </c>
      <c r="R1495" s="1">
        <v>49307</v>
      </c>
      <c r="S1495" s="1" t="s">
        <v>4712</v>
      </c>
      <c r="AD1495" s="1" t="s">
        <v>1639</v>
      </c>
      <c r="AE1495" s="3" t="s">
        <v>3161</v>
      </c>
      <c r="AF1495" s="1" t="s">
        <v>2568</v>
      </c>
      <c r="CA1495" s="1">
        <v>2</v>
      </c>
      <c r="CB1495" s="1">
        <v>2</v>
      </c>
    </row>
    <row r="1496" spans="1:83" s="1" customFormat="1" ht="15" hidden="1" x14ac:dyDescent="0.25">
      <c r="A1496" s="1" t="s">
        <v>4969</v>
      </c>
      <c r="D1496" s="6"/>
      <c r="E1496" s="2"/>
      <c r="G1496" s="1" t="s">
        <v>3161</v>
      </c>
      <c r="H1496" s="1" t="s">
        <v>481</v>
      </c>
      <c r="I1496" s="1" t="s">
        <v>1634</v>
      </c>
      <c r="J1496" s="1" t="s">
        <v>1639</v>
      </c>
      <c r="L1496" s="1" t="s">
        <v>799</v>
      </c>
      <c r="M1496" s="18" t="s">
        <v>1638</v>
      </c>
      <c r="N1496" s="18"/>
      <c r="O1496" s="1" t="s">
        <v>1636</v>
      </c>
      <c r="P1496" s="1" t="s">
        <v>1637</v>
      </c>
      <c r="Q1496" s="1" t="s">
        <v>615</v>
      </c>
      <c r="R1496" s="1">
        <v>49307</v>
      </c>
      <c r="S1496" s="1" t="s">
        <v>4213</v>
      </c>
      <c r="AD1496" s="1" t="s">
        <v>1635</v>
      </c>
      <c r="AE1496" s="3" t="s">
        <v>3161</v>
      </c>
      <c r="AF1496" s="1" t="s">
        <v>2564</v>
      </c>
      <c r="CD1496" s="1">
        <v>2</v>
      </c>
      <c r="CE1496" s="1">
        <v>2</v>
      </c>
    </row>
    <row r="1497" spans="1:83" s="1" customFormat="1" ht="15" hidden="1" x14ac:dyDescent="0.25">
      <c r="A1497" s="1" t="s">
        <v>4969</v>
      </c>
      <c r="D1497" s="2"/>
      <c r="E1497" s="2"/>
      <c r="H1497" s="1" t="s">
        <v>481</v>
      </c>
      <c r="I1497" s="1" t="s">
        <v>1531</v>
      </c>
      <c r="J1497" s="1" t="s">
        <v>1532</v>
      </c>
      <c r="L1497" s="1" t="s">
        <v>1534</v>
      </c>
      <c r="M1497" s="18" t="s">
        <v>1533</v>
      </c>
      <c r="N1497" s="18"/>
      <c r="O1497" s="1" t="s">
        <v>1535</v>
      </c>
      <c r="P1497" s="1" t="s">
        <v>488</v>
      </c>
      <c r="Q1497" s="1" t="s">
        <v>296</v>
      </c>
      <c r="R1497" s="1">
        <v>85206</v>
      </c>
      <c r="AD1497" s="2" t="s">
        <v>537</v>
      </c>
      <c r="AE1497" s="3"/>
      <c r="AF1497" s="1" t="s">
        <v>2564</v>
      </c>
    </row>
    <row r="1498" spans="1:83" s="1" customFormat="1" ht="15" hidden="1" x14ac:dyDescent="0.25">
      <c r="A1498" s="1" t="s">
        <v>4969</v>
      </c>
      <c r="D1498" s="2"/>
      <c r="E1498" s="2"/>
      <c r="G1498" s="1" t="s">
        <v>3161</v>
      </c>
      <c r="H1498" s="1" t="s">
        <v>481</v>
      </c>
      <c r="I1498" s="1" t="s">
        <v>1245</v>
      </c>
      <c r="J1498" s="1" t="s">
        <v>4364</v>
      </c>
      <c r="L1498" s="1" t="s">
        <v>1988</v>
      </c>
      <c r="M1498" s="18" t="s">
        <v>1246</v>
      </c>
      <c r="N1498" s="18"/>
      <c r="O1498" s="1" t="s">
        <v>2066</v>
      </c>
      <c r="P1498" s="1" t="s">
        <v>2181</v>
      </c>
      <c r="Q1498" s="1" t="s">
        <v>1946</v>
      </c>
      <c r="R1498" s="1">
        <v>98606</v>
      </c>
      <c r="AA1498" s="1" t="s">
        <v>1989</v>
      </c>
      <c r="AB1498" s="1" t="s">
        <v>3196</v>
      </c>
      <c r="AC1498" s="1" t="s">
        <v>3161</v>
      </c>
      <c r="AD1498" s="2" t="s">
        <v>793</v>
      </c>
      <c r="AE1498" s="3" t="s">
        <v>3161</v>
      </c>
      <c r="AF1498" s="1" t="s">
        <v>2388</v>
      </c>
    </row>
    <row r="1499" spans="1:83" s="1" customFormat="1" ht="15" hidden="1" x14ac:dyDescent="0.25">
      <c r="A1499" s="8"/>
      <c r="D1499" s="2"/>
      <c r="E1499" s="2"/>
      <c r="M1499" s="18"/>
      <c r="N1499" s="18"/>
      <c r="S1499" s="8"/>
      <c r="T1499" s="8"/>
      <c r="AC1499" s="3"/>
    </row>
    <row r="1500" spans="1:83" s="1" customFormat="1" ht="15" x14ac:dyDescent="0.25">
      <c r="D1500" s="2"/>
      <c r="E1500" s="2"/>
      <c r="M1500" s="18"/>
      <c r="N1500" s="18"/>
      <c r="AB1500" s="2"/>
      <c r="AC1500" s="3"/>
    </row>
    <row r="1501" spans="1:83" s="1" customFormat="1" ht="90" x14ac:dyDescent="0.25">
      <c r="A1501" s="1" t="s">
        <v>5077</v>
      </c>
      <c r="D1501" s="2"/>
      <c r="E1501" s="2"/>
      <c r="H1501" s="1" t="s">
        <v>481</v>
      </c>
      <c r="I1501" s="1" t="s">
        <v>2668</v>
      </c>
      <c r="J1501" s="1" t="s">
        <v>2669</v>
      </c>
      <c r="L1501" s="1" t="s">
        <v>5079</v>
      </c>
      <c r="M1501" s="18"/>
      <c r="N1501" s="18"/>
      <c r="O1501" s="19" t="s">
        <v>5078</v>
      </c>
      <c r="P1501" s="1" t="s">
        <v>5031</v>
      </c>
      <c r="Q1501" s="1" t="s">
        <v>296</v>
      </c>
      <c r="R1501" s="1">
        <v>85120</v>
      </c>
      <c r="AB1501" s="2"/>
      <c r="AC1501" s="3"/>
    </row>
    <row r="1502" spans="1:83" s="1" customFormat="1" ht="15" x14ac:dyDescent="0.25">
      <c r="D1502" s="2"/>
      <c r="E1502" s="2"/>
      <c r="M1502" s="18"/>
      <c r="N1502" s="18"/>
      <c r="O1502" s="19"/>
      <c r="AB1502" s="2"/>
      <c r="AC1502" s="3"/>
    </row>
    <row r="1503" spans="1:83" s="1" customFormat="1" ht="15" x14ac:dyDescent="0.25">
      <c r="A1503" s="1" t="s">
        <v>5226</v>
      </c>
      <c r="D1503" s="2"/>
      <c r="E1503" s="2"/>
      <c r="G1503" s="1" t="s">
        <v>3161</v>
      </c>
      <c r="H1503" s="1" t="s">
        <v>3158</v>
      </c>
      <c r="I1503" s="1" t="s">
        <v>754</v>
      </c>
      <c r="J1503" s="1" t="s">
        <v>633</v>
      </c>
      <c r="L1503" s="1" t="s">
        <v>920</v>
      </c>
      <c r="M1503" s="18" t="s">
        <v>757</v>
      </c>
      <c r="N1503" s="18"/>
      <c r="O1503" s="1" t="s">
        <v>756</v>
      </c>
      <c r="P1503" s="1" t="s">
        <v>488</v>
      </c>
      <c r="Q1503" s="1" t="s">
        <v>296</v>
      </c>
      <c r="R1503" s="1">
        <v>85206</v>
      </c>
      <c r="S1503" s="1" t="s">
        <v>4213</v>
      </c>
      <c r="AB1503" s="1" t="s">
        <v>3189</v>
      </c>
      <c r="AD1503" s="2"/>
      <c r="AE1503" s="3" t="s">
        <v>3161</v>
      </c>
      <c r="AF1503" s="1" t="s">
        <v>2392</v>
      </c>
      <c r="AZ1503" s="1" t="s">
        <v>3162</v>
      </c>
      <c r="BC1503" s="1">
        <f>COUNTA(AG1503:BB1503)</f>
        <v>1</v>
      </c>
    </row>
    <row r="1504" spans="1:83" s="1" customFormat="1" ht="15" x14ac:dyDescent="0.25">
      <c r="A1504" s="1" t="s">
        <v>5227</v>
      </c>
      <c r="C1504" s="14">
        <v>43048</v>
      </c>
      <c r="D1504" s="6">
        <v>42656</v>
      </c>
      <c r="E1504" s="2"/>
      <c r="G1504" s="1" t="s">
        <v>3162</v>
      </c>
      <c r="H1504" s="1" t="s">
        <v>481</v>
      </c>
      <c r="I1504" s="1" t="s">
        <v>1605</v>
      </c>
      <c r="J1504" s="1" t="s">
        <v>709</v>
      </c>
      <c r="K1504" s="1">
        <v>1</v>
      </c>
      <c r="L1504" s="1" t="s">
        <v>4181</v>
      </c>
      <c r="M1504" s="18" t="s">
        <v>1607</v>
      </c>
      <c r="N1504" s="18"/>
      <c r="O1504" s="1" t="s">
        <v>4575</v>
      </c>
      <c r="P1504" s="1" t="s">
        <v>488</v>
      </c>
      <c r="Q1504" s="1" t="s">
        <v>296</v>
      </c>
      <c r="R1504" s="1">
        <v>85209</v>
      </c>
      <c r="S1504" s="1" t="s">
        <v>4213</v>
      </c>
      <c r="U1504" s="1">
        <v>1</v>
      </c>
      <c r="V1504" s="1" t="s">
        <v>5192</v>
      </c>
      <c r="W1504" s="1">
        <v>1</v>
      </c>
      <c r="X1504" s="1">
        <v>1</v>
      </c>
      <c r="AA1504" s="1" t="s">
        <v>4576</v>
      </c>
      <c r="AB1504" s="1" t="s">
        <v>3196</v>
      </c>
      <c r="AC1504" s="1" t="s">
        <v>3161</v>
      </c>
      <c r="AD1504" s="1" t="s">
        <v>3362</v>
      </c>
      <c r="AE1504" s="3" t="s">
        <v>3161</v>
      </c>
      <c r="AF1504" s="1" t="s">
        <v>2388</v>
      </c>
      <c r="AH1504" s="1" t="s">
        <v>481</v>
      </c>
      <c r="AI1504" s="1" t="s">
        <v>481</v>
      </c>
      <c r="AK1504" s="1" t="s">
        <v>481</v>
      </c>
      <c r="AL1504" s="1" t="s">
        <v>481</v>
      </c>
      <c r="AM1504" s="1" t="s">
        <v>481</v>
      </c>
      <c r="AN1504" s="1" t="s">
        <v>481</v>
      </c>
      <c r="AO1504" s="1" t="s">
        <v>481</v>
      </c>
      <c r="AP1504" s="1" t="s">
        <v>481</v>
      </c>
      <c r="AQ1504" s="1" t="s">
        <v>481</v>
      </c>
      <c r="AR1504" s="1" t="s">
        <v>481</v>
      </c>
      <c r="AS1504" s="1" t="s">
        <v>481</v>
      </c>
      <c r="AT1504" s="1" t="s">
        <v>481</v>
      </c>
      <c r="AV1504" s="1" t="s">
        <v>481</v>
      </c>
      <c r="AW1504" s="1" t="s">
        <v>481</v>
      </c>
      <c r="AX1504" s="1" t="s">
        <v>481</v>
      </c>
      <c r="AY1504" s="1" t="s">
        <v>481</v>
      </c>
      <c r="AZ1504" s="1" t="s">
        <v>481</v>
      </c>
      <c r="BB1504" s="1" t="s">
        <v>481</v>
      </c>
      <c r="BC1504" s="1">
        <f>COUNTA(AG1504:BB1504)</f>
        <v>18</v>
      </c>
      <c r="BF1504" s="1" t="s">
        <v>4712</v>
      </c>
      <c r="BG1504" s="1" t="s">
        <v>4712</v>
      </c>
      <c r="BH1504" s="1" t="s">
        <v>4712</v>
      </c>
      <c r="BM1504" s="1" t="s">
        <v>4712</v>
      </c>
      <c r="BN1504" s="1" t="s">
        <v>4712</v>
      </c>
      <c r="BO1504" s="1" t="s">
        <v>4712</v>
      </c>
    </row>
    <row r="1505" spans="1:88" s="1" customFormat="1" ht="15" x14ac:dyDescent="0.25">
      <c r="A1505" s="1" t="s">
        <v>5228</v>
      </c>
      <c r="C1505" s="14"/>
      <c r="D1505" s="6"/>
      <c r="E1505" s="2"/>
      <c r="H1505" s="1" t="s">
        <v>481</v>
      </c>
      <c r="I1505" s="1" t="s">
        <v>3163</v>
      </c>
      <c r="J1505" s="1" t="s">
        <v>5229</v>
      </c>
      <c r="M1505" s="18"/>
      <c r="N1505" s="18"/>
      <c r="AE1505" s="3"/>
    </row>
    <row r="1506" spans="1:88" s="1" customFormat="1" ht="15" x14ac:dyDescent="0.25">
      <c r="A1506" s="1" t="s">
        <v>5230</v>
      </c>
      <c r="B1506" s="8"/>
      <c r="D1506" s="6"/>
      <c r="E1506" s="2"/>
      <c r="H1506" s="1" t="s">
        <v>3158</v>
      </c>
      <c r="I1506" s="1" t="s">
        <v>1999</v>
      </c>
      <c r="J1506" s="1" t="s">
        <v>3311</v>
      </c>
      <c r="M1506" s="18"/>
      <c r="N1506" s="18"/>
      <c r="AD1506" s="1" t="s">
        <v>4196</v>
      </c>
      <c r="AE1506" s="3"/>
    </row>
    <row r="1507" spans="1:88" s="1" customFormat="1" ht="15" x14ac:dyDescent="0.25">
      <c r="A1507" s="1" t="s">
        <v>5231</v>
      </c>
      <c r="B1507" s="8"/>
      <c r="C1507" s="14">
        <v>43055</v>
      </c>
      <c r="D1507" s="6">
        <v>42726</v>
      </c>
      <c r="E1507" s="2"/>
      <c r="F1507" s="2"/>
      <c r="G1507" s="1" t="s">
        <v>3162</v>
      </c>
      <c r="H1507" s="1" t="s">
        <v>3158</v>
      </c>
      <c r="I1507" s="1" t="s">
        <v>1967</v>
      </c>
      <c r="J1507" s="1" t="s">
        <v>294</v>
      </c>
      <c r="L1507" s="1" t="s">
        <v>4493</v>
      </c>
      <c r="M1507" s="18"/>
      <c r="N1507" s="18"/>
      <c r="O1507" s="1" t="s">
        <v>1652</v>
      </c>
      <c r="P1507" s="1" t="s">
        <v>488</v>
      </c>
      <c r="Q1507" s="1" t="s">
        <v>296</v>
      </c>
      <c r="R1507" s="1">
        <v>85205</v>
      </c>
      <c r="S1507" s="1" t="s">
        <v>4712</v>
      </c>
      <c r="AD1507" s="2" t="s">
        <v>3499</v>
      </c>
      <c r="AE1507" s="3"/>
      <c r="AI1507" s="1" t="s">
        <v>481</v>
      </c>
      <c r="BC1507" s="1">
        <f t="shared" ref="BC1507:BC1516" si="22">COUNTA(AG1507:BB1507)</f>
        <v>1</v>
      </c>
    </row>
    <row r="1508" spans="1:88" s="1" customFormat="1" ht="15" x14ac:dyDescent="0.25">
      <c r="A1508" s="1" t="s">
        <v>5232</v>
      </c>
      <c r="B1508" s="8"/>
      <c r="C1508" s="14"/>
      <c r="D1508" s="6"/>
      <c r="E1508" s="2"/>
      <c r="F1508" s="2"/>
      <c r="H1508" s="1" t="s">
        <v>481</v>
      </c>
      <c r="I1508" s="1" t="s">
        <v>5233</v>
      </c>
      <c r="J1508" s="1" t="s">
        <v>5234</v>
      </c>
      <c r="M1508" s="18"/>
      <c r="N1508" s="18"/>
      <c r="AD1508" s="2"/>
      <c r="AE1508" s="3"/>
    </row>
    <row r="1509" spans="1:88" s="1" customFormat="1" ht="15" x14ac:dyDescent="0.25">
      <c r="A1509" s="1" t="s">
        <v>5235</v>
      </c>
      <c r="B1509" s="8"/>
      <c r="C1509" s="14"/>
      <c r="D1509" s="6"/>
      <c r="E1509" s="2"/>
      <c r="F1509" s="2"/>
      <c r="H1509" s="1" t="s">
        <v>481</v>
      </c>
      <c r="I1509" s="1" t="s">
        <v>5236</v>
      </c>
      <c r="J1509" s="1" t="s">
        <v>5237</v>
      </c>
      <c r="M1509" s="18"/>
      <c r="N1509" s="18"/>
      <c r="AD1509" s="2"/>
      <c r="AE1509" s="3"/>
    </row>
    <row r="1510" spans="1:88" s="1" customFormat="1" ht="15" x14ac:dyDescent="0.25">
      <c r="A1510" s="6" t="s">
        <v>5238</v>
      </c>
      <c r="D1510" s="6">
        <v>42656</v>
      </c>
      <c r="E1510" s="2"/>
      <c r="H1510" s="1" t="s">
        <v>481</v>
      </c>
      <c r="I1510" s="1" t="s">
        <v>1624</v>
      </c>
      <c r="J1510" s="1" t="s">
        <v>5150</v>
      </c>
      <c r="L1510" s="1" t="s">
        <v>1626</v>
      </c>
      <c r="M1510" s="18" t="s">
        <v>1625</v>
      </c>
      <c r="N1510" s="18"/>
      <c r="O1510" s="1" t="s">
        <v>4563</v>
      </c>
      <c r="P1510" s="1" t="s">
        <v>5031</v>
      </c>
      <c r="Q1510" s="1" t="s">
        <v>296</v>
      </c>
      <c r="R1510" s="1">
        <v>85220</v>
      </c>
      <c r="S1510" s="1" t="s">
        <v>4213</v>
      </c>
      <c r="AD1510" s="2" t="s">
        <v>2123</v>
      </c>
      <c r="AE1510" s="3" t="s">
        <v>3161</v>
      </c>
      <c r="AF1510" s="1" t="s">
        <v>2388</v>
      </c>
      <c r="AW1510" s="1" t="s">
        <v>3162</v>
      </c>
      <c r="BC1510" s="1">
        <f t="shared" si="22"/>
        <v>1</v>
      </c>
    </row>
    <row r="1511" spans="1:88" s="1" customFormat="1" ht="15" x14ac:dyDescent="0.25">
      <c r="A1511" s="1" t="s">
        <v>5239</v>
      </c>
      <c r="D1511" s="6">
        <v>42691</v>
      </c>
      <c r="E1511" s="2"/>
      <c r="H1511" s="1" t="s">
        <v>3158</v>
      </c>
      <c r="I1511" s="1" t="s">
        <v>99</v>
      </c>
      <c r="J1511" s="1" t="s">
        <v>103</v>
      </c>
      <c r="L1511" s="1" t="s">
        <v>1196</v>
      </c>
      <c r="M1511" s="18" t="s">
        <v>100</v>
      </c>
      <c r="N1511" s="18"/>
      <c r="O1511" s="1" t="s">
        <v>102</v>
      </c>
      <c r="P1511" s="1" t="s">
        <v>488</v>
      </c>
      <c r="Q1511" s="1" t="s">
        <v>296</v>
      </c>
      <c r="R1511" s="1">
        <v>85206</v>
      </c>
      <c r="S1511" s="1" t="s">
        <v>4712</v>
      </c>
      <c r="AD1511" s="2"/>
      <c r="AE1511" s="3"/>
      <c r="AF1511" s="1" t="s">
        <v>2568</v>
      </c>
      <c r="BC1511" s="1">
        <f t="shared" si="22"/>
        <v>0</v>
      </c>
      <c r="BF1511" s="1" t="s">
        <v>4712</v>
      </c>
      <c r="BG1511" s="1" t="s">
        <v>4712</v>
      </c>
    </row>
    <row r="1512" spans="1:88" s="1" customFormat="1" ht="15" x14ac:dyDescent="0.25">
      <c r="A1512" s="1" t="s">
        <v>5240</v>
      </c>
      <c r="B1512" s="8"/>
      <c r="C1512" s="14">
        <v>43041</v>
      </c>
      <c r="D1512" s="6">
        <v>42656</v>
      </c>
      <c r="E1512" s="2"/>
      <c r="F1512" s="1" t="s">
        <v>297</v>
      </c>
      <c r="G1512" s="1" t="s">
        <v>3162</v>
      </c>
      <c r="H1512" s="1" t="s">
        <v>481</v>
      </c>
      <c r="I1512" s="1" t="s">
        <v>5151</v>
      </c>
      <c r="J1512" s="1" t="s">
        <v>5152</v>
      </c>
      <c r="K1512" s="1">
        <v>1</v>
      </c>
      <c r="L1512" s="1" t="s">
        <v>2131</v>
      </c>
      <c r="M1512" s="18" t="s">
        <v>5153</v>
      </c>
      <c r="N1512" s="18"/>
      <c r="O1512" s="1" t="s">
        <v>3009</v>
      </c>
      <c r="P1512" s="1" t="s">
        <v>488</v>
      </c>
      <c r="Q1512" s="1" t="s">
        <v>296</v>
      </c>
      <c r="R1512" s="1">
        <v>85208</v>
      </c>
      <c r="S1512" s="1" t="s">
        <v>4213</v>
      </c>
      <c r="U1512" s="1">
        <v>1</v>
      </c>
      <c r="V1512" s="1" t="s">
        <v>3357</v>
      </c>
      <c r="W1512" s="1">
        <v>1</v>
      </c>
      <c r="X1512" s="1">
        <v>1</v>
      </c>
      <c r="AB1512" s="1" t="s">
        <v>3196</v>
      </c>
      <c r="AC1512" s="1" t="s">
        <v>3161</v>
      </c>
      <c r="AD1512" s="2"/>
      <c r="AE1512" s="3"/>
      <c r="AF1512" s="1" t="s">
        <v>2564</v>
      </c>
      <c r="AG1512" s="1" t="s">
        <v>3158</v>
      </c>
      <c r="AH1512" s="1" t="s">
        <v>3158</v>
      </c>
      <c r="AI1512" s="1" t="s">
        <v>3158</v>
      </c>
      <c r="AJ1512" s="1" t="s">
        <v>3158</v>
      </c>
      <c r="AK1512" s="1" t="s">
        <v>3158</v>
      </c>
      <c r="AL1512" s="1" t="s">
        <v>3158</v>
      </c>
      <c r="AM1512" s="1" t="s">
        <v>3158</v>
      </c>
      <c r="AN1512" s="1" t="s">
        <v>3158</v>
      </c>
      <c r="AO1512" s="1" t="s">
        <v>3158</v>
      </c>
      <c r="AP1512" s="1" t="s">
        <v>3158</v>
      </c>
      <c r="AQ1512" s="1" t="s">
        <v>3158</v>
      </c>
      <c r="AS1512" s="1" t="s">
        <v>3158</v>
      </c>
      <c r="AT1512" s="1" t="s">
        <v>3158</v>
      </c>
      <c r="AU1512" s="1" t="s">
        <v>3158</v>
      </c>
      <c r="AW1512" s="1" t="s">
        <v>3158</v>
      </c>
      <c r="AZ1512" s="1" t="s">
        <v>3158</v>
      </c>
      <c r="BA1512" s="1" t="s">
        <v>3158</v>
      </c>
      <c r="BC1512" s="1">
        <f>COUNTA(AG1512:BB1512)</f>
        <v>17</v>
      </c>
      <c r="BF1512" s="1" t="s">
        <v>4712</v>
      </c>
      <c r="BS1512" s="1" t="s">
        <v>4712</v>
      </c>
      <c r="CJ1512" s="1" t="s">
        <v>729</v>
      </c>
    </row>
    <row r="1513" spans="1:88" s="1" customFormat="1" ht="15" x14ac:dyDescent="0.25">
      <c r="A1513" s="1" t="s">
        <v>5241</v>
      </c>
      <c r="B1513" s="8"/>
      <c r="C1513" s="14"/>
      <c r="D1513" s="6"/>
      <c r="E1513" s="2"/>
      <c r="H1513" s="1" t="s">
        <v>481</v>
      </c>
      <c r="I1513" s="1" t="s">
        <v>5242</v>
      </c>
      <c r="J1513" s="1" t="s">
        <v>5243</v>
      </c>
      <c r="M1513" s="18"/>
      <c r="N1513" s="18"/>
      <c r="AD1513" s="2"/>
      <c r="AE1513" s="3"/>
    </row>
    <row r="1514" spans="1:88" s="1" customFormat="1" ht="15" x14ac:dyDescent="0.25">
      <c r="A1514" s="1" t="s">
        <v>4572</v>
      </c>
      <c r="D1514" s="2"/>
      <c r="E1514" s="2"/>
      <c r="F1514" s="1" t="s">
        <v>4712</v>
      </c>
      <c r="G1514" s="1" t="s">
        <v>3161</v>
      </c>
      <c r="H1514" s="1" t="s">
        <v>481</v>
      </c>
      <c r="I1514" s="1" t="s">
        <v>964</v>
      </c>
      <c r="J1514" s="1" t="s">
        <v>967</v>
      </c>
      <c r="L1514" s="1" t="s">
        <v>2599</v>
      </c>
      <c r="M1514" s="18" t="s">
        <v>2601</v>
      </c>
      <c r="N1514" s="18"/>
      <c r="O1514" s="1" t="s">
        <v>2600</v>
      </c>
      <c r="P1514" s="1" t="s">
        <v>488</v>
      </c>
      <c r="Q1514" s="1" t="s">
        <v>296</v>
      </c>
      <c r="R1514" s="1">
        <v>85208</v>
      </c>
      <c r="S1514" s="1" t="s">
        <v>4213</v>
      </c>
      <c r="AD1514" s="2" t="s">
        <v>4573</v>
      </c>
      <c r="AE1514" s="3"/>
      <c r="AF1514" s="1" t="s">
        <v>2388</v>
      </c>
      <c r="BC1514" s="1">
        <f t="shared" si="22"/>
        <v>0</v>
      </c>
    </row>
    <row r="1515" spans="1:88" s="1" customFormat="1" ht="15" x14ac:dyDescent="0.25">
      <c r="A1515" s="1" t="s">
        <v>1702</v>
      </c>
      <c r="C1515" s="14">
        <v>43041</v>
      </c>
      <c r="D1515" s="6"/>
      <c r="E1515" s="2"/>
      <c r="H1515" s="1" t="s">
        <v>481</v>
      </c>
      <c r="I1515" s="1" t="s">
        <v>187</v>
      </c>
      <c r="J1515" s="1" t="s">
        <v>2144</v>
      </c>
      <c r="L1515" s="1" t="s">
        <v>1183</v>
      </c>
      <c r="M1515" s="18"/>
      <c r="N1515" s="18"/>
      <c r="O1515" s="1" t="s">
        <v>2146</v>
      </c>
      <c r="P1515" s="1" t="s">
        <v>5031</v>
      </c>
      <c r="Q1515" s="1" t="s">
        <v>296</v>
      </c>
      <c r="R1515" s="1">
        <v>85220</v>
      </c>
      <c r="S1515" s="8"/>
      <c r="T1515" s="8"/>
      <c r="AB1515" s="1" t="s">
        <v>3160</v>
      </c>
      <c r="AC1515" s="1" t="s">
        <v>2143</v>
      </c>
      <c r="AD1515" s="2" t="s">
        <v>3068</v>
      </c>
      <c r="AE1515" s="3" t="s">
        <v>3161</v>
      </c>
      <c r="AG1515" s="1" t="s">
        <v>481</v>
      </c>
      <c r="AN1515" s="1" t="s">
        <v>481</v>
      </c>
      <c r="AO1515" s="1" t="s">
        <v>481</v>
      </c>
      <c r="AR1515" s="1" t="s">
        <v>481</v>
      </c>
      <c r="AS1515" s="1" t="s">
        <v>481</v>
      </c>
      <c r="AV1515" s="1" t="s">
        <v>481</v>
      </c>
      <c r="AW1515" s="1" t="s">
        <v>3158</v>
      </c>
      <c r="AZ1515" s="1" t="s">
        <v>481</v>
      </c>
      <c r="BC1515" s="1">
        <f t="shared" si="22"/>
        <v>8</v>
      </c>
    </row>
    <row r="1516" spans="1:88" s="1" customFormat="1" ht="15" x14ac:dyDescent="0.25">
      <c r="A1516" s="1" t="s">
        <v>4629</v>
      </c>
      <c r="D1516" s="6"/>
      <c r="E1516" s="2"/>
      <c r="H1516" s="1" t="s">
        <v>3158</v>
      </c>
      <c r="I1516" s="1" t="s">
        <v>2938</v>
      </c>
      <c r="J1516" s="1" t="s">
        <v>1499</v>
      </c>
      <c r="L1516" s="1" t="s">
        <v>568</v>
      </c>
      <c r="M1516" s="18" t="s">
        <v>4019</v>
      </c>
      <c r="N1516" s="18"/>
      <c r="O1516" s="1" t="s">
        <v>572</v>
      </c>
      <c r="P1516" s="1" t="s">
        <v>3192</v>
      </c>
      <c r="Q1516" s="1" t="s">
        <v>296</v>
      </c>
      <c r="R1516" s="1">
        <v>85118</v>
      </c>
      <c r="S1516" s="1" t="s">
        <v>4213</v>
      </c>
      <c r="AD1516" s="2"/>
      <c r="AE1516" s="3"/>
      <c r="AN1516" s="1" t="s">
        <v>3162</v>
      </c>
      <c r="BC1516" s="1">
        <f t="shared" si="22"/>
        <v>1</v>
      </c>
    </row>
    <row r="1517" spans="1:88" s="1" customFormat="1" ht="15" x14ac:dyDescent="0.25">
      <c r="A1517" s="1" t="s">
        <v>1701</v>
      </c>
      <c r="D1517" s="6"/>
      <c r="E1517" s="2"/>
      <c r="G1517" s="1" t="s">
        <v>3162</v>
      </c>
      <c r="H1517" s="1" t="s">
        <v>3158</v>
      </c>
      <c r="I1517" s="1" t="s">
        <v>325</v>
      </c>
      <c r="J1517" s="1" t="s">
        <v>326</v>
      </c>
      <c r="L1517" s="1" t="s">
        <v>2735</v>
      </c>
      <c r="M1517" s="18" t="s">
        <v>327</v>
      </c>
      <c r="N1517" s="18"/>
      <c r="AC1517" s="1" t="s">
        <v>324</v>
      </c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</row>
    <row r="1518" spans="1:88" s="1" customFormat="1" ht="15" x14ac:dyDescent="0.25">
      <c r="A1518" s="14" t="s">
        <v>511</v>
      </c>
      <c r="B1518" s="8"/>
      <c r="C1518" s="14"/>
      <c r="D1518" s="2"/>
      <c r="E1518" s="2"/>
      <c r="H1518" s="1" t="s">
        <v>481</v>
      </c>
      <c r="I1518" s="1" t="s">
        <v>578</v>
      </c>
      <c r="J1518" s="1" t="s">
        <v>187</v>
      </c>
      <c r="L1518" s="1" t="s">
        <v>2725</v>
      </c>
      <c r="M1518" s="18" t="s">
        <v>4611</v>
      </c>
      <c r="N1518" s="18"/>
      <c r="O1518" s="1" t="s">
        <v>580</v>
      </c>
      <c r="P1518" s="1" t="s">
        <v>488</v>
      </c>
      <c r="Q1518" s="1" t="s">
        <v>296</v>
      </c>
      <c r="R1518" s="1">
        <v>85208</v>
      </c>
      <c r="S1518" s="1" t="s">
        <v>4213</v>
      </c>
      <c r="AA1518" s="1" t="s">
        <v>579</v>
      </c>
      <c r="AD1518" s="2" t="s">
        <v>2271</v>
      </c>
      <c r="AE1518" s="3"/>
    </row>
    <row r="1519" spans="1:88" s="1" customFormat="1" ht="14.25" customHeight="1" x14ac:dyDescent="0.25">
      <c r="A1519" s="1" t="s">
        <v>3252</v>
      </c>
      <c r="D1519" s="2" t="s">
        <v>3253</v>
      </c>
      <c r="E1519" s="2"/>
      <c r="H1519" s="1" t="s">
        <v>481</v>
      </c>
      <c r="I1519" s="1" t="s">
        <v>1263</v>
      </c>
      <c r="J1519" s="1" t="s">
        <v>2836</v>
      </c>
      <c r="M1519" s="18"/>
      <c r="N1519" s="18"/>
      <c r="O1519" s="1" t="s">
        <v>1264</v>
      </c>
      <c r="S1519" s="1" t="s">
        <v>4213</v>
      </c>
      <c r="AB1519" s="1" t="s">
        <v>3189</v>
      </c>
      <c r="AD1519" s="2"/>
      <c r="AE1519" s="3" t="s">
        <v>3161</v>
      </c>
      <c r="AF1519" s="1" t="s">
        <v>2564</v>
      </c>
    </row>
    <row r="1520" spans="1:88" s="1" customFormat="1" ht="15" x14ac:dyDescent="0.25">
      <c r="A1520" s="1" t="s">
        <v>3254</v>
      </c>
      <c r="D1520" s="2"/>
      <c r="E1520" s="2"/>
      <c r="H1520" s="1" t="s">
        <v>481</v>
      </c>
      <c r="I1520" s="1" t="s">
        <v>4962</v>
      </c>
      <c r="J1520" s="1" t="s">
        <v>4963</v>
      </c>
      <c r="L1520" s="1" t="s">
        <v>4964</v>
      </c>
      <c r="M1520" s="18" t="s">
        <v>5195</v>
      </c>
      <c r="N1520" s="18"/>
      <c r="O1520" s="1" t="s">
        <v>5194</v>
      </c>
      <c r="P1520" s="1" t="s">
        <v>488</v>
      </c>
      <c r="Q1520" s="1" t="s">
        <v>296</v>
      </c>
      <c r="R1520" s="1">
        <v>85209</v>
      </c>
      <c r="AD1520" s="2" t="s">
        <v>5196</v>
      </c>
      <c r="AE1520" s="3"/>
    </row>
    <row r="1521" spans="1:64" s="1" customFormat="1" ht="15" x14ac:dyDescent="0.25">
      <c r="A1521" s="1" t="s">
        <v>3597</v>
      </c>
      <c r="D1521" s="2" t="s">
        <v>295</v>
      </c>
      <c r="E1521" s="2"/>
      <c r="G1521" s="1" t="s">
        <v>3162</v>
      </c>
      <c r="H1521" s="1" t="s">
        <v>481</v>
      </c>
      <c r="I1521" s="1" t="s">
        <v>2748</v>
      </c>
      <c r="J1521" s="1" t="s">
        <v>2752</v>
      </c>
      <c r="L1521" s="1" t="s">
        <v>2754</v>
      </c>
      <c r="M1521" s="18" t="s">
        <v>2753</v>
      </c>
      <c r="N1521" s="18"/>
      <c r="O1521" s="1" t="s">
        <v>2755</v>
      </c>
      <c r="P1521" s="1" t="s">
        <v>3195</v>
      </c>
      <c r="Q1521" s="1" t="s">
        <v>296</v>
      </c>
      <c r="R1521" s="1">
        <v>85282</v>
      </c>
      <c r="S1521" s="1" t="s">
        <v>4712</v>
      </c>
      <c r="AB1521" s="1" t="s">
        <v>3160</v>
      </c>
      <c r="AC1521" s="1" t="s">
        <v>2747</v>
      </c>
      <c r="AD1521" s="2"/>
      <c r="AE1521" s="3" t="s">
        <v>3161</v>
      </c>
      <c r="AF1521" s="1" t="s">
        <v>2392</v>
      </c>
    </row>
    <row r="1522" spans="1:64" s="1" customFormat="1" ht="15" x14ac:dyDescent="0.25">
      <c r="A1522" s="1" t="s">
        <v>3699</v>
      </c>
      <c r="D1522" s="2" t="s">
        <v>3700</v>
      </c>
      <c r="E1522" s="2"/>
      <c r="H1522" s="1" t="s">
        <v>481</v>
      </c>
      <c r="I1522" s="1" t="s">
        <v>3697</v>
      </c>
      <c r="J1522" s="1" t="s">
        <v>3698</v>
      </c>
      <c r="M1522" s="18"/>
      <c r="N1522" s="18"/>
      <c r="O1522" s="19"/>
      <c r="AB1522" s="2"/>
      <c r="AC1522" s="3"/>
    </row>
    <row r="1523" spans="1:64" s="1" customFormat="1" ht="15" x14ac:dyDescent="0.25">
      <c r="A1523" s="1" t="s">
        <v>454</v>
      </c>
      <c r="D1523" s="6"/>
      <c r="E1523" s="2"/>
      <c r="G1523" s="1" t="s">
        <v>3162</v>
      </c>
      <c r="H1523" s="1" t="s">
        <v>481</v>
      </c>
      <c r="I1523" s="1" t="s">
        <v>1293</v>
      </c>
      <c r="J1523" s="1" t="s">
        <v>3816</v>
      </c>
      <c r="L1523" s="1" t="s">
        <v>1813</v>
      </c>
      <c r="M1523" s="18" t="s">
        <v>1814</v>
      </c>
      <c r="N1523" s="18"/>
      <c r="O1523" s="1" t="s">
        <v>2707</v>
      </c>
      <c r="P1523" s="1" t="s">
        <v>488</v>
      </c>
      <c r="Q1523" s="1" t="s">
        <v>296</v>
      </c>
      <c r="R1523" s="1">
        <v>85204</v>
      </c>
      <c r="S1523" s="1" t="s">
        <v>4213</v>
      </c>
      <c r="U1523" s="1">
        <v>1</v>
      </c>
      <c r="V1523" s="1" t="s">
        <v>3357</v>
      </c>
      <c r="X1523" s="1">
        <v>1</v>
      </c>
      <c r="AD1523" s="2"/>
      <c r="AE1523" s="3"/>
    </row>
    <row r="1524" spans="1:64" s="1" customFormat="1" ht="15" x14ac:dyDescent="0.25">
      <c r="A1524" s="1" t="s">
        <v>455</v>
      </c>
      <c r="D1524" s="2"/>
      <c r="E1524" s="2"/>
      <c r="H1524" s="1" t="s">
        <v>481</v>
      </c>
      <c r="I1524" s="1" t="s">
        <v>2746</v>
      </c>
      <c r="J1524" s="1" t="s">
        <v>2686</v>
      </c>
      <c r="L1524" s="1" t="s">
        <v>2687</v>
      </c>
      <c r="M1524" s="18" t="s">
        <v>2689</v>
      </c>
      <c r="N1524" s="18"/>
      <c r="O1524" s="1" t="s">
        <v>2688</v>
      </c>
      <c r="P1524" s="1" t="s">
        <v>3182</v>
      </c>
      <c r="Q1524" s="1" t="s">
        <v>296</v>
      </c>
      <c r="R1524" s="1">
        <v>85234</v>
      </c>
      <c r="S1524" s="1" t="s">
        <v>5080</v>
      </c>
      <c r="AB1524" s="1" t="s">
        <v>3196</v>
      </c>
      <c r="AC1524" s="1" t="s">
        <v>3161</v>
      </c>
      <c r="AD1524" s="2"/>
      <c r="AE1524" s="3"/>
      <c r="AF1524" s="1" t="s">
        <v>2568</v>
      </c>
    </row>
    <row r="1525" spans="1:64" s="1" customFormat="1" ht="15" x14ac:dyDescent="0.25">
      <c r="A1525" s="1" t="s">
        <v>4606</v>
      </c>
      <c r="D1525" s="2"/>
      <c r="E1525" s="2"/>
      <c r="H1525" s="1" t="s">
        <v>3158</v>
      </c>
      <c r="I1525" s="1" t="s">
        <v>2592</v>
      </c>
      <c r="J1525" s="1" t="s">
        <v>2595</v>
      </c>
      <c r="L1525" s="13" t="s">
        <v>5096</v>
      </c>
      <c r="M1525" s="18" t="s">
        <v>2596</v>
      </c>
      <c r="N1525" s="18"/>
      <c r="P1525" s="1" t="s">
        <v>4607</v>
      </c>
      <c r="Q1525" s="1" t="s">
        <v>2477</v>
      </c>
      <c r="S1525" s="1" t="s">
        <v>4213</v>
      </c>
      <c r="AD1525" s="2"/>
      <c r="AE1525" s="3"/>
      <c r="AF1525" s="1" t="s">
        <v>2388</v>
      </c>
    </row>
    <row r="1526" spans="1:64" s="1" customFormat="1" ht="15" x14ac:dyDescent="0.25">
      <c r="A1526" s="1" t="s">
        <v>4606</v>
      </c>
      <c r="D1526" s="2" t="s">
        <v>4437</v>
      </c>
      <c r="E1526" s="2"/>
      <c r="H1526" s="1" t="s">
        <v>481</v>
      </c>
      <c r="I1526" s="1" t="s">
        <v>1952</v>
      </c>
      <c r="J1526" s="1" t="s">
        <v>2728</v>
      </c>
      <c r="L1526" s="13"/>
      <c r="M1526" s="18" t="s">
        <v>1953</v>
      </c>
      <c r="N1526" s="18"/>
      <c r="AD1526" s="2"/>
      <c r="AE1526" s="3"/>
    </row>
    <row r="1527" spans="1:64" s="1" customFormat="1" ht="15" x14ac:dyDescent="0.25">
      <c r="A1527" s="1" t="s">
        <v>3244</v>
      </c>
      <c r="D1527" s="2"/>
      <c r="E1527" s="2"/>
      <c r="H1527" s="1" t="s">
        <v>3158</v>
      </c>
      <c r="I1527" s="1" t="s">
        <v>1640</v>
      </c>
      <c r="J1527" s="1" t="s">
        <v>1641</v>
      </c>
      <c r="L1527" s="1" t="s">
        <v>1642</v>
      </c>
      <c r="M1527" s="18" t="s">
        <v>1788</v>
      </c>
      <c r="N1527" s="18"/>
      <c r="O1527" s="1" t="s">
        <v>3859</v>
      </c>
      <c r="P1527" s="1" t="s">
        <v>3860</v>
      </c>
      <c r="Q1527" s="1" t="s">
        <v>296</v>
      </c>
      <c r="R1527" s="1">
        <v>85739</v>
      </c>
      <c r="AD1527" s="2" t="s">
        <v>3245</v>
      </c>
      <c r="AE1527" s="3"/>
    </row>
    <row r="1528" spans="1:64" s="1" customFormat="1" ht="15" x14ac:dyDescent="0.25">
      <c r="A1528" s="1" t="s">
        <v>4367</v>
      </c>
      <c r="D1528" s="6"/>
      <c r="E1528" s="2"/>
      <c r="H1528" s="1" t="s">
        <v>481</v>
      </c>
      <c r="I1528" s="1" t="s">
        <v>2426</v>
      </c>
      <c r="J1528" s="1" t="s">
        <v>2427</v>
      </c>
      <c r="L1528" s="1" t="s">
        <v>3733</v>
      </c>
      <c r="M1528" s="18"/>
      <c r="N1528" s="18"/>
      <c r="O1528" s="1" t="s">
        <v>3732</v>
      </c>
      <c r="P1528" s="1" t="s">
        <v>5031</v>
      </c>
      <c r="Q1528" s="1" t="s">
        <v>296</v>
      </c>
      <c r="R1528" s="1">
        <v>85210</v>
      </c>
      <c r="AB1528" s="1" t="s">
        <v>3189</v>
      </c>
      <c r="AD1528" s="2" t="s">
        <v>3739</v>
      </c>
      <c r="AE1528" s="3"/>
    </row>
    <row r="1529" spans="1:64" s="1" customFormat="1" ht="15" x14ac:dyDescent="0.25">
      <c r="A1529" s="1" t="s">
        <v>5027</v>
      </c>
      <c r="D1529" s="2"/>
      <c r="E1529" s="2"/>
      <c r="H1529" s="1" t="s">
        <v>3158</v>
      </c>
      <c r="I1529" s="1" t="s">
        <v>1163</v>
      </c>
      <c r="J1529" s="1" t="s">
        <v>1164</v>
      </c>
      <c r="L1529" s="1" t="s">
        <v>1165</v>
      </c>
      <c r="M1529" s="18"/>
      <c r="N1529" s="18"/>
      <c r="O1529" s="1" t="s">
        <v>1166</v>
      </c>
      <c r="P1529" s="1" t="s">
        <v>488</v>
      </c>
      <c r="Q1529" s="1" t="s">
        <v>296</v>
      </c>
      <c r="R1529" s="1">
        <v>85215</v>
      </c>
      <c r="AB1529" s="2"/>
      <c r="AC1529" s="3"/>
    </row>
    <row r="1530" spans="1:64" s="1" customFormat="1" ht="15" x14ac:dyDescent="0.25">
      <c r="A1530" s="1" t="s">
        <v>1017</v>
      </c>
      <c r="D1530" s="6"/>
      <c r="E1530" s="2"/>
      <c r="G1530" s="1" t="s">
        <v>3162</v>
      </c>
      <c r="H1530" s="1" t="s">
        <v>481</v>
      </c>
      <c r="I1530" s="1" t="s">
        <v>2442</v>
      </c>
      <c r="J1530" s="1" t="s">
        <v>2443</v>
      </c>
      <c r="L1530" s="1" t="s">
        <v>486</v>
      </c>
      <c r="M1530" s="18" t="s">
        <v>5119</v>
      </c>
      <c r="N1530" s="18"/>
      <c r="O1530" s="1" t="s">
        <v>2444</v>
      </c>
      <c r="P1530" s="1" t="s">
        <v>488</v>
      </c>
      <c r="Q1530" s="1" t="s">
        <v>296</v>
      </c>
      <c r="R1530" s="1">
        <v>85205</v>
      </c>
      <c r="S1530" s="1" t="s">
        <v>4213</v>
      </c>
      <c r="U1530" s="1">
        <v>1</v>
      </c>
      <c r="V1530" s="1" t="s">
        <v>3357</v>
      </c>
      <c r="X1530" s="1">
        <v>1</v>
      </c>
      <c r="AB1530" s="1" t="s">
        <v>3196</v>
      </c>
      <c r="AC1530" s="1" t="s">
        <v>3161</v>
      </c>
      <c r="AD1530" s="2" t="s">
        <v>5032</v>
      </c>
      <c r="AE1530" s="3" t="s">
        <v>3161</v>
      </c>
      <c r="AF1530" s="1" t="s">
        <v>2564</v>
      </c>
      <c r="BF1530" s="1" t="s">
        <v>4712</v>
      </c>
      <c r="BG1530" s="1" t="s">
        <v>4712</v>
      </c>
      <c r="BH1530" s="1" t="s">
        <v>4712</v>
      </c>
      <c r="BJ1530" s="1" t="s">
        <v>4712</v>
      </c>
      <c r="BK1530" s="1" t="s">
        <v>4712</v>
      </c>
      <c r="BL1530" s="1" t="s">
        <v>4712</v>
      </c>
    </row>
    <row r="1531" spans="1:64" s="1" customFormat="1" ht="15" x14ac:dyDescent="0.25">
      <c r="A1531" s="1" t="s">
        <v>3403</v>
      </c>
      <c r="D1531" s="2"/>
      <c r="E1531" s="2"/>
      <c r="G1531" s="1" t="s">
        <v>3162</v>
      </c>
      <c r="H1531" s="1" t="s">
        <v>481</v>
      </c>
      <c r="I1531" s="1" t="s">
        <v>5043</v>
      </c>
      <c r="J1531" s="1" t="s">
        <v>5044</v>
      </c>
      <c r="L1531" s="1" t="s">
        <v>910</v>
      </c>
      <c r="M1531" s="18" t="s">
        <v>5046</v>
      </c>
      <c r="N1531" s="18"/>
      <c r="O1531" s="1" t="s">
        <v>2552</v>
      </c>
      <c r="P1531" s="1" t="s">
        <v>488</v>
      </c>
      <c r="Q1531" s="1" t="s">
        <v>296</v>
      </c>
      <c r="R1531" s="1">
        <v>85205</v>
      </c>
      <c r="S1531" s="1" t="s">
        <v>4213</v>
      </c>
      <c r="AB1531" s="1" t="s">
        <v>3160</v>
      </c>
      <c r="AC1531" s="1" t="s">
        <v>3161</v>
      </c>
      <c r="AD1531" s="2" t="s">
        <v>3793</v>
      </c>
      <c r="AE1531" s="3" t="s">
        <v>3161</v>
      </c>
      <c r="AF1531" s="1" t="s">
        <v>2388</v>
      </c>
    </row>
    <row r="1532" spans="1:64" s="1" customFormat="1" ht="15" x14ac:dyDescent="0.25">
      <c r="A1532" s="1" t="s">
        <v>1314</v>
      </c>
      <c r="D1532" s="6"/>
      <c r="E1532" s="2"/>
      <c r="G1532" s="1" t="s">
        <v>3161</v>
      </c>
      <c r="H1532" s="1" t="s">
        <v>481</v>
      </c>
      <c r="I1532" s="1" t="s">
        <v>914</v>
      </c>
      <c r="J1532" s="1" t="s">
        <v>1690</v>
      </c>
      <c r="L1532" s="1" t="s">
        <v>2400</v>
      </c>
      <c r="M1532" s="18"/>
      <c r="N1532" s="18"/>
      <c r="O1532" s="1" t="s">
        <v>1807</v>
      </c>
      <c r="P1532" s="1" t="s">
        <v>488</v>
      </c>
      <c r="Q1532" s="1" t="s">
        <v>296</v>
      </c>
      <c r="R1532" s="1">
        <v>85209</v>
      </c>
      <c r="Z1532" s="1" t="s">
        <v>1621</v>
      </c>
      <c r="AD1532" s="2" t="s">
        <v>915</v>
      </c>
      <c r="AE1532" s="3"/>
    </row>
    <row r="1533" spans="1:64" s="1" customFormat="1" ht="15" x14ac:dyDescent="0.25">
      <c r="A1533" s="1" t="s">
        <v>453</v>
      </c>
      <c r="D1533" s="2"/>
      <c r="E1533" s="2"/>
      <c r="H1533" s="1" t="s">
        <v>481</v>
      </c>
      <c r="I1533" s="1" t="s">
        <v>2673</v>
      </c>
      <c r="J1533" s="1" t="s">
        <v>4427</v>
      </c>
      <c r="M1533" s="18"/>
      <c r="N1533" s="18"/>
      <c r="AB1533" s="2"/>
      <c r="AC1533" s="3"/>
    </row>
    <row r="1534" spans="1:64" s="1" customFormat="1" ht="15" x14ac:dyDescent="0.25">
      <c r="A1534" s="1" t="s">
        <v>3666</v>
      </c>
      <c r="D1534" s="6">
        <v>42376</v>
      </c>
      <c r="E1534" s="2"/>
      <c r="H1534" s="1" t="s">
        <v>481</v>
      </c>
      <c r="I1534" s="1" t="s">
        <v>1526</v>
      </c>
      <c r="J1534" s="1" t="s">
        <v>1527</v>
      </c>
      <c r="L1534" s="1" t="s">
        <v>1202</v>
      </c>
      <c r="M1534" s="18" t="s">
        <v>1528</v>
      </c>
      <c r="N1534" s="18"/>
      <c r="O1534" s="1" t="s">
        <v>1530</v>
      </c>
      <c r="P1534" s="1" t="s">
        <v>488</v>
      </c>
      <c r="Q1534" s="1" t="s">
        <v>296</v>
      </c>
      <c r="R1534" s="1">
        <v>85205</v>
      </c>
      <c r="AB1534" s="1" t="s">
        <v>3196</v>
      </c>
      <c r="AC1534" s="1" t="s">
        <v>3161</v>
      </c>
      <c r="AD1534" s="1" t="s">
        <v>3501</v>
      </c>
      <c r="AE1534" s="3" t="s">
        <v>3161</v>
      </c>
      <c r="AF1534" s="1" t="s">
        <v>2564</v>
      </c>
    </row>
    <row r="1535" spans="1:64" s="1" customFormat="1" ht="15" x14ac:dyDescent="0.25">
      <c r="A1535" s="1" t="s">
        <v>452</v>
      </c>
      <c r="D1535" s="6"/>
      <c r="E1535" s="2"/>
      <c r="H1535" s="1" t="s">
        <v>481</v>
      </c>
      <c r="I1535" s="1" t="s">
        <v>4164</v>
      </c>
      <c r="J1535" s="1" t="s">
        <v>3624</v>
      </c>
      <c r="L1535" s="1" t="s">
        <v>3625</v>
      </c>
      <c r="M1535" s="18" t="s">
        <v>3683</v>
      </c>
      <c r="N1535" s="18"/>
      <c r="O1535" s="1" t="s">
        <v>983</v>
      </c>
      <c r="P1535" s="1" t="s">
        <v>3182</v>
      </c>
      <c r="Q1535" s="1" t="s">
        <v>4426</v>
      </c>
      <c r="R1535" s="1">
        <v>85233</v>
      </c>
      <c r="AD1535" s="2" t="s">
        <v>4489</v>
      </c>
      <c r="AE1535" s="3"/>
      <c r="AF1535" s="1" t="s">
        <v>2564</v>
      </c>
    </row>
    <row r="1536" spans="1:64" s="1" customFormat="1" ht="15" x14ac:dyDescent="0.25">
      <c r="A1536" s="1" t="s">
        <v>2715</v>
      </c>
      <c r="D1536" s="2"/>
      <c r="E1536" s="2"/>
      <c r="H1536" s="1" t="s">
        <v>3158</v>
      </c>
      <c r="I1536" s="1" t="s">
        <v>4934</v>
      </c>
      <c r="J1536" s="1" t="s">
        <v>2124</v>
      </c>
      <c r="L1536" s="1" t="s">
        <v>5094</v>
      </c>
      <c r="M1536" s="18" t="s">
        <v>4935</v>
      </c>
      <c r="N1536" s="18"/>
      <c r="O1536" s="1" t="s">
        <v>5095</v>
      </c>
      <c r="P1536" s="1" t="s">
        <v>488</v>
      </c>
      <c r="Q1536" s="1" t="s">
        <v>296</v>
      </c>
      <c r="R1536" s="1">
        <v>85206</v>
      </c>
      <c r="AB1536" s="1" t="s">
        <v>3189</v>
      </c>
      <c r="AD1536" s="2"/>
      <c r="AE1536" s="3"/>
    </row>
    <row r="1537" spans="1:62" s="1" customFormat="1" ht="15" x14ac:dyDescent="0.25">
      <c r="A1537" s="1" t="s">
        <v>1704</v>
      </c>
      <c r="D1537" s="2"/>
      <c r="E1537" s="2"/>
      <c r="H1537" s="1" t="s">
        <v>481</v>
      </c>
      <c r="I1537" s="1" t="s">
        <v>1705</v>
      </c>
      <c r="J1537" s="1" t="s">
        <v>4642</v>
      </c>
      <c r="L1537" s="1" t="s">
        <v>3702</v>
      </c>
      <c r="M1537" s="18"/>
      <c r="N1537" s="18"/>
      <c r="Q1537" s="1" t="s">
        <v>296</v>
      </c>
      <c r="AD1537" s="2" t="s">
        <v>3701</v>
      </c>
      <c r="AE1537" s="3"/>
    </row>
    <row r="1538" spans="1:62" s="1" customFormat="1" ht="15" x14ac:dyDescent="0.25">
      <c r="A1538" s="1" t="s">
        <v>4567</v>
      </c>
      <c r="D1538" s="6"/>
      <c r="E1538" s="2"/>
      <c r="H1538" s="1" t="s">
        <v>3158</v>
      </c>
      <c r="I1538" s="1" t="s">
        <v>1585</v>
      </c>
      <c r="J1538" s="1" t="s">
        <v>1586</v>
      </c>
      <c r="M1538" s="18" t="s">
        <v>2378</v>
      </c>
      <c r="N1538" s="18"/>
      <c r="AD1538" s="2"/>
      <c r="AE1538" s="3"/>
      <c r="AF1538" s="1" t="s">
        <v>2564</v>
      </c>
    </row>
    <row r="1539" spans="1:62" s="1" customFormat="1" ht="15" x14ac:dyDescent="0.25">
      <c r="A1539" s="1" t="s">
        <v>3904</v>
      </c>
      <c r="D1539" s="2">
        <v>42285</v>
      </c>
      <c r="E1539" s="2"/>
      <c r="G1539" s="1" t="s">
        <v>3162</v>
      </c>
      <c r="H1539" s="1" t="s">
        <v>481</v>
      </c>
      <c r="I1539" s="1" t="s">
        <v>325</v>
      </c>
      <c r="J1539" s="1" t="s">
        <v>4344</v>
      </c>
      <c r="L1539" s="1" t="s">
        <v>1179</v>
      </c>
      <c r="M1539" s="18" t="s">
        <v>327</v>
      </c>
      <c r="N1539" s="18"/>
      <c r="O1539" s="1" t="s">
        <v>329</v>
      </c>
      <c r="P1539" s="1" t="s">
        <v>5031</v>
      </c>
      <c r="Q1539" s="1" t="s">
        <v>296</v>
      </c>
      <c r="R1539" s="1">
        <v>85278</v>
      </c>
      <c r="U1539" s="1">
        <v>1</v>
      </c>
      <c r="V1539" s="1" t="s">
        <v>3357</v>
      </c>
      <c r="Y1539" s="1" t="s">
        <v>297</v>
      </c>
      <c r="AB1539" s="1" t="s">
        <v>3160</v>
      </c>
      <c r="AC1539" s="1" t="s">
        <v>3161</v>
      </c>
      <c r="AD1539" s="2"/>
      <c r="AE1539" s="3" t="s">
        <v>3161</v>
      </c>
      <c r="AF1539" s="1" t="s">
        <v>1771</v>
      </c>
    </row>
    <row r="1540" spans="1:62" s="1" customFormat="1" ht="15" x14ac:dyDescent="0.25">
      <c r="A1540" s="1" t="s">
        <v>5098</v>
      </c>
      <c r="D1540" s="2"/>
      <c r="E1540" s="2"/>
      <c r="G1540" s="1" t="s">
        <v>3162</v>
      </c>
      <c r="H1540" s="1" t="s">
        <v>481</v>
      </c>
      <c r="I1540" s="1" t="s">
        <v>1977</v>
      </c>
      <c r="J1540" s="1" t="s">
        <v>1978</v>
      </c>
      <c r="L1540" s="1" t="s">
        <v>1979</v>
      </c>
      <c r="M1540" s="18" t="s">
        <v>2379</v>
      </c>
      <c r="N1540" s="18"/>
      <c r="O1540" s="1" t="s">
        <v>1980</v>
      </c>
      <c r="P1540" s="1" t="s">
        <v>5031</v>
      </c>
      <c r="Q1540" s="1" t="s">
        <v>4426</v>
      </c>
      <c r="R1540" s="1">
        <v>85219</v>
      </c>
      <c r="AB1540" s="1" t="s">
        <v>3175</v>
      </c>
      <c r="AC1540" s="1" t="s">
        <v>3161</v>
      </c>
      <c r="AD1540" s="2"/>
      <c r="AE1540" s="3" t="s">
        <v>3161</v>
      </c>
      <c r="AF1540" s="1" t="s">
        <v>2564</v>
      </c>
    </row>
    <row r="1541" spans="1:62" s="1" customFormat="1" ht="15" x14ac:dyDescent="0.25">
      <c r="A1541" s="1" t="s">
        <v>3905</v>
      </c>
      <c r="E1541" s="2"/>
      <c r="F1541" s="1" t="s">
        <v>297</v>
      </c>
      <c r="G1541" s="1" t="s">
        <v>3162</v>
      </c>
      <c r="H1541" s="1" t="s">
        <v>481</v>
      </c>
      <c r="I1541" s="1" t="s">
        <v>334</v>
      </c>
      <c r="J1541" s="1" t="s">
        <v>3081</v>
      </c>
      <c r="L1541" s="1" t="s">
        <v>336</v>
      </c>
      <c r="M1541" s="18" t="s">
        <v>335</v>
      </c>
      <c r="N1541" s="18"/>
      <c r="O1541" s="1" t="s">
        <v>337</v>
      </c>
      <c r="P1541" s="1" t="s">
        <v>488</v>
      </c>
      <c r="Q1541" s="1" t="s">
        <v>296</v>
      </c>
      <c r="R1541" s="1">
        <v>85209</v>
      </c>
      <c r="AC1541" s="3" t="s">
        <v>3161</v>
      </c>
      <c r="AD1541" s="2" t="s">
        <v>538</v>
      </c>
    </row>
    <row r="1542" spans="1:62" s="1" customFormat="1" ht="15" x14ac:dyDescent="0.25">
      <c r="A1542" s="1" t="s">
        <v>3908</v>
      </c>
      <c r="D1542" s="2"/>
      <c r="E1542" s="2"/>
      <c r="H1542" s="1" t="s">
        <v>481</v>
      </c>
      <c r="I1542" s="1" t="s">
        <v>2727</v>
      </c>
      <c r="J1542" s="1" t="s">
        <v>2728</v>
      </c>
      <c r="L1542" s="1" t="s">
        <v>2729</v>
      </c>
      <c r="M1542" s="18"/>
      <c r="N1542" s="18"/>
      <c r="R1542" s="4"/>
      <c r="U1542" s="4"/>
      <c r="V1542" s="4"/>
      <c r="W1542" s="4"/>
      <c r="X1542" s="4"/>
      <c r="Y1542" s="4"/>
      <c r="Z1542" s="4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3"/>
    </row>
    <row r="1543" spans="1:62" s="1" customFormat="1" ht="15" x14ac:dyDescent="0.25">
      <c r="A1543" s="1" t="s">
        <v>640</v>
      </c>
      <c r="D1543" s="2"/>
      <c r="E1543" s="2"/>
      <c r="F1543" s="1" t="s">
        <v>297</v>
      </c>
      <c r="H1543" s="1" t="s">
        <v>481</v>
      </c>
      <c r="I1543" s="1" t="s">
        <v>2833</v>
      </c>
      <c r="J1543" s="1" t="s">
        <v>2836</v>
      </c>
      <c r="L1543" s="1" t="s">
        <v>2834</v>
      </c>
      <c r="M1543" s="18" t="s">
        <v>2837</v>
      </c>
      <c r="N1543" s="18"/>
      <c r="Q1543" s="1" t="s">
        <v>296</v>
      </c>
      <c r="U1543" s="4"/>
      <c r="AB1543" s="1" t="s">
        <v>3189</v>
      </c>
      <c r="AD1543" s="2"/>
      <c r="AE1543" s="3" t="s">
        <v>3161</v>
      </c>
    </row>
    <row r="1544" spans="1:62" s="1" customFormat="1" ht="15" x14ac:dyDescent="0.25">
      <c r="A1544" s="1" t="s">
        <v>2136</v>
      </c>
      <c r="D1544" s="2"/>
      <c r="E1544" s="2"/>
      <c r="G1544" s="1" t="s">
        <v>3162</v>
      </c>
      <c r="H1544" s="1" t="s">
        <v>481</v>
      </c>
      <c r="I1544" s="1" t="s">
        <v>3843</v>
      </c>
      <c r="J1544" s="1" t="s">
        <v>706</v>
      </c>
      <c r="L1544" s="1" t="s">
        <v>4183</v>
      </c>
      <c r="M1544" s="18" t="s">
        <v>3845</v>
      </c>
      <c r="N1544" s="18"/>
      <c r="O1544" s="1" t="s">
        <v>3848</v>
      </c>
      <c r="P1544" s="1" t="s">
        <v>488</v>
      </c>
      <c r="Q1544" s="1" t="s">
        <v>296</v>
      </c>
      <c r="R1544" s="1">
        <v>85206</v>
      </c>
      <c r="T1544" s="14">
        <v>12128</v>
      </c>
      <c r="AB1544" s="1" t="s">
        <v>3196</v>
      </c>
      <c r="AC1544" s="1" t="s">
        <v>3161</v>
      </c>
      <c r="AD1544" s="2"/>
      <c r="AE1544" s="3"/>
      <c r="AF1544" s="1" t="s">
        <v>2388</v>
      </c>
      <c r="BF1544" s="1" t="s">
        <v>4712</v>
      </c>
      <c r="BG1544" s="1" t="s">
        <v>4712</v>
      </c>
      <c r="BH1544" s="1" t="s">
        <v>4712</v>
      </c>
      <c r="BJ1544" s="1" t="s">
        <v>4712</v>
      </c>
    </row>
    <row r="1545" spans="1:62" s="1" customFormat="1" ht="15" x14ac:dyDescent="0.25">
      <c r="A1545" s="1" t="s">
        <v>3907</v>
      </c>
      <c r="E1545" s="2"/>
      <c r="H1545" s="1" t="s">
        <v>481</v>
      </c>
      <c r="I1545" s="1" t="s">
        <v>1550</v>
      </c>
      <c r="J1545" s="1" t="s">
        <v>951</v>
      </c>
      <c r="L1545" s="1" t="s">
        <v>1180</v>
      </c>
      <c r="M1545" s="18" t="s">
        <v>1551</v>
      </c>
      <c r="N1545" s="18"/>
      <c r="O1545" s="1" t="s">
        <v>1553</v>
      </c>
      <c r="P1545" s="1" t="s">
        <v>488</v>
      </c>
      <c r="Q1545" s="1" t="s">
        <v>296</v>
      </c>
      <c r="R1545" s="1">
        <v>85206</v>
      </c>
      <c r="AB1545" s="1" t="s">
        <v>3196</v>
      </c>
      <c r="AC1545" s="1" t="s">
        <v>3161</v>
      </c>
      <c r="AD1545" s="2" t="s">
        <v>1541</v>
      </c>
      <c r="AE1545" s="3" t="s">
        <v>3161</v>
      </c>
      <c r="AF1545" s="1" t="s">
        <v>1764</v>
      </c>
      <c r="BF1545" s="1" t="s">
        <v>4712</v>
      </c>
      <c r="BG1545" s="1" t="s">
        <v>4712</v>
      </c>
      <c r="BH1545" s="1" t="s">
        <v>4712</v>
      </c>
    </row>
    <row r="1546" spans="1:62" s="1" customFormat="1" ht="15" x14ac:dyDescent="0.25">
      <c r="A1546" s="1" t="s">
        <v>4566</v>
      </c>
      <c r="D1546" s="2"/>
      <c r="E1546" s="2"/>
      <c r="G1546" s="1" t="s">
        <v>3162</v>
      </c>
      <c r="H1546" s="1" t="s">
        <v>3158</v>
      </c>
      <c r="I1546" s="1" t="s">
        <v>742</v>
      </c>
      <c r="J1546" s="1" t="s">
        <v>4531</v>
      </c>
      <c r="L1546" s="1" t="s">
        <v>743</v>
      </c>
      <c r="M1546" s="18"/>
      <c r="N1546" s="18"/>
      <c r="O1546" s="1" t="s">
        <v>744</v>
      </c>
      <c r="P1546" s="1" t="s">
        <v>488</v>
      </c>
      <c r="Q1546" s="1" t="s">
        <v>296</v>
      </c>
      <c r="R1546" s="1">
        <v>85206</v>
      </c>
      <c r="AB1546" s="1" t="s">
        <v>3189</v>
      </c>
      <c r="AD1546" s="2"/>
      <c r="AE1546" s="3"/>
    </row>
    <row r="1547" spans="1:62" s="1" customFormat="1" ht="15" x14ac:dyDescent="0.25">
      <c r="A1547" s="1" t="s">
        <v>3427</v>
      </c>
      <c r="D1547" s="2"/>
      <c r="E1547" s="2"/>
      <c r="G1547" s="1" t="s">
        <v>3162</v>
      </c>
      <c r="H1547" s="1" t="s">
        <v>3158</v>
      </c>
      <c r="I1547" s="1" t="s">
        <v>3975</v>
      </c>
      <c r="J1547" s="1" t="s">
        <v>5075</v>
      </c>
      <c r="L1547" s="1" t="s">
        <v>1137</v>
      </c>
      <c r="M1547" s="18" t="s">
        <v>1139</v>
      </c>
      <c r="N1547" s="18"/>
      <c r="O1547" s="1" t="s">
        <v>1138</v>
      </c>
      <c r="P1547" s="1" t="s">
        <v>488</v>
      </c>
      <c r="Q1547" s="1" t="s">
        <v>296</v>
      </c>
      <c r="R1547" s="1">
        <v>85206</v>
      </c>
      <c r="W1547" s="1" t="s">
        <v>297</v>
      </c>
      <c r="AB1547" s="1" t="s">
        <v>3196</v>
      </c>
      <c r="AC1547" s="1" t="s">
        <v>3161</v>
      </c>
      <c r="AD1547" s="2" t="s">
        <v>1140</v>
      </c>
      <c r="AE1547" s="3"/>
      <c r="AF1547" s="1" t="s">
        <v>2564</v>
      </c>
    </row>
    <row r="1548" spans="1:62" s="1" customFormat="1" ht="15" x14ac:dyDescent="0.25">
      <c r="A1548" s="1" t="s">
        <v>791</v>
      </c>
      <c r="D1548" s="2"/>
      <c r="E1548" s="2"/>
      <c r="F1548" s="1" t="s">
        <v>297</v>
      </c>
      <c r="H1548" s="1" t="s">
        <v>481</v>
      </c>
      <c r="I1548" s="1" t="s">
        <v>2354</v>
      </c>
      <c r="J1548" s="1" t="s">
        <v>669</v>
      </c>
      <c r="M1548" s="18" t="s">
        <v>2356</v>
      </c>
      <c r="N1548" s="18"/>
      <c r="O1548" s="1" t="s">
        <v>2355</v>
      </c>
      <c r="P1548" s="1" t="s">
        <v>488</v>
      </c>
      <c r="R1548" s="1">
        <v>85205</v>
      </c>
      <c r="AD1548" s="2"/>
      <c r="AE1548" s="3"/>
      <c r="AF1548" s="1" t="s">
        <v>2564</v>
      </c>
    </row>
    <row r="1549" spans="1:62" s="1" customFormat="1" ht="15" x14ac:dyDescent="0.25">
      <c r="A1549" s="6" t="s">
        <v>41</v>
      </c>
      <c r="D1549" s="2"/>
      <c r="E1549" s="2"/>
      <c r="H1549" s="1" t="s">
        <v>481</v>
      </c>
      <c r="I1549" s="1" t="s">
        <v>1277</v>
      </c>
      <c r="J1549" s="1" t="s">
        <v>4528</v>
      </c>
      <c r="M1549" s="18" t="s">
        <v>4529</v>
      </c>
      <c r="N1549" s="18"/>
      <c r="T1549" s="6"/>
      <c r="AB1549" s="2"/>
      <c r="AC1549" s="3"/>
    </row>
    <row r="1550" spans="1:62" s="1" customFormat="1" ht="15" x14ac:dyDescent="0.25">
      <c r="A1550" s="1" t="s">
        <v>4564</v>
      </c>
      <c r="D1550" s="2"/>
      <c r="E1550" s="2"/>
      <c r="H1550" s="1" t="s">
        <v>3158</v>
      </c>
      <c r="I1550" s="1" t="s">
        <v>4565</v>
      </c>
      <c r="J1550" s="1" t="s">
        <v>3906</v>
      </c>
      <c r="M1550" s="18"/>
      <c r="N1550" s="18"/>
      <c r="AC1550" s="2"/>
      <c r="AD1550" s="3"/>
    </row>
    <row r="1551" spans="1:62" s="1" customFormat="1" ht="15" x14ac:dyDescent="0.25">
      <c r="A1551" s="2" t="s">
        <v>4905</v>
      </c>
      <c r="D1551" s="2"/>
      <c r="E1551" s="2"/>
      <c r="G1551" s="1" t="s">
        <v>3161</v>
      </c>
      <c r="H1551" s="1" t="s">
        <v>481</v>
      </c>
      <c r="I1551" s="1" t="s">
        <v>4859</v>
      </c>
      <c r="J1551" s="1" t="s">
        <v>1875</v>
      </c>
      <c r="L1551" s="1" t="s">
        <v>4860</v>
      </c>
      <c r="M1551" s="18" t="s">
        <v>4826</v>
      </c>
      <c r="N1551" s="18"/>
      <c r="O1551" s="1" t="s">
        <v>4867</v>
      </c>
      <c r="P1551" s="1" t="s">
        <v>488</v>
      </c>
      <c r="Q1551" s="1" t="s">
        <v>296</v>
      </c>
      <c r="R1551" s="1">
        <v>85205</v>
      </c>
      <c r="T1551" s="2"/>
      <c r="AB1551" s="2"/>
      <c r="AC1551" s="3"/>
      <c r="BD1551" s="1" t="s">
        <v>4712</v>
      </c>
    </row>
    <row r="1552" spans="1:62" s="1" customFormat="1" ht="15" x14ac:dyDescent="0.25">
      <c r="A1552" s="1" t="s">
        <v>4810</v>
      </c>
      <c r="D1552" s="2"/>
      <c r="E1552" s="2"/>
      <c r="G1552" s="1" t="s">
        <v>3162</v>
      </c>
      <c r="H1552" s="1" t="s">
        <v>481</v>
      </c>
      <c r="I1552" s="1" t="s">
        <v>3190</v>
      </c>
      <c r="J1552" s="1" t="s">
        <v>3257</v>
      </c>
      <c r="L1552" s="1" t="s">
        <v>3258</v>
      </c>
      <c r="M1552" s="18"/>
      <c r="N1552" s="18"/>
      <c r="O1552" s="1" t="s">
        <v>3259</v>
      </c>
      <c r="P1552" s="1" t="s">
        <v>488</v>
      </c>
      <c r="Q1552" s="1" t="s">
        <v>296</v>
      </c>
      <c r="R1552" s="1">
        <v>85205</v>
      </c>
      <c r="AB1552" s="1" t="s">
        <v>3160</v>
      </c>
      <c r="AC1552" s="1" t="s">
        <v>3189</v>
      </c>
      <c r="AD1552" s="2" t="s">
        <v>3191</v>
      </c>
      <c r="AE1552" s="3" t="s">
        <v>3161</v>
      </c>
    </row>
    <row r="1553" spans="1:55" s="1" customFormat="1" ht="15" x14ac:dyDescent="0.25">
      <c r="A1553" s="1" t="s">
        <v>2508</v>
      </c>
      <c r="D1553" s="2"/>
      <c r="E1553" s="2"/>
      <c r="G1553" s="1" t="s">
        <v>3161</v>
      </c>
      <c r="H1553" s="1" t="s">
        <v>3158</v>
      </c>
      <c r="I1553" s="1" t="s">
        <v>1899</v>
      </c>
      <c r="J1553" s="1" t="s">
        <v>5062</v>
      </c>
      <c r="L1553" s="1" t="s">
        <v>4300</v>
      </c>
      <c r="M1553" s="18" t="s">
        <v>628</v>
      </c>
      <c r="N1553" s="18"/>
      <c r="O1553" s="1" t="s">
        <v>4301</v>
      </c>
      <c r="P1553" s="1" t="s">
        <v>4304</v>
      </c>
      <c r="Q1553" s="1" t="s">
        <v>647</v>
      </c>
      <c r="R1553" s="1" t="s">
        <v>4303</v>
      </c>
      <c r="AD1553" s="2"/>
      <c r="AE1553" s="3"/>
    </row>
    <row r="1554" spans="1:55" s="1" customFormat="1" ht="15" x14ac:dyDescent="0.25">
      <c r="A1554" s="1" t="s">
        <v>4811</v>
      </c>
      <c r="D1554" s="2"/>
      <c r="E1554" s="2"/>
      <c r="G1554" s="1" t="s">
        <v>3162</v>
      </c>
      <c r="H1554" s="1" t="s">
        <v>3158</v>
      </c>
      <c r="I1554" s="1" t="s">
        <v>3060</v>
      </c>
      <c r="J1554" s="1" t="s">
        <v>916</v>
      </c>
      <c r="L1554" s="1" t="s">
        <v>3062</v>
      </c>
      <c r="M1554" s="18" t="s">
        <v>3061</v>
      </c>
      <c r="N1554" s="18"/>
      <c r="O1554" s="1" t="s">
        <v>3063</v>
      </c>
      <c r="P1554" s="1" t="s">
        <v>488</v>
      </c>
      <c r="Q1554" s="1" t="s">
        <v>296</v>
      </c>
      <c r="R1554" s="1">
        <v>85208</v>
      </c>
      <c r="AA1554" s="1" t="s">
        <v>3062</v>
      </c>
      <c r="AB1554" s="1" t="s">
        <v>3196</v>
      </c>
      <c r="AC1554" s="1" t="s">
        <v>3161</v>
      </c>
      <c r="AD1554" s="2"/>
      <c r="AE1554" s="3" t="s">
        <v>3161</v>
      </c>
    </row>
    <row r="1555" spans="1:55" s="1" customFormat="1" ht="15" x14ac:dyDescent="0.25">
      <c r="A1555" s="1" t="s">
        <v>4908</v>
      </c>
      <c r="E1555" s="2"/>
      <c r="G1555" s="1" t="s">
        <v>3162</v>
      </c>
      <c r="H1555" s="1" t="s">
        <v>481</v>
      </c>
      <c r="I1555" s="1" t="s">
        <v>4909</v>
      </c>
      <c r="J1555" s="1" t="s">
        <v>1425</v>
      </c>
      <c r="L1555" s="1" t="s">
        <v>413</v>
      </c>
      <c r="M1555" s="18" t="s">
        <v>1426</v>
      </c>
      <c r="N1555" s="18"/>
      <c r="O1555" s="1" t="s">
        <v>1958</v>
      </c>
      <c r="P1555" s="1" t="s">
        <v>488</v>
      </c>
      <c r="Q1555" s="1" t="s">
        <v>296</v>
      </c>
      <c r="R1555" s="1">
        <v>85209</v>
      </c>
      <c r="S1555" s="1" t="s">
        <v>4213</v>
      </c>
      <c r="T1555" s="6">
        <v>14707</v>
      </c>
      <c r="AB1555" s="1" t="s">
        <v>3160</v>
      </c>
      <c r="AC1555" s="1" t="s">
        <v>1429</v>
      </c>
      <c r="AD1555" s="2"/>
      <c r="AE1555" s="3" t="s">
        <v>3161</v>
      </c>
      <c r="AF1555" s="1" t="s">
        <v>2564</v>
      </c>
    </row>
    <row r="1556" spans="1:55" s="1" customFormat="1" ht="15" x14ac:dyDescent="0.25">
      <c r="A1556" s="1" t="s">
        <v>374</v>
      </c>
      <c r="D1556" s="2"/>
      <c r="E1556" s="2"/>
      <c r="I1556" s="1" t="s">
        <v>1954</v>
      </c>
      <c r="J1556" s="1" t="s">
        <v>373</v>
      </c>
      <c r="M1556" s="18"/>
      <c r="N1556" s="18"/>
      <c r="O1556" s="1" t="s">
        <v>375</v>
      </c>
      <c r="P1556" s="1" t="s">
        <v>488</v>
      </c>
      <c r="Q1556" s="1" t="s">
        <v>296</v>
      </c>
      <c r="R1556" s="1">
        <v>85206</v>
      </c>
      <c r="AD1556" s="2" t="s">
        <v>1955</v>
      </c>
      <c r="AE1556" s="3"/>
    </row>
    <row r="1557" spans="1:55" s="1" customFormat="1" ht="16.8" x14ac:dyDescent="0.4">
      <c r="A1557" s="1" t="s">
        <v>4375</v>
      </c>
      <c r="D1557" s="2"/>
      <c r="E1557" s="2"/>
      <c r="H1557" s="1" t="s">
        <v>3158</v>
      </c>
      <c r="I1557" s="1" t="s">
        <v>2867</v>
      </c>
      <c r="J1557" s="1" t="s">
        <v>2418</v>
      </c>
      <c r="L1557" s="1" t="s">
        <v>2868</v>
      </c>
      <c r="M1557" s="18" t="s">
        <v>1576</v>
      </c>
      <c r="N1557" s="18"/>
      <c r="O1557" s="20" t="s">
        <v>376</v>
      </c>
      <c r="P1557" s="20" t="s">
        <v>4373</v>
      </c>
      <c r="Q1557" s="1" t="s">
        <v>4374</v>
      </c>
      <c r="R1557" s="1" t="s">
        <v>377</v>
      </c>
      <c r="AD1557" s="2"/>
      <c r="AE1557" s="3"/>
      <c r="AF1557" s="1" t="s">
        <v>2564</v>
      </c>
    </row>
    <row r="1558" spans="1:55" s="1" customFormat="1" ht="15" x14ac:dyDescent="0.25">
      <c r="A1558" s="1" t="s">
        <v>419</v>
      </c>
      <c r="C1558" s="14"/>
      <c r="D1558" s="6"/>
      <c r="E1558" s="2"/>
      <c r="M1558" s="18"/>
      <c r="N1558" s="18"/>
      <c r="AD1558" s="2"/>
      <c r="AE1558" s="3"/>
      <c r="AG1558" s="1">
        <f t="shared" ref="AG1558:BB1558" si="23">COUNTIF(AG2:AG1557,"=m")</f>
        <v>36</v>
      </c>
      <c r="AH1558" s="1">
        <f t="shared" si="23"/>
        <v>32</v>
      </c>
      <c r="AI1558" s="1">
        <f t="shared" si="23"/>
        <v>42</v>
      </c>
      <c r="AJ1558" s="1">
        <f t="shared" si="23"/>
        <v>38</v>
      </c>
      <c r="AK1558" s="1">
        <f t="shared" si="23"/>
        <v>44</v>
      </c>
      <c r="AL1558" s="1">
        <f t="shared" si="23"/>
        <v>38</v>
      </c>
      <c r="AM1558" s="1">
        <f t="shared" si="23"/>
        <v>25</v>
      </c>
      <c r="AN1558" s="1">
        <f t="shared" si="23"/>
        <v>35</v>
      </c>
      <c r="AO1558" s="1">
        <f t="shared" si="23"/>
        <v>35</v>
      </c>
      <c r="AP1558" s="1">
        <f t="shared" si="23"/>
        <v>50</v>
      </c>
      <c r="AQ1558" s="1">
        <f t="shared" si="23"/>
        <v>41</v>
      </c>
      <c r="AR1558" s="1">
        <f t="shared" si="23"/>
        <v>35</v>
      </c>
      <c r="AS1558" s="1">
        <f t="shared" si="23"/>
        <v>49</v>
      </c>
      <c r="AT1558" s="1">
        <f t="shared" si="23"/>
        <v>42</v>
      </c>
      <c r="AU1558" s="1">
        <f t="shared" si="23"/>
        <v>40</v>
      </c>
      <c r="AV1558" s="1">
        <f t="shared" si="23"/>
        <v>33</v>
      </c>
      <c r="AW1558" s="1">
        <f t="shared" si="23"/>
        <v>40</v>
      </c>
      <c r="AX1558" s="1">
        <f t="shared" si="23"/>
        <v>37</v>
      </c>
      <c r="AY1558" s="1">
        <f t="shared" si="23"/>
        <v>29</v>
      </c>
      <c r="AZ1558" s="1">
        <f t="shared" si="23"/>
        <v>34</v>
      </c>
      <c r="BA1558" s="1">
        <f t="shared" si="23"/>
        <v>32</v>
      </c>
      <c r="BB1558" s="1">
        <f t="shared" si="23"/>
        <v>27</v>
      </c>
      <c r="BC1558" s="1">
        <f>SUM(AG1558:BB1558)</f>
        <v>814</v>
      </c>
    </row>
    <row r="1559" spans="1:55" s="1" customFormat="1" ht="15" x14ac:dyDescent="0.25">
      <c r="A1559" s="1" t="s">
        <v>420</v>
      </c>
      <c r="C1559" s="14"/>
      <c r="D1559" s="6"/>
      <c r="E1559" s="2"/>
      <c r="M1559" s="18"/>
      <c r="N1559" s="18"/>
      <c r="AD1559" s="2"/>
      <c r="AE1559" s="3"/>
      <c r="AG1559" s="1">
        <f>COUNTIF(AG2:AG1557,"=n")</f>
        <v>16</v>
      </c>
      <c r="AH1559" s="1">
        <f t="shared" ref="AH1559:AZ1559" si="24">COUNTIF(AH2:AH1557,"=n")</f>
        <v>16</v>
      </c>
      <c r="AI1559" s="1">
        <f t="shared" si="24"/>
        <v>12</v>
      </c>
      <c r="AJ1559" s="1">
        <f t="shared" si="24"/>
        <v>26</v>
      </c>
      <c r="AK1559" s="1">
        <f t="shared" si="24"/>
        <v>32</v>
      </c>
      <c r="AL1559" s="1">
        <f>COUNTIF(AL2:AL1557,"=n")+1</f>
        <v>29</v>
      </c>
      <c r="AM1559" s="1">
        <f t="shared" si="24"/>
        <v>29</v>
      </c>
      <c r="AN1559" s="1">
        <f t="shared" si="24"/>
        <v>24</v>
      </c>
      <c r="AO1559" s="1">
        <f t="shared" si="24"/>
        <v>16</v>
      </c>
      <c r="AP1559" s="1">
        <f t="shared" si="24"/>
        <v>44</v>
      </c>
      <c r="AQ1559" s="1">
        <f t="shared" si="24"/>
        <v>31</v>
      </c>
      <c r="AR1559" s="1">
        <f t="shared" si="24"/>
        <v>32</v>
      </c>
      <c r="AS1559" s="1">
        <f t="shared" si="24"/>
        <v>25</v>
      </c>
      <c r="AT1559" s="1">
        <f t="shared" si="24"/>
        <v>46</v>
      </c>
      <c r="AU1559" s="1">
        <f t="shared" si="24"/>
        <v>38</v>
      </c>
      <c r="AV1559" s="1">
        <f t="shared" si="24"/>
        <v>26</v>
      </c>
      <c r="AW1559" s="1">
        <f t="shared" si="24"/>
        <v>64</v>
      </c>
      <c r="AX1559" s="1">
        <f t="shared" si="24"/>
        <v>32</v>
      </c>
      <c r="AY1559" s="1">
        <f t="shared" si="24"/>
        <v>37</v>
      </c>
      <c r="AZ1559" s="1">
        <f t="shared" si="24"/>
        <v>28</v>
      </c>
      <c r="BA1559" s="1">
        <f>COUNTIF(BA2:BA1557,"=n")</f>
        <v>24</v>
      </c>
      <c r="BB1559" s="1">
        <f>COUNTIF(BB2:BB1557,"=n")</f>
        <v>36</v>
      </c>
      <c r="BC1559" s="1">
        <f t="shared" ref="BC1559:BC1564" si="25">SUM(AG1559:BB1559)</f>
        <v>663</v>
      </c>
    </row>
    <row r="1560" spans="1:55" s="1" customFormat="1" ht="15" x14ac:dyDescent="0.25">
      <c r="A1560" s="1" t="s">
        <v>1058</v>
      </c>
      <c r="C1560" s="14"/>
      <c r="D1560" s="6"/>
      <c r="E1560" s="2"/>
      <c r="M1560" s="18"/>
      <c r="N1560" s="18"/>
      <c r="AD1560" s="2"/>
      <c r="AE1560" s="3"/>
      <c r="AG1560" s="1">
        <f t="shared" ref="AG1560:BB1560" si="26">COUNTIF(AG2:AG1557,"=f")</f>
        <v>9</v>
      </c>
      <c r="AH1560" s="1">
        <f t="shared" si="26"/>
        <v>10</v>
      </c>
      <c r="AI1560" s="1">
        <f t="shared" si="26"/>
        <v>14</v>
      </c>
      <c r="AJ1560" s="1">
        <f t="shared" si="26"/>
        <v>13</v>
      </c>
      <c r="AK1560" s="1">
        <f t="shared" si="26"/>
        <v>16</v>
      </c>
      <c r="AL1560" s="1">
        <f t="shared" si="26"/>
        <v>16</v>
      </c>
      <c r="AM1560" s="1">
        <f t="shared" si="26"/>
        <v>13</v>
      </c>
      <c r="AN1560" s="1">
        <f t="shared" si="26"/>
        <v>15</v>
      </c>
      <c r="AO1560" s="1">
        <f t="shared" si="26"/>
        <v>15</v>
      </c>
      <c r="AP1560" s="1">
        <f t="shared" si="26"/>
        <v>18</v>
      </c>
      <c r="AQ1560" s="1">
        <f t="shared" si="26"/>
        <v>16</v>
      </c>
      <c r="AR1560" s="1">
        <f t="shared" si="26"/>
        <v>14</v>
      </c>
      <c r="AS1560" s="1">
        <f t="shared" si="26"/>
        <v>19</v>
      </c>
      <c r="AT1560" s="1">
        <f t="shared" si="26"/>
        <v>19</v>
      </c>
      <c r="AU1560" s="1">
        <f t="shared" si="26"/>
        <v>15</v>
      </c>
      <c r="AV1560" s="1">
        <f t="shared" si="26"/>
        <v>12</v>
      </c>
      <c r="AW1560" s="1">
        <f t="shared" si="26"/>
        <v>11</v>
      </c>
      <c r="AX1560" s="1">
        <f t="shared" si="26"/>
        <v>13</v>
      </c>
      <c r="AY1560" s="1">
        <f t="shared" si="26"/>
        <v>12</v>
      </c>
      <c r="AZ1560" s="1">
        <f t="shared" si="26"/>
        <v>14</v>
      </c>
      <c r="BA1560" s="1">
        <f t="shared" si="26"/>
        <v>14</v>
      </c>
      <c r="BB1560" s="1">
        <f t="shared" si="26"/>
        <v>11</v>
      </c>
      <c r="BC1560" s="1">
        <f t="shared" si="25"/>
        <v>309</v>
      </c>
    </row>
    <row r="1561" spans="1:55" s="1" customFormat="1" ht="15" x14ac:dyDescent="0.25">
      <c r="A1561" s="1" t="s">
        <v>1448</v>
      </c>
      <c r="C1561" s="14"/>
      <c r="D1561" s="6"/>
      <c r="E1561" s="2"/>
      <c r="M1561" s="18"/>
      <c r="N1561" s="18"/>
      <c r="AD1561" s="2"/>
      <c r="AE1561" s="3"/>
      <c r="AG1561" s="1">
        <f t="shared" ref="AG1561:BB1561" si="27">COUNTIF(AG2:AG1557,"=mu")</f>
        <v>0</v>
      </c>
      <c r="AH1561" s="1">
        <f t="shared" si="27"/>
        <v>0</v>
      </c>
      <c r="AI1561" s="1">
        <f t="shared" si="27"/>
        <v>0</v>
      </c>
      <c r="AJ1561" s="1">
        <f t="shared" si="27"/>
        <v>0</v>
      </c>
      <c r="AK1561" s="1">
        <f t="shared" si="27"/>
        <v>0</v>
      </c>
      <c r="AL1561" s="1">
        <f t="shared" si="27"/>
        <v>0</v>
      </c>
      <c r="AM1561" s="1">
        <f t="shared" si="27"/>
        <v>2</v>
      </c>
      <c r="AN1561" s="1">
        <f t="shared" si="27"/>
        <v>1</v>
      </c>
      <c r="AO1561" s="1">
        <f t="shared" si="27"/>
        <v>4</v>
      </c>
      <c r="AP1561" s="1">
        <f t="shared" si="27"/>
        <v>0</v>
      </c>
      <c r="AQ1561" s="1">
        <f t="shared" si="27"/>
        <v>0</v>
      </c>
      <c r="AR1561" s="1">
        <f t="shared" si="27"/>
        <v>0</v>
      </c>
      <c r="AS1561" s="1">
        <f t="shared" si="27"/>
        <v>2</v>
      </c>
      <c r="AT1561" s="1">
        <f t="shared" si="27"/>
        <v>0</v>
      </c>
      <c r="AU1561" s="1">
        <f t="shared" si="27"/>
        <v>0</v>
      </c>
      <c r="AV1561" s="1">
        <f t="shared" si="27"/>
        <v>0</v>
      </c>
      <c r="AW1561" s="1">
        <f t="shared" si="27"/>
        <v>0</v>
      </c>
      <c r="AX1561" s="1">
        <f t="shared" si="27"/>
        <v>0</v>
      </c>
      <c r="AY1561" s="1">
        <f t="shared" si="27"/>
        <v>2</v>
      </c>
      <c r="AZ1561" s="1">
        <f t="shared" si="27"/>
        <v>0</v>
      </c>
      <c r="BA1561" s="1">
        <f t="shared" si="27"/>
        <v>1</v>
      </c>
      <c r="BB1561" s="1">
        <f t="shared" si="27"/>
        <v>1</v>
      </c>
      <c r="BC1561" s="1">
        <f t="shared" si="25"/>
        <v>13</v>
      </c>
    </row>
    <row r="1562" spans="1:55" s="1" customFormat="1" ht="15" x14ac:dyDescent="0.25">
      <c r="A1562" s="1" t="s">
        <v>1449</v>
      </c>
      <c r="C1562" s="14"/>
      <c r="D1562" s="6"/>
      <c r="E1562" s="2"/>
      <c r="M1562" s="18"/>
      <c r="N1562" s="18"/>
      <c r="AD1562" s="2"/>
      <c r="AE1562" s="3"/>
      <c r="AG1562" s="1">
        <f t="shared" ref="AG1562:BB1562" si="28">COUNTIF(AG2:AG1557,"=nm")</f>
        <v>0</v>
      </c>
      <c r="AH1562" s="1">
        <f t="shared" si="28"/>
        <v>1</v>
      </c>
      <c r="AI1562" s="1">
        <f t="shared" si="28"/>
        <v>0</v>
      </c>
      <c r="AJ1562" s="1">
        <f t="shared" si="28"/>
        <v>0</v>
      </c>
      <c r="AK1562" s="1">
        <f t="shared" si="28"/>
        <v>2</v>
      </c>
      <c r="AL1562" s="1">
        <f t="shared" si="28"/>
        <v>0</v>
      </c>
      <c r="AM1562" s="1">
        <f t="shared" si="28"/>
        <v>0</v>
      </c>
      <c r="AN1562" s="1">
        <f t="shared" si="28"/>
        <v>1</v>
      </c>
      <c r="AO1562" s="1">
        <f t="shared" si="28"/>
        <v>0</v>
      </c>
      <c r="AP1562" s="1">
        <f t="shared" si="28"/>
        <v>1</v>
      </c>
      <c r="AQ1562" s="1">
        <f t="shared" si="28"/>
        <v>1</v>
      </c>
      <c r="AR1562" s="1">
        <f t="shared" si="28"/>
        <v>2</v>
      </c>
      <c r="AS1562" s="1">
        <f t="shared" si="28"/>
        <v>1</v>
      </c>
      <c r="AT1562" s="1">
        <f t="shared" si="28"/>
        <v>2</v>
      </c>
      <c r="AU1562" s="1">
        <f t="shared" si="28"/>
        <v>0</v>
      </c>
      <c r="AV1562" s="1">
        <f t="shared" si="28"/>
        <v>1</v>
      </c>
      <c r="AW1562" s="1">
        <f t="shared" si="28"/>
        <v>1</v>
      </c>
      <c r="AX1562" s="1">
        <f t="shared" si="28"/>
        <v>0</v>
      </c>
      <c r="AY1562" s="1">
        <f t="shared" si="28"/>
        <v>0</v>
      </c>
      <c r="AZ1562" s="1">
        <f t="shared" si="28"/>
        <v>2</v>
      </c>
      <c r="BA1562" s="1">
        <f t="shared" si="28"/>
        <v>0</v>
      </c>
      <c r="BB1562" s="1">
        <f t="shared" si="28"/>
        <v>4</v>
      </c>
      <c r="BC1562" s="1">
        <f t="shared" si="25"/>
        <v>19</v>
      </c>
    </row>
    <row r="1563" spans="1:55" s="1" customFormat="1" ht="15" x14ac:dyDescent="0.25">
      <c r="C1563" s="14"/>
      <c r="D1563" s="6"/>
      <c r="E1563" s="2"/>
      <c r="M1563" s="18"/>
      <c r="N1563" s="18"/>
      <c r="AD1563" s="2"/>
      <c r="AE1563" s="3"/>
      <c r="AG1563" s="1">
        <f t="shared" ref="AG1563:BB1563" si="29">SUM(AG1558:AG1562)</f>
        <v>61</v>
      </c>
      <c r="AH1563" s="1">
        <f t="shared" si="29"/>
        <v>59</v>
      </c>
      <c r="AI1563" s="1">
        <f t="shared" si="29"/>
        <v>68</v>
      </c>
      <c r="AJ1563" s="1">
        <f t="shared" si="29"/>
        <v>77</v>
      </c>
      <c r="AK1563" s="1">
        <f t="shared" si="29"/>
        <v>94</v>
      </c>
      <c r="AL1563" s="1">
        <f t="shared" si="29"/>
        <v>83</v>
      </c>
      <c r="AM1563" s="1">
        <f t="shared" si="29"/>
        <v>69</v>
      </c>
      <c r="AN1563" s="1">
        <f t="shared" si="29"/>
        <v>76</v>
      </c>
      <c r="AO1563" s="1">
        <f t="shared" si="29"/>
        <v>70</v>
      </c>
      <c r="AP1563" s="1">
        <f t="shared" si="29"/>
        <v>113</v>
      </c>
      <c r="AQ1563" s="1">
        <f t="shared" si="29"/>
        <v>89</v>
      </c>
      <c r="AR1563" s="1">
        <f t="shared" si="29"/>
        <v>83</v>
      </c>
      <c r="AS1563" s="1">
        <f t="shared" si="29"/>
        <v>96</v>
      </c>
      <c r="AT1563" s="1">
        <f t="shared" si="29"/>
        <v>109</v>
      </c>
      <c r="AU1563" s="1">
        <f t="shared" si="29"/>
        <v>93</v>
      </c>
      <c r="AV1563" s="1">
        <f t="shared" si="29"/>
        <v>72</v>
      </c>
      <c r="AW1563" s="1">
        <f t="shared" si="29"/>
        <v>116</v>
      </c>
      <c r="AX1563" s="1">
        <f t="shared" si="29"/>
        <v>82</v>
      </c>
      <c r="AY1563" s="1">
        <f t="shared" si="29"/>
        <v>80</v>
      </c>
      <c r="AZ1563" s="1">
        <f t="shared" si="29"/>
        <v>78</v>
      </c>
      <c r="BA1563" s="1">
        <f t="shared" si="29"/>
        <v>71</v>
      </c>
      <c r="BB1563" s="1">
        <f t="shared" si="29"/>
        <v>79</v>
      </c>
      <c r="BC1563" s="1">
        <f t="shared" si="25"/>
        <v>1818</v>
      </c>
    </row>
    <row r="1564" spans="1:55" s="1" customFormat="1" ht="15" x14ac:dyDescent="0.25">
      <c r="C1564" s="14"/>
      <c r="D1564" s="6"/>
      <c r="E1564" s="2"/>
      <c r="M1564" s="18"/>
      <c r="N1564" s="18"/>
      <c r="AD1564" s="2"/>
      <c r="AE1564" s="3"/>
      <c r="AG1564" s="1">
        <f t="shared" ref="AG1564:BB1564" si="30">COUNTA(AG2:AG1557)</f>
        <v>61</v>
      </c>
      <c r="AH1564" s="1">
        <f t="shared" si="30"/>
        <v>59</v>
      </c>
      <c r="AI1564" s="1">
        <f t="shared" si="30"/>
        <v>68</v>
      </c>
      <c r="AJ1564" s="1">
        <f t="shared" si="30"/>
        <v>77</v>
      </c>
      <c r="AK1564" s="1">
        <f t="shared" si="30"/>
        <v>94</v>
      </c>
      <c r="AL1564" s="1">
        <f t="shared" si="30"/>
        <v>82</v>
      </c>
      <c r="AM1564" s="1">
        <f t="shared" si="30"/>
        <v>69</v>
      </c>
      <c r="AN1564" s="1">
        <f t="shared" si="30"/>
        <v>76</v>
      </c>
      <c r="AO1564" s="1">
        <f t="shared" si="30"/>
        <v>70</v>
      </c>
      <c r="AP1564" s="1">
        <f t="shared" si="30"/>
        <v>113</v>
      </c>
      <c r="AQ1564" s="1">
        <f t="shared" si="30"/>
        <v>89</v>
      </c>
      <c r="AR1564" s="1">
        <f t="shared" si="30"/>
        <v>83</v>
      </c>
      <c r="AS1564" s="1">
        <f t="shared" si="30"/>
        <v>96</v>
      </c>
      <c r="AT1564" s="1">
        <f t="shared" si="30"/>
        <v>109</v>
      </c>
      <c r="AU1564" s="1">
        <f t="shared" si="30"/>
        <v>93</v>
      </c>
      <c r="AV1564" s="1">
        <f t="shared" si="30"/>
        <v>72</v>
      </c>
      <c r="AW1564" s="1">
        <f t="shared" si="30"/>
        <v>116</v>
      </c>
      <c r="AX1564" s="1">
        <f t="shared" si="30"/>
        <v>82</v>
      </c>
      <c r="AY1564" s="1">
        <f t="shared" si="30"/>
        <v>81</v>
      </c>
      <c r="AZ1564" s="1">
        <f t="shared" si="30"/>
        <v>78</v>
      </c>
      <c r="BA1564" s="1">
        <f t="shared" si="30"/>
        <v>71</v>
      </c>
      <c r="BB1564" s="1">
        <f t="shared" si="30"/>
        <v>79</v>
      </c>
      <c r="BC1564" s="1">
        <f t="shared" si="25"/>
        <v>1818</v>
      </c>
    </row>
    <row r="1565" spans="1:55" s="1" customFormat="1" ht="15" x14ac:dyDescent="0.25">
      <c r="A1565" s="1" t="s">
        <v>419</v>
      </c>
      <c r="C1565" s="14"/>
      <c r="D1565" s="6"/>
      <c r="E1565" s="2"/>
      <c r="M1565" s="18"/>
      <c r="N1565" s="18"/>
      <c r="AD1565" s="2"/>
      <c r="AE1565" s="3"/>
    </row>
    <row r="1566" spans="1:55" s="1" customFormat="1" ht="15" x14ac:dyDescent="0.25">
      <c r="A1566" s="1" t="s">
        <v>420</v>
      </c>
      <c r="C1566" s="14"/>
      <c r="D1566" s="6"/>
      <c r="E1566" s="2"/>
      <c r="M1566" s="18"/>
      <c r="N1566" s="18"/>
      <c r="AD1566" s="2"/>
      <c r="AE1566" s="3"/>
    </row>
    <row r="1567" spans="1:55" s="1" customFormat="1" ht="15" x14ac:dyDescent="0.25">
      <c r="A1567" s="1" t="s">
        <v>1058</v>
      </c>
      <c r="C1567" s="14"/>
      <c r="D1567" s="6"/>
      <c r="E1567" s="2"/>
      <c r="M1567" s="18"/>
      <c r="N1567" s="18"/>
      <c r="AD1567" s="2"/>
      <c r="AE1567" s="3"/>
    </row>
    <row r="1568" spans="1:55" x14ac:dyDescent="0.25">
      <c r="N1568" s="18"/>
    </row>
    <row r="1569" spans="1:30" ht="15" x14ac:dyDescent="0.25">
      <c r="A1569" s="1" t="s">
        <v>542</v>
      </c>
      <c r="N1569" s="18"/>
    </row>
    <row r="1570" spans="1:30" s="1" customFormat="1" ht="15" x14ac:dyDescent="0.25">
      <c r="A1570" s="1" t="s">
        <v>1058</v>
      </c>
      <c r="C1570" s="14"/>
      <c r="D1570" s="6"/>
      <c r="E1570" s="2"/>
      <c r="M1570" s="18"/>
      <c r="AC1570" s="2"/>
      <c r="AD1570" s="3"/>
    </row>
    <row r="1572" spans="1:30" ht="15" x14ac:dyDescent="0.25">
      <c r="A1572" s="1" t="s">
        <v>542</v>
      </c>
    </row>
  </sheetData>
  <phoneticPr fontId="2" type="noConversion"/>
  <hyperlinks>
    <hyperlink ref="M1032" r:id="rId1" xr:uid="{00000000-0004-0000-0B00-000000000000}"/>
    <hyperlink ref="M1150" r:id="rId2" xr:uid="{00000000-0004-0000-0B00-000001000000}"/>
    <hyperlink ref="M576" r:id="rId3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B00-000002000000}"/>
    <hyperlink ref="M577" r:id="rId4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B00-000003000000}"/>
    <hyperlink ref="M1076" r:id="rId5" xr:uid="{00000000-0004-0000-0B00-000004000000}"/>
    <hyperlink ref="M265" r:id="rId6" xr:uid="{00000000-0004-0000-0B00-000005000000}"/>
    <hyperlink ref="M1458" r:id="rId7" xr:uid="{00000000-0004-0000-0B00-000006000000}"/>
    <hyperlink ref="M1459" r:id="rId8" xr:uid="{00000000-0004-0000-0B00-000007000000}"/>
    <hyperlink ref="M269" r:id="rId9" xr:uid="{00000000-0004-0000-0B00-000008000000}"/>
    <hyperlink ref="M497" r:id="rId10" xr:uid="{00000000-0004-0000-0B00-000009000000}"/>
    <hyperlink ref="M496" r:id="rId11" xr:uid="{00000000-0004-0000-0B00-00000A000000}"/>
    <hyperlink ref="M1350" r:id="rId12" xr:uid="{00000000-0004-0000-0B00-00000B000000}"/>
    <hyperlink ref="M1351" r:id="rId13" xr:uid="{00000000-0004-0000-0B00-00000C000000}"/>
    <hyperlink ref="M1095" r:id="rId14" xr:uid="{00000000-0004-0000-0B00-00000D000000}"/>
    <hyperlink ref="M834" r:id="rId15" xr:uid="{00000000-0004-0000-0B00-00000E000000}"/>
    <hyperlink ref="M1122" r:id="rId16" xr:uid="{00000000-0004-0000-0B00-00000F000000}"/>
    <hyperlink ref="M491" r:id="rId17" xr:uid="{00000000-0004-0000-0B00-000010000000}"/>
    <hyperlink ref="M492" r:id="rId18" xr:uid="{00000000-0004-0000-0B00-000011000000}"/>
    <hyperlink ref="M1497" r:id="rId19" xr:uid="{00000000-0004-0000-0B00-000012000000}"/>
    <hyperlink ref="M1142" r:id="rId20" xr:uid="{00000000-0004-0000-0B00-000013000000}"/>
    <hyperlink ref="M1099" r:id="rId21" xr:uid="{00000000-0004-0000-0B00-000014000000}"/>
    <hyperlink ref="M981" r:id="rId22" xr:uid="{00000000-0004-0000-0B00-000015000000}"/>
    <hyperlink ref="M677" r:id="rId23" xr:uid="{00000000-0004-0000-0B00-000016000000}"/>
    <hyperlink ref="M500" r:id="rId24" xr:uid="{00000000-0004-0000-0B00-000017000000}"/>
    <hyperlink ref="M1179" r:id="rId25" xr:uid="{00000000-0004-0000-0B00-000018000000}"/>
    <hyperlink ref="M1310" r:id="rId26" xr:uid="{00000000-0004-0000-0B00-000019000000}"/>
    <hyperlink ref="M287" r:id="rId27" xr:uid="{00000000-0004-0000-0B00-00001A000000}"/>
    <hyperlink ref="M1462" r:id="rId28" xr:uid="{00000000-0004-0000-0B00-00001B000000}"/>
    <hyperlink ref="M448" r:id="rId29" xr:uid="{00000000-0004-0000-0B00-00001C000000}"/>
    <hyperlink ref="M449" r:id="rId30" xr:uid="{00000000-0004-0000-0B00-00001D000000}"/>
    <hyperlink ref="M404" r:id="rId31" xr:uid="{00000000-0004-0000-0B00-00001E000000}"/>
    <hyperlink ref="M719" r:id="rId32" xr:uid="{00000000-0004-0000-0B00-00001F000000}"/>
    <hyperlink ref="M731" r:id="rId33" display="bobsjoy55@hotmail.com - BAD" xr:uid="{00000000-0004-0000-0B00-000020000000}"/>
    <hyperlink ref="M739" r:id="rId34" xr:uid="{00000000-0004-0000-0B00-000021000000}"/>
    <hyperlink ref="M808" r:id="rId35" xr:uid="{00000000-0004-0000-0B00-000022000000}"/>
    <hyperlink ref="M923" r:id="rId36" display="karin@collinscollege.edu" xr:uid="{00000000-0004-0000-0B00-000023000000}"/>
    <hyperlink ref="M1170" r:id="rId37" display="mailto:travelermom04@aol.com" xr:uid="{00000000-0004-0000-0B00-000024000000}"/>
    <hyperlink ref="M203" r:id="rId38" xr:uid="{00000000-0004-0000-0B00-000025000000}"/>
    <hyperlink ref="M386" r:id="rId39" xr:uid="{00000000-0004-0000-0B00-000026000000}"/>
    <hyperlink ref="M407" r:id="rId40" xr:uid="{00000000-0004-0000-0B00-000027000000}"/>
    <hyperlink ref="M827" r:id="rId41" xr:uid="{00000000-0004-0000-0B00-000028000000}"/>
    <hyperlink ref="M897" r:id="rId42" xr:uid="{00000000-0004-0000-0B00-000029000000}"/>
    <hyperlink ref="M1134" r:id="rId43" xr:uid="{00000000-0004-0000-0B00-00002A000000}"/>
    <hyperlink ref="M1263" r:id="rId44" display="rdds1@cox.net - bad" xr:uid="{00000000-0004-0000-0B00-00002B000000}"/>
    <hyperlink ref="M1370" r:id="rId45" xr:uid="{00000000-0004-0000-0B00-00002C000000}"/>
    <hyperlink ref="M585" r:id="rId46" display="pgroves@wilstu.edu - BAD" xr:uid="{00000000-0004-0000-0B00-00002D000000}"/>
    <hyperlink ref="M1368" r:id="rId47" xr:uid="{00000000-0004-0000-0B00-00002E000000}"/>
    <hyperlink ref="M479" r:id="rId48" xr:uid="{00000000-0004-0000-0B00-00002F000000}"/>
    <hyperlink ref="M445" r:id="rId49" xr:uid="{00000000-0004-0000-0B00-000030000000}"/>
    <hyperlink ref="M1276" r:id="rId50" xr:uid="{00000000-0004-0000-0B00-000031000000}"/>
    <hyperlink ref="M768" r:id="rId51" xr:uid="{00000000-0004-0000-0B00-000032000000}"/>
    <hyperlink ref="M1159" r:id="rId52" xr:uid="{00000000-0004-0000-0B00-000033000000}"/>
    <hyperlink ref="M1357" r:id="rId53" xr:uid="{00000000-0004-0000-0B00-000034000000}"/>
    <hyperlink ref="M977" r:id="rId54" xr:uid="{00000000-0004-0000-0B00-000035000000}"/>
    <hyperlink ref="M328" r:id="rId55" xr:uid="{00000000-0004-0000-0B00-000036000000}"/>
    <hyperlink ref="M696" r:id="rId56" xr:uid="{00000000-0004-0000-0B00-000037000000}"/>
    <hyperlink ref="M1070" r:id="rId57" xr:uid="{00000000-0004-0000-0B00-000038000000}"/>
    <hyperlink ref="M811" r:id="rId58" xr:uid="{00000000-0004-0000-0B00-000039000000}"/>
    <hyperlink ref="M1514" r:id="rId59" xr:uid="{00000000-0004-0000-0B00-00003A000000}"/>
    <hyperlink ref="M726" r:id="rId60" xr:uid="{00000000-0004-0000-0B00-00003B000000}"/>
    <hyperlink ref="M524" r:id="rId61" xr:uid="{00000000-0004-0000-0B00-00003C000000}"/>
    <hyperlink ref="M1464" r:id="rId62" xr:uid="{00000000-0004-0000-0B00-00003D000000}"/>
    <hyperlink ref="M1230" r:id="rId63" xr:uid="{00000000-0004-0000-0B00-00003E000000}"/>
    <hyperlink ref="M421" r:id="rId64" xr:uid="{00000000-0004-0000-0B00-00003F000000}"/>
    <hyperlink ref="M1383" r:id="rId65" xr:uid="{00000000-0004-0000-0B00-000040000000}"/>
    <hyperlink ref="M341" r:id="rId66" xr:uid="{00000000-0004-0000-0B00-000041000000}"/>
    <hyperlink ref="M935" r:id="rId67" xr:uid="{00000000-0004-0000-0B00-000042000000}"/>
    <hyperlink ref="M422" r:id="rId68" xr:uid="{00000000-0004-0000-0B00-000043000000}"/>
    <hyperlink ref="M934" r:id="rId69" xr:uid="{00000000-0004-0000-0B00-000044000000}"/>
    <hyperlink ref="M825" r:id="rId70" xr:uid="{00000000-0004-0000-0B00-000045000000}"/>
    <hyperlink ref="M1331" r:id="rId71" xr:uid="{00000000-0004-0000-0B00-000046000000}"/>
    <hyperlink ref="M1332" r:id="rId72" xr:uid="{00000000-0004-0000-0B00-000047000000}"/>
    <hyperlink ref="M771" r:id="rId73" display="jolsen3000@aol.com" xr:uid="{00000000-0004-0000-0B00-000048000000}"/>
    <hyperlink ref="M774" r:id="rId74" xr:uid="{00000000-0004-0000-0B00-000049000000}"/>
    <hyperlink ref="M801" r:id="rId75" xr:uid="{00000000-0004-0000-0B00-00004A000000}"/>
    <hyperlink ref="M1441" r:id="rId76" xr:uid="{00000000-0004-0000-0B00-00004B000000}"/>
    <hyperlink ref="M1231" r:id="rId77" xr:uid="{00000000-0004-0000-0B00-00004C000000}"/>
    <hyperlink ref="M1229" r:id="rId78" xr:uid="{00000000-0004-0000-0B00-00004D000000}"/>
    <hyperlink ref="M365" r:id="rId79" display="https://webmail.west.cox.net/do/mail/message/mailto?to=alezanderclark%40gmail.com" xr:uid="{00000000-0004-0000-0B00-00004E000000}"/>
    <hyperlink ref="M701" r:id="rId80" xr:uid="{00000000-0004-0000-0B00-00004F000000}"/>
    <hyperlink ref="M302" r:id="rId81" xr:uid="{00000000-0004-0000-0B00-000050000000}"/>
    <hyperlink ref="M839" r:id="rId82" xr:uid="{00000000-0004-0000-0B00-000051000000}"/>
    <hyperlink ref="M840" r:id="rId83" xr:uid="{00000000-0004-0000-0B00-000052000000}"/>
    <hyperlink ref="M933" r:id="rId84" xr:uid="{00000000-0004-0000-0B00-000053000000}"/>
    <hyperlink ref="M932" r:id="rId85" xr:uid="{00000000-0004-0000-0B00-000054000000}"/>
    <hyperlink ref="M1094" r:id="rId86" xr:uid="{00000000-0004-0000-0B00-000055000000}"/>
    <hyperlink ref="M1503" r:id="rId87" xr:uid="{00000000-0004-0000-0B00-000056000000}"/>
    <hyperlink ref="M197" r:id="rId88" xr:uid="{00000000-0004-0000-0B00-000057000000}"/>
    <hyperlink ref="M199" r:id="rId89" display="mailto:cw_arend@msn.com" xr:uid="{00000000-0004-0000-0B00-000058000000}"/>
    <hyperlink ref="M205" r:id="rId90" display="drweaver45@yahoo.com - BAD" xr:uid="{00000000-0004-0000-0B00-000059000000}"/>
    <hyperlink ref="M1440" r:id="rId91" xr:uid="{00000000-0004-0000-0B00-00005A000000}"/>
    <hyperlink ref="M248" r:id="rId92" xr:uid="{00000000-0004-0000-0B00-00005B000000}"/>
    <hyperlink ref="M254" r:id="rId93" display="mailto:ron.bellamy@rogers.com" xr:uid="{00000000-0004-0000-0B00-00005C000000}"/>
    <hyperlink ref="M262" r:id="rId94" display="lbiernier@yahoo.com- BAD" xr:uid="{00000000-0004-0000-0B00-00005D000000}"/>
    <hyperlink ref="M252" r:id="rId95" xr:uid="{00000000-0004-0000-0B00-00005E000000}"/>
    <hyperlink ref="M289" r:id="rId96" xr:uid="{00000000-0004-0000-0B00-00005F000000}"/>
    <hyperlink ref="M300" r:id="rId97" display="jrjmbryant@earthlink.net - BAD" xr:uid="{00000000-0004-0000-0B00-000060000000}"/>
    <hyperlink ref="M343" r:id="rId98" display="mailto:jocar432@hotmail.com" xr:uid="{00000000-0004-0000-0B00-000061000000}"/>
    <hyperlink ref="M367" r:id="rId99" xr:uid="{00000000-0004-0000-0B00-000062000000}"/>
    <hyperlink ref="M356" r:id="rId100" xr:uid="{00000000-0004-0000-0B00-000063000000}"/>
    <hyperlink ref="M362" r:id="rId101" xr:uid="{00000000-0004-0000-0B00-000064000000}"/>
    <hyperlink ref="M375" r:id="rId102" display="jcook120@cox.net - BAD" xr:uid="{00000000-0004-0000-0B00-000065000000}"/>
    <hyperlink ref="M381" r:id="rId103" display="mailto:htcorson@aol.com" xr:uid="{00000000-0004-0000-0B00-000066000000}"/>
    <hyperlink ref="M435" r:id="rId104" xr:uid="{00000000-0004-0000-0B00-000067000000}"/>
    <hyperlink ref="M451" r:id="rId105" xr:uid="{00000000-0004-0000-0B00-000068000000}"/>
    <hyperlink ref="M452" r:id="rId106" xr:uid="{00000000-0004-0000-0B00-000069000000}"/>
    <hyperlink ref="M488" r:id="rId107" xr:uid="{00000000-0004-0000-0B00-00006A000000}"/>
    <hyperlink ref="M534" r:id="rId108" display="mailto:liliagayondato@yahoo.com" xr:uid="{00000000-0004-0000-0B00-00006B000000}"/>
    <hyperlink ref="M1200" r:id="rId109" display="mailto:gaissert@bellsouth.net" xr:uid="{00000000-0004-0000-0B00-00006C000000}"/>
    <hyperlink ref="M549" r:id="rId110" display="mailto:lgonz@gobrainstorm.net" xr:uid="{00000000-0004-0000-0B00-00006D000000}"/>
    <hyperlink ref="M588" r:id="rId111" display="gustaf@cybertrails.com - BAD" xr:uid="{00000000-0004-0000-0B00-00006E000000}"/>
    <hyperlink ref="M1451" r:id="rId112" display="mailto:bch75@gilanet.com" xr:uid="{00000000-0004-0000-0B00-00006F000000}"/>
    <hyperlink ref="M679" r:id="rId113" display="mailto:shirleydances@yahoo.com" xr:uid="{00000000-0004-0000-0B00-000070000000}"/>
    <hyperlink ref="M685" r:id="rId114" xr:uid="{00000000-0004-0000-0B00-000071000000}"/>
    <hyperlink ref="M688" r:id="rId115" xr:uid="{00000000-0004-0000-0B00-000072000000}"/>
    <hyperlink ref="M713" r:id="rId116" display="mailto:bobhouge@yahoo.com" xr:uid="{00000000-0004-0000-0B00-000073000000}"/>
    <hyperlink ref="M1454" r:id="rId117" display="mailto:hubbob@gmail.com" xr:uid="{00000000-0004-0000-0B00-000074000000}"/>
    <hyperlink ref="M765" r:id="rId118" xr:uid="{00000000-0004-0000-0B00-000075000000}"/>
    <hyperlink ref="M792" r:id="rId119" display="tennisboy007@hotmail.com -BAD" xr:uid="{00000000-0004-0000-0B00-000076000000}"/>
    <hyperlink ref="M805" r:id="rId120" display="mailto:dougandcarol@cox.net" xr:uid="{00000000-0004-0000-0B00-000077000000}"/>
    <hyperlink ref="M804" r:id="rId121" display="mailto:dougandcarol@cox.net" xr:uid="{00000000-0004-0000-0B00-000078000000}"/>
    <hyperlink ref="M826" r:id="rId122" display="mailto:suifonglai@yahoo.com" xr:uid="{00000000-0004-0000-0B00-000079000000}"/>
    <hyperlink ref="M893" r:id="rId123" xr:uid="{00000000-0004-0000-0B00-00007A000000}"/>
    <hyperlink ref="M968" r:id="rId124" xr:uid="{00000000-0004-0000-0B00-00007B000000}"/>
    <hyperlink ref="M969" r:id="rId125" xr:uid="{00000000-0004-0000-0B00-00007C000000}"/>
    <hyperlink ref="M1006" r:id="rId126" display="mailto:latedaughter@gmail.com" xr:uid="{00000000-0004-0000-0B00-00007D000000}"/>
    <hyperlink ref="M1055" r:id="rId127" display="mailto:emerprof@yahoo.com" xr:uid="{00000000-0004-0000-0B00-00007E000000}"/>
    <hyperlink ref="M1056" r:id="rId128" display="mailto:nana52340@yahoo.com" xr:uid="{00000000-0004-0000-0B00-00007F000000}"/>
    <hyperlink ref="M1093" r:id="rId129" display="mailto:drabjohn@cox.net" xr:uid="{00000000-0004-0000-0B00-000080000000}"/>
    <hyperlink ref="M1474" r:id="rId130" xr:uid="{00000000-0004-0000-0B00-000081000000}"/>
    <hyperlink ref="M1128" r:id="rId131" display="mailto:roalson6751@yahoo.com" xr:uid="{00000000-0004-0000-0B00-000082000000}"/>
    <hyperlink ref="M1475" r:id="rId132" display="mailto:ryman08@hotmail.com" xr:uid="{00000000-0004-0000-0B00-000083000000}"/>
    <hyperlink ref="M1476" r:id="rId133" display="mailto:davcosw@yahoo.com" xr:uid="{00000000-0004-0000-0B00-000084000000}"/>
    <hyperlink ref="M1167" r:id="rId134" xr:uid="{00000000-0004-0000-0B00-000085000000}"/>
    <hyperlink ref="M1166" r:id="rId135" xr:uid="{00000000-0004-0000-0B00-000086000000}"/>
    <hyperlink ref="M1184" r:id="rId136" display="mailto:schrader1930@msn.com" xr:uid="{00000000-0004-0000-0B00-000087000000}"/>
    <hyperlink ref="M523" r:id="rId137" display="mailto:gaissert@bellsouth.net" xr:uid="{00000000-0004-0000-0B00-000088000000}"/>
    <hyperlink ref="M1201" r:id="rId138" xr:uid="{00000000-0004-0000-0B00-000089000000}"/>
    <hyperlink ref="M1213" r:id="rId139" display="wilmashrift@aol.com - bad" xr:uid="{00000000-0004-0000-0B00-00008A000000}"/>
    <hyperlink ref="M1247" r:id="rId140" display="mailto:wildbilldjdance@hotmail.com" xr:uid="{00000000-0004-0000-0B00-00008B000000}"/>
    <hyperlink ref="M1264" r:id="rId141" xr:uid="{00000000-0004-0000-0B00-00008C000000}"/>
    <hyperlink ref="M1479" r:id="rId142" display="mailto:gssudlow@gmail.com" xr:uid="{00000000-0004-0000-0B00-00008D000000}"/>
    <hyperlink ref="M1273" r:id="rId143" display="mailto:rswalboski@hotmail.com" xr:uid="{00000000-0004-0000-0B00-00008E000000}"/>
    <hyperlink ref="M1480" r:id="rId144" display="mailto:rchswens@aol.com" xr:uid="{00000000-0004-0000-0B00-00008F000000}"/>
    <hyperlink ref="M1293" r:id="rId145" xr:uid="{00000000-0004-0000-0B00-000090000000}"/>
    <hyperlink ref="M1300" r:id="rId146" display="mailto:noskimo@aol.com" xr:uid="{00000000-0004-0000-0B00-000091000000}"/>
    <hyperlink ref="M1321" r:id="rId147" xr:uid="{00000000-0004-0000-0B00-000092000000}"/>
    <hyperlink ref="M1333" r:id="rId148" xr:uid="{00000000-0004-0000-0B00-000093000000}"/>
    <hyperlink ref="M1344" r:id="rId149" display="marywsworld@hotmail.com - bad" xr:uid="{00000000-0004-0000-0B00-000094000000}"/>
    <hyperlink ref="M1486" r:id="rId150" xr:uid="{00000000-0004-0000-0B00-000095000000}"/>
    <hyperlink ref="M1485" r:id="rId151" xr:uid="{00000000-0004-0000-0B00-000096000000}"/>
    <hyperlink ref="M1355" r:id="rId152" display="https://webmail.west.cox.net/do/mail/message/mailto?to=ruwestaz%40cox" xr:uid="{00000000-0004-0000-0B00-000097000000}"/>
    <hyperlink ref="M1386" r:id="rId153" display="carolewood1@cox.net - BAD" xr:uid="{00000000-0004-0000-0B00-000098000000}"/>
    <hyperlink ref="M1038" r:id="rId154" display="dellpatrick@cox.net - BAD" xr:uid="{00000000-0004-0000-0B00-000099000000}"/>
    <hyperlink ref="M251" r:id="rId155" xr:uid="{00000000-0004-0000-0B00-00009A000000}"/>
    <hyperlink ref="M301" r:id="rId156" display="jrjmbryant@earthlink.net - BAD" xr:uid="{00000000-0004-0000-0B00-00009B000000}"/>
    <hyperlink ref="M376" r:id="rId157" display="jcook120@cox.net - BAD" xr:uid="{00000000-0004-0000-0B00-00009C000000}"/>
    <hyperlink ref="M589" r:id="rId158" display="jjguzik100@yahoo.com - BAD" xr:uid="{00000000-0004-0000-0B00-00009D000000}"/>
    <hyperlink ref="M249" r:id="rId159" xr:uid="{00000000-0004-0000-0B00-00009E000000}"/>
    <hyperlink ref="M1439" r:id="rId160" xr:uid="{00000000-0004-0000-0B00-00009F000000}"/>
    <hyperlink ref="M207" r:id="rId161" xr:uid="{00000000-0004-0000-0B00-0000A0000000}"/>
    <hyperlink ref="M1062" r:id="rId162" display="kubat1234@yahoo.com - BAD" xr:uid="{00000000-0004-0000-0B00-0000A1000000}"/>
    <hyperlink ref="M940" r:id="rId163" display="mailto:d.mendez@cox.net" xr:uid="{00000000-0004-0000-0B00-0000A2000000}"/>
    <hyperlink ref="M689" r:id="rId164" xr:uid="{00000000-0004-0000-0B00-0000A3000000}"/>
    <hyperlink ref="M590" r:id="rId165" display="jjguzik100@yahoo.com - BAD" xr:uid="{00000000-0004-0000-0B00-0000A4000000}"/>
    <hyperlink ref="M824" r:id="rId166" xr:uid="{00000000-0004-0000-0B00-0000A5000000}"/>
    <hyperlink ref="M52" r:id="rId167" xr:uid="{00000000-0004-0000-0B00-0000A6000000}"/>
    <hyperlink ref="M1130" r:id="rId168" xr:uid="{00000000-0004-0000-0B00-0000A7000000}"/>
    <hyperlink ref="M751" r:id="rId169" xr:uid="{00000000-0004-0000-0B00-0000A8000000}"/>
    <hyperlink ref="M1346" r:id="rId170" xr:uid="{00000000-0004-0000-0B00-0000A9000000}"/>
    <hyperlink ref="M244" r:id="rId171" display="hbnoni@msn.com - BAD" xr:uid="{00000000-0004-0000-0B00-0000AA000000}"/>
    <hyperlink ref="M813" r:id="rId172" xr:uid="{00000000-0004-0000-0B00-0000AB000000}"/>
    <hyperlink ref="M273" r:id="rId173" xr:uid="{00000000-0004-0000-0B00-0000AC000000}"/>
    <hyperlink ref="M867" r:id="rId174" xr:uid="{00000000-0004-0000-0B00-0000AD000000}"/>
    <hyperlink ref="M555" r:id="rId175" xr:uid="{00000000-0004-0000-0B00-0000AE000000}"/>
    <hyperlink ref="M359" r:id="rId176" xr:uid="{00000000-0004-0000-0B00-0000AF000000}"/>
    <hyperlink ref="M956" r:id="rId177" xr:uid="{00000000-0004-0000-0B00-0000B0000000}"/>
    <hyperlink ref="M964" r:id="rId178" xr:uid="{00000000-0004-0000-0B00-0000B1000000}"/>
    <hyperlink ref="M1063" r:id="rId179" display="kubat1234@yahoo.com - BAD" xr:uid="{00000000-0004-0000-0B00-0000B2000000}"/>
    <hyperlink ref="M539" r:id="rId180" display="sgeorg@cox.net" xr:uid="{00000000-0004-0000-0B00-0000B3000000}"/>
    <hyperlink ref="M1467" r:id="rId181" xr:uid="{00000000-0004-0000-0B00-0000B4000000}"/>
    <hyperlink ref="M385" r:id="rId182" xr:uid="{00000000-0004-0000-0B00-0000B5000000}"/>
    <hyperlink ref="M427" r:id="rId183" xr:uid="{00000000-0004-0000-0B00-0000B6000000}"/>
    <hyperlink ref="M720" r:id="rId184" xr:uid="{00000000-0004-0000-0B00-0000B7000000}"/>
    <hyperlink ref="M896" r:id="rId185" xr:uid="{00000000-0004-0000-0B00-0000B8000000}"/>
    <hyperlink ref="M895" r:id="rId186" xr:uid="{00000000-0004-0000-0B00-0000B9000000}"/>
    <hyperlink ref="M550" r:id="rId187" xr:uid="{00000000-0004-0000-0B00-0000BA000000}"/>
    <hyperlink ref="M784" r:id="rId188" xr:uid="{00000000-0004-0000-0B00-0000BB000000}"/>
    <hyperlink ref="M1114" r:id="rId189" xr:uid="{00000000-0004-0000-0B00-0000BC000000}"/>
    <hyperlink ref="M823" r:id="rId190" xr:uid="{00000000-0004-0000-0B00-0000BD000000}"/>
    <hyperlink ref="M190" r:id="rId191" xr:uid="{00000000-0004-0000-0B00-0000BE000000}"/>
    <hyperlink ref="M1259" r:id="rId192" xr:uid="{00000000-0004-0000-0B00-0000BF000000}"/>
    <hyperlink ref="M983" r:id="rId193" xr:uid="{00000000-0004-0000-0B00-0000C0000000}"/>
    <hyperlink ref="M727" r:id="rId194" xr:uid="{00000000-0004-0000-0B00-0000C1000000}"/>
    <hyperlink ref="M747" r:id="rId195" xr:uid="{00000000-0004-0000-0B00-0000C2000000}"/>
    <hyperlink ref="M442" r:id="rId196" xr:uid="{00000000-0004-0000-0B00-0000C3000000}"/>
    <hyperlink ref="M487" r:id="rId197" xr:uid="{00000000-0004-0000-0B00-0000C4000000}"/>
    <hyperlink ref="M1452" r:id="rId198" xr:uid="{00000000-0004-0000-0B00-0000C5000000}"/>
    <hyperlink ref="M1212" r:id="rId199" xr:uid="{00000000-0004-0000-0B00-0000C6000000}"/>
    <hyperlink ref="M1334" r:id="rId200" xr:uid="{00000000-0004-0000-0B00-0000C7000000}"/>
    <hyperlink ref="M760" r:id="rId201" xr:uid="{00000000-0004-0000-0B00-0000C8000000}"/>
    <hyperlink ref="M1472" r:id="rId202" xr:uid="{00000000-0004-0000-0B00-0000C9000000}"/>
    <hyperlink ref="M1171" r:id="rId203" xr:uid="{00000000-0004-0000-0B00-0000CA000000}"/>
    <hyperlink ref="M1363" r:id="rId204" xr:uid="{00000000-0004-0000-0B00-0000CB000000}"/>
    <hyperlink ref="M1019" r:id="rId205" display="mailto:hugho22@yahoo.com" xr:uid="{00000000-0004-0000-0B00-0000CC000000}"/>
    <hyperlink ref="M1020" r:id="rId206" display="mailto:hugho22@yahoo.com" xr:uid="{00000000-0004-0000-0B00-0000CD000000}"/>
    <hyperlink ref="M508" r:id="rId207" xr:uid="{00000000-0004-0000-0B00-0000CE000000}"/>
    <hyperlink ref="M831" r:id="rId208" xr:uid="{00000000-0004-0000-0B00-0000CF000000}"/>
    <hyperlink ref="M830" r:id="rId209" xr:uid="{00000000-0004-0000-0B00-0000D0000000}"/>
    <hyperlink ref="M357" r:id="rId210" xr:uid="{00000000-0004-0000-0B00-0000D1000000}"/>
    <hyperlink ref="M363" r:id="rId211" xr:uid="{00000000-0004-0000-0B00-0000D2000000}"/>
    <hyperlink ref="M364" r:id="rId212" xr:uid="{00000000-0004-0000-0B00-0000D3000000}"/>
    <hyperlink ref="M499" r:id="rId213" xr:uid="{00000000-0004-0000-0B00-0000D4000000}"/>
    <hyperlink ref="M1192" r:id="rId214" xr:uid="{00000000-0004-0000-0B00-0000D5000000}"/>
    <hyperlink ref="M1469" r:id="rId215" xr:uid="{00000000-0004-0000-0B00-0000D6000000}"/>
    <hyperlink ref="M1470" r:id="rId216" xr:uid="{00000000-0004-0000-0B00-0000D7000000}"/>
    <hyperlink ref="M384" r:id="rId217" xr:uid="{00000000-0004-0000-0B00-0000D8000000}"/>
    <hyperlink ref="M947" r:id="rId218" xr:uid="{00000000-0004-0000-0B00-0000D9000000}"/>
    <hyperlink ref="M1148" r:id="rId219" xr:uid="{00000000-0004-0000-0B00-0000DA000000}"/>
    <hyperlink ref="M1111" r:id="rId220" xr:uid="{00000000-0004-0000-0B00-0000DB000000}"/>
    <hyperlink ref="M1482" r:id="rId221" xr:uid="{00000000-0004-0000-0B00-0000DC000000}"/>
    <hyperlink ref="M315" r:id="rId222" display="burnellen@yahoo.com - BAD" xr:uid="{00000000-0004-0000-0B00-0000DD000000}"/>
    <hyperlink ref="M671" r:id="rId223" display="deannaharmsen@yahoo.com - bad" xr:uid="{00000000-0004-0000-0B00-0000DE000000}"/>
    <hyperlink ref="M379" r:id="rId224" xr:uid="{00000000-0004-0000-0B00-0000DF000000}"/>
    <hyperlink ref="L1498" r:id="rId225" display="kj7u@msn.com" xr:uid="{00000000-0004-0000-0B00-0000E0000000}"/>
    <hyperlink ref="M1498" r:id="rId226" xr:uid="{00000000-0004-0000-0B00-0000E1000000}"/>
    <hyperlink ref="CO1247" r:id="rId227" xr:uid="{00000000-0004-0000-0B00-0000E2000000}"/>
    <hyperlink ref="M195" r:id="rId228" display="colleen_A@hotmail.com - BAD" xr:uid="{00000000-0004-0000-0B00-0000E3000000}"/>
    <hyperlink ref="M533" r:id="rId229" xr:uid="{00000000-0004-0000-0B00-0000E4000000}"/>
    <hyperlink ref="M878" r:id="rId230" xr:uid="{00000000-0004-0000-0B00-0000E5000000}"/>
    <hyperlink ref="M812" r:id="rId231" display="mailto:zonie1343@aol.com" xr:uid="{00000000-0004-0000-0B00-0000E6000000}"/>
    <hyperlink ref="M775" r:id="rId232" xr:uid="{00000000-0004-0000-0B00-0000E7000000}"/>
    <hyperlink ref="M1117" r:id="rId233" xr:uid="{00000000-0004-0000-0B00-0000E8000000}"/>
    <hyperlink ref="M927" r:id="rId234" xr:uid="{00000000-0004-0000-0B00-0000E9000000}"/>
    <hyperlink ref="M1487" r:id="rId235" xr:uid="{00000000-0004-0000-0B00-0000EA000000}"/>
    <hyperlink ref="M1254" r:id="rId236" display="rchsts4@aol.com - bad" xr:uid="{00000000-0004-0000-0B00-0000EB000000}"/>
    <hyperlink ref="M373" r:id="rId237" xr:uid="{00000000-0004-0000-0B00-0000EC000000}"/>
    <hyperlink ref="M284" r:id="rId238" xr:uid="{00000000-0004-0000-0B00-0000ED000000}"/>
    <hyperlink ref="M188" r:id="rId239" xr:uid="{00000000-0004-0000-0B00-0000EE000000}"/>
    <hyperlink ref="M852" r:id="rId240" xr:uid="{00000000-0004-0000-0B00-0000EF000000}"/>
    <hyperlink ref="M835" r:id="rId241" xr:uid="{00000000-0004-0000-0B00-0000F0000000}"/>
    <hyperlink ref="M700" r:id="rId242" xr:uid="{00000000-0004-0000-0B00-0000F1000000}"/>
    <hyperlink ref="M795" r:id="rId243" xr:uid="{00000000-0004-0000-0B00-0000F2000000}"/>
    <hyperlink ref="M892" r:id="rId244" xr:uid="{00000000-0004-0000-0B00-0000F3000000}"/>
    <hyperlink ref="M979" r:id="rId245" display="mailto:murphjanl@cox.net" xr:uid="{00000000-0004-0000-0B00-0000F4000000}"/>
    <hyperlink ref="M776" r:id="rId246" xr:uid="{00000000-0004-0000-0B00-0000F5000000}"/>
    <hyperlink ref="M928" r:id="rId247" display="sharonmcgavick@comcast.net - BAD" xr:uid="{00000000-0004-0000-0B00-0000F6000000}"/>
    <hyperlink ref="M380" r:id="rId248" xr:uid="{00000000-0004-0000-0B00-0000F7000000}"/>
    <hyperlink ref="M410" r:id="rId249" xr:uid="{00000000-0004-0000-0B00-0000F8000000}"/>
    <hyperlink ref="M1435" r:id="rId250" xr:uid="{00000000-0004-0000-0B00-0000F9000000}"/>
    <hyperlink ref="M575" r:id="rId251" xr:uid="{00000000-0004-0000-0B00-0000FA000000}"/>
    <hyperlink ref="M1221" r:id="rId252" xr:uid="{00000000-0004-0000-0B00-0000FB000000}"/>
    <hyperlink ref="M1172" r:id="rId253" xr:uid="{00000000-0004-0000-0B00-0000FC000000}"/>
    <hyperlink ref="M1471" r:id="rId254" xr:uid="{00000000-0004-0000-0B00-0000FD000000}"/>
    <hyperlink ref="M1121" r:id="rId255" xr:uid="{00000000-0004-0000-0B00-0000FE000000}"/>
    <hyperlink ref="M477" r:id="rId256" xr:uid="{00000000-0004-0000-0B00-0000FF000000}"/>
    <hyperlink ref="M1438" r:id="rId257" xr:uid="{00000000-0004-0000-0B00-000000010000}"/>
    <hyperlink ref="M817" r:id="rId258" xr:uid="{00000000-0004-0000-0B00-000001010000}"/>
    <hyperlink ref="M1449" r:id="rId259" xr:uid="{00000000-0004-0000-0B00-000002010000}"/>
    <hyperlink ref="M905" r:id="rId260" xr:uid="{00000000-0004-0000-0B00-000003010000}"/>
    <hyperlink ref="M503" r:id="rId261" xr:uid="{00000000-0004-0000-0B00-000004010000}"/>
    <hyperlink ref="M93" r:id="rId262" xr:uid="{00000000-0004-0000-0B00-000005010000}"/>
    <hyperlink ref="M288" r:id="rId263" xr:uid="{00000000-0004-0000-0B00-000006010000}"/>
    <hyperlink ref="M1437" r:id="rId264" xr:uid="{00000000-0004-0000-0B00-000007010000}"/>
    <hyperlink ref="M409" r:id="rId265" xr:uid="{00000000-0004-0000-0B00-000008010000}"/>
    <hyperlink ref="M502" r:id="rId266" display="mailto:andremarianne@cogeco.ca" xr:uid="{00000000-0004-0000-0B00-000009010000}"/>
    <hyperlink ref="M829" r:id="rId267" display="mailto:andremarianne@cogeco.ca" xr:uid="{00000000-0004-0000-0B00-00000A010000}"/>
    <hyperlink ref="M732" r:id="rId268" xr:uid="{00000000-0004-0000-0B00-00000B010000}"/>
    <hyperlink ref="M1149" r:id="rId269" xr:uid="{00000000-0004-0000-0B00-00000C010000}"/>
    <hyperlink ref="M728" r:id="rId270" xr:uid="{00000000-0004-0000-0B00-00000D010000}"/>
    <hyperlink ref="M428" r:id="rId271" xr:uid="{00000000-0004-0000-0B00-00000E010000}"/>
    <hyperlink ref="M475" r:id="rId272" xr:uid="{00000000-0004-0000-0B00-00000F010000}"/>
    <hyperlink ref="M1205" r:id="rId273" xr:uid="{00000000-0004-0000-0B00-000010010000}"/>
    <hyperlink ref="M434" r:id="rId274" xr:uid="{00000000-0004-0000-0B00-000011010000}"/>
    <hyperlink ref="M460" r:id="rId275" xr:uid="{00000000-0004-0000-0B00-000012010000}"/>
    <hyperlink ref="M1389" r:id="rId276" xr:uid="{00000000-0004-0000-0B00-000013010000}"/>
    <hyperlink ref="M1453" r:id="rId277" xr:uid="{00000000-0004-0000-0B00-000014010000}"/>
    <hyperlink ref="M1081" r:id="rId278" xr:uid="{00000000-0004-0000-0B00-000015010000}"/>
    <hyperlink ref="M1080" r:id="rId279" xr:uid="{00000000-0004-0000-0B00-000016010000}"/>
    <hyperlink ref="M371" r:id="rId280" xr:uid="{00000000-0004-0000-0B00-000017010000}"/>
    <hyperlink ref="M283" r:id="rId281" xr:uid="{00000000-0004-0000-0B00-000018010000}"/>
    <hyperlink ref="M551" r:id="rId282" xr:uid="{00000000-0004-0000-0B00-000019010000}"/>
    <hyperlink ref="M1289" r:id="rId283" xr:uid="{00000000-0004-0000-0B00-00001A010000}"/>
    <hyperlink ref="M1448" r:id="rId284" xr:uid="{00000000-0004-0000-0B00-00001B010000}"/>
    <hyperlink ref="M241" r:id="rId285" xr:uid="{00000000-0004-0000-0B00-00001C010000}"/>
    <hyperlink ref="M678" r:id="rId286" xr:uid="{00000000-0004-0000-0B00-00001D010000}"/>
    <hyperlink ref="M949" r:id="rId287" xr:uid="{00000000-0004-0000-0B00-00001E010000}"/>
    <hyperlink ref="M879" r:id="rId288" xr:uid="{00000000-0004-0000-0B00-00001F010000}"/>
    <hyperlink ref="M1223" r:id="rId289" xr:uid="{00000000-0004-0000-0B00-000020010000}"/>
    <hyperlink ref="M1224" r:id="rId290" xr:uid="{00000000-0004-0000-0B00-000021010000}"/>
    <hyperlink ref="M1139" r:id="rId291" xr:uid="{00000000-0004-0000-0B00-000022010000}"/>
    <hyperlink ref="M1138" r:id="rId292" xr:uid="{00000000-0004-0000-0B00-000023010000}"/>
    <hyperlink ref="M1255" r:id="rId293" xr:uid="{00000000-0004-0000-0B00-000024010000}"/>
    <hyperlink ref="M712" r:id="rId294" xr:uid="{00000000-0004-0000-0B00-000025010000}"/>
    <hyperlink ref="M392" r:id="rId295" xr:uid="{00000000-0004-0000-0B00-000026010000}"/>
    <hyperlink ref="M1423" r:id="rId296" xr:uid="{00000000-0004-0000-0B00-000027010000}"/>
    <hyperlink ref="M1424" r:id="rId297" xr:uid="{00000000-0004-0000-0B00-000028010000}"/>
    <hyperlink ref="M494" r:id="rId298" xr:uid="{00000000-0004-0000-0B00-000029010000}"/>
    <hyperlink ref="M1314" r:id="rId299" xr:uid="{00000000-0004-0000-0B00-00002A010000}"/>
    <hyperlink ref="M1047" r:id="rId300" xr:uid="{00000000-0004-0000-0B00-00002B010000}"/>
    <hyperlink ref="M911" r:id="rId301" xr:uid="{00000000-0004-0000-0B00-00002C010000}"/>
    <hyperlink ref="M1427" r:id="rId302" xr:uid="{00000000-0004-0000-0B00-00002D010000}"/>
    <hyperlink ref="M710" r:id="rId303" xr:uid="{00000000-0004-0000-0B00-00002E010000}"/>
    <hyperlink ref="M1434" r:id="rId304" xr:uid="{00000000-0004-0000-0B00-00002F010000}"/>
    <hyperlink ref="M1090" r:id="rId305" xr:uid="{00000000-0004-0000-0B00-000030010000}"/>
    <hyperlink ref="M722" r:id="rId306" xr:uid="{00000000-0004-0000-0B00-000031010000}"/>
    <hyperlink ref="M859" r:id="rId307" display="mailto:doug.levasseur@gmail.com" xr:uid="{00000000-0004-0000-0B00-000032010000}"/>
    <hyperlink ref="M860" r:id="rId308" display="mailto:doug.levasseur@gmail.com" xr:uid="{00000000-0004-0000-0B00-000033010000}"/>
    <hyperlink ref="M1165" r:id="rId309" display="mailto:alices1128@msn.com" xr:uid="{00000000-0004-0000-0B00-000034010000}"/>
    <hyperlink ref="M1234" r:id="rId310" xr:uid="{00000000-0004-0000-0B00-000035010000}"/>
    <hyperlink ref="M1235" r:id="rId311" xr:uid="{00000000-0004-0000-0B00-000036010000}"/>
    <hyperlink ref="M1447" r:id="rId312" xr:uid="{00000000-0004-0000-0B00-000037010000}"/>
    <hyperlink ref="M1269" r:id="rId313" xr:uid="{00000000-0004-0000-0B00-000038010000}"/>
    <hyperlink ref="M1206" r:id="rId314" xr:uid="{00000000-0004-0000-0B00-000039010000}"/>
    <hyperlink ref="M1329" r:id="rId315" xr:uid="{00000000-0004-0000-0B00-00003A010000}"/>
    <hyperlink ref="M681" r:id="rId316" xr:uid="{00000000-0004-0000-0B00-00003B010000}"/>
    <hyperlink ref="M690" r:id="rId317" xr:uid="{00000000-0004-0000-0B00-00003C010000}"/>
    <hyperlink ref="M209" r:id="rId318" xr:uid="{00000000-0004-0000-0B00-00003D010000}"/>
    <hyperlink ref="M1267" r:id="rId319" xr:uid="{00000000-0004-0000-0B00-00003E010000}"/>
    <hyperlink ref="M1489" r:id="rId320" xr:uid="{00000000-0004-0000-0B00-00003F010000}"/>
    <hyperlink ref="M1266" r:id="rId321" display="mailto:67happycamper@gmail.com" xr:uid="{00000000-0004-0000-0B00-000040010000}"/>
    <hyperlink ref="M316" r:id="rId322" xr:uid="{00000000-0004-0000-0B00-000041010000}"/>
    <hyperlink ref="M317" r:id="rId323" xr:uid="{00000000-0004-0000-0B00-000042010000}"/>
    <hyperlink ref="M988" r:id="rId324" xr:uid="{00000000-0004-0000-0B00-000043010000}"/>
    <hyperlink ref="M991" r:id="rId325" xr:uid="{00000000-0004-0000-0B00-000044010000}"/>
    <hyperlink ref="M1086" r:id="rId326" xr:uid="{00000000-0004-0000-0B00-000045010000}"/>
    <hyperlink ref="M810" r:id="rId327" xr:uid="{00000000-0004-0000-0B00-000046010000}"/>
    <hyperlink ref="M1419" r:id="rId328" xr:uid="{00000000-0004-0000-0B00-000047010000}"/>
    <hyperlink ref="M756" r:id="rId329" xr:uid="{00000000-0004-0000-0B00-000048010000}"/>
    <hyperlink ref="M192" r:id="rId330" xr:uid="{00000000-0004-0000-0B00-000049010000}"/>
    <hyperlink ref="M951" r:id="rId331" xr:uid="{00000000-0004-0000-0B00-00004A010000}"/>
    <hyperlink ref="M1517" r:id="rId332" xr:uid="{00000000-0004-0000-0B00-00004B010000}"/>
    <hyperlink ref="M1303" r:id="rId333" xr:uid="{00000000-0004-0000-0B00-00004C010000}"/>
    <hyperlink ref="M1250" r:id="rId334" display="mailto:howard.standage@hotmail.com" xr:uid="{00000000-0004-0000-0B00-00004D010000}"/>
    <hyperlink ref="M1495" r:id="rId335" xr:uid="{00000000-0004-0000-0B00-00004E010000}"/>
    <hyperlink ref="M1496" r:id="rId336" xr:uid="{00000000-0004-0000-0B00-00004F010000}"/>
    <hyperlink ref="M68" r:id="rId337" xr:uid="{00000000-0004-0000-0B00-000050010000}"/>
    <hyperlink ref="M1262" r:id="rId338" xr:uid="{00000000-0004-0000-0B00-000051010000}"/>
    <hyperlink ref="M1399" r:id="rId339" xr:uid="{00000000-0004-0000-0B00-000052010000}"/>
    <hyperlink ref="M1053" r:id="rId340" xr:uid="{00000000-0004-0000-0B00-000053010000}"/>
    <hyperlink ref="M1054" r:id="rId341" xr:uid="{00000000-0004-0000-0B00-000054010000}"/>
    <hyperlink ref="M683" r:id="rId342" xr:uid="{00000000-0004-0000-0B00-000055010000}"/>
    <hyperlink ref="M682" r:id="rId343" xr:uid="{00000000-0004-0000-0B00-000056010000}"/>
    <hyperlink ref="M913" r:id="rId344" xr:uid="{00000000-0004-0000-0B00-000057010000}"/>
    <hyperlink ref="M7" r:id="rId345" xr:uid="{00000000-0004-0000-0B00-000058010000}"/>
    <hyperlink ref="M1091" r:id="rId346" xr:uid="{00000000-0004-0000-0B00-000059010000}"/>
    <hyperlink ref="M925" r:id="rId347" xr:uid="{00000000-0004-0000-0B00-00005A010000}"/>
    <hyperlink ref="M1403" r:id="rId348" xr:uid="{00000000-0004-0000-0B00-00005B010000}"/>
    <hyperlink ref="M314" r:id="rId349" xr:uid="{00000000-0004-0000-0B00-00005C010000}"/>
    <hyperlink ref="M1066" r:id="rId350" display="osharon1@juno.com" xr:uid="{00000000-0004-0000-0B00-00005D010000}"/>
    <hyperlink ref="M285" r:id="rId351" xr:uid="{00000000-0004-0000-0B00-00005E010000}"/>
    <hyperlink ref="M183" r:id="rId352" xr:uid="{00000000-0004-0000-0B00-00005F010000}"/>
    <hyperlink ref="M755" r:id="rId353" xr:uid="{00000000-0004-0000-0B00-000060010000}"/>
    <hyperlink ref="M943" r:id="rId354" xr:uid="{00000000-0004-0000-0B00-000061010000}"/>
    <hyperlink ref="M1002" r:id="rId355" xr:uid="{00000000-0004-0000-0B00-000062010000}"/>
    <hyperlink ref="M1161" r:id="rId356" xr:uid="{00000000-0004-0000-0B00-000063010000}"/>
    <hyperlink ref="M1162" r:id="rId357" xr:uid="{00000000-0004-0000-0B00-000064010000}"/>
    <hyperlink ref="M2" r:id="rId358" xr:uid="{00000000-0004-0000-0B00-000065010000}"/>
    <hyperlink ref="M1305" r:id="rId359" xr:uid="{00000000-0004-0000-0B00-000066010000}"/>
    <hyperlink ref="M863" r:id="rId360" xr:uid="{00000000-0004-0000-0B00-000067010000}"/>
    <hyperlink ref="M862" r:id="rId361" xr:uid="{00000000-0004-0000-0B00-000068010000}"/>
    <hyperlink ref="M573" r:id="rId362" xr:uid="{00000000-0004-0000-0B00-000069010000}"/>
    <hyperlink ref="M1324" r:id="rId363" xr:uid="{00000000-0004-0000-0B00-00006A010000}"/>
    <hyperlink ref="M1323" r:id="rId364" xr:uid="{00000000-0004-0000-0B00-00006B010000}"/>
    <hyperlink ref="M471" r:id="rId365" xr:uid="{00000000-0004-0000-0B00-00006C010000}"/>
    <hyperlink ref="M815" r:id="rId366" xr:uid="{00000000-0004-0000-0B00-00006D010000}"/>
    <hyperlink ref="M369" r:id="rId367" xr:uid="{00000000-0004-0000-0B00-00006E010000}"/>
    <hyperlink ref="M447" r:id="rId368" xr:uid="{00000000-0004-0000-0B00-00006F010000}"/>
    <hyperlink ref="M446" r:id="rId369" xr:uid="{00000000-0004-0000-0B00-000070010000}"/>
    <hyperlink ref="M66" r:id="rId370" xr:uid="{00000000-0004-0000-0B00-000071010000}"/>
    <hyperlink ref="M591" r:id="rId371" xr:uid="{00000000-0004-0000-0B00-000072010000}"/>
    <hyperlink ref="M601" r:id="rId372" xr:uid="{00000000-0004-0000-0B00-000073010000}"/>
    <hyperlink ref="M666" r:id="rId373" xr:uid="{00000000-0004-0000-0B00-000074010000}"/>
    <hyperlink ref="M553" r:id="rId374" display="cgouvenier@cox.net" xr:uid="{00000000-0004-0000-0B00-000075010000}"/>
    <hyperlink ref="M1033" r:id="rId375" xr:uid="{00000000-0004-0000-0B00-000076010000}"/>
    <hyperlink ref="M412" r:id="rId376" xr:uid="{00000000-0004-0000-0B00-000077010000}"/>
    <hyperlink ref="M411" r:id="rId377" xr:uid="{00000000-0004-0000-0B00-000078010000}"/>
    <hyperlink ref="M264" r:id="rId378" display="https://webmail.west.cox.net/do/mail/message/mailto?to=havingfundancing%40gmail.com" xr:uid="{00000000-0004-0000-0B00-000079010000}"/>
    <hyperlink ref="M1203" r:id="rId379" xr:uid="{00000000-0004-0000-0B00-00007A010000}"/>
    <hyperlink ref="M1338" r:id="rId380" xr:uid="{00000000-0004-0000-0B00-00007B010000}"/>
    <hyperlink ref="M1052" r:id="rId381" xr:uid="{00000000-0004-0000-0B00-00007C010000}"/>
    <hyperlink ref="M702" r:id="rId382" xr:uid="{00000000-0004-0000-0B00-00007D010000}"/>
    <hyperlink ref="M511" r:id="rId383" xr:uid="{00000000-0004-0000-0B00-00007E010000}"/>
    <hyperlink ref="M476" r:id="rId384" xr:uid="{00000000-0004-0000-0B00-00007F010000}"/>
    <hyperlink ref="M398" r:id="rId385" xr:uid="{00000000-0004-0000-0B00-000080010000}"/>
    <hyperlink ref="M806" r:id="rId386" xr:uid="{00000000-0004-0000-0B00-000081010000}"/>
    <hyperlink ref="M924" r:id="rId387" xr:uid="{00000000-0004-0000-0B00-000082010000}"/>
    <hyperlink ref="M1077" r:id="rId388" xr:uid="{00000000-0004-0000-0B00-000083010000}"/>
    <hyperlink ref="M399" r:id="rId389" xr:uid="{00000000-0004-0000-0B00-000084010000}"/>
    <hyperlink ref="M1209" r:id="rId390" xr:uid="{00000000-0004-0000-0B00-000085010000}"/>
    <hyperlink ref="M372" r:id="rId391" display="cmdever@cox.net" xr:uid="{00000000-0004-0000-0B00-000086010000}"/>
    <hyperlink ref="M377" r:id="rId392" xr:uid="{00000000-0004-0000-0B00-000087010000}"/>
    <hyperlink ref="M1168" r:id="rId393" xr:uid="{00000000-0004-0000-0B00-000088010000}"/>
    <hyperlink ref="M1202" r:id="rId394" xr:uid="{00000000-0004-0000-0B00-000089010000}"/>
    <hyperlink ref="M1325" r:id="rId395" xr:uid="{00000000-0004-0000-0B00-00008A010000}"/>
    <hyperlink ref="M569" r:id="rId396" display="mailto:grat99zek@yahoo.com" xr:uid="{00000000-0004-0000-0B00-00008B010000}"/>
    <hyperlink ref="M278" r:id="rId397" xr:uid="{00000000-0004-0000-0B00-00008C010000}"/>
    <hyperlink ref="M1082" r:id="rId398" xr:uid="{00000000-0004-0000-0B00-00008D010000}"/>
    <hyperlink ref="M1034" r:id="rId399" xr:uid="{00000000-0004-0000-0B00-00008E010000}"/>
    <hyperlink ref="M1109" r:id="rId400" xr:uid="{00000000-0004-0000-0B00-00008F010000}"/>
    <hyperlink ref="L1349" r:id="rId401" display="kj7u@msn.com" xr:uid="{00000000-0004-0000-0B00-000090010000}"/>
    <hyperlink ref="M1349" r:id="rId402" xr:uid="{00000000-0004-0000-0B00-000091010000}"/>
    <hyperlink ref="M250" r:id="rId403" xr:uid="{00000000-0004-0000-0B00-000092010000}"/>
    <hyperlink ref="M866" r:id="rId404" xr:uid="{00000000-0004-0000-0B00-000093010000}"/>
    <hyperlink ref="M1182" r:id="rId405" xr:uid="{00000000-0004-0000-0B00-000094010000}"/>
    <hyperlink ref="M1242" r:id="rId406" xr:uid="{00000000-0004-0000-0B00-000095010000}"/>
    <hyperlink ref="M1140" r:id="rId407" xr:uid="{00000000-0004-0000-0B00-000096010000}"/>
    <hyperlink ref="M1244" r:id="rId408" display="mailto:gailsouth41@yahoo.com" xr:uid="{00000000-0004-0000-0B00-000097010000}"/>
    <hyperlink ref="M822" r:id="rId409" xr:uid="{00000000-0004-0000-0B00-000098010000}"/>
    <hyperlink ref="M1416" r:id="rId410" xr:uid="{00000000-0004-0000-0B00-000099010000}"/>
    <hyperlink ref="M1253" r:id="rId411" display="rchsts4@aol.com - bad" xr:uid="{00000000-0004-0000-0B00-00009A010000}"/>
    <hyperlink ref="M243" r:id="rId412" display="hbnoni@msn.com - BAD" xr:uid="{00000000-0004-0000-0B00-00009B010000}"/>
    <hyperlink ref="M798" r:id="rId413" display="dakotamade@aol.com - BAD" xr:uid="{00000000-0004-0000-0B00-00009C010000}"/>
    <hyperlink ref="M276" r:id="rId414" display="al.bonora@azmoves.com - bad" xr:uid="{00000000-0004-0000-0B00-00009D010000}"/>
    <hyperlink ref="M724" r:id="rId415" xr:uid="{00000000-0004-0000-0B00-00009E010000}"/>
    <hyperlink ref="M725" r:id="rId416" xr:uid="{00000000-0004-0000-0B00-00009F010000}"/>
    <hyperlink ref="M786" r:id="rId417" xr:uid="{00000000-0004-0000-0B00-0000A0010000}"/>
    <hyperlink ref="M1417" r:id="rId418" xr:uid="{00000000-0004-0000-0B00-0000A1010000}"/>
    <hyperlink ref="M1418" r:id="rId419" xr:uid="{00000000-0004-0000-0B00-0000A2010000}"/>
    <hyperlink ref="M1420" r:id="rId420" xr:uid="{00000000-0004-0000-0B00-0000A3010000}"/>
    <hyperlink ref="M1421" r:id="rId421" xr:uid="{00000000-0004-0000-0B00-0000A4010000}"/>
    <hyperlink ref="M787" r:id="rId422" xr:uid="{00000000-0004-0000-0B00-0000A5010000}"/>
    <hyperlink ref="M1415" r:id="rId423" xr:uid="{00000000-0004-0000-0B00-0000A6010000}"/>
    <hyperlink ref="M1075" r:id="rId424" xr:uid="{00000000-0004-0000-0B00-0000A7010000}"/>
    <hyperlink ref="M718" r:id="rId425" xr:uid="{00000000-0004-0000-0B00-0000A8010000}"/>
    <hyperlink ref="M1304" r:id="rId426" xr:uid="{00000000-0004-0000-0B00-0000A9010000}"/>
    <hyperlink ref="M1246" r:id="rId427" xr:uid="{00000000-0004-0000-0B00-0000AA010000}"/>
    <hyperlink ref="M1225" r:id="rId428" xr:uid="{00000000-0004-0000-0B00-0000AB010000}"/>
    <hyperlink ref="M1414" r:id="rId429" xr:uid="{00000000-0004-0000-0B00-0000AC010000}"/>
    <hyperlink ref="M293" r:id="rId430" xr:uid="{00000000-0004-0000-0B00-0000AD010000}"/>
    <hyperlink ref="M691" r:id="rId431" xr:uid="{00000000-0004-0000-0B00-0000AE010000}"/>
    <hyperlink ref="M1492" r:id="rId432" xr:uid="{00000000-0004-0000-0B00-0000AF010000}"/>
    <hyperlink ref="M1493" r:id="rId433" xr:uid="{00000000-0004-0000-0B00-0000B0010000}"/>
    <hyperlink ref="M1241" r:id="rId434" xr:uid="{00000000-0004-0000-0B00-0000B1010000}"/>
    <hyperlink ref="M1491" r:id="rId435" xr:uid="{00000000-0004-0000-0B00-0000B2010000}"/>
    <hyperlink ref="M1490" r:id="rId436" xr:uid="{00000000-0004-0000-0B00-0000B3010000}"/>
    <hyperlink ref="M1009" r:id="rId437" xr:uid="{00000000-0004-0000-0B00-0000B4010000}"/>
    <hyperlink ref="M1431" r:id="rId438" xr:uid="{00000000-0004-0000-0B00-0000B5010000}"/>
    <hyperlink ref="M1348" r:id="rId439" xr:uid="{00000000-0004-0000-0B00-0000B6010000}"/>
    <hyperlink ref="M1347" r:id="rId440" xr:uid="{00000000-0004-0000-0B00-0000B7010000}"/>
    <hyperlink ref="M210" r:id="rId441" xr:uid="{00000000-0004-0000-0B00-0000B8010000}"/>
    <hyperlink ref="M1158" r:id="rId442" xr:uid="{00000000-0004-0000-0B00-0000B9010000}"/>
    <hyperlink ref="M596" r:id="rId443" xr:uid="{00000000-0004-0000-0B00-0000BA010000}"/>
    <hyperlink ref="M238" r:id="rId444" xr:uid="{00000000-0004-0000-0B00-0000BB010000}"/>
    <hyperlink ref="M231" r:id="rId445" display="shpil2644@yahoo.com" xr:uid="{00000000-0004-0000-0B00-0000BC010000}"/>
    <hyperlink ref="M1521" r:id="rId446" xr:uid="{00000000-0004-0000-0B00-0000BD010000}"/>
    <hyperlink ref="M1541" r:id="rId447" xr:uid="{00000000-0004-0000-0B00-0000BE010000}"/>
    <hyperlink ref="M1524" r:id="rId448" xr:uid="{00000000-0004-0000-0B00-0000BF010000}"/>
    <hyperlink ref="M1543" r:id="rId449" xr:uid="{00000000-0004-0000-0B00-0000C0010000}"/>
    <hyperlink ref="M1548" r:id="rId450" xr:uid="{00000000-0004-0000-0B00-0000C1010000}"/>
    <hyperlink ref="M1527" r:id="rId451" display="frauoberst48@msn.com - BAD" xr:uid="{00000000-0004-0000-0B00-0000C2010000}"/>
    <hyperlink ref="M1520" r:id="rId452" xr:uid="{00000000-0004-0000-0B00-0000C3010000}"/>
    <hyperlink ref="M1551" r:id="rId453" xr:uid="{00000000-0004-0000-0B00-0000C4010000}"/>
    <hyperlink ref="M1531" r:id="rId454" xr:uid="{00000000-0004-0000-0B00-0000C5010000}"/>
    <hyperlink ref="M1544" r:id="rId455" xr:uid="{00000000-0004-0000-0B00-0000C6010000}"/>
    <hyperlink ref="M1554" r:id="rId456" xr:uid="{00000000-0004-0000-0B00-0000C7010000}"/>
    <hyperlink ref="M1540" r:id="rId457" xr:uid="{00000000-0004-0000-0B00-0000C8010000}"/>
    <hyperlink ref="M1539" r:id="rId458" xr:uid="{00000000-0004-0000-0B00-0000C9010000}"/>
    <hyperlink ref="M1547" r:id="rId459" xr:uid="{00000000-0004-0000-0B00-0000CA010000}"/>
    <hyperlink ref="M1545" r:id="rId460" xr:uid="{00000000-0004-0000-0B00-0000CB010000}"/>
    <hyperlink ref="M1525" r:id="rId461" xr:uid="{00000000-0004-0000-0B00-0000CC010000}"/>
    <hyperlink ref="M1530" r:id="rId462" xr:uid="{00000000-0004-0000-0B00-0000CD010000}"/>
    <hyperlink ref="M1523" r:id="rId463" xr:uid="{00000000-0004-0000-0B00-0000CE010000}"/>
    <hyperlink ref="M1535" r:id="rId464" xr:uid="{00000000-0004-0000-0B00-0000CF010000}"/>
    <hyperlink ref="M1534" r:id="rId465" xr:uid="{00000000-0004-0000-0B00-0000D0010000}"/>
    <hyperlink ref="M1538" r:id="rId466" xr:uid="{00000000-0004-0000-0B00-0000D1010000}"/>
    <hyperlink ref="M1557" r:id="rId467" xr:uid="{00000000-0004-0000-0B00-0000D2010000}"/>
    <hyperlink ref="M1555" r:id="rId468" xr:uid="{00000000-0004-0000-0B00-0000D3010000}"/>
    <hyperlink ref="M592" r:id="rId469" xr:uid="{00000000-0004-0000-0B00-0000D4010000}"/>
    <hyperlink ref="M807" r:id="rId470" xr:uid="{00000000-0004-0000-0B00-0000D5010000}"/>
    <hyperlink ref="M877" r:id="rId471" xr:uid="{00000000-0004-0000-0B00-0000D6010000}"/>
    <hyperlink ref="M465" r:id="rId472" xr:uid="{00000000-0004-0000-0B00-0000D7010000}"/>
    <hyperlink ref="M464" r:id="rId473" xr:uid="{00000000-0004-0000-0B00-0000D8010000}"/>
    <hyperlink ref="M4" r:id="rId474" xr:uid="{00000000-0004-0000-0B00-0000D9010000}"/>
    <hyperlink ref="M16" r:id="rId475" xr:uid="{00000000-0004-0000-0B00-0000DA010000}"/>
    <hyperlink ref="M17" r:id="rId476" xr:uid="{00000000-0004-0000-0B00-0000DB010000}"/>
    <hyperlink ref="M557" r:id="rId477" xr:uid="{00000000-0004-0000-0B00-0000DC010000}"/>
    <hyperlink ref="M558" r:id="rId478" xr:uid="{00000000-0004-0000-0B00-0000DD010000}"/>
    <hyperlink ref="M389" r:id="rId479" xr:uid="{00000000-0004-0000-0B00-0000DE010000}"/>
    <hyperlink ref="M556" r:id="rId480" display="mailto:patberg41@aol.com" xr:uid="{00000000-0004-0000-0B00-0000DF010000}"/>
    <hyperlink ref="M19" r:id="rId481" xr:uid="{00000000-0004-0000-0B00-0000E0010000}"/>
    <hyperlink ref="M18" r:id="rId482" xr:uid="{00000000-0004-0000-0B00-0000E1010000}"/>
    <hyperlink ref="M1504" r:id="rId483" xr:uid="{00000000-0004-0000-0B00-0000E2010000}"/>
    <hyperlink ref="M12" r:id="rId484" xr:uid="{00000000-0004-0000-0B00-0000E3010000}"/>
    <hyperlink ref="M6" r:id="rId485" xr:uid="{00000000-0004-0000-0B00-0000E4010000}"/>
    <hyperlink ref="M8" r:id="rId486" xr:uid="{00000000-0004-0000-0B00-0000E5010000}"/>
    <hyperlink ref="M5" r:id="rId487" xr:uid="{00000000-0004-0000-0B00-0000E6010000}"/>
    <hyperlink ref="M3" r:id="rId488" xr:uid="{00000000-0004-0000-0B00-0000E7010000}"/>
    <hyperlink ref="M10" r:id="rId489" xr:uid="{00000000-0004-0000-0B00-0000E8010000}"/>
    <hyperlink ref="M564" r:id="rId490" xr:uid="{00000000-0004-0000-0B00-0000E9010000}"/>
    <hyperlink ref="M423" r:id="rId491" xr:uid="{00000000-0004-0000-0B00-0000EA010000}"/>
    <hyperlink ref="M388" r:id="rId492" xr:uid="{00000000-0004-0000-0B00-0000EB010000}"/>
    <hyperlink ref="M560" r:id="rId493" xr:uid="{00000000-0004-0000-0B00-0000EC010000}"/>
    <hyperlink ref="M559" r:id="rId494" xr:uid="{00000000-0004-0000-0B00-0000ED010000}"/>
    <hyperlink ref="M566" r:id="rId495" xr:uid="{00000000-0004-0000-0B00-0000EE010000}"/>
    <hyperlink ref="M29" r:id="rId496" xr:uid="{00000000-0004-0000-0B00-0000EF010000}"/>
    <hyperlink ref="M567" r:id="rId497" xr:uid="{00000000-0004-0000-0B00-0000F0010000}"/>
    <hyperlink ref="M565" r:id="rId498" xr:uid="{00000000-0004-0000-0B00-0000F1010000}"/>
    <hyperlink ref="M563" r:id="rId499" xr:uid="{00000000-0004-0000-0B00-0000F2010000}"/>
    <hyperlink ref="M562" r:id="rId500" xr:uid="{00000000-0004-0000-0B00-0000F3010000}"/>
    <hyperlink ref="M568" r:id="rId501" xr:uid="{00000000-0004-0000-0B00-0000F4010000}"/>
    <hyperlink ref="M27" r:id="rId502" xr:uid="{00000000-0004-0000-0B00-0000F5010000}"/>
    <hyperlink ref="M25" r:id="rId503" xr:uid="{00000000-0004-0000-0B00-0000F6010000}"/>
    <hyperlink ref="M1512" r:id="rId504" display="mailto:bgizzi@cox.net" xr:uid="{00000000-0004-0000-0B00-0000F7010000}"/>
    <hyperlink ref="M40" r:id="rId505" xr:uid="{00000000-0004-0000-0B00-0000F8010000}"/>
    <hyperlink ref="M42" r:id="rId506" xr:uid="{00000000-0004-0000-0B00-0000F9010000}"/>
    <hyperlink ref="M586" r:id="rId507" xr:uid="{00000000-0004-0000-0B00-0000FA010000}"/>
    <hyperlink ref="M545" r:id="rId508" xr:uid="{00000000-0004-0000-0B00-0000FB010000}"/>
    <hyperlink ref="M44" r:id="rId509" xr:uid="{00000000-0004-0000-0B00-0000FC010000}"/>
    <hyperlink ref="M37" r:id="rId510" xr:uid="{00000000-0004-0000-0B00-0000FD010000}"/>
    <hyperlink ref="M38" r:id="rId511" xr:uid="{00000000-0004-0000-0B00-0000FE010000}"/>
    <hyperlink ref="M46" r:id="rId512" xr:uid="{00000000-0004-0000-0B00-0000FF010000}"/>
    <hyperlink ref="M36" r:id="rId513" xr:uid="{00000000-0004-0000-0B00-000000020000}"/>
    <hyperlink ref="M489" r:id="rId514" xr:uid="{00000000-0004-0000-0B00-000001020000}"/>
    <hyperlink ref="M35" r:id="rId515" xr:uid="{00000000-0004-0000-0B00-000002020000}"/>
    <hyperlink ref="M45" r:id="rId516" xr:uid="{00000000-0004-0000-0B00-000003020000}"/>
    <hyperlink ref="M522" r:id="rId517" xr:uid="{00000000-0004-0000-0B00-000004020000}"/>
    <hyperlink ref="M521" r:id="rId518" xr:uid="{00000000-0004-0000-0B00-000005020000}"/>
    <hyperlink ref="M481" r:id="rId519" xr:uid="{00000000-0004-0000-0B00-000006020000}"/>
    <hyperlink ref="M571" r:id="rId520" xr:uid="{00000000-0004-0000-0B00-000007020000}"/>
    <hyperlink ref="M570" r:id="rId521" xr:uid="{00000000-0004-0000-0B00-000008020000}"/>
    <hyperlink ref="M41" r:id="rId522" xr:uid="{00000000-0004-0000-0B00-000009020000}"/>
    <hyperlink ref="M34" r:id="rId523" xr:uid="{00000000-0004-0000-0B00-00000A020000}"/>
    <hyperlink ref="M56" r:id="rId524" display="mailto:twnhuang88@gmail.com" xr:uid="{00000000-0004-0000-0B00-00000B020000}"/>
    <hyperlink ref="M74" r:id="rId525" xr:uid="{00000000-0004-0000-0B00-00000C020000}"/>
    <hyperlink ref="M937" r:id="rId526" xr:uid="{00000000-0004-0000-0B00-00000D020000}"/>
    <hyperlink ref="M902" r:id="rId527" xr:uid="{00000000-0004-0000-0B00-00000E020000}"/>
    <hyperlink ref="M740" r:id="rId528" xr:uid="{00000000-0004-0000-0B00-00000F020000}"/>
    <hyperlink ref="M741" r:id="rId529" xr:uid="{00000000-0004-0000-0B00-000010020000}"/>
    <hyperlink ref="M54" r:id="rId530" xr:uid="{00000000-0004-0000-0B00-000011020000}"/>
    <hyperlink ref="M584" r:id="rId531" xr:uid="{00000000-0004-0000-0B00-000012020000}"/>
    <hyperlink ref="M64" r:id="rId532" xr:uid="{00000000-0004-0000-0B00-000013020000}"/>
    <hyperlink ref="M910" r:id="rId533" xr:uid="{00000000-0004-0000-0B00-000014020000}"/>
    <hyperlink ref="M65" r:id="rId534" xr:uid="{00000000-0004-0000-0B00-000015020000}"/>
    <hyperlink ref="M1083" r:id="rId535" xr:uid="{00000000-0004-0000-0B00-000016020000}"/>
    <hyperlink ref="M1511" r:id="rId536" xr:uid="{00000000-0004-0000-0B00-000017020000}"/>
    <hyperlink ref="M94" r:id="rId537" xr:uid="{00000000-0004-0000-0B00-000018020000}"/>
    <hyperlink ref="M974" r:id="rId538" xr:uid="{00000000-0004-0000-0B00-000019020000}"/>
    <hyperlink ref="M86" r:id="rId539" xr:uid="{00000000-0004-0000-0B00-00001A020000}"/>
    <hyperlink ref="M80" r:id="rId540" xr:uid="{00000000-0004-0000-0B00-00001B020000}"/>
    <hyperlink ref="M79" r:id="rId541" xr:uid="{00000000-0004-0000-0B00-00001C020000}"/>
    <hyperlink ref="M83" r:id="rId542" xr:uid="{00000000-0004-0000-0B00-00001D020000}"/>
    <hyperlink ref="M82" r:id="rId543" xr:uid="{00000000-0004-0000-0B00-00001E020000}"/>
    <hyperlink ref="M76" r:id="rId544" xr:uid="{00000000-0004-0000-0B00-00001F020000}"/>
    <hyperlink ref="M966" r:id="rId545" xr:uid="{00000000-0004-0000-0B00-000020020000}"/>
    <hyperlink ref="M989" r:id="rId546" xr:uid="{00000000-0004-0000-0B00-000021020000}"/>
    <hyperlink ref="M85" r:id="rId547" xr:uid="{00000000-0004-0000-0B00-000022020000}"/>
    <hyperlink ref="M78" r:id="rId548" xr:uid="{00000000-0004-0000-0B00-000023020000}"/>
    <hyperlink ref="M77" r:id="rId549" xr:uid="{00000000-0004-0000-0B00-000024020000}"/>
    <hyperlink ref="M95" r:id="rId550" xr:uid="{00000000-0004-0000-0B00-000025020000}"/>
    <hyperlink ref="M43" r:id="rId551" xr:uid="{00000000-0004-0000-0B00-000026020000}"/>
    <hyperlink ref="M107" r:id="rId552" xr:uid="{00000000-0004-0000-0B00-000027020000}"/>
    <hyperlink ref="M1107" r:id="rId553" display="mailto:mhmtr@juno.com" xr:uid="{00000000-0004-0000-0B00-000028020000}"/>
    <hyperlink ref="M1105" r:id="rId554" display="mailto:mhmtr@juno.com" xr:uid="{00000000-0004-0000-0B00-000029020000}"/>
    <hyperlink ref="M1311" r:id="rId555" xr:uid="{00000000-0004-0000-0B00-00002A020000}"/>
    <hyperlink ref="M1106" r:id="rId556" xr:uid="{00000000-0004-0000-0B00-00002B020000}"/>
    <hyperlink ref="M104" r:id="rId557" xr:uid="{00000000-0004-0000-0B00-00002C020000}"/>
    <hyperlink ref="M1133" r:id="rId558" xr:uid="{00000000-0004-0000-0B00-00002D020000}"/>
    <hyperlink ref="M101" r:id="rId559" xr:uid="{00000000-0004-0000-0B00-00002E020000}"/>
    <hyperlink ref="M102" r:id="rId560" xr:uid="{00000000-0004-0000-0B00-00002F020000}"/>
    <hyperlink ref="M96" r:id="rId561" xr:uid="{00000000-0004-0000-0B00-000030020000}"/>
    <hyperlink ref="M108" r:id="rId562" xr:uid="{00000000-0004-0000-0B00-000031020000}"/>
    <hyperlink ref="M100" r:id="rId563" xr:uid="{00000000-0004-0000-0B00-000032020000}"/>
    <hyperlink ref="M98" r:id="rId564" xr:uid="{00000000-0004-0000-0B00-000033020000}"/>
    <hyperlink ref="M99" r:id="rId565" xr:uid="{00000000-0004-0000-0B00-000034020000}"/>
    <hyperlink ref="M1189" r:id="rId566" xr:uid="{00000000-0004-0000-0B00-000035020000}"/>
    <hyperlink ref="M1510" r:id="rId567" xr:uid="{00000000-0004-0000-0B00-000036020000}"/>
    <hyperlink ref="M97" r:id="rId568" display="mailto:msack11720@cox.net" xr:uid="{00000000-0004-0000-0B00-000037020000}"/>
    <hyperlink ref="M1309" r:id="rId569" xr:uid="{00000000-0004-0000-0B00-000038020000}"/>
    <hyperlink ref="M120" r:id="rId570" xr:uid="{00000000-0004-0000-0B00-000039020000}"/>
    <hyperlink ref="M1408" r:id="rId571" xr:uid="{00000000-0004-0000-0B00-00003A020000}"/>
    <hyperlink ref="M1390" r:id="rId572" xr:uid="{00000000-0004-0000-0B00-00003B020000}"/>
    <hyperlink ref="M1391" r:id="rId573" xr:uid="{00000000-0004-0000-0B00-00003C020000}"/>
    <hyperlink ref="M116" r:id="rId574" xr:uid="{00000000-0004-0000-0B00-00003D020000}"/>
    <hyperlink ref="M117" r:id="rId575" xr:uid="{00000000-0004-0000-0B00-00003E020000}"/>
    <hyperlink ref="M111" r:id="rId576" xr:uid="{00000000-0004-0000-0B00-00003F020000}"/>
    <hyperlink ref="M118" r:id="rId577" xr:uid="{00000000-0004-0000-0B00-000040020000}"/>
    <hyperlink ref="M1320" r:id="rId578" xr:uid="{00000000-0004-0000-0B00-000041020000}"/>
    <hyperlink ref="M24" r:id="rId579" xr:uid="{00000000-0004-0000-0B00-000042020000}"/>
    <hyperlink ref="M33" r:id="rId580" xr:uid="{00000000-0004-0000-0B00-000043020000}"/>
    <hyperlink ref="M105" r:id="rId581" xr:uid="{00000000-0004-0000-0B00-000044020000}"/>
    <hyperlink ref="M47" r:id="rId582" xr:uid="{00000000-0004-0000-0B00-000045020000}"/>
    <hyperlink ref="M60" r:id="rId583" xr:uid="{00000000-0004-0000-0B00-000046020000}"/>
    <hyperlink ref="M73" r:id="rId584" xr:uid="{00000000-0004-0000-0B00-000047020000}"/>
    <hyperlink ref="M61" r:id="rId585" xr:uid="{00000000-0004-0000-0B00-000048020000}"/>
    <hyperlink ref="M63" r:id="rId586" xr:uid="{00000000-0004-0000-0B00-000049020000}"/>
    <hyperlink ref="M106" r:id="rId587" xr:uid="{00000000-0004-0000-0B00-00004A020000}"/>
    <hyperlink ref="M69" r:id="rId588" xr:uid="{00000000-0004-0000-0B00-00004B020000}"/>
    <hyperlink ref="M14" r:id="rId589" xr:uid="{00000000-0004-0000-0B00-00004C020000}"/>
    <hyperlink ref="M13" r:id="rId590" xr:uid="{00000000-0004-0000-0B00-00004D020000}"/>
    <hyperlink ref="M30" r:id="rId591" xr:uid="{00000000-0004-0000-0B00-00004E020000}"/>
    <hyperlink ref="M31" r:id="rId592" xr:uid="{00000000-0004-0000-0B00-00004F020000}"/>
    <hyperlink ref="M72" r:id="rId593" xr:uid="{00000000-0004-0000-0B00-000050020000}"/>
    <hyperlink ref="M90" r:id="rId594" xr:uid="{00000000-0004-0000-0B00-000051020000}"/>
    <hyperlink ref="M91" r:id="rId595" xr:uid="{00000000-0004-0000-0B00-000052020000}"/>
    <hyperlink ref="M1353" r:id="rId596" xr:uid="{00000000-0004-0000-0B00-000053020000}"/>
    <hyperlink ref="M59" r:id="rId597" xr:uid="{00000000-0004-0000-0B00-000054020000}"/>
    <hyperlink ref="M51" r:id="rId598" xr:uid="{00000000-0004-0000-0B00-000055020000}"/>
    <hyperlink ref="M92" r:id="rId599" display="billpullen@fastmail.com" xr:uid="{00000000-0004-0000-0B00-000056020000}"/>
    <hyperlink ref="M103" r:id="rId600" xr:uid="{00000000-0004-0000-0B00-000057020000}"/>
    <hyperlink ref="M119" r:id="rId601" xr:uid="{00000000-0004-0000-0B00-000058020000}"/>
    <hyperlink ref="M87" r:id="rId602" xr:uid="{00000000-0004-0000-0B00-000059020000}"/>
    <hyperlink ref="M53" r:id="rId603" display="halhol2@netzero.net" xr:uid="{00000000-0004-0000-0B00-00005A020000}"/>
    <hyperlink ref="M21" r:id="rId604" xr:uid="{00000000-0004-0000-0B00-00005B020000}"/>
    <hyperlink ref="M48" r:id="rId605" xr:uid="{00000000-0004-0000-0B00-00005C020000}"/>
    <hyperlink ref="M49" r:id="rId606" xr:uid="{00000000-0004-0000-0B00-00005D020000}"/>
    <hyperlink ref="M32" r:id="rId607" xr:uid="{00000000-0004-0000-0B00-00005E020000}"/>
    <hyperlink ref="M70" r:id="rId608" xr:uid="{00000000-0004-0000-0B00-00005F020000}"/>
    <hyperlink ref="M71" r:id="rId609" xr:uid="{00000000-0004-0000-0B00-000060020000}"/>
    <hyperlink ref="M113" r:id="rId610" xr:uid="{00000000-0004-0000-0B00-000061020000}"/>
    <hyperlink ref="M501" r:id="rId611" xr:uid="{00000000-0004-0000-0B00-000062020000}"/>
    <hyperlink ref="M1275" r:id="rId612" display="mailto:karenmsward@gmail.com" xr:uid="{00000000-0004-0000-0B00-000063020000}"/>
    <hyperlink ref="M26" r:id="rId613" xr:uid="{00000000-0004-0000-0B00-000064020000}"/>
    <hyperlink ref="M196" r:id="rId614" xr:uid="{00000000-0004-0000-0B00-000065020000}"/>
  </hyperlinks>
  <printOptions gridLines="1"/>
  <pageMargins left="0.25" right="0.25" top="0.5" bottom="0.25" header="0.25" footer="0"/>
  <pageSetup orientation="landscape" horizontalDpi="300" verticalDpi="300" r:id="rId615"/>
  <headerFooter alignWithMargins="0">
    <oddHeader>&amp;L&amp;D&amp;CMembership 2018-19&amp;R&amp;P of &amp;N</oddHeader>
  </headerFooter>
  <legacyDrawing r:id="rId6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94"/>
  <sheetViews>
    <sheetView workbookViewId="0"/>
  </sheetViews>
  <sheetFormatPr defaultRowHeight="13.2" x14ac:dyDescent="0.25"/>
  <cols>
    <col min="1" max="1" width="10.109375" style="24" bestFit="1" customWidth="1"/>
    <col min="2" max="2" width="19" customWidth="1"/>
    <col min="8" max="8" width="10.5546875" customWidth="1"/>
  </cols>
  <sheetData>
    <row r="1" spans="1:23" x14ac:dyDescent="0.25">
      <c r="A1" s="24" t="s">
        <v>2250</v>
      </c>
      <c r="B1" t="s">
        <v>2251</v>
      </c>
      <c r="C1" t="s">
        <v>2252</v>
      </c>
      <c r="E1" t="s">
        <v>2253</v>
      </c>
      <c r="F1" t="s">
        <v>4071</v>
      </c>
      <c r="G1" t="s">
        <v>157</v>
      </c>
      <c r="H1" t="s">
        <v>170</v>
      </c>
      <c r="I1" t="s">
        <v>171</v>
      </c>
      <c r="J1" t="s">
        <v>172</v>
      </c>
      <c r="K1" t="s">
        <v>173</v>
      </c>
      <c r="L1" t="s">
        <v>174</v>
      </c>
      <c r="M1" t="s">
        <v>175</v>
      </c>
      <c r="N1" t="s">
        <v>176</v>
      </c>
      <c r="O1" t="s">
        <v>177</v>
      </c>
      <c r="P1" t="s">
        <v>178</v>
      </c>
      <c r="Q1" t="s">
        <v>179</v>
      </c>
      <c r="R1" t="s">
        <v>180</v>
      </c>
      <c r="S1" t="s">
        <v>181</v>
      </c>
      <c r="T1" t="s">
        <v>182</v>
      </c>
    </row>
    <row r="2" spans="1:23" x14ac:dyDescent="0.25">
      <c r="A2" s="24">
        <v>43078</v>
      </c>
      <c r="B2" t="s">
        <v>3390</v>
      </c>
      <c r="C2" t="s">
        <v>3158</v>
      </c>
      <c r="E2">
        <v>1</v>
      </c>
      <c r="F2" t="s">
        <v>4072</v>
      </c>
      <c r="G2" t="s">
        <v>158</v>
      </c>
      <c r="H2" s="32">
        <v>43350</v>
      </c>
      <c r="I2" s="32">
        <v>43195</v>
      </c>
      <c r="J2">
        <v>45</v>
      </c>
      <c r="K2">
        <v>44</v>
      </c>
      <c r="L2">
        <v>0</v>
      </c>
      <c r="M2">
        <v>1</v>
      </c>
      <c r="N2">
        <v>16</v>
      </c>
      <c r="O2">
        <v>0</v>
      </c>
      <c r="P2" t="s">
        <v>183</v>
      </c>
      <c r="Q2" t="s">
        <v>183</v>
      </c>
      <c r="R2" t="s">
        <v>183</v>
      </c>
      <c r="S2" t="s">
        <v>184</v>
      </c>
      <c r="T2" t="s">
        <v>185</v>
      </c>
    </row>
    <row r="3" spans="1:23" x14ac:dyDescent="0.25">
      <c r="A3" s="24">
        <v>43079</v>
      </c>
      <c r="B3" t="s">
        <v>4059</v>
      </c>
      <c r="C3" t="s">
        <v>3158</v>
      </c>
      <c r="F3" t="s">
        <v>4073</v>
      </c>
      <c r="G3" t="s">
        <v>159</v>
      </c>
      <c r="H3" s="32">
        <v>43079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 t="s">
        <v>183</v>
      </c>
      <c r="Q3" t="s">
        <v>184</v>
      </c>
      <c r="R3" t="s">
        <v>183</v>
      </c>
      <c r="S3" t="s">
        <v>184</v>
      </c>
      <c r="T3" t="s">
        <v>186</v>
      </c>
    </row>
    <row r="4" spans="1:23" x14ac:dyDescent="0.25">
      <c r="A4" s="24">
        <v>43079</v>
      </c>
      <c r="B4" t="s">
        <v>1126</v>
      </c>
      <c r="C4" t="s">
        <v>3158</v>
      </c>
      <c r="E4">
        <v>4</v>
      </c>
      <c r="F4" t="s">
        <v>4074</v>
      </c>
      <c r="G4" t="s">
        <v>160</v>
      </c>
      <c r="H4" s="32">
        <v>43079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 t="s">
        <v>183</v>
      </c>
      <c r="Q4" t="s">
        <v>184</v>
      </c>
      <c r="R4" t="s">
        <v>183</v>
      </c>
      <c r="S4" t="s">
        <v>184</v>
      </c>
      <c r="T4" t="s">
        <v>4224</v>
      </c>
    </row>
    <row r="5" spans="1:23" x14ac:dyDescent="0.25">
      <c r="A5" s="24">
        <v>43079</v>
      </c>
      <c r="B5" t="s">
        <v>3138</v>
      </c>
      <c r="C5" t="s">
        <v>3158</v>
      </c>
      <c r="E5">
        <v>3</v>
      </c>
      <c r="F5" t="s">
        <v>4075</v>
      </c>
      <c r="G5" t="s">
        <v>158</v>
      </c>
      <c r="H5" s="32">
        <v>43110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t="s">
        <v>183</v>
      </c>
      <c r="Q5" t="s">
        <v>184</v>
      </c>
      <c r="R5" t="s">
        <v>183</v>
      </c>
      <c r="S5" t="s">
        <v>184</v>
      </c>
      <c r="T5" t="s">
        <v>4225</v>
      </c>
    </row>
    <row r="6" spans="1:23" x14ac:dyDescent="0.25">
      <c r="A6" s="24">
        <v>43080</v>
      </c>
      <c r="B6" t="s">
        <v>3131</v>
      </c>
      <c r="C6" t="s">
        <v>3158</v>
      </c>
      <c r="E6">
        <v>6</v>
      </c>
      <c r="F6" t="s">
        <v>4076</v>
      </c>
      <c r="G6" t="s">
        <v>161</v>
      </c>
      <c r="H6" s="32">
        <v>43254</v>
      </c>
      <c r="J6">
        <v>1</v>
      </c>
      <c r="K6">
        <v>0</v>
      </c>
      <c r="L6">
        <v>0</v>
      </c>
      <c r="M6">
        <v>1</v>
      </c>
      <c r="N6">
        <v>0</v>
      </c>
      <c r="O6">
        <v>0</v>
      </c>
      <c r="P6" t="s">
        <v>183</v>
      </c>
      <c r="Q6" t="s">
        <v>184</v>
      </c>
      <c r="R6" t="s">
        <v>183</v>
      </c>
      <c r="S6" t="s">
        <v>184</v>
      </c>
      <c r="T6" t="s">
        <v>4226</v>
      </c>
      <c r="V6" s="26" t="s">
        <v>1493</v>
      </c>
    </row>
    <row r="7" spans="1:23" x14ac:dyDescent="0.25">
      <c r="A7" s="24">
        <v>43082</v>
      </c>
      <c r="B7" t="s">
        <v>3135</v>
      </c>
      <c r="C7" t="s">
        <v>3158</v>
      </c>
      <c r="E7">
        <v>7</v>
      </c>
      <c r="F7" t="s">
        <v>4077</v>
      </c>
      <c r="G7" t="s">
        <v>158</v>
      </c>
      <c r="H7" s="32">
        <v>43083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t="s">
        <v>183</v>
      </c>
      <c r="Q7" t="s">
        <v>184</v>
      </c>
      <c r="R7" t="s">
        <v>183</v>
      </c>
      <c r="S7" t="s">
        <v>184</v>
      </c>
      <c r="T7" t="s">
        <v>4227</v>
      </c>
    </row>
    <row r="8" spans="1:23" x14ac:dyDescent="0.25">
      <c r="A8" s="24">
        <v>43087</v>
      </c>
      <c r="B8" t="s">
        <v>3388</v>
      </c>
      <c r="C8" t="s">
        <v>3158</v>
      </c>
      <c r="E8">
        <v>8</v>
      </c>
      <c r="F8" t="s">
        <v>4078</v>
      </c>
      <c r="G8" t="s">
        <v>158</v>
      </c>
      <c r="H8" s="32">
        <v>43199</v>
      </c>
      <c r="I8" s="24">
        <v>43405</v>
      </c>
      <c r="J8">
        <v>0</v>
      </c>
      <c r="K8" s="24">
        <v>0</v>
      </c>
      <c r="L8">
        <v>0</v>
      </c>
      <c r="M8">
        <v>0</v>
      </c>
      <c r="N8">
        <v>0</v>
      </c>
      <c r="O8">
        <v>0</v>
      </c>
      <c r="P8" t="s">
        <v>183</v>
      </c>
      <c r="Q8" t="s">
        <v>184</v>
      </c>
      <c r="R8" t="s">
        <v>183</v>
      </c>
      <c r="S8" t="s">
        <v>184</v>
      </c>
      <c r="T8" t="s">
        <v>4229</v>
      </c>
    </row>
    <row r="9" spans="1:23" x14ac:dyDescent="0.25">
      <c r="A9" s="24">
        <v>43087</v>
      </c>
      <c r="B9" t="s">
        <v>3134</v>
      </c>
      <c r="C9" t="s">
        <v>481</v>
      </c>
      <c r="E9">
        <v>11</v>
      </c>
      <c r="F9" t="s">
        <v>4079</v>
      </c>
      <c r="G9" t="s">
        <v>162</v>
      </c>
      <c r="H9" s="32">
        <v>43228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t="s">
        <v>183</v>
      </c>
      <c r="Q9" t="s">
        <v>184</v>
      </c>
      <c r="R9" t="s">
        <v>183</v>
      </c>
      <c r="S9" t="s">
        <v>184</v>
      </c>
      <c r="T9" t="s">
        <v>4230</v>
      </c>
      <c r="V9" s="26" t="s">
        <v>2043</v>
      </c>
      <c r="W9">
        <v>11</v>
      </c>
    </row>
    <row r="10" spans="1:23" x14ac:dyDescent="0.25">
      <c r="A10" s="24">
        <v>43087</v>
      </c>
      <c r="B10" t="s">
        <v>3387</v>
      </c>
      <c r="C10" t="s">
        <v>3158</v>
      </c>
      <c r="E10">
        <v>9</v>
      </c>
      <c r="F10" t="s">
        <v>4080</v>
      </c>
      <c r="G10" t="s">
        <v>163</v>
      </c>
      <c r="H10" s="32">
        <v>43087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 t="s">
        <v>183</v>
      </c>
      <c r="Q10" t="s">
        <v>184</v>
      </c>
      <c r="R10" t="s">
        <v>183</v>
      </c>
      <c r="S10" t="s">
        <v>184</v>
      </c>
      <c r="T10" t="s">
        <v>4231</v>
      </c>
    </row>
    <row r="11" spans="1:23" x14ac:dyDescent="0.25">
      <c r="A11" s="24">
        <v>43087</v>
      </c>
      <c r="B11" t="s">
        <v>3386</v>
      </c>
      <c r="C11" t="s">
        <v>3158</v>
      </c>
      <c r="E11">
        <v>10</v>
      </c>
      <c r="F11" t="s">
        <v>4081</v>
      </c>
      <c r="G11" t="s">
        <v>162</v>
      </c>
      <c r="H11" s="32">
        <v>43233</v>
      </c>
      <c r="I11" s="32">
        <v>43195</v>
      </c>
      <c r="J11">
        <v>2</v>
      </c>
      <c r="K11">
        <v>2</v>
      </c>
      <c r="L11">
        <v>0</v>
      </c>
      <c r="M11">
        <v>0</v>
      </c>
      <c r="N11">
        <v>2</v>
      </c>
      <c r="O11">
        <v>0</v>
      </c>
      <c r="P11" t="s">
        <v>183</v>
      </c>
      <c r="Q11" t="s">
        <v>184</v>
      </c>
      <c r="R11" t="s">
        <v>183</v>
      </c>
      <c r="S11" t="s">
        <v>184</v>
      </c>
      <c r="T11" t="s">
        <v>4232</v>
      </c>
      <c r="V11" t="s">
        <v>555</v>
      </c>
    </row>
    <row r="12" spans="1:23" x14ac:dyDescent="0.25">
      <c r="A12" s="24">
        <v>43088</v>
      </c>
      <c r="B12" t="s">
        <v>3133</v>
      </c>
      <c r="C12" t="s">
        <v>481</v>
      </c>
      <c r="E12">
        <v>13</v>
      </c>
      <c r="F12" t="s">
        <v>4082</v>
      </c>
      <c r="G12" t="s">
        <v>164</v>
      </c>
      <c r="H12" s="32">
        <v>43247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t="s">
        <v>183</v>
      </c>
      <c r="Q12" t="s">
        <v>184</v>
      </c>
      <c r="R12" t="s">
        <v>183</v>
      </c>
      <c r="S12" t="s">
        <v>184</v>
      </c>
      <c r="T12" t="s">
        <v>4233</v>
      </c>
    </row>
    <row r="13" spans="1:23" x14ac:dyDescent="0.25">
      <c r="A13" s="24">
        <v>43088</v>
      </c>
      <c r="B13" t="s">
        <v>3132</v>
      </c>
      <c r="C13" t="s">
        <v>3158</v>
      </c>
      <c r="E13">
        <v>12</v>
      </c>
      <c r="F13" t="s">
        <v>4083</v>
      </c>
      <c r="G13" t="s">
        <v>163</v>
      </c>
      <c r="H13" s="32">
        <v>43088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 t="s">
        <v>183</v>
      </c>
      <c r="Q13" t="s">
        <v>183</v>
      </c>
      <c r="R13" t="s">
        <v>183</v>
      </c>
      <c r="S13" t="s">
        <v>184</v>
      </c>
      <c r="T13" t="s">
        <v>4234</v>
      </c>
    </row>
    <row r="14" spans="1:23" x14ac:dyDescent="0.25">
      <c r="A14" s="24">
        <v>43095</v>
      </c>
      <c r="B14" t="s">
        <v>1055</v>
      </c>
      <c r="C14" t="s">
        <v>3158</v>
      </c>
      <c r="E14">
        <v>14</v>
      </c>
      <c r="F14" t="s">
        <v>4084</v>
      </c>
      <c r="G14" t="s">
        <v>158</v>
      </c>
      <c r="H14" s="32">
        <v>43335</v>
      </c>
      <c r="J14">
        <v>3</v>
      </c>
      <c r="K14">
        <v>0</v>
      </c>
      <c r="L14">
        <v>0</v>
      </c>
      <c r="M14">
        <v>3</v>
      </c>
      <c r="N14">
        <v>0</v>
      </c>
      <c r="O14">
        <v>0</v>
      </c>
      <c r="P14" t="s">
        <v>183</v>
      </c>
      <c r="Q14" t="s">
        <v>184</v>
      </c>
      <c r="R14" t="s">
        <v>183</v>
      </c>
      <c r="S14" t="s">
        <v>184</v>
      </c>
      <c r="T14" t="s">
        <v>4235</v>
      </c>
    </row>
    <row r="15" spans="1:23" x14ac:dyDescent="0.25">
      <c r="A15" s="24">
        <v>43096</v>
      </c>
      <c r="B15" t="s">
        <v>3130</v>
      </c>
      <c r="C15" t="s">
        <v>3158</v>
      </c>
      <c r="E15">
        <v>15</v>
      </c>
      <c r="F15" t="s">
        <v>4085</v>
      </c>
      <c r="G15" t="s">
        <v>162</v>
      </c>
      <c r="H15" s="32">
        <v>43309</v>
      </c>
      <c r="J15">
        <v>1</v>
      </c>
      <c r="K15">
        <v>0</v>
      </c>
      <c r="L15">
        <v>0</v>
      </c>
      <c r="M15">
        <v>1</v>
      </c>
      <c r="N15">
        <v>0</v>
      </c>
      <c r="O15">
        <v>0</v>
      </c>
      <c r="P15" t="s">
        <v>183</v>
      </c>
      <c r="Q15" t="s">
        <v>184</v>
      </c>
      <c r="R15" t="s">
        <v>183</v>
      </c>
      <c r="S15" t="s">
        <v>184</v>
      </c>
      <c r="T15" t="s">
        <v>4236</v>
      </c>
    </row>
    <row r="16" spans="1:23" x14ac:dyDescent="0.25">
      <c r="A16" s="24">
        <v>43097</v>
      </c>
      <c r="B16" t="s">
        <v>3129</v>
      </c>
      <c r="C16" t="s">
        <v>3158</v>
      </c>
      <c r="E16">
        <v>16</v>
      </c>
      <c r="F16" t="s">
        <v>4086</v>
      </c>
      <c r="G16" t="s">
        <v>165</v>
      </c>
      <c r="H16" s="32">
        <v>43343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 t="s">
        <v>183</v>
      </c>
      <c r="Q16" t="s">
        <v>184</v>
      </c>
      <c r="R16" t="s">
        <v>183</v>
      </c>
      <c r="S16" t="s">
        <v>184</v>
      </c>
      <c r="T16" t="s">
        <v>4237</v>
      </c>
    </row>
    <row r="17" spans="1:23" x14ac:dyDescent="0.25">
      <c r="A17" s="24">
        <v>43097</v>
      </c>
      <c r="B17" t="s">
        <v>3128</v>
      </c>
      <c r="C17" t="s">
        <v>3158</v>
      </c>
      <c r="E17">
        <v>17</v>
      </c>
      <c r="F17" t="s">
        <v>4087</v>
      </c>
      <c r="G17" t="s">
        <v>161</v>
      </c>
      <c r="H17" s="32">
        <v>43191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t="s">
        <v>183</v>
      </c>
      <c r="Q17" t="s">
        <v>184</v>
      </c>
      <c r="R17" t="s">
        <v>183</v>
      </c>
      <c r="S17" t="s">
        <v>184</v>
      </c>
      <c r="T17" t="s">
        <v>4238</v>
      </c>
    </row>
    <row r="18" spans="1:23" x14ac:dyDescent="0.25">
      <c r="A18" s="24">
        <v>43103</v>
      </c>
      <c r="B18" t="s">
        <v>3126</v>
      </c>
      <c r="C18" t="s">
        <v>3158</v>
      </c>
      <c r="E18">
        <v>19</v>
      </c>
      <c r="F18" t="s">
        <v>4088</v>
      </c>
      <c r="G18" t="s">
        <v>158</v>
      </c>
      <c r="H18" s="32">
        <v>43103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 t="s">
        <v>183</v>
      </c>
      <c r="Q18" t="s">
        <v>184</v>
      </c>
      <c r="R18" t="s">
        <v>183</v>
      </c>
      <c r="S18" t="s">
        <v>184</v>
      </c>
      <c r="T18" t="s">
        <v>4239</v>
      </c>
    </row>
    <row r="19" spans="1:23" x14ac:dyDescent="0.25">
      <c r="A19" s="24">
        <v>43106</v>
      </c>
      <c r="B19" t="s">
        <v>3124</v>
      </c>
      <c r="C19" t="s">
        <v>3158</v>
      </c>
      <c r="E19">
        <v>20</v>
      </c>
      <c r="F19" t="s">
        <v>4089</v>
      </c>
      <c r="G19" t="s">
        <v>159</v>
      </c>
      <c r="H19" s="32">
        <v>43106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t="s">
        <v>183</v>
      </c>
      <c r="Q19" t="s">
        <v>184</v>
      </c>
      <c r="R19" t="s">
        <v>183</v>
      </c>
      <c r="S19" t="s">
        <v>184</v>
      </c>
      <c r="T19" t="s">
        <v>4240</v>
      </c>
    </row>
    <row r="20" spans="1:23" x14ac:dyDescent="0.25">
      <c r="A20" s="24">
        <v>43107</v>
      </c>
      <c r="B20" t="s">
        <v>3125</v>
      </c>
      <c r="C20" t="s">
        <v>3158</v>
      </c>
      <c r="E20">
        <v>21</v>
      </c>
      <c r="F20" t="s">
        <v>4090</v>
      </c>
      <c r="G20" t="s">
        <v>162</v>
      </c>
      <c r="H20" s="32">
        <v>43107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 t="s">
        <v>183</v>
      </c>
      <c r="Q20" t="s">
        <v>183</v>
      </c>
      <c r="R20" t="s">
        <v>183</v>
      </c>
      <c r="S20" t="s">
        <v>184</v>
      </c>
      <c r="T20" t="s">
        <v>4241</v>
      </c>
    </row>
    <row r="21" spans="1:23" x14ac:dyDescent="0.25">
      <c r="A21" s="24">
        <v>43112</v>
      </c>
      <c r="B21" t="s">
        <v>3123</v>
      </c>
      <c r="C21" t="s">
        <v>3158</v>
      </c>
      <c r="E21">
        <v>22</v>
      </c>
      <c r="F21" t="s">
        <v>4091</v>
      </c>
      <c r="G21" t="s">
        <v>158</v>
      </c>
      <c r="H21" s="32">
        <v>43112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 t="s">
        <v>183</v>
      </c>
      <c r="Q21" t="s">
        <v>184</v>
      </c>
      <c r="R21" t="s">
        <v>183</v>
      </c>
      <c r="S21" t="s">
        <v>184</v>
      </c>
      <c r="T21" t="s">
        <v>4242</v>
      </c>
    </row>
    <row r="22" spans="1:23" x14ac:dyDescent="0.25">
      <c r="A22" s="24">
        <v>43113</v>
      </c>
      <c r="B22" t="s">
        <v>3121</v>
      </c>
      <c r="C22" t="s">
        <v>3158</v>
      </c>
      <c r="E22">
        <v>23</v>
      </c>
      <c r="F22" t="s">
        <v>4092</v>
      </c>
      <c r="G22" t="s">
        <v>158</v>
      </c>
      <c r="H22" s="32">
        <v>43117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 t="s">
        <v>183</v>
      </c>
      <c r="Q22" t="s">
        <v>184</v>
      </c>
      <c r="R22" t="s">
        <v>183</v>
      </c>
      <c r="S22" t="s">
        <v>184</v>
      </c>
      <c r="T22" t="s">
        <v>4243</v>
      </c>
    </row>
    <row r="23" spans="1:23" x14ac:dyDescent="0.25">
      <c r="A23" s="24">
        <v>43114</v>
      </c>
      <c r="B23" t="s">
        <v>3122</v>
      </c>
      <c r="C23" t="s">
        <v>3158</v>
      </c>
      <c r="E23">
        <v>24</v>
      </c>
      <c r="F23" t="s">
        <v>4093</v>
      </c>
      <c r="G23" t="s">
        <v>158</v>
      </c>
      <c r="H23" s="32">
        <v>43114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 t="s">
        <v>183</v>
      </c>
      <c r="Q23" t="s">
        <v>184</v>
      </c>
      <c r="R23" t="s">
        <v>183</v>
      </c>
      <c r="S23" t="s">
        <v>184</v>
      </c>
      <c r="T23" t="s">
        <v>4244</v>
      </c>
    </row>
    <row r="24" spans="1:23" x14ac:dyDescent="0.25">
      <c r="A24" s="24">
        <v>43117</v>
      </c>
      <c r="B24" t="s">
        <v>3117</v>
      </c>
      <c r="C24" t="s">
        <v>481</v>
      </c>
      <c r="D24" t="s">
        <v>2409</v>
      </c>
      <c r="E24">
        <v>25</v>
      </c>
      <c r="F24" t="s">
        <v>4094</v>
      </c>
      <c r="G24" t="s">
        <v>165</v>
      </c>
      <c r="H24" s="32">
        <v>43117</v>
      </c>
      <c r="I24" s="32">
        <v>43118</v>
      </c>
      <c r="J24">
        <v>1</v>
      </c>
      <c r="K24">
        <v>1</v>
      </c>
      <c r="L24">
        <v>0</v>
      </c>
      <c r="M24">
        <v>0</v>
      </c>
      <c r="N24">
        <v>1</v>
      </c>
      <c r="O24">
        <v>0</v>
      </c>
      <c r="P24" t="s">
        <v>183</v>
      </c>
      <c r="Q24" t="s">
        <v>184</v>
      </c>
      <c r="R24" t="s">
        <v>183</v>
      </c>
      <c r="S24" t="s">
        <v>184</v>
      </c>
      <c r="T24" t="s">
        <v>4245</v>
      </c>
      <c r="V24" s="15" t="s">
        <v>549</v>
      </c>
    </row>
    <row r="25" spans="1:23" x14ac:dyDescent="0.25">
      <c r="A25" s="24">
        <v>43117</v>
      </c>
      <c r="B25" t="s">
        <v>3119</v>
      </c>
      <c r="C25" t="s">
        <v>3158</v>
      </c>
      <c r="E25">
        <v>26</v>
      </c>
      <c r="F25" t="s">
        <v>4095</v>
      </c>
      <c r="G25" t="s">
        <v>162</v>
      </c>
      <c r="H25" s="32">
        <v>43117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 t="s">
        <v>183</v>
      </c>
      <c r="Q25" t="s">
        <v>184</v>
      </c>
      <c r="R25" t="s">
        <v>183</v>
      </c>
      <c r="S25" t="s">
        <v>184</v>
      </c>
      <c r="T25" t="s">
        <v>4246</v>
      </c>
    </row>
    <row r="26" spans="1:23" x14ac:dyDescent="0.25">
      <c r="A26" s="24">
        <v>43118</v>
      </c>
      <c r="B26" t="s">
        <v>3118</v>
      </c>
      <c r="C26" t="s">
        <v>481</v>
      </c>
      <c r="D26" t="s">
        <v>4660</v>
      </c>
      <c r="E26">
        <v>27</v>
      </c>
      <c r="F26" t="s">
        <v>4096</v>
      </c>
      <c r="G26" t="s">
        <v>158</v>
      </c>
      <c r="H26" s="32">
        <v>43118</v>
      </c>
      <c r="I26" s="32">
        <v>43118</v>
      </c>
      <c r="J26">
        <v>1</v>
      </c>
      <c r="K26">
        <v>1</v>
      </c>
      <c r="L26">
        <v>0</v>
      </c>
      <c r="M26">
        <v>0</v>
      </c>
      <c r="N26">
        <v>1</v>
      </c>
      <c r="O26">
        <v>0</v>
      </c>
      <c r="P26" t="s">
        <v>183</v>
      </c>
      <c r="Q26" t="s">
        <v>184</v>
      </c>
      <c r="R26" t="s">
        <v>183</v>
      </c>
      <c r="S26" t="s">
        <v>184</v>
      </c>
      <c r="T26" t="s">
        <v>4247</v>
      </c>
      <c r="V26" s="15" t="s">
        <v>2038</v>
      </c>
    </row>
    <row r="27" spans="1:23" x14ac:dyDescent="0.25">
      <c r="A27" s="24">
        <v>43120</v>
      </c>
      <c r="B27" t="s">
        <v>3385</v>
      </c>
      <c r="C27" t="s">
        <v>3158</v>
      </c>
      <c r="E27">
        <v>28</v>
      </c>
      <c r="F27" t="s">
        <v>4097</v>
      </c>
      <c r="G27" t="s">
        <v>163</v>
      </c>
      <c r="H27" s="32">
        <v>43120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 t="s">
        <v>183</v>
      </c>
      <c r="Q27" t="s">
        <v>184</v>
      </c>
      <c r="R27" t="s">
        <v>183</v>
      </c>
      <c r="S27" t="s">
        <v>184</v>
      </c>
      <c r="T27" t="s">
        <v>4248</v>
      </c>
    </row>
    <row r="28" spans="1:23" x14ac:dyDescent="0.25">
      <c r="A28" s="24">
        <v>43121</v>
      </c>
      <c r="B28" t="s">
        <v>3359</v>
      </c>
      <c r="C28" t="s">
        <v>3158</v>
      </c>
      <c r="E28">
        <v>29</v>
      </c>
      <c r="F28" t="s">
        <v>4098</v>
      </c>
      <c r="G28" t="s">
        <v>158</v>
      </c>
      <c r="H28" s="32">
        <v>43121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 t="s">
        <v>183</v>
      </c>
      <c r="Q28" t="s">
        <v>184</v>
      </c>
      <c r="R28" t="s">
        <v>183</v>
      </c>
      <c r="S28" t="s">
        <v>184</v>
      </c>
      <c r="T28" t="s">
        <v>4249</v>
      </c>
    </row>
    <row r="29" spans="1:23" x14ac:dyDescent="0.25">
      <c r="A29" s="24">
        <v>43124</v>
      </c>
      <c r="B29" t="s">
        <v>3955</v>
      </c>
      <c r="C29" t="s">
        <v>3158</v>
      </c>
      <c r="E29">
        <v>30</v>
      </c>
      <c r="F29" t="s">
        <v>4099</v>
      </c>
      <c r="G29" t="s">
        <v>158</v>
      </c>
      <c r="H29" s="32">
        <v>43124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 t="s">
        <v>183</v>
      </c>
      <c r="Q29" t="s">
        <v>184</v>
      </c>
      <c r="R29" t="s">
        <v>183</v>
      </c>
      <c r="S29" t="s">
        <v>184</v>
      </c>
      <c r="T29" t="s">
        <v>4250</v>
      </c>
    </row>
    <row r="30" spans="1:23" x14ac:dyDescent="0.25">
      <c r="A30" s="24">
        <v>43128</v>
      </c>
      <c r="B30" t="s">
        <v>5101</v>
      </c>
      <c r="C30" t="s">
        <v>3158</v>
      </c>
      <c r="E30">
        <v>32</v>
      </c>
      <c r="F30" t="s">
        <v>4100</v>
      </c>
      <c r="G30" t="s">
        <v>158</v>
      </c>
      <c r="H30" s="32">
        <v>43128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 t="s">
        <v>183</v>
      </c>
      <c r="Q30" t="s">
        <v>184</v>
      </c>
      <c r="R30" t="s">
        <v>183</v>
      </c>
      <c r="S30" t="s">
        <v>184</v>
      </c>
      <c r="T30" t="s">
        <v>4251</v>
      </c>
    </row>
    <row r="31" spans="1:23" x14ac:dyDescent="0.25">
      <c r="A31" s="24">
        <v>43128</v>
      </c>
      <c r="B31" t="s">
        <v>5100</v>
      </c>
      <c r="C31" t="s">
        <v>3158</v>
      </c>
      <c r="E31">
        <v>31</v>
      </c>
      <c r="F31" t="s">
        <v>4101</v>
      </c>
      <c r="G31" t="s">
        <v>164</v>
      </c>
      <c r="H31" s="32">
        <v>43128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 t="s">
        <v>183</v>
      </c>
      <c r="Q31" t="s">
        <v>184</v>
      </c>
      <c r="R31" t="s">
        <v>183</v>
      </c>
      <c r="S31" t="s">
        <v>184</v>
      </c>
      <c r="T31" t="s">
        <v>4252</v>
      </c>
      <c r="W31">
        <v>31</v>
      </c>
    </row>
    <row r="32" spans="1:23" x14ac:dyDescent="0.25">
      <c r="A32" s="24">
        <v>43129</v>
      </c>
      <c r="B32" t="s">
        <v>5102</v>
      </c>
      <c r="C32" t="s">
        <v>3158</v>
      </c>
      <c r="E32">
        <v>33</v>
      </c>
      <c r="F32" t="s">
        <v>4102</v>
      </c>
      <c r="G32" t="s">
        <v>158</v>
      </c>
      <c r="H32" s="32">
        <v>43129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 t="s">
        <v>183</v>
      </c>
      <c r="Q32" t="s">
        <v>184</v>
      </c>
      <c r="R32" t="s">
        <v>183</v>
      </c>
      <c r="S32" t="s">
        <v>184</v>
      </c>
      <c r="T32" t="s">
        <v>4253</v>
      </c>
    </row>
    <row r="33" spans="1:23" x14ac:dyDescent="0.25">
      <c r="A33" s="24">
        <v>43130</v>
      </c>
      <c r="B33" t="s">
        <v>1695</v>
      </c>
      <c r="C33" t="s">
        <v>3158</v>
      </c>
      <c r="E33">
        <v>34</v>
      </c>
      <c r="F33" t="s">
        <v>4103</v>
      </c>
      <c r="G33" t="s">
        <v>161</v>
      </c>
      <c r="H33" s="32">
        <v>43348</v>
      </c>
      <c r="I33" s="32">
        <v>43195</v>
      </c>
      <c r="J33">
        <v>2</v>
      </c>
      <c r="K33">
        <v>2</v>
      </c>
      <c r="L33">
        <v>0</v>
      </c>
      <c r="M33">
        <v>0</v>
      </c>
      <c r="N33">
        <v>2</v>
      </c>
      <c r="O33">
        <v>0</v>
      </c>
      <c r="P33" t="s">
        <v>183</v>
      </c>
      <c r="Q33" t="s">
        <v>183</v>
      </c>
      <c r="R33" t="s">
        <v>183</v>
      </c>
      <c r="S33" t="s">
        <v>184</v>
      </c>
      <c r="T33" t="s">
        <v>4254</v>
      </c>
      <c r="V33" t="s">
        <v>268</v>
      </c>
    </row>
    <row r="34" spans="1:23" x14ac:dyDescent="0.25">
      <c r="A34" s="24">
        <v>43134</v>
      </c>
      <c r="B34" t="s">
        <v>2272</v>
      </c>
      <c r="C34" t="s">
        <v>3158</v>
      </c>
      <c r="E34">
        <v>35</v>
      </c>
      <c r="F34" t="s">
        <v>4104</v>
      </c>
      <c r="G34" t="s">
        <v>163</v>
      </c>
      <c r="H34" s="32">
        <v>43134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 t="s">
        <v>183</v>
      </c>
      <c r="Q34" t="s">
        <v>183</v>
      </c>
      <c r="R34" t="s">
        <v>183</v>
      </c>
      <c r="S34" t="s">
        <v>184</v>
      </c>
      <c r="T34" t="s">
        <v>4255</v>
      </c>
    </row>
    <row r="35" spans="1:23" x14ac:dyDescent="0.25">
      <c r="A35" s="24">
        <v>43134</v>
      </c>
      <c r="B35" t="s">
        <v>1693</v>
      </c>
      <c r="C35" t="s">
        <v>3158</v>
      </c>
      <c r="E35">
        <v>36</v>
      </c>
      <c r="F35" t="s">
        <v>4105</v>
      </c>
      <c r="G35" t="s">
        <v>166</v>
      </c>
      <c r="H35" s="32">
        <v>43134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 t="s">
        <v>183</v>
      </c>
      <c r="Q35" t="s">
        <v>184</v>
      </c>
      <c r="R35" t="s">
        <v>183</v>
      </c>
      <c r="S35" t="s">
        <v>184</v>
      </c>
      <c r="T35" t="s">
        <v>4256</v>
      </c>
    </row>
    <row r="36" spans="1:23" x14ac:dyDescent="0.25">
      <c r="A36" s="24">
        <v>43135</v>
      </c>
      <c r="B36" t="s">
        <v>1694</v>
      </c>
      <c r="C36" t="s">
        <v>481</v>
      </c>
      <c r="E36">
        <v>37</v>
      </c>
      <c r="F36" t="s">
        <v>4106</v>
      </c>
      <c r="G36" t="s">
        <v>158</v>
      </c>
      <c r="H36" s="32">
        <v>43144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 t="s">
        <v>183</v>
      </c>
      <c r="Q36" t="s">
        <v>184</v>
      </c>
      <c r="R36" t="s">
        <v>183</v>
      </c>
      <c r="S36" t="s">
        <v>184</v>
      </c>
      <c r="T36" t="s">
        <v>4257</v>
      </c>
    </row>
    <row r="37" spans="1:23" x14ac:dyDescent="0.25">
      <c r="A37" s="24">
        <v>43136</v>
      </c>
      <c r="B37" t="s">
        <v>3384</v>
      </c>
      <c r="C37" t="s">
        <v>3158</v>
      </c>
      <c r="E37">
        <v>39</v>
      </c>
      <c r="F37" t="s">
        <v>4107</v>
      </c>
      <c r="G37" t="s">
        <v>158</v>
      </c>
      <c r="H37" s="32">
        <v>43136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 t="s">
        <v>183</v>
      </c>
      <c r="Q37" t="s">
        <v>184</v>
      </c>
      <c r="R37" t="s">
        <v>183</v>
      </c>
      <c r="S37" t="s">
        <v>184</v>
      </c>
      <c r="T37" t="s">
        <v>4258</v>
      </c>
    </row>
    <row r="38" spans="1:23" x14ac:dyDescent="0.25">
      <c r="A38" s="24">
        <v>43136</v>
      </c>
      <c r="B38" t="s">
        <v>3541</v>
      </c>
      <c r="C38" t="s">
        <v>481</v>
      </c>
      <c r="E38">
        <v>38</v>
      </c>
      <c r="F38" t="s">
        <v>4108</v>
      </c>
      <c r="G38" t="s">
        <v>158</v>
      </c>
      <c r="H38" s="32">
        <v>43136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 t="s">
        <v>183</v>
      </c>
      <c r="Q38" t="s">
        <v>184</v>
      </c>
      <c r="R38" t="s">
        <v>183</v>
      </c>
      <c r="S38" t="s">
        <v>184</v>
      </c>
      <c r="T38" t="s">
        <v>4259</v>
      </c>
    </row>
    <row r="39" spans="1:23" x14ac:dyDescent="0.25">
      <c r="A39" s="24">
        <v>43141</v>
      </c>
      <c r="B39" t="s">
        <v>3540</v>
      </c>
      <c r="C39" t="s">
        <v>3158</v>
      </c>
      <c r="E39">
        <v>40</v>
      </c>
      <c r="F39" t="s">
        <v>4109</v>
      </c>
      <c r="G39" t="s">
        <v>161</v>
      </c>
      <c r="H39" s="32">
        <v>43141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 t="s">
        <v>183</v>
      </c>
      <c r="Q39" t="s">
        <v>184</v>
      </c>
      <c r="R39" t="s">
        <v>183</v>
      </c>
      <c r="S39" t="s">
        <v>184</v>
      </c>
      <c r="T39" t="s">
        <v>4260</v>
      </c>
    </row>
    <row r="40" spans="1:23" x14ac:dyDescent="0.25">
      <c r="A40" s="24">
        <v>43146</v>
      </c>
      <c r="B40" t="s">
        <v>3539</v>
      </c>
      <c r="C40" t="s">
        <v>3158</v>
      </c>
      <c r="E40">
        <v>42</v>
      </c>
      <c r="F40" t="s">
        <v>4110</v>
      </c>
      <c r="G40" t="s">
        <v>164</v>
      </c>
      <c r="H40" s="32">
        <v>43270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 t="s">
        <v>183</v>
      </c>
      <c r="Q40" t="s">
        <v>183</v>
      </c>
      <c r="R40" t="s">
        <v>183</v>
      </c>
      <c r="S40" t="s">
        <v>184</v>
      </c>
      <c r="T40" t="s">
        <v>4261</v>
      </c>
    </row>
    <row r="41" spans="1:23" x14ac:dyDescent="0.25">
      <c r="A41" s="24">
        <v>43152</v>
      </c>
      <c r="B41" t="s">
        <v>3538</v>
      </c>
      <c r="C41" t="s">
        <v>481</v>
      </c>
      <c r="E41">
        <v>43</v>
      </c>
      <c r="F41" t="s">
        <v>4111</v>
      </c>
      <c r="G41" t="s">
        <v>158</v>
      </c>
      <c r="H41" s="32">
        <v>43152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 t="s">
        <v>183</v>
      </c>
      <c r="Q41" t="s">
        <v>184</v>
      </c>
      <c r="R41" t="s">
        <v>183</v>
      </c>
      <c r="S41" t="s">
        <v>184</v>
      </c>
      <c r="T41" t="s">
        <v>4262</v>
      </c>
    </row>
    <row r="42" spans="1:23" x14ac:dyDescent="0.25">
      <c r="A42" s="24">
        <v>43156</v>
      </c>
      <c r="B42" t="s">
        <v>489</v>
      </c>
      <c r="C42" t="s">
        <v>481</v>
      </c>
      <c r="E42">
        <v>45</v>
      </c>
      <c r="F42" t="s">
        <v>4112</v>
      </c>
      <c r="G42" t="s">
        <v>158</v>
      </c>
      <c r="H42" s="32">
        <v>43156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 t="s">
        <v>183</v>
      </c>
      <c r="Q42" t="s">
        <v>184</v>
      </c>
      <c r="R42" t="s">
        <v>183</v>
      </c>
      <c r="S42" t="s">
        <v>184</v>
      </c>
      <c r="T42" t="s">
        <v>4263</v>
      </c>
    </row>
    <row r="43" spans="1:23" x14ac:dyDescent="0.25">
      <c r="A43" s="24">
        <v>43156</v>
      </c>
      <c r="B43" t="s">
        <v>4477</v>
      </c>
      <c r="C43" t="s">
        <v>481</v>
      </c>
      <c r="E43">
        <v>44</v>
      </c>
      <c r="F43" t="s">
        <v>4113</v>
      </c>
      <c r="G43" t="s">
        <v>158</v>
      </c>
      <c r="H43" s="32">
        <v>43156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 t="s">
        <v>183</v>
      </c>
      <c r="Q43" t="s">
        <v>183</v>
      </c>
      <c r="R43" t="s">
        <v>183</v>
      </c>
      <c r="S43" t="s">
        <v>184</v>
      </c>
      <c r="T43" t="s">
        <v>4264</v>
      </c>
    </row>
    <row r="44" spans="1:23" x14ac:dyDescent="0.25">
      <c r="A44" s="24">
        <v>43158</v>
      </c>
      <c r="B44" t="s">
        <v>3876</v>
      </c>
      <c r="C44" t="s">
        <v>3158</v>
      </c>
      <c r="E44">
        <v>47</v>
      </c>
      <c r="F44" t="s">
        <v>4114</v>
      </c>
      <c r="G44" t="s">
        <v>158</v>
      </c>
      <c r="H44" s="32">
        <v>43181</v>
      </c>
      <c r="I44" s="24">
        <v>43405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 t="s">
        <v>183</v>
      </c>
      <c r="Q44" t="s">
        <v>184</v>
      </c>
      <c r="R44" t="s">
        <v>183</v>
      </c>
      <c r="S44" t="s">
        <v>184</v>
      </c>
      <c r="T44" t="s">
        <v>4265</v>
      </c>
    </row>
    <row r="45" spans="1:23" x14ac:dyDescent="0.25">
      <c r="A45" s="24">
        <v>43162</v>
      </c>
      <c r="B45" t="s">
        <v>3537</v>
      </c>
      <c r="C45" t="s">
        <v>3158</v>
      </c>
      <c r="E45">
        <v>48</v>
      </c>
      <c r="F45" t="s">
        <v>4115</v>
      </c>
      <c r="G45" t="s">
        <v>159</v>
      </c>
      <c r="H45" s="32">
        <v>43176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 t="s">
        <v>183</v>
      </c>
      <c r="Q45" t="s">
        <v>184</v>
      </c>
      <c r="R45" t="s">
        <v>183</v>
      </c>
      <c r="S45" t="s">
        <v>184</v>
      </c>
      <c r="T45" t="s">
        <v>4266</v>
      </c>
    </row>
    <row r="46" spans="1:23" x14ac:dyDescent="0.25">
      <c r="A46" s="24">
        <v>43163</v>
      </c>
      <c r="B46" t="s">
        <v>3852</v>
      </c>
      <c r="C46" t="s">
        <v>3158</v>
      </c>
      <c r="E46">
        <v>49</v>
      </c>
      <c r="F46" t="s">
        <v>4116</v>
      </c>
      <c r="G46" t="s">
        <v>163</v>
      </c>
      <c r="H46" s="32">
        <v>43163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 t="s">
        <v>183</v>
      </c>
      <c r="Q46" t="s">
        <v>184</v>
      </c>
      <c r="R46" t="s">
        <v>183</v>
      </c>
      <c r="S46" t="s">
        <v>184</v>
      </c>
      <c r="T46" t="s">
        <v>4267</v>
      </c>
    </row>
    <row r="47" spans="1:23" x14ac:dyDescent="0.25">
      <c r="A47" s="24">
        <v>43223</v>
      </c>
      <c r="B47" t="s">
        <v>2259</v>
      </c>
      <c r="C47" t="s">
        <v>3158</v>
      </c>
      <c r="E47">
        <v>50</v>
      </c>
      <c r="F47" t="s">
        <v>4117</v>
      </c>
      <c r="G47" t="s">
        <v>158</v>
      </c>
      <c r="H47" s="32">
        <v>43329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 t="s">
        <v>183</v>
      </c>
      <c r="Q47" t="s">
        <v>184</v>
      </c>
      <c r="R47" t="s">
        <v>183</v>
      </c>
      <c r="S47" t="s">
        <v>184</v>
      </c>
      <c r="T47" t="s">
        <v>4268</v>
      </c>
      <c r="V47" s="26"/>
    </row>
    <row r="48" spans="1:23" x14ac:dyDescent="0.25">
      <c r="A48" s="24">
        <v>43223</v>
      </c>
      <c r="B48" t="s">
        <v>3780</v>
      </c>
      <c r="C48" t="s">
        <v>3158</v>
      </c>
      <c r="E48">
        <v>51</v>
      </c>
      <c r="F48" t="s">
        <v>4118</v>
      </c>
      <c r="G48" t="s">
        <v>158</v>
      </c>
      <c r="H48" s="32">
        <v>43223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 t="s">
        <v>183</v>
      </c>
      <c r="Q48" t="s">
        <v>183</v>
      </c>
      <c r="R48" t="s">
        <v>183</v>
      </c>
      <c r="S48" t="s">
        <v>184</v>
      </c>
      <c r="T48" t="s">
        <v>4269</v>
      </c>
      <c r="V48" s="26"/>
      <c r="W48">
        <v>51</v>
      </c>
    </row>
    <row r="49" spans="1:23" x14ac:dyDescent="0.25">
      <c r="A49" s="24">
        <v>43224</v>
      </c>
      <c r="B49" t="s">
        <v>3157</v>
      </c>
      <c r="C49" t="s">
        <v>3158</v>
      </c>
      <c r="E49">
        <v>52</v>
      </c>
      <c r="F49" t="s">
        <v>4119</v>
      </c>
      <c r="G49" t="s">
        <v>158</v>
      </c>
      <c r="H49" s="32">
        <v>43224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 t="s">
        <v>183</v>
      </c>
      <c r="Q49" t="s">
        <v>184</v>
      </c>
      <c r="R49" t="s">
        <v>183</v>
      </c>
      <c r="S49" t="s">
        <v>184</v>
      </c>
      <c r="T49" t="s">
        <v>4270</v>
      </c>
      <c r="V49" s="26"/>
    </row>
    <row r="50" spans="1:23" x14ac:dyDescent="0.25">
      <c r="A50" s="24">
        <v>43228</v>
      </c>
      <c r="B50" t="s">
        <v>2258</v>
      </c>
      <c r="C50" t="s">
        <v>3158</v>
      </c>
      <c r="E50">
        <v>53</v>
      </c>
      <c r="F50" t="s">
        <v>4120</v>
      </c>
      <c r="G50" t="s">
        <v>158</v>
      </c>
      <c r="H50" s="32">
        <v>43228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 t="s">
        <v>183</v>
      </c>
      <c r="Q50" t="s">
        <v>183</v>
      </c>
      <c r="R50" t="s">
        <v>183</v>
      </c>
      <c r="S50" t="s">
        <v>184</v>
      </c>
      <c r="T50" t="s">
        <v>4271</v>
      </c>
      <c r="V50" s="26"/>
    </row>
    <row r="51" spans="1:23" x14ac:dyDescent="0.25">
      <c r="A51" s="24">
        <v>43231</v>
      </c>
      <c r="B51" t="s">
        <v>2257</v>
      </c>
      <c r="C51" t="s">
        <v>481</v>
      </c>
      <c r="E51">
        <v>54</v>
      </c>
      <c r="F51" t="s">
        <v>4121</v>
      </c>
      <c r="G51" t="s">
        <v>158</v>
      </c>
      <c r="H51" s="32">
        <v>43231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 t="s">
        <v>183</v>
      </c>
      <c r="Q51" t="s">
        <v>183</v>
      </c>
      <c r="R51" t="s">
        <v>183</v>
      </c>
      <c r="S51" t="s">
        <v>184</v>
      </c>
      <c r="T51" t="s">
        <v>4272</v>
      </c>
      <c r="V51" s="26"/>
    </row>
    <row r="52" spans="1:23" x14ac:dyDescent="0.25">
      <c r="A52" s="24">
        <v>43233</v>
      </c>
      <c r="B52" t="s">
        <v>2255</v>
      </c>
      <c r="C52" t="s">
        <v>3158</v>
      </c>
      <c r="E52">
        <v>56</v>
      </c>
      <c r="F52" t="s">
        <v>4122</v>
      </c>
      <c r="G52" t="s">
        <v>158</v>
      </c>
      <c r="H52" s="32">
        <v>43233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 t="s">
        <v>183</v>
      </c>
      <c r="Q52" t="s">
        <v>184</v>
      </c>
      <c r="R52" t="s">
        <v>183</v>
      </c>
      <c r="S52" t="s">
        <v>184</v>
      </c>
      <c r="T52" t="s">
        <v>4273</v>
      </c>
      <c r="V52" s="26"/>
    </row>
    <row r="53" spans="1:23" x14ac:dyDescent="0.25">
      <c r="A53" s="24">
        <v>43233</v>
      </c>
      <c r="B53" t="s">
        <v>2256</v>
      </c>
      <c r="C53" t="s">
        <v>3158</v>
      </c>
      <c r="E53">
        <v>55</v>
      </c>
      <c r="F53" t="s">
        <v>4123</v>
      </c>
      <c r="G53" t="s">
        <v>158</v>
      </c>
      <c r="H53" s="32">
        <v>43233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 t="s">
        <v>183</v>
      </c>
      <c r="Q53" t="s">
        <v>184</v>
      </c>
      <c r="R53" t="s">
        <v>183</v>
      </c>
      <c r="S53" t="s">
        <v>184</v>
      </c>
      <c r="T53" t="s">
        <v>4274</v>
      </c>
      <c r="V53" s="26"/>
    </row>
    <row r="54" spans="1:23" x14ac:dyDescent="0.25">
      <c r="A54" s="24">
        <v>43243</v>
      </c>
      <c r="B54" t="s">
        <v>2254</v>
      </c>
      <c r="C54" t="s">
        <v>3158</v>
      </c>
      <c r="E54">
        <v>57</v>
      </c>
      <c r="F54" t="s">
        <v>4124</v>
      </c>
      <c r="G54" t="s">
        <v>162</v>
      </c>
      <c r="H54" s="32">
        <v>43310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 t="s">
        <v>183</v>
      </c>
      <c r="Q54" t="s">
        <v>184</v>
      </c>
      <c r="R54" t="s">
        <v>183</v>
      </c>
      <c r="S54" t="s">
        <v>184</v>
      </c>
      <c r="T54" t="s">
        <v>4275</v>
      </c>
      <c r="V54" s="26"/>
    </row>
    <row r="55" spans="1:23" x14ac:dyDescent="0.25">
      <c r="A55" s="24">
        <v>43249</v>
      </c>
      <c r="B55" t="s">
        <v>4815</v>
      </c>
      <c r="C55" t="s">
        <v>3158</v>
      </c>
      <c r="E55">
        <v>58</v>
      </c>
      <c r="F55" t="s">
        <v>4125</v>
      </c>
      <c r="G55" t="s">
        <v>164</v>
      </c>
      <c r="H55" s="32">
        <v>43249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 t="s">
        <v>183</v>
      </c>
      <c r="Q55" t="s">
        <v>184</v>
      </c>
      <c r="R55" t="s">
        <v>183</v>
      </c>
      <c r="S55" t="s">
        <v>184</v>
      </c>
      <c r="T55" t="s">
        <v>4276</v>
      </c>
    </row>
    <row r="56" spans="1:23" x14ac:dyDescent="0.25">
      <c r="A56" s="24">
        <v>43252</v>
      </c>
      <c r="B56" t="s">
        <v>545</v>
      </c>
      <c r="C56" t="s">
        <v>3158</v>
      </c>
      <c r="D56" s="24">
        <v>43195</v>
      </c>
      <c r="E56">
        <v>67</v>
      </c>
      <c r="F56" t="s">
        <v>4126</v>
      </c>
      <c r="G56" t="s">
        <v>162</v>
      </c>
      <c r="H56" s="32">
        <v>43195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 t="s">
        <v>183</v>
      </c>
      <c r="Q56" t="s">
        <v>184</v>
      </c>
      <c r="R56" t="s">
        <v>183</v>
      </c>
      <c r="S56" t="s">
        <v>184</v>
      </c>
      <c r="T56" t="s">
        <v>4277</v>
      </c>
    </row>
    <row r="57" spans="1:23" x14ac:dyDescent="0.25">
      <c r="A57" s="24">
        <v>43252</v>
      </c>
      <c r="B57" t="s">
        <v>3156</v>
      </c>
      <c r="C57" t="s">
        <v>3158</v>
      </c>
      <c r="D57" s="24">
        <v>43201</v>
      </c>
      <c r="E57">
        <v>69</v>
      </c>
      <c r="F57" t="s">
        <v>4127</v>
      </c>
      <c r="G57" t="s">
        <v>158</v>
      </c>
      <c r="H57" s="32">
        <v>43201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 t="s">
        <v>183</v>
      </c>
      <c r="Q57" t="s">
        <v>184</v>
      </c>
      <c r="R57" t="s">
        <v>183</v>
      </c>
      <c r="S57" t="s">
        <v>184</v>
      </c>
      <c r="T57" t="s">
        <v>4278</v>
      </c>
    </row>
    <row r="58" spans="1:23" x14ac:dyDescent="0.25">
      <c r="A58" s="24">
        <v>43252</v>
      </c>
      <c r="B58" t="s">
        <v>547</v>
      </c>
      <c r="C58" t="s">
        <v>3158</v>
      </c>
      <c r="D58" s="24">
        <v>43194</v>
      </c>
      <c r="E58">
        <v>65</v>
      </c>
      <c r="F58" t="s">
        <v>4128</v>
      </c>
      <c r="G58" t="s">
        <v>158</v>
      </c>
      <c r="H58" s="32">
        <v>43194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 t="s">
        <v>183</v>
      </c>
      <c r="Q58" t="s">
        <v>184</v>
      </c>
      <c r="R58" t="s">
        <v>183</v>
      </c>
      <c r="S58" t="s">
        <v>184</v>
      </c>
      <c r="T58" t="s">
        <v>4279</v>
      </c>
    </row>
    <row r="59" spans="1:23" x14ac:dyDescent="0.25">
      <c r="A59" s="24">
        <v>43252</v>
      </c>
      <c r="B59" t="s">
        <v>546</v>
      </c>
      <c r="C59" t="s">
        <v>3158</v>
      </c>
      <c r="D59" s="24">
        <v>43194</v>
      </c>
      <c r="E59">
        <v>66</v>
      </c>
      <c r="F59" t="s">
        <v>4129</v>
      </c>
      <c r="G59" t="s">
        <v>165</v>
      </c>
      <c r="H59" s="32">
        <v>43194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 t="s">
        <v>183</v>
      </c>
      <c r="Q59" t="s">
        <v>184</v>
      </c>
      <c r="R59" t="s">
        <v>183</v>
      </c>
      <c r="S59" t="s">
        <v>184</v>
      </c>
      <c r="T59" t="s">
        <v>4280</v>
      </c>
    </row>
    <row r="60" spans="1:23" x14ac:dyDescent="0.25">
      <c r="A60" s="24">
        <v>43252</v>
      </c>
      <c r="B60" t="s">
        <v>548</v>
      </c>
      <c r="C60" t="s">
        <v>481</v>
      </c>
      <c r="D60" s="24">
        <v>43185</v>
      </c>
      <c r="E60">
        <v>68</v>
      </c>
      <c r="F60" t="s">
        <v>4130</v>
      </c>
      <c r="G60" t="s">
        <v>158</v>
      </c>
      <c r="H60" s="32">
        <v>43185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 t="s">
        <v>183</v>
      </c>
      <c r="Q60" t="s">
        <v>184</v>
      </c>
      <c r="R60" t="s">
        <v>183</v>
      </c>
      <c r="S60" t="s">
        <v>184</v>
      </c>
      <c r="T60" t="s">
        <v>4281</v>
      </c>
    </row>
    <row r="61" spans="1:23" x14ac:dyDescent="0.25">
      <c r="A61" s="24">
        <v>43252</v>
      </c>
      <c r="B61" t="s">
        <v>554</v>
      </c>
      <c r="C61" t="s">
        <v>3158</v>
      </c>
      <c r="D61" s="24">
        <v>43183</v>
      </c>
      <c r="E61">
        <v>60</v>
      </c>
      <c r="F61" t="s">
        <v>4131</v>
      </c>
      <c r="G61" t="s">
        <v>160</v>
      </c>
      <c r="H61" s="32">
        <v>43310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 t="s">
        <v>183</v>
      </c>
      <c r="Q61" t="s">
        <v>184</v>
      </c>
      <c r="R61" t="s">
        <v>183</v>
      </c>
      <c r="S61" t="s">
        <v>184</v>
      </c>
      <c r="T61" t="s">
        <v>4282</v>
      </c>
    </row>
    <row r="62" spans="1:23" x14ac:dyDescent="0.25">
      <c r="A62" s="24">
        <v>43252</v>
      </c>
      <c r="B62" t="s">
        <v>3154</v>
      </c>
      <c r="C62" t="s">
        <v>3158</v>
      </c>
      <c r="D62" s="24">
        <v>43196</v>
      </c>
      <c r="E62">
        <v>63</v>
      </c>
      <c r="F62" t="s">
        <v>4132</v>
      </c>
      <c r="G62" t="s">
        <v>158</v>
      </c>
      <c r="H62" s="32">
        <v>43319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 t="s">
        <v>183</v>
      </c>
      <c r="Q62" t="s">
        <v>183</v>
      </c>
      <c r="R62" t="s">
        <v>183</v>
      </c>
      <c r="S62" t="s">
        <v>184</v>
      </c>
      <c r="T62" t="s">
        <v>4283</v>
      </c>
    </row>
    <row r="63" spans="1:23" x14ac:dyDescent="0.25">
      <c r="A63" s="24">
        <v>43252</v>
      </c>
      <c r="B63" t="s">
        <v>551</v>
      </c>
      <c r="C63" t="s">
        <v>3158</v>
      </c>
      <c r="D63" s="24">
        <v>43173</v>
      </c>
      <c r="E63">
        <v>61</v>
      </c>
      <c r="F63" t="s">
        <v>4133</v>
      </c>
      <c r="G63" t="s">
        <v>158</v>
      </c>
      <c r="H63" s="32">
        <v>43173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 t="s">
        <v>183</v>
      </c>
      <c r="Q63" t="s">
        <v>184</v>
      </c>
      <c r="R63" t="s">
        <v>183</v>
      </c>
      <c r="S63" t="s">
        <v>184</v>
      </c>
      <c r="T63" t="s">
        <v>4284</v>
      </c>
    </row>
    <row r="64" spans="1:23" x14ac:dyDescent="0.25">
      <c r="A64" s="24">
        <v>43252</v>
      </c>
      <c r="B64" t="s">
        <v>553</v>
      </c>
      <c r="C64" t="s">
        <v>3158</v>
      </c>
      <c r="D64" s="24">
        <v>43181</v>
      </c>
      <c r="E64">
        <v>71</v>
      </c>
      <c r="F64" t="s">
        <v>4134</v>
      </c>
      <c r="G64" t="s">
        <v>167</v>
      </c>
      <c r="H64" s="32">
        <v>43186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 t="s">
        <v>183</v>
      </c>
      <c r="Q64" t="s">
        <v>184</v>
      </c>
      <c r="R64" t="s">
        <v>183</v>
      </c>
      <c r="S64" t="s">
        <v>184</v>
      </c>
      <c r="T64" t="s">
        <v>4285</v>
      </c>
      <c r="V64" s="26" t="s">
        <v>302</v>
      </c>
      <c r="W64">
        <v>71</v>
      </c>
    </row>
    <row r="65" spans="1:20" x14ac:dyDescent="0.25">
      <c r="A65" s="24">
        <v>43252</v>
      </c>
      <c r="B65" t="s">
        <v>3152</v>
      </c>
      <c r="C65" t="s">
        <v>3158</v>
      </c>
      <c r="D65" s="24">
        <v>43206</v>
      </c>
      <c r="E65">
        <v>59</v>
      </c>
      <c r="F65" t="s">
        <v>4135</v>
      </c>
      <c r="G65" t="s">
        <v>158</v>
      </c>
      <c r="H65" s="32">
        <v>43206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 t="s">
        <v>183</v>
      </c>
      <c r="Q65" t="s">
        <v>184</v>
      </c>
      <c r="R65" t="s">
        <v>183</v>
      </c>
      <c r="S65" t="s">
        <v>184</v>
      </c>
      <c r="T65" t="s">
        <v>4286</v>
      </c>
    </row>
    <row r="66" spans="1:20" x14ac:dyDescent="0.25">
      <c r="A66" s="24">
        <v>43252</v>
      </c>
      <c r="B66" t="s">
        <v>552</v>
      </c>
      <c r="C66" t="s">
        <v>3158</v>
      </c>
      <c r="D66" s="24">
        <v>43175</v>
      </c>
      <c r="E66">
        <v>64</v>
      </c>
      <c r="F66" t="s">
        <v>4136</v>
      </c>
      <c r="G66" t="s">
        <v>162</v>
      </c>
      <c r="H66" s="32">
        <v>43175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 t="s">
        <v>183</v>
      </c>
      <c r="Q66" t="s">
        <v>184</v>
      </c>
      <c r="R66" t="s">
        <v>183</v>
      </c>
      <c r="S66" t="s">
        <v>184</v>
      </c>
      <c r="T66" t="s">
        <v>4287</v>
      </c>
    </row>
    <row r="67" spans="1:20" x14ac:dyDescent="0.25">
      <c r="A67" s="24">
        <v>43252</v>
      </c>
      <c r="B67" t="s">
        <v>3153</v>
      </c>
      <c r="C67" t="s">
        <v>3158</v>
      </c>
      <c r="D67" s="24">
        <v>43204</v>
      </c>
      <c r="E67">
        <v>62</v>
      </c>
      <c r="F67" t="s">
        <v>4137</v>
      </c>
      <c r="G67" t="s">
        <v>158</v>
      </c>
      <c r="H67" s="32">
        <v>43204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 t="s">
        <v>183</v>
      </c>
      <c r="Q67" t="s">
        <v>184</v>
      </c>
      <c r="R67" t="s">
        <v>183</v>
      </c>
      <c r="S67" t="s">
        <v>184</v>
      </c>
      <c r="T67" t="s">
        <v>4288</v>
      </c>
    </row>
    <row r="68" spans="1:20" x14ac:dyDescent="0.25">
      <c r="A68" s="24">
        <v>43252</v>
      </c>
      <c r="B68" t="s">
        <v>3155</v>
      </c>
      <c r="C68" t="s">
        <v>3158</v>
      </c>
      <c r="D68" s="24">
        <v>43201</v>
      </c>
      <c r="E68">
        <v>70</v>
      </c>
      <c r="F68" t="s">
        <v>4138</v>
      </c>
      <c r="G68" t="s">
        <v>162</v>
      </c>
      <c r="H68" s="32">
        <v>43201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 t="s">
        <v>183</v>
      </c>
      <c r="Q68" t="s">
        <v>183</v>
      </c>
      <c r="R68" t="s">
        <v>183</v>
      </c>
      <c r="S68" t="s">
        <v>184</v>
      </c>
      <c r="T68" t="s">
        <v>4289</v>
      </c>
    </row>
    <row r="69" spans="1:20" x14ac:dyDescent="0.25">
      <c r="A69" s="24">
        <v>43260</v>
      </c>
      <c r="B69" t="s">
        <v>4060</v>
      </c>
      <c r="C69" t="s">
        <v>3158</v>
      </c>
      <c r="E69">
        <v>72</v>
      </c>
      <c r="F69" t="s">
        <v>4139</v>
      </c>
      <c r="G69" t="s">
        <v>163</v>
      </c>
      <c r="H69" s="32">
        <v>43260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 t="s">
        <v>183</v>
      </c>
      <c r="Q69" t="s">
        <v>184</v>
      </c>
      <c r="R69" t="s">
        <v>183</v>
      </c>
      <c r="S69" t="s">
        <v>184</v>
      </c>
      <c r="T69" t="s">
        <v>4290</v>
      </c>
    </row>
    <row r="70" spans="1:20" x14ac:dyDescent="0.25">
      <c r="A70" s="24">
        <v>43261</v>
      </c>
      <c r="B70" t="s">
        <v>28</v>
      </c>
      <c r="C70" t="s">
        <v>3158</v>
      </c>
      <c r="E70">
        <v>73</v>
      </c>
      <c r="F70" t="s">
        <v>4140</v>
      </c>
      <c r="G70" t="s">
        <v>158</v>
      </c>
      <c r="H70" s="32">
        <v>43261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 t="s">
        <v>183</v>
      </c>
      <c r="Q70" t="s">
        <v>184</v>
      </c>
      <c r="R70" t="s">
        <v>183</v>
      </c>
      <c r="S70" t="s">
        <v>184</v>
      </c>
      <c r="T70" t="s">
        <v>4291</v>
      </c>
    </row>
    <row r="71" spans="1:20" x14ac:dyDescent="0.25">
      <c r="A71" s="24">
        <v>43261</v>
      </c>
      <c r="B71" t="s">
        <v>4061</v>
      </c>
      <c r="C71" t="s">
        <v>3158</v>
      </c>
      <c r="E71">
        <v>74</v>
      </c>
      <c r="F71" t="s">
        <v>4141</v>
      </c>
      <c r="G71" t="s">
        <v>158</v>
      </c>
      <c r="H71" s="32">
        <v>43261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 t="s">
        <v>183</v>
      </c>
      <c r="Q71" t="s">
        <v>184</v>
      </c>
      <c r="R71" t="s">
        <v>183</v>
      </c>
      <c r="S71" t="s">
        <v>184</v>
      </c>
      <c r="T71" t="s">
        <v>4292</v>
      </c>
    </row>
    <row r="72" spans="1:20" x14ac:dyDescent="0.25">
      <c r="A72" s="24">
        <v>43264</v>
      </c>
      <c r="B72" t="s">
        <v>2918</v>
      </c>
      <c r="C72" t="s">
        <v>3158</v>
      </c>
      <c r="E72">
        <v>76</v>
      </c>
      <c r="F72" t="s">
        <v>4142</v>
      </c>
      <c r="G72" t="s">
        <v>158</v>
      </c>
      <c r="H72" s="32">
        <v>43286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 t="s">
        <v>183</v>
      </c>
      <c r="Q72" t="s">
        <v>184</v>
      </c>
      <c r="R72" t="s">
        <v>183</v>
      </c>
      <c r="S72" t="s">
        <v>184</v>
      </c>
      <c r="T72" t="s">
        <v>653</v>
      </c>
    </row>
    <row r="73" spans="1:20" x14ac:dyDescent="0.25">
      <c r="A73" s="24">
        <v>43270</v>
      </c>
      <c r="B73" t="s">
        <v>4062</v>
      </c>
      <c r="E73">
        <v>75</v>
      </c>
      <c r="F73" t="s">
        <v>4143</v>
      </c>
      <c r="G73" t="s">
        <v>164</v>
      </c>
      <c r="H73" s="32">
        <v>43270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 t="s">
        <v>183</v>
      </c>
      <c r="Q73" t="s">
        <v>184</v>
      </c>
      <c r="R73" t="s">
        <v>183</v>
      </c>
      <c r="S73" t="s">
        <v>184</v>
      </c>
      <c r="T73" t="s">
        <v>654</v>
      </c>
    </row>
    <row r="74" spans="1:20" x14ac:dyDescent="0.25">
      <c r="A74" s="24">
        <v>43270</v>
      </c>
      <c r="B74" t="s">
        <v>4063</v>
      </c>
      <c r="C74" t="s">
        <v>3158</v>
      </c>
      <c r="E74">
        <v>77</v>
      </c>
      <c r="F74" t="s">
        <v>4144</v>
      </c>
      <c r="G74" t="s">
        <v>158</v>
      </c>
      <c r="H74" s="32">
        <v>43270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183</v>
      </c>
      <c r="Q74" t="s">
        <v>184</v>
      </c>
      <c r="R74" t="s">
        <v>183</v>
      </c>
      <c r="S74" t="s">
        <v>184</v>
      </c>
      <c r="T74" t="s">
        <v>655</v>
      </c>
    </row>
    <row r="75" spans="1:20" x14ac:dyDescent="0.25">
      <c r="A75" s="24">
        <v>43275</v>
      </c>
      <c r="B75" t="s">
        <v>4064</v>
      </c>
      <c r="C75" t="s">
        <v>3158</v>
      </c>
      <c r="E75">
        <v>78</v>
      </c>
      <c r="F75" t="s">
        <v>4145</v>
      </c>
      <c r="G75" t="s">
        <v>168</v>
      </c>
      <c r="H75" s="32">
        <v>43275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 t="s">
        <v>183</v>
      </c>
      <c r="Q75" t="s">
        <v>184</v>
      </c>
      <c r="R75" t="s">
        <v>183</v>
      </c>
      <c r="S75" t="s">
        <v>184</v>
      </c>
      <c r="T75" t="s">
        <v>656</v>
      </c>
    </row>
    <row r="76" spans="1:20" x14ac:dyDescent="0.25">
      <c r="A76" s="24">
        <v>43309</v>
      </c>
      <c r="B76" t="s">
        <v>4065</v>
      </c>
      <c r="C76" t="s">
        <v>3158</v>
      </c>
      <c r="E76">
        <v>79</v>
      </c>
      <c r="F76" t="s">
        <v>4146</v>
      </c>
      <c r="G76" t="s">
        <v>163</v>
      </c>
      <c r="H76" s="32">
        <v>43309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183</v>
      </c>
      <c r="Q76" t="s">
        <v>184</v>
      </c>
      <c r="R76" t="s">
        <v>183</v>
      </c>
      <c r="S76" t="s">
        <v>184</v>
      </c>
      <c r="T76" t="s">
        <v>657</v>
      </c>
    </row>
    <row r="77" spans="1:20" x14ac:dyDescent="0.25">
      <c r="A77" s="24">
        <v>43315</v>
      </c>
      <c r="B77" t="s">
        <v>4066</v>
      </c>
      <c r="C77" t="s">
        <v>3158</v>
      </c>
      <c r="E77">
        <v>80</v>
      </c>
      <c r="F77" t="s">
        <v>4147</v>
      </c>
      <c r="G77" t="s">
        <v>164</v>
      </c>
      <c r="H77" s="32">
        <v>43315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 t="s">
        <v>183</v>
      </c>
      <c r="Q77" t="s">
        <v>184</v>
      </c>
      <c r="R77" t="s">
        <v>183</v>
      </c>
      <c r="S77" t="s">
        <v>184</v>
      </c>
      <c r="T77" t="s">
        <v>658</v>
      </c>
    </row>
    <row r="78" spans="1:20" x14ac:dyDescent="0.25">
      <c r="A78" s="24">
        <v>43316</v>
      </c>
      <c r="B78" t="s">
        <v>4067</v>
      </c>
      <c r="C78" t="s">
        <v>3158</v>
      </c>
      <c r="E78">
        <v>81</v>
      </c>
      <c r="F78" t="s">
        <v>4148</v>
      </c>
      <c r="G78" t="s">
        <v>161</v>
      </c>
      <c r="H78" s="32">
        <v>43316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 t="s">
        <v>183</v>
      </c>
      <c r="Q78" t="s">
        <v>184</v>
      </c>
      <c r="R78" t="s">
        <v>183</v>
      </c>
      <c r="S78" t="s">
        <v>184</v>
      </c>
      <c r="T78" t="s">
        <v>659</v>
      </c>
    </row>
    <row r="79" spans="1:20" x14ac:dyDescent="0.25">
      <c r="A79" s="24">
        <v>43330</v>
      </c>
      <c r="B79" t="s">
        <v>4068</v>
      </c>
      <c r="E79">
        <v>82</v>
      </c>
      <c r="F79" t="s">
        <v>4149</v>
      </c>
      <c r="G79" t="s">
        <v>159</v>
      </c>
      <c r="H79" s="32">
        <v>43330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 t="s">
        <v>183</v>
      </c>
      <c r="Q79" t="s">
        <v>184</v>
      </c>
      <c r="R79" t="s">
        <v>183</v>
      </c>
      <c r="S79" t="s">
        <v>184</v>
      </c>
      <c r="T79" t="s">
        <v>660</v>
      </c>
    </row>
    <row r="80" spans="1:20" x14ac:dyDescent="0.25">
      <c r="A80" s="24">
        <v>43331</v>
      </c>
      <c r="B80" t="s">
        <v>4069</v>
      </c>
      <c r="C80" t="s">
        <v>481</v>
      </c>
      <c r="E80">
        <v>83</v>
      </c>
      <c r="F80" t="s">
        <v>155</v>
      </c>
      <c r="G80" t="s">
        <v>163</v>
      </c>
      <c r="H80" s="32">
        <v>43331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 t="s">
        <v>183</v>
      </c>
      <c r="Q80" t="s">
        <v>183</v>
      </c>
      <c r="R80" t="s">
        <v>183</v>
      </c>
      <c r="S80" t="s">
        <v>184</v>
      </c>
      <c r="T80" t="s">
        <v>661</v>
      </c>
    </row>
    <row r="81" spans="1:22" x14ac:dyDescent="0.25">
      <c r="A81" s="24">
        <v>43344</v>
      </c>
      <c r="B81" t="s">
        <v>4070</v>
      </c>
      <c r="C81" t="s">
        <v>481</v>
      </c>
      <c r="E81">
        <v>84</v>
      </c>
      <c r="F81" t="s">
        <v>156</v>
      </c>
      <c r="G81" t="s">
        <v>169</v>
      </c>
      <c r="H81" s="32">
        <v>43344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 t="s">
        <v>183</v>
      </c>
      <c r="Q81" t="s">
        <v>184</v>
      </c>
      <c r="R81" t="s">
        <v>183</v>
      </c>
      <c r="S81" t="s">
        <v>184</v>
      </c>
      <c r="T81" t="s">
        <v>662</v>
      </c>
    </row>
    <row r="82" spans="1:22" x14ac:dyDescent="0.25">
      <c r="A82" s="24">
        <v>43356</v>
      </c>
      <c r="B82" t="s">
        <v>2788</v>
      </c>
      <c r="C82" t="s">
        <v>3158</v>
      </c>
      <c r="E82">
        <v>85</v>
      </c>
      <c r="G82" t="s">
        <v>158</v>
      </c>
      <c r="H82" s="32"/>
    </row>
    <row r="84" spans="1:22" x14ac:dyDescent="0.25">
      <c r="A84" s="24">
        <v>43087</v>
      </c>
      <c r="B84" t="s">
        <v>1697</v>
      </c>
    </row>
    <row r="85" spans="1:22" x14ac:dyDescent="0.25">
      <c r="A85" s="24">
        <v>43080</v>
      </c>
      <c r="B85" t="s">
        <v>3137</v>
      </c>
      <c r="C85" t="s">
        <v>3158</v>
      </c>
      <c r="E85">
        <v>2</v>
      </c>
    </row>
    <row r="86" spans="1:22" x14ac:dyDescent="0.25">
      <c r="A86" s="24">
        <v>43079</v>
      </c>
      <c r="B86" t="s">
        <v>3136</v>
      </c>
      <c r="C86" t="s">
        <v>3158</v>
      </c>
      <c r="E86">
        <v>5</v>
      </c>
    </row>
    <row r="87" spans="1:22" x14ac:dyDescent="0.25">
      <c r="A87" s="24">
        <v>43087</v>
      </c>
      <c r="B87" t="s">
        <v>3389</v>
      </c>
      <c r="C87" t="s">
        <v>3158</v>
      </c>
      <c r="V87" t="s">
        <v>4670</v>
      </c>
    </row>
    <row r="88" spans="1:22" x14ac:dyDescent="0.25">
      <c r="A88" s="24">
        <v>43091</v>
      </c>
      <c r="B88" t="s">
        <v>1696</v>
      </c>
      <c r="C88" t="s">
        <v>3158</v>
      </c>
    </row>
    <row r="89" spans="1:22" x14ac:dyDescent="0.25">
      <c r="A89" s="24">
        <v>43101</v>
      </c>
      <c r="B89" t="s">
        <v>3127</v>
      </c>
      <c r="C89" t="s">
        <v>481</v>
      </c>
      <c r="E89">
        <v>18</v>
      </c>
    </row>
    <row r="90" spans="1:22" x14ac:dyDescent="0.25">
      <c r="A90" s="24">
        <v>43117</v>
      </c>
      <c r="B90" t="s">
        <v>3120</v>
      </c>
      <c r="C90" t="s">
        <v>481</v>
      </c>
      <c r="D90" t="s">
        <v>4660</v>
      </c>
      <c r="V90" s="15" t="s">
        <v>2038</v>
      </c>
    </row>
    <row r="91" spans="1:22" x14ac:dyDescent="0.25">
      <c r="A91" s="24">
        <v>43145</v>
      </c>
      <c r="B91" t="s">
        <v>3799</v>
      </c>
      <c r="C91" t="s">
        <v>3158</v>
      </c>
      <c r="E91">
        <v>41</v>
      </c>
      <c r="V91" s="26" t="s">
        <v>550</v>
      </c>
    </row>
    <row r="92" spans="1:22" x14ac:dyDescent="0.25">
      <c r="A92" s="24">
        <v>43156</v>
      </c>
      <c r="B92" t="s">
        <v>490</v>
      </c>
      <c r="C92" t="s">
        <v>481</v>
      </c>
      <c r="E92">
        <v>46</v>
      </c>
    </row>
    <row r="93" spans="1:22" x14ac:dyDescent="0.25">
      <c r="B93" t="s">
        <v>242</v>
      </c>
      <c r="C93" t="s">
        <v>3158</v>
      </c>
      <c r="V93" s="26" t="s">
        <v>4911</v>
      </c>
    </row>
    <row r="94" spans="1:22" x14ac:dyDescent="0.25">
      <c r="B94" t="s">
        <v>243</v>
      </c>
      <c r="C94" t="s">
        <v>481</v>
      </c>
      <c r="V94" s="26" t="s">
        <v>4911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E142"/>
  <sheetViews>
    <sheetView workbookViewId="0"/>
  </sheetViews>
  <sheetFormatPr defaultRowHeight="13.2" x14ac:dyDescent="0.25"/>
  <cols>
    <col min="2" max="2" width="11.109375" customWidth="1"/>
    <col min="3" max="3" width="10.44140625" customWidth="1"/>
    <col min="4" max="4" width="5" customWidth="1"/>
    <col min="5" max="5" width="10.6640625" customWidth="1"/>
    <col min="6" max="6" width="2.6640625" customWidth="1"/>
    <col min="7" max="7" width="4" customWidth="1"/>
    <col min="8" max="8" width="20.88671875" bestFit="1" customWidth="1"/>
    <col min="9" max="9" width="12.33203125" customWidth="1"/>
    <col min="10" max="10" width="15" customWidth="1"/>
    <col min="11" max="11" width="25.5546875" customWidth="1"/>
    <col min="12" max="12" width="38.6640625" customWidth="1"/>
    <col min="13" max="13" width="4.88671875" customWidth="1"/>
    <col min="14" max="14" width="4.44140625" customWidth="1"/>
    <col min="15" max="15" width="10.33203125" bestFit="1" customWidth="1"/>
    <col min="16" max="16" width="10.109375" customWidth="1"/>
    <col min="19" max="19" width="10.109375" bestFit="1" customWidth="1"/>
    <col min="20" max="20" width="3.5546875" customWidth="1"/>
    <col min="21" max="21" width="4.109375" customWidth="1"/>
  </cols>
  <sheetData>
    <row r="1" spans="1:57" s="1" customFormat="1" ht="15" x14ac:dyDescent="0.25">
      <c r="A1" s="1" t="s">
        <v>4057</v>
      </c>
      <c r="B1" s="6" t="s">
        <v>652</v>
      </c>
      <c r="C1" s="6" t="s">
        <v>4055</v>
      </c>
      <c r="D1" s="2" t="s">
        <v>3644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4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477</v>
      </c>
      <c r="Q1" s="1" t="s">
        <v>478</v>
      </c>
      <c r="R1" s="1" t="s">
        <v>479</v>
      </c>
      <c r="S1" s="1" t="s">
        <v>3643</v>
      </c>
      <c r="T1" s="1" t="s">
        <v>5122</v>
      </c>
      <c r="U1" s="2" t="s">
        <v>3430</v>
      </c>
      <c r="V1" s="3" t="s">
        <v>4010</v>
      </c>
      <c r="W1" s="1" t="s">
        <v>3651</v>
      </c>
      <c r="X1" s="1" t="s">
        <v>5123</v>
      </c>
      <c r="Y1" s="1" t="s">
        <v>5124</v>
      </c>
      <c r="Z1" s="1" t="s">
        <v>5125</v>
      </c>
      <c r="AA1" s="1" t="s">
        <v>5126</v>
      </c>
      <c r="AB1" s="1" t="s">
        <v>5127</v>
      </c>
      <c r="AC1" s="1" t="s">
        <v>5128</v>
      </c>
      <c r="AD1" s="1" t="s">
        <v>5129</v>
      </c>
      <c r="AE1" s="1" t="s">
        <v>5130</v>
      </c>
      <c r="AF1" s="1" t="s">
        <v>728</v>
      </c>
      <c r="AG1" s="1" t="s">
        <v>5131</v>
      </c>
      <c r="AH1" s="1" t="s">
        <v>5132</v>
      </c>
      <c r="AI1" s="1" t="s">
        <v>5133</v>
      </c>
      <c r="AJ1" s="1" t="s">
        <v>5134</v>
      </c>
      <c r="AK1" s="1" t="s">
        <v>5135</v>
      </c>
      <c r="AL1" s="1" t="s">
        <v>5136</v>
      </c>
      <c r="AM1" s="1" t="s">
        <v>5137</v>
      </c>
      <c r="AN1" s="1" t="s">
        <v>5138</v>
      </c>
      <c r="AO1" s="1" t="s">
        <v>5139</v>
      </c>
      <c r="AP1" s="1" t="s">
        <v>5140</v>
      </c>
      <c r="AQ1" s="1" t="s">
        <v>5141</v>
      </c>
      <c r="AR1" s="1" t="s">
        <v>5142</v>
      </c>
      <c r="AS1" s="1" t="s">
        <v>5143</v>
      </c>
      <c r="AT1" s="1" t="s">
        <v>5144</v>
      </c>
      <c r="AU1" s="1" t="s">
        <v>5145</v>
      </c>
      <c r="AV1" s="1" t="s">
        <v>5146</v>
      </c>
      <c r="AW1" s="1" t="s">
        <v>4703</v>
      </c>
      <c r="AX1" s="1" t="s">
        <v>4704</v>
      </c>
      <c r="AY1" s="1" t="s">
        <v>4705</v>
      </c>
      <c r="AZ1" s="1" t="s">
        <v>4706</v>
      </c>
      <c r="BA1" s="1" t="s">
        <v>4707</v>
      </c>
      <c r="BB1" s="1" t="s">
        <v>4708</v>
      </c>
      <c r="BC1" s="1" t="s">
        <v>4709</v>
      </c>
      <c r="BD1" s="1" t="s">
        <v>4710</v>
      </c>
      <c r="BE1" s="1" t="s">
        <v>4711</v>
      </c>
    </row>
    <row r="2" spans="1:57" s="1" customFormat="1" ht="15" x14ac:dyDescent="0.25">
      <c r="C2" s="6"/>
      <c r="D2" s="2"/>
      <c r="E2" s="2"/>
      <c r="K2" s="4"/>
      <c r="U2" s="2"/>
      <c r="V2" s="3"/>
    </row>
    <row r="3" spans="1:57" s="1" customFormat="1" ht="15" x14ac:dyDescent="0.25">
      <c r="C3" s="6"/>
      <c r="D3" s="2"/>
      <c r="E3" s="2"/>
      <c r="K3" s="4"/>
      <c r="U3" s="2"/>
      <c r="V3" s="3"/>
    </row>
    <row r="4" spans="1:57" s="1" customFormat="1" ht="15" x14ac:dyDescent="0.25">
      <c r="C4" s="6"/>
      <c r="D4" s="2"/>
      <c r="E4" s="2"/>
      <c r="K4" s="4"/>
      <c r="U4" s="2"/>
      <c r="V4" s="3"/>
    </row>
    <row r="5" spans="1:57" s="1" customFormat="1" ht="15" x14ac:dyDescent="0.25">
      <c r="C5" s="6"/>
      <c r="D5" s="2"/>
      <c r="E5" s="2"/>
      <c r="K5" s="4"/>
      <c r="U5" s="2"/>
      <c r="V5" s="3"/>
    </row>
    <row r="6" spans="1:57" s="1" customFormat="1" ht="15" x14ac:dyDescent="0.25">
      <c r="C6" s="6"/>
      <c r="D6" s="2"/>
      <c r="E6" s="2"/>
      <c r="K6" s="4"/>
      <c r="U6" s="2"/>
      <c r="V6" s="3"/>
    </row>
    <row r="7" spans="1:57" s="1" customFormat="1" ht="15" x14ac:dyDescent="0.25">
      <c r="A7" s="3"/>
      <c r="B7" s="3">
        <f>COUNTA(B2:B6)</f>
        <v>0</v>
      </c>
      <c r="C7" s="3">
        <f>COUNTA(C2:C6)</f>
        <v>0</v>
      </c>
      <c r="D7" s="3">
        <f>COUNTA(D2:D6)</f>
        <v>0</v>
      </c>
      <c r="E7" s="3">
        <f>COUNTA(E2:E6)</f>
        <v>0</v>
      </c>
      <c r="F7" s="3"/>
      <c r="H7" s="6">
        <v>43776</v>
      </c>
      <c r="I7" s="1" t="s">
        <v>3432</v>
      </c>
      <c r="V7" s="2"/>
      <c r="W7" s="3"/>
      <c r="AA7" s="1" t="s">
        <v>4712</v>
      </c>
      <c r="AB7" s="1" t="s">
        <v>4712</v>
      </c>
    </row>
    <row r="8" spans="1:57" s="1" customFormat="1" ht="15" x14ac:dyDescent="0.25">
      <c r="C8" s="6"/>
      <c r="D8" s="2"/>
      <c r="E8" s="2"/>
      <c r="K8" s="4"/>
      <c r="U8" s="2"/>
      <c r="V8" s="3"/>
    </row>
    <row r="9" spans="1:57" s="1" customFormat="1" ht="15" x14ac:dyDescent="0.25">
      <c r="C9" s="6"/>
      <c r="D9" s="2"/>
      <c r="E9" s="2"/>
      <c r="K9" s="4"/>
      <c r="U9" s="2"/>
      <c r="V9" s="3"/>
    </row>
    <row r="10" spans="1:57" s="1" customFormat="1" ht="15" x14ac:dyDescent="0.25">
      <c r="C10" s="6"/>
      <c r="D10" s="2"/>
      <c r="E10" s="2"/>
      <c r="K10" s="4"/>
      <c r="U10" s="2"/>
      <c r="V10" s="3"/>
    </row>
    <row r="11" spans="1:57" s="1" customFormat="1" ht="15" x14ac:dyDescent="0.25">
      <c r="C11" s="6"/>
      <c r="D11" s="2"/>
      <c r="E11" s="2"/>
      <c r="K11" s="4"/>
      <c r="U11" s="2"/>
      <c r="V11" s="3"/>
    </row>
    <row r="12" spans="1:57" s="1" customFormat="1" ht="15" x14ac:dyDescent="0.25">
      <c r="C12" s="6"/>
      <c r="D12" s="2"/>
      <c r="E12" s="2"/>
      <c r="K12" s="4"/>
      <c r="U12" s="2"/>
      <c r="V12" s="3"/>
    </row>
    <row r="13" spans="1:57" s="1" customFormat="1" ht="15" x14ac:dyDescent="0.25">
      <c r="A13" s="3"/>
      <c r="B13" s="3">
        <f>COUNTA(B8:B12)</f>
        <v>0</v>
      </c>
      <c r="C13" s="3">
        <f>COUNTA(C8:C12)</f>
        <v>0</v>
      </c>
      <c r="D13" s="3">
        <f>COUNTA(D8:D12)</f>
        <v>0</v>
      </c>
      <c r="E13" s="3">
        <f>COUNTA(E8:E12)</f>
        <v>0</v>
      </c>
      <c r="F13" s="3"/>
      <c r="H13" s="6">
        <v>43783</v>
      </c>
      <c r="I13" s="1" t="s">
        <v>3432</v>
      </c>
      <c r="V13" s="2"/>
      <c r="W13" s="3"/>
      <c r="AA13" s="1" t="s">
        <v>4712</v>
      </c>
      <c r="AB13" s="1" t="s">
        <v>4712</v>
      </c>
    </row>
    <row r="14" spans="1:57" s="1" customFormat="1" ht="15" x14ac:dyDescent="0.25">
      <c r="C14" s="6"/>
      <c r="D14" s="2"/>
      <c r="E14" s="2"/>
      <c r="K14" s="4"/>
      <c r="U14" s="2"/>
      <c r="V14" s="3"/>
    </row>
    <row r="15" spans="1:57" s="1" customFormat="1" ht="15" x14ac:dyDescent="0.25">
      <c r="C15" s="6"/>
      <c r="D15" s="2"/>
      <c r="E15" s="2"/>
      <c r="K15" s="4"/>
      <c r="U15" s="2"/>
      <c r="V15" s="3"/>
    </row>
    <row r="16" spans="1:57" s="1" customFormat="1" ht="15" x14ac:dyDescent="0.25">
      <c r="C16" s="6"/>
      <c r="D16" s="2"/>
      <c r="E16" s="2"/>
      <c r="K16" s="4"/>
      <c r="U16" s="2"/>
      <c r="V16" s="3"/>
    </row>
    <row r="17" spans="1:28" s="1" customFormat="1" ht="15" x14ac:dyDescent="0.25">
      <c r="C17" s="6"/>
      <c r="D17" s="2"/>
      <c r="E17" s="2"/>
      <c r="K17" s="4"/>
      <c r="U17" s="2"/>
      <c r="V17" s="3"/>
    </row>
    <row r="18" spans="1:28" s="1" customFormat="1" ht="15" x14ac:dyDescent="0.25">
      <c r="C18" s="6"/>
      <c r="D18" s="2"/>
      <c r="E18" s="2"/>
      <c r="K18" s="4"/>
      <c r="U18" s="2"/>
      <c r="V18" s="3"/>
    </row>
    <row r="19" spans="1:28" s="1" customFormat="1" ht="15" x14ac:dyDescent="0.25">
      <c r="A19" s="3"/>
      <c r="B19" s="3">
        <f>COUNTA(B14:B18)</f>
        <v>0</v>
      </c>
      <c r="C19" s="3">
        <f>COUNTA(C14:C18)</f>
        <v>0</v>
      </c>
      <c r="D19" s="3">
        <f>COUNTA(D14:D18)</f>
        <v>0</v>
      </c>
      <c r="E19" s="3">
        <f>COUNTA(E14:E18)</f>
        <v>0</v>
      </c>
      <c r="F19" s="3"/>
      <c r="H19" s="6">
        <v>43790</v>
      </c>
      <c r="I19" s="1" t="s">
        <v>3432</v>
      </c>
      <c r="V19" s="2"/>
      <c r="W19" s="3"/>
      <c r="AA19" s="1" t="s">
        <v>4712</v>
      </c>
      <c r="AB19" s="1" t="s">
        <v>4712</v>
      </c>
    </row>
    <row r="20" spans="1:28" ht="15" x14ac:dyDescent="0.25">
      <c r="A20" s="3"/>
      <c r="B20" s="3">
        <f>B19+B13+B7</f>
        <v>0</v>
      </c>
      <c r="C20" s="3">
        <f>C19+C13+C7</f>
        <v>0</v>
      </c>
      <c r="D20" s="3">
        <f>D19+D13+D7</f>
        <v>0</v>
      </c>
      <c r="E20" s="3">
        <f>E19+E13+E7</f>
        <v>0</v>
      </c>
      <c r="H20" s="11" t="s">
        <v>2671</v>
      </c>
      <c r="I20" s="1" t="s">
        <v>3432</v>
      </c>
      <c r="M20" s="5"/>
    </row>
    <row r="21" spans="1:28" ht="15" x14ac:dyDescent="0.25">
      <c r="A21" s="3"/>
      <c r="B21" s="3">
        <f>B20</f>
        <v>0</v>
      </c>
      <c r="C21" s="3">
        <f>C20</f>
        <v>0</v>
      </c>
      <c r="D21" s="3">
        <f>D20</f>
        <v>0</v>
      </c>
      <c r="E21" s="3">
        <f>E20</f>
        <v>0</v>
      </c>
      <c r="H21" s="11" t="s">
        <v>2672</v>
      </c>
      <c r="I21" s="1" t="s">
        <v>3432</v>
      </c>
      <c r="M21" s="5"/>
    </row>
    <row r="22" spans="1:28" s="1" customFormat="1" ht="15" x14ac:dyDescent="0.25">
      <c r="C22" s="6"/>
      <c r="D22" s="2"/>
      <c r="E22" s="2"/>
      <c r="K22" s="4"/>
      <c r="U22" s="2"/>
      <c r="V22" s="3"/>
    </row>
    <row r="23" spans="1:28" s="1" customFormat="1" ht="15" x14ac:dyDescent="0.25">
      <c r="C23" s="6"/>
      <c r="D23" s="2"/>
      <c r="E23" s="2"/>
      <c r="K23" s="4"/>
      <c r="U23" s="2"/>
      <c r="V23" s="3"/>
    </row>
    <row r="24" spans="1:28" s="1" customFormat="1" ht="15" x14ac:dyDescent="0.25">
      <c r="C24" s="6"/>
      <c r="D24" s="2"/>
      <c r="E24" s="2"/>
      <c r="K24" s="4"/>
      <c r="U24" s="2"/>
      <c r="V24" s="3"/>
    </row>
    <row r="25" spans="1:28" s="1" customFormat="1" ht="15" x14ac:dyDescent="0.25">
      <c r="C25" s="6"/>
      <c r="D25" s="2"/>
      <c r="E25" s="2"/>
      <c r="K25" s="4"/>
      <c r="U25" s="2"/>
      <c r="V25" s="3"/>
    </row>
    <row r="26" spans="1:28" s="1" customFormat="1" ht="15" x14ac:dyDescent="0.25">
      <c r="C26" s="6"/>
      <c r="D26" s="2"/>
      <c r="E26" s="2"/>
      <c r="K26" s="4"/>
      <c r="U26" s="2"/>
      <c r="V26" s="3"/>
    </row>
    <row r="27" spans="1:28" ht="15" x14ac:dyDescent="0.25">
      <c r="B27" s="3">
        <f>COUNTA(B22:B26)</f>
        <v>0</v>
      </c>
      <c r="C27" s="3">
        <f>COUNTA(C22:C26)</f>
        <v>0</v>
      </c>
      <c r="D27" s="3">
        <f>COUNTA(D22:D26)</f>
        <v>0</v>
      </c>
      <c r="E27" s="3">
        <f>COUNTA(E22:E26)</f>
        <v>0</v>
      </c>
      <c r="H27" s="6">
        <v>43804</v>
      </c>
      <c r="I27" s="1" t="s">
        <v>3432</v>
      </c>
    </row>
    <row r="28" spans="1:28" s="1" customFormat="1" ht="15" x14ac:dyDescent="0.25">
      <c r="C28" s="6"/>
      <c r="D28" s="2"/>
      <c r="E28" s="2"/>
      <c r="K28" s="4"/>
      <c r="U28" s="2"/>
      <c r="V28" s="3"/>
    </row>
    <row r="29" spans="1:28" s="1" customFormat="1" ht="15" x14ac:dyDescent="0.25">
      <c r="C29" s="6"/>
      <c r="D29" s="2"/>
      <c r="E29" s="2"/>
      <c r="K29" s="4"/>
      <c r="U29" s="2"/>
      <c r="V29" s="3"/>
    </row>
    <row r="30" spans="1:28" s="1" customFormat="1" ht="15" x14ac:dyDescent="0.25">
      <c r="C30" s="6"/>
      <c r="D30" s="2"/>
      <c r="E30" s="2"/>
      <c r="K30" s="4"/>
      <c r="U30" s="2"/>
      <c r="V30" s="3"/>
    </row>
    <row r="31" spans="1:28" s="1" customFormat="1" ht="15" x14ac:dyDescent="0.25">
      <c r="C31" s="6"/>
      <c r="D31" s="2"/>
      <c r="E31" s="2"/>
      <c r="K31" s="4"/>
      <c r="U31" s="2"/>
      <c r="V31" s="3"/>
    </row>
    <row r="32" spans="1:28" s="1" customFormat="1" ht="15" x14ac:dyDescent="0.25">
      <c r="C32" s="6"/>
      <c r="D32" s="2"/>
      <c r="E32" s="2"/>
      <c r="K32" s="4"/>
      <c r="U32" s="2"/>
      <c r="V32" s="3"/>
    </row>
    <row r="33" spans="1:47" ht="15" x14ac:dyDescent="0.25">
      <c r="B33" s="3">
        <f>COUNTA(B28:B32)</f>
        <v>0</v>
      </c>
      <c r="C33" s="3">
        <f>COUNTA(C28:C32)</f>
        <v>0</v>
      </c>
      <c r="D33" s="3">
        <f>COUNTA(D28:D32)</f>
        <v>0</v>
      </c>
      <c r="E33" s="3">
        <f>COUNTA(E28:E32)</f>
        <v>0</v>
      </c>
      <c r="H33" s="6">
        <v>43811</v>
      </c>
      <c r="I33" s="1" t="s">
        <v>3432</v>
      </c>
    </row>
    <row r="34" spans="1:47" s="1" customFormat="1" ht="15" x14ac:dyDescent="0.25">
      <c r="C34" s="6"/>
      <c r="D34" s="2"/>
      <c r="E34" s="2"/>
      <c r="K34" s="4"/>
      <c r="U34" s="2"/>
      <c r="V34" s="3"/>
    </row>
    <row r="35" spans="1:47" s="1" customFormat="1" ht="15" x14ac:dyDescent="0.25">
      <c r="C35" s="6"/>
      <c r="D35" s="2"/>
      <c r="E35" s="2"/>
      <c r="K35" s="4"/>
      <c r="U35" s="2"/>
      <c r="V35" s="3"/>
    </row>
    <row r="36" spans="1:47" s="1" customFormat="1" ht="15" x14ac:dyDescent="0.25">
      <c r="C36" s="6"/>
      <c r="D36" s="2"/>
      <c r="E36" s="2"/>
      <c r="K36" s="4"/>
      <c r="U36" s="2"/>
      <c r="V36" s="3"/>
    </row>
    <row r="37" spans="1:47" s="1" customFormat="1" ht="15" x14ac:dyDescent="0.25">
      <c r="C37" s="6"/>
      <c r="D37" s="2"/>
      <c r="E37" s="2"/>
      <c r="K37" s="4"/>
      <c r="U37" s="2"/>
      <c r="V37" s="3"/>
    </row>
    <row r="38" spans="1:47" s="1" customFormat="1" ht="15" x14ac:dyDescent="0.25">
      <c r="C38" s="6"/>
      <c r="D38" s="2"/>
      <c r="E38" s="2"/>
      <c r="K38" s="4"/>
      <c r="U38" s="2"/>
      <c r="V38" s="3"/>
    </row>
    <row r="39" spans="1:47" ht="15" x14ac:dyDescent="0.25">
      <c r="B39" s="3">
        <f>COUNTA(B34:B38)</f>
        <v>0</v>
      </c>
      <c r="C39" s="3">
        <f>COUNTA(C34:C38)</f>
        <v>0</v>
      </c>
      <c r="D39" s="3">
        <f>COUNTA(D34:D38)</f>
        <v>0</v>
      </c>
      <c r="E39" s="3">
        <f>COUNTA(E34:E38)</f>
        <v>0</v>
      </c>
      <c r="H39" s="6">
        <v>43818</v>
      </c>
      <c r="I39" s="1" t="s">
        <v>3432</v>
      </c>
    </row>
    <row r="40" spans="1:47" ht="15" x14ac:dyDescent="0.25">
      <c r="B40" s="3"/>
      <c r="C40" s="3"/>
      <c r="D40" s="3"/>
      <c r="E40" s="3"/>
      <c r="H40" s="6"/>
      <c r="I40" s="1"/>
    </row>
    <row r="41" spans="1:47" ht="15" x14ac:dyDescent="0.25">
      <c r="B41" s="3"/>
      <c r="C41" s="3"/>
      <c r="D41" s="3"/>
      <c r="E41" s="3"/>
      <c r="H41" s="6"/>
      <c r="I41" s="1"/>
    </row>
    <row r="42" spans="1:47" ht="15" x14ac:dyDescent="0.25">
      <c r="B42" s="3"/>
      <c r="C42" s="3"/>
      <c r="D42" s="3"/>
      <c r="E42" s="3"/>
      <c r="H42" s="6"/>
      <c r="I42" s="1"/>
    </row>
    <row r="43" spans="1:47" ht="15" x14ac:dyDescent="0.25">
      <c r="B43" s="3"/>
      <c r="C43" s="3"/>
      <c r="D43" s="3"/>
      <c r="E43" s="3"/>
      <c r="H43" s="6"/>
      <c r="I43" s="1"/>
    </row>
    <row r="44" spans="1:47" s="1" customFormat="1" ht="15" x14ac:dyDescent="0.25">
      <c r="C44" s="6"/>
      <c r="D44" s="2"/>
      <c r="E44" s="2"/>
      <c r="K44" s="4"/>
      <c r="U44" s="2"/>
      <c r="V44" s="3"/>
    </row>
    <row r="45" spans="1:47" ht="15" x14ac:dyDescent="0.25">
      <c r="B45" s="3">
        <f>COUNTA(B40:B44)</f>
        <v>0</v>
      </c>
      <c r="C45" s="3">
        <f>COUNTA(C40:C44)</f>
        <v>0</v>
      </c>
      <c r="D45" s="3">
        <f>COUNTA(D40:D44)</f>
        <v>0</v>
      </c>
      <c r="E45" s="3">
        <f>COUNTA(E40:E44)</f>
        <v>0</v>
      </c>
      <c r="H45" s="6">
        <v>43825</v>
      </c>
      <c r="I45" s="1" t="s">
        <v>3432</v>
      </c>
    </row>
    <row r="46" spans="1:47" ht="15" x14ac:dyDescent="0.25">
      <c r="A46" s="3"/>
      <c r="B46" s="3">
        <f>B39+B33+B27+B45</f>
        <v>0</v>
      </c>
      <c r="C46" s="3">
        <f>C39+C33+C27+C45</f>
        <v>0</v>
      </c>
      <c r="D46" s="3">
        <f>D39+D33+D27+D45</f>
        <v>0</v>
      </c>
      <c r="E46" s="3">
        <f>E39+E33+E27+E45</f>
        <v>0</v>
      </c>
      <c r="H46" s="11" t="s">
        <v>2767</v>
      </c>
      <c r="I46" s="1" t="s">
        <v>3432</v>
      </c>
      <c r="M46" s="5"/>
    </row>
    <row r="47" spans="1:47" ht="15" x14ac:dyDescent="0.25">
      <c r="A47" s="3"/>
      <c r="B47" s="3">
        <f>B46+B21</f>
        <v>0</v>
      </c>
      <c r="C47" s="3">
        <f>C46+C21</f>
        <v>0</v>
      </c>
      <c r="D47" s="3">
        <f>D46+D21</f>
        <v>0</v>
      </c>
      <c r="E47" s="3">
        <f>E46+E21</f>
        <v>0</v>
      </c>
      <c r="H47" s="11" t="s">
        <v>2672</v>
      </c>
      <c r="I47" s="1" t="s">
        <v>3432</v>
      </c>
      <c r="M47" s="5"/>
    </row>
    <row r="48" spans="1:47" s="1" customFormat="1" ht="15" x14ac:dyDescent="0.25">
      <c r="A48" s="9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</row>
    <row r="49" spans="1:47" ht="15" x14ac:dyDescent="0.25">
      <c r="B49" s="3">
        <f>COUNTA(B48:B48)</f>
        <v>0</v>
      </c>
      <c r="C49" s="3">
        <f>COUNTA(C48:C48)</f>
        <v>0</v>
      </c>
      <c r="D49" s="3">
        <f>COUNTA(D48:D48)</f>
        <v>0</v>
      </c>
      <c r="E49" s="3">
        <f>COUNTA(E48:E48)</f>
        <v>0</v>
      </c>
      <c r="H49" s="6">
        <v>43832</v>
      </c>
      <c r="I49" s="1" t="s">
        <v>3432</v>
      </c>
    </row>
    <row r="50" spans="1:47" s="1" customFormat="1" ht="15" x14ac:dyDescent="0.25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</row>
    <row r="51" spans="1:47" s="1" customFormat="1" ht="15" x14ac:dyDescent="0.25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</row>
    <row r="52" spans="1:47" s="1" customFormat="1" ht="15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</row>
    <row r="53" spans="1:47" s="1" customFormat="1" ht="15" x14ac:dyDescent="0.25">
      <c r="A53" s="9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</row>
    <row r="54" spans="1:47" ht="15" x14ac:dyDescent="0.25">
      <c r="B54" s="3">
        <f>COUNTA(B50:B53)</f>
        <v>0</v>
      </c>
      <c r="C54" s="3">
        <f>COUNTA(C50:C53)</f>
        <v>0</v>
      </c>
      <c r="D54" s="3">
        <f>COUNTA(D50:D53)</f>
        <v>0</v>
      </c>
      <c r="E54" s="3">
        <f>COUNTA(E50:E53)</f>
        <v>0</v>
      </c>
      <c r="H54" s="6">
        <v>43839</v>
      </c>
      <c r="I54" s="1" t="s">
        <v>3432</v>
      </c>
    </row>
    <row r="55" spans="1:47" s="1" customFormat="1" ht="15" x14ac:dyDescent="0.25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</row>
    <row r="56" spans="1:47" s="1" customFormat="1" ht="15" x14ac:dyDescent="0.25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</row>
    <row r="57" spans="1:47" s="1" customFormat="1" ht="15" x14ac:dyDescent="0.25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</row>
    <row r="58" spans="1:47" s="1" customFormat="1" ht="15" x14ac:dyDescent="0.25">
      <c r="A58" s="9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</row>
    <row r="59" spans="1:47" ht="15" x14ac:dyDescent="0.25">
      <c r="B59" s="3">
        <f>COUNTA(B55:B58)</f>
        <v>0</v>
      </c>
      <c r="C59" s="3">
        <f>COUNTA(C55:C58)</f>
        <v>0</v>
      </c>
      <c r="D59" s="3">
        <f>COUNTA(D55:D58)</f>
        <v>0</v>
      </c>
      <c r="E59" s="3">
        <f>COUNTA(E55:E58)</f>
        <v>0</v>
      </c>
      <c r="H59" s="6">
        <v>43846</v>
      </c>
      <c r="I59" s="1" t="s">
        <v>3432</v>
      </c>
    </row>
    <row r="60" spans="1:47" s="1" customFormat="1" ht="15" x14ac:dyDescent="0.2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</row>
    <row r="61" spans="1:47" s="1" customFormat="1" ht="15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</row>
    <row r="62" spans="1:47" s="1" customFormat="1" ht="15" x14ac:dyDescent="0.25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</row>
    <row r="63" spans="1:47" s="1" customFormat="1" ht="15" x14ac:dyDescent="0.25">
      <c r="A63" s="9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</row>
    <row r="64" spans="1:47" ht="15" x14ac:dyDescent="0.25">
      <c r="B64" s="3">
        <f>COUNTA(B60:B63)</f>
        <v>0</v>
      </c>
      <c r="C64" s="3">
        <f>COUNTA(C60:C63)</f>
        <v>0</v>
      </c>
      <c r="D64" s="3">
        <f>COUNTA(D60:D63)</f>
        <v>0</v>
      </c>
      <c r="E64" s="3">
        <f>COUNTA(E60:E63)</f>
        <v>0</v>
      </c>
      <c r="H64" s="6">
        <v>43853</v>
      </c>
      <c r="I64" s="1" t="s">
        <v>3432</v>
      </c>
    </row>
    <row r="65" spans="1:47" s="1" customFormat="1" ht="15" x14ac:dyDescent="0.25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</row>
    <row r="66" spans="1:47" s="1" customFormat="1" ht="15" x14ac:dyDescent="0.25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</row>
    <row r="67" spans="1:47" s="1" customFormat="1" ht="15" x14ac:dyDescent="0.25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</row>
    <row r="68" spans="1:47" s="1" customFormat="1" ht="15" x14ac:dyDescent="0.25">
      <c r="A68" s="9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</row>
    <row r="69" spans="1:47" ht="15" x14ac:dyDescent="0.25">
      <c r="B69" s="3">
        <f>COUNTA(B65:B68)</f>
        <v>0</v>
      </c>
      <c r="C69" s="3">
        <f>COUNTA(C65:C68)</f>
        <v>0</v>
      </c>
      <c r="D69" s="3">
        <f>COUNTA(D65:D68)</f>
        <v>0</v>
      </c>
      <c r="E69" s="3">
        <f>COUNTA(E65:E68)</f>
        <v>0</v>
      </c>
      <c r="H69" s="6">
        <v>43860</v>
      </c>
      <c r="I69" s="1" t="s">
        <v>3432</v>
      </c>
    </row>
    <row r="70" spans="1:47" ht="15" x14ac:dyDescent="0.25">
      <c r="A70" s="3"/>
      <c r="B70" s="3">
        <f>B49+B54+B59+B64+B69</f>
        <v>0</v>
      </c>
      <c r="C70" s="3">
        <f>C49+C54+C59+C64+C69</f>
        <v>0</v>
      </c>
      <c r="D70" s="3">
        <f>D49+D54+D59+D64+D69</f>
        <v>0</v>
      </c>
      <c r="E70" s="3">
        <f>E49+E54+E59+E64+E69</f>
        <v>0</v>
      </c>
      <c r="H70" s="11" t="s">
        <v>1425</v>
      </c>
      <c r="I70" s="1" t="s">
        <v>3432</v>
      </c>
      <c r="M70" s="5"/>
    </row>
    <row r="71" spans="1:47" ht="15" x14ac:dyDescent="0.25">
      <c r="A71" s="3"/>
      <c r="B71" s="3">
        <f>B70+B47</f>
        <v>0</v>
      </c>
      <c r="C71" s="3">
        <f>C70+C47</f>
        <v>0</v>
      </c>
      <c r="D71" s="3">
        <f>D70+D47</f>
        <v>0</v>
      </c>
      <c r="E71" s="3">
        <f>E70+E47</f>
        <v>0</v>
      </c>
      <c r="H71" s="11" t="s">
        <v>2512</v>
      </c>
      <c r="I71" s="1" t="s">
        <v>3432</v>
      </c>
      <c r="M71" s="5"/>
    </row>
    <row r="72" spans="1:47" s="1" customFormat="1" ht="15" x14ac:dyDescent="0.25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</row>
    <row r="73" spans="1:47" s="1" customFormat="1" ht="15" x14ac:dyDescent="0.25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</row>
    <row r="74" spans="1:47" s="1" customFormat="1" ht="15" x14ac:dyDescent="0.25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</row>
    <row r="75" spans="1:47" s="1" customFormat="1" ht="15" x14ac:dyDescent="0.25">
      <c r="A75" s="9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</row>
    <row r="76" spans="1:47" ht="15" x14ac:dyDescent="0.25">
      <c r="B76" s="3">
        <f>COUNTA(B72:B75)</f>
        <v>0</v>
      </c>
      <c r="C76" s="3">
        <f>COUNTA(C72:C75)</f>
        <v>0</v>
      </c>
      <c r="D76" s="3">
        <f>COUNTA(D72:D75)</f>
        <v>0</v>
      </c>
      <c r="E76" s="3">
        <f>COUNTA(E72:E75)</f>
        <v>0</v>
      </c>
      <c r="H76" s="6">
        <v>43867</v>
      </c>
      <c r="I76" s="1" t="s">
        <v>3432</v>
      </c>
    </row>
    <row r="77" spans="1:47" s="1" customFormat="1" ht="15" x14ac:dyDescent="0.25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</row>
    <row r="78" spans="1:47" s="1" customFormat="1" ht="15" x14ac:dyDescent="0.25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</row>
    <row r="79" spans="1:47" s="1" customFormat="1" ht="15" x14ac:dyDescent="0.25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</row>
    <row r="80" spans="1:47" s="1" customFormat="1" ht="15" x14ac:dyDescent="0.25">
      <c r="A80" s="9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</row>
    <row r="81" spans="1:47" ht="15" x14ac:dyDescent="0.25">
      <c r="B81" s="3">
        <f>COUNTA(B77:B80)</f>
        <v>0</v>
      </c>
      <c r="C81" s="3">
        <f>COUNTA(C77:C80)</f>
        <v>0</v>
      </c>
      <c r="D81" s="3">
        <f>COUNTA(D77:D80)</f>
        <v>0</v>
      </c>
      <c r="E81" s="3">
        <f>COUNTA(E77:E80)</f>
        <v>0</v>
      </c>
      <c r="H81" s="6">
        <v>43874</v>
      </c>
      <c r="I81" s="1" t="s">
        <v>3432</v>
      </c>
    </row>
    <row r="82" spans="1:47" s="1" customFormat="1" ht="15" x14ac:dyDescent="0.25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</row>
    <row r="83" spans="1:47" s="1" customFormat="1" ht="15" x14ac:dyDescent="0.25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</row>
    <row r="84" spans="1:47" s="1" customFormat="1" ht="15" x14ac:dyDescent="0.25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</row>
    <row r="85" spans="1:47" s="1" customFormat="1" ht="15" x14ac:dyDescent="0.25">
      <c r="A85" s="9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</row>
    <row r="86" spans="1:47" ht="15" x14ac:dyDescent="0.25">
      <c r="B86" s="3">
        <f>COUNTA(B82:B85)</f>
        <v>0</v>
      </c>
      <c r="C86" s="3">
        <f>COUNTA(C82:C85)</f>
        <v>0</v>
      </c>
      <c r="D86" s="3">
        <f>COUNTA(D82:D85)</f>
        <v>0</v>
      </c>
      <c r="E86" s="3">
        <f>COUNTA(E82:E85)</f>
        <v>0</v>
      </c>
      <c r="H86" s="6">
        <v>43881</v>
      </c>
      <c r="I86" s="1" t="s">
        <v>3432</v>
      </c>
    </row>
    <row r="87" spans="1:47" s="1" customFormat="1" ht="15" x14ac:dyDescent="0.25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</row>
    <row r="88" spans="1:47" s="1" customFormat="1" ht="15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</row>
    <row r="89" spans="1:47" s="1" customFormat="1" ht="15" x14ac:dyDescent="0.25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</row>
    <row r="90" spans="1:47" s="1" customFormat="1" ht="15" x14ac:dyDescent="0.25">
      <c r="A90" s="9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</row>
    <row r="91" spans="1:47" ht="15" x14ac:dyDescent="0.25">
      <c r="B91" s="3">
        <f>COUNTA(B87:B90)</f>
        <v>0</v>
      </c>
      <c r="C91" s="3">
        <f>COUNTA(C87:C90)</f>
        <v>0</v>
      </c>
      <c r="D91" s="3">
        <f>COUNTA(D87:D90)</f>
        <v>0</v>
      </c>
      <c r="E91" s="3">
        <f>COUNTA(E87:E90)</f>
        <v>0</v>
      </c>
      <c r="H91" s="6">
        <v>43888</v>
      </c>
      <c r="I91" s="1" t="s">
        <v>3432</v>
      </c>
    </row>
    <row r="92" spans="1:47" ht="15" x14ac:dyDescent="0.25">
      <c r="A92" s="3"/>
      <c r="B92" s="3">
        <f>B76+B81+B86+B91</f>
        <v>0</v>
      </c>
      <c r="C92" s="3">
        <f>C76+C81+C86+C91</f>
        <v>0</v>
      </c>
      <c r="D92" s="3">
        <f>D76+D81+D86+D91</f>
        <v>0</v>
      </c>
      <c r="E92" s="3">
        <f>E76+E81+E86+E91</f>
        <v>0</v>
      </c>
      <c r="H92" s="11" t="s">
        <v>1762</v>
      </c>
      <c r="I92" s="1" t="s">
        <v>3432</v>
      </c>
      <c r="M92" s="5"/>
    </row>
    <row r="93" spans="1:47" ht="15" x14ac:dyDescent="0.25">
      <c r="A93" s="3"/>
      <c r="B93" s="3">
        <f>B92+B71</f>
        <v>0</v>
      </c>
      <c r="C93" s="3">
        <f>C92+C71</f>
        <v>0</v>
      </c>
      <c r="D93" s="3">
        <f>D92+D71</f>
        <v>0</v>
      </c>
      <c r="E93" s="3">
        <f>E92+E71</f>
        <v>0</v>
      </c>
      <c r="H93" s="11" t="s">
        <v>2512</v>
      </c>
      <c r="I93" s="1" t="s">
        <v>3432</v>
      </c>
      <c r="M93" s="5"/>
    </row>
    <row r="94" spans="1:47" s="1" customFormat="1" ht="15" x14ac:dyDescent="0.25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</row>
    <row r="95" spans="1:47" s="1" customFormat="1" ht="15" x14ac:dyDescent="0.25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</row>
    <row r="96" spans="1:47" s="1" customFormat="1" ht="15" x14ac:dyDescent="0.25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</row>
    <row r="97" spans="1:47" s="1" customFormat="1" ht="15" x14ac:dyDescent="0.25">
      <c r="A97" s="9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</row>
    <row r="98" spans="1:47" ht="15" x14ac:dyDescent="0.25">
      <c r="B98" s="3">
        <f>COUNTA(B94:B97)</f>
        <v>0</v>
      </c>
      <c r="C98" s="3">
        <f>COUNTA(C94:C97)</f>
        <v>0</v>
      </c>
      <c r="D98" s="3">
        <f>COUNTA(D94:D97)</f>
        <v>0</v>
      </c>
      <c r="E98" s="3">
        <f>COUNTA(E94:E97)</f>
        <v>0</v>
      </c>
      <c r="H98" s="6">
        <v>43895</v>
      </c>
      <c r="I98" s="1" t="s">
        <v>3432</v>
      </c>
    </row>
    <row r="99" spans="1:47" s="1" customFormat="1" ht="15" x14ac:dyDescent="0.25"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</row>
    <row r="100" spans="1:47" s="1" customFormat="1" ht="15" x14ac:dyDescent="0.25"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</row>
    <row r="101" spans="1:47" s="1" customFormat="1" ht="15" x14ac:dyDescent="0.25"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</row>
    <row r="102" spans="1:47" s="1" customFormat="1" ht="15" x14ac:dyDescent="0.25">
      <c r="A102" s="9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</row>
    <row r="103" spans="1:47" ht="15" x14ac:dyDescent="0.25">
      <c r="B103" s="3">
        <f>COUNTA(B99:B102)</f>
        <v>0</v>
      </c>
      <c r="C103" s="3">
        <f>COUNTA(C99:C102)</f>
        <v>0</v>
      </c>
      <c r="D103" s="3">
        <f>COUNTA(D99:D102)</f>
        <v>0</v>
      </c>
      <c r="E103" s="3">
        <f>COUNTA(E99:E102)</f>
        <v>0</v>
      </c>
      <c r="H103" s="6">
        <v>43902</v>
      </c>
      <c r="I103" s="1" t="s">
        <v>3432</v>
      </c>
    </row>
    <row r="104" spans="1:47" s="1" customFormat="1" ht="15" x14ac:dyDescent="0.25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</row>
    <row r="105" spans="1:47" s="1" customFormat="1" ht="15" x14ac:dyDescent="0.25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</row>
    <row r="106" spans="1:47" s="1" customFormat="1" ht="15" x14ac:dyDescent="0.25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</row>
    <row r="107" spans="1:47" s="1" customFormat="1" ht="15" x14ac:dyDescent="0.25">
      <c r="A107" s="9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</row>
    <row r="108" spans="1:47" ht="15" x14ac:dyDescent="0.25">
      <c r="B108" s="3">
        <f>COUNTA(B104:B107)</f>
        <v>0</v>
      </c>
      <c r="C108" s="3">
        <f>COUNTA(C104:C107)</f>
        <v>0</v>
      </c>
      <c r="D108" s="3">
        <f>COUNTA(D104:D107)</f>
        <v>0</v>
      </c>
      <c r="E108" s="3">
        <f>COUNTA(E104:E107)</f>
        <v>0</v>
      </c>
      <c r="H108" s="6">
        <v>43909</v>
      </c>
      <c r="I108" s="1" t="s">
        <v>3432</v>
      </c>
    </row>
    <row r="109" spans="1:47" s="1" customFormat="1" ht="15" x14ac:dyDescent="0.25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1:47" s="1" customFormat="1" ht="15" x14ac:dyDescent="0.25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</row>
    <row r="111" spans="1:47" s="1" customFormat="1" ht="15" x14ac:dyDescent="0.25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47" s="1" customFormat="1" ht="15" x14ac:dyDescent="0.25">
      <c r="A112" s="9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1:47" ht="15" x14ac:dyDescent="0.25">
      <c r="B113" s="3">
        <f>COUNTA(B109:B112)</f>
        <v>0</v>
      </c>
      <c r="C113" s="3">
        <f>COUNTA(C109:C112)</f>
        <v>0</v>
      </c>
      <c r="D113" s="3">
        <f>COUNTA(D109:D112)</f>
        <v>0</v>
      </c>
      <c r="E113" s="3">
        <f>COUNTA(E109:E112)</f>
        <v>0</v>
      </c>
      <c r="H113" s="6">
        <v>43916</v>
      </c>
      <c r="I113" s="1" t="s">
        <v>3432</v>
      </c>
    </row>
    <row r="114" spans="1:47" ht="15" x14ac:dyDescent="0.25">
      <c r="A114" s="3"/>
      <c r="B114" s="3">
        <f>B98+B103+B108+B113</f>
        <v>0</v>
      </c>
      <c r="C114" s="3">
        <f>C98+C103+C108+C113</f>
        <v>0</v>
      </c>
      <c r="D114" s="3">
        <f>D98+D103+D108+D113</f>
        <v>0</v>
      </c>
      <c r="E114" s="3">
        <f>E98+E103+E108+E113</f>
        <v>0</v>
      </c>
      <c r="H114" s="11" t="s">
        <v>320</v>
      </c>
      <c r="I114" s="1" t="s">
        <v>3432</v>
      </c>
      <c r="M114" s="5"/>
    </row>
    <row r="115" spans="1:47" ht="15" x14ac:dyDescent="0.25">
      <c r="A115" s="3"/>
      <c r="B115" s="3">
        <f>B114+B93</f>
        <v>0</v>
      </c>
      <c r="C115" s="3">
        <f>C114+C93</f>
        <v>0</v>
      </c>
      <c r="D115" s="3">
        <f>D114+D93</f>
        <v>0</v>
      </c>
      <c r="E115" s="3">
        <f>E114+E93</f>
        <v>0</v>
      </c>
      <c r="H115" s="11" t="s">
        <v>2512</v>
      </c>
      <c r="I115" s="1" t="s">
        <v>3432</v>
      </c>
      <c r="M115" s="5"/>
    </row>
    <row r="116" spans="1:47" s="1" customFormat="1" ht="15" x14ac:dyDescent="0.25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47" s="1" customFormat="1" ht="15" x14ac:dyDescent="0.25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47" s="1" customFormat="1" ht="15" x14ac:dyDescent="0.25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47" s="1" customFormat="1" ht="15" x14ac:dyDescent="0.25">
      <c r="A119" s="9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47" ht="15" x14ac:dyDescent="0.25">
      <c r="B120" s="3">
        <f>COUNTA(B116:B119)</f>
        <v>0</v>
      </c>
      <c r="C120" s="3">
        <f>COUNTA(C116:C119)</f>
        <v>0</v>
      </c>
      <c r="D120" s="3">
        <f>COUNTA(D116:D119)</f>
        <v>0</v>
      </c>
      <c r="E120" s="3">
        <f>COUNTA(E116:E119)</f>
        <v>0</v>
      </c>
      <c r="H120" s="6">
        <v>43923</v>
      </c>
      <c r="I120" s="1" t="s">
        <v>3432</v>
      </c>
    </row>
    <row r="121" spans="1:47" s="1" customFormat="1" ht="15" x14ac:dyDescent="0.25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1:47" s="1" customFormat="1" ht="15" x14ac:dyDescent="0.25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47" s="1" customFormat="1" ht="15" x14ac:dyDescent="0.25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47" s="1" customFormat="1" ht="15" x14ac:dyDescent="0.25">
      <c r="A124" s="9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47" ht="15" x14ac:dyDescent="0.25">
      <c r="B125" s="3">
        <f>COUNTA(B121:B124)</f>
        <v>0</v>
      </c>
      <c r="C125" s="3">
        <f>COUNTA(C121:C124)</f>
        <v>0</v>
      </c>
      <c r="D125" s="3">
        <f>COUNTA(D121:D124)</f>
        <v>0</v>
      </c>
      <c r="E125" s="3">
        <f>COUNTA(E121:E124)</f>
        <v>0</v>
      </c>
      <c r="H125" s="6">
        <v>43930</v>
      </c>
      <c r="I125" s="1" t="s">
        <v>3432</v>
      </c>
    </row>
    <row r="126" spans="1:47" s="1" customFormat="1" ht="15" x14ac:dyDescent="0.25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1:47" s="1" customFormat="1" ht="15" x14ac:dyDescent="0.25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47" s="1" customFormat="1" ht="15" x14ac:dyDescent="0.25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47" s="1" customFormat="1" ht="15" x14ac:dyDescent="0.25">
      <c r="A129" s="9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47" ht="15" x14ac:dyDescent="0.25">
      <c r="B130" s="3">
        <f>COUNTA(B126:B129)</f>
        <v>0</v>
      </c>
      <c r="C130" s="3">
        <f>COUNTA(C126:C129)</f>
        <v>0</v>
      </c>
      <c r="D130" s="3">
        <f>COUNTA(D126:D129)</f>
        <v>0</v>
      </c>
      <c r="E130" s="3">
        <f>COUNTA(E126:E129)</f>
        <v>0</v>
      </c>
      <c r="H130" s="6">
        <v>43937</v>
      </c>
      <c r="I130" s="1" t="s">
        <v>3432</v>
      </c>
    </row>
    <row r="131" spans="1:47" s="1" customFormat="1" ht="15" x14ac:dyDescent="0.25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1:47" s="1" customFormat="1" ht="15" x14ac:dyDescent="0.25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s="1" customFormat="1" ht="15" x14ac:dyDescent="0.25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s="1" customFormat="1" ht="15" x14ac:dyDescent="0.25">
      <c r="A134" s="9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1:47" ht="15" x14ac:dyDescent="0.25">
      <c r="B135" s="3">
        <f>COUNTA(B131:B134)</f>
        <v>0</v>
      </c>
      <c r="C135" s="3">
        <f>COUNTA(C131:C134)</f>
        <v>0</v>
      </c>
      <c r="D135" s="3">
        <f>COUNTA(D131:D134)</f>
        <v>0</v>
      </c>
      <c r="E135" s="3">
        <f>COUNTA(E131:E134)</f>
        <v>0</v>
      </c>
      <c r="H135" s="6">
        <v>43944</v>
      </c>
      <c r="I135" s="1" t="s">
        <v>3432</v>
      </c>
    </row>
    <row r="136" spans="1:47" s="1" customFormat="1" ht="15" x14ac:dyDescent="0.25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1:47" s="1" customFormat="1" ht="15" x14ac:dyDescent="0.25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1:47" s="1" customFormat="1" ht="15" x14ac:dyDescent="0.25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1:47" s="1" customFormat="1" ht="15" x14ac:dyDescent="0.25">
      <c r="A139" s="9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ht="15" x14ac:dyDescent="0.25">
      <c r="B140" s="3">
        <f>COUNTA(B136:B139)</f>
        <v>0</v>
      </c>
      <c r="C140" s="3">
        <f>COUNTA(C136:C139)</f>
        <v>0</v>
      </c>
      <c r="D140" s="3">
        <f>COUNTA(D136:D139)</f>
        <v>0</v>
      </c>
      <c r="E140" s="3">
        <f>COUNTA(E136:E139)</f>
        <v>0</v>
      </c>
      <c r="H140" s="6">
        <v>43951</v>
      </c>
      <c r="I140" s="1" t="s">
        <v>3432</v>
      </c>
    </row>
    <row r="141" spans="1:47" ht="15" x14ac:dyDescent="0.25">
      <c r="A141" s="3"/>
      <c r="B141" s="3">
        <f>B120+B125+B130+B135+B140</f>
        <v>0</v>
      </c>
      <c r="C141" s="3">
        <f>C120+C125+C130+C135+C140</f>
        <v>0</v>
      </c>
      <c r="D141" s="3">
        <f>D120+D125+D130+D135+D140</f>
        <v>0</v>
      </c>
      <c r="E141" s="3">
        <f>E120+E125+E130+E135+E140</f>
        <v>0</v>
      </c>
      <c r="H141" s="11" t="s">
        <v>322</v>
      </c>
      <c r="I141" s="1" t="s">
        <v>3432</v>
      </c>
      <c r="M141" s="5"/>
    </row>
    <row r="142" spans="1:47" ht="15" x14ac:dyDescent="0.25">
      <c r="A142" s="3"/>
      <c r="B142" s="3">
        <f>B141+B115</f>
        <v>0</v>
      </c>
      <c r="C142" s="3">
        <f>C141+C115</f>
        <v>0</v>
      </c>
      <c r="D142" s="3">
        <f>D141+D115</f>
        <v>0</v>
      </c>
      <c r="E142" s="3">
        <f>E141+E115</f>
        <v>0</v>
      </c>
      <c r="H142" s="11" t="s">
        <v>2512</v>
      </c>
      <c r="I142" s="1" t="s">
        <v>3432</v>
      </c>
      <c r="M142" s="5"/>
    </row>
  </sheetData>
  <phoneticPr fontId="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238"/>
  <sheetViews>
    <sheetView workbookViewId="0"/>
  </sheetViews>
  <sheetFormatPr defaultRowHeight="13.2" x14ac:dyDescent="0.25"/>
  <cols>
    <col min="3" max="3" width="12.5546875" customWidth="1"/>
    <col min="4" max="4" width="10.44140625" customWidth="1"/>
    <col min="5" max="5" width="5" customWidth="1"/>
    <col min="6" max="6" width="10.6640625" customWidth="1"/>
    <col min="7" max="7" width="2.6640625" customWidth="1"/>
    <col min="8" max="8" width="4" customWidth="1"/>
    <col min="9" max="9" width="20.88671875" bestFit="1" customWidth="1"/>
    <col min="10" max="10" width="12.33203125" customWidth="1"/>
    <col min="11" max="11" width="15" customWidth="1"/>
    <col min="12" max="12" width="25.5546875" customWidth="1"/>
    <col min="13" max="13" width="38.6640625" customWidth="1"/>
    <col min="14" max="14" width="6.5546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4.109375" customWidth="1"/>
  </cols>
  <sheetData>
    <row r="1" spans="1:66" s="1" customFormat="1" ht="15" x14ac:dyDescent="0.25">
      <c r="A1" s="1" t="s">
        <v>3504</v>
      </c>
      <c r="B1" s="1" t="s">
        <v>1119</v>
      </c>
      <c r="C1" s="8" t="s">
        <v>3503</v>
      </c>
      <c r="D1" s="1" t="s">
        <v>4018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3958</v>
      </c>
      <c r="L1" s="1" t="s">
        <v>472</v>
      </c>
      <c r="M1" s="18" t="s">
        <v>471</v>
      </c>
      <c r="N1" s="1" t="s">
        <v>1643</v>
      </c>
      <c r="O1" s="1" t="s">
        <v>473</v>
      </c>
      <c r="P1" s="1" t="s">
        <v>474</v>
      </c>
      <c r="Q1" s="1" t="s">
        <v>475</v>
      </c>
      <c r="R1" s="1" t="s">
        <v>476</v>
      </c>
      <c r="S1" s="1" t="s">
        <v>843</v>
      </c>
      <c r="T1" s="1" t="s">
        <v>4910</v>
      </c>
      <c r="U1" s="1" t="s">
        <v>3356</v>
      </c>
      <c r="W1" s="1" t="s">
        <v>4486</v>
      </c>
      <c r="X1" s="1" t="s">
        <v>4487</v>
      </c>
      <c r="Y1" s="1" t="s">
        <v>477</v>
      </c>
      <c r="Z1" s="1" t="s">
        <v>478</v>
      </c>
      <c r="AA1" s="1" t="s">
        <v>479</v>
      </c>
      <c r="AB1" s="1" t="s">
        <v>3643</v>
      </c>
      <c r="AC1" s="1" t="s">
        <v>5122</v>
      </c>
      <c r="AD1" s="2" t="s">
        <v>2885</v>
      </c>
      <c r="AE1" s="3" t="s">
        <v>4010</v>
      </c>
      <c r="AF1" s="1" t="s">
        <v>3987</v>
      </c>
      <c r="AG1" s="1" t="s">
        <v>5123</v>
      </c>
      <c r="AH1" s="1" t="s">
        <v>5124</v>
      </c>
      <c r="AI1" s="1" t="s">
        <v>5125</v>
      </c>
      <c r="AJ1" s="1" t="s">
        <v>5126</v>
      </c>
      <c r="AK1" s="1" t="s">
        <v>5127</v>
      </c>
      <c r="AL1" s="1" t="s">
        <v>5128</v>
      </c>
      <c r="AM1" s="1" t="s">
        <v>5129</v>
      </c>
      <c r="AN1" s="1" t="s">
        <v>5130</v>
      </c>
      <c r="AO1" s="1" t="s">
        <v>728</v>
      </c>
      <c r="AP1" s="1" t="s">
        <v>5131</v>
      </c>
      <c r="AQ1" s="1" t="s">
        <v>5132</v>
      </c>
      <c r="AR1" s="1" t="s">
        <v>5133</v>
      </c>
      <c r="AS1" s="1" t="s">
        <v>5134</v>
      </c>
      <c r="AT1" s="1" t="s">
        <v>5135</v>
      </c>
      <c r="AU1" s="1" t="s">
        <v>5136</v>
      </c>
      <c r="AV1" s="1" t="s">
        <v>5137</v>
      </c>
      <c r="AW1" s="1" t="s">
        <v>5138</v>
      </c>
      <c r="AX1" s="1" t="s">
        <v>5139</v>
      </c>
      <c r="AY1" s="1" t="s">
        <v>5140</v>
      </c>
      <c r="AZ1" s="1" t="s">
        <v>5141</v>
      </c>
      <c r="BA1" s="1" t="s">
        <v>5142</v>
      </c>
      <c r="BB1" s="1" t="s">
        <v>5143</v>
      </c>
      <c r="BC1" s="1" t="s">
        <v>5144</v>
      </c>
      <c r="BD1" s="1" t="s">
        <v>5145</v>
      </c>
      <c r="BE1" s="1" t="s">
        <v>5146</v>
      </c>
      <c r="BF1" s="1" t="s">
        <v>4703</v>
      </c>
      <c r="BG1" s="1" t="s">
        <v>4704</v>
      </c>
      <c r="BH1" s="1" t="s">
        <v>4705</v>
      </c>
      <c r="BI1" s="1" t="s">
        <v>4706</v>
      </c>
      <c r="BJ1" s="1" t="s">
        <v>4707</v>
      </c>
      <c r="BK1" s="1" t="s">
        <v>4708</v>
      </c>
      <c r="BL1" s="1" t="s">
        <v>4709</v>
      </c>
      <c r="BM1" s="1" t="s">
        <v>4710</v>
      </c>
      <c r="BN1" s="1" t="s">
        <v>4711</v>
      </c>
    </row>
    <row r="2" spans="1:66" s="1" customFormat="1" ht="15" x14ac:dyDescent="0.25">
      <c r="D2" s="6"/>
      <c r="E2" s="2"/>
      <c r="F2" s="2"/>
      <c r="L2" s="4"/>
      <c r="V2" s="2"/>
      <c r="W2" s="3"/>
    </row>
    <row r="3" spans="1:66" s="1" customFormat="1" ht="15" x14ac:dyDescent="0.25">
      <c r="A3" s="8"/>
      <c r="C3" s="14">
        <v>43041</v>
      </c>
      <c r="D3" s="6">
        <v>42656</v>
      </c>
      <c r="E3" s="2"/>
      <c r="G3" s="1" t="s">
        <v>3162</v>
      </c>
      <c r="H3" s="1" t="s">
        <v>481</v>
      </c>
      <c r="I3" s="1" t="s">
        <v>3183</v>
      </c>
      <c r="J3" s="1" t="s">
        <v>3184</v>
      </c>
      <c r="K3" s="1">
        <v>1</v>
      </c>
      <c r="L3" s="1" t="s">
        <v>3186</v>
      </c>
      <c r="M3" s="18" t="s">
        <v>3185</v>
      </c>
      <c r="N3" s="18" t="s">
        <v>1822</v>
      </c>
      <c r="O3" s="1" t="s">
        <v>3187</v>
      </c>
      <c r="P3" s="1" t="s">
        <v>3188</v>
      </c>
      <c r="Q3" s="1" t="s">
        <v>296</v>
      </c>
      <c r="R3" s="1">
        <v>85501</v>
      </c>
      <c r="S3" s="1" t="s">
        <v>4213</v>
      </c>
      <c r="U3" s="1">
        <v>1</v>
      </c>
      <c r="V3" s="1" t="s">
        <v>3357</v>
      </c>
      <c r="W3" s="1">
        <v>1</v>
      </c>
      <c r="X3" s="1">
        <v>1</v>
      </c>
      <c r="AD3" s="2"/>
      <c r="AE3" s="3"/>
      <c r="AF3" s="1" t="s">
        <v>2564</v>
      </c>
      <c r="AI3" s="1" t="s">
        <v>4712</v>
      </c>
      <c r="AJ3" s="1" t="s">
        <v>4712</v>
      </c>
      <c r="AK3" s="1" t="s">
        <v>4712</v>
      </c>
      <c r="AL3" s="1" t="s">
        <v>4712</v>
      </c>
      <c r="AM3" s="1" t="s">
        <v>4712</v>
      </c>
      <c r="AO3" s="1" t="s">
        <v>4712</v>
      </c>
      <c r="AP3" s="1" t="s">
        <v>4712</v>
      </c>
      <c r="AQ3" s="1" t="s">
        <v>4712</v>
      </c>
      <c r="AR3" s="1" t="s">
        <v>4712</v>
      </c>
    </row>
    <row r="4" spans="1:66" s="1" customFormat="1" ht="15" x14ac:dyDescent="0.25">
      <c r="A4" s="8"/>
      <c r="B4" s="8"/>
      <c r="C4" s="14">
        <v>43041</v>
      </c>
      <c r="D4" s="6">
        <v>42656</v>
      </c>
      <c r="E4" s="2"/>
      <c r="G4" s="1" t="s">
        <v>3162</v>
      </c>
      <c r="H4" s="1" t="s">
        <v>3158</v>
      </c>
      <c r="I4" s="1" t="s">
        <v>5032</v>
      </c>
      <c r="J4" s="1" t="s">
        <v>5033</v>
      </c>
      <c r="L4" s="1" t="s">
        <v>909</v>
      </c>
      <c r="M4" s="18" t="s">
        <v>5034</v>
      </c>
      <c r="N4" s="18" t="s">
        <v>1824</v>
      </c>
      <c r="O4" s="1" t="s">
        <v>5036</v>
      </c>
      <c r="P4" s="1" t="s">
        <v>488</v>
      </c>
      <c r="Q4" s="1" t="s">
        <v>296</v>
      </c>
      <c r="R4" s="1">
        <v>85205</v>
      </c>
      <c r="S4" s="1" t="s">
        <v>4213</v>
      </c>
      <c r="U4" s="1">
        <v>1</v>
      </c>
      <c r="V4" s="1" t="s">
        <v>3357</v>
      </c>
      <c r="X4" s="1">
        <v>1</v>
      </c>
      <c r="AB4" s="1" t="s">
        <v>3196</v>
      </c>
      <c r="AC4" s="1" t="s">
        <v>3161</v>
      </c>
      <c r="AD4" s="2" t="s">
        <v>2883</v>
      </c>
      <c r="AE4" s="3" t="s">
        <v>3161</v>
      </c>
      <c r="AF4" s="1" t="s">
        <v>2388</v>
      </c>
      <c r="AI4" s="1" t="s">
        <v>4712</v>
      </c>
      <c r="AJ4" s="1" t="s">
        <v>4712</v>
      </c>
      <c r="AN4" s="1" t="s">
        <v>4712</v>
      </c>
    </row>
    <row r="5" spans="1:66" s="1" customFormat="1" ht="15" x14ac:dyDescent="0.25">
      <c r="A5" s="8"/>
      <c r="B5" s="1" t="s">
        <v>1058</v>
      </c>
      <c r="C5" s="14">
        <v>43041</v>
      </c>
      <c r="D5" s="6">
        <v>42656</v>
      </c>
      <c r="E5" s="2"/>
      <c r="G5" s="1" t="s">
        <v>3162</v>
      </c>
      <c r="H5" s="1" t="s">
        <v>3158</v>
      </c>
      <c r="I5" s="1" t="s">
        <v>440</v>
      </c>
      <c r="J5" s="1" t="s">
        <v>705</v>
      </c>
      <c r="K5" s="1">
        <v>1</v>
      </c>
      <c r="L5" s="1" t="s">
        <v>3726</v>
      </c>
      <c r="M5" s="18" t="s">
        <v>446</v>
      </c>
      <c r="N5" s="18" t="s">
        <v>4712</v>
      </c>
      <c r="O5" s="1" t="s">
        <v>1994</v>
      </c>
      <c r="P5" s="1" t="s">
        <v>488</v>
      </c>
      <c r="Q5" s="1" t="s">
        <v>296</v>
      </c>
      <c r="R5" s="1">
        <v>85209</v>
      </c>
      <c r="S5" s="1" t="s">
        <v>4213</v>
      </c>
      <c r="U5" s="1">
        <v>1</v>
      </c>
      <c r="V5" s="1" t="s">
        <v>5192</v>
      </c>
      <c r="W5" s="1">
        <v>1</v>
      </c>
      <c r="Y5" s="1" t="s">
        <v>297</v>
      </c>
      <c r="Z5" s="1" t="s">
        <v>297</v>
      </c>
      <c r="AB5" s="1" t="s">
        <v>3160</v>
      </c>
      <c r="AC5" s="1" t="s">
        <v>3161</v>
      </c>
      <c r="AD5" s="2" t="s">
        <v>541</v>
      </c>
      <c r="AE5" s="3" t="s">
        <v>3161</v>
      </c>
      <c r="AF5" s="1" t="s">
        <v>2388</v>
      </c>
      <c r="AI5" s="1" t="s">
        <v>5053</v>
      </c>
      <c r="AJ5" s="1" t="s">
        <v>5053</v>
      </c>
      <c r="AK5" s="1" t="s">
        <v>5053</v>
      </c>
      <c r="AL5" s="1" t="s">
        <v>5053</v>
      </c>
      <c r="AM5" s="1" t="s">
        <v>4712</v>
      </c>
      <c r="AO5" s="1" t="s">
        <v>4712</v>
      </c>
      <c r="AP5" s="1" t="s">
        <v>5053</v>
      </c>
      <c r="AR5" s="1" t="s">
        <v>4712</v>
      </c>
    </row>
    <row r="6" spans="1:66" s="1" customFormat="1" ht="15" x14ac:dyDescent="0.25">
      <c r="A6" s="8"/>
      <c r="C6" s="14">
        <v>43041</v>
      </c>
      <c r="D6" s="6">
        <v>42656</v>
      </c>
      <c r="E6" s="2"/>
      <c r="F6" s="2"/>
      <c r="G6" s="1" t="s">
        <v>3162</v>
      </c>
      <c r="H6" s="1" t="s">
        <v>481</v>
      </c>
      <c r="I6" s="1" t="s">
        <v>4584</v>
      </c>
      <c r="J6" s="1" t="s">
        <v>3795</v>
      </c>
      <c r="L6" s="1" t="s">
        <v>5156</v>
      </c>
      <c r="M6" s="18"/>
      <c r="N6" s="18" t="s">
        <v>1829</v>
      </c>
      <c r="O6" s="1" t="s">
        <v>4591</v>
      </c>
      <c r="P6" s="1" t="s">
        <v>488</v>
      </c>
      <c r="Q6" s="1" t="s">
        <v>296</v>
      </c>
      <c r="R6" s="1">
        <v>85203</v>
      </c>
      <c r="AB6" s="1" t="s">
        <v>3196</v>
      </c>
      <c r="AC6" s="1" t="s">
        <v>3189</v>
      </c>
      <c r="AD6" s="2"/>
      <c r="AE6" s="3"/>
    </row>
    <row r="7" spans="1:66" s="1" customFormat="1" ht="15" x14ac:dyDescent="0.25">
      <c r="A7" s="8"/>
      <c r="C7" s="14">
        <v>43041</v>
      </c>
      <c r="D7" s="6">
        <v>42670</v>
      </c>
      <c r="E7" s="2"/>
      <c r="F7" s="1" t="s">
        <v>297</v>
      </c>
      <c r="G7" s="1" t="s">
        <v>3162</v>
      </c>
      <c r="H7" s="1" t="s">
        <v>3158</v>
      </c>
      <c r="I7" s="1" t="s">
        <v>3260</v>
      </c>
      <c r="J7" s="1" t="s">
        <v>707</v>
      </c>
      <c r="K7" s="1">
        <v>1</v>
      </c>
      <c r="L7" s="1" t="s">
        <v>345</v>
      </c>
      <c r="M7" s="18"/>
      <c r="N7" s="18" t="s">
        <v>1831</v>
      </c>
      <c r="O7" s="1" t="s">
        <v>346</v>
      </c>
      <c r="P7" s="1" t="s">
        <v>488</v>
      </c>
      <c r="Q7" s="1" t="s">
        <v>296</v>
      </c>
      <c r="R7" s="1" t="s">
        <v>486</v>
      </c>
      <c r="AB7" s="1" t="s">
        <v>3196</v>
      </c>
      <c r="AC7" s="1" t="s">
        <v>3189</v>
      </c>
      <c r="AD7" s="2" t="s">
        <v>540</v>
      </c>
      <c r="AE7" s="3" t="s">
        <v>3161</v>
      </c>
    </row>
    <row r="8" spans="1:66" s="1" customFormat="1" ht="15" x14ac:dyDescent="0.25">
      <c r="C8" s="14">
        <v>43041</v>
      </c>
      <c r="D8" s="6"/>
      <c r="E8" s="2" t="s">
        <v>4712</v>
      </c>
      <c r="H8" s="1" t="s">
        <v>283</v>
      </c>
      <c r="I8" s="1" t="s">
        <v>59</v>
      </c>
      <c r="J8" s="1" t="s">
        <v>449</v>
      </c>
      <c r="L8" s="1" t="s">
        <v>60</v>
      </c>
      <c r="M8" s="4" t="s">
        <v>61</v>
      </c>
      <c r="N8" s="18" t="s">
        <v>62</v>
      </c>
      <c r="O8" s="1" t="s">
        <v>2242</v>
      </c>
      <c r="P8" s="1" t="s">
        <v>63</v>
      </c>
      <c r="Q8" s="1" t="s">
        <v>3193</v>
      </c>
      <c r="R8" s="1">
        <v>85215</v>
      </c>
      <c r="AB8" s="2"/>
      <c r="AC8" s="3"/>
    </row>
    <row r="9" spans="1:66" s="1" customFormat="1" ht="15" x14ac:dyDescent="0.25">
      <c r="A9" s="8"/>
      <c r="C9" s="14">
        <v>43041</v>
      </c>
      <c r="D9" s="6">
        <v>42656</v>
      </c>
      <c r="E9" s="2"/>
      <c r="G9" s="1" t="s">
        <v>3162</v>
      </c>
      <c r="H9" s="1" t="s">
        <v>3158</v>
      </c>
      <c r="I9" s="1" t="s">
        <v>1250</v>
      </c>
      <c r="J9" s="1" t="s">
        <v>2690</v>
      </c>
      <c r="K9" s="1">
        <v>1</v>
      </c>
      <c r="L9" s="1" t="s">
        <v>1249</v>
      </c>
      <c r="M9" s="18" t="s">
        <v>2553</v>
      </c>
      <c r="N9" s="18" t="s">
        <v>1832</v>
      </c>
      <c r="O9" s="1" t="s">
        <v>2688</v>
      </c>
      <c r="P9" s="1" t="s">
        <v>3182</v>
      </c>
      <c r="Q9" s="1" t="s">
        <v>296</v>
      </c>
      <c r="R9" s="1">
        <v>85234</v>
      </c>
      <c r="S9" s="1" t="s">
        <v>4213</v>
      </c>
      <c r="U9" s="1">
        <v>1</v>
      </c>
      <c r="V9" s="1" t="s">
        <v>3357</v>
      </c>
      <c r="AD9" s="2"/>
      <c r="AE9" s="3"/>
      <c r="AF9" s="1" t="s">
        <v>2388</v>
      </c>
    </row>
    <row r="10" spans="1:66" s="1" customFormat="1" ht="15" x14ac:dyDescent="0.25">
      <c r="C10" s="14">
        <v>43041</v>
      </c>
      <c r="D10" s="6"/>
      <c r="E10" s="2" t="s">
        <v>4712</v>
      </c>
      <c r="H10" s="1" t="s">
        <v>283</v>
      </c>
      <c r="I10" s="1" t="s">
        <v>64</v>
      </c>
      <c r="J10" s="1" t="s">
        <v>65</v>
      </c>
      <c r="L10" s="1" t="s">
        <v>66</v>
      </c>
      <c r="M10" s="4" t="s">
        <v>67</v>
      </c>
      <c r="N10" s="18" t="s">
        <v>68</v>
      </c>
      <c r="O10" s="1" t="s">
        <v>69</v>
      </c>
      <c r="P10" s="1" t="s">
        <v>70</v>
      </c>
      <c r="Q10" s="1" t="s">
        <v>71</v>
      </c>
      <c r="R10" s="1">
        <v>83713</v>
      </c>
      <c r="AD10" s="2"/>
      <c r="AE10" s="3"/>
    </row>
    <row r="11" spans="1:66" s="1" customFormat="1" ht="15" x14ac:dyDescent="0.25">
      <c r="A11" s="8"/>
      <c r="B11" s="1" t="s">
        <v>1058</v>
      </c>
      <c r="C11" s="14">
        <v>43041</v>
      </c>
      <c r="D11" s="6">
        <v>42684</v>
      </c>
      <c r="E11" s="2"/>
      <c r="F11" s="2"/>
      <c r="G11" s="1" t="s">
        <v>3162</v>
      </c>
      <c r="H11" s="1" t="s">
        <v>3158</v>
      </c>
      <c r="I11" s="1" t="s">
        <v>1775</v>
      </c>
      <c r="J11" s="1" t="s">
        <v>371</v>
      </c>
      <c r="K11" s="1">
        <v>1</v>
      </c>
      <c r="L11" s="1" t="s">
        <v>372</v>
      </c>
      <c r="M11" s="4" t="s">
        <v>1835</v>
      </c>
      <c r="N11" s="18" t="s">
        <v>1836</v>
      </c>
      <c r="O11" s="1" t="s">
        <v>3967</v>
      </c>
      <c r="P11" s="1" t="s">
        <v>488</v>
      </c>
      <c r="Q11" s="1" t="s">
        <v>296</v>
      </c>
      <c r="R11" s="1">
        <v>85206</v>
      </c>
      <c r="S11" s="1" t="s">
        <v>4712</v>
      </c>
      <c r="AB11" s="1" t="s">
        <v>3196</v>
      </c>
      <c r="AC11" s="1" t="s">
        <v>368</v>
      </c>
      <c r="AD11" s="2" t="s">
        <v>369</v>
      </c>
      <c r="AE11" s="3"/>
    </row>
    <row r="12" spans="1:66" s="1" customFormat="1" ht="15" x14ac:dyDescent="0.25">
      <c r="A12" s="8"/>
      <c r="B12" s="8"/>
      <c r="C12" s="14">
        <v>43041</v>
      </c>
      <c r="D12" s="6">
        <v>42719</v>
      </c>
      <c r="E12" s="2"/>
      <c r="F12" s="2"/>
      <c r="G12" s="1" t="s">
        <v>3161</v>
      </c>
      <c r="H12" s="1" t="s">
        <v>481</v>
      </c>
      <c r="I12" s="1" t="s">
        <v>369</v>
      </c>
      <c r="J12" s="1" t="s">
        <v>299</v>
      </c>
      <c r="K12" s="1">
        <v>1</v>
      </c>
      <c r="L12" s="1" t="s">
        <v>3656</v>
      </c>
      <c r="M12" s="18" t="s">
        <v>919</v>
      </c>
      <c r="N12" s="18" t="s">
        <v>1837</v>
      </c>
      <c r="O12" s="1" t="s">
        <v>3967</v>
      </c>
      <c r="P12" s="1" t="s">
        <v>488</v>
      </c>
      <c r="Q12" s="1" t="s">
        <v>296</v>
      </c>
      <c r="R12" s="1">
        <v>85206</v>
      </c>
      <c r="S12" s="1" t="s">
        <v>4213</v>
      </c>
      <c r="U12" s="1">
        <v>0</v>
      </c>
      <c r="AB12" s="1" t="s">
        <v>3196</v>
      </c>
      <c r="AC12" s="1" t="s">
        <v>3161</v>
      </c>
      <c r="AD12" s="2" t="s">
        <v>370</v>
      </c>
      <c r="AE12" s="3"/>
      <c r="AF12" s="1" t="s">
        <v>2564</v>
      </c>
    </row>
    <row r="13" spans="1:66" s="1" customFormat="1" ht="15" x14ac:dyDescent="0.25">
      <c r="A13" s="8"/>
      <c r="B13" s="8"/>
      <c r="C13" s="14">
        <v>43041</v>
      </c>
      <c r="D13" s="6">
        <v>42656</v>
      </c>
      <c r="E13" s="2"/>
      <c r="F13" s="2"/>
      <c r="H13" s="1" t="s">
        <v>3158</v>
      </c>
      <c r="I13" s="1" t="s">
        <v>2200</v>
      </c>
      <c r="J13" s="1" t="s">
        <v>2161</v>
      </c>
      <c r="K13" s="1">
        <v>1</v>
      </c>
      <c r="L13" s="1" t="s">
        <v>2201</v>
      </c>
      <c r="M13" s="18" t="s">
        <v>2202</v>
      </c>
      <c r="N13" s="18" t="s">
        <v>1838</v>
      </c>
      <c r="O13" s="1" t="s">
        <v>2203</v>
      </c>
      <c r="P13" s="1" t="s">
        <v>488</v>
      </c>
      <c r="Q13" s="1" t="s">
        <v>296</v>
      </c>
      <c r="R13" s="1">
        <v>85206</v>
      </c>
      <c r="S13" s="1" t="s">
        <v>4213</v>
      </c>
      <c r="AD13" s="2"/>
      <c r="AE13" s="3"/>
      <c r="AF13" s="1" t="s">
        <v>2388</v>
      </c>
    </row>
    <row r="14" spans="1:66" s="1" customFormat="1" ht="15" x14ac:dyDescent="0.25">
      <c r="A14" s="8"/>
      <c r="B14" s="8"/>
      <c r="C14" s="14">
        <v>43041</v>
      </c>
      <c r="D14" s="6">
        <v>42656</v>
      </c>
      <c r="E14" s="2"/>
      <c r="F14" s="1" t="s">
        <v>297</v>
      </c>
      <c r="G14" s="1" t="s">
        <v>3162</v>
      </c>
      <c r="H14" s="1" t="s">
        <v>481</v>
      </c>
      <c r="I14" s="1" t="s">
        <v>5151</v>
      </c>
      <c r="J14" s="1" t="s">
        <v>5152</v>
      </c>
      <c r="K14" s="1">
        <v>1</v>
      </c>
      <c r="L14" s="1" t="s">
        <v>2131</v>
      </c>
      <c r="M14" s="18" t="s">
        <v>5153</v>
      </c>
      <c r="N14" s="18" t="s">
        <v>1839</v>
      </c>
      <c r="O14" s="1" t="s">
        <v>3009</v>
      </c>
      <c r="P14" s="1" t="s">
        <v>488</v>
      </c>
      <c r="Q14" s="1" t="s">
        <v>296</v>
      </c>
      <c r="R14" s="1">
        <v>85208</v>
      </c>
      <c r="S14" s="1" t="s">
        <v>4213</v>
      </c>
      <c r="U14" s="1">
        <v>1</v>
      </c>
      <c r="V14" s="1" t="s">
        <v>3357</v>
      </c>
      <c r="W14" s="1">
        <v>1</v>
      </c>
      <c r="X14" s="1">
        <v>1</v>
      </c>
      <c r="AB14" s="1" t="s">
        <v>3196</v>
      </c>
      <c r="AC14" s="1" t="s">
        <v>3161</v>
      </c>
      <c r="AD14" s="2"/>
      <c r="AE14" s="3"/>
      <c r="AF14" s="1" t="s">
        <v>2564</v>
      </c>
      <c r="AI14" s="1" t="s">
        <v>4712</v>
      </c>
      <c r="AV14" s="1" t="s">
        <v>4712</v>
      </c>
      <c r="BM14" s="1" t="s">
        <v>729</v>
      </c>
    </row>
    <row r="15" spans="1:66" s="1" customFormat="1" ht="15" x14ac:dyDescent="0.25">
      <c r="A15" s="8"/>
      <c r="B15" s="8"/>
      <c r="C15" s="14">
        <v>43041</v>
      </c>
      <c r="D15" s="6">
        <v>42656</v>
      </c>
      <c r="E15" s="2"/>
      <c r="F15" s="2"/>
      <c r="G15" s="1" t="s">
        <v>3162</v>
      </c>
      <c r="H15" s="1" t="s">
        <v>481</v>
      </c>
      <c r="I15" s="1" t="s">
        <v>2792</v>
      </c>
      <c r="J15" s="1" t="s">
        <v>5004</v>
      </c>
      <c r="L15" s="1" t="s">
        <v>2793</v>
      </c>
      <c r="M15" s="18" t="s">
        <v>1350</v>
      </c>
      <c r="N15" s="18" t="s">
        <v>1840</v>
      </c>
      <c r="O15" s="1" t="s">
        <v>2794</v>
      </c>
      <c r="P15" s="1" t="s">
        <v>4583</v>
      </c>
      <c r="Q15" s="1" t="s">
        <v>296</v>
      </c>
      <c r="R15" s="1">
        <v>85140</v>
      </c>
      <c r="S15" s="1" t="s">
        <v>4213</v>
      </c>
      <c r="U15" s="1">
        <v>1</v>
      </c>
      <c r="V15" s="1" t="s">
        <v>3357</v>
      </c>
      <c r="W15" s="1">
        <v>1</v>
      </c>
      <c r="X15" s="1">
        <v>1</v>
      </c>
      <c r="AD15" s="2" t="s">
        <v>730</v>
      </c>
      <c r="AE15" s="3"/>
      <c r="AF15" s="1" t="s">
        <v>2388</v>
      </c>
    </row>
    <row r="16" spans="1:66" s="1" customFormat="1" ht="15" x14ac:dyDescent="0.25">
      <c r="A16" s="8"/>
      <c r="B16" s="8"/>
      <c r="C16" s="14">
        <v>43041</v>
      </c>
      <c r="D16" s="6">
        <v>42656</v>
      </c>
      <c r="E16" s="2"/>
      <c r="F16" s="2"/>
      <c r="G16" s="1" t="s">
        <v>3161</v>
      </c>
      <c r="H16" s="1" t="s">
        <v>3158</v>
      </c>
      <c r="I16" s="1" t="s">
        <v>934</v>
      </c>
      <c r="J16" s="1" t="s">
        <v>4816</v>
      </c>
      <c r="K16" s="1">
        <v>1</v>
      </c>
      <c r="L16" s="1" t="s">
        <v>4817</v>
      </c>
      <c r="M16" s="18" t="s">
        <v>2479</v>
      </c>
      <c r="N16" s="18" t="s">
        <v>1841</v>
      </c>
      <c r="O16" s="1" t="s">
        <v>4818</v>
      </c>
      <c r="P16" s="1" t="s">
        <v>488</v>
      </c>
      <c r="Q16" s="1" t="s">
        <v>296</v>
      </c>
      <c r="R16" s="1">
        <v>85205</v>
      </c>
      <c r="S16" s="1" t="s">
        <v>4213</v>
      </c>
      <c r="W16" s="1">
        <v>1</v>
      </c>
      <c r="AD16" s="2" t="s">
        <v>2667</v>
      </c>
      <c r="AE16" s="3"/>
      <c r="AF16" s="1" t="s">
        <v>2564</v>
      </c>
    </row>
    <row r="17" spans="1:47" s="1" customFormat="1" ht="15" x14ac:dyDescent="0.25">
      <c r="A17" s="8"/>
      <c r="B17" s="8"/>
      <c r="C17" s="14">
        <v>43041</v>
      </c>
      <c r="D17" s="6">
        <v>42684</v>
      </c>
      <c r="E17" s="2"/>
      <c r="H17" s="1" t="s">
        <v>3158</v>
      </c>
      <c r="I17" s="1" t="s">
        <v>4314</v>
      </c>
      <c r="J17" s="1" t="s">
        <v>1171</v>
      </c>
      <c r="K17" s="1">
        <v>1</v>
      </c>
      <c r="L17" s="1" t="s">
        <v>4315</v>
      </c>
      <c r="M17" s="18" t="s">
        <v>4316</v>
      </c>
      <c r="N17" s="18" t="s">
        <v>4983</v>
      </c>
      <c r="O17" s="1" t="s">
        <v>4317</v>
      </c>
      <c r="P17" s="1" t="s">
        <v>488</v>
      </c>
      <c r="Q17" s="1" t="s">
        <v>296</v>
      </c>
      <c r="R17" s="1">
        <v>85215</v>
      </c>
      <c r="AB17" s="2"/>
      <c r="AC17" s="3"/>
    </row>
    <row r="18" spans="1:47" s="1" customFormat="1" ht="15" x14ac:dyDescent="0.25">
      <c r="A18" s="8"/>
      <c r="B18" s="8"/>
      <c r="C18" s="14">
        <v>43041</v>
      </c>
      <c r="D18" s="6">
        <v>42656</v>
      </c>
      <c r="E18" s="2"/>
      <c r="G18" s="1" t="s">
        <v>3162</v>
      </c>
      <c r="H18" s="1" t="s">
        <v>3158</v>
      </c>
      <c r="I18" s="1" t="s">
        <v>3015</v>
      </c>
      <c r="J18" s="1" t="s">
        <v>3016</v>
      </c>
      <c r="L18" s="1" t="s">
        <v>3659</v>
      </c>
      <c r="M18" s="18" t="s">
        <v>3017</v>
      </c>
      <c r="N18" s="18" t="s">
        <v>4985</v>
      </c>
      <c r="O18" s="1" t="s">
        <v>3019</v>
      </c>
      <c r="P18" s="1" t="s">
        <v>488</v>
      </c>
      <c r="Q18" s="1" t="s">
        <v>296</v>
      </c>
      <c r="R18" s="1">
        <v>85209</v>
      </c>
      <c r="S18" s="1" t="s">
        <v>4213</v>
      </c>
      <c r="U18" s="1">
        <v>1</v>
      </c>
      <c r="V18" s="1" t="s">
        <v>3357</v>
      </c>
      <c r="W18" s="1">
        <v>1</v>
      </c>
      <c r="AB18" s="1" t="s">
        <v>3160</v>
      </c>
      <c r="AC18" s="1" t="s">
        <v>3161</v>
      </c>
      <c r="AD18" s="2" t="s">
        <v>3044</v>
      </c>
      <c r="AE18" s="3" t="s">
        <v>3161</v>
      </c>
      <c r="AF18" s="1" t="s">
        <v>1771</v>
      </c>
      <c r="AI18" s="1" t="s">
        <v>4712</v>
      </c>
      <c r="AJ18" s="1" t="s">
        <v>4712</v>
      </c>
      <c r="AP18" s="1" t="s">
        <v>4712</v>
      </c>
      <c r="AQ18" s="1" t="s">
        <v>4712</v>
      </c>
      <c r="AR18" s="1" t="s">
        <v>4712</v>
      </c>
    </row>
    <row r="19" spans="1:47" s="1" customFormat="1" ht="15" x14ac:dyDescent="0.25">
      <c r="A19" s="8"/>
      <c r="B19" s="8"/>
      <c r="C19" s="14">
        <v>43041</v>
      </c>
      <c r="D19" s="6">
        <v>42656</v>
      </c>
      <c r="E19" s="2"/>
      <c r="F19" s="1" t="s">
        <v>297</v>
      </c>
      <c r="G19" s="1" t="s">
        <v>3162</v>
      </c>
      <c r="H19" s="1" t="s">
        <v>481</v>
      </c>
      <c r="I19" s="1" t="s">
        <v>3044</v>
      </c>
      <c r="J19" s="1" t="s">
        <v>3045</v>
      </c>
      <c r="L19" s="1" t="s">
        <v>3661</v>
      </c>
      <c r="M19" s="18" t="s">
        <v>5051</v>
      </c>
      <c r="N19" s="18" t="s">
        <v>4985</v>
      </c>
      <c r="O19" s="1" t="s">
        <v>3047</v>
      </c>
      <c r="P19" s="1" t="s">
        <v>488</v>
      </c>
      <c r="Q19" s="1" t="s">
        <v>296</v>
      </c>
      <c r="R19" s="1">
        <v>85209</v>
      </c>
      <c r="S19" s="1" t="s">
        <v>4213</v>
      </c>
      <c r="U19" s="1">
        <v>1</v>
      </c>
      <c r="V19" s="1" t="s">
        <v>3357</v>
      </c>
      <c r="W19" s="1">
        <v>1</v>
      </c>
      <c r="AB19" s="1" t="s">
        <v>3160</v>
      </c>
      <c r="AC19" s="1" t="s">
        <v>3161</v>
      </c>
      <c r="AD19" s="2" t="s">
        <v>3015</v>
      </c>
      <c r="AE19" s="3" t="s">
        <v>3161</v>
      </c>
      <c r="AF19" s="1" t="s">
        <v>1771</v>
      </c>
      <c r="AI19" s="1" t="s">
        <v>4712</v>
      </c>
      <c r="AJ19" s="1" t="s">
        <v>4712</v>
      </c>
    </row>
    <row r="20" spans="1:47" s="1" customFormat="1" ht="15" x14ac:dyDescent="0.25">
      <c r="A20" s="8"/>
      <c r="B20" s="8"/>
      <c r="C20" s="14">
        <v>43041</v>
      </c>
      <c r="D20" s="6">
        <v>42670</v>
      </c>
      <c r="E20" s="2"/>
      <c r="G20" s="1" t="s">
        <v>3162</v>
      </c>
      <c r="H20" s="1" t="s">
        <v>3158</v>
      </c>
      <c r="I20" s="1" t="s">
        <v>3053</v>
      </c>
      <c r="J20" s="1" t="s">
        <v>3056</v>
      </c>
      <c r="K20" s="1">
        <v>1</v>
      </c>
      <c r="L20" s="1" t="s">
        <v>3662</v>
      </c>
      <c r="M20" s="18" t="s">
        <v>5107</v>
      </c>
      <c r="N20" s="18" t="s">
        <v>1847</v>
      </c>
      <c r="O20" s="1" t="s">
        <v>3059</v>
      </c>
      <c r="P20" s="1" t="s">
        <v>488</v>
      </c>
      <c r="Q20" s="1" t="s">
        <v>296</v>
      </c>
      <c r="R20" s="1">
        <v>85206</v>
      </c>
      <c r="S20" s="1" t="s">
        <v>4213</v>
      </c>
      <c r="W20" s="1">
        <v>1</v>
      </c>
      <c r="AB20" s="1" t="s">
        <v>3196</v>
      </c>
      <c r="AC20" s="1" t="s">
        <v>3161</v>
      </c>
      <c r="AD20" s="2" t="s">
        <v>925</v>
      </c>
      <c r="AE20" s="3"/>
      <c r="AF20" s="1" t="s">
        <v>2388</v>
      </c>
    </row>
    <row r="21" spans="1:47" s="1" customFormat="1" ht="15" x14ac:dyDescent="0.25">
      <c r="A21" s="8"/>
      <c r="B21" s="8"/>
      <c r="C21" s="14">
        <v>43041</v>
      </c>
      <c r="D21" s="6">
        <v>42684</v>
      </c>
      <c r="E21" s="2"/>
      <c r="H21" s="1" t="s">
        <v>3158</v>
      </c>
      <c r="I21" s="1" t="s">
        <v>2283</v>
      </c>
      <c r="J21" s="1" t="s">
        <v>788</v>
      </c>
      <c r="L21" s="1" t="s">
        <v>3813</v>
      </c>
      <c r="M21" s="18" t="s">
        <v>761</v>
      </c>
      <c r="N21" s="18" t="s">
        <v>1845</v>
      </c>
      <c r="S21" s="1" t="s">
        <v>4401</v>
      </c>
      <c r="AD21" s="1" t="s">
        <v>669</v>
      </c>
      <c r="AE21" s="3"/>
    </row>
    <row r="22" spans="1:47" s="1" customFormat="1" ht="15" x14ac:dyDescent="0.25">
      <c r="A22" s="8"/>
      <c r="B22" s="8"/>
      <c r="C22" s="14">
        <v>43041</v>
      </c>
      <c r="D22" s="6">
        <v>42684</v>
      </c>
      <c r="E22" s="2"/>
      <c r="H22" s="1" t="s">
        <v>481</v>
      </c>
      <c r="I22" s="1" t="s">
        <v>2283</v>
      </c>
      <c r="J22" s="1" t="s">
        <v>669</v>
      </c>
      <c r="L22" s="1" t="s">
        <v>801</v>
      </c>
      <c r="M22" s="18" t="s">
        <v>800</v>
      </c>
      <c r="N22" s="18" t="s">
        <v>1845</v>
      </c>
      <c r="S22" s="1" t="s">
        <v>4402</v>
      </c>
      <c r="AD22" s="1" t="s">
        <v>788</v>
      </c>
      <c r="AE22" s="3"/>
    </row>
    <row r="23" spans="1:47" s="1" customFormat="1" ht="15" x14ac:dyDescent="0.25">
      <c r="A23" s="8"/>
      <c r="C23" s="14">
        <v>43041</v>
      </c>
      <c r="D23" s="6"/>
      <c r="E23" s="2" t="s">
        <v>4712</v>
      </c>
      <c r="G23" s="1" t="s">
        <v>3161</v>
      </c>
      <c r="H23" s="1" t="s">
        <v>481</v>
      </c>
      <c r="I23" s="1" t="s">
        <v>1912</v>
      </c>
      <c r="J23" s="1" t="s">
        <v>1913</v>
      </c>
      <c r="L23" s="1" t="s">
        <v>72</v>
      </c>
      <c r="M23" s="18" t="s">
        <v>1915</v>
      </c>
      <c r="N23" s="18" t="s">
        <v>73</v>
      </c>
      <c r="O23" s="1" t="s">
        <v>533</v>
      </c>
      <c r="P23" s="1" t="s">
        <v>488</v>
      </c>
      <c r="Q23" s="1" t="s">
        <v>296</v>
      </c>
      <c r="S23" s="1" t="s">
        <v>4213</v>
      </c>
      <c r="AA23" s="1" t="s">
        <v>1914</v>
      </c>
      <c r="AD23" s="1" t="s">
        <v>1917</v>
      </c>
      <c r="AE23" s="3"/>
      <c r="AF23" s="1" t="s">
        <v>2564</v>
      </c>
    </row>
    <row r="24" spans="1:47" s="1" customFormat="1" ht="15" x14ac:dyDescent="0.25">
      <c r="A24" s="8"/>
      <c r="C24" s="14">
        <v>43041</v>
      </c>
      <c r="D24" s="6"/>
      <c r="E24" s="2" t="s">
        <v>4712</v>
      </c>
      <c r="G24" s="1" t="s">
        <v>3161</v>
      </c>
      <c r="H24" s="1" t="s">
        <v>3158</v>
      </c>
      <c r="I24" s="1" t="s">
        <v>1912</v>
      </c>
      <c r="J24" s="1" t="s">
        <v>1917</v>
      </c>
      <c r="L24" s="1" t="s">
        <v>72</v>
      </c>
      <c r="M24" s="18" t="s">
        <v>806</v>
      </c>
      <c r="N24" s="18" t="s">
        <v>73</v>
      </c>
      <c r="O24" s="1" t="s">
        <v>533</v>
      </c>
      <c r="P24" s="1" t="s">
        <v>488</v>
      </c>
      <c r="Q24" s="1" t="s">
        <v>296</v>
      </c>
      <c r="S24" s="1" t="s">
        <v>4213</v>
      </c>
      <c r="AA24" s="1" t="s">
        <v>1914</v>
      </c>
      <c r="AD24" s="1" t="s">
        <v>1913</v>
      </c>
      <c r="AE24" s="3"/>
      <c r="AF24" s="1" t="s">
        <v>2568</v>
      </c>
    </row>
    <row r="25" spans="1:47" s="1" customFormat="1" ht="15" x14ac:dyDescent="0.25">
      <c r="A25" s="8"/>
      <c r="C25" s="14">
        <v>43041</v>
      </c>
      <c r="D25" s="6"/>
      <c r="E25" s="2" t="s">
        <v>4712</v>
      </c>
      <c r="H25" s="1" t="s">
        <v>481</v>
      </c>
      <c r="I25" s="1" t="s">
        <v>4341</v>
      </c>
      <c r="J25" s="1" t="s">
        <v>4951</v>
      </c>
      <c r="L25" s="1" t="s">
        <v>138</v>
      </c>
      <c r="M25" s="18" t="s">
        <v>2208</v>
      </c>
      <c r="N25" s="18" t="s">
        <v>74</v>
      </c>
      <c r="O25" s="1" t="s">
        <v>2204</v>
      </c>
      <c r="P25" s="1" t="s">
        <v>488</v>
      </c>
      <c r="Q25" s="1" t="s">
        <v>296</v>
      </c>
      <c r="R25" s="1">
        <v>85215</v>
      </c>
      <c r="S25" s="1" t="s">
        <v>4712</v>
      </c>
      <c r="AA25" s="1" t="s">
        <v>138</v>
      </c>
      <c r="AD25" s="1" t="s">
        <v>2206</v>
      </c>
      <c r="AE25" s="3"/>
    </row>
    <row r="26" spans="1:47" s="1" customFormat="1" ht="15" x14ac:dyDescent="0.25">
      <c r="C26" s="14">
        <v>43041</v>
      </c>
      <c r="D26" s="6"/>
      <c r="E26" s="2" t="s">
        <v>4712</v>
      </c>
      <c r="H26" s="1" t="s">
        <v>3158</v>
      </c>
      <c r="I26" s="1" t="s">
        <v>2260</v>
      </c>
      <c r="J26" s="1" t="s">
        <v>577</v>
      </c>
      <c r="L26" s="1" t="s">
        <v>138</v>
      </c>
      <c r="M26" s="18" t="s">
        <v>2208</v>
      </c>
      <c r="N26" s="18" t="s">
        <v>74</v>
      </c>
      <c r="O26" s="1" t="s">
        <v>2204</v>
      </c>
      <c r="P26" s="1" t="s">
        <v>488</v>
      </c>
      <c r="Q26" s="1" t="s">
        <v>296</v>
      </c>
      <c r="R26" s="1">
        <v>85215</v>
      </c>
      <c r="S26" s="1" t="s">
        <v>4712</v>
      </c>
      <c r="AA26" s="1" t="s">
        <v>2207</v>
      </c>
      <c r="AD26" s="1" t="s">
        <v>4341</v>
      </c>
      <c r="AE26" s="3"/>
      <c r="AF26" s="1" t="s">
        <v>2388</v>
      </c>
    </row>
    <row r="27" spans="1:47" s="1" customFormat="1" ht="15" x14ac:dyDescent="0.25">
      <c r="A27" s="8"/>
      <c r="C27" s="14">
        <v>43041</v>
      </c>
      <c r="D27" s="6"/>
      <c r="E27" s="2" t="s">
        <v>4712</v>
      </c>
      <c r="H27" s="1" t="s">
        <v>481</v>
      </c>
      <c r="I27" s="1" t="s">
        <v>187</v>
      </c>
      <c r="J27" s="1" t="s">
        <v>2144</v>
      </c>
      <c r="L27" s="1" t="s">
        <v>1183</v>
      </c>
      <c r="M27" s="18"/>
      <c r="N27" s="18" t="s">
        <v>81</v>
      </c>
      <c r="O27" s="1" t="s">
        <v>2146</v>
      </c>
      <c r="P27" s="1" t="s">
        <v>5031</v>
      </c>
      <c r="Q27" s="1" t="s">
        <v>296</v>
      </c>
      <c r="R27" s="1">
        <v>85220</v>
      </c>
      <c r="S27" s="8"/>
      <c r="T27" s="8"/>
      <c r="AB27" s="1" t="s">
        <v>3160</v>
      </c>
      <c r="AC27" s="1" t="s">
        <v>2143</v>
      </c>
      <c r="AD27" s="2" t="s">
        <v>3068</v>
      </c>
      <c r="AE27" s="3" t="s">
        <v>3161</v>
      </c>
    </row>
    <row r="28" spans="1:47" s="1" customFormat="1" ht="15" x14ac:dyDescent="0.25">
      <c r="A28" s="8"/>
      <c r="B28" s="8"/>
      <c r="C28" s="14">
        <v>43041</v>
      </c>
      <c r="D28" s="6">
        <v>42670</v>
      </c>
      <c r="E28" s="2"/>
      <c r="G28" s="1" t="s">
        <v>3162</v>
      </c>
      <c r="H28" s="1" t="s">
        <v>481</v>
      </c>
      <c r="I28" s="1" t="s">
        <v>925</v>
      </c>
      <c r="J28" s="1" t="s">
        <v>905</v>
      </c>
      <c r="K28" s="1">
        <v>1</v>
      </c>
      <c r="L28" s="1" t="s">
        <v>4365</v>
      </c>
      <c r="M28" s="18" t="s">
        <v>927</v>
      </c>
      <c r="N28" s="18" t="s">
        <v>1847</v>
      </c>
      <c r="O28" s="1" t="s">
        <v>3059</v>
      </c>
      <c r="P28" s="1" t="s">
        <v>488</v>
      </c>
      <c r="Q28" s="1" t="s">
        <v>296</v>
      </c>
      <c r="R28" s="1">
        <v>85206</v>
      </c>
      <c r="S28" s="1" t="s">
        <v>4213</v>
      </c>
      <c r="W28" s="1">
        <v>1</v>
      </c>
      <c r="AB28" s="1" t="s">
        <v>3196</v>
      </c>
      <c r="AC28" s="1" t="s">
        <v>3161</v>
      </c>
      <c r="AD28" s="2" t="s">
        <v>3053</v>
      </c>
      <c r="AE28" s="3"/>
      <c r="AF28" s="1" t="s">
        <v>2564</v>
      </c>
    </row>
    <row r="29" spans="1:47" s="1" customFormat="1" ht="15" x14ac:dyDescent="0.25">
      <c r="A29" s="8"/>
      <c r="C29" s="14">
        <v>43041</v>
      </c>
      <c r="D29" s="6">
        <v>42656</v>
      </c>
      <c r="E29" s="2"/>
      <c r="G29" s="1" t="s">
        <v>3162</v>
      </c>
      <c r="H29" s="1" t="s">
        <v>3158</v>
      </c>
      <c r="I29" s="1" t="s">
        <v>275</v>
      </c>
      <c r="J29" s="1" t="s">
        <v>906</v>
      </c>
      <c r="L29" s="1" t="s">
        <v>1200</v>
      </c>
      <c r="M29" s="18" t="s">
        <v>2265</v>
      </c>
      <c r="N29" s="18" t="s">
        <v>1850</v>
      </c>
      <c r="O29" s="1" t="s">
        <v>2267</v>
      </c>
      <c r="P29" s="1" t="s">
        <v>488</v>
      </c>
      <c r="Q29" s="1" t="s">
        <v>296</v>
      </c>
      <c r="R29" s="1">
        <v>85213</v>
      </c>
      <c r="S29" s="1" t="s">
        <v>4213</v>
      </c>
      <c r="U29" s="1">
        <v>1</v>
      </c>
      <c r="V29" s="1" t="s">
        <v>3357</v>
      </c>
      <c r="W29" s="1">
        <v>1</v>
      </c>
      <c r="X29" s="1">
        <v>1</v>
      </c>
      <c r="AD29" s="1" t="s">
        <v>3374</v>
      </c>
      <c r="AE29" s="3" t="s">
        <v>3161</v>
      </c>
      <c r="AF29" s="1" t="s">
        <v>2564</v>
      </c>
      <c r="AI29" s="1" t="s">
        <v>4712</v>
      </c>
      <c r="AJ29" s="1" t="s">
        <v>4712</v>
      </c>
      <c r="AK29" s="1" t="s">
        <v>4712</v>
      </c>
      <c r="AO29" s="1" t="s">
        <v>4712</v>
      </c>
      <c r="AP29" s="1" t="s">
        <v>4712</v>
      </c>
      <c r="AQ29" s="1" t="s">
        <v>4712</v>
      </c>
      <c r="AR29" s="1" t="s">
        <v>4712</v>
      </c>
      <c r="AU29" s="1" t="s">
        <v>4712</v>
      </c>
    </row>
    <row r="30" spans="1:47" s="1" customFormat="1" ht="15" x14ac:dyDescent="0.25">
      <c r="A30" s="8"/>
      <c r="C30" s="14">
        <v>43041</v>
      </c>
      <c r="D30" s="6">
        <v>42656</v>
      </c>
      <c r="E30" s="2"/>
      <c r="F30" s="1" t="s">
        <v>297</v>
      </c>
      <c r="H30" s="1" t="s">
        <v>481</v>
      </c>
      <c r="I30" s="1" t="s">
        <v>3323</v>
      </c>
      <c r="J30" s="1" t="s">
        <v>1145</v>
      </c>
      <c r="K30" s="1">
        <v>1</v>
      </c>
      <c r="L30" s="1" t="s">
        <v>2134</v>
      </c>
      <c r="M30" s="18" t="s">
        <v>4014</v>
      </c>
      <c r="N30" s="18" t="s">
        <v>1853</v>
      </c>
      <c r="O30" s="1" t="s">
        <v>3325</v>
      </c>
      <c r="P30" s="1" t="s">
        <v>488</v>
      </c>
      <c r="Q30" s="1" t="s">
        <v>296</v>
      </c>
      <c r="R30" s="1">
        <v>85209</v>
      </c>
      <c r="S30" s="1" t="s">
        <v>4712</v>
      </c>
      <c r="AB30" s="1" t="s">
        <v>3196</v>
      </c>
      <c r="AC30" s="1" t="s">
        <v>3189</v>
      </c>
      <c r="AD30" s="2"/>
      <c r="AE30" s="3"/>
    </row>
    <row r="31" spans="1:47" s="1" customFormat="1" ht="15" x14ac:dyDescent="0.25">
      <c r="A31" s="8"/>
      <c r="C31" s="14">
        <v>43041</v>
      </c>
      <c r="D31" s="6">
        <v>42656</v>
      </c>
      <c r="E31" s="2"/>
      <c r="H31" s="1" t="s">
        <v>3158</v>
      </c>
      <c r="I31" s="1" t="s">
        <v>3323</v>
      </c>
      <c r="J31" s="1" t="s">
        <v>3326</v>
      </c>
      <c r="K31" s="1">
        <v>1</v>
      </c>
      <c r="L31" s="1" t="s">
        <v>2134</v>
      </c>
      <c r="M31" s="18" t="s">
        <v>4014</v>
      </c>
      <c r="N31" s="18" t="s">
        <v>1853</v>
      </c>
      <c r="O31" s="1" t="s">
        <v>3325</v>
      </c>
      <c r="P31" s="1" t="s">
        <v>488</v>
      </c>
      <c r="Q31" s="1" t="s">
        <v>296</v>
      </c>
      <c r="R31" s="1">
        <v>85209</v>
      </c>
      <c r="S31" s="1" t="s">
        <v>4213</v>
      </c>
      <c r="AB31" s="1" t="s">
        <v>3196</v>
      </c>
      <c r="AC31" s="1" t="s">
        <v>3189</v>
      </c>
      <c r="AD31" s="2"/>
      <c r="AE31" s="3"/>
    </row>
    <row r="32" spans="1:47" s="1" customFormat="1" ht="15" x14ac:dyDescent="0.25">
      <c r="C32" s="14">
        <v>43041</v>
      </c>
      <c r="E32" s="2" t="s">
        <v>4712</v>
      </c>
      <c r="F32" s="1" t="s">
        <v>297</v>
      </c>
      <c r="H32" s="1" t="s">
        <v>481</v>
      </c>
      <c r="I32" s="1" t="s">
        <v>1015</v>
      </c>
      <c r="J32" s="1" t="s">
        <v>2949</v>
      </c>
      <c r="L32" s="1" t="s">
        <v>1981</v>
      </c>
      <c r="M32" s="18"/>
      <c r="N32" s="18" t="s">
        <v>82</v>
      </c>
      <c r="O32" s="1" t="s">
        <v>4977</v>
      </c>
      <c r="P32" s="1" t="s">
        <v>4978</v>
      </c>
      <c r="Q32" s="1" t="s">
        <v>296</v>
      </c>
      <c r="R32" s="1">
        <v>85234</v>
      </c>
      <c r="AD32" s="1" t="s">
        <v>2119</v>
      </c>
      <c r="AE32" s="3"/>
      <c r="AI32" s="1" t="s">
        <v>4712</v>
      </c>
      <c r="AJ32" s="1" t="s">
        <v>4712</v>
      </c>
      <c r="AK32" s="1" t="s">
        <v>4712</v>
      </c>
      <c r="AQ32" s="1" t="s">
        <v>4712</v>
      </c>
    </row>
    <row r="33" spans="2:37" s="1" customFormat="1" ht="15" x14ac:dyDescent="0.25">
      <c r="C33" s="14">
        <v>43041</v>
      </c>
      <c r="D33" s="6">
        <v>42656</v>
      </c>
      <c r="E33" s="2"/>
      <c r="G33" s="1" t="s">
        <v>3162</v>
      </c>
      <c r="H33" s="1" t="s">
        <v>481</v>
      </c>
      <c r="I33" s="1" t="s">
        <v>110</v>
      </c>
      <c r="J33" s="1" t="s">
        <v>4364</v>
      </c>
      <c r="L33" s="1" t="s">
        <v>111</v>
      </c>
      <c r="M33" s="18" t="s">
        <v>1650</v>
      </c>
      <c r="N33" s="18" t="s">
        <v>1854</v>
      </c>
      <c r="O33" s="1" t="s">
        <v>112</v>
      </c>
      <c r="P33" s="1" t="s">
        <v>113</v>
      </c>
      <c r="Q33" s="1" t="s">
        <v>296</v>
      </c>
      <c r="R33" s="1">
        <v>85132</v>
      </c>
      <c r="S33" s="1" t="s">
        <v>4213</v>
      </c>
      <c r="W33" s="1">
        <v>1</v>
      </c>
      <c r="AB33" s="1" t="s">
        <v>3196</v>
      </c>
      <c r="AC33" s="1" t="s">
        <v>3189</v>
      </c>
      <c r="AD33" s="2"/>
      <c r="AE33" s="3"/>
      <c r="AF33" s="1" t="s">
        <v>2392</v>
      </c>
    </row>
    <row r="34" spans="2:37" s="1" customFormat="1" ht="15" x14ac:dyDescent="0.25">
      <c r="C34" s="14">
        <v>43041</v>
      </c>
      <c r="D34" s="6">
        <v>42656</v>
      </c>
      <c r="E34" s="2"/>
      <c r="G34" s="1" t="s">
        <v>3162</v>
      </c>
      <c r="H34" s="1" t="s">
        <v>3158</v>
      </c>
      <c r="I34" s="1" t="s">
        <v>110</v>
      </c>
      <c r="J34" s="1" t="s">
        <v>114</v>
      </c>
      <c r="L34" s="1" t="s">
        <v>115</v>
      </c>
      <c r="M34" s="18" t="s">
        <v>1650</v>
      </c>
      <c r="N34" s="18" t="s">
        <v>1854</v>
      </c>
      <c r="O34" s="1" t="s">
        <v>112</v>
      </c>
      <c r="P34" s="1" t="s">
        <v>113</v>
      </c>
      <c r="Q34" s="1" t="s">
        <v>296</v>
      </c>
      <c r="R34" s="1">
        <v>85132</v>
      </c>
      <c r="S34" s="1" t="s">
        <v>4712</v>
      </c>
      <c r="W34" s="1">
        <v>1</v>
      </c>
      <c r="AB34" s="1" t="s">
        <v>3196</v>
      </c>
      <c r="AC34" s="1" t="s">
        <v>3189</v>
      </c>
      <c r="AD34" s="2"/>
      <c r="AE34" s="3"/>
      <c r="AF34" s="1" t="s">
        <v>2388</v>
      </c>
    </row>
    <row r="35" spans="2:37" s="1" customFormat="1" ht="15" x14ac:dyDescent="0.25">
      <c r="C35" s="14">
        <v>43041</v>
      </c>
      <c r="D35" s="6">
        <v>42656</v>
      </c>
      <c r="E35" s="2"/>
      <c r="G35" s="1" t="s">
        <v>3162</v>
      </c>
      <c r="H35" s="1" t="s">
        <v>3158</v>
      </c>
      <c r="I35" s="1" t="s">
        <v>3219</v>
      </c>
      <c r="J35" s="1" t="s">
        <v>3220</v>
      </c>
      <c r="L35" s="1" t="s">
        <v>2396</v>
      </c>
      <c r="M35" s="18" t="s">
        <v>3345</v>
      </c>
      <c r="N35" s="18" t="s">
        <v>1855</v>
      </c>
      <c r="O35" s="1" t="s">
        <v>2397</v>
      </c>
      <c r="P35" s="1" t="s">
        <v>2398</v>
      </c>
      <c r="Q35" s="1" t="s">
        <v>296</v>
      </c>
      <c r="R35" s="1">
        <v>85044</v>
      </c>
      <c r="S35" s="1" t="s">
        <v>4213</v>
      </c>
      <c r="U35" s="1">
        <v>1</v>
      </c>
      <c r="V35" s="1" t="s">
        <v>3357</v>
      </c>
      <c r="W35" s="1">
        <v>1</v>
      </c>
      <c r="X35" s="1">
        <v>1</v>
      </c>
      <c r="AD35" s="1" t="s">
        <v>2792</v>
      </c>
      <c r="AE35" s="3"/>
      <c r="AF35" s="1" t="s">
        <v>2564</v>
      </c>
    </row>
    <row r="36" spans="2:37" s="1" customFormat="1" ht="15" x14ac:dyDescent="0.25">
      <c r="C36" s="14">
        <v>43041</v>
      </c>
      <c r="D36" s="6">
        <v>42656</v>
      </c>
      <c r="E36" s="2"/>
      <c r="G36" s="1" t="s">
        <v>3162</v>
      </c>
      <c r="H36" s="1" t="s">
        <v>481</v>
      </c>
      <c r="I36" s="1" t="s">
        <v>3549</v>
      </c>
      <c r="J36" s="1" t="s">
        <v>4510</v>
      </c>
      <c r="K36" s="1">
        <v>1</v>
      </c>
      <c r="L36" s="1" t="s">
        <v>4511</v>
      </c>
      <c r="M36" s="18" t="s">
        <v>3551</v>
      </c>
      <c r="N36" s="18" t="s">
        <v>1857</v>
      </c>
      <c r="O36" s="1" t="s">
        <v>3550</v>
      </c>
      <c r="P36" s="1" t="s">
        <v>488</v>
      </c>
      <c r="Q36" s="1" t="s">
        <v>296</v>
      </c>
      <c r="R36" s="1">
        <v>85206</v>
      </c>
      <c r="S36" s="1" t="s">
        <v>4213</v>
      </c>
      <c r="U36" s="1">
        <v>1</v>
      </c>
      <c r="V36" s="1" t="s">
        <v>3357</v>
      </c>
      <c r="W36" s="1">
        <v>1</v>
      </c>
      <c r="X36" s="1">
        <v>1</v>
      </c>
      <c r="AD36" s="1" t="s">
        <v>1692</v>
      </c>
      <c r="AE36" s="3"/>
      <c r="AF36" s="1" t="s">
        <v>2388</v>
      </c>
    </row>
    <row r="37" spans="2:37" s="1" customFormat="1" ht="15" x14ac:dyDescent="0.25">
      <c r="C37" s="14">
        <v>43041</v>
      </c>
      <c r="D37" s="6">
        <v>42656</v>
      </c>
      <c r="E37" s="2"/>
      <c r="G37" s="1" t="s">
        <v>3162</v>
      </c>
      <c r="H37" s="1" t="s">
        <v>3158</v>
      </c>
      <c r="I37" s="1" t="s">
        <v>3549</v>
      </c>
      <c r="J37" s="1" t="s">
        <v>1692</v>
      </c>
      <c r="K37" s="1">
        <v>1</v>
      </c>
      <c r="L37" s="1" t="s">
        <v>4511</v>
      </c>
      <c r="M37" s="18" t="s">
        <v>1044</v>
      </c>
      <c r="N37" s="18" t="s">
        <v>1857</v>
      </c>
      <c r="O37" s="1" t="s">
        <v>3550</v>
      </c>
      <c r="P37" s="1" t="s">
        <v>488</v>
      </c>
      <c r="Q37" s="1" t="s">
        <v>296</v>
      </c>
      <c r="R37" s="1">
        <v>85206</v>
      </c>
      <c r="S37" s="1" t="s">
        <v>4213</v>
      </c>
      <c r="U37" s="1">
        <v>1</v>
      </c>
      <c r="V37" s="1" t="s">
        <v>3357</v>
      </c>
      <c r="W37" s="1">
        <v>1</v>
      </c>
      <c r="X37" s="1">
        <v>1</v>
      </c>
      <c r="AD37" s="1" t="s">
        <v>4510</v>
      </c>
      <c r="AE37" s="3"/>
      <c r="AF37" s="1" t="s">
        <v>2388</v>
      </c>
    </row>
    <row r="38" spans="2:37" s="1" customFormat="1" ht="15" x14ac:dyDescent="0.25">
      <c r="C38" s="14">
        <v>43041</v>
      </c>
      <c r="D38" s="6"/>
      <c r="E38" s="2" t="s">
        <v>4712</v>
      </c>
      <c r="H38" s="1" t="s">
        <v>4682</v>
      </c>
      <c r="I38" s="1" t="s">
        <v>75</v>
      </c>
      <c r="J38" s="1" t="s">
        <v>5004</v>
      </c>
      <c r="L38" s="1" t="s">
        <v>76</v>
      </c>
      <c r="M38" s="4" t="s">
        <v>77</v>
      </c>
      <c r="N38" s="18" t="s">
        <v>78</v>
      </c>
      <c r="O38" s="1" t="s">
        <v>2243</v>
      </c>
      <c r="P38" s="1" t="s">
        <v>2870</v>
      </c>
      <c r="Q38" s="1" t="s">
        <v>296</v>
      </c>
      <c r="R38" s="1">
        <v>85248</v>
      </c>
      <c r="AD38" s="2"/>
      <c r="AE38" s="3"/>
    </row>
    <row r="39" spans="2:37" s="1" customFormat="1" ht="15" x14ac:dyDescent="0.25">
      <c r="C39" s="14">
        <v>43041</v>
      </c>
      <c r="D39" s="6"/>
      <c r="E39" s="2" t="s">
        <v>4712</v>
      </c>
      <c r="H39" s="1" t="s">
        <v>283</v>
      </c>
      <c r="I39" s="1" t="s">
        <v>75</v>
      </c>
      <c r="J39" s="1" t="s">
        <v>3799</v>
      </c>
      <c r="L39" s="1" t="s">
        <v>76</v>
      </c>
      <c r="M39" s="4" t="s">
        <v>77</v>
      </c>
      <c r="N39" s="18" t="s">
        <v>78</v>
      </c>
      <c r="O39" s="1" t="s">
        <v>2243</v>
      </c>
      <c r="P39" s="1" t="s">
        <v>2870</v>
      </c>
      <c r="Q39" s="1" t="s">
        <v>296</v>
      </c>
      <c r="R39" s="1">
        <v>85248</v>
      </c>
      <c r="AD39" s="2"/>
      <c r="AE39" s="3"/>
    </row>
    <row r="40" spans="2:37" s="1" customFormat="1" ht="15" x14ac:dyDescent="0.25">
      <c r="C40" s="14">
        <v>43041</v>
      </c>
      <c r="D40" s="6">
        <v>42670</v>
      </c>
      <c r="E40" s="2"/>
      <c r="H40" s="1" t="s">
        <v>3158</v>
      </c>
      <c r="I40" s="1" t="s">
        <v>2123</v>
      </c>
      <c r="J40" s="1" t="s">
        <v>2124</v>
      </c>
      <c r="K40" s="1">
        <v>1</v>
      </c>
      <c r="L40" s="1" t="s">
        <v>1191</v>
      </c>
      <c r="M40" s="18" t="s">
        <v>2137</v>
      </c>
      <c r="N40" s="18" t="s">
        <v>1859</v>
      </c>
      <c r="O40" s="1" t="s">
        <v>2139</v>
      </c>
      <c r="P40" s="1" t="s">
        <v>3192</v>
      </c>
      <c r="Q40" s="1" t="s">
        <v>296</v>
      </c>
      <c r="R40" s="1">
        <v>85118</v>
      </c>
      <c r="S40" s="1" t="s">
        <v>4213</v>
      </c>
      <c r="AB40" s="1" t="s">
        <v>3196</v>
      </c>
      <c r="AC40" s="1" t="s">
        <v>3161</v>
      </c>
      <c r="AD40" s="2" t="s">
        <v>1040</v>
      </c>
      <c r="AE40" s="3" t="s">
        <v>3161</v>
      </c>
      <c r="AF40" s="1" t="s">
        <v>2564</v>
      </c>
      <c r="AI40" s="1" t="s">
        <v>4712</v>
      </c>
      <c r="AJ40" s="1" t="s">
        <v>5053</v>
      </c>
      <c r="AK40" s="1" t="s">
        <v>4712</v>
      </c>
    </row>
    <row r="41" spans="2:37" s="1" customFormat="1" ht="15" x14ac:dyDescent="0.25">
      <c r="C41" s="14">
        <v>43041</v>
      </c>
      <c r="D41" s="6">
        <v>42670</v>
      </c>
      <c r="E41" s="2"/>
      <c r="F41" s="2"/>
      <c r="H41" s="1" t="s">
        <v>481</v>
      </c>
      <c r="I41" s="1" t="s">
        <v>1242</v>
      </c>
      <c r="J41" s="1" t="s">
        <v>3048</v>
      </c>
      <c r="L41" s="1" t="s">
        <v>1243</v>
      </c>
      <c r="M41" s="18"/>
      <c r="N41" s="18" t="s">
        <v>55</v>
      </c>
      <c r="O41" s="1" t="s">
        <v>1244</v>
      </c>
      <c r="P41" s="1" t="s">
        <v>488</v>
      </c>
      <c r="Q41" s="1" t="s">
        <v>296</v>
      </c>
      <c r="R41" s="1">
        <v>85208</v>
      </c>
      <c r="AD41" s="2"/>
      <c r="AE41" s="3"/>
    </row>
    <row r="42" spans="2:37" s="1" customFormat="1" ht="15" x14ac:dyDescent="0.25">
      <c r="C42" s="14">
        <v>43041</v>
      </c>
      <c r="D42" s="6">
        <v>42670</v>
      </c>
      <c r="E42" s="2"/>
      <c r="F42" s="2"/>
      <c r="H42" s="1" t="s">
        <v>3158</v>
      </c>
      <c r="I42" s="1" t="s">
        <v>1242</v>
      </c>
      <c r="J42" s="1" t="s">
        <v>1536</v>
      </c>
      <c r="L42" s="1" t="s">
        <v>1243</v>
      </c>
      <c r="M42" s="18"/>
      <c r="N42" s="18" t="s">
        <v>55</v>
      </c>
      <c r="O42" s="1" t="s">
        <v>1244</v>
      </c>
      <c r="P42" s="1" t="s">
        <v>488</v>
      </c>
      <c r="Q42" s="1" t="s">
        <v>296</v>
      </c>
      <c r="R42" s="1">
        <v>85208</v>
      </c>
      <c r="AD42" s="2"/>
      <c r="AE42" s="3"/>
    </row>
    <row r="43" spans="2:37" s="1" customFormat="1" ht="15" x14ac:dyDescent="0.25">
      <c r="C43" s="14">
        <v>43041</v>
      </c>
      <c r="D43" s="6">
        <v>42670</v>
      </c>
      <c r="E43" s="2"/>
      <c r="H43" s="1" t="s">
        <v>3158</v>
      </c>
      <c r="I43" s="1" t="s">
        <v>1990</v>
      </c>
      <c r="J43" s="1" t="s">
        <v>3786</v>
      </c>
      <c r="K43" s="1">
        <v>1</v>
      </c>
      <c r="L43" s="1" t="s">
        <v>1185</v>
      </c>
      <c r="M43" s="18" t="s">
        <v>1991</v>
      </c>
      <c r="N43" s="18" t="s">
        <v>4712</v>
      </c>
      <c r="O43" s="1" t="s">
        <v>5198</v>
      </c>
      <c r="P43" s="1" t="s">
        <v>488</v>
      </c>
      <c r="Q43" s="1" t="s">
        <v>296</v>
      </c>
      <c r="R43" s="1">
        <v>85209</v>
      </c>
      <c r="S43" s="1" t="s">
        <v>4712</v>
      </c>
      <c r="AB43" s="1" t="s">
        <v>3196</v>
      </c>
      <c r="AC43" s="1" t="s">
        <v>3161</v>
      </c>
      <c r="AD43" s="2"/>
      <c r="AE43" s="3" t="s">
        <v>3161</v>
      </c>
      <c r="AF43" s="1" t="s">
        <v>2388</v>
      </c>
    </row>
    <row r="44" spans="2:37" s="1" customFormat="1" ht="15" x14ac:dyDescent="0.25">
      <c r="C44" s="14">
        <v>43041</v>
      </c>
      <c r="D44" s="6">
        <v>42670</v>
      </c>
      <c r="E44" s="2"/>
      <c r="H44" s="1" t="s">
        <v>481</v>
      </c>
      <c r="I44" s="1" t="s">
        <v>1990</v>
      </c>
      <c r="J44" s="1" t="s">
        <v>1010</v>
      </c>
      <c r="K44" s="1">
        <v>1</v>
      </c>
      <c r="L44" s="1" t="s">
        <v>1185</v>
      </c>
      <c r="M44" s="18" t="s">
        <v>1991</v>
      </c>
      <c r="N44" s="18" t="s">
        <v>4712</v>
      </c>
      <c r="O44" s="1" t="s">
        <v>5198</v>
      </c>
      <c r="P44" s="1" t="s">
        <v>488</v>
      </c>
      <c r="Q44" s="1" t="s">
        <v>296</v>
      </c>
      <c r="R44" s="1">
        <v>85209</v>
      </c>
      <c r="S44" s="1" t="s">
        <v>4213</v>
      </c>
      <c r="AB44" s="1" t="s">
        <v>3196</v>
      </c>
      <c r="AC44" s="1" t="s">
        <v>1009</v>
      </c>
      <c r="AD44" s="2" t="s">
        <v>3786</v>
      </c>
      <c r="AE44" s="3" t="s">
        <v>3161</v>
      </c>
      <c r="AF44" s="1" t="s">
        <v>2392</v>
      </c>
    </row>
    <row r="45" spans="2:37" s="1" customFormat="1" ht="15" x14ac:dyDescent="0.25">
      <c r="B45" s="1" t="s">
        <v>1058</v>
      </c>
      <c r="C45" s="14">
        <v>43041</v>
      </c>
      <c r="D45" s="6">
        <v>42677</v>
      </c>
      <c r="E45" s="2"/>
      <c r="H45" s="1" t="s">
        <v>481</v>
      </c>
      <c r="I45" s="1" t="s">
        <v>1012</v>
      </c>
      <c r="J45" s="1" t="s">
        <v>3105</v>
      </c>
      <c r="K45" s="1">
        <v>1</v>
      </c>
      <c r="L45" s="1" t="s">
        <v>1651</v>
      </c>
      <c r="M45" s="18" t="s">
        <v>152</v>
      </c>
      <c r="N45" s="18" t="s">
        <v>56</v>
      </c>
      <c r="O45" s="1" t="s">
        <v>1014</v>
      </c>
      <c r="P45" s="1" t="s">
        <v>488</v>
      </c>
      <c r="Q45" s="1" t="s">
        <v>296</v>
      </c>
      <c r="R45" s="1">
        <v>85209</v>
      </c>
      <c r="Z45" s="1" t="s">
        <v>3160</v>
      </c>
      <c r="AA45" s="1" t="s">
        <v>1011</v>
      </c>
      <c r="AB45" s="2" t="s">
        <v>4434</v>
      </c>
      <c r="AC45" s="3" t="s">
        <v>3161</v>
      </c>
      <c r="AD45" s="1" t="s">
        <v>2388</v>
      </c>
    </row>
    <row r="46" spans="2:37" s="1" customFormat="1" ht="15" x14ac:dyDescent="0.25">
      <c r="D46" s="6"/>
      <c r="E46" s="2"/>
      <c r="F46" s="2"/>
      <c r="L46" s="4"/>
      <c r="V46" s="2"/>
      <c r="W46" s="3"/>
    </row>
    <row r="47" spans="2:37" ht="15" x14ac:dyDescent="0.25">
      <c r="C47" s="3">
        <f>COUNTA(C2:C46)</f>
        <v>43</v>
      </c>
      <c r="D47" s="3">
        <f>COUNTA(D2:D46)</f>
        <v>33</v>
      </c>
      <c r="E47" s="3">
        <f>COUNTA(E2:E46)</f>
        <v>10</v>
      </c>
      <c r="F47" s="3">
        <f>COUNTA(F2:F46)</f>
        <v>5</v>
      </c>
      <c r="I47" s="6">
        <v>43041</v>
      </c>
      <c r="J47" s="1" t="s">
        <v>3432</v>
      </c>
    </row>
    <row r="48" spans="2:37" s="1" customFormat="1" ht="15" x14ac:dyDescent="0.25">
      <c r="D48" s="6"/>
      <c r="E48" s="2"/>
      <c r="F48" s="2"/>
      <c r="L48" s="4"/>
      <c r="V48" s="2"/>
      <c r="W48" s="3"/>
    </row>
    <row r="49" spans="1:63" s="1" customFormat="1" ht="15" x14ac:dyDescent="0.25">
      <c r="A49" s="8"/>
      <c r="C49" s="14">
        <v>43048</v>
      </c>
      <c r="D49" s="6">
        <v>42677</v>
      </c>
      <c r="E49" s="2"/>
      <c r="G49" s="1" t="s">
        <v>3161</v>
      </c>
      <c r="H49" s="1" t="s">
        <v>481</v>
      </c>
      <c r="I49" s="1" t="s">
        <v>1907</v>
      </c>
      <c r="J49" s="1" t="s">
        <v>1908</v>
      </c>
      <c r="L49" s="1" t="s">
        <v>1909</v>
      </c>
      <c r="M49" s="18" t="s">
        <v>2126</v>
      </c>
      <c r="N49" s="18" t="s">
        <v>1821</v>
      </c>
      <c r="O49" s="1" t="s">
        <v>4972</v>
      </c>
      <c r="P49" s="1" t="s">
        <v>488</v>
      </c>
      <c r="Q49" s="1" t="s">
        <v>296</v>
      </c>
      <c r="R49" s="1">
        <v>85208</v>
      </c>
      <c r="AD49" s="2" t="s">
        <v>431</v>
      </c>
      <c r="AE49" s="3"/>
      <c r="AF49" s="1" t="s">
        <v>2564</v>
      </c>
    </row>
    <row r="50" spans="1:63" s="1" customFormat="1" ht="15" x14ac:dyDescent="0.25">
      <c r="A50" s="8"/>
      <c r="B50" s="1" t="s">
        <v>1058</v>
      </c>
      <c r="C50" s="14">
        <v>43048</v>
      </c>
      <c r="D50" s="6">
        <v>42747</v>
      </c>
      <c r="E50" s="2"/>
      <c r="G50" s="1" t="s">
        <v>3161</v>
      </c>
      <c r="H50" s="1" t="s">
        <v>481</v>
      </c>
      <c r="I50" s="1" t="s">
        <v>651</v>
      </c>
      <c r="J50" s="1" t="s">
        <v>4151</v>
      </c>
      <c r="K50" s="1">
        <v>1</v>
      </c>
      <c r="L50" s="1" t="s">
        <v>3931</v>
      </c>
      <c r="M50" s="18" t="s">
        <v>5028</v>
      </c>
      <c r="N50" s="18" t="s">
        <v>1823</v>
      </c>
      <c r="O50" s="1" t="s">
        <v>5030</v>
      </c>
      <c r="P50" s="1" t="s">
        <v>5031</v>
      </c>
      <c r="Q50" s="1" t="s">
        <v>296</v>
      </c>
      <c r="R50" s="1">
        <v>85119</v>
      </c>
      <c r="S50" s="1" t="s">
        <v>4213</v>
      </c>
      <c r="U50" s="1">
        <v>1</v>
      </c>
      <c r="V50" s="1" t="s">
        <v>3358</v>
      </c>
      <c r="AB50" s="1" t="s">
        <v>3160</v>
      </c>
      <c r="AC50" s="1" t="s">
        <v>3161</v>
      </c>
      <c r="AD50" s="2" t="s">
        <v>2377</v>
      </c>
      <c r="AE50" s="3" t="s">
        <v>3161</v>
      </c>
      <c r="AF50" s="1" t="s">
        <v>2388</v>
      </c>
    </row>
    <row r="51" spans="1:63" s="1" customFormat="1" ht="15" x14ac:dyDescent="0.25">
      <c r="A51" s="8"/>
      <c r="B51" s="8"/>
      <c r="C51" s="14">
        <v>43048</v>
      </c>
      <c r="D51" s="6">
        <v>42733</v>
      </c>
      <c r="E51" s="2"/>
      <c r="H51" s="1" t="s">
        <v>481</v>
      </c>
      <c r="I51" s="1" t="s">
        <v>3781</v>
      </c>
      <c r="J51" s="1" t="s">
        <v>4714</v>
      </c>
      <c r="L51" s="1" t="s">
        <v>3782</v>
      </c>
      <c r="M51" s="18" t="s">
        <v>3783</v>
      </c>
      <c r="N51" s="18" t="s">
        <v>1827</v>
      </c>
      <c r="O51" s="1" t="s">
        <v>3784</v>
      </c>
      <c r="P51" s="1" t="s">
        <v>4425</v>
      </c>
      <c r="Q51" s="1" t="s">
        <v>296</v>
      </c>
      <c r="R51" s="1">
        <v>85142</v>
      </c>
      <c r="AB51" s="2"/>
      <c r="AC51" s="3"/>
      <c r="AD51" s="1" t="s">
        <v>3909</v>
      </c>
    </row>
    <row r="52" spans="1:63" s="1" customFormat="1" ht="15" x14ac:dyDescent="0.25">
      <c r="A52" s="8"/>
      <c r="B52" s="8"/>
      <c r="C52" s="14">
        <v>43048</v>
      </c>
      <c r="D52" s="6">
        <v>42677</v>
      </c>
      <c r="E52" s="2"/>
      <c r="G52" s="1" t="s">
        <v>3162</v>
      </c>
      <c r="H52" s="1" t="s">
        <v>3158</v>
      </c>
      <c r="I52" s="1" t="s">
        <v>431</v>
      </c>
      <c r="J52" s="1" t="s">
        <v>3159</v>
      </c>
      <c r="L52" s="1" t="s">
        <v>433</v>
      </c>
      <c r="M52" s="18" t="s">
        <v>432</v>
      </c>
      <c r="N52" s="18" t="s">
        <v>1821</v>
      </c>
      <c r="O52" s="1" t="s">
        <v>434</v>
      </c>
      <c r="P52" s="1" t="s">
        <v>3182</v>
      </c>
      <c r="Q52" s="1" t="s">
        <v>296</v>
      </c>
      <c r="R52" s="1">
        <v>85296</v>
      </c>
      <c r="AB52" s="1" t="s">
        <v>3196</v>
      </c>
      <c r="AC52" s="1" t="s">
        <v>3161</v>
      </c>
      <c r="AD52" s="2" t="s">
        <v>1816</v>
      </c>
      <c r="AE52" s="3" t="s">
        <v>3161</v>
      </c>
      <c r="AF52" s="1" t="s">
        <v>2564</v>
      </c>
      <c r="AI52" s="1" t="s">
        <v>4712</v>
      </c>
      <c r="AJ52" s="1" t="s">
        <v>4712</v>
      </c>
      <c r="AK52" s="1" t="s">
        <v>4712</v>
      </c>
      <c r="AP52" s="1" t="s">
        <v>4712</v>
      </c>
      <c r="AQ52" s="1" t="s">
        <v>4712</v>
      </c>
      <c r="AR52" s="1" t="s">
        <v>4712</v>
      </c>
      <c r="AU52" s="1" t="s">
        <v>4712</v>
      </c>
    </row>
    <row r="53" spans="1:63" s="1" customFormat="1" ht="15" x14ac:dyDescent="0.25">
      <c r="A53" s="8"/>
      <c r="C53" s="14">
        <v>43048</v>
      </c>
      <c r="D53" s="6">
        <v>42656</v>
      </c>
      <c r="E53" s="2"/>
      <c r="G53" s="1" t="s">
        <v>3162</v>
      </c>
      <c r="H53" s="1" t="s">
        <v>481</v>
      </c>
      <c r="I53" s="1" t="s">
        <v>1605</v>
      </c>
      <c r="J53" s="1" t="s">
        <v>709</v>
      </c>
      <c r="K53" s="1">
        <v>1</v>
      </c>
      <c r="L53" s="1" t="s">
        <v>4181</v>
      </c>
      <c r="M53" s="18" t="s">
        <v>1607</v>
      </c>
      <c r="N53" s="18" t="s">
        <v>1828</v>
      </c>
      <c r="O53" s="1" t="s">
        <v>4575</v>
      </c>
      <c r="P53" s="1" t="s">
        <v>488</v>
      </c>
      <c r="Q53" s="1" t="s">
        <v>296</v>
      </c>
      <c r="R53" s="1">
        <v>85209</v>
      </c>
      <c r="S53" s="1" t="s">
        <v>4213</v>
      </c>
      <c r="U53" s="1">
        <v>1</v>
      </c>
      <c r="V53" s="1" t="s">
        <v>5192</v>
      </c>
      <c r="W53" s="1">
        <v>1</v>
      </c>
      <c r="X53" s="1">
        <v>1</v>
      </c>
      <c r="AA53" s="1" t="s">
        <v>4576</v>
      </c>
      <c r="AB53" s="1" t="s">
        <v>3196</v>
      </c>
      <c r="AC53" s="1" t="s">
        <v>3161</v>
      </c>
      <c r="AD53" s="1" t="s">
        <v>3362</v>
      </c>
      <c r="AE53" s="3" t="s">
        <v>3161</v>
      </c>
      <c r="AF53" s="1" t="s">
        <v>2388</v>
      </c>
      <c r="AI53" s="1" t="s">
        <v>4712</v>
      </c>
      <c r="AJ53" s="1" t="s">
        <v>4712</v>
      </c>
      <c r="AK53" s="1" t="s">
        <v>4712</v>
      </c>
      <c r="AP53" s="1" t="s">
        <v>4712</v>
      </c>
      <c r="AQ53" s="1" t="s">
        <v>4712</v>
      </c>
      <c r="AR53" s="1" t="s">
        <v>4712</v>
      </c>
    </row>
    <row r="54" spans="1:63" s="1" customFormat="1" ht="15" x14ac:dyDescent="0.25">
      <c r="A54" s="8"/>
      <c r="B54" s="8"/>
      <c r="C54" s="14">
        <v>43048</v>
      </c>
      <c r="D54" s="6">
        <v>42670</v>
      </c>
      <c r="E54" s="2"/>
      <c r="H54" s="1" t="s">
        <v>481</v>
      </c>
      <c r="I54" s="1" t="s">
        <v>369</v>
      </c>
      <c r="J54" s="1" t="s">
        <v>2752</v>
      </c>
      <c r="L54" s="1" t="s">
        <v>4382</v>
      </c>
      <c r="M54" s="18" t="s">
        <v>4383</v>
      </c>
      <c r="N54" s="18" t="s">
        <v>4712</v>
      </c>
      <c r="O54" s="1" t="s">
        <v>3734</v>
      </c>
      <c r="P54" s="1" t="s">
        <v>488</v>
      </c>
      <c r="Q54" s="1" t="s">
        <v>296</v>
      </c>
      <c r="R54" s="1">
        <v>85209</v>
      </c>
      <c r="S54" s="1" t="s">
        <v>4401</v>
      </c>
      <c r="AD54" s="2"/>
      <c r="AE54" s="3"/>
      <c r="AF54" s="1" t="s">
        <v>1767</v>
      </c>
    </row>
    <row r="55" spans="1:63" s="1" customFormat="1" ht="15" x14ac:dyDescent="0.25">
      <c r="A55" s="8"/>
      <c r="B55" s="8"/>
      <c r="C55" s="14">
        <v>43048</v>
      </c>
      <c r="D55" s="6">
        <v>42670</v>
      </c>
      <c r="E55" s="2"/>
      <c r="H55" s="1" t="s">
        <v>3158</v>
      </c>
      <c r="I55" s="1" t="s">
        <v>369</v>
      </c>
      <c r="J55" s="1" t="s">
        <v>689</v>
      </c>
      <c r="L55" s="1" t="s">
        <v>4382</v>
      </c>
      <c r="M55" s="18" t="s">
        <v>4383</v>
      </c>
      <c r="N55" s="18" t="s">
        <v>4712</v>
      </c>
      <c r="O55" s="1" t="s">
        <v>3734</v>
      </c>
      <c r="P55" s="1" t="s">
        <v>488</v>
      </c>
      <c r="Q55" s="1" t="s">
        <v>296</v>
      </c>
      <c r="R55" s="1">
        <v>85209</v>
      </c>
      <c r="S55" s="1" t="s">
        <v>4402</v>
      </c>
      <c r="AD55" s="2"/>
      <c r="AE55" s="3"/>
      <c r="AF55" s="1" t="s">
        <v>1764</v>
      </c>
    </row>
    <row r="56" spans="1:63" s="1" customFormat="1" ht="15" x14ac:dyDescent="0.25">
      <c r="A56" s="8"/>
      <c r="B56" s="8"/>
      <c r="C56" s="14">
        <v>43048</v>
      </c>
      <c r="D56" s="6">
        <v>42730</v>
      </c>
      <c r="E56" s="2"/>
      <c r="H56" s="1" t="s">
        <v>3158</v>
      </c>
      <c r="I56" s="1" t="s">
        <v>3909</v>
      </c>
      <c r="J56" s="1" t="s">
        <v>4000</v>
      </c>
      <c r="L56" s="1" t="s">
        <v>3910</v>
      </c>
      <c r="M56" s="18" t="s">
        <v>3347</v>
      </c>
      <c r="N56" s="18" t="s">
        <v>1827</v>
      </c>
      <c r="O56" s="1" t="s">
        <v>3784</v>
      </c>
      <c r="P56" s="1" t="s">
        <v>4425</v>
      </c>
      <c r="Q56" s="1" t="s">
        <v>296</v>
      </c>
      <c r="R56" s="1">
        <v>85142</v>
      </c>
      <c r="AD56" s="1" t="s">
        <v>3781</v>
      </c>
      <c r="AG56" s="3"/>
    </row>
    <row r="57" spans="1:63" s="1" customFormat="1" ht="15" x14ac:dyDescent="0.25">
      <c r="A57" s="8"/>
      <c r="B57" s="8"/>
      <c r="C57" s="14">
        <v>43048</v>
      </c>
      <c r="D57" s="6">
        <v>42663</v>
      </c>
      <c r="E57" s="2"/>
      <c r="F57" s="1" t="s">
        <v>297</v>
      </c>
      <c r="G57" s="1" t="s">
        <v>3162</v>
      </c>
      <c r="H57" s="1" t="s">
        <v>481</v>
      </c>
      <c r="I57" s="1" t="s">
        <v>2452</v>
      </c>
      <c r="J57" s="1" t="s">
        <v>3031</v>
      </c>
      <c r="L57" s="1" t="s">
        <v>2454</v>
      </c>
      <c r="M57" s="18"/>
      <c r="N57" s="18" t="s">
        <v>4984</v>
      </c>
      <c r="O57" s="1" t="s">
        <v>2135</v>
      </c>
      <c r="P57" s="1" t="s">
        <v>488</v>
      </c>
      <c r="Q57" s="1" t="s">
        <v>296</v>
      </c>
      <c r="R57" s="1">
        <v>85206</v>
      </c>
      <c r="U57" s="1">
        <v>1</v>
      </c>
      <c r="V57" s="1" t="s">
        <v>3357</v>
      </c>
      <c r="W57" s="1">
        <v>1</v>
      </c>
      <c r="X57" s="1">
        <v>1</v>
      </c>
      <c r="AB57" s="1" t="s">
        <v>3160</v>
      </c>
      <c r="AC57" s="1" t="s">
        <v>498</v>
      </c>
      <c r="AD57" s="2" t="s">
        <v>1937</v>
      </c>
      <c r="AE57" s="3" t="s">
        <v>3161</v>
      </c>
    </row>
    <row r="58" spans="1:63" s="1" customFormat="1" ht="15" x14ac:dyDescent="0.25">
      <c r="C58" s="14">
        <v>43048</v>
      </c>
      <c r="D58" s="6"/>
      <c r="E58" s="2" t="s">
        <v>4712</v>
      </c>
      <c r="H58" s="1" t="s">
        <v>3158</v>
      </c>
      <c r="I58" s="1" t="s">
        <v>2249</v>
      </c>
      <c r="J58" s="1" t="s">
        <v>3471</v>
      </c>
      <c r="L58" s="1" t="s">
        <v>79</v>
      </c>
      <c r="M58" s="18" t="s">
        <v>2578</v>
      </c>
      <c r="N58" s="18" t="s">
        <v>80</v>
      </c>
      <c r="O58" s="1" t="s">
        <v>2244</v>
      </c>
      <c r="P58" s="1" t="s">
        <v>2870</v>
      </c>
      <c r="Q58" s="1" t="s">
        <v>296</v>
      </c>
      <c r="R58" s="1">
        <v>85248</v>
      </c>
      <c r="S58" s="1" t="s">
        <v>4213</v>
      </c>
      <c r="AA58" s="1" t="s">
        <v>307</v>
      </c>
      <c r="AD58" s="2"/>
      <c r="AE58" s="3"/>
      <c r="AF58" s="1" t="s">
        <v>2564</v>
      </c>
    </row>
    <row r="59" spans="1:63" s="1" customFormat="1" ht="15" x14ac:dyDescent="0.25">
      <c r="A59" s="8"/>
      <c r="B59" s="8"/>
      <c r="C59" s="14">
        <v>43048</v>
      </c>
      <c r="D59" s="6">
        <v>42684</v>
      </c>
      <c r="E59" s="2"/>
      <c r="G59" s="1" t="s">
        <v>3161</v>
      </c>
      <c r="H59" s="1" t="s">
        <v>481</v>
      </c>
      <c r="I59" s="1" t="s">
        <v>2445</v>
      </c>
      <c r="J59" s="1" t="s">
        <v>3048</v>
      </c>
      <c r="K59" s="1">
        <v>1</v>
      </c>
      <c r="L59" s="1" t="s">
        <v>3049</v>
      </c>
      <c r="M59" s="18"/>
      <c r="N59" s="18" t="s">
        <v>4986</v>
      </c>
      <c r="O59" s="1" t="s">
        <v>3050</v>
      </c>
      <c r="P59" s="1" t="s">
        <v>3051</v>
      </c>
      <c r="Q59" s="1" t="s">
        <v>3052</v>
      </c>
      <c r="R59" s="1">
        <v>99507</v>
      </c>
      <c r="Z59" s="1" t="s">
        <v>297</v>
      </c>
      <c r="AD59" s="2"/>
      <c r="AE59" s="3" t="s">
        <v>3161</v>
      </c>
    </row>
    <row r="60" spans="1:63" s="1" customFormat="1" ht="15" x14ac:dyDescent="0.25">
      <c r="A60" s="8"/>
      <c r="B60" s="8"/>
      <c r="C60" s="14">
        <v>43048</v>
      </c>
      <c r="D60" s="6">
        <v>42670</v>
      </c>
      <c r="E60" s="2"/>
      <c r="F60" s="6"/>
      <c r="G60" s="6" t="s">
        <v>3161</v>
      </c>
      <c r="H60" s="1" t="s">
        <v>3158</v>
      </c>
      <c r="I60" s="1" t="s">
        <v>3642</v>
      </c>
      <c r="J60" s="1" t="s">
        <v>2593</v>
      </c>
      <c r="L60" s="1" t="s">
        <v>4199</v>
      </c>
      <c r="M60" s="18" t="s">
        <v>4200</v>
      </c>
      <c r="N60" s="18" t="s">
        <v>1848</v>
      </c>
      <c r="O60" s="1" t="s">
        <v>4201</v>
      </c>
      <c r="P60" s="1" t="s">
        <v>4202</v>
      </c>
      <c r="Q60" s="1" t="s">
        <v>5097</v>
      </c>
      <c r="R60" s="1">
        <v>89104</v>
      </c>
      <c r="S60" s="1" t="s">
        <v>4213</v>
      </c>
      <c r="AD60" s="2"/>
      <c r="AE60" s="3"/>
    </row>
    <row r="61" spans="1:63" s="1" customFormat="1" ht="15" x14ac:dyDescent="0.25">
      <c r="A61" s="8"/>
      <c r="B61" s="1" t="s">
        <v>1058</v>
      </c>
      <c r="C61" s="14">
        <v>43048</v>
      </c>
      <c r="D61" s="6">
        <v>42691</v>
      </c>
      <c r="E61" s="2"/>
      <c r="G61" s="1" t="s">
        <v>3162</v>
      </c>
      <c r="H61" s="1" t="s">
        <v>3158</v>
      </c>
      <c r="I61" s="1" t="s">
        <v>4434</v>
      </c>
      <c r="J61" s="1" t="s">
        <v>2742</v>
      </c>
      <c r="K61" s="1">
        <v>1</v>
      </c>
      <c r="L61" s="1" t="s">
        <v>2744</v>
      </c>
      <c r="M61" s="18" t="s">
        <v>2743</v>
      </c>
      <c r="N61" s="18" t="s">
        <v>1849</v>
      </c>
      <c r="O61" s="1" t="s">
        <v>2745</v>
      </c>
      <c r="P61" s="1" t="s">
        <v>4583</v>
      </c>
      <c r="Q61" s="1" t="s">
        <v>296</v>
      </c>
      <c r="R61" s="1">
        <v>85143</v>
      </c>
      <c r="S61" s="1" t="s">
        <v>4213</v>
      </c>
      <c r="Z61" s="1" t="s">
        <v>297</v>
      </c>
      <c r="AB61" s="1" t="s">
        <v>3160</v>
      </c>
      <c r="AC61" s="1" t="s">
        <v>3161</v>
      </c>
      <c r="AD61" s="2" t="s">
        <v>1012</v>
      </c>
      <c r="AE61" s="3" t="s">
        <v>3161</v>
      </c>
      <c r="AF61" s="1" t="s">
        <v>2388</v>
      </c>
    </row>
    <row r="62" spans="1:63" s="1" customFormat="1" ht="15" x14ac:dyDescent="0.25">
      <c r="A62" s="8"/>
      <c r="C62" s="14">
        <v>43048</v>
      </c>
      <c r="D62" s="6">
        <v>42663</v>
      </c>
      <c r="E62" s="2"/>
      <c r="G62" s="1" t="s">
        <v>3161</v>
      </c>
      <c r="H62" s="1" t="s">
        <v>481</v>
      </c>
      <c r="I62" s="1" t="s">
        <v>2758</v>
      </c>
      <c r="J62" s="1" t="s">
        <v>361</v>
      </c>
      <c r="L62" s="1" t="s">
        <v>1199</v>
      </c>
      <c r="M62" s="18" t="s">
        <v>2759</v>
      </c>
      <c r="N62" s="18" t="s">
        <v>1851</v>
      </c>
      <c r="O62" s="1" t="s">
        <v>2761</v>
      </c>
      <c r="P62" s="1" t="s">
        <v>488</v>
      </c>
      <c r="Q62" s="1" t="s">
        <v>296</v>
      </c>
      <c r="R62" s="1">
        <v>85209</v>
      </c>
      <c r="S62" s="1" t="s">
        <v>4712</v>
      </c>
      <c r="AA62" s="1" t="s">
        <v>809</v>
      </c>
      <c r="AB62" s="1" t="s">
        <v>3196</v>
      </c>
      <c r="AC62" s="1" t="s">
        <v>2757</v>
      </c>
      <c r="AD62" s="2" t="s">
        <v>2762</v>
      </c>
      <c r="AE62" s="3"/>
      <c r="AF62" s="1" t="s">
        <v>2568</v>
      </c>
      <c r="AI62" s="1" t="s">
        <v>4712</v>
      </c>
      <c r="AJ62" s="1" t="s">
        <v>4712</v>
      </c>
      <c r="AM62" s="1" t="s">
        <v>4712</v>
      </c>
      <c r="AN62" s="1" t="s">
        <v>4712</v>
      </c>
      <c r="AO62" s="1" t="s">
        <v>4712</v>
      </c>
      <c r="AR62" s="1" t="s">
        <v>4712</v>
      </c>
      <c r="AS62" s="1" t="s">
        <v>4712</v>
      </c>
    </row>
    <row r="63" spans="1:63" s="1" customFormat="1" ht="15" x14ac:dyDescent="0.25">
      <c r="A63" s="8"/>
      <c r="C63" s="14">
        <v>43048</v>
      </c>
      <c r="D63" s="6">
        <v>42663</v>
      </c>
      <c r="E63" s="2"/>
      <c r="G63" s="1" t="s">
        <v>3161</v>
      </c>
      <c r="H63" s="1" t="s">
        <v>3158</v>
      </c>
      <c r="I63" s="1" t="s">
        <v>2758</v>
      </c>
      <c r="J63" s="1" t="s">
        <v>2762</v>
      </c>
      <c r="L63" s="1" t="s">
        <v>1199</v>
      </c>
      <c r="M63" s="18" t="s">
        <v>2759</v>
      </c>
      <c r="N63" s="18" t="s">
        <v>1851</v>
      </c>
      <c r="O63" s="1" t="s">
        <v>2761</v>
      </c>
      <c r="P63" s="1" t="s">
        <v>3023</v>
      </c>
      <c r="Q63" s="1" t="s">
        <v>296</v>
      </c>
      <c r="R63" s="1">
        <v>85209</v>
      </c>
      <c r="S63" s="1" t="s">
        <v>4213</v>
      </c>
      <c r="AA63" s="1" t="s">
        <v>2763</v>
      </c>
      <c r="AB63" s="1" t="s">
        <v>3196</v>
      </c>
      <c r="AC63" s="1" t="s">
        <v>3161</v>
      </c>
      <c r="AD63" s="2"/>
      <c r="AE63" s="3"/>
      <c r="AF63" s="1" t="s">
        <v>2564</v>
      </c>
      <c r="AI63" s="1" t="s">
        <v>4712</v>
      </c>
      <c r="AJ63" s="1" t="s">
        <v>4712</v>
      </c>
      <c r="AM63" s="1" t="s">
        <v>4712</v>
      </c>
      <c r="AN63" s="1" t="s">
        <v>4712</v>
      </c>
      <c r="AO63" s="1" t="s">
        <v>4712</v>
      </c>
      <c r="AQ63" s="1" t="s">
        <v>4712</v>
      </c>
      <c r="AR63" s="1" t="s">
        <v>4712</v>
      </c>
      <c r="AS63" s="1" t="s">
        <v>4712</v>
      </c>
    </row>
    <row r="64" spans="1:63" s="1" customFormat="1" ht="15" x14ac:dyDescent="0.25">
      <c r="C64" s="14">
        <v>43048</v>
      </c>
      <c r="D64" s="6">
        <v>42684</v>
      </c>
      <c r="E64" s="2"/>
      <c r="G64" s="1" t="s">
        <v>3161</v>
      </c>
      <c r="H64" s="1" t="s">
        <v>481</v>
      </c>
      <c r="I64" s="1" t="s">
        <v>832</v>
      </c>
      <c r="J64" s="1" t="s">
        <v>3082</v>
      </c>
      <c r="K64" s="1">
        <v>0</v>
      </c>
      <c r="L64" s="1" t="s">
        <v>1186</v>
      </c>
      <c r="M64" s="18" t="s">
        <v>833</v>
      </c>
      <c r="N64" s="18" t="s">
        <v>54</v>
      </c>
      <c r="O64" s="1" t="s">
        <v>836</v>
      </c>
      <c r="P64" s="1" t="s">
        <v>924</v>
      </c>
      <c r="Q64" s="1" t="s">
        <v>4426</v>
      </c>
      <c r="R64" s="1">
        <v>85257</v>
      </c>
      <c r="S64" s="1" t="s">
        <v>4213</v>
      </c>
      <c r="T64" s="14">
        <v>13954</v>
      </c>
      <c r="W64" s="1">
        <v>1</v>
      </c>
      <c r="Z64" s="1" t="s">
        <v>297</v>
      </c>
      <c r="AB64" s="1" t="s">
        <v>3160</v>
      </c>
      <c r="AC64" s="1" t="s">
        <v>3161</v>
      </c>
      <c r="AD64" s="2" t="s">
        <v>1433</v>
      </c>
      <c r="AE64" s="3" t="s">
        <v>3161</v>
      </c>
      <c r="AF64" s="1" t="s">
        <v>2388</v>
      </c>
      <c r="AI64" s="1" t="s">
        <v>4712</v>
      </c>
      <c r="AJ64" s="1" t="s">
        <v>4712</v>
      </c>
      <c r="AK64" s="1" t="s">
        <v>4712</v>
      </c>
      <c r="AL64" s="1" t="s">
        <v>4712</v>
      </c>
      <c r="AM64" s="1" t="s">
        <v>4712</v>
      </c>
      <c r="AN64" s="1" t="s">
        <v>4712</v>
      </c>
      <c r="AO64" s="1" t="s">
        <v>4712</v>
      </c>
      <c r="AP64" s="1" t="s">
        <v>4712</v>
      </c>
      <c r="AQ64" s="1" t="s">
        <v>4712</v>
      </c>
      <c r="AR64" s="1" t="s">
        <v>4712</v>
      </c>
      <c r="AU64" s="1" t="s">
        <v>4712</v>
      </c>
      <c r="AV64" s="1" t="s">
        <v>4712</v>
      </c>
      <c r="BI64" s="1" t="s">
        <v>4712</v>
      </c>
      <c r="BK64" s="1" t="s">
        <v>4712</v>
      </c>
    </row>
    <row r="65" spans="1:63" s="1" customFormat="1" ht="15" x14ac:dyDescent="0.25">
      <c r="C65" s="14">
        <v>43048</v>
      </c>
      <c r="D65" s="6">
        <v>42663</v>
      </c>
      <c r="E65" s="2"/>
      <c r="G65" s="1" t="s">
        <v>3162</v>
      </c>
      <c r="H65" s="1" t="s">
        <v>3158</v>
      </c>
      <c r="I65" s="1" t="s">
        <v>1937</v>
      </c>
      <c r="J65" s="1" t="s">
        <v>1938</v>
      </c>
      <c r="L65" s="1" t="s">
        <v>1940</v>
      </c>
      <c r="M65" s="18" t="s">
        <v>1939</v>
      </c>
      <c r="N65" s="18" t="s">
        <v>4984</v>
      </c>
      <c r="O65" s="1" t="s">
        <v>2135</v>
      </c>
      <c r="P65" s="1" t="s">
        <v>488</v>
      </c>
      <c r="Q65" s="1" t="s">
        <v>296</v>
      </c>
      <c r="R65" s="1">
        <v>85206</v>
      </c>
      <c r="S65" s="1" t="s">
        <v>4213</v>
      </c>
      <c r="U65" s="1">
        <v>1</v>
      </c>
      <c r="V65" s="1" t="s">
        <v>3357</v>
      </c>
      <c r="W65" s="1">
        <v>1</v>
      </c>
      <c r="X65" s="1">
        <v>1</v>
      </c>
      <c r="AB65" s="1" t="s">
        <v>3160</v>
      </c>
      <c r="AC65" s="1" t="s">
        <v>3161</v>
      </c>
      <c r="AD65" s="2" t="s">
        <v>2452</v>
      </c>
      <c r="AE65" s="3" t="s">
        <v>3161</v>
      </c>
      <c r="AF65" s="1" t="s">
        <v>2564</v>
      </c>
    </row>
    <row r="66" spans="1:63" s="1" customFormat="1" ht="15" x14ac:dyDescent="0.25">
      <c r="C66" s="14">
        <v>43048</v>
      </c>
      <c r="D66" s="6">
        <v>42663</v>
      </c>
      <c r="E66" s="2"/>
      <c r="G66" s="1" t="s">
        <v>3162</v>
      </c>
      <c r="H66" s="1" t="s">
        <v>481</v>
      </c>
      <c r="I66" s="1" t="s">
        <v>1416</v>
      </c>
      <c r="J66" s="1" t="s">
        <v>299</v>
      </c>
      <c r="K66" s="1">
        <v>1</v>
      </c>
      <c r="L66" s="1" t="s">
        <v>1189</v>
      </c>
      <c r="M66" s="18" t="s">
        <v>1417</v>
      </c>
      <c r="N66" s="18" t="s">
        <v>53</v>
      </c>
      <c r="O66" s="1" t="s">
        <v>1419</v>
      </c>
      <c r="P66" s="1" t="s">
        <v>3023</v>
      </c>
      <c r="Q66" s="1" t="s">
        <v>296</v>
      </c>
      <c r="R66" s="1">
        <v>85206</v>
      </c>
      <c r="S66" s="1" t="s">
        <v>4213</v>
      </c>
      <c r="AD66" s="2"/>
      <c r="AE66" s="3"/>
      <c r="AF66" s="1" t="s">
        <v>2564</v>
      </c>
    </row>
    <row r="67" spans="1:63" s="1" customFormat="1" ht="15" x14ac:dyDescent="0.25">
      <c r="B67" s="1" t="s">
        <v>1058</v>
      </c>
      <c r="C67" s="14">
        <v>43048</v>
      </c>
      <c r="D67" s="6">
        <v>42684</v>
      </c>
      <c r="E67" s="2"/>
      <c r="G67" s="1" t="s">
        <v>3161</v>
      </c>
      <c r="H67" s="1" t="s">
        <v>3158</v>
      </c>
      <c r="I67" s="1" t="s">
        <v>1433</v>
      </c>
      <c r="J67" s="1" t="s">
        <v>3794</v>
      </c>
      <c r="K67" s="1">
        <v>1</v>
      </c>
      <c r="L67" s="1" t="s">
        <v>1186</v>
      </c>
      <c r="M67" s="18" t="s">
        <v>1435</v>
      </c>
      <c r="N67" s="18" t="s">
        <v>54</v>
      </c>
      <c r="O67" s="1" t="s">
        <v>836</v>
      </c>
      <c r="P67" s="1" t="s">
        <v>924</v>
      </c>
      <c r="Q67" s="1" t="s">
        <v>296</v>
      </c>
      <c r="R67" s="1">
        <v>85257</v>
      </c>
      <c r="S67" s="1" t="s">
        <v>4213</v>
      </c>
      <c r="W67" s="1">
        <v>1</v>
      </c>
      <c r="AA67" s="1" t="s">
        <v>1436</v>
      </c>
      <c r="AB67" s="1" t="s">
        <v>3160</v>
      </c>
      <c r="AD67" s="2" t="s">
        <v>832</v>
      </c>
      <c r="AE67" s="3" t="s">
        <v>3161</v>
      </c>
      <c r="AF67" s="1" t="s">
        <v>2388</v>
      </c>
      <c r="AI67" s="1" t="s">
        <v>4712</v>
      </c>
      <c r="AJ67" s="1" t="s">
        <v>4712</v>
      </c>
      <c r="AK67" s="1" t="s">
        <v>4712</v>
      </c>
      <c r="AL67" s="1" t="s">
        <v>4712</v>
      </c>
      <c r="AM67" s="1" t="s">
        <v>4712</v>
      </c>
      <c r="AN67" s="1" t="s">
        <v>4712</v>
      </c>
      <c r="AO67" s="1" t="s">
        <v>4712</v>
      </c>
      <c r="AP67" s="1" t="s">
        <v>4712</v>
      </c>
      <c r="AQ67" s="1" t="s">
        <v>4712</v>
      </c>
      <c r="AR67" s="1" t="s">
        <v>4712</v>
      </c>
      <c r="AU67" s="1" t="s">
        <v>4712</v>
      </c>
      <c r="AV67" s="1" t="s">
        <v>4712</v>
      </c>
      <c r="BI67" s="1" t="s">
        <v>4712</v>
      </c>
      <c r="BK67" s="1" t="s">
        <v>4712</v>
      </c>
    </row>
    <row r="68" spans="1:63" s="1" customFormat="1" ht="15" x14ac:dyDescent="0.25">
      <c r="C68" s="14">
        <v>43048</v>
      </c>
      <c r="D68" s="6">
        <v>42656</v>
      </c>
      <c r="E68" s="2"/>
      <c r="G68" s="1" t="s">
        <v>3161</v>
      </c>
      <c r="H68" s="1" t="s">
        <v>3158</v>
      </c>
      <c r="I68" s="1" t="s">
        <v>4489</v>
      </c>
      <c r="J68" s="1" t="s">
        <v>4490</v>
      </c>
      <c r="K68" s="1">
        <v>1</v>
      </c>
      <c r="L68" s="1" t="s">
        <v>4163</v>
      </c>
      <c r="M68" s="18" t="s">
        <v>4162</v>
      </c>
      <c r="N68" s="18" t="s">
        <v>58</v>
      </c>
      <c r="O68" s="1" t="s">
        <v>4917</v>
      </c>
      <c r="P68" s="1" t="s">
        <v>3192</v>
      </c>
      <c r="Q68" s="1" t="s">
        <v>296</v>
      </c>
      <c r="R68" s="1">
        <v>85218</v>
      </c>
      <c r="S68" s="1" t="s">
        <v>4213</v>
      </c>
      <c r="U68" s="1">
        <v>1</v>
      </c>
      <c r="V68" s="1" t="s">
        <v>5193</v>
      </c>
      <c r="Y68" s="1" t="s">
        <v>694</v>
      </c>
      <c r="AD68" s="2" t="s">
        <v>2886</v>
      </c>
      <c r="AE68" s="3"/>
      <c r="AF68" s="1" t="s">
        <v>2564</v>
      </c>
    </row>
    <row r="69" spans="1:63" s="1" customFormat="1" ht="15" x14ac:dyDescent="0.25">
      <c r="D69" s="6"/>
      <c r="E69" s="2"/>
      <c r="F69" s="2"/>
      <c r="L69" s="4"/>
      <c r="V69" s="2"/>
      <c r="W69" s="3"/>
    </row>
    <row r="70" spans="1:63" ht="15" x14ac:dyDescent="0.25">
      <c r="C70" s="3">
        <f>COUNTA(C48:C69)</f>
        <v>20</v>
      </c>
      <c r="D70" s="3">
        <f>COUNTA(D48:D69)</f>
        <v>19</v>
      </c>
      <c r="E70" s="3">
        <f>COUNTA(E48:E69)</f>
        <v>1</v>
      </c>
      <c r="F70" s="3">
        <f>COUNTA(F48:F69)</f>
        <v>1</v>
      </c>
      <c r="I70" s="6">
        <v>43048</v>
      </c>
      <c r="J70" s="1" t="s">
        <v>3432</v>
      </c>
    </row>
    <row r="71" spans="1:63" s="1" customFormat="1" ht="15" x14ac:dyDescent="0.25">
      <c r="D71" s="6"/>
      <c r="E71" s="2"/>
      <c r="F71" s="2"/>
      <c r="L71" s="4"/>
      <c r="V71" s="2"/>
      <c r="W71" s="3"/>
    </row>
    <row r="72" spans="1:63" s="1" customFormat="1" ht="15" x14ac:dyDescent="0.25">
      <c r="A72" s="8"/>
      <c r="B72" s="8"/>
      <c r="C72" s="14">
        <v>43055</v>
      </c>
      <c r="D72" s="6">
        <v>42656</v>
      </c>
      <c r="E72" s="2"/>
      <c r="G72" s="1" t="s">
        <v>3162</v>
      </c>
      <c r="H72" s="1" t="s">
        <v>3158</v>
      </c>
      <c r="I72" s="1" t="s">
        <v>3350</v>
      </c>
      <c r="J72" s="1" t="s">
        <v>3351</v>
      </c>
      <c r="K72" s="1">
        <v>1</v>
      </c>
      <c r="L72" s="1" t="s">
        <v>3426</v>
      </c>
      <c r="M72" s="18" t="s">
        <v>3352</v>
      </c>
      <c r="N72" s="18" t="s">
        <v>1825</v>
      </c>
      <c r="O72" s="1" t="s">
        <v>4974</v>
      </c>
      <c r="P72" s="1" t="s">
        <v>488</v>
      </c>
      <c r="Q72" s="1" t="s">
        <v>296</v>
      </c>
      <c r="R72" s="1">
        <v>85206</v>
      </c>
      <c r="S72" s="1" t="s">
        <v>4213</v>
      </c>
      <c r="U72" s="1">
        <v>1</v>
      </c>
      <c r="V72" s="1" t="s">
        <v>3357</v>
      </c>
      <c r="X72" s="1">
        <v>1</v>
      </c>
      <c r="AB72" s="1" t="s">
        <v>3196</v>
      </c>
      <c r="AC72" s="1" t="s">
        <v>3161</v>
      </c>
      <c r="AD72" s="2" t="s">
        <v>4387</v>
      </c>
      <c r="AE72" s="3" t="s">
        <v>3161</v>
      </c>
      <c r="AF72" s="1" t="s">
        <v>2564</v>
      </c>
    </row>
    <row r="73" spans="1:63" s="1" customFormat="1" ht="15" x14ac:dyDescent="0.25">
      <c r="A73" s="8"/>
      <c r="B73" s="8"/>
      <c r="C73" s="14">
        <v>43055</v>
      </c>
      <c r="D73" s="6">
        <v>42656</v>
      </c>
      <c r="E73" s="2"/>
      <c r="H73" s="1" t="s">
        <v>481</v>
      </c>
      <c r="I73" s="1" t="s">
        <v>4824</v>
      </c>
      <c r="J73" s="1" t="s">
        <v>704</v>
      </c>
      <c r="L73" s="1" t="s">
        <v>4825</v>
      </c>
      <c r="M73" s="18"/>
      <c r="N73" s="18" t="s">
        <v>1826</v>
      </c>
      <c r="O73" s="1" t="s">
        <v>700</v>
      </c>
      <c r="P73" s="1" t="s">
        <v>5031</v>
      </c>
      <c r="Q73" s="1" t="s">
        <v>296</v>
      </c>
      <c r="R73" s="1">
        <v>85120</v>
      </c>
      <c r="AB73" s="1" t="s">
        <v>297</v>
      </c>
      <c r="AF73" s="2"/>
      <c r="AG73" s="3"/>
    </row>
    <row r="74" spans="1:63" s="1" customFormat="1" ht="15" x14ac:dyDescent="0.25">
      <c r="A74" s="8"/>
      <c r="C74" s="14">
        <v>43055</v>
      </c>
      <c r="D74" s="6">
        <v>42656</v>
      </c>
      <c r="E74" s="2"/>
      <c r="H74" s="1" t="s">
        <v>3158</v>
      </c>
      <c r="I74" s="1" t="s">
        <v>3747</v>
      </c>
      <c r="J74" s="1" t="s">
        <v>2451</v>
      </c>
      <c r="L74" s="1" t="s">
        <v>3748</v>
      </c>
      <c r="M74" s="18" t="s">
        <v>5173</v>
      </c>
      <c r="N74" s="18" t="s">
        <v>1833</v>
      </c>
      <c r="O74" s="1" t="s">
        <v>982</v>
      </c>
      <c r="P74" s="1" t="s">
        <v>5031</v>
      </c>
      <c r="Q74" s="1" t="s">
        <v>296</v>
      </c>
      <c r="R74" s="1">
        <v>85120</v>
      </c>
      <c r="S74" s="1" t="s">
        <v>4213</v>
      </c>
      <c r="AD74" s="2"/>
      <c r="AE74" s="3"/>
      <c r="AF74" s="1" t="s">
        <v>2388</v>
      </c>
    </row>
    <row r="75" spans="1:63" s="1" customFormat="1" ht="15" x14ac:dyDescent="0.25">
      <c r="A75" s="8"/>
      <c r="B75" s="1" t="s">
        <v>1058</v>
      </c>
      <c r="C75" s="14">
        <v>43055</v>
      </c>
      <c r="D75" s="6">
        <v>42677</v>
      </c>
      <c r="E75" s="2"/>
      <c r="G75" s="1" t="s">
        <v>3161</v>
      </c>
      <c r="H75" s="1" t="s">
        <v>3158</v>
      </c>
      <c r="I75" s="1" t="s">
        <v>1019</v>
      </c>
      <c r="J75" s="1" t="s">
        <v>436</v>
      </c>
      <c r="K75" s="1">
        <v>0</v>
      </c>
      <c r="L75" s="1" t="s">
        <v>1020</v>
      </c>
      <c r="M75" s="18" t="s">
        <v>2990</v>
      </c>
      <c r="N75" s="18" t="s">
        <v>1834</v>
      </c>
      <c r="O75" s="1" t="s">
        <v>2991</v>
      </c>
      <c r="P75" s="1" t="s">
        <v>488</v>
      </c>
      <c r="Q75" s="1" t="s">
        <v>296</v>
      </c>
      <c r="R75" s="1">
        <v>85213</v>
      </c>
      <c r="AB75" s="1" t="s">
        <v>3196</v>
      </c>
      <c r="AC75" s="1" t="s">
        <v>3189</v>
      </c>
      <c r="AD75" s="2" t="s">
        <v>1021</v>
      </c>
      <c r="AE75" s="3"/>
      <c r="AF75" s="1" t="s">
        <v>2388</v>
      </c>
    </row>
    <row r="76" spans="1:63" s="1" customFormat="1" ht="15" x14ac:dyDescent="0.25">
      <c r="A76" s="8"/>
      <c r="B76" s="8"/>
      <c r="C76" s="14">
        <v>43055</v>
      </c>
      <c r="D76" s="6">
        <v>42726</v>
      </c>
      <c r="E76" s="2"/>
      <c r="F76" s="2"/>
      <c r="G76" s="1" t="s">
        <v>3162</v>
      </c>
      <c r="H76" s="1" t="s">
        <v>3158</v>
      </c>
      <c r="I76" s="1" t="s">
        <v>1967</v>
      </c>
      <c r="J76" s="1" t="s">
        <v>294</v>
      </c>
      <c r="L76" s="1" t="s">
        <v>4493</v>
      </c>
      <c r="M76" s="18"/>
      <c r="N76" s="18" t="s">
        <v>1856</v>
      </c>
      <c r="O76" s="1" t="s">
        <v>1652</v>
      </c>
      <c r="P76" s="1" t="s">
        <v>488</v>
      </c>
      <c r="Q76" s="1" t="s">
        <v>296</v>
      </c>
      <c r="R76" s="1">
        <v>85205</v>
      </c>
      <c r="S76" s="1" t="s">
        <v>4712</v>
      </c>
      <c r="AD76" s="2" t="s">
        <v>3499</v>
      </c>
      <c r="AE76" s="3"/>
    </row>
    <row r="77" spans="1:63" s="1" customFormat="1" ht="15" x14ac:dyDescent="0.25">
      <c r="A77" s="8"/>
      <c r="B77" s="8"/>
      <c r="C77" s="14">
        <v>43055</v>
      </c>
      <c r="D77" s="6">
        <v>42656</v>
      </c>
      <c r="E77" s="2"/>
      <c r="G77" s="1" t="s">
        <v>3162</v>
      </c>
      <c r="H77" s="1" t="s">
        <v>481</v>
      </c>
      <c r="I77" s="1" t="s">
        <v>3073</v>
      </c>
      <c r="J77" s="1" t="s">
        <v>3074</v>
      </c>
      <c r="L77" s="1" t="s">
        <v>2300</v>
      </c>
      <c r="M77" s="18"/>
      <c r="N77" s="18" t="s">
        <v>1844</v>
      </c>
      <c r="O77" s="1" t="s">
        <v>3075</v>
      </c>
      <c r="P77" s="1" t="s">
        <v>488</v>
      </c>
      <c r="Q77" s="1" t="s">
        <v>296</v>
      </c>
      <c r="R77" s="1">
        <v>85206</v>
      </c>
      <c r="S77" s="8"/>
      <c r="T77" s="8"/>
      <c r="AB77" s="1" t="s">
        <v>3196</v>
      </c>
      <c r="AC77" s="1" t="s">
        <v>3189</v>
      </c>
      <c r="AD77" s="2" t="s">
        <v>2155</v>
      </c>
      <c r="AE77" s="3"/>
    </row>
    <row r="78" spans="1:63" s="1" customFormat="1" ht="15" x14ac:dyDescent="0.25">
      <c r="A78" s="8"/>
      <c r="B78" s="8"/>
      <c r="C78" s="14">
        <v>43055</v>
      </c>
      <c r="D78" s="6">
        <v>42705</v>
      </c>
      <c r="E78" s="2"/>
      <c r="H78" s="1" t="s">
        <v>3158</v>
      </c>
      <c r="I78" s="1" t="s">
        <v>4625</v>
      </c>
      <c r="J78" s="1" t="s">
        <v>4593</v>
      </c>
      <c r="L78" s="1" t="s">
        <v>666</v>
      </c>
      <c r="M78" s="18" t="s">
        <v>2555</v>
      </c>
      <c r="N78" s="18" t="s">
        <v>1846</v>
      </c>
      <c r="O78" s="1" t="s">
        <v>668</v>
      </c>
      <c r="P78" s="1" t="s">
        <v>663</v>
      </c>
      <c r="Q78" s="1" t="s">
        <v>664</v>
      </c>
      <c r="R78" s="1" t="s">
        <v>665</v>
      </c>
      <c r="AD78" s="2" t="s">
        <v>97</v>
      </c>
      <c r="AE78" s="3" t="s">
        <v>3161</v>
      </c>
      <c r="AF78" s="1" t="s">
        <v>2564</v>
      </c>
      <c r="AH78" s="1" t="s">
        <v>3594</v>
      </c>
      <c r="AI78" s="1" t="s">
        <v>4712</v>
      </c>
      <c r="AJ78" s="1" t="s">
        <v>4712</v>
      </c>
      <c r="AK78" s="1" t="s">
        <v>4712</v>
      </c>
      <c r="AL78" s="1" t="s">
        <v>4712</v>
      </c>
      <c r="AS78" s="1" t="s">
        <v>4712</v>
      </c>
      <c r="AT78" s="1" t="s">
        <v>4712</v>
      </c>
      <c r="AU78" s="1" t="s">
        <v>4712</v>
      </c>
    </row>
    <row r="79" spans="1:63" s="1" customFormat="1" ht="15" x14ac:dyDescent="0.25">
      <c r="A79" s="8"/>
      <c r="B79" s="8"/>
      <c r="C79" s="14">
        <v>43055</v>
      </c>
      <c r="D79" s="6">
        <v>42670</v>
      </c>
      <c r="E79" s="2"/>
      <c r="G79" s="1" t="s">
        <v>3161</v>
      </c>
      <c r="H79" s="1" t="s">
        <v>3158</v>
      </c>
      <c r="I79" s="1" t="s">
        <v>2676</v>
      </c>
      <c r="J79" s="1" t="s">
        <v>2677</v>
      </c>
      <c r="L79" s="1" t="s">
        <v>2679</v>
      </c>
      <c r="M79" s="18" t="s">
        <v>2678</v>
      </c>
      <c r="N79" s="18" t="s">
        <v>732</v>
      </c>
      <c r="O79" s="1" t="s">
        <v>3591</v>
      </c>
      <c r="P79" s="1" t="s">
        <v>5031</v>
      </c>
      <c r="Q79" s="1" t="s">
        <v>296</v>
      </c>
      <c r="R79" s="1">
        <v>85120</v>
      </c>
      <c r="S79" s="1" t="s">
        <v>4213</v>
      </c>
      <c r="W79" s="1">
        <v>1</v>
      </c>
      <c r="Z79" s="1" t="s">
        <v>297</v>
      </c>
      <c r="AB79" s="1" t="s">
        <v>3160</v>
      </c>
      <c r="AC79" s="1" t="s">
        <v>3161</v>
      </c>
      <c r="AD79" s="2" t="s">
        <v>651</v>
      </c>
      <c r="AE79" s="3" t="s">
        <v>3161</v>
      </c>
      <c r="AF79" s="1" t="s">
        <v>2388</v>
      </c>
      <c r="AH79" s="1" t="s">
        <v>3596</v>
      </c>
      <c r="AI79" s="1" t="s">
        <v>4712</v>
      </c>
      <c r="AJ79" s="1" t="s">
        <v>4712</v>
      </c>
      <c r="AM79" s="1" t="s">
        <v>4712</v>
      </c>
      <c r="AR79" s="1" t="s">
        <v>4712</v>
      </c>
      <c r="AV79" s="1" t="s">
        <v>4712</v>
      </c>
      <c r="BI79" s="1" t="s">
        <v>4712</v>
      </c>
      <c r="BK79" s="1" t="s">
        <v>4712</v>
      </c>
    </row>
    <row r="80" spans="1:63" s="1" customFormat="1" ht="15" x14ac:dyDescent="0.25">
      <c r="C80" s="14">
        <v>43055</v>
      </c>
      <c r="D80" s="6"/>
      <c r="E80" s="2" t="s">
        <v>4712</v>
      </c>
      <c r="H80" s="1" t="s">
        <v>283</v>
      </c>
      <c r="I80" s="1" t="s">
        <v>83</v>
      </c>
      <c r="J80" s="1" t="s">
        <v>84</v>
      </c>
      <c r="L80" s="1" t="s">
        <v>85</v>
      </c>
      <c r="M80" s="4" t="s">
        <v>86</v>
      </c>
      <c r="N80" s="18" t="s">
        <v>87</v>
      </c>
      <c r="O80" s="1" t="s">
        <v>2245</v>
      </c>
      <c r="P80" s="1" t="s">
        <v>63</v>
      </c>
      <c r="Q80" s="1" t="s">
        <v>3193</v>
      </c>
      <c r="R80" s="1">
        <v>85202</v>
      </c>
      <c r="AD80" s="2"/>
      <c r="AE80" s="3"/>
    </row>
    <row r="81" spans="1:44" s="1" customFormat="1" ht="15" x14ac:dyDescent="0.25">
      <c r="C81" s="14">
        <v>43055</v>
      </c>
      <c r="D81" s="6"/>
      <c r="E81" s="2" t="s">
        <v>4712</v>
      </c>
      <c r="H81" s="1" t="s">
        <v>4682</v>
      </c>
      <c r="I81" s="1" t="s">
        <v>88</v>
      </c>
      <c r="J81" s="1" t="s">
        <v>299</v>
      </c>
      <c r="L81" s="1" t="s">
        <v>89</v>
      </c>
      <c r="M81" s="4" t="s">
        <v>90</v>
      </c>
      <c r="N81" s="18" t="s">
        <v>91</v>
      </c>
      <c r="O81" s="1" t="s">
        <v>2246</v>
      </c>
      <c r="P81" s="1" t="s">
        <v>650</v>
      </c>
      <c r="Q81" s="1" t="s">
        <v>296</v>
      </c>
      <c r="R81" s="1">
        <v>85225</v>
      </c>
      <c r="AD81" s="2"/>
      <c r="AE81" s="3"/>
    </row>
    <row r="82" spans="1:44" s="1" customFormat="1" ht="15" x14ac:dyDescent="0.25">
      <c r="C82" s="14">
        <v>43055</v>
      </c>
      <c r="D82" s="6"/>
      <c r="E82" s="2" t="s">
        <v>4712</v>
      </c>
      <c r="H82" s="1" t="s">
        <v>283</v>
      </c>
      <c r="I82" s="1" t="s">
        <v>88</v>
      </c>
      <c r="J82" s="1" t="s">
        <v>3799</v>
      </c>
      <c r="L82" s="1" t="s">
        <v>89</v>
      </c>
      <c r="M82" s="4" t="s">
        <v>90</v>
      </c>
      <c r="N82" s="18" t="s">
        <v>91</v>
      </c>
      <c r="O82" s="1" t="s">
        <v>2246</v>
      </c>
      <c r="P82" s="1" t="s">
        <v>650</v>
      </c>
      <c r="Q82" s="1" t="s">
        <v>4426</v>
      </c>
      <c r="R82" s="1">
        <v>85225</v>
      </c>
      <c r="AD82" s="2"/>
      <c r="AE82" s="3"/>
    </row>
    <row r="83" spans="1:44" s="1" customFormat="1" ht="15" x14ac:dyDescent="0.25">
      <c r="C83" s="14">
        <v>43055</v>
      </c>
      <c r="D83" s="6"/>
      <c r="E83" s="2" t="s">
        <v>4712</v>
      </c>
      <c r="H83" s="1" t="s">
        <v>283</v>
      </c>
      <c r="I83" s="1" t="s">
        <v>92</v>
      </c>
      <c r="J83" s="1" t="s">
        <v>363</v>
      </c>
      <c r="L83" s="1" t="s">
        <v>93</v>
      </c>
      <c r="M83" s="4" t="s">
        <v>94</v>
      </c>
      <c r="N83" s="18"/>
      <c r="O83" s="1" t="s">
        <v>95</v>
      </c>
      <c r="P83" s="1" t="s">
        <v>2237</v>
      </c>
      <c r="Q83" s="1" t="s">
        <v>2238</v>
      </c>
      <c r="R83" s="1">
        <v>32174</v>
      </c>
      <c r="AD83" s="2"/>
      <c r="AE83" s="3"/>
    </row>
    <row r="84" spans="1:44" s="1" customFormat="1" ht="15" x14ac:dyDescent="0.25">
      <c r="A84" s="8"/>
      <c r="C84" s="14">
        <v>43055</v>
      </c>
      <c r="D84" s="6">
        <v>42705</v>
      </c>
      <c r="E84" s="2"/>
      <c r="H84" s="1" t="s">
        <v>481</v>
      </c>
      <c r="I84" s="1" t="s">
        <v>3111</v>
      </c>
      <c r="J84" s="1" t="s">
        <v>2494</v>
      </c>
      <c r="K84" s="1">
        <v>1</v>
      </c>
      <c r="L84" s="1" t="s">
        <v>584</v>
      </c>
      <c r="M84" s="18"/>
      <c r="N84" s="18" t="s">
        <v>1852</v>
      </c>
      <c r="O84" s="1" t="s">
        <v>3112</v>
      </c>
      <c r="P84" s="1" t="s">
        <v>488</v>
      </c>
      <c r="Q84" s="1" t="s">
        <v>296</v>
      </c>
      <c r="R84" s="1">
        <v>85209</v>
      </c>
      <c r="AC84" s="1" t="s">
        <v>3189</v>
      </c>
      <c r="AD84" s="2" t="s">
        <v>2271</v>
      </c>
      <c r="AE84" s="3" t="s">
        <v>3161</v>
      </c>
      <c r="AI84" s="1" t="s">
        <v>4712</v>
      </c>
      <c r="AJ84" s="1" t="s">
        <v>4712</v>
      </c>
      <c r="AK84" s="1" t="s">
        <v>4712</v>
      </c>
      <c r="AM84" s="1" t="s">
        <v>4712</v>
      </c>
      <c r="AR84" s="1" t="s">
        <v>4712</v>
      </c>
    </row>
    <row r="85" spans="1:44" s="1" customFormat="1" ht="15" x14ac:dyDescent="0.25">
      <c r="C85" s="14">
        <v>43055</v>
      </c>
      <c r="D85" s="6"/>
      <c r="E85" s="2" t="s">
        <v>4712</v>
      </c>
      <c r="H85" s="1" t="s">
        <v>4682</v>
      </c>
      <c r="I85" s="1" t="s">
        <v>2771</v>
      </c>
      <c r="J85" s="1" t="s">
        <v>4364</v>
      </c>
      <c r="L85" s="1" t="s">
        <v>2239</v>
      </c>
      <c r="M85" s="18"/>
      <c r="N85" s="18" t="s">
        <v>4712</v>
      </c>
      <c r="O85" s="1" t="s">
        <v>2247</v>
      </c>
      <c r="P85" s="1" t="s">
        <v>63</v>
      </c>
      <c r="Q85" s="1" t="s">
        <v>296</v>
      </c>
      <c r="R85" s="1">
        <v>85209</v>
      </c>
      <c r="AD85" s="2"/>
      <c r="AE85" s="3"/>
    </row>
    <row r="86" spans="1:44" s="1" customFormat="1" ht="15" x14ac:dyDescent="0.25">
      <c r="C86" s="14">
        <v>43055</v>
      </c>
      <c r="D86" s="6">
        <v>42726</v>
      </c>
      <c r="E86" s="2"/>
      <c r="H86" s="1" t="s">
        <v>481</v>
      </c>
      <c r="I86" s="1" t="s">
        <v>824</v>
      </c>
      <c r="J86" s="1" t="s">
        <v>144</v>
      </c>
      <c r="L86" s="1" t="s">
        <v>825</v>
      </c>
      <c r="M86" s="18" t="s">
        <v>4358</v>
      </c>
      <c r="N86" s="18" t="s">
        <v>1856</v>
      </c>
      <c r="O86" s="1" t="s">
        <v>1652</v>
      </c>
      <c r="P86" s="1" t="s">
        <v>488</v>
      </c>
      <c r="Q86" s="1" t="s">
        <v>296</v>
      </c>
      <c r="R86" s="1">
        <v>85205</v>
      </c>
      <c r="S86" s="1" t="s">
        <v>4213</v>
      </c>
      <c r="AB86" s="1" t="s">
        <v>3175</v>
      </c>
      <c r="AC86" s="1" t="s">
        <v>3401</v>
      </c>
      <c r="AD86" s="2" t="s">
        <v>3500</v>
      </c>
      <c r="AE86" s="3" t="s">
        <v>3161</v>
      </c>
      <c r="AF86" s="1" t="s">
        <v>2564</v>
      </c>
    </row>
    <row r="87" spans="1:44" s="1" customFormat="1" ht="15" x14ac:dyDescent="0.25">
      <c r="C87" s="14">
        <v>43055</v>
      </c>
      <c r="D87" s="6">
        <v>42677</v>
      </c>
      <c r="E87" s="2"/>
      <c r="H87" s="1" t="s">
        <v>481</v>
      </c>
      <c r="I87" s="1" t="s">
        <v>3379</v>
      </c>
      <c r="J87" s="1" t="s">
        <v>4309</v>
      </c>
      <c r="L87" s="1" t="s">
        <v>1008</v>
      </c>
      <c r="M87" s="18" t="s">
        <v>3505</v>
      </c>
      <c r="N87" s="18" t="s">
        <v>1858</v>
      </c>
      <c r="O87" s="1" t="s">
        <v>3999</v>
      </c>
      <c r="P87" s="1" t="s">
        <v>488</v>
      </c>
      <c r="Q87" s="1" t="s">
        <v>296</v>
      </c>
      <c r="R87" s="1">
        <v>85205</v>
      </c>
      <c r="AA87" s="1" t="s">
        <v>3998</v>
      </c>
      <c r="AD87" s="2" t="s">
        <v>4311</v>
      </c>
      <c r="AE87" s="3"/>
    </row>
    <row r="88" spans="1:44" s="1" customFormat="1" ht="15" x14ac:dyDescent="0.25">
      <c r="C88" s="14">
        <v>43055</v>
      </c>
      <c r="D88" s="6"/>
      <c r="E88" s="2" t="s">
        <v>4712</v>
      </c>
      <c r="H88" s="1" t="s">
        <v>283</v>
      </c>
      <c r="I88" s="1" t="s">
        <v>2240</v>
      </c>
      <c r="J88" s="1" t="s">
        <v>2595</v>
      </c>
      <c r="L88" s="1" t="s">
        <v>2241</v>
      </c>
      <c r="M88" s="18"/>
      <c r="N88" s="18" t="s">
        <v>4712</v>
      </c>
      <c r="O88" s="1" t="s">
        <v>2248</v>
      </c>
      <c r="P88" s="1" t="s">
        <v>63</v>
      </c>
      <c r="Q88" s="1" t="s">
        <v>296</v>
      </c>
      <c r="R88" s="1">
        <v>85209</v>
      </c>
      <c r="AD88" s="2"/>
      <c r="AE88" s="3"/>
    </row>
    <row r="89" spans="1:44" s="1" customFormat="1" ht="15" x14ac:dyDescent="0.25">
      <c r="D89" s="6"/>
      <c r="E89" s="2"/>
      <c r="F89" s="2"/>
      <c r="L89" s="4"/>
      <c r="V89" s="2"/>
      <c r="W89" s="3"/>
    </row>
    <row r="90" spans="1:44" ht="15" x14ac:dyDescent="0.25">
      <c r="C90" s="3">
        <f>COUNTA(C71:C89)</f>
        <v>17</v>
      </c>
      <c r="D90" s="3">
        <f>COUNTA(D71:D89)</f>
        <v>11</v>
      </c>
      <c r="E90" s="3">
        <f>COUNTA(E71:E89)</f>
        <v>6</v>
      </c>
      <c r="F90" s="3">
        <f>COUNTA(F71:F89)</f>
        <v>0</v>
      </c>
      <c r="I90" s="6">
        <v>43055</v>
      </c>
      <c r="J90" s="1" t="s">
        <v>3432</v>
      </c>
    </row>
    <row r="91" spans="1:44" s="1" customFormat="1" ht="15" x14ac:dyDescent="0.25">
      <c r="D91" s="6"/>
      <c r="E91" s="2"/>
      <c r="F91" s="2"/>
      <c r="L91" s="4"/>
      <c r="V91" s="2"/>
      <c r="W91" s="3"/>
    </row>
    <row r="92" spans="1:44" s="1" customFormat="1" ht="15" x14ac:dyDescent="0.25">
      <c r="A92" s="8"/>
      <c r="C92" s="14">
        <v>43069</v>
      </c>
      <c r="D92" s="6">
        <v>42691</v>
      </c>
      <c r="E92" s="2"/>
      <c r="H92" s="1" t="s">
        <v>3158</v>
      </c>
      <c r="I92" s="1" t="s">
        <v>2263</v>
      </c>
      <c r="J92" s="1" t="s">
        <v>916</v>
      </c>
      <c r="L92" s="1" t="s">
        <v>2722</v>
      </c>
      <c r="M92" s="18" t="s">
        <v>2723</v>
      </c>
      <c r="N92" s="18" t="s">
        <v>4712</v>
      </c>
      <c r="O92" s="1" t="s">
        <v>2721</v>
      </c>
      <c r="P92" s="1" t="s">
        <v>488</v>
      </c>
      <c r="Q92" s="1" t="s">
        <v>296</v>
      </c>
      <c r="R92" s="1">
        <v>85209</v>
      </c>
      <c r="AB92" s="2"/>
      <c r="AC92" s="3"/>
    </row>
    <row r="93" spans="1:44" s="1" customFormat="1" ht="15" x14ac:dyDescent="0.25">
      <c r="A93" s="8"/>
      <c r="C93" s="14">
        <v>43069</v>
      </c>
      <c r="D93" s="6">
        <v>42691</v>
      </c>
      <c r="E93" s="2"/>
      <c r="H93" s="1" t="s">
        <v>481</v>
      </c>
      <c r="I93" s="1" t="s">
        <v>2263</v>
      </c>
      <c r="J93" s="1" t="s">
        <v>2752</v>
      </c>
      <c r="L93" s="1" t="s">
        <v>2719</v>
      </c>
      <c r="M93" s="18" t="s">
        <v>2720</v>
      </c>
      <c r="N93" s="18" t="s">
        <v>4712</v>
      </c>
      <c r="O93" s="1" t="s">
        <v>2721</v>
      </c>
      <c r="P93" s="1" t="s">
        <v>488</v>
      </c>
      <c r="Q93" s="1" t="s">
        <v>296</v>
      </c>
      <c r="R93" s="1">
        <v>85209</v>
      </c>
      <c r="AB93" s="2"/>
      <c r="AC93" s="3"/>
    </row>
    <row r="94" spans="1:44" s="1" customFormat="1" ht="15" x14ac:dyDescent="0.25">
      <c r="A94" s="8"/>
      <c r="C94" s="14">
        <v>43069</v>
      </c>
      <c r="D94" s="6">
        <v>42705</v>
      </c>
      <c r="E94" s="2"/>
      <c r="F94" s="1" t="s">
        <v>297</v>
      </c>
      <c r="H94" s="1" t="s">
        <v>481</v>
      </c>
      <c r="I94" s="1" t="s">
        <v>3856</v>
      </c>
      <c r="J94" s="1" t="s">
        <v>868</v>
      </c>
      <c r="K94" s="1">
        <v>1</v>
      </c>
      <c r="L94" s="1" t="s">
        <v>4184</v>
      </c>
      <c r="M94" s="18"/>
      <c r="N94" s="18" t="s">
        <v>1830</v>
      </c>
      <c r="O94" s="1" t="s">
        <v>4420</v>
      </c>
      <c r="P94" s="1" t="s">
        <v>488</v>
      </c>
      <c r="Q94" s="1" t="s">
        <v>296</v>
      </c>
      <c r="R94" s="1">
        <v>85208</v>
      </c>
      <c r="AB94" s="1" t="s">
        <v>3175</v>
      </c>
      <c r="AC94" s="1" t="s">
        <v>3189</v>
      </c>
      <c r="AD94" s="2" t="s">
        <v>2764</v>
      </c>
      <c r="AE94" s="3" t="s">
        <v>3161</v>
      </c>
    </row>
    <row r="95" spans="1:44" s="1" customFormat="1" ht="15" x14ac:dyDescent="0.25">
      <c r="A95" s="8"/>
      <c r="C95" s="14">
        <v>43069</v>
      </c>
      <c r="D95" s="6">
        <v>42677</v>
      </c>
      <c r="E95" s="2"/>
      <c r="G95" s="1" t="s">
        <v>3161</v>
      </c>
      <c r="H95" s="1" t="s">
        <v>481</v>
      </c>
      <c r="I95" s="1" t="s">
        <v>1032</v>
      </c>
      <c r="J95" s="1" t="s">
        <v>361</v>
      </c>
      <c r="L95" s="1" t="s">
        <v>3718</v>
      </c>
      <c r="M95" s="18" t="s">
        <v>1034</v>
      </c>
      <c r="N95" s="18" t="s">
        <v>2286</v>
      </c>
      <c r="O95" s="1" t="s">
        <v>3719</v>
      </c>
      <c r="P95" s="1" t="s">
        <v>5031</v>
      </c>
      <c r="Q95" s="1" t="s">
        <v>296</v>
      </c>
      <c r="R95" s="1">
        <v>85120</v>
      </c>
      <c r="S95" s="1" t="s">
        <v>2286</v>
      </c>
      <c r="AB95" s="1" t="s">
        <v>3196</v>
      </c>
      <c r="AC95" s="1" t="s">
        <v>3161</v>
      </c>
      <c r="AD95" s="2"/>
      <c r="AE95" s="3"/>
      <c r="AF95" s="1" t="s">
        <v>4020</v>
      </c>
      <c r="AI95" s="1" t="s">
        <v>4712</v>
      </c>
    </row>
    <row r="96" spans="1:44" s="1" customFormat="1" ht="15" x14ac:dyDescent="0.25">
      <c r="A96" s="8"/>
      <c r="C96" s="14">
        <v>43069</v>
      </c>
      <c r="D96" s="6">
        <v>42677</v>
      </c>
      <c r="E96" s="2"/>
      <c r="G96" s="1" t="s">
        <v>3161</v>
      </c>
      <c r="H96" s="1" t="s">
        <v>3158</v>
      </c>
      <c r="I96" s="1" t="s">
        <v>1032</v>
      </c>
      <c r="J96" s="1" t="s">
        <v>1035</v>
      </c>
      <c r="L96" s="1" t="s">
        <v>3718</v>
      </c>
      <c r="M96" s="18" t="s">
        <v>1034</v>
      </c>
      <c r="N96" s="18" t="s">
        <v>2286</v>
      </c>
      <c r="O96" s="1" t="s">
        <v>3719</v>
      </c>
      <c r="P96" s="1" t="s">
        <v>5031</v>
      </c>
      <c r="Q96" s="1" t="s">
        <v>296</v>
      </c>
      <c r="R96" s="1">
        <v>85120</v>
      </c>
      <c r="AB96" s="1" t="s">
        <v>3196</v>
      </c>
      <c r="AC96" s="1" t="s">
        <v>1036</v>
      </c>
      <c r="AD96" s="2"/>
      <c r="AE96" s="3"/>
      <c r="AF96" s="1" t="s">
        <v>4021</v>
      </c>
      <c r="AI96" s="1" t="s">
        <v>4712</v>
      </c>
    </row>
    <row r="97" spans="1:32" s="1" customFormat="1" ht="15" x14ac:dyDescent="0.25">
      <c r="A97" s="8"/>
      <c r="B97" s="8"/>
      <c r="C97" s="14">
        <v>43069</v>
      </c>
      <c r="D97" s="6">
        <v>42677</v>
      </c>
      <c r="E97" s="2"/>
      <c r="H97" s="1" t="s">
        <v>481</v>
      </c>
      <c r="I97" s="1" t="s">
        <v>3040</v>
      </c>
      <c r="J97" s="1" t="s">
        <v>3041</v>
      </c>
      <c r="L97" s="1" t="s">
        <v>3043</v>
      </c>
      <c r="M97" s="18" t="s">
        <v>2554</v>
      </c>
      <c r="N97" s="18" t="s">
        <v>2287</v>
      </c>
      <c r="O97" s="1" t="s">
        <v>4931</v>
      </c>
      <c r="P97" s="1" t="s">
        <v>488</v>
      </c>
      <c r="Q97" s="1" t="s">
        <v>296</v>
      </c>
      <c r="R97" s="1">
        <v>85206</v>
      </c>
      <c r="AD97" s="2"/>
      <c r="AE97" s="3"/>
      <c r="AF97" s="1" t="s">
        <v>2564</v>
      </c>
    </row>
    <row r="98" spans="1:32" s="1" customFormat="1" ht="15" x14ac:dyDescent="0.25">
      <c r="A98" s="8"/>
      <c r="B98" s="8"/>
      <c r="C98" s="14">
        <v>43069</v>
      </c>
      <c r="D98" s="6">
        <v>42670</v>
      </c>
      <c r="E98" s="2"/>
      <c r="H98" s="1" t="s">
        <v>3158</v>
      </c>
      <c r="I98" s="1" t="s">
        <v>188</v>
      </c>
      <c r="J98" s="1" t="s">
        <v>189</v>
      </c>
      <c r="K98" s="1">
        <v>1</v>
      </c>
      <c r="L98" s="1" t="s">
        <v>4502</v>
      </c>
      <c r="M98" s="18" t="s">
        <v>190</v>
      </c>
      <c r="N98" s="18" t="s">
        <v>2288</v>
      </c>
      <c r="O98" s="1" t="s">
        <v>4498</v>
      </c>
      <c r="P98" s="1" t="s">
        <v>488</v>
      </c>
      <c r="Q98" s="1" t="s">
        <v>296</v>
      </c>
      <c r="R98" s="1">
        <v>85208</v>
      </c>
      <c r="S98" s="1" t="s">
        <v>4213</v>
      </c>
      <c r="AB98" s="1" t="s">
        <v>297</v>
      </c>
      <c r="AC98" s="1" t="s">
        <v>3161</v>
      </c>
      <c r="AD98" s="2" t="s">
        <v>2374</v>
      </c>
      <c r="AE98" s="3" t="s">
        <v>3161</v>
      </c>
      <c r="AF98" s="1" t="s">
        <v>2388</v>
      </c>
    </row>
    <row r="99" spans="1:32" s="1" customFormat="1" ht="15" x14ac:dyDescent="0.25">
      <c r="A99" s="8"/>
      <c r="C99" s="14">
        <v>43069</v>
      </c>
      <c r="D99" s="6">
        <v>42705</v>
      </c>
      <c r="E99" s="2"/>
      <c r="F99" s="1" t="s">
        <v>297</v>
      </c>
      <c r="H99" s="1" t="s">
        <v>3158</v>
      </c>
      <c r="I99" s="1" t="s">
        <v>2764</v>
      </c>
      <c r="J99" s="1" t="s">
        <v>4023</v>
      </c>
      <c r="K99" s="1">
        <v>1</v>
      </c>
      <c r="L99" s="1" t="s">
        <v>2765</v>
      </c>
      <c r="M99" s="18"/>
      <c r="N99" s="18" t="s">
        <v>1830</v>
      </c>
      <c r="O99" s="1" t="s">
        <v>1928</v>
      </c>
      <c r="P99" s="1" t="s">
        <v>488</v>
      </c>
      <c r="Q99" s="1" t="s">
        <v>296</v>
      </c>
      <c r="AB99" s="1" t="s">
        <v>3160</v>
      </c>
      <c r="AC99" s="1" t="s">
        <v>3189</v>
      </c>
      <c r="AD99" s="2" t="s">
        <v>3856</v>
      </c>
      <c r="AE99" s="3" t="s">
        <v>3161</v>
      </c>
    </row>
    <row r="100" spans="1:32" s="1" customFormat="1" ht="15" x14ac:dyDescent="0.25">
      <c r="A100" s="8"/>
      <c r="C100" s="14">
        <v>43069</v>
      </c>
      <c r="D100" s="6">
        <v>42670</v>
      </c>
      <c r="E100" s="2"/>
      <c r="H100" s="1" t="s">
        <v>481</v>
      </c>
      <c r="I100" s="1" t="s">
        <v>2771</v>
      </c>
      <c r="J100" s="1" t="s">
        <v>3313</v>
      </c>
      <c r="K100" s="1">
        <v>1</v>
      </c>
      <c r="L100" s="1" t="s">
        <v>4502</v>
      </c>
      <c r="M100" s="18" t="s">
        <v>190</v>
      </c>
      <c r="N100" s="18" t="s">
        <v>2288</v>
      </c>
      <c r="O100" s="1" t="s">
        <v>4498</v>
      </c>
      <c r="P100" s="1" t="s">
        <v>488</v>
      </c>
      <c r="Q100" s="1" t="s">
        <v>296</v>
      </c>
      <c r="R100" s="1">
        <v>85208</v>
      </c>
      <c r="AB100" s="1" t="s">
        <v>297</v>
      </c>
      <c r="AC100" s="1" t="s">
        <v>2770</v>
      </c>
      <c r="AD100" s="2" t="s">
        <v>188</v>
      </c>
      <c r="AE100" s="3" t="s">
        <v>3161</v>
      </c>
    </row>
    <row r="101" spans="1:32" s="1" customFormat="1" ht="15" x14ac:dyDescent="0.25">
      <c r="A101" s="8"/>
      <c r="C101" s="14">
        <v>43069</v>
      </c>
      <c r="D101" s="6">
        <v>42656</v>
      </c>
      <c r="E101" s="2"/>
      <c r="H101" s="1" t="s">
        <v>3158</v>
      </c>
      <c r="I101" s="1" t="s">
        <v>2772</v>
      </c>
      <c r="J101" s="1" t="s">
        <v>4345</v>
      </c>
      <c r="L101" s="1" t="s">
        <v>1201</v>
      </c>
      <c r="M101" s="18" t="s">
        <v>2774</v>
      </c>
      <c r="N101" s="18" t="s">
        <v>2289</v>
      </c>
      <c r="O101" s="1" t="s">
        <v>1519</v>
      </c>
      <c r="P101" s="1" t="s">
        <v>488</v>
      </c>
      <c r="Q101" s="1" t="s">
        <v>296</v>
      </c>
      <c r="R101" s="1">
        <v>85212</v>
      </c>
      <c r="S101" s="1" t="s">
        <v>4712</v>
      </c>
      <c r="AB101" s="1" t="s">
        <v>3196</v>
      </c>
      <c r="AC101" s="1" t="s">
        <v>1520</v>
      </c>
      <c r="AD101" s="2" t="s">
        <v>2773</v>
      </c>
      <c r="AE101" s="3"/>
      <c r="AF101" s="1" t="s">
        <v>2568</v>
      </c>
    </row>
    <row r="102" spans="1:32" s="1" customFormat="1" ht="15" x14ac:dyDescent="0.25">
      <c r="A102" s="8"/>
      <c r="C102" s="14">
        <v>43069</v>
      </c>
      <c r="D102" s="6">
        <v>42656</v>
      </c>
      <c r="E102" s="2"/>
      <c r="H102" s="1" t="s">
        <v>481</v>
      </c>
      <c r="I102" s="1" t="s">
        <v>2772</v>
      </c>
      <c r="J102" s="1" t="s">
        <v>2773</v>
      </c>
      <c r="L102" s="1" t="s">
        <v>1201</v>
      </c>
      <c r="M102" s="18" t="s">
        <v>2774</v>
      </c>
      <c r="N102" s="18" t="s">
        <v>2289</v>
      </c>
      <c r="O102" s="1" t="s">
        <v>1519</v>
      </c>
      <c r="P102" s="1" t="s">
        <v>488</v>
      </c>
      <c r="Q102" s="1" t="s">
        <v>296</v>
      </c>
      <c r="R102" s="1">
        <v>85212</v>
      </c>
      <c r="S102" s="1" t="s">
        <v>4213</v>
      </c>
      <c r="AB102" s="1" t="s">
        <v>3196</v>
      </c>
      <c r="AC102" s="1" t="s">
        <v>3161</v>
      </c>
      <c r="AD102" s="2"/>
      <c r="AE102" s="3"/>
      <c r="AF102" s="1" t="s">
        <v>2564</v>
      </c>
    </row>
    <row r="103" spans="1:32" s="1" customFormat="1" ht="15" x14ac:dyDescent="0.25">
      <c r="D103" s="6"/>
      <c r="E103" s="2"/>
      <c r="F103" s="2"/>
      <c r="L103" s="4"/>
      <c r="V103" s="2"/>
      <c r="W103" s="3"/>
    </row>
    <row r="104" spans="1:32" ht="15" x14ac:dyDescent="0.25">
      <c r="C104" s="3">
        <f>COUNTA(C91:C103)</f>
        <v>11</v>
      </c>
      <c r="D104" s="3">
        <f>COUNTA(D91:D103)</f>
        <v>11</v>
      </c>
      <c r="E104" s="3">
        <f>COUNTA(E91:E103)</f>
        <v>0</v>
      </c>
      <c r="F104" s="3">
        <f>COUNTA(F91:F103)</f>
        <v>2</v>
      </c>
      <c r="I104" s="6">
        <v>43069</v>
      </c>
      <c r="J104" s="1" t="s">
        <v>3432</v>
      </c>
    </row>
    <row r="105" spans="1:32" ht="15" x14ac:dyDescent="0.25">
      <c r="C105" s="3">
        <f>C90+C70+C47+C104</f>
        <v>91</v>
      </c>
      <c r="D105" s="3">
        <f>D90+D70+D47+D104</f>
        <v>74</v>
      </c>
      <c r="E105" s="3">
        <f>E90+E70+E47+E104</f>
        <v>17</v>
      </c>
      <c r="F105" s="3">
        <f>F90+F70+F47+F104</f>
        <v>8</v>
      </c>
      <c r="I105" s="11" t="s">
        <v>2671</v>
      </c>
      <c r="J105" s="1" t="s">
        <v>3432</v>
      </c>
      <c r="N105" s="5"/>
    </row>
    <row r="106" spans="1:32" ht="15" x14ac:dyDescent="0.25">
      <c r="C106" s="3">
        <f>C105</f>
        <v>91</v>
      </c>
      <c r="D106" s="3">
        <f>D105</f>
        <v>74</v>
      </c>
      <c r="E106" s="3">
        <f>E105</f>
        <v>17</v>
      </c>
      <c r="F106" s="3">
        <f>F105</f>
        <v>8</v>
      </c>
      <c r="I106" s="11" t="s">
        <v>2672</v>
      </c>
      <c r="J106" s="1" t="s">
        <v>3432</v>
      </c>
      <c r="N106" s="5"/>
    </row>
    <row r="107" spans="1:32" s="1" customFormat="1" ht="15" x14ac:dyDescent="0.25">
      <c r="D107" s="6"/>
      <c r="E107" s="2"/>
      <c r="F107" s="2"/>
      <c r="L107" s="4"/>
      <c r="V107" s="2"/>
      <c r="W107" s="3"/>
    </row>
    <row r="108" spans="1:32" s="1" customFormat="1" ht="15" x14ac:dyDescent="0.25">
      <c r="C108" s="14">
        <v>43076</v>
      </c>
      <c r="D108" s="6">
        <v>42712</v>
      </c>
      <c r="E108" s="2"/>
      <c r="H108" s="1" t="s">
        <v>481</v>
      </c>
      <c r="I108" s="1" t="s">
        <v>3231</v>
      </c>
      <c r="J108" s="1" t="s">
        <v>3232</v>
      </c>
      <c r="L108" s="1" t="s">
        <v>3233</v>
      </c>
      <c r="M108" s="18" t="s">
        <v>2556</v>
      </c>
      <c r="N108" s="18"/>
      <c r="O108" s="1" t="s">
        <v>3235</v>
      </c>
      <c r="P108" s="1" t="s">
        <v>3236</v>
      </c>
      <c r="Q108" s="1" t="s">
        <v>615</v>
      </c>
      <c r="R108" s="1">
        <v>49548</v>
      </c>
      <c r="AB108" s="2"/>
      <c r="AC108" s="3"/>
    </row>
    <row r="109" spans="1:32" s="1" customFormat="1" ht="15" x14ac:dyDescent="0.25">
      <c r="D109" s="6"/>
      <c r="E109" s="2"/>
      <c r="F109" s="2"/>
      <c r="L109" s="4"/>
      <c r="V109" s="2"/>
      <c r="W109" s="3"/>
    </row>
    <row r="110" spans="1:32" ht="15" x14ac:dyDescent="0.25">
      <c r="C110" s="3">
        <f>COUNTA(C107:C109)</f>
        <v>1</v>
      </c>
      <c r="D110" s="3">
        <f>COUNTA(D107:D109)</f>
        <v>1</v>
      </c>
      <c r="E110" s="3">
        <f>COUNTA(E107:E109)</f>
        <v>0</v>
      </c>
      <c r="F110" s="3">
        <f>COUNTA(F107:F109)</f>
        <v>0</v>
      </c>
      <c r="I110" s="6">
        <v>43076</v>
      </c>
      <c r="J110" s="1" t="s">
        <v>3432</v>
      </c>
    </row>
    <row r="111" spans="1:32" s="1" customFormat="1" ht="15" x14ac:dyDescent="0.25">
      <c r="D111" s="6"/>
      <c r="E111" s="2"/>
      <c r="F111" s="2"/>
      <c r="L111" s="4"/>
      <c r="V111" s="2"/>
      <c r="W111" s="3"/>
    </row>
    <row r="112" spans="1:32" s="1" customFormat="1" ht="15" x14ac:dyDescent="0.25">
      <c r="A112" s="8"/>
      <c r="B112" s="8"/>
      <c r="C112" s="14">
        <v>43083</v>
      </c>
      <c r="D112" s="6">
        <v>42740</v>
      </c>
      <c r="E112" s="2"/>
      <c r="H112" s="1" t="s">
        <v>3158</v>
      </c>
      <c r="I112" s="1" t="s">
        <v>2855</v>
      </c>
      <c r="J112" s="1" t="s">
        <v>3917</v>
      </c>
      <c r="K112" s="1">
        <v>1</v>
      </c>
      <c r="L112" s="1" t="s">
        <v>3918</v>
      </c>
      <c r="M112" s="18" t="s">
        <v>3919</v>
      </c>
      <c r="N112" s="18"/>
      <c r="O112" s="1" t="s">
        <v>3921</v>
      </c>
      <c r="P112" s="1" t="s">
        <v>3920</v>
      </c>
      <c r="Q112" s="1" t="s">
        <v>296</v>
      </c>
      <c r="R112" s="1">
        <v>85268</v>
      </c>
      <c r="AD112" s="2" t="s">
        <v>3922</v>
      </c>
      <c r="AE112" s="3"/>
    </row>
    <row r="113" spans="1:47" s="1" customFormat="1" ht="15" x14ac:dyDescent="0.25">
      <c r="A113" s="8"/>
      <c r="C113" s="14">
        <v>43083</v>
      </c>
      <c r="D113" s="6"/>
      <c r="E113" s="2" t="s">
        <v>4712</v>
      </c>
      <c r="G113" s="1" t="s">
        <v>3162</v>
      </c>
      <c r="H113" s="1" t="s">
        <v>481</v>
      </c>
      <c r="I113" s="1" t="s">
        <v>3213</v>
      </c>
      <c r="J113" s="1" t="s">
        <v>3972</v>
      </c>
      <c r="L113" s="1" t="s">
        <v>4415</v>
      </c>
      <c r="M113" s="18" t="s">
        <v>3974</v>
      </c>
      <c r="N113" s="18"/>
      <c r="O113" s="1" t="s">
        <v>531</v>
      </c>
      <c r="P113" s="1" t="s">
        <v>5031</v>
      </c>
      <c r="Q113" s="1" t="s">
        <v>296</v>
      </c>
      <c r="R113" s="1">
        <v>85219</v>
      </c>
      <c r="S113" s="1" t="s">
        <v>4213</v>
      </c>
      <c r="W113" s="1">
        <v>1</v>
      </c>
      <c r="Y113" s="1" t="s">
        <v>297</v>
      </c>
      <c r="AB113" s="1" t="s">
        <v>3196</v>
      </c>
      <c r="AC113" s="1" t="s">
        <v>3161</v>
      </c>
      <c r="AD113" s="2" t="s">
        <v>715</v>
      </c>
      <c r="AE113" s="3"/>
      <c r="AF113" s="1" t="s">
        <v>2564</v>
      </c>
    </row>
    <row r="114" spans="1:47" s="1" customFormat="1" ht="15" x14ac:dyDescent="0.25">
      <c r="C114" s="14">
        <v>43083</v>
      </c>
      <c r="D114" s="6">
        <v>42740</v>
      </c>
      <c r="E114" s="2"/>
      <c r="H114" s="1" t="s">
        <v>481</v>
      </c>
      <c r="I114" s="1" t="s">
        <v>3922</v>
      </c>
      <c r="J114" s="1" t="s">
        <v>3790</v>
      </c>
      <c r="K114" s="1">
        <v>1</v>
      </c>
      <c r="L114" s="1" t="s">
        <v>3923</v>
      </c>
      <c r="M114" s="18" t="s">
        <v>3924</v>
      </c>
      <c r="N114" s="18"/>
      <c r="O114" s="1" t="s">
        <v>3921</v>
      </c>
      <c r="P114" s="1" t="s">
        <v>3920</v>
      </c>
      <c r="Q114" s="1" t="s">
        <v>296</v>
      </c>
      <c r="R114" s="1">
        <v>85268</v>
      </c>
      <c r="AD114" s="2" t="s">
        <v>3925</v>
      </c>
      <c r="AE114" s="3"/>
    </row>
    <row r="115" spans="1:47" s="1" customFormat="1" ht="15" x14ac:dyDescent="0.25">
      <c r="C115" s="14">
        <v>43083</v>
      </c>
      <c r="D115" s="2">
        <v>42733</v>
      </c>
      <c r="E115" s="2"/>
      <c r="H115" s="1" t="s">
        <v>3158</v>
      </c>
      <c r="I115" s="1" t="s">
        <v>3873</v>
      </c>
      <c r="J115" s="1" t="s">
        <v>3913</v>
      </c>
      <c r="M115" s="18" t="s">
        <v>4212</v>
      </c>
      <c r="N115" s="18"/>
      <c r="O115" s="1" t="s">
        <v>3915</v>
      </c>
      <c r="P115" s="1" t="s">
        <v>488</v>
      </c>
      <c r="Q115" s="1" t="s">
        <v>3193</v>
      </c>
      <c r="R115" s="1">
        <v>85206</v>
      </c>
      <c r="S115" s="1" t="s">
        <v>4213</v>
      </c>
      <c r="AB115" s="2"/>
      <c r="AC115" s="3"/>
      <c r="AD115" s="1" t="s">
        <v>1348</v>
      </c>
    </row>
    <row r="116" spans="1:47" s="1" customFormat="1" ht="15" x14ac:dyDescent="0.25">
      <c r="C116" s="14">
        <v>43083</v>
      </c>
      <c r="D116" s="2">
        <v>42733</v>
      </c>
      <c r="E116" s="2"/>
      <c r="H116" s="1" t="s">
        <v>481</v>
      </c>
      <c r="I116" s="1" t="s">
        <v>3873</v>
      </c>
      <c r="J116" s="1" t="s">
        <v>3914</v>
      </c>
      <c r="M116" s="18" t="s">
        <v>4212</v>
      </c>
      <c r="N116" s="18"/>
      <c r="O116" s="1" t="s">
        <v>3915</v>
      </c>
      <c r="P116" s="1" t="s">
        <v>488</v>
      </c>
      <c r="Q116" s="1" t="s">
        <v>3193</v>
      </c>
      <c r="R116" s="1">
        <v>85206</v>
      </c>
      <c r="S116" s="1" t="s">
        <v>4213</v>
      </c>
      <c r="AB116" s="2"/>
      <c r="AC116" s="3"/>
    </row>
    <row r="117" spans="1:47" s="1" customFormat="1" ht="15" x14ac:dyDescent="0.25">
      <c r="C117" s="14">
        <v>43083</v>
      </c>
      <c r="D117" s="6">
        <v>42656</v>
      </c>
      <c r="E117" s="2"/>
      <c r="G117" s="1" t="s">
        <v>3161</v>
      </c>
      <c r="H117" s="1" t="s">
        <v>3158</v>
      </c>
      <c r="I117" s="1" t="s">
        <v>3425</v>
      </c>
      <c r="J117" s="1" t="s">
        <v>4295</v>
      </c>
      <c r="K117" s="1">
        <v>1</v>
      </c>
      <c r="L117" s="1" t="s">
        <v>3428</v>
      </c>
      <c r="M117" s="18" t="s">
        <v>3429</v>
      </c>
      <c r="N117" s="18" t="s">
        <v>57</v>
      </c>
      <c r="O117" s="1" t="s">
        <v>4918</v>
      </c>
      <c r="P117" s="1" t="s">
        <v>5031</v>
      </c>
      <c r="Q117" s="1" t="s">
        <v>296</v>
      </c>
      <c r="R117" s="1">
        <v>85120</v>
      </c>
      <c r="S117" s="1" t="s">
        <v>4213</v>
      </c>
      <c r="U117" s="1">
        <v>1</v>
      </c>
      <c r="V117" s="1" t="s">
        <v>2937</v>
      </c>
      <c r="W117" s="1">
        <v>1</v>
      </c>
      <c r="X117" s="1">
        <v>1</v>
      </c>
      <c r="AD117" s="2"/>
      <c r="AE117" s="3"/>
      <c r="AF117" s="1" t="s">
        <v>2564</v>
      </c>
    </row>
    <row r="118" spans="1:47" s="1" customFormat="1" ht="15" x14ac:dyDescent="0.25">
      <c r="D118" s="6"/>
      <c r="E118" s="2"/>
      <c r="F118" s="2"/>
      <c r="L118" s="4"/>
      <c r="V118" s="2"/>
      <c r="W118" s="3"/>
    </row>
    <row r="119" spans="1:47" ht="15" x14ac:dyDescent="0.25">
      <c r="A119" s="1"/>
      <c r="B119" s="1"/>
      <c r="C119" s="3">
        <f>COUNTA(C111:C118)</f>
        <v>6</v>
      </c>
      <c r="D119" s="3">
        <f>COUNTA(D111:D118)</f>
        <v>5</v>
      </c>
      <c r="E119" s="3">
        <f>COUNTA(E111:E118)</f>
        <v>1</v>
      </c>
      <c r="F119" s="3">
        <f>COUNTA(F111:F118)</f>
        <v>0</v>
      </c>
      <c r="I119" s="6">
        <v>43083</v>
      </c>
      <c r="J119" s="1" t="s">
        <v>3432</v>
      </c>
    </row>
    <row r="120" spans="1:47" s="1" customFormat="1" ht="15" x14ac:dyDescent="0.25">
      <c r="D120" s="6"/>
      <c r="E120" s="2"/>
      <c r="F120" s="2"/>
      <c r="L120" s="4"/>
      <c r="V120" s="2"/>
      <c r="W120" s="3"/>
    </row>
    <row r="121" spans="1:47" s="1" customFormat="1" ht="15" x14ac:dyDescent="0.25">
      <c r="A121" s="8"/>
      <c r="C121" s="14">
        <v>43090</v>
      </c>
      <c r="D121" s="6">
        <v>42656</v>
      </c>
      <c r="E121" s="2"/>
      <c r="F121" s="1" t="s">
        <v>297</v>
      </c>
      <c r="G121" s="1" t="s">
        <v>3161</v>
      </c>
      <c r="H121" s="1" t="s">
        <v>481</v>
      </c>
      <c r="I121" s="1" t="s">
        <v>3749</v>
      </c>
      <c r="J121" s="1" t="s">
        <v>3796</v>
      </c>
      <c r="K121" s="1">
        <v>1</v>
      </c>
      <c r="L121" s="1" t="s">
        <v>1628</v>
      </c>
      <c r="M121" s="18" t="s">
        <v>3751</v>
      </c>
      <c r="N121" s="18"/>
      <c r="O121" s="1" t="s">
        <v>2129</v>
      </c>
      <c r="P121" s="1" t="s">
        <v>5031</v>
      </c>
      <c r="Q121" s="1" t="s">
        <v>296</v>
      </c>
      <c r="R121" s="1">
        <v>85120</v>
      </c>
      <c r="S121" s="1" t="s">
        <v>4213</v>
      </c>
      <c r="AA121" s="1" t="s">
        <v>4488</v>
      </c>
      <c r="AD121" s="1" t="s">
        <v>2884</v>
      </c>
      <c r="AE121" s="3"/>
      <c r="AF121" s="1" t="s">
        <v>2564</v>
      </c>
      <c r="AI121" s="1" t="s">
        <v>4712</v>
      </c>
      <c r="AJ121" s="1" t="s">
        <v>4712</v>
      </c>
      <c r="AL121" s="1" t="s">
        <v>4712</v>
      </c>
      <c r="AM121" s="1" t="s">
        <v>4712</v>
      </c>
      <c r="AU121" s="1" t="s">
        <v>4712</v>
      </c>
    </row>
    <row r="122" spans="1:47" s="1" customFormat="1" ht="15" x14ac:dyDescent="0.25">
      <c r="A122" s="8"/>
      <c r="B122" s="8"/>
      <c r="C122" s="14">
        <v>43090</v>
      </c>
      <c r="D122" s="6">
        <v>42747</v>
      </c>
      <c r="E122" s="2"/>
      <c r="H122" s="1" t="s">
        <v>3158</v>
      </c>
      <c r="I122" s="1" t="s">
        <v>3932</v>
      </c>
      <c r="J122" s="1" t="s">
        <v>326</v>
      </c>
      <c r="L122" s="1" t="s">
        <v>3933</v>
      </c>
      <c r="M122" s="18" t="s">
        <v>3934</v>
      </c>
      <c r="N122" s="18"/>
      <c r="O122" s="1" t="s">
        <v>3935</v>
      </c>
      <c r="P122" s="1" t="s">
        <v>3936</v>
      </c>
      <c r="Q122" s="1" t="s">
        <v>4950</v>
      </c>
      <c r="R122" s="1">
        <v>60046</v>
      </c>
      <c r="AD122" s="2"/>
      <c r="AE122" s="3"/>
    </row>
    <row r="123" spans="1:47" s="1" customFormat="1" ht="15" x14ac:dyDescent="0.25">
      <c r="A123" s="8"/>
      <c r="B123" s="8"/>
      <c r="C123" s="14">
        <v>43090</v>
      </c>
      <c r="D123" s="6">
        <v>42747</v>
      </c>
      <c r="E123" s="2"/>
      <c r="H123" s="1" t="s">
        <v>481</v>
      </c>
      <c r="I123" s="1" t="s">
        <v>3932</v>
      </c>
      <c r="J123" s="1" t="s">
        <v>154</v>
      </c>
      <c r="L123" s="1" t="s">
        <v>3933</v>
      </c>
      <c r="M123" s="18" t="s">
        <v>3934</v>
      </c>
      <c r="N123" s="18"/>
      <c r="O123" s="1" t="s">
        <v>3935</v>
      </c>
      <c r="P123" s="1" t="s">
        <v>3936</v>
      </c>
      <c r="Q123" s="1" t="s">
        <v>4950</v>
      </c>
      <c r="R123" s="1">
        <v>60046</v>
      </c>
      <c r="AD123" s="2"/>
      <c r="AE123" s="3"/>
    </row>
    <row r="124" spans="1:47" s="1" customFormat="1" ht="15" x14ac:dyDescent="0.25">
      <c r="D124" s="6"/>
      <c r="E124" s="2"/>
      <c r="F124" s="2"/>
      <c r="L124" s="4"/>
      <c r="V124" s="2"/>
      <c r="W124" s="3"/>
    </row>
    <row r="125" spans="1:47" ht="15" x14ac:dyDescent="0.25">
      <c r="C125" s="3">
        <f>COUNTA(C120:C124)</f>
        <v>3</v>
      </c>
      <c r="D125" s="3">
        <f>COUNTA(D120:D124)</f>
        <v>3</v>
      </c>
      <c r="E125" s="3">
        <f>COUNTA(E120:E124)</f>
        <v>0</v>
      </c>
      <c r="F125" s="3">
        <f>COUNTA(F120:F124)</f>
        <v>1</v>
      </c>
      <c r="I125" s="6">
        <v>43090</v>
      </c>
      <c r="J125" s="1" t="s">
        <v>3432</v>
      </c>
    </row>
    <row r="126" spans="1:47" s="1" customFormat="1" ht="15" x14ac:dyDescent="0.25">
      <c r="D126" s="6"/>
      <c r="E126" s="2"/>
      <c r="F126" s="2"/>
      <c r="L126" s="4"/>
      <c r="V126" s="2"/>
      <c r="W126" s="3"/>
    </row>
    <row r="127" spans="1:47" s="1" customFormat="1" ht="15" x14ac:dyDescent="0.25">
      <c r="C127" s="14">
        <v>43097</v>
      </c>
      <c r="D127" s="6"/>
      <c r="E127" s="2" t="s">
        <v>4712</v>
      </c>
      <c r="H127" s="1" t="s">
        <v>4682</v>
      </c>
      <c r="I127" s="1" t="s">
        <v>4408</v>
      </c>
      <c r="J127" s="1" t="s">
        <v>3178</v>
      </c>
      <c r="L127" s="1" t="s">
        <v>723</v>
      </c>
      <c r="M127" s="4" t="s">
        <v>724</v>
      </c>
      <c r="N127" s="18"/>
      <c r="O127" s="1" t="s">
        <v>725</v>
      </c>
      <c r="P127" s="1" t="s">
        <v>5031</v>
      </c>
      <c r="Q127" s="1" t="s">
        <v>296</v>
      </c>
      <c r="R127" s="1">
        <v>85120</v>
      </c>
      <c r="AB127" s="2"/>
      <c r="AC127" s="3"/>
    </row>
    <row r="128" spans="1:47" s="1" customFormat="1" ht="15" x14ac:dyDescent="0.25">
      <c r="D128" s="6"/>
      <c r="E128" s="2"/>
      <c r="F128" s="2"/>
      <c r="L128" s="4"/>
      <c r="V128" s="2"/>
      <c r="W128" s="3"/>
    </row>
    <row r="129" spans="1:82" ht="15" x14ac:dyDescent="0.25">
      <c r="C129" s="3">
        <f>COUNTA(C126:C128)</f>
        <v>1</v>
      </c>
      <c r="D129" s="3">
        <f>COUNTA(D126:D128)</f>
        <v>0</v>
      </c>
      <c r="E129" s="3">
        <f>COUNTA(E126:E128)</f>
        <v>1</v>
      </c>
      <c r="F129" s="3">
        <f>COUNTA(F126:F128)</f>
        <v>0</v>
      </c>
      <c r="I129" s="6">
        <v>43097</v>
      </c>
      <c r="J129" s="1" t="s">
        <v>3432</v>
      </c>
    </row>
    <row r="130" spans="1:82" ht="15" x14ac:dyDescent="0.25">
      <c r="C130" s="3">
        <f>C125+C119+C110+C129</f>
        <v>11</v>
      </c>
      <c r="D130" s="3">
        <f>D125+D119+D110+D129</f>
        <v>9</v>
      </c>
      <c r="E130" s="3">
        <f>E125+E119+E110+E129</f>
        <v>2</v>
      </c>
      <c r="F130" s="3">
        <f>F125+F119+F110+F129</f>
        <v>1</v>
      </c>
      <c r="I130" s="11" t="s">
        <v>2767</v>
      </c>
      <c r="J130" s="1" t="s">
        <v>3432</v>
      </c>
      <c r="N130" s="5"/>
    </row>
    <row r="131" spans="1:82" s="1" customFormat="1" ht="15" x14ac:dyDescent="0.25">
      <c r="D131" s="6"/>
      <c r="E131" s="2"/>
      <c r="F131" s="2"/>
      <c r="L131" s="4"/>
      <c r="V131" s="2"/>
      <c r="W131" s="3"/>
    </row>
    <row r="132" spans="1:82" s="1" customFormat="1" ht="15" x14ac:dyDescent="0.25">
      <c r="D132" s="6"/>
      <c r="E132" s="2"/>
      <c r="F132" s="2"/>
      <c r="L132" s="4"/>
      <c r="V132" s="2"/>
      <c r="W132" s="3"/>
    </row>
    <row r="133" spans="1:82" ht="15" x14ac:dyDescent="0.25">
      <c r="C133" s="3">
        <f>C130+C106</f>
        <v>102</v>
      </c>
      <c r="D133" s="3">
        <f>D130+D106</f>
        <v>83</v>
      </c>
      <c r="E133" s="3">
        <f>E130+E106</f>
        <v>19</v>
      </c>
      <c r="F133" s="3">
        <f>F130+F106</f>
        <v>9</v>
      </c>
      <c r="I133" s="11" t="s">
        <v>2672</v>
      </c>
      <c r="J133" s="1" t="s">
        <v>3432</v>
      </c>
      <c r="N133" s="5"/>
    </row>
    <row r="134" spans="1:82" s="1" customFormat="1" ht="15" x14ac:dyDescent="0.25"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</row>
    <row r="135" spans="1:82" s="1" customFormat="1" ht="15" x14ac:dyDescent="0.25"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</row>
    <row r="136" spans="1:82" s="1" customFormat="1" ht="15" x14ac:dyDescent="0.25"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</row>
    <row r="137" spans="1:82" s="1" customFormat="1" ht="15" x14ac:dyDescent="0.25">
      <c r="C137" s="14">
        <v>43104</v>
      </c>
      <c r="D137" s="6"/>
      <c r="E137" s="2" t="s">
        <v>4712</v>
      </c>
      <c r="F137" s="2"/>
      <c r="G137" s="1" t="s">
        <v>3162</v>
      </c>
      <c r="H137" s="1" t="s">
        <v>3158</v>
      </c>
      <c r="I137" s="1" t="s">
        <v>5048</v>
      </c>
      <c r="J137" s="1" t="s">
        <v>5049</v>
      </c>
      <c r="L137" s="1" t="s">
        <v>911</v>
      </c>
      <c r="M137" s="18" t="s">
        <v>2394</v>
      </c>
      <c r="N137" s="18"/>
      <c r="O137" s="1" t="s">
        <v>2193</v>
      </c>
      <c r="P137" s="1" t="s">
        <v>488</v>
      </c>
      <c r="Q137" s="1" t="s">
        <v>296</v>
      </c>
      <c r="R137" s="1">
        <v>85208</v>
      </c>
      <c r="S137" s="1" t="s">
        <v>4213</v>
      </c>
      <c r="AB137" s="1" t="s">
        <v>3175</v>
      </c>
      <c r="AC137" s="1" t="s">
        <v>3161</v>
      </c>
      <c r="AD137" s="2" t="s">
        <v>3010</v>
      </c>
      <c r="AE137" s="3" t="s">
        <v>3161</v>
      </c>
      <c r="AF137" s="1" t="s">
        <v>2388</v>
      </c>
      <c r="AI137" s="1" t="s">
        <v>5053</v>
      </c>
      <c r="AJ137" s="1" t="s">
        <v>5053</v>
      </c>
      <c r="AK137" s="1" t="s">
        <v>5053</v>
      </c>
      <c r="AL137" s="1" t="s">
        <v>5053</v>
      </c>
      <c r="AM137" s="1" t="s">
        <v>5053</v>
      </c>
      <c r="AN137" s="1" t="s">
        <v>5053</v>
      </c>
      <c r="AO137" s="1" t="s">
        <v>5053</v>
      </c>
      <c r="AP137" s="1" t="s">
        <v>5053</v>
      </c>
      <c r="AQ137" s="1" t="s">
        <v>5053</v>
      </c>
      <c r="AR137" s="1" t="s">
        <v>5053</v>
      </c>
      <c r="AS137" s="1" t="s">
        <v>5053</v>
      </c>
      <c r="AT137" s="1" t="s">
        <v>5053</v>
      </c>
      <c r="AU137" s="1" t="s">
        <v>5053</v>
      </c>
      <c r="AV137" s="1" t="s">
        <v>5053</v>
      </c>
    </row>
    <row r="138" spans="1:82" s="1" customFormat="1" ht="15" x14ac:dyDescent="0.25">
      <c r="C138" s="14">
        <v>43104</v>
      </c>
      <c r="D138" s="6"/>
      <c r="E138" s="2" t="s">
        <v>4712</v>
      </c>
      <c r="G138" s="1" t="s">
        <v>3162</v>
      </c>
      <c r="H138" s="1" t="s">
        <v>3158</v>
      </c>
      <c r="I138" s="1" t="s">
        <v>448</v>
      </c>
      <c r="J138" s="1" t="s">
        <v>449</v>
      </c>
      <c r="L138" s="1" t="s">
        <v>2583</v>
      </c>
      <c r="M138" s="18" t="s">
        <v>450</v>
      </c>
      <c r="N138" s="18"/>
      <c r="O138" s="1" t="s">
        <v>2584</v>
      </c>
      <c r="P138" s="1" t="s">
        <v>488</v>
      </c>
      <c r="Q138" s="1" t="s">
        <v>296</v>
      </c>
      <c r="R138" s="1">
        <v>85215</v>
      </c>
      <c r="S138" s="1" t="s">
        <v>4213</v>
      </c>
      <c r="U138" s="1">
        <v>1</v>
      </c>
      <c r="V138" s="1" t="s">
        <v>3357</v>
      </c>
      <c r="W138" s="1">
        <v>1</v>
      </c>
      <c r="AA138" s="1" t="s">
        <v>2585</v>
      </c>
      <c r="AB138" s="1" t="s">
        <v>3175</v>
      </c>
      <c r="AC138" s="1" t="s">
        <v>3161</v>
      </c>
      <c r="AD138" s="2" t="s">
        <v>2704</v>
      </c>
      <c r="AE138" s="3" t="s">
        <v>3161</v>
      </c>
      <c r="AF138" s="1" t="s">
        <v>2564</v>
      </c>
      <c r="AI138" s="1" t="s">
        <v>4712</v>
      </c>
      <c r="AJ138" s="1" t="s">
        <v>4712</v>
      </c>
      <c r="AP138" s="1" t="s">
        <v>4712</v>
      </c>
      <c r="AQ138" s="1" t="s">
        <v>4712</v>
      </c>
      <c r="AR138" s="1" t="s">
        <v>4712</v>
      </c>
    </row>
    <row r="139" spans="1:82" s="1" customFormat="1" ht="15" x14ac:dyDescent="0.25">
      <c r="A139" s="8"/>
      <c r="C139" s="14">
        <v>43104</v>
      </c>
      <c r="D139" s="6">
        <v>42684</v>
      </c>
      <c r="E139" s="2"/>
      <c r="G139" s="1" t="s">
        <v>3161</v>
      </c>
      <c r="H139" s="1" t="s">
        <v>481</v>
      </c>
      <c r="I139" s="1" t="s">
        <v>2828</v>
      </c>
      <c r="J139" s="1" t="s">
        <v>2829</v>
      </c>
      <c r="K139" s="1">
        <v>1</v>
      </c>
      <c r="L139" s="1" t="s">
        <v>2830</v>
      </c>
      <c r="M139" s="18" t="s">
        <v>2832</v>
      </c>
      <c r="N139" s="18" t="s">
        <v>4712</v>
      </c>
      <c r="O139" s="1" t="s">
        <v>4416</v>
      </c>
      <c r="P139" s="1" t="s">
        <v>488</v>
      </c>
      <c r="Q139" s="1" t="s">
        <v>296</v>
      </c>
      <c r="R139" s="1">
        <v>85209</v>
      </c>
      <c r="S139" s="1" t="s">
        <v>4213</v>
      </c>
      <c r="AD139" s="2"/>
      <c r="AE139" s="3" t="s">
        <v>3161</v>
      </c>
      <c r="AF139" s="1" t="s">
        <v>2388</v>
      </c>
    </row>
    <row r="140" spans="1:82" s="1" customFormat="1" ht="15" x14ac:dyDescent="0.25">
      <c r="A140" s="8"/>
      <c r="C140" s="14">
        <v>43104</v>
      </c>
      <c r="D140" s="6">
        <v>42684</v>
      </c>
      <c r="E140" s="2"/>
      <c r="G140" s="1" t="s">
        <v>3161</v>
      </c>
      <c r="H140" s="1" t="s">
        <v>3158</v>
      </c>
      <c r="I140" s="1" t="s">
        <v>2828</v>
      </c>
      <c r="J140" s="1" t="s">
        <v>4578</v>
      </c>
      <c r="K140" s="1">
        <v>1</v>
      </c>
      <c r="L140" s="1" t="s">
        <v>2830</v>
      </c>
      <c r="M140" s="18" t="s">
        <v>2832</v>
      </c>
      <c r="N140" s="18" t="s">
        <v>4712</v>
      </c>
      <c r="O140" s="1" t="s">
        <v>4416</v>
      </c>
      <c r="P140" s="1" t="s">
        <v>488</v>
      </c>
      <c r="Q140" s="1" t="s">
        <v>296</v>
      </c>
      <c r="R140" s="1">
        <v>85209</v>
      </c>
      <c r="S140" s="1" t="s">
        <v>4712</v>
      </c>
      <c r="AD140" s="2"/>
      <c r="AE140" s="3" t="s">
        <v>3161</v>
      </c>
      <c r="AF140" s="1" t="s">
        <v>2388</v>
      </c>
    </row>
    <row r="141" spans="1:82" s="1" customFormat="1" ht="15" x14ac:dyDescent="0.25">
      <c r="A141" s="8"/>
      <c r="B141" s="8"/>
      <c r="C141" s="14">
        <v>43104</v>
      </c>
      <c r="D141" s="6">
        <v>42740</v>
      </c>
      <c r="E141" s="2"/>
      <c r="G141" s="1" t="s">
        <v>3161</v>
      </c>
      <c r="H141" s="1" t="s">
        <v>481</v>
      </c>
      <c r="I141" s="1" t="s">
        <v>636</v>
      </c>
      <c r="J141" s="1" t="s">
        <v>3313</v>
      </c>
      <c r="L141" s="1" t="s">
        <v>3916</v>
      </c>
      <c r="M141" s="18" t="s">
        <v>482</v>
      </c>
      <c r="N141" s="18"/>
      <c r="O141" s="1" t="s">
        <v>638</v>
      </c>
      <c r="P141" s="1" t="s">
        <v>488</v>
      </c>
      <c r="Q141" s="1" t="s">
        <v>296</v>
      </c>
      <c r="R141" s="1">
        <v>85205</v>
      </c>
      <c r="S141" s="1" t="s">
        <v>4712</v>
      </c>
      <c r="Y141" s="1" t="s">
        <v>486</v>
      </c>
      <c r="Z141" s="1" t="s">
        <v>486</v>
      </c>
      <c r="AA141" s="1" t="s">
        <v>486</v>
      </c>
      <c r="AC141" s="1" t="s">
        <v>486</v>
      </c>
      <c r="AD141" s="1" t="s">
        <v>149</v>
      </c>
      <c r="AE141" s="1" t="s">
        <v>486</v>
      </c>
      <c r="AF141" s="1" t="s">
        <v>486</v>
      </c>
      <c r="AG141" s="1" t="s">
        <v>486</v>
      </c>
      <c r="AH141" s="1" t="s">
        <v>486</v>
      </c>
      <c r="AI141" s="1" t="s">
        <v>486</v>
      </c>
      <c r="AJ141" s="1" t="s">
        <v>486</v>
      </c>
      <c r="AK141" s="1" t="s">
        <v>486</v>
      </c>
      <c r="AL141" s="1" t="s">
        <v>486</v>
      </c>
      <c r="AM141" s="1" t="s">
        <v>486</v>
      </c>
      <c r="AN141" s="1" t="s">
        <v>486</v>
      </c>
      <c r="AO141" s="1" t="s">
        <v>486</v>
      </c>
      <c r="AP141" s="1" t="s">
        <v>486</v>
      </c>
      <c r="AQ141" s="1" t="s">
        <v>486</v>
      </c>
      <c r="AR141" s="1" t="s">
        <v>486</v>
      </c>
      <c r="AS141" s="1" t="s">
        <v>486</v>
      </c>
      <c r="AT141" s="1" t="s">
        <v>486</v>
      </c>
      <c r="AU141" s="1" t="s">
        <v>486</v>
      </c>
      <c r="AV141" s="1" t="s">
        <v>486</v>
      </c>
      <c r="AW141" s="1" t="s">
        <v>486</v>
      </c>
      <c r="AX141" s="1" t="s">
        <v>486</v>
      </c>
      <c r="AY141" s="1" t="s">
        <v>486</v>
      </c>
      <c r="AZ141" s="1" t="s">
        <v>486</v>
      </c>
      <c r="BA141" s="1" t="s">
        <v>486</v>
      </c>
      <c r="BB141" s="1" t="s">
        <v>486</v>
      </c>
      <c r="BC141" s="1" t="s">
        <v>486</v>
      </c>
      <c r="BD141" s="1" t="s">
        <v>486</v>
      </c>
      <c r="BE141" s="1" t="s">
        <v>486</v>
      </c>
      <c r="BF141" s="1" t="s">
        <v>486</v>
      </c>
      <c r="BG141" s="1" t="s">
        <v>486</v>
      </c>
      <c r="BH141" s="1" t="s">
        <v>486</v>
      </c>
      <c r="BI141" s="1" t="s">
        <v>486</v>
      </c>
      <c r="BJ141" s="1" t="s">
        <v>486</v>
      </c>
      <c r="BK141" s="1" t="s">
        <v>486</v>
      </c>
      <c r="BL141" s="1" t="s">
        <v>486</v>
      </c>
      <c r="BM141" s="1" t="s">
        <v>486</v>
      </c>
      <c r="BN141" s="1" t="s">
        <v>486</v>
      </c>
      <c r="BO141" s="1" t="s">
        <v>486</v>
      </c>
      <c r="BP141" s="1" t="s">
        <v>486</v>
      </c>
      <c r="BQ141" s="1" t="s">
        <v>486</v>
      </c>
      <c r="BR141" s="1" t="s">
        <v>486</v>
      </c>
      <c r="BS141" s="1" t="s">
        <v>486</v>
      </c>
      <c r="BT141" s="1" t="s">
        <v>486</v>
      </c>
      <c r="BU141" s="1" t="s">
        <v>486</v>
      </c>
      <c r="BV141" s="1" t="s">
        <v>486</v>
      </c>
      <c r="BW141" s="1" t="s">
        <v>486</v>
      </c>
      <c r="BX141" s="1" t="s">
        <v>486</v>
      </c>
      <c r="BY141" s="1" t="s">
        <v>486</v>
      </c>
      <c r="BZ141" s="1" t="s">
        <v>486</v>
      </c>
      <c r="CA141" s="1" t="s">
        <v>486</v>
      </c>
      <c r="CB141" s="1" t="s">
        <v>486</v>
      </c>
      <c r="CC141" s="1" t="s">
        <v>486</v>
      </c>
      <c r="CD141" s="1" t="s">
        <v>486</v>
      </c>
    </row>
    <row r="142" spans="1:82" s="1" customFormat="1" ht="15" x14ac:dyDescent="0.25">
      <c r="A142" s="8"/>
      <c r="B142" s="8"/>
      <c r="C142" s="14">
        <v>43104</v>
      </c>
      <c r="D142" s="6">
        <v>42740</v>
      </c>
      <c r="E142" s="2"/>
      <c r="G142" s="1" t="s">
        <v>3161</v>
      </c>
      <c r="H142" s="1" t="s">
        <v>3158</v>
      </c>
      <c r="I142" s="1" t="s">
        <v>636</v>
      </c>
      <c r="J142" s="1" t="s">
        <v>149</v>
      </c>
      <c r="L142" s="1" t="s">
        <v>637</v>
      </c>
      <c r="M142" s="18" t="s">
        <v>482</v>
      </c>
      <c r="N142" s="18"/>
      <c r="O142" s="1" t="s">
        <v>638</v>
      </c>
      <c r="P142" s="1" t="s">
        <v>488</v>
      </c>
      <c r="Q142" s="1" t="s">
        <v>296</v>
      </c>
      <c r="R142" s="1">
        <v>85205</v>
      </c>
      <c r="S142" s="1" t="s">
        <v>4213</v>
      </c>
      <c r="Y142" s="1" t="s">
        <v>486</v>
      </c>
      <c r="Z142" s="1" t="s">
        <v>486</v>
      </c>
      <c r="AA142" s="1" t="s">
        <v>486</v>
      </c>
      <c r="AC142" s="1" t="s">
        <v>486</v>
      </c>
      <c r="AD142" s="1" t="s">
        <v>3313</v>
      </c>
      <c r="AE142" s="1" t="s">
        <v>486</v>
      </c>
      <c r="AF142" s="1" t="s">
        <v>486</v>
      </c>
      <c r="AG142" s="1" t="s">
        <v>486</v>
      </c>
      <c r="AH142" s="1" t="s">
        <v>486</v>
      </c>
      <c r="AI142" s="1" t="s">
        <v>486</v>
      </c>
      <c r="AJ142" s="1" t="s">
        <v>486</v>
      </c>
      <c r="AK142" s="1" t="s">
        <v>486</v>
      </c>
      <c r="AL142" s="1" t="s">
        <v>486</v>
      </c>
      <c r="AM142" s="1" t="s">
        <v>486</v>
      </c>
      <c r="AN142" s="1" t="s">
        <v>486</v>
      </c>
      <c r="AO142" s="1" t="s">
        <v>486</v>
      </c>
      <c r="AP142" s="1" t="s">
        <v>486</v>
      </c>
      <c r="AQ142" s="1" t="s">
        <v>486</v>
      </c>
      <c r="AR142" s="1" t="s">
        <v>486</v>
      </c>
      <c r="AS142" s="1" t="s">
        <v>486</v>
      </c>
      <c r="AT142" s="1" t="s">
        <v>486</v>
      </c>
      <c r="AU142" s="1" t="s">
        <v>486</v>
      </c>
      <c r="AV142" s="1" t="s">
        <v>486</v>
      </c>
      <c r="AW142" s="1" t="s">
        <v>486</v>
      </c>
      <c r="AX142" s="1" t="s">
        <v>486</v>
      </c>
      <c r="AY142" s="1" t="s">
        <v>486</v>
      </c>
      <c r="AZ142" s="1" t="s">
        <v>486</v>
      </c>
      <c r="BA142" s="1" t="s">
        <v>486</v>
      </c>
      <c r="BB142" s="1" t="s">
        <v>486</v>
      </c>
      <c r="BC142" s="1" t="s">
        <v>486</v>
      </c>
      <c r="BD142" s="1" t="s">
        <v>486</v>
      </c>
      <c r="BE142" s="1" t="s">
        <v>486</v>
      </c>
      <c r="BF142" s="1" t="s">
        <v>486</v>
      </c>
      <c r="BG142" s="1" t="s">
        <v>486</v>
      </c>
      <c r="BH142" s="1" t="s">
        <v>486</v>
      </c>
      <c r="BI142" s="1" t="s">
        <v>486</v>
      </c>
      <c r="BJ142" s="1" t="s">
        <v>486</v>
      </c>
      <c r="BK142" s="1" t="s">
        <v>486</v>
      </c>
      <c r="BL142" s="1" t="s">
        <v>486</v>
      </c>
      <c r="BM142" s="1" t="s">
        <v>486</v>
      </c>
      <c r="BN142" s="1" t="s">
        <v>486</v>
      </c>
      <c r="BO142" s="1" t="s">
        <v>486</v>
      </c>
      <c r="BP142" s="1" t="s">
        <v>486</v>
      </c>
      <c r="BQ142" s="1" t="s">
        <v>486</v>
      </c>
      <c r="BR142" s="1" t="s">
        <v>486</v>
      </c>
      <c r="BS142" s="1" t="s">
        <v>486</v>
      </c>
      <c r="BT142" s="1" t="s">
        <v>486</v>
      </c>
      <c r="BU142" s="1" t="s">
        <v>486</v>
      </c>
      <c r="BV142" s="1" t="s">
        <v>486</v>
      </c>
      <c r="BW142" s="1" t="s">
        <v>486</v>
      </c>
      <c r="BX142" s="1" t="s">
        <v>486</v>
      </c>
      <c r="BY142" s="1" t="s">
        <v>486</v>
      </c>
      <c r="BZ142" s="1" t="s">
        <v>486</v>
      </c>
      <c r="CA142" s="1" t="s">
        <v>486</v>
      </c>
      <c r="CB142" s="1" t="s">
        <v>486</v>
      </c>
      <c r="CC142" s="1" t="s">
        <v>486</v>
      </c>
      <c r="CD142" s="1" t="s">
        <v>486</v>
      </c>
    </row>
    <row r="143" spans="1:82" s="1" customFormat="1" ht="15" x14ac:dyDescent="0.25">
      <c r="A143" s="8"/>
      <c r="C143" s="14">
        <v>43104</v>
      </c>
      <c r="D143" s="6">
        <v>42761</v>
      </c>
      <c r="E143" s="2"/>
      <c r="G143" s="1" t="s">
        <v>3161</v>
      </c>
      <c r="H143" s="1" t="s">
        <v>481</v>
      </c>
      <c r="I143" s="1" t="s">
        <v>641</v>
      </c>
      <c r="J143" s="1" t="s">
        <v>299</v>
      </c>
      <c r="L143" s="1" t="s">
        <v>642</v>
      </c>
      <c r="M143" s="18" t="s">
        <v>643</v>
      </c>
      <c r="N143" s="18"/>
      <c r="O143" s="1" t="s">
        <v>4965</v>
      </c>
      <c r="P143" s="1" t="s">
        <v>4966</v>
      </c>
      <c r="Q143" s="1" t="s">
        <v>615</v>
      </c>
      <c r="S143" s="1" t="s">
        <v>4213</v>
      </c>
      <c r="AD143" s="2"/>
      <c r="AE143" s="3"/>
    </row>
    <row r="144" spans="1:82" s="1" customFormat="1" ht="15" x14ac:dyDescent="0.25">
      <c r="A144" s="8"/>
      <c r="C144" s="14">
        <v>43104</v>
      </c>
      <c r="D144" s="6">
        <v>42761</v>
      </c>
      <c r="E144" s="2"/>
      <c r="G144" s="1" t="s">
        <v>3161</v>
      </c>
      <c r="H144" s="1" t="s">
        <v>3158</v>
      </c>
      <c r="I144" s="1" t="s">
        <v>641</v>
      </c>
      <c r="J144" s="1" t="s">
        <v>4578</v>
      </c>
      <c r="L144" s="1" t="s">
        <v>642</v>
      </c>
      <c r="M144" s="18" t="s">
        <v>643</v>
      </c>
      <c r="N144" s="18"/>
      <c r="O144" s="1" t="s">
        <v>4965</v>
      </c>
      <c r="P144" s="1" t="s">
        <v>4966</v>
      </c>
      <c r="Q144" s="1" t="s">
        <v>615</v>
      </c>
      <c r="S144" s="1" t="s">
        <v>4712</v>
      </c>
      <c r="AD144" s="2"/>
      <c r="AE144" s="3"/>
    </row>
    <row r="145" spans="1:54" s="1" customFormat="1" ht="15" x14ac:dyDescent="0.25"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</row>
    <row r="146" spans="1:54" s="1" customFormat="1" ht="15" x14ac:dyDescent="0.25"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</row>
    <row r="147" spans="1:54" ht="15" x14ac:dyDescent="0.25">
      <c r="A147" s="1"/>
      <c r="C147" s="3">
        <f>COUNTA(C135:C146)</f>
        <v>8</v>
      </c>
      <c r="D147" s="3">
        <f>COUNTA(D135:D146)</f>
        <v>6</v>
      </c>
      <c r="E147" s="3">
        <f>COUNTA(E135:E146)</f>
        <v>2</v>
      </c>
      <c r="F147" s="3">
        <f>COUNTA(F135:F146)</f>
        <v>0</v>
      </c>
      <c r="I147" s="6">
        <v>43104</v>
      </c>
      <c r="J147" s="1" t="s">
        <v>3432</v>
      </c>
    </row>
    <row r="148" spans="1:54" s="1" customFormat="1" ht="15" x14ac:dyDescent="0.25"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</row>
    <row r="149" spans="1:54" s="1" customFormat="1" ht="15" x14ac:dyDescent="0.25"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</row>
    <row r="150" spans="1:54" s="1" customFormat="1" ht="15" x14ac:dyDescent="0.25">
      <c r="C150" s="14">
        <v>43111</v>
      </c>
      <c r="D150" s="6"/>
      <c r="E150" s="2" t="s">
        <v>4712</v>
      </c>
      <c r="G150" s="1" t="s">
        <v>3162</v>
      </c>
      <c r="H150" s="1" t="s">
        <v>481</v>
      </c>
      <c r="I150" s="1" t="s">
        <v>298</v>
      </c>
      <c r="J150" s="1" t="s">
        <v>299</v>
      </c>
      <c r="L150" s="1" t="s">
        <v>4813</v>
      </c>
      <c r="M150" s="18" t="s">
        <v>536</v>
      </c>
      <c r="N150" s="18"/>
      <c r="O150" s="1" t="s">
        <v>301</v>
      </c>
      <c r="P150" s="1" t="s">
        <v>488</v>
      </c>
      <c r="Q150" s="1" t="s">
        <v>296</v>
      </c>
      <c r="R150" s="1" t="s">
        <v>486</v>
      </c>
      <c r="S150" s="1" t="s">
        <v>4213</v>
      </c>
      <c r="U150" s="1">
        <v>1</v>
      </c>
      <c r="V150" s="1" t="s">
        <v>3357</v>
      </c>
      <c r="X150" s="1">
        <v>1</v>
      </c>
      <c r="AD150" s="1" t="s">
        <v>448</v>
      </c>
      <c r="AE150" s="3" t="s">
        <v>3161</v>
      </c>
      <c r="AF150" s="1" t="s">
        <v>2564</v>
      </c>
      <c r="AI150" s="1" t="s">
        <v>4712</v>
      </c>
      <c r="AO150" s="1" t="s">
        <v>4712</v>
      </c>
      <c r="AP150" s="1" t="s">
        <v>4712</v>
      </c>
      <c r="AQ150" s="1" t="s">
        <v>4712</v>
      </c>
      <c r="AR150" s="1" t="s">
        <v>4712</v>
      </c>
      <c r="AV150" s="1" t="s">
        <v>4712</v>
      </c>
      <c r="AW150" s="1" t="s">
        <v>4712</v>
      </c>
      <c r="BB150" s="1" t="s">
        <v>4712</v>
      </c>
    </row>
    <row r="151" spans="1:54" s="1" customFormat="1" ht="15" x14ac:dyDescent="0.25">
      <c r="A151" s="8"/>
      <c r="C151" s="14">
        <v>43111</v>
      </c>
      <c r="D151" s="6">
        <v>42740</v>
      </c>
      <c r="E151" s="2"/>
      <c r="G151" s="1" t="s">
        <v>3161</v>
      </c>
      <c r="H151" s="1" t="s">
        <v>3158</v>
      </c>
      <c r="I151" s="1" t="s">
        <v>1810</v>
      </c>
      <c r="J151" s="1" t="s">
        <v>2986</v>
      </c>
      <c r="L151" s="1" t="s">
        <v>3200</v>
      </c>
      <c r="M151" s="18" t="s">
        <v>5184</v>
      </c>
      <c r="N151" s="18"/>
      <c r="O151" s="1" t="s">
        <v>2941</v>
      </c>
      <c r="P151" s="1" t="s">
        <v>3201</v>
      </c>
      <c r="Q151" s="1" t="s">
        <v>615</v>
      </c>
      <c r="R151" s="1">
        <v>48134</v>
      </c>
      <c r="S151" s="1" t="s">
        <v>4712</v>
      </c>
      <c r="AD151" s="2"/>
      <c r="AE151" s="3"/>
      <c r="AF151" s="1" t="s">
        <v>2568</v>
      </c>
    </row>
    <row r="152" spans="1:54" s="1" customFormat="1" ht="15" x14ac:dyDescent="0.25">
      <c r="A152" s="8"/>
      <c r="C152" s="14">
        <v>43111</v>
      </c>
      <c r="D152" s="6">
        <v>42740</v>
      </c>
      <c r="E152" s="2"/>
      <c r="G152" s="1" t="s">
        <v>3161</v>
      </c>
      <c r="H152" s="1" t="s">
        <v>481</v>
      </c>
      <c r="I152" s="1" t="s">
        <v>5181</v>
      </c>
      <c r="J152" s="1" t="s">
        <v>3030</v>
      </c>
      <c r="L152" s="1" t="s">
        <v>1815</v>
      </c>
      <c r="M152" s="18" t="s">
        <v>5184</v>
      </c>
      <c r="N152" s="18"/>
      <c r="O152" s="1" t="s">
        <v>2941</v>
      </c>
      <c r="P152" s="1" t="s">
        <v>3201</v>
      </c>
      <c r="Q152" s="1" t="s">
        <v>615</v>
      </c>
      <c r="R152" s="1">
        <v>48134</v>
      </c>
      <c r="S152" s="1" t="s">
        <v>4213</v>
      </c>
      <c r="AD152" s="2"/>
      <c r="AE152" s="3"/>
      <c r="AF152" s="1" t="s">
        <v>2564</v>
      </c>
    </row>
    <row r="153" spans="1:54" s="1" customFormat="1" ht="15" x14ac:dyDescent="0.25">
      <c r="A153" s="8"/>
      <c r="C153" s="14">
        <v>43111</v>
      </c>
      <c r="D153" s="6">
        <v>42740</v>
      </c>
      <c r="E153" s="2"/>
      <c r="G153" s="1" t="s">
        <v>3161</v>
      </c>
      <c r="H153" s="1" t="s">
        <v>3158</v>
      </c>
      <c r="I153" s="1" t="s">
        <v>4805</v>
      </c>
      <c r="J153" s="1" t="s">
        <v>2983</v>
      </c>
      <c r="L153" s="1" t="s">
        <v>3927</v>
      </c>
      <c r="M153" s="18" t="s">
        <v>3319</v>
      </c>
      <c r="N153" s="18"/>
      <c r="O153" s="1" t="s">
        <v>3067</v>
      </c>
      <c r="P153" s="1" t="s">
        <v>5031</v>
      </c>
      <c r="Q153" s="1" t="s">
        <v>296</v>
      </c>
      <c r="R153" s="1">
        <v>85219</v>
      </c>
      <c r="AD153" s="1" t="s">
        <v>3459</v>
      </c>
      <c r="AE153" s="3"/>
    </row>
    <row r="154" spans="1:54" s="1" customFormat="1" ht="15" x14ac:dyDescent="0.25">
      <c r="A154" s="8"/>
      <c r="C154" s="14">
        <v>43111</v>
      </c>
      <c r="D154" s="6">
        <v>42740</v>
      </c>
      <c r="E154" s="2"/>
      <c r="G154" s="1" t="s">
        <v>3161</v>
      </c>
      <c r="H154" s="1" t="s">
        <v>481</v>
      </c>
      <c r="I154" s="1" t="s">
        <v>4805</v>
      </c>
      <c r="J154" s="1" t="s">
        <v>4806</v>
      </c>
      <c r="L154" s="1" t="s">
        <v>3927</v>
      </c>
      <c r="M154" s="18" t="s">
        <v>3319</v>
      </c>
      <c r="N154" s="18"/>
      <c r="O154" s="1" t="s">
        <v>3067</v>
      </c>
      <c r="P154" s="1" t="s">
        <v>5031</v>
      </c>
      <c r="Q154" s="1" t="s">
        <v>296</v>
      </c>
      <c r="R154" s="1">
        <v>85219</v>
      </c>
      <c r="AD154" s="1" t="s">
        <v>3311</v>
      </c>
      <c r="AE154" s="3"/>
    </row>
    <row r="155" spans="1:54" s="1" customFormat="1" ht="15" x14ac:dyDescent="0.25">
      <c r="A155" s="8"/>
      <c r="B155" s="8"/>
      <c r="C155" s="14">
        <v>43111</v>
      </c>
      <c r="D155" s="6">
        <v>42740</v>
      </c>
      <c r="E155" s="2"/>
      <c r="H155" s="1" t="s">
        <v>3158</v>
      </c>
      <c r="I155" s="1" t="s">
        <v>3064</v>
      </c>
      <c r="J155" s="1" t="s">
        <v>3033</v>
      </c>
      <c r="L155" s="1" t="s">
        <v>146</v>
      </c>
      <c r="M155" s="18"/>
      <c r="N155" s="18"/>
      <c r="O155" s="1" t="s">
        <v>3067</v>
      </c>
      <c r="P155" s="1" t="s">
        <v>5031</v>
      </c>
      <c r="Q155" s="1" t="s">
        <v>296</v>
      </c>
      <c r="R155" s="1">
        <v>85119</v>
      </c>
      <c r="S155" s="8"/>
      <c r="T155" s="8"/>
      <c r="AB155" s="1" t="s">
        <v>3196</v>
      </c>
      <c r="AC155" s="1" t="s">
        <v>3189</v>
      </c>
      <c r="AD155" s="2" t="s">
        <v>2372</v>
      </c>
      <c r="AE155" s="3" t="s">
        <v>3161</v>
      </c>
    </row>
    <row r="156" spans="1:54" s="1" customFormat="1" ht="15" x14ac:dyDescent="0.25">
      <c r="C156" s="14">
        <v>43111</v>
      </c>
      <c r="D156" s="6">
        <v>42719</v>
      </c>
      <c r="E156" s="2"/>
      <c r="G156" s="1" t="s">
        <v>3161</v>
      </c>
      <c r="H156" s="1" t="s">
        <v>3158</v>
      </c>
      <c r="I156" s="1" t="s">
        <v>1617</v>
      </c>
      <c r="J156" s="1" t="s">
        <v>2450</v>
      </c>
      <c r="K156" s="1">
        <v>0</v>
      </c>
      <c r="L156" s="1" t="s">
        <v>815</v>
      </c>
      <c r="M156" s="18" t="s">
        <v>1618</v>
      </c>
      <c r="N156" s="18"/>
      <c r="O156" s="1" t="s">
        <v>4562</v>
      </c>
      <c r="P156" s="1" t="s">
        <v>1622</v>
      </c>
      <c r="Q156" s="1" t="s">
        <v>1623</v>
      </c>
      <c r="R156" s="1">
        <v>17222</v>
      </c>
      <c r="S156" s="1" t="s">
        <v>4712</v>
      </c>
      <c r="AA156" s="1" t="s">
        <v>1621</v>
      </c>
      <c r="AD156" s="2"/>
      <c r="AE156" s="3" t="s">
        <v>3161</v>
      </c>
      <c r="AF156" s="1" t="s">
        <v>2568</v>
      </c>
    </row>
    <row r="157" spans="1:54" s="1" customFormat="1" ht="15" x14ac:dyDescent="0.25">
      <c r="C157" s="14">
        <v>43111</v>
      </c>
      <c r="D157" s="6">
        <v>42719</v>
      </c>
      <c r="E157" s="2"/>
      <c r="G157" s="1" t="s">
        <v>3161</v>
      </c>
      <c r="H157" s="1" t="s">
        <v>481</v>
      </c>
      <c r="I157" s="1" t="s">
        <v>1617</v>
      </c>
      <c r="J157" s="1" t="s">
        <v>3178</v>
      </c>
      <c r="K157" s="1">
        <v>0</v>
      </c>
      <c r="L157" s="1" t="s">
        <v>815</v>
      </c>
      <c r="M157" s="18" t="s">
        <v>1618</v>
      </c>
      <c r="N157" s="18"/>
      <c r="O157" s="1" t="s">
        <v>4562</v>
      </c>
      <c r="P157" s="1" t="s">
        <v>1622</v>
      </c>
      <c r="Q157" s="1" t="s">
        <v>1623</v>
      </c>
      <c r="R157" s="1">
        <v>17222</v>
      </c>
      <c r="S157" s="1" t="s">
        <v>4213</v>
      </c>
      <c r="AD157" s="2"/>
      <c r="AE157" s="3" t="s">
        <v>3161</v>
      </c>
      <c r="AF157" s="1" t="s">
        <v>2564</v>
      </c>
    </row>
    <row r="158" spans="1:54" s="1" customFormat="1" ht="15" x14ac:dyDescent="0.25">
      <c r="C158" s="14">
        <v>43111</v>
      </c>
      <c r="D158" s="6"/>
      <c r="E158" s="2" t="s">
        <v>4712</v>
      </c>
      <c r="H158" s="1" t="s">
        <v>283</v>
      </c>
      <c r="I158" s="1" t="s">
        <v>2587</v>
      </c>
      <c r="J158" s="1" t="s">
        <v>1536</v>
      </c>
      <c r="L158" s="1" t="s">
        <v>2588</v>
      </c>
      <c r="M158" s="18" t="s">
        <v>2589</v>
      </c>
      <c r="N158" s="18"/>
      <c r="O158" s="1" t="s">
        <v>2590</v>
      </c>
      <c r="P158" s="1" t="s">
        <v>4978</v>
      </c>
      <c r="Q158" s="1" t="s">
        <v>296</v>
      </c>
      <c r="R158" s="1">
        <v>85234</v>
      </c>
      <c r="AD158" s="2"/>
      <c r="AE158" s="3"/>
    </row>
    <row r="159" spans="1:54" s="1" customFormat="1" ht="15" x14ac:dyDescent="0.25"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</row>
    <row r="160" spans="1:54" s="1" customFormat="1" ht="15" x14ac:dyDescent="0.25"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</row>
    <row r="161" spans="1:48" ht="15" x14ac:dyDescent="0.25">
      <c r="C161" s="3">
        <f>COUNTA(C148:C160)</f>
        <v>9</v>
      </c>
      <c r="D161" s="3">
        <f>COUNTA(D148:D160)</f>
        <v>7</v>
      </c>
      <c r="E161" s="3">
        <f>COUNTA(E148:E160)</f>
        <v>2</v>
      </c>
      <c r="F161" s="3">
        <f>COUNTA(F148:F160)</f>
        <v>0</v>
      </c>
      <c r="I161" s="6">
        <v>43111</v>
      </c>
      <c r="J161" s="1" t="s">
        <v>3432</v>
      </c>
    </row>
    <row r="162" spans="1:48" s="1" customFormat="1" ht="15" x14ac:dyDescent="0.25"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</row>
    <row r="163" spans="1:48" s="1" customFormat="1" ht="15" x14ac:dyDescent="0.25"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</row>
    <row r="164" spans="1:48" s="1" customFormat="1" ht="15" x14ac:dyDescent="0.25"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</row>
    <row r="165" spans="1:48" s="1" customFormat="1" ht="15" x14ac:dyDescent="0.25"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</row>
    <row r="166" spans="1:48" ht="15" x14ac:dyDescent="0.25">
      <c r="C166" s="3">
        <f>COUNTA(C162:C165)</f>
        <v>0</v>
      </c>
      <c r="D166" s="3">
        <f>COUNTA(D162:D165)</f>
        <v>0</v>
      </c>
      <c r="E166" s="3">
        <f>COUNTA(E162:E165)</f>
        <v>0</v>
      </c>
      <c r="F166" s="3">
        <f>COUNTA(F162:F165)</f>
        <v>0</v>
      </c>
      <c r="I166" s="6">
        <v>43118</v>
      </c>
      <c r="J166" s="1" t="s">
        <v>3432</v>
      </c>
    </row>
    <row r="167" spans="1:48" s="1" customFormat="1" ht="15" x14ac:dyDescent="0.25"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</row>
    <row r="168" spans="1:48" s="1" customFormat="1" ht="15" x14ac:dyDescent="0.25"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</row>
    <row r="169" spans="1:48" s="1" customFormat="1" ht="15" x14ac:dyDescent="0.25">
      <c r="A169" s="8"/>
      <c r="B169" s="8"/>
      <c r="C169" s="14">
        <v>43125</v>
      </c>
      <c r="D169" s="6">
        <v>42768</v>
      </c>
      <c r="E169" s="2"/>
      <c r="F169" s="1" t="s">
        <v>4712</v>
      </c>
      <c r="H169" s="1" t="s">
        <v>3158</v>
      </c>
      <c r="I169" s="1" t="s">
        <v>4786</v>
      </c>
      <c r="J169" s="1" t="s">
        <v>1590</v>
      </c>
      <c r="L169" s="1" t="s">
        <v>3585</v>
      </c>
      <c r="M169" s="18"/>
      <c r="N169" s="18"/>
      <c r="O169" s="1" t="s">
        <v>3586</v>
      </c>
      <c r="P169" s="1" t="s">
        <v>3587</v>
      </c>
      <c r="Q169" s="1" t="s">
        <v>1936</v>
      </c>
      <c r="R169" s="1">
        <v>56171</v>
      </c>
      <c r="AB169" s="2"/>
      <c r="AC169" s="3"/>
    </row>
    <row r="170" spans="1:48" s="1" customFormat="1" ht="15" x14ac:dyDescent="0.25">
      <c r="A170" s="8"/>
      <c r="B170" s="8"/>
      <c r="C170" s="14">
        <v>43125</v>
      </c>
      <c r="D170" s="6"/>
      <c r="E170" s="2" t="s">
        <v>4712</v>
      </c>
      <c r="G170" s="1" t="s">
        <v>3161</v>
      </c>
      <c r="H170" s="1" t="s">
        <v>3158</v>
      </c>
      <c r="I170" s="1" t="s">
        <v>338</v>
      </c>
      <c r="J170" s="1" t="s">
        <v>1604</v>
      </c>
      <c r="L170" s="1" t="s">
        <v>4926</v>
      </c>
      <c r="M170" s="18" t="s">
        <v>871</v>
      </c>
      <c r="N170" s="18"/>
      <c r="O170" s="1" t="s">
        <v>534</v>
      </c>
      <c r="P170" s="1" t="s">
        <v>340</v>
      </c>
      <c r="Q170" s="1" t="s">
        <v>341</v>
      </c>
      <c r="R170" s="1">
        <v>62675</v>
      </c>
      <c r="S170" s="1" t="s">
        <v>4712</v>
      </c>
      <c r="AA170" s="1" t="s">
        <v>342</v>
      </c>
      <c r="AB170" s="1" t="s">
        <v>3175</v>
      </c>
      <c r="AC170" s="1" t="s">
        <v>3161</v>
      </c>
      <c r="AD170" s="2"/>
      <c r="AE170" s="3" t="s">
        <v>3161</v>
      </c>
      <c r="AF170" s="1" t="s">
        <v>2388</v>
      </c>
    </row>
    <row r="171" spans="1:48" s="1" customFormat="1" ht="15" x14ac:dyDescent="0.25">
      <c r="A171" s="8"/>
      <c r="C171" s="14">
        <v>43125</v>
      </c>
      <c r="D171" s="6"/>
      <c r="E171" s="2" t="s">
        <v>4712</v>
      </c>
      <c r="G171" s="1" t="s">
        <v>3161</v>
      </c>
      <c r="H171" s="1" t="s">
        <v>481</v>
      </c>
      <c r="I171" s="1" t="s">
        <v>338</v>
      </c>
      <c r="J171" s="1" t="s">
        <v>1549</v>
      </c>
      <c r="L171" s="1" t="s">
        <v>4926</v>
      </c>
      <c r="M171" s="18" t="s">
        <v>871</v>
      </c>
      <c r="N171" s="18"/>
      <c r="O171" s="1" t="s">
        <v>534</v>
      </c>
      <c r="P171" s="1" t="s">
        <v>340</v>
      </c>
      <c r="Q171" s="1" t="s">
        <v>341</v>
      </c>
      <c r="R171" s="1">
        <v>62675</v>
      </c>
      <c r="S171" s="1" t="s">
        <v>4213</v>
      </c>
      <c r="AA171" s="1" t="s">
        <v>342</v>
      </c>
      <c r="AB171" s="1" t="s">
        <v>3175</v>
      </c>
      <c r="AC171" s="1" t="s">
        <v>343</v>
      </c>
      <c r="AD171" s="2" t="s">
        <v>1604</v>
      </c>
      <c r="AE171" s="3" t="s">
        <v>3161</v>
      </c>
      <c r="AF171" s="1" t="s">
        <v>2392</v>
      </c>
    </row>
    <row r="172" spans="1:48" s="1" customFormat="1" ht="15" x14ac:dyDescent="0.25">
      <c r="C172" s="14">
        <v>43118</v>
      </c>
      <c r="D172" s="2"/>
      <c r="E172" s="2" t="s">
        <v>297</v>
      </c>
      <c r="G172" s="1" t="s">
        <v>3161</v>
      </c>
      <c r="H172" s="1" t="s">
        <v>481</v>
      </c>
      <c r="I172" s="1" t="s">
        <v>4443</v>
      </c>
      <c r="J172" s="1" t="s">
        <v>5159</v>
      </c>
      <c r="L172" s="1" t="s">
        <v>4444</v>
      </c>
      <c r="M172" s="18" t="s">
        <v>4445</v>
      </c>
      <c r="N172" s="18"/>
      <c r="O172" s="1" t="s">
        <v>4446</v>
      </c>
      <c r="P172" s="1" t="s">
        <v>488</v>
      </c>
      <c r="Q172" s="1" t="s">
        <v>296</v>
      </c>
      <c r="S172" s="1" t="s">
        <v>4213</v>
      </c>
      <c r="AD172" s="2" t="s">
        <v>3099</v>
      </c>
      <c r="AE172" s="3"/>
      <c r="AF172" s="1" t="s">
        <v>2564</v>
      </c>
      <c r="AQ172" s="1" t="s">
        <v>481</v>
      </c>
      <c r="AS172" s="1" t="s">
        <v>481</v>
      </c>
    </row>
    <row r="173" spans="1:48" s="1" customFormat="1" ht="15" x14ac:dyDescent="0.25"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</row>
    <row r="174" spans="1:48" s="1" customFormat="1" ht="15" x14ac:dyDescent="0.25"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</row>
    <row r="175" spans="1:48" ht="15" x14ac:dyDescent="0.25">
      <c r="C175" s="3">
        <f>COUNTA(C167:C174)</f>
        <v>4</v>
      </c>
      <c r="D175" s="3">
        <f>COUNTA(D167:D174)</f>
        <v>1</v>
      </c>
      <c r="E175" s="3">
        <f>COUNTA(E167:E174)</f>
        <v>3</v>
      </c>
      <c r="F175" s="3">
        <f>COUNTA(F167:F174)</f>
        <v>1</v>
      </c>
      <c r="I175" s="6">
        <v>43125</v>
      </c>
      <c r="J175" s="1" t="s">
        <v>3432</v>
      </c>
    </row>
    <row r="176" spans="1:48" ht="15" x14ac:dyDescent="0.25">
      <c r="C176" s="3">
        <f>C147+C161+C166+C175</f>
        <v>21</v>
      </c>
      <c r="D176" s="3">
        <f>D147+D161+D166+D175</f>
        <v>14</v>
      </c>
      <c r="E176" s="3">
        <f>E147+E161+E166+E175</f>
        <v>7</v>
      </c>
      <c r="F176" s="3">
        <f>F147+F161+F166+F175</f>
        <v>1</v>
      </c>
      <c r="I176" s="11" t="s">
        <v>1425</v>
      </c>
      <c r="J176" s="1" t="s">
        <v>3432</v>
      </c>
      <c r="N176" s="5"/>
    </row>
    <row r="177" spans="3:48" ht="15" x14ac:dyDescent="0.25">
      <c r="C177" s="3">
        <f>C176+C133</f>
        <v>123</v>
      </c>
      <c r="D177" s="3">
        <f>D176+D133</f>
        <v>97</v>
      </c>
      <c r="E177" s="3">
        <f>E176+E133</f>
        <v>26</v>
      </c>
      <c r="F177" s="3">
        <f>F176+F133</f>
        <v>10</v>
      </c>
      <c r="I177" s="11" t="s">
        <v>2512</v>
      </c>
      <c r="J177" s="1" t="s">
        <v>3432</v>
      </c>
      <c r="N177" s="5"/>
    </row>
    <row r="178" spans="3:48" s="1" customFormat="1" ht="15" x14ac:dyDescent="0.25"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</row>
    <row r="179" spans="3:48" s="1" customFormat="1" ht="15" x14ac:dyDescent="0.25"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</row>
    <row r="180" spans="3:48" s="1" customFormat="1" ht="15" x14ac:dyDescent="0.25"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</row>
    <row r="181" spans="3:48" s="1" customFormat="1" ht="15" x14ac:dyDescent="0.25"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</row>
    <row r="182" spans="3:48" ht="15" x14ac:dyDescent="0.25">
      <c r="C182" s="3">
        <f>COUNTA(C178:C181)</f>
        <v>0</v>
      </c>
      <c r="D182" s="3">
        <f>COUNTA(D178:D181)</f>
        <v>0</v>
      </c>
      <c r="E182" s="3">
        <f>COUNTA(E178:E181)</f>
        <v>0</v>
      </c>
      <c r="F182" s="3">
        <f>COUNTA(F178:F181)</f>
        <v>0</v>
      </c>
      <c r="I182" s="6">
        <v>43132</v>
      </c>
      <c r="J182" s="1" t="s">
        <v>3432</v>
      </c>
    </row>
    <row r="183" spans="3:48" s="1" customFormat="1" ht="15" x14ac:dyDescent="0.25"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</row>
    <row r="184" spans="3:48" s="1" customFormat="1" ht="15" x14ac:dyDescent="0.25"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</row>
    <row r="185" spans="3:48" s="1" customFormat="1" ht="15" x14ac:dyDescent="0.25"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</row>
    <row r="186" spans="3:48" s="1" customFormat="1" ht="15" x14ac:dyDescent="0.25"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</row>
    <row r="187" spans="3:48" ht="15" x14ac:dyDescent="0.25">
      <c r="C187" s="3">
        <f>COUNTA(C183:C186)</f>
        <v>0</v>
      </c>
      <c r="D187" s="3">
        <f>COUNTA(D183:D186)</f>
        <v>0</v>
      </c>
      <c r="E187" s="3">
        <f>COUNTA(E183:E186)</f>
        <v>0</v>
      </c>
      <c r="F187" s="3">
        <f>COUNTA(F183:F186)</f>
        <v>0</v>
      </c>
      <c r="I187" s="6">
        <v>43139</v>
      </c>
      <c r="J187" s="1" t="s">
        <v>3432</v>
      </c>
    </row>
    <row r="188" spans="3:48" s="1" customFormat="1" ht="15" x14ac:dyDescent="0.25"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</row>
    <row r="189" spans="3:48" s="1" customFormat="1" ht="15" x14ac:dyDescent="0.25"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</row>
    <row r="190" spans="3:48" s="1" customFormat="1" ht="15" x14ac:dyDescent="0.25"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</row>
    <row r="191" spans="3:48" s="1" customFormat="1" ht="15" x14ac:dyDescent="0.25"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</row>
    <row r="192" spans="3:48" ht="15" x14ac:dyDescent="0.25">
      <c r="C192" s="3">
        <f>COUNTA(C188:C191)</f>
        <v>0</v>
      </c>
      <c r="D192" s="3">
        <f>COUNTA(D188:D191)</f>
        <v>0</v>
      </c>
      <c r="E192" s="3">
        <f>COUNTA(E188:E191)</f>
        <v>0</v>
      </c>
      <c r="F192" s="3">
        <f>COUNTA(F188:F191)</f>
        <v>0</v>
      </c>
      <c r="I192" s="6">
        <v>43146</v>
      </c>
      <c r="J192" s="1" t="s">
        <v>3432</v>
      </c>
    </row>
    <row r="193" spans="3:48" s="1" customFormat="1" ht="15" x14ac:dyDescent="0.25"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</row>
    <row r="194" spans="3:48" s="1" customFormat="1" ht="15" x14ac:dyDescent="0.25"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</row>
    <row r="195" spans="3:48" s="1" customFormat="1" ht="15" x14ac:dyDescent="0.25"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</row>
    <row r="196" spans="3:48" s="1" customFormat="1" ht="15" x14ac:dyDescent="0.25"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</row>
    <row r="197" spans="3:48" ht="15" x14ac:dyDescent="0.25">
      <c r="C197" s="3">
        <f>COUNTA(C193:C196)</f>
        <v>0</v>
      </c>
      <c r="D197" s="3">
        <f>COUNTA(D193:D196)</f>
        <v>0</v>
      </c>
      <c r="E197" s="3">
        <f>COUNTA(E193:E196)</f>
        <v>0</v>
      </c>
      <c r="F197" s="3">
        <f>COUNTA(F193:F196)</f>
        <v>0</v>
      </c>
      <c r="I197" s="6">
        <v>43153</v>
      </c>
      <c r="J197" s="1" t="s">
        <v>3432</v>
      </c>
    </row>
    <row r="198" spans="3:48" ht="15" x14ac:dyDescent="0.25">
      <c r="C198" s="3">
        <f>C182+C187+C192+C197</f>
        <v>0</v>
      </c>
      <c r="D198" s="3">
        <f>D182+D187+D192+D197</f>
        <v>0</v>
      </c>
      <c r="E198" s="3">
        <f>E182+E187+E192+E197</f>
        <v>0</v>
      </c>
      <c r="F198" s="3">
        <f>F182+F187+F192+F197</f>
        <v>0</v>
      </c>
      <c r="I198" s="11" t="s">
        <v>1762</v>
      </c>
      <c r="J198" s="1" t="s">
        <v>3432</v>
      </c>
      <c r="N198" s="5"/>
    </row>
    <row r="199" spans="3:48" ht="15" x14ac:dyDescent="0.25">
      <c r="C199" s="3">
        <f>C198+C177</f>
        <v>123</v>
      </c>
      <c r="D199" s="3">
        <f>D198+D177</f>
        <v>97</v>
      </c>
      <c r="E199" s="3">
        <f>E198+E177</f>
        <v>26</v>
      </c>
      <c r="F199" s="3">
        <f>F198+F177</f>
        <v>10</v>
      </c>
      <c r="I199" s="11" t="s">
        <v>2512</v>
      </c>
      <c r="J199" s="1" t="s">
        <v>3432</v>
      </c>
      <c r="N199" s="5"/>
    </row>
    <row r="200" spans="3:48" s="1" customFormat="1" ht="15" x14ac:dyDescent="0.25"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</row>
    <row r="201" spans="3:48" s="1" customFormat="1" ht="15" x14ac:dyDescent="0.25"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</row>
    <row r="202" spans="3:48" s="1" customFormat="1" ht="15" x14ac:dyDescent="0.25"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</row>
    <row r="203" spans="3:48" s="1" customFormat="1" ht="15" x14ac:dyDescent="0.25"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</row>
    <row r="204" spans="3:48" ht="15" x14ac:dyDescent="0.25">
      <c r="C204" s="3">
        <f>COUNTA(C200:C203)</f>
        <v>0</v>
      </c>
      <c r="D204" s="3">
        <f>COUNTA(D200:D203)</f>
        <v>0</v>
      </c>
      <c r="E204" s="3">
        <f>COUNTA(E200:E203)</f>
        <v>0</v>
      </c>
      <c r="F204" s="3">
        <f>COUNTA(F200:F203)</f>
        <v>0</v>
      </c>
      <c r="I204" s="6">
        <v>43160</v>
      </c>
      <c r="J204" s="1" t="s">
        <v>3432</v>
      </c>
    </row>
    <row r="205" spans="3:48" s="1" customFormat="1" ht="15" x14ac:dyDescent="0.25"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</row>
    <row r="206" spans="3:48" s="1" customFormat="1" ht="15" x14ac:dyDescent="0.25"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</row>
    <row r="207" spans="3:48" s="1" customFormat="1" ht="15" x14ac:dyDescent="0.25"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</row>
    <row r="208" spans="3:48" s="1" customFormat="1" ht="15" x14ac:dyDescent="0.25"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</row>
    <row r="209" spans="3:48" ht="15" x14ac:dyDescent="0.25">
      <c r="C209" s="3">
        <f>COUNTA(C205:C208)</f>
        <v>0</v>
      </c>
      <c r="D209" s="3">
        <f>COUNTA(D205:D208)</f>
        <v>0</v>
      </c>
      <c r="E209" s="3">
        <f>COUNTA(E205:E208)</f>
        <v>0</v>
      </c>
      <c r="F209" s="3">
        <f>COUNTA(F205:F208)</f>
        <v>0</v>
      </c>
      <c r="I209" s="6">
        <v>43167</v>
      </c>
      <c r="J209" s="1" t="s">
        <v>3432</v>
      </c>
    </row>
    <row r="210" spans="3:48" s="1" customFormat="1" ht="15" x14ac:dyDescent="0.25"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</row>
    <row r="211" spans="3:48" s="1" customFormat="1" ht="15" x14ac:dyDescent="0.25"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</row>
    <row r="212" spans="3:48" s="1" customFormat="1" ht="15" x14ac:dyDescent="0.25"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</row>
    <row r="213" spans="3:48" s="1" customFormat="1" ht="15" x14ac:dyDescent="0.25"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</row>
    <row r="214" spans="3:48" ht="15" x14ac:dyDescent="0.25">
      <c r="C214" s="3">
        <f>COUNTA(C210:C213)</f>
        <v>0</v>
      </c>
      <c r="D214" s="3">
        <f>COUNTA(D210:D213)</f>
        <v>0</v>
      </c>
      <c r="E214" s="3">
        <f>COUNTA(E210:E213)</f>
        <v>0</v>
      </c>
      <c r="F214" s="3">
        <f>COUNTA(F210:F213)</f>
        <v>0</v>
      </c>
      <c r="I214" s="6">
        <v>43174</v>
      </c>
      <c r="J214" s="1" t="s">
        <v>3432</v>
      </c>
    </row>
    <row r="215" spans="3:48" s="1" customFormat="1" ht="15" x14ac:dyDescent="0.25"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</row>
    <row r="216" spans="3:48" s="1" customFormat="1" ht="15" x14ac:dyDescent="0.25"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</row>
    <row r="217" spans="3:48" s="1" customFormat="1" ht="15" x14ac:dyDescent="0.25"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</row>
    <row r="218" spans="3:48" s="1" customFormat="1" ht="15" x14ac:dyDescent="0.25"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</row>
    <row r="219" spans="3:48" ht="15" x14ac:dyDescent="0.25">
      <c r="C219" s="3">
        <f>COUNTA(C215:C218)</f>
        <v>0</v>
      </c>
      <c r="D219" s="3">
        <f>COUNTA(D215:D218)</f>
        <v>0</v>
      </c>
      <c r="E219" s="3">
        <f>COUNTA(E215:E218)</f>
        <v>0</v>
      </c>
      <c r="F219" s="3">
        <f>COUNTA(F215:F218)</f>
        <v>0</v>
      </c>
      <c r="I219" s="6">
        <v>43181</v>
      </c>
      <c r="J219" s="1" t="s">
        <v>3432</v>
      </c>
    </row>
    <row r="220" spans="3:48" s="1" customFormat="1" ht="15" x14ac:dyDescent="0.25"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</row>
    <row r="221" spans="3:48" s="1" customFormat="1" ht="15" x14ac:dyDescent="0.25"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</row>
    <row r="222" spans="3:48" s="1" customFormat="1" ht="15" x14ac:dyDescent="0.25"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</row>
    <row r="223" spans="3:48" s="1" customFormat="1" ht="15" x14ac:dyDescent="0.25"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</row>
    <row r="224" spans="3:48" ht="15" x14ac:dyDescent="0.25">
      <c r="C224" s="3">
        <f>COUNTA(C220:C223)</f>
        <v>0</v>
      </c>
      <c r="D224" s="3">
        <f>COUNTA(D220:D223)</f>
        <v>0</v>
      </c>
      <c r="E224" s="3">
        <f>COUNTA(E220:E223)</f>
        <v>0</v>
      </c>
      <c r="F224" s="3">
        <f>COUNTA(F220:F223)</f>
        <v>0</v>
      </c>
      <c r="I224" s="6">
        <v>43188</v>
      </c>
      <c r="J224" s="1" t="s">
        <v>3432</v>
      </c>
    </row>
    <row r="225" spans="3:48" ht="15" x14ac:dyDescent="0.25">
      <c r="C225" s="3">
        <f>C204+C209+C214+C219+C224</f>
        <v>0</v>
      </c>
      <c r="D225" s="3">
        <f>D204+D209+D214+D219+D224</f>
        <v>0</v>
      </c>
      <c r="E225" s="3">
        <f>E204+E209+E214+E219+E224</f>
        <v>0</v>
      </c>
      <c r="F225" s="3">
        <f>F204+F209+F214+F219+F224</f>
        <v>0</v>
      </c>
      <c r="I225" s="11" t="s">
        <v>320</v>
      </c>
      <c r="J225" s="1" t="s">
        <v>3432</v>
      </c>
      <c r="N225" s="5"/>
    </row>
    <row r="226" spans="3:48" ht="15" x14ac:dyDescent="0.25">
      <c r="C226" s="3">
        <f>C225+C199</f>
        <v>123</v>
      </c>
      <c r="D226" s="3">
        <f>D225+D199</f>
        <v>97</v>
      </c>
      <c r="E226" s="3">
        <f>E225+E199</f>
        <v>26</v>
      </c>
      <c r="F226" s="3">
        <f>F225+F199</f>
        <v>10</v>
      </c>
      <c r="I226" s="11" t="s">
        <v>2512</v>
      </c>
      <c r="J226" s="1" t="s">
        <v>3432</v>
      </c>
      <c r="N226" s="5"/>
    </row>
    <row r="227" spans="3:48" s="1" customFormat="1" ht="15" x14ac:dyDescent="0.25"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</row>
    <row r="228" spans="3:48" s="1" customFormat="1" ht="15" x14ac:dyDescent="0.25"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</row>
    <row r="229" spans="3:48" s="1" customFormat="1" ht="15" x14ac:dyDescent="0.25"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</row>
    <row r="230" spans="3:48" s="1" customFormat="1" ht="15" x14ac:dyDescent="0.25"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</row>
    <row r="231" spans="3:48" ht="15" x14ac:dyDescent="0.25">
      <c r="C231" s="3">
        <f>COUNTA(C227:C230)</f>
        <v>0</v>
      </c>
      <c r="D231" s="3">
        <f>COUNTA(D227:D230)</f>
        <v>0</v>
      </c>
      <c r="E231" s="3">
        <f>COUNTA(E227:E230)</f>
        <v>0</v>
      </c>
      <c r="F231" s="3">
        <f>COUNTA(F227:F230)</f>
        <v>0</v>
      </c>
      <c r="I231" s="6">
        <v>43195</v>
      </c>
      <c r="J231" s="1" t="s">
        <v>3432</v>
      </c>
    </row>
    <row r="232" spans="3:48" s="1" customFormat="1" ht="15" x14ac:dyDescent="0.25"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</row>
    <row r="233" spans="3:48" s="1" customFormat="1" ht="15" x14ac:dyDescent="0.25"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</row>
    <row r="234" spans="3:48" s="1" customFormat="1" ht="15" x14ac:dyDescent="0.25"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</row>
    <row r="235" spans="3:48" s="1" customFormat="1" ht="15" x14ac:dyDescent="0.25"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</row>
    <row r="236" spans="3:48" ht="15" x14ac:dyDescent="0.25">
      <c r="C236" s="3">
        <f>COUNTA(C232:C235)</f>
        <v>0</v>
      </c>
      <c r="D236" s="3">
        <f>COUNTA(D232:D235)</f>
        <v>0</v>
      </c>
      <c r="E236" s="3">
        <f>COUNTA(E232:E235)</f>
        <v>0</v>
      </c>
      <c r="F236" s="3">
        <f>COUNTA(F232:F235)</f>
        <v>0</v>
      </c>
      <c r="I236" s="6">
        <v>43202</v>
      </c>
      <c r="J236" s="1" t="s">
        <v>3432</v>
      </c>
    </row>
    <row r="237" spans="3:48" ht="15" x14ac:dyDescent="0.25">
      <c r="C237" s="3">
        <f>C231+C236</f>
        <v>0</v>
      </c>
      <c r="D237" s="3">
        <f>D231+D236</f>
        <v>0</v>
      </c>
      <c r="E237" s="3">
        <f>E231+E236</f>
        <v>0</v>
      </c>
      <c r="F237" s="3">
        <f>F231+F236</f>
        <v>0</v>
      </c>
      <c r="I237" s="11" t="s">
        <v>322</v>
      </c>
      <c r="J237" s="1" t="s">
        <v>3432</v>
      </c>
      <c r="N237" s="5"/>
    </row>
    <row r="238" spans="3:48" ht="15" x14ac:dyDescent="0.25">
      <c r="C238" s="3">
        <f>C237+C226</f>
        <v>123</v>
      </c>
      <c r="D238" s="3">
        <f>D237+D226</f>
        <v>97</v>
      </c>
      <c r="E238" s="3">
        <f>E237+E226</f>
        <v>26</v>
      </c>
      <c r="F238" s="3">
        <f>F237+F226</f>
        <v>10</v>
      </c>
      <c r="I238" s="11" t="s">
        <v>2512</v>
      </c>
      <c r="J238" s="1" t="s">
        <v>3432</v>
      </c>
      <c r="N238" s="5"/>
    </row>
  </sheetData>
  <phoneticPr fontId="2" type="noConversion"/>
  <hyperlinks>
    <hyperlink ref="M25" r:id="rId1" xr:uid="{00000000-0004-0000-0E00-000000000000}"/>
    <hyperlink ref="M23" r:id="rId2" xr:uid="{00000000-0004-0000-0E00-000001000000}"/>
    <hyperlink ref="M3" r:id="rId3" xr:uid="{00000000-0004-0000-0E00-000002000000}"/>
    <hyperlink ref="M5" r:id="rId4" xr:uid="{00000000-0004-0000-0E00-000003000000}"/>
    <hyperlink ref="M4" r:id="rId5" xr:uid="{00000000-0004-0000-0E00-000004000000}"/>
    <hyperlink ref="M9" r:id="rId6" display="desertflora@cox.net" xr:uid="{00000000-0004-0000-0E00-000005000000}"/>
    <hyperlink ref="M14" r:id="rId7" display="mailto:bgizzi@cox.net" xr:uid="{00000000-0004-0000-0E00-000006000000}"/>
    <hyperlink ref="M13" r:id="rId8" xr:uid="{00000000-0004-0000-0E00-000007000000}"/>
    <hyperlink ref="M16" r:id="rId9" xr:uid="{00000000-0004-0000-0E00-000008000000}"/>
    <hyperlink ref="M18" r:id="rId10" xr:uid="{00000000-0004-0000-0E00-000009000000}"/>
    <hyperlink ref="M17" r:id="rId11" xr:uid="{00000000-0004-0000-0E00-00000A000000}"/>
    <hyperlink ref="M11" r:id="rId12" xr:uid="{00000000-0004-0000-0E00-00000B000000}"/>
    <hyperlink ref="M20" r:id="rId13" display="mailto:twnhuang88@gmail.com" xr:uid="{00000000-0004-0000-0E00-00000C000000}"/>
    <hyperlink ref="M28" r:id="rId14" xr:uid="{00000000-0004-0000-0E00-00000D000000}"/>
    <hyperlink ref="M19" r:id="rId15" xr:uid="{00000000-0004-0000-0E00-00000E000000}"/>
    <hyperlink ref="M21" r:id="rId16" xr:uid="{00000000-0004-0000-0E00-00000F000000}"/>
    <hyperlink ref="M22" r:id="rId17" xr:uid="{00000000-0004-0000-0E00-000010000000}"/>
    <hyperlink ref="M33" r:id="rId18" xr:uid="{00000000-0004-0000-0E00-000011000000}"/>
    <hyperlink ref="M31" r:id="rId19" xr:uid="{00000000-0004-0000-0E00-000012000000}"/>
    <hyperlink ref="M30" r:id="rId20" xr:uid="{00000000-0004-0000-0E00-000013000000}"/>
    <hyperlink ref="M29" r:id="rId21" xr:uid="{00000000-0004-0000-0E00-000014000000}"/>
    <hyperlink ref="M34" r:id="rId22" xr:uid="{00000000-0004-0000-0E00-000015000000}"/>
    <hyperlink ref="M35" r:id="rId23" xr:uid="{00000000-0004-0000-0E00-000016000000}"/>
    <hyperlink ref="M40" r:id="rId24" xr:uid="{00000000-0004-0000-0E00-000017000000}"/>
    <hyperlink ref="M36" r:id="rId25" xr:uid="{00000000-0004-0000-0E00-000018000000}"/>
    <hyperlink ref="M43" r:id="rId26" xr:uid="{00000000-0004-0000-0E00-000019000000}"/>
    <hyperlink ref="M44" r:id="rId27" xr:uid="{00000000-0004-0000-0E00-00001A000000}"/>
    <hyperlink ref="M45" r:id="rId28" xr:uid="{00000000-0004-0000-0E00-00001B000000}"/>
    <hyperlink ref="M8" r:id="rId29" xr:uid="{00000000-0004-0000-0E00-00001C000000}"/>
    <hyperlink ref="M10" r:id="rId30" xr:uid="{00000000-0004-0000-0E00-00001D000000}"/>
    <hyperlink ref="M38" r:id="rId31" xr:uid="{00000000-0004-0000-0E00-00001E000000}"/>
    <hyperlink ref="M58" r:id="rId32" xr:uid="{00000000-0004-0000-0E00-00001F000000}"/>
    <hyperlink ref="M53" r:id="rId33" xr:uid="{00000000-0004-0000-0E00-000020000000}"/>
    <hyperlink ref="M50" r:id="rId34" xr:uid="{00000000-0004-0000-0E00-000021000000}"/>
    <hyperlink ref="M49" r:id="rId35" xr:uid="{00000000-0004-0000-0E00-000022000000}"/>
    <hyperlink ref="M51" r:id="rId36" xr:uid="{00000000-0004-0000-0E00-000023000000}"/>
    <hyperlink ref="M54" r:id="rId37" xr:uid="{00000000-0004-0000-0E00-000024000000}"/>
    <hyperlink ref="M55" r:id="rId38" xr:uid="{00000000-0004-0000-0E00-000025000000}"/>
    <hyperlink ref="M56" r:id="rId39" xr:uid="{00000000-0004-0000-0E00-000026000000}"/>
    <hyperlink ref="M63" r:id="rId40" xr:uid="{00000000-0004-0000-0E00-000027000000}"/>
    <hyperlink ref="M62" r:id="rId41" xr:uid="{00000000-0004-0000-0E00-000028000000}"/>
    <hyperlink ref="M60" r:id="rId42" xr:uid="{00000000-0004-0000-0E00-000029000000}"/>
    <hyperlink ref="M61" r:id="rId43" xr:uid="{00000000-0004-0000-0E00-00002A000000}"/>
    <hyperlink ref="M66" r:id="rId44" xr:uid="{00000000-0004-0000-0E00-00002B000000}"/>
    <hyperlink ref="M65" r:id="rId45" xr:uid="{00000000-0004-0000-0E00-00002C000000}"/>
    <hyperlink ref="M68" r:id="rId46" xr:uid="{00000000-0004-0000-0E00-00002D000000}"/>
    <hyperlink ref="M67" r:id="rId47" xr:uid="{00000000-0004-0000-0E00-00002E000000}"/>
    <hyperlink ref="M72" r:id="rId48" xr:uid="{00000000-0004-0000-0E00-00002F000000}"/>
    <hyperlink ref="M75" r:id="rId49" xr:uid="{00000000-0004-0000-0E00-000030000000}"/>
    <hyperlink ref="M79" r:id="rId50" xr:uid="{00000000-0004-0000-0E00-000031000000}"/>
    <hyperlink ref="M78" r:id="rId51" xr:uid="{00000000-0004-0000-0E00-000032000000}"/>
    <hyperlink ref="M87" r:id="rId52" xr:uid="{00000000-0004-0000-0E00-000033000000}"/>
    <hyperlink ref="M86" r:id="rId53" xr:uid="{00000000-0004-0000-0E00-000034000000}"/>
    <hyperlink ref="M80" r:id="rId54" xr:uid="{00000000-0004-0000-0E00-000035000000}"/>
    <hyperlink ref="M81" r:id="rId55" xr:uid="{00000000-0004-0000-0E00-000036000000}"/>
    <hyperlink ref="M83" r:id="rId56" xr:uid="{00000000-0004-0000-0E00-000037000000}"/>
    <hyperlink ref="M15" r:id="rId57" xr:uid="{00000000-0004-0000-0E00-000038000000}"/>
    <hyperlink ref="M26" r:id="rId58" xr:uid="{00000000-0004-0000-0E00-000039000000}"/>
    <hyperlink ref="M37" r:id="rId59" xr:uid="{00000000-0004-0000-0E00-00003A000000}"/>
    <hyperlink ref="M39" r:id="rId60" xr:uid="{00000000-0004-0000-0E00-00003B000000}"/>
    <hyperlink ref="M64" r:id="rId61" display="mailto:msack11720@cox.net" xr:uid="{00000000-0004-0000-0E00-00003C000000}"/>
    <hyperlink ref="M82" r:id="rId62" xr:uid="{00000000-0004-0000-0E00-00003D000000}"/>
    <hyperlink ref="M93" r:id="rId63" xr:uid="{00000000-0004-0000-0E00-00003E000000}"/>
    <hyperlink ref="M92" r:id="rId64" xr:uid="{00000000-0004-0000-0E00-00003F000000}"/>
    <hyperlink ref="M95" r:id="rId65" xr:uid="{00000000-0004-0000-0E00-000040000000}"/>
    <hyperlink ref="M96" r:id="rId66" xr:uid="{00000000-0004-0000-0E00-000041000000}"/>
    <hyperlink ref="M98" r:id="rId67" xr:uid="{00000000-0004-0000-0E00-000042000000}"/>
    <hyperlink ref="M97" r:id="rId68" display="halhol2@netzero.net" xr:uid="{00000000-0004-0000-0E00-000043000000}"/>
    <hyperlink ref="M101" r:id="rId69" xr:uid="{00000000-0004-0000-0E00-000044000000}"/>
    <hyperlink ref="M102" r:id="rId70" xr:uid="{00000000-0004-0000-0E00-000045000000}"/>
    <hyperlink ref="M100" r:id="rId71" xr:uid="{00000000-0004-0000-0E00-000046000000}"/>
    <hyperlink ref="M108" r:id="rId72" display="billpullen@fastmail.com" xr:uid="{00000000-0004-0000-0E00-000047000000}"/>
    <hyperlink ref="M113" r:id="rId73" xr:uid="{00000000-0004-0000-0E00-000048000000}"/>
    <hyperlink ref="M112" r:id="rId74" xr:uid="{00000000-0004-0000-0E00-000049000000}"/>
    <hyperlink ref="M114" r:id="rId75" xr:uid="{00000000-0004-0000-0E00-00004A000000}"/>
    <hyperlink ref="M117" r:id="rId76" xr:uid="{00000000-0004-0000-0E00-00004B000000}"/>
    <hyperlink ref="M121" r:id="rId77" xr:uid="{00000000-0004-0000-0E00-00004C000000}"/>
    <hyperlink ref="M122" r:id="rId78" xr:uid="{00000000-0004-0000-0E00-00004D000000}"/>
    <hyperlink ref="M123" r:id="rId79" xr:uid="{00000000-0004-0000-0E00-00004E000000}"/>
    <hyperlink ref="M127" r:id="rId80" xr:uid="{00000000-0004-0000-0E00-00004F000000}"/>
    <hyperlink ref="M137" r:id="rId81" xr:uid="{00000000-0004-0000-0E00-000050000000}"/>
    <hyperlink ref="M140" r:id="rId82" xr:uid="{00000000-0004-0000-0E00-000051000000}"/>
    <hyperlink ref="M139" r:id="rId83" xr:uid="{00000000-0004-0000-0E00-000052000000}"/>
    <hyperlink ref="M142" r:id="rId84" xr:uid="{00000000-0004-0000-0E00-000053000000}"/>
    <hyperlink ref="M141" r:id="rId85" xr:uid="{00000000-0004-0000-0E00-000054000000}"/>
    <hyperlink ref="M144" r:id="rId86" xr:uid="{00000000-0004-0000-0E00-000055000000}"/>
    <hyperlink ref="M143" r:id="rId87" xr:uid="{00000000-0004-0000-0E00-000056000000}"/>
    <hyperlink ref="M150" r:id="rId88" xr:uid="{00000000-0004-0000-0E00-000057000000}"/>
    <hyperlink ref="M151" r:id="rId89" xr:uid="{00000000-0004-0000-0E00-000058000000}"/>
    <hyperlink ref="M152" r:id="rId90" xr:uid="{00000000-0004-0000-0E00-000059000000}"/>
    <hyperlink ref="M153" r:id="rId91" display="loggen21001@aol.com ?" xr:uid="{00000000-0004-0000-0E00-00005A000000}"/>
    <hyperlink ref="M154" r:id="rId92" display="loggen21001@aol.com ?" xr:uid="{00000000-0004-0000-0E00-00005B000000}"/>
    <hyperlink ref="M157" r:id="rId93" xr:uid="{00000000-0004-0000-0E00-00005C000000}"/>
    <hyperlink ref="M156" r:id="rId94" xr:uid="{00000000-0004-0000-0E00-00005D000000}"/>
    <hyperlink ref="M170" r:id="rId95" xr:uid="{00000000-0004-0000-0E00-00005E000000}"/>
    <hyperlink ref="M171" r:id="rId96" xr:uid="{00000000-0004-0000-0E00-00005F000000}"/>
    <hyperlink ref="M172" r:id="rId97" xr:uid="{00000000-0004-0000-0E00-000060000000}"/>
  </hyperlinks>
  <pageMargins left="0.75" right="0.75" top="1" bottom="1" header="0.5" footer="0.5"/>
  <pageSetup orientation="portrait" horizontalDpi="4294967293" r:id="rId98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H291"/>
  <sheetViews>
    <sheetView workbookViewId="0"/>
  </sheetViews>
  <sheetFormatPr defaultRowHeight="15" x14ac:dyDescent="0.25"/>
  <cols>
    <col min="3" max="4" width="4.88671875" style="6" customWidth="1"/>
    <col min="5" max="5" width="11.109375" customWidth="1"/>
    <col min="6" max="6" width="3.6640625" customWidth="1"/>
    <col min="8" max="8" width="10.44140625" customWidth="1"/>
    <col min="9" max="9" width="10" customWidth="1"/>
    <col min="10" max="10" width="11" customWidth="1"/>
    <col min="11" max="11" width="15.33203125" customWidth="1"/>
    <col min="12" max="12" width="15.88671875" customWidth="1"/>
    <col min="13" max="13" width="16.33203125" customWidth="1"/>
    <col min="14" max="14" width="28.6640625" customWidth="1"/>
    <col min="15" max="15" width="4" customWidth="1"/>
    <col min="16" max="16" width="7.44140625" customWidth="1"/>
    <col min="20" max="20" width="10.109375" customWidth="1"/>
    <col min="23" max="23" width="10.109375" bestFit="1" customWidth="1"/>
    <col min="24" max="24" width="3.5546875" customWidth="1"/>
    <col min="25" max="25" width="4.109375" customWidth="1"/>
  </cols>
  <sheetData>
    <row r="1" spans="1:60" s="1" customFormat="1" x14ac:dyDescent="0.25">
      <c r="A1" s="1" t="s">
        <v>4011</v>
      </c>
      <c r="B1" s="1" t="s">
        <v>4012</v>
      </c>
      <c r="E1" s="6" t="s">
        <v>5116</v>
      </c>
      <c r="F1" s="2" t="s">
        <v>3644</v>
      </c>
      <c r="G1" s="1" t="s">
        <v>3627</v>
      </c>
      <c r="H1" s="1" t="s">
        <v>3645</v>
      </c>
      <c r="I1" s="2" t="s">
        <v>3626</v>
      </c>
      <c r="J1" s="1" t="s">
        <v>3692</v>
      </c>
      <c r="K1" s="1" t="s">
        <v>3869</v>
      </c>
      <c r="L1" s="1" t="s">
        <v>470</v>
      </c>
      <c r="M1" s="1" t="s">
        <v>472</v>
      </c>
      <c r="N1" s="1" t="s">
        <v>473</v>
      </c>
      <c r="O1" s="1" t="s">
        <v>474</v>
      </c>
      <c r="P1" s="1" t="s">
        <v>475</v>
      </c>
      <c r="Q1" s="1" t="s">
        <v>476</v>
      </c>
      <c r="R1" s="4" t="s">
        <v>471</v>
      </c>
      <c r="S1" s="1" t="s">
        <v>477</v>
      </c>
      <c r="T1" s="1" t="s">
        <v>478</v>
      </c>
      <c r="U1" s="1" t="s">
        <v>479</v>
      </c>
      <c r="V1" s="1" t="s">
        <v>3643</v>
      </c>
      <c r="W1" s="1" t="s">
        <v>5122</v>
      </c>
      <c r="X1" s="2" t="s">
        <v>3430</v>
      </c>
      <c r="Y1" s="3" t="s">
        <v>4010</v>
      </c>
      <c r="Z1" s="1" t="s">
        <v>3651</v>
      </c>
      <c r="AA1" s="1" t="s">
        <v>5123</v>
      </c>
      <c r="AB1" s="1" t="s">
        <v>5124</v>
      </c>
      <c r="AC1" s="1" t="s">
        <v>5125</v>
      </c>
      <c r="AD1" s="1" t="s">
        <v>5126</v>
      </c>
      <c r="AE1" s="1" t="s">
        <v>5127</v>
      </c>
      <c r="AF1" s="1" t="s">
        <v>5128</v>
      </c>
      <c r="AG1" s="1" t="s">
        <v>5129</v>
      </c>
      <c r="AH1" s="1" t="s">
        <v>5130</v>
      </c>
      <c r="AI1" s="1" t="s">
        <v>728</v>
      </c>
      <c r="AJ1" s="1" t="s">
        <v>5131</v>
      </c>
      <c r="AK1" s="1" t="s">
        <v>5132</v>
      </c>
      <c r="AL1" s="1" t="s">
        <v>5133</v>
      </c>
      <c r="AM1" s="1" t="s">
        <v>5134</v>
      </c>
      <c r="AN1" s="1" t="s">
        <v>5135</v>
      </c>
      <c r="AO1" s="1" t="s">
        <v>5136</v>
      </c>
      <c r="AP1" s="1" t="s">
        <v>5137</v>
      </c>
      <c r="AQ1" s="1" t="s">
        <v>5138</v>
      </c>
      <c r="AR1" s="1" t="s">
        <v>5139</v>
      </c>
      <c r="AS1" s="1" t="s">
        <v>5140</v>
      </c>
      <c r="AT1" s="1" t="s">
        <v>5141</v>
      </c>
      <c r="AU1" s="1" t="s">
        <v>5142</v>
      </c>
      <c r="AV1" s="1" t="s">
        <v>5143</v>
      </c>
      <c r="AW1" s="1" t="s">
        <v>5144</v>
      </c>
      <c r="AX1" s="1" t="s">
        <v>5145</v>
      </c>
      <c r="AY1" s="1" t="s">
        <v>5146</v>
      </c>
      <c r="AZ1" s="1" t="s">
        <v>4703</v>
      </c>
      <c r="BA1" s="1" t="s">
        <v>4704</v>
      </c>
      <c r="BB1" s="1" t="s">
        <v>4705</v>
      </c>
      <c r="BC1" s="1" t="s">
        <v>4706</v>
      </c>
      <c r="BD1" s="1" t="s">
        <v>4707</v>
      </c>
      <c r="BE1" s="1" t="s">
        <v>4708</v>
      </c>
      <c r="BF1" s="1" t="s">
        <v>4709</v>
      </c>
      <c r="BG1" s="1" t="s">
        <v>4710</v>
      </c>
      <c r="BH1" s="1" t="s">
        <v>4711</v>
      </c>
    </row>
    <row r="2" spans="1:60" s="1" customFormat="1" x14ac:dyDescent="0.25">
      <c r="B2" s="9"/>
      <c r="C2" s="1" t="s">
        <v>4712</v>
      </c>
      <c r="E2" s="6">
        <v>41193</v>
      </c>
      <c r="F2" s="2"/>
      <c r="H2" s="1" t="s">
        <v>3162</v>
      </c>
      <c r="I2" s="2">
        <v>40836</v>
      </c>
      <c r="J2" s="1" t="s">
        <v>481</v>
      </c>
      <c r="K2" s="1" t="s">
        <v>3183</v>
      </c>
      <c r="L2" s="1" t="s">
        <v>3184</v>
      </c>
      <c r="M2" s="1" t="s">
        <v>3186</v>
      </c>
      <c r="N2" s="1" t="s">
        <v>3187</v>
      </c>
      <c r="O2" s="1" t="s">
        <v>3188</v>
      </c>
      <c r="P2" s="1" t="s">
        <v>296</v>
      </c>
      <c r="Q2" s="1">
        <v>85501</v>
      </c>
      <c r="R2" s="4" t="s">
        <v>3185</v>
      </c>
      <c r="X2" s="2"/>
      <c r="Y2" s="3"/>
      <c r="Z2" s="1" t="s">
        <v>494</v>
      </c>
      <c r="AC2" s="1" t="s">
        <v>4712</v>
      </c>
      <c r="AD2" s="1" t="s">
        <v>4712</v>
      </c>
      <c r="AE2" s="1" t="s">
        <v>4712</v>
      </c>
      <c r="AF2" s="1" t="s">
        <v>4712</v>
      </c>
      <c r="AG2" s="1" t="s">
        <v>4712</v>
      </c>
      <c r="AI2" s="1" t="s">
        <v>4712</v>
      </c>
      <c r="AJ2" s="1" t="s">
        <v>4712</v>
      </c>
      <c r="AK2" s="1" t="s">
        <v>4712</v>
      </c>
      <c r="AL2" s="1" t="s">
        <v>4712</v>
      </c>
    </row>
    <row r="3" spans="1:60" s="1" customFormat="1" x14ac:dyDescent="0.25">
      <c r="B3" s="9"/>
      <c r="C3" s="1" t="s">
        <v>4712</v>
      </c>
      <c r="E3" s="6">
        <v>41193</v>
      </c>
      <c r="F3" s="2"/>
      <c r="H3" s="1" t="s">
        <v>3162</v>
      </c>
      <c r="I3" s="2">
        <v>40829</v>
      </c>
      <c r="J3" s="1" t="s">
        <v>3158</v>
      </c>
      <c r="K3" s="1" t="s">
        <v>5032</v>
      </c>
      <c r="L3" s="1" t="s">
        <v>5033</v>
      </c>
      <c r="M3" s="1" t="s">
        <v>5035</v>
      </c>
      <c r="N3" s="1" t="s">
        <v>5036</v>
      </c>
      <c r="O3" s="1" t="s">
        <v>488</v>
      </c>
      <c r="P3" s="1" t="s">
        <v>296</v>
      </c>
      <c r="Q3" s="1">
        <v>85205</v>
      </c>
      <c r="R3" s="4" t="s">
        <v>5034</v>
      </c>
      <c r="V3" s="1" t="s">
        <v>3196</v>
      </c>
      <c r="W3" s="1" t="s">
        <v>3161</v>
      </c>
      <c r="X3" s="2" t="s">
        <v>2442</v>
      </c>
      <c r="Y3" s="3" t="s">
        <v>3161</v>
      </c>
      <c r="Z3" s="1" t="s">
        <v>494</v>
      </c>
      <c r="AC3" s="1" t="s">
        <v>4712</v>
      </c>
      <c r="AD3" s="1" t="s">
        <v>4712</v>
      </c>
      <c r="AH3" s="1" t="s">
        <v>4712</v>
      </c>
    </row>
    <row r="4" spans="1:60" s="1" customFormat="1" x14ac:dyDescent="0.25">
      <c r="B4" s="9"/>
      <c r="C4" s="1" t="s">
        <v>4712</v>
      </c>
      <c r="E4" s="6">
        <v>41193</v>
      </c>
      <c r="F4" s="2"/>
      <c r="I4" s="2">
        <v>40955</v>
      </c>
      <c r="J4" s="1" t="s">
        <v>3158</v>
      </c>
      <c r="K4" s="1" t="s">
        <v>503</v>
      </c>
      <c r="L4" s="1" t="s">
        <v>504</v>
      </c>
      <c r="M4" s="1" t="s">
        <v>506</v>
      </c>
      <c r="N4" s="1" t="s">
        <v>508</v>
      </c>
      <c r="O4" s="1" t="s">
        <v>488</v>
      </c>
      <c r="P4" s="1" t="s">
        <v>296</v>
      </c>
      <c r="R4" s="4" t="s">
        <v>505</v>
      </c>
      <c r="V4" s="1" t="s">
        <v>3196</v>
      </c>
      <c r="W4" s="1" t="s">
        <v>3161</v>
      </c>
      <c r="X4" s="2"/>
      <c r="Y4" s="3"/>
      <c r="Z4" s="1" t="s">
        <v>1760</v>
      </c>
    </row>
    <row r="5" spans="1:60" s="1" customFormat="1" x14ac:dyDescent="0.25">
      <c r="B5" s="9"/>
      <c r="C5" s="1" t="s">
        <v>4712</v>
      </c>
      <c r="E5" s="6">
        <v>41193</v>
      </c>
      <c r="F5" s="2"/>
      <c r="I5" s="2">
        <v>40829</v>
      </c>
      <c r="J5" s="1" t="s">
        <v>3158</v>
      </c>
      <c r="K5" s="1" t="s">
        <v>510</v>
      </c>
      <c r="L5" s="1" t="s">
        <v>428</v>
      </c>
      <c r="M5" s="1" t="s">
        <v>429</v>
      </c>
      <c r="N5" s="1" t="s">
        <v>430</v>
      </c>
      <c r="O5" s="1" t="s">
        <v>5031</v>
      </c>
      <c r="P5" s="1" t="s">
        <v>296</v>
      </c>
      <c r="Q5" s="1">
        <v>85178</v>
      </c>
      <c r="R5" s="4"/>
      <c r="V5" s="1" t="s">
        <v>3196</v>
      </c>
      <c r="W5" s="1" t="s">
        <v>509</v>
      </c>
      <c r="X5" s="2"/>
      <c r="Y5" s="3"/>
    </row>
    <row r="6" spans="1:60" s="1" customFormat="1" x14ac:dyDescent="0.25">
      <c r="A6" s="1" t="s">
        <v>2634</v>
      </c>
      <c r="B6" s="9">
        <v>25</v>
      </c>
      <c r="C6" s="1" t="s">
        <v>4712</v>
      </c>
      <c r="E6" s="6">
        <v>41193</v>
      </c>
      <c r="F6" s="2"/>
      <c r="I6" s="2">
        <v>40850</v>
      </c>
      <c r="J6" s="1" t="s">
        <v>3158</v>
      </c>
      <c r="K6" s="1" t="s">
        <v>448</v>
      </c>
      <c r="L6" s="1" t="s">
        <v>449</v>
      </c>
      <c r="M6" s="1" t="s">
        <v>451</v>
      </c>
      <c r="N6" s="1" t="s">
        <v>1603</v>
      </c>
      <c r="O6" s="1" t="s">
        <v>3182</v>
      </c>
      <c r="P6" s="1" t="s">
        <v>296</v>
      </c>
      <c r="Q6" s="1">
        <v>85234</v>
      </c>
      <c r="R6" s="4" t="s">
        <v>450</v>
      </c>
      <c r="V6" s="1" t="s">
        <v>3175</v>
      </c>
      <c r="W6" s="1" t="s">
        <v>3161</v>
      </c>
      <c r="X6" s="2" t="s">
        <v>824</v>
      </c>
      <c r="Y6" s="3" t="s">
        <v>3161</v>
      </c>
      <c r="Z6" s="1" t="s">
        <v>494</v>
      </c>
      <c r="AC6" s="1" t="s">
        <v>4712</v>
      </c>
      <c r="AD6" s="1" t="s">
        <v>4712</v>
      </c>
      <c r="AJ6" s="1" t="s">
        <v>4712</v>
      </c>
      <c r="AK6" s="1" t="s">
        <v>4712</v>
      </c>
      <c r="AL6" s="1" t="s">
        <v>4712</v>
      </c>
    </row>
    <row r="7" spans="1:60" s="1" customFormat="1" x14ac:dyDescent="0.25">
      <c r="A7" s="1" t="s">
        <v>2635</v>
      </c>
      <c r="B7" s="9">
        <v>25</v>
      </c>
      <c r="C7" s="1" t="s">
        <v>4712</v>
      </c>
      <c r="E7" s="6">
        <v>41193</v>
      </c>
      <c r="F7" s="2"/>
      <c r="H7" s="1" t="s">
        <v>3162</v>
      </c>
      <c r="I7" s="2">
        <v>40829</v>
      </c>
      <c r="J7" s="1" t="s">
        <v>481</v>
      </c>
      <c r="K7" s="1" t="s">
        <v>1605</v>
      </c>
      <c r="L7" s="1" t="s">
        <v>1606</v>
      </c>
      <c r="M7" s="1" t="s">
        <v>4574</v>
      </c>
      <c r="N7" s="1" t="s">
        <v>4575</v>
      </c>
      <c r="O7" s="1" t="s">
        <v>488</v>
      </c>
      <c r="P7" s="1" t="s">
        <v>296</v>
      </c>
      <c r="Q7" s="1">
        <v>85209</v>
      </c>
      <c r="R7" s="4" t="s">
        <v>1607</v>
      </c>
      <c r="U7" s="1" t="s">
        <v>4576</v>
      </c>
      <c r="V7" s="1" t="s">
        <v>3196</v>
      </c>
      <c r="W7" s="1" t="s">
        <v>3161</v>
      </c>
      <c r="X7" s="2"/>
      <c r="Y7" s="3" t="s">
        <v>3161</v>
      </c>
      <c r="Z7" s="1" t="s">
        <v>494</v>
      </c>
      <c r="AC7" s="1" t="s">
        <v>4712</v>
      </c>
      <c r="AD7" s="1" t="s">
        <v>4712</v>
      </c>
      <c r="AE7" s="1" t="s">
        <v>4712</v>
      </c>
      <c r="AJ7" s="1" t="s">
        <v>4712</v>
      </c>
      <c r="AK7" s="1" t="s">
        <v>4712</v>
      </c>
      <c r="AL7" s="1" t="s">
        <v>4712</v>
      </c>
    </row>
    <row r="8" spans="1:60" s="1" customFormat="1" x14ac:dyDescent="0.25">
      <c r="B8" s="9"/>
      <c r="C8" s="1" t="s">
        <v>4712</v>
      </c>
      <c r="E8" s="6">
        <v>41193</v>
      </c>
      <c r="F8" s="2"/>
      <c r="I8" s="2">
        <v>40829</v>
      </c>
      <c r="J8" s="1" t="s">
        <v>481</v>
      </c>
      <c r="K8" s="1" t="s">
        <v>4584</v>
      </c>
      <c r="L8" s="1" t="s">
        <v>4585</v>
      </c>
      <c r="M8" s="1" t="s">
        <v>4590</v>
      </c>
      <c r="N8" s="1" t="s">
        <v>4591</v>
      </c>
      <c r="O8" s="1" t="s">
        <v>488</v>
      </c>
      <c r="P8" s="1" t="s">
        <v>296</v>
      </c>
      <c r="Q8" s="1">
        <v>85203</v>
      </c>
      <c r="R8" s="4"/>
      <c r="V8" s="1" t="s">
        <v>3196</v>
      </c>
      <c r="W8" s="1" t="s">
        <v>3189</v>
      </c>
      <c r="X8" s="2"/>
      <c r="Y8" s="3"/>
    </row>
    <row r="9" spans="1:60" s="1" customFormat="1" x14ac:dyDescent="0.25">
      <c r="B9" s="9"/>
      <c r="C9" s="1" t="s">
        <v>4712</v>
      </c>
      <c r="E9" s="6">
        <v>41193</v>
      </c>
      <c r="F9" s="2"/>
      <c r="I9" s="2">
        <v>40864</v>
      </c>
      <c r="J9" s="1" t="s">
        <v>3158</v>
      </c>
      <c r="K9" s="1" t="s">
        <v>3843</v>
      </c>
      <c r="L9" s="1" t="s">
        <v>3844</v>
      </c>
      <c r="M9" s="1" t="s">
        <v>3847</v>
      </c>
      <c r="N9" s="1" t="s">
        <v>3848</v>
      </c>
      <c r="O9" s="1" t="s">
        <v>488</v>
      </c>
      <c r="P9" s="1" t="s">
        <v>296</v>
      </c>
      <c r="Q9" s="1">
        <v>85206</v>
      </c>
      <c r="R9" s="4" t="s">
        <v>3845</v>
      </c>
      <c r="V9" s="1" t="s">
        <v>3196</v>
      </c>
      <c r="W9" s="1" t="s">
        <v>3361</v>
      </c>
      <c r="X9" s="2"/>
      <c r="Y9" s="3"/>
      <c r="Z9" s="1" t="s">
        <v>5052</v>
      </c>
      <c r="AC9" s="1" t="s">
        <v>4712</v>
      </c>
      <c r="AD9" s="1" t="s">
        <v>4712</v>
      </c>
      <c r="AE9" s="1" t="s">
        <v>4712</v>
      </c>
      <c r="AG9" s="1" t="s">
        <v>4712</v>
      </c>
    </row>
    <row r="10" spans="1:60" s="1" customFormat="1" x14ac:dyDescent="0.25">
      <c r="B10" s="9"/>
      <c r="C10" s="1" t="s">
        <v>4712</v>
      </c>
      <c r="E10" s="6">
        <v>41193</v>
      </c>
      <c r="F10" s="2"/>
      <c r="I10" s="2">
        <v>40864</v>
      </c>
      <c r="J10" s="1" t="s">
        <v>481</v>
      </c>
      <c r="K10" s="1" t="s">
        <v>3843</v>
      </c>
      <c r="L10" s="1" t="s">
        <v>3849</v>
      </c>
      <c r="M10" s="1" t="s">
        <v>3847</v>
      </c>
      <c r="N10" s="1" t="s">
        <v>3848</v>
      </c>
      <c r="O10" s="1" t="s">
        <v>488</v>
      </c>
      <c r="P10" s="1" t="s">
        <v>296</v>
      </c>
      <c r="Q10" s="1">
        <v>85206</v>
      </c>
      <c r="R10" s="4" t="s">
        <v>3845</v>
      </c>
      <c r="V10" s="1" t="s">
        <v>3196</v>
      </c>
      <c r="W10" s="1" t="s">
        <v>3161</v>
      </c>
      <c r="X10" s="2"/>
      <c r="Y10" s="3"/>
      <c r="Z10" s="1" t="s">
        <v>494</v>
      </c>
      <c r="AC10" s="1" t="s">
        <v>4712</v>
      </c>
      <c r="AD10" s="1" t="s">
        <v>4712</v>
      </c>
      <c r="AE10" s="1" t="s">
        <v>4712</v>
      </c>
      <c r="AG10" s="1" t="s">
        <v>4712</v>
      </c>
    </row>
    <row r="11" spans="1:60" s="1" customFormat="1" x14ac:dyDescent="0.25">
      <c r="B11" s="9"/>
      <c r="C11" s="1" t="s">
        <v>4712</v>
      </c>
      <c r="E11" s="6">
        <v>41193</v>
      </c>
      <c r="F11" s="2"/>
      <c r="I11" s="2">
        <v>40885</v>
      </c>
      <c r="J11" s="1" t="s">
        <v>3158</v>
      </c>
      <c r="K11" s="1" t="s">
        <v>357</v>
      </c>
      <c r="L11" s="1" t="s">
        <v>358</v>
      </c>
      <c r="M11" s="1" t="s">
        <v>360</v>
      </c>
      <c r="N11" s="1" t="s">
        <v>486</v>
      </c>
      <c r="O11" s="1" t="s">
        <v>488</v>
      </c>
      <c r="P11" s="1" t="s">
        <v>296</v>
      </c>
      <c r="Q11" s="1">
        <v>85206</v>
      </c>
      <c r="R11" s="4" t="s">
        <v>359</v>
      </c>
      <c r="V11" s="1" t="s">
        <v>3196</v>
      </c>
      <c r="W11" s="1" t="s">
        <v>3161</v>
      </c>
      <c r="X11" s="2"/>
      <c r="Y11" s="3" t="s">
        <v>3161</v>
      </c>
      <c r="Z11" s="1" t="s">
        <v>494</v>
      </c>
      <c r="AC11" s="1" t="s">
        <v>4712</v>
      </c>
      <c r="AD11" s="1" t="s">
        <v>4712</v>
      </c>
      <c r="AL11" s="1" t="s">
        <v>4712</v>
      </c>
    </row>
    <row r="12" spans="1:60" s="1" customFormat="1" x14ac:dyDescent="0.25">
      <c r="B12" s="9"/>
      <c r="C12" s="1" t="s">
        <v>4712</v>
      </c>
      <c r="E12" s="6">
        <v>41193</v>
      </c>
      <c r="F12" s="2" t="s">
        <v>4712</v>
      </c>
      <c r="H12" s="1" t="s">
        <v>3162</v>
      </c>
      <c r="I12" s="2"/>
      <c r="J12" s="1" t="s">
        <v>3158</v>
      </c>
      <c r="K12" s="1" t="s">
        <v>3486</v>
      </c>
      <c r="L12" s="1" t="s">
        <v>4297</v>
      </c>
      <c r="M12" s="1" t="s">
        <v>3472</v>
      </c>
      <c r="N12" s="1" t="s">
        <v>3691</v>
      </c>
      <c r="O12" s="1" t="s">
        <v>924</v>
      </c>
      <c r="P12" s="1" t="s">
        <v>296</v>
      </c>
      <c r="Q12" s="1">
        <v>85257</v>
      </c>
      <c r="R12" s="4" t="s">
        <v>3490</v>
      </c>
      <c r="V12" s="1" t="s">
        <v>3175</v>
      </c>
      <c r="W12" s="1" t="s">
        <v>3485</v>
      </c>
      <c r="X12" s="2"/>
      <c r="Y12" s="3"/>
      <c r="Z12" s="1" t="s">
        <v>4577</v>
      </c>
    </row>
    <row r="13" spans="1:60" s="1" customFormat="1" x14ac:dyDescent="0.25">
      <c r="B13" s="9"/>
      <c r="C13" s="1" t="s">
        <v>4712</v>
      </c>
      <c r="E13" s="6">
        <v>41193</v>
      </c>
      <c r="F13" s="2" t="s">
        <v>4712</v>
      </c>
      <c r="H13" s="1" t="s">
        <v>3162</v>
      </c>
      <c r="I13" s="2"/>
      <c r="J13" s="1" t="s">
        <v>481</v>
      </c>
      <c r="K13" s="1" t="s">
        <v>3486</v>
      </c>
      <c r="L13" s="1" t="s">
        <v>3491</v>
      </c>
      <c r="M13" s="1" t="s">
        <v>3472</v>
      </c>
      <c r="N13" s="1" t="s">
        <v>3691</v>
      </c>
      <c r="O13" s="1" t="s">
        <v>924</v>
      </c>
      <c r="P13" s="1" t="s">
        <v>296</v>
      </c>
      <c r="Q13" s="1">
        <v>85257</v>
      </c>
      <c r="R13" s="4" t="s">
        <v>3490</v>
      </c>
      <c r="V13" s="1" t="s">
        <v>3175</v>
      </c>
      <c r="W13" s="1" t="s">
        <v>3161</v>
      </c>
      <c r="X13" s="2"/>
      <c r="Y13" s="3"/>
      <c r="Z13" s="1" t="s">
        <v>480</v>
      </c>
    </row>
    <row r="14" spans="1:60" s="1" customFormat="1" x14ac:dyDescent="0.25">
      <c r="A14" s="1" t="s">
        <v>2693</v>
      </c>
      <c r="B14" s="9" t="s">
        <v>1058</v>
      </c>
      <c r="C14" s="1" t="s">
        <v>4712</v>
      </c>
      <c r="E14" s="6">
        <v>41193</v>
      </c>
      <c r="F14" s="2"/>
      <c r="H14" s="1" t="s">
        <v>3162</v>
      </c>
      <c r="I14" s="2">
        <v>40836</v>
      </c>
      <c r="J14" s="1" t="s">
        <v>3158</v>
      </c>
      <c r="K14" s="1" t="s">
        <v>362</v>
      </c>
      <c r="L14" s="1" t="s">
        <v>363</v>
      </c>
      <c r="M14" s="1" t="s">
        <v>3685</v>
      </c>
      <c r="N14" s="1" t="s">
        <v>365</v>
      </c>
      <c r="O14" s="1" t="s">
        <v>650</v>
      </c>
      <c r="P14" s="1" t="s">
        <v>296</v>
      </c>
      <c r="Q14" s="1">
        <v>85226</v>
      </c>
      <c r="R14" s="4" t="s">
        <v>364</v>
      </c>
      <c r="T14" s="1" t="s">
        <v>297</v>
      </c>
      <c r="U14" s="1" t="s">
        <v>366</v>
      </c>
      <c r="V14" s="1" t="s">
        <v>3196</v>
      </c>
      <c r="W14" s="1" t="s">
        <v>3161</v>
      </c>
      <c r="X14" s="2"/>
      <c r="Y14" s="3" t="s">
        <v>3161</v>
      </c>
      <c r="Z14" s="1" t="s">
        <v>494</v>
      </c>
      <c r="AC14" s="1" t="s">
        <v>4712</v>
      </c>
      <c r="AD14" s="1" t="s">
        <v>4712</v>
      </c>
      <c r="AM14" s="1" t="s">
        <v>729</v>
      </c>
    </row>
    <row r="15" spans="1:60" s="1" customFormat="1" x14ac:dyDescent="0.25">
      <c r="A15" s="1" t="s">
        <v>5110</v>
      </c>
      <c r="B15" s="9" t="s">
        <v>1058</v>
      </c>
      <c r="C15" s="1" t="s">
        <v>4712</v>
      </c>
      <c r="E15" s="6">
        <v>41193</v>
      </c>
      <c r="F15" s="2"/>
      <c r="H15" s="1" t="s">
        <v>3162</v>
      </c>
      <c r="I15" s="2">
        <v>40829</v>
      </c>
      <c r="J15" s="1" t="s">
        <v>3158</v>
      </c>
      <c r="K15" s="1" t="s">
        <v>5024</v>
      </c>
      <c r="L15" s="1" t="s">
        <v>5025</v>
      </c>
      <c r="M15" s="1" t="s">
        <v>5026</v>
      </c>
      <c r="N15" s="1" t="s">
        <v>3022</v>
      </c>
      <c r="O15" s="1" t="s">
        <v>488</v>
      </c>
      <c r="P15" s="1" t="s">
        <v>296</v>
      </c>
      <c r="Q15" s="1">
        <v>85208</v>
      </c>
      <c r="R15" s="4"/>
      <c r="V15" s="1" t="s">
        <v>3196</v>
      </c>
      <c r="W15" s="1" t="s">
        <v>3189</v>
      </c>
      <c r="X15" s="2"/>
      <c r="Y15" s="3" t="s">
        <v>3161</v>
      </c>
      <c r="AC15" s="1" t="s">
        <v>5053</v>
      </c>
      <c r="AD15" s="1" t="s">
        <v>5053</v>
      </c>
      <c r="AE15" s="1" t="s">
        <v>4712</v>
      </c>
      <c r="AP15" s="1" t="s">
        <v>4712</v>
      </c>
      <c r="BF15" s="1" t="s">
        <v>4712</v>
      </c>
    </row>
    <row r="16" spans="1:60" s="1" customFormat="1" x14ac:dyDescent="0.25">
      <c r="A16" s="1" t="s">
        <v>2699</v>
      </c>
      <c r="B16" s="9" t="s">
        <v>1058</v>
      </c>
      <c r="C16" s="1" t="s">
        <v>4712</v>
      </c>
      <c r="E16" s="6">
        <v>41193</v>
      </c>
      <c r="F16" s="2"/>
      <c r="H16" s="1" t="s">
        <v>3162</v>
      </c>
      <c r="I16" s="2">
        <v>40836</v>
      </c>
      <c r="J16" s="1" t="s">
        <v>481</v>
      </c>
      <c r="K16" s="1" t="s">
        <v>3312</v>
      </c>
      <c r="L16" s="1" t="s">
        <v>3313</v>
      </c>
      <c r="M16" s="1" t="s">
        <v>3315</v>
      </c>
      <c r="N16" s="1" t="s">
        <v>3316</v>
      </c>
      <c r="O16" s="1" t="s">
        <v>3192</v>
      </c>
      <c r="P16" s="1" t="s">
        <v>296</v>
      </c>
      <c r="Q16" s="1">
        <v>85218</v>
      </c>
      <c r="R16" s="4" t="s">
        <v>3314</v>
      </c>
      <c r="V16" s="1" t="s">
        <v>3160</v>
      </c>
      <c r="W16" s="1" t="s">
        <v>3161</v>
      </c>
      <c r="X16" s="2"/>
      <c r="Y16" s="3" t="s">
        <v>3161</v>
      </c>
      <c r="Z16" s="1" t="s">
        <v>494</v>
      </c>
      <c r="AC16" s="1" t="s">
        <v>4712</v>
      </c>
      <c r="AD16" s="1" t="s">
        <v>4712</v>
      </c>
      <c r="AE16" s="1" t="s">
        <v>4712</v>
      </c>
      <c r="AL16" s="1" t="s">
        <v>4712</v>
      </c>
    </row>
    <row r="17" spans="1:57" s="1" customFormat="1" x14ac:dyDescent="0.25">
      <c r="A17" s="1" t="s">
        <v>2294</v>
      </c>
      <c r="B17" s="9">
        <v>25</v>
      </c>
      <c r="C17" s="1" t="s">
        <v>4712</v>
      </c>
      <c r="E17" s="6">
        <v>41193</v>
      </c>
      <c r="F17" s="2"/>
      <c r="H17" s="1" t="s">
        <v>3162</v>
      </c>
      <c r="I17" s="2">
        <v>40829</v>
      </c>
      <c r="J17" s="1" t="s">
        <v>3158</v>
      </c>
      <c r="K17" s="1" t="s">
        <v>3015</v>
      </c>
      <c r="L17" s="1" t="s">
        <v>3016</v>
      </c>
      <c r="M17" s="1" t="s">
        <v>3018</v>
      </c>
      <c r="N17" s="1" t="s">
        <v>3019</v>
      </c>
      <c r="O17" s="1" t="s">
        <v>488</v>
      </c>
      <c r="P17" s="1" t="s">
        <v>296</v>
      </c>
      <c r="Q17" s="1">
        <v>85209</v>
      </c>
      <c r="R17" s="4" t="s">
        <v>3017</v>
      </c>
      <c r="V17" s="1" t="s">
        <v>3160</v>
      </c>
      <c r="W17" s="1" t="s">
        <v>3161</v>
      </c>
      <c r="X17" s="2" t="s">
        <v>3044</v>
      </c>
      <c r="Y17" s="3" t="s">
        <v>3161</v>
      </c>
      <c r="Z17" s="1" t="s">
        <v>494</v>
      </c>
      <c r="AC17" s="1" t="s">
        <v>4712</v>
      </c>
      <c r="AD17" s="1" t="s">
        <v>4712</v>
      </c>
      <c r="AJ17" s="1" t="s">
        <v>4712</v>
      </c>
      <c r="AK17" s="1" t="s">
        <v>4712</v>
      </c>
      <c r="AL17" s="1" t="s">
        <v>4712</v>
      </c>
    </row>
    <row r="18" spans="1:57" s="1" customFormat="1" x14ac:dyDescent="0.25">
      <c r="A18" s="8" t="s">
        <v>2295</v>
      </c>
      <c r="B18" s="9">
        <v>12</v>
      </c>
      <c r="C18" s="1" t="s">
        <v>4712</v>
      </c>
      <c r="E18" s="6">
        <v>41193</v>
      </c>
      <c r="F18" s="2"/>
      <c r="I18" s="2">
        <v>40850</v>
      </c>
      <c r="J18" s="1" t="s">
        <v>3158</v>
      </c>
      <c r="K18" s="1" t="s">
        <v>953</v>
      </c>
      <c r="L18" s="1" t="s">
        <v>954</v>
      </c>
      <c r="M18" s="1" t="s">
        <v>3318</v>
      </c>
      <c r="N18" s="1" t="s">
        <v>2441</v>
      </c>
      <c r="O18" s="1" t="s">
        <v>488</v>
      </c>
      <c r="P18" s="1" t="s">
        <v>296</v>
      </c>
      <c r="Q18" s="1">
        <v>85215</v>
      </c>
      <c r="R18" s="4" t="s">
        <v>3317</v>
      </c>
      <c r="V18" s="1" t="s">
        <v>3175</v>
      </c>
      <c r="W18" s="1" t="s">
        <v>3161</v>
      </c>
      <c r="X18" s="2"/>
      <c r="Y18" s="3" t="s">
        <v>3161</v>
      </c>
      <c r="Z18" s="1" t="s">
        <v>1760</v>
      </c>
    </row>
    <row r="19" spans="1:57" s="1" customFormat="1" x14ac:dyDescent="0.25">
      <c r="B19" s="9"/>
      <c r="C19" s="1" t="s">
        <v>4712</v>
      </c>
      <c r="E19" s="6">
        <v>41193</v>
      </c>
      <c r="F19" s="2"/>
      <c r="H19" s="1" t="s">
        <v>3162</v>
      </c>
      <c r="I19" s="2">
        <v>40829</v>
      </c>
      <c r="J19" s="1" t="s">
        <v>481</v>
      </c>
      <c r="K19" s="1" t="s">
        <v>2442</v>
      </c>
      <c r="L19" s="1" t="s">
        <v>2443</v>
      </c>
      <c r="M19" s="1" t="s">
        <v>486</v>
      </c>
      <c r="N19" s="1" t="s">
        <v>2444</v>
      </c>
      <c r="O19" s="1" t="s">
        <v>488</v>
      </c>
      <c r="P19" s="1" t="s">
        <v>296</v>
      </c>
      <c r="Q19" s="1">
        <v>85205</v>
      </c>
      <c r="R19" s="4" t="s">
        <v>5119</v>
      </c>
      <c r="V19" s="1" t="s">
        <v>3196</v>
      </c>
      <c r="W19" s="1" t="s">
        <v>3161</v>
      </c>
      <c r="X19" s="2" t="s">
        <v>5032</v>
      </c>
      <c r="Y19" s="3" t="s">
        <v>3161</v>
      </c>
      <c r="Z19" s="1" t="s">
        <v>494</v>
      </c>
      <c r="AC19" s="1" t="s">
        <v>4712</v>
      </c>
      <c r="AD19" s="1" t="s">
        <v>4712</v>
      </c>
      <c r="AE19" s="1" t="s">
        <v>4712</v>
      </c>
      <c r="AG19" s="1" t="s">
        <v>4712</v>
      </c>
      <c r="AH19" s="1" t="s">
        <v>4712</v>
      </c>
      <c r="AI19" s="1" t="s">
        <v>4712</v>
      </c>
    </row>
    <row r="20" spans="1:57" s="1" customFormat="1" x14ac:dyDescent="0.25">
      <c r="A20" s="8" t="s">
        <v>3536</v>
      </c>
      <c r="B20" s="9">
        <v>12</v>
      </c>
      <c r="C20" s="1" t="s">
        <v>4712</v>
      </c>
      <c r="E20" s="6">
        <v>41193</v>
      </c>
      <c r="F20" s="2"/>
      <c r="H20" s="1" t="s">
        <v>3162</v>
      </c>
      <c r="I20" s="2">
        <v>40836</v>
      </c>
      <c r="J20" s="1" t="s">
        <v>3158</v>
      </c>
      <c r="K20" s="1" t="s">
        <v>2452</v>
      </c>
      <c r="L20" s="1" t="s">
        <v>2453</v>
      </c>
      <c r="M20" s="1" t="s">
        <v>2454</v>
      </c>
      <c r="N20" s="1" t="s">
        <v>2455</v>
      </c>
      <c r="O20" s="1" t="s">
        <v>488</v>
      </c>
      <c r="P20" s="1" t="s">
        <v>296</v>
      </c>
      <c r="Q20" s="1">
        <v>85206</v>
      </c>
      <c r="R20" s="4"/>
      <c r="V20" s="1" t="s">
        <v>3160</v>
      </c>
      <c r="W20" s="1" t="s">
        <v>498</v>
      </c>
      <c r="X20" s="2" t="s">
        <v>1937</v>
      </c>
      <c r="Y20" s="3" t="s">
        <v>3161</v>
      </c>
    </row>
    <row r="21" spans="1:57" s="1" customFormat="1" x14ac:dyDescent="0.25">
      <c r="B21" s="9"/>
      <c r="C21" s="1" t="s">
        <v>4712</v>
      </c>
      <c r="E21" s="6">
        <v>41193</v>
      </c>
      <c r="F21" s="2"/>
      <c r="H21" s="1" t="s">
        <v>3162</v>
      </c>
      <c r="I21" s="2">
        <v>40829</v>
      </c>
      <c r="J21" s="1" t="s">
        <v>481</v>
      </c>
      <c r="K21" s="1" t="s">
        <v>2456</v>
      </c>
      <c r="L21" s="1" t="s">
        <v>3035</v>
      </c>
      <c r="M21" s="1" t="s">
        <v>3037</v>
      </c>
      <c r="N21" s="1" t="s">
        <v>3038</v>
      </c>
      <c r="O21" s="1" t="s">
        <v>3039</v>
      </c>
      <c r="P21" s="1" t="s">
        <v>296</v>
      </c>
      <c r="Q21" s="1">
        <v>85139</v>
      </c>
      <c r="R21" s="4" t="s">
        <v>3036</v>
      </c>
      <c r="T21" s="1" t="s">
        <v>297</v>
      </c>
      <c r="V21" s="1" t="s">
        <v>3160</v>
      </c>
      <c r="W21" s="1" t="s">
        <v>3161</v>
      </c>
      <c r="X21" s="2"/>
      <c r="Y21" s="3" t="s">
        <v>3161</v>
      </c>
      <c r="Z21" s="1" t="s">
        <v>5052</v>
      </c>
      <c r="AC21" s="1" t="s">
        <v>4712</v>
      </c>
    </row>
    <row r="22" spans="1:57" s="1" customFormat="1" x14ac:dyDescent="0.25">
      <c r="A22" s="1" t="s">
        <v>2296</v>
      </c>
      <c r="B22" s="9">
        <v>25</v>
      </c>
      <c r="C22" s="1" t="s">
        <v>4712</v>
      </c>
      <c r="E22" s="6">
        <v>41193</v>
      </c>
      <c r="F22" s="2"/>
      <c r="G22" s="1" t="s">
        <v>297</v>
      </c>
      <c r="H22" s="1" t="s">
        <v>3162</v>
      </c>
      <c r="I22" s="2">
        <v>40829</v>
      </c>
      <c r="J22" s="1" t="s">
        <v>481</v>
      </c>
      <c r="K22" s="1" t="s">
        <v>3044</v>
      </c>
      <c r="L22" s="1" t="s">
        <v>3045</v>
      </c>
      <c r="M22" s="1" t="s">
        <v>3046</v>
      </c>
      <c r="N22" s="1" t="s">
        <v>3047</v>
      </c>
      <c r="O22" s="1" t="s">
        <v>488</v>
      </c>
      <c r="P22" s="1" t="s">
        <v>296</v>
      </c>
      <c r="Q22" s="1">
        <v>85209</v>
      </c>
      <c r="R22" s="4" t="s">
        <v>5051</v>
      </c>
      <c r="V22" s="1" t="s">
        <v>3160</v>
      </c>
      <c r="W22" s="1" t="s">
        <v>3161</v>
      </c>
      <c r="X22" s="2" t="s">
        <v>3015</v>
      </c>
      <c r="Y22" s="3" t="s">
        <v>3161</v>
      </c>
      <c r="Z22" s="1" t="s">
        <v>494</v>
      </c>
      <c r="AC22" s="1" t="s">
        <v>4712</v>
      </c>
      <c r="AD22" s="1" t="s">
        <v>4712</v>
      </c>
    </row>
    <row r="23" spans="1:57" s="1" customFormat="1" x14ac:dyDescent="0.25">
      <c r="A23" s="7" t="s">
        <v>2297</v>
      </c>
      <c r="B23" s="9">
        <v>12</v>
      </c>
      <c r="C23" s="1" t="s">
        <v>4712</v>
      </c>
      <c r="E23" s="6">
        <v>41193</v>
      </c>
      <c r="F23" s="2"/>
      <c r="I23" s="2">
        <v>40843</v>
      </c>
      <c r="J23" s="1" t="s">
        <v>3158</v>
      </c>
      <c r="K23" s="1" t="s">
        <v>3053</v>
      </c>
      <c r="L23" s="1" t="s">
        <v>3056</v>
      </c>
      <c r="M23" s="1" t="s">
        <v>3058</v>
      </c>
      <c r="N23" s="1" t="s">
        <v>3059</v>
      </c>
      <c r="O23" s="1" t="s">
        <v>488</v>
      </c>
      <c r="P23" s="1" t="s">
        <v>296</v>
      </c>
      <c r="Q23" s="1">
        <v>85206</v>
      </c>
      <c r="R23" s="4" t="s">
        <v>3057</v>
      </c>
      <c r="V23" s="1" t="s">
        <v>3196</v>
      </c>
      <c r="W23" s="1" t="s">
        <v>3161</v>
      </c>
      <c r="X23" s="2" t="s">
        <v>925</v>
      </c>
      <c r="Y23" s="3"/>
      <c r="Z23" s="1" t="s">
        <v>1760</v>
      </c>
    </row>
    <row r="24" spans="1:57" s="1" customFormat="1" x14ac:dyDescent="0.25">
      <c r="A24" s="1" t="s">
        <v>2298</v>
      </c>
      <c r="B24" s="9" t="s">
        <v>1058</v>
      </c>
      <c r="C24" s="1" t="s">
        <v>4712</v>
      </c>
      <c r="E24" s="6">
        <v>41193</v>
      </c>
      <c r="F24" s="2"/>
      <c r="H24" s="1" t="s">
        <v>3162</v>
      </c>
      <c r="I24" s="2">
        <v>40829</v>
      </c>
      <c r="J24" s="1" t="s">
        <v>3158</v>
      </c>
      <c r="K24" s="1" t="s">
        <v>3060</v>
      </c>
      <c r="L24" s="1" t="s">
        <v>916</v>
      </c>
      <c r="M24" s="1" t="s">
        <v>3062</v>
      </c>
      <c r="N24" s="1" t="s">
        <v>3063</v>
      </c>
      <c r="O24" s="1" t="s">
        <v>488</v>
      </c>
      <c r="P24" s="1" t="s">
        <v>296</v>
      </c>
      <c r="Q24" s="1">
        <v>85208</v>
      </c>
      <c r="R24" s="4" t="s">
        <v>3061</v>
      </c>
      <c r="U24" s="1" t="s">
        <v>3062</v>
      </c>
      <c r="V24" s="1" t="s">
        <v>3196</v>
      </c>
      <c r="W24" s="1" t="s">
        <v>3161</v>
      </c>
      <c r="X24" s="2"/>
      <c r="Y24" s="3" t="s">
        <v>3161</v>
      </c>
      <c r="Z24" s="1" t="s">
        <v>1760</v>
      </c>
    </row>
    <row r="25" spans="1:57" s="1" customFormat="1" x14ac:dyDescent="0.25">
      <c r="A25" s="1" t="s">
        <v>3525</v>
      </c>
      <c r="B25" s="9">
        <v>25</v>
      </c>
      <c r="C25" s="1" t="s">
        <v>4712</v>
      </c>
      <c r="E25" s="6">
        <v>41193</v>
      </c>
      <c r="F25" s="2" t="s">
        <v>4712</v>
      </c>
      <c r="I25" s="2"/>
      <c r="J25" s="1" t="s">
        <v>481</v>
      </c>
      <c r="K25" s="1" t="s">
        <v>5063</v>
      </c>
      <c r="L25" s="1" t="s">
        <v>4661</v>
      </c>
      <c r="M25" s="1" t="s">
        <v>5064</v>
      </c>
      <c r="N25" s="1" t="s">
        <v>5065</v>
      </c>
      <c r="O25" s="1" t="s">
        <v>488</v>
      </c>
      <c r="P25" s="1" t="s">
        <v>296</v>
      </c>
      <c r="Q25" s="1">
        <v>85205</v>
      </c>
      <c r="R25" s="4" t="s">
        <v>3419</v>
      </c>
      <c r="X25" s="2" t="s">
        <v>4671</v>
      </c>
      <c r="Y25" s="3"/>
      <c r="Z25" s="1" t="s">
        <v>1760</v>
      </c>
    </row>
    <row r="26" spans="1:57" s="1" customFormat="1" x14ac:dyDescent="0.25">
      <c r="B26" s="9"/>
      <c r="C26" s="1" t="s">
        <v>4712</v>
      </c>
      <c r="E26" s="6">
        <v>41193</v>
      </c>
      <c r="F26" s="2"/>
      <c r="I26" s="2">
        <v>40913</v>
      </c>
      <c r="J26" s="1" t="s">
        <v>481</v>
      </c>
      <c r="K26" s="1" t="s">
        <v>3088</v>
      </c>
      <c r="L26" s="1" t="s">
        <v>3089</v>
      </c>
      <c r="M26" s="1" t="s">
        <v>3091</v>
      </c>
      <c r="N26" s="1" t="s">
        <v>1925</v>
      </c>
      <c r="O26" s="1" t="s">
        <v>3192</v>
      </c>
      <c r="P26" s="1" t="s">
        <v>296</v>
      </c>
      <c r="Q26" s="1">
        <v>85118</v>
      </c>
      <c r="R26" s="4" t="s">
        <v>3090</v>
      </c>
      <c r="V26" s="1" t="s">
        <v>3175</v>
      </c>
      <c r="W26" s="1" t="s">
        <v>3161</v>
      </c>
      <c r="X26" s="2"/>
      <c r="Y26" s="3" t="s">
        <v>3161</v>
      </c>
      <c r="Z26" s="1" t="s">
        <v>480</v>
      </c>
    </row>
    <row r="27" spans="1:57" s="1" customFormat="1" x14ac:dyDescent="0.25">
      <c r="B27" s="9"/>
      <c r="C27" s="1" t="s">
        <v>4712</v>
      </c>
      <c r="E27" s="6">
        <v>41193</v>
      </c>
      <c r="F27" s="2"/>
      <c r="I27" s="2">
        <v>40913</v>
      </c>
      <c r="J27" s="1" t="s">
        <v>3158</v>
      </c>
      <c r="K27" s="1" t="s">
        <v>3088</v>
      </c>
      <c r="L27" s="1" t="s">
        <v>371</v>
      </c>
      <c r="M27" s="1" t="s">
        <v>3091</v>
      </c>
      <c r="N27" s="1" t="s">
        <v>1925</v>
      </c>
      <c r="O27" s="1" t="s">
        <v>3192</v>
      </c>
      <c r="P27" s="1" t="s">
        <v>296</v>
      </c>
      <c r="Q27" s="1">
        <v>85118</v>
      </c>
      <c r="R27" s="4" t="s">
        <v>3090</v>
      </c>
      <c r="V27" s="1" t="s">
        <v>3175</v>
      </c>
      <c r="W27" s="1" t="s">
        <v>3092</v>
      </c>
      <c r="X27" s="2"/>
      <c r="Y27" s="3" t="s">
        <v>3161</v>
      </c>
      <c r="Z27" s="1" t="s">
        <v>4577</v>
      </c>
    </row>
    <row r="28" spans="1:57" s="1" customFormat="1" x14ac:dyDescent="0.25">
      <c r="A28" s="1" t="s">
        <v>2302</v>
      </c>
      <c r="B28" s="9">
        <v>25</v>
      </c>
      <c r="C28" s="1" t="s">
        <v>4712</v>
      </c>
      <c r="E28" s="6">
        <v>41193</v>
      </c>
      <c r="F28" s="2"/>
      <c r="H28" s="1" t="s">
        <v>3162</v>
      </c>
      <c r="I28" s="2">
        <v>40829</v>
      </c>
      <c r="J28" s="1" t="s">
        <v>3158</v>
      </c>
      <c r="K28" s="1" t="s">
        <v>325</v>
      </c>
      <c r="L28" s="1" t="s">
        <v>326</v>
      </c>
      <c r="M28" s="1" t="s">
        <v>328</v>
      </c>
      <c r="N28" s="1" t="s">
        <v>329</v>
      </c>
      <c r="O28" s="1" t="s">
        <v>5031</v>
      </c>
      <c r="P28" s="1" t="s">
        <v>296</v>
      </c>
      <c r="Q28" s="1">
        <v>85178</v>
      </c>
      <c r="R28" s="4" t="s">
        <v>327</v>
      </c>
      <c r="T28" s="1" t="s">
        <v>297</v>
      </c>
      <c r="V28" s="1" t="s">
        <v>3160</v>
      </c>
      <c r="W28" s="1" t="s">
        <v>324</v>
      </c>
      <c r="X28" s="2"/>
      <c r="Y28" s="3" t="s">
        <v>3161</v>
      </c>
      <c r="Z28" s="1" t="s">
        <v>4577</v>
      </c>
    </row>
    <row r="29" spans="1:57" s="1" customFormat="1" x14ac:dyDescent="0.25">
      <c r="A29" s="1" t="s">
        <v>2303</v>
      </c>
      <c r="B29" s="9">
        <v>25</v>
      </c>
      <c r="C29" s="1" t="s">
        <v>4712</v>
      </c>
      <c r="E29" s="6">
        <v>41193</v>
      </c>
      <c r="F29" s="2"/>
      <c r="H29" s="1" t="s">
        <v>3162</v>
      </c>
      <c r="I29" s="2">
        <v>40829</v>
      </c>
      <c r="J29" s="1" t="s">
        <v>481</v>
      </c>
      <c r="K29" s="1" t="s">
        <v>325</v>
      </c>
      <c r="L29" s="1" t="s">
        <v>3686</v>
      </c>
      <c r="M29" s="1" t="s">
        <v>328</v>
      </c>
      <c r="N29" s="1" t="s">
        <v>329</v>
      </c>
      <c r="O29" s="1" t="s">
        <v>5031</v>
      </c>
      <c r="P29" s="1" t="s">
        <v>296</v>
      </c>
      <c r="Q29" s="1">
        <v>85278</v>
      </c>
      <c r="R29" s="4" t="s">
        <v>327</v>
      </c>
      <c r="T29" s="1" t="s">
        <v>297</v>
      </c>
      <c r="V29" s="1" t="s">
        <v>3160</v>
      </c>
      <c r="W29" s="1" t="s">
        <v>3161</v>
      </c>
      <c r="X29" s="2"/>
      <c r="Y29" s="3" t="s">
        <v>3161</v>
      </c>
      <c r="Z29" s="1" t="s">
        <v>480</v>
      </c>
    </row>
    <row r="30" spans="1:57" s="1" customFormat="1" x14ac:dyDescent="0.25">
      <c r="A30" s="1" t="s">
        <v>697</v>
      </c>
      <c r="B30" s="9">
        <v>25</v>
      </c>
      <c r="C30" s="1" t="s">
        <v>4712</v>
      </c>
      <c r="E30" s="6">
        <v>41193</v>
      </c>
      <c r="F30" s="2"/>
      <c r="I30" s="2">
        <v>40850</v>
      </c>
      <c r="J30" s="1" t="s">
        <v>3158</v>
      </c>
      <c r="K30" s="1" t="s">
        <v>188</v>
      </c>
      <c r="L30" s="1" t="s">
        <v>189</v>
      </c>
      <c r="M30" s="1" t="s">
        <v>2141</v>
      </c>
      <c r="N30" s="1" t="s">
        <v>2142</v>
      </c>
      <c r="O30" s="1" t="s">
        <v>488</v>
      </c>
      <c r="P30" s="1" t="s">
        <v>296</v>
      </c>
      <c r="Q30" s="1">
        <v>85208</v>
      </c>
      <c r="R30" s="4" t="s">
        <v>190</v>
      </c>
      <c r="V30" s="1" t="s">
        <v>297</v>
      </c>
      <c r="W30" s="1" t="s">
        <v>3161</v>
      </c>
      <c r="X30" s="2" t="s">
        <v>2771</v>
      </c>
      <c r="Y30" s="3" t="s">
        <v>3161</v>
      </c>
      <c r="Z30" s="1" t="s">
        <v>1760</v>
      </c>
    </row>
    <row r="31" spans="1:57" s="1" customFormat="1" x14ac:dyDescent="0.25">
      <c r="A31" s="7" t="s">
        <v>2304</v>
      </c>
      <c r="B31" s="9">
        <v>12</v>
      </c>
      <c r="C31" s="1" t="s">
        <v>4712</v>
      </c>
      <c r="E31" s="6">
        <v>41193</v>
      </c>
      <c r="F31" s="2"/>
      <c r="I31" s="2">
        <v>40843</v>
      </c>
      <c r="J31" s="1" t="s">
        <v>481</v>
      </c>
      <c r="K31" s="1" t="s">
        <v>925</v>
      </c>
      <c r="L31" s="1" t="s">
        <v>926</v>
      </c>
      <c r="M31" s="1" t="s">
        <v>928</v>
      </c>
      <c r="N31" s="1" t="s">
        <v>3059</v>
      </c>
      <c r="O31" s="1" t="s">
        <v>488</v>
      </c>
      <c r="P31" s="1" t="s">
        <v>296</v>
      </c>
      <c r="Q31" s="1">
        <v>85206</v>
      </c>
      <c r="R31" s="4" t="s">
        <v>927</v>
      </c>
      <c r="V31" s="1" t="s">
        <v>3196</v>
      </c>
      <c r="W31" s="1" t="s">
        <v>3161</v>
      </c>
      <c r="X31" s="2" t="s">
        <v>3053</v>
      </c>
      <c r="Y31" s="3"/>
      <c r="Z31" s="1" t="s">
        <v>1760</v>
      </c>
    </row>
    <row r="32" spans="1:57" s="1" customFormat="1" x14ac:dyDescent="0.25">
      <c r="A32" s="7" t="s">
        <v>2306</v>
      </c>
      <c r="B32" s="9">
        <v>12</v>
      </c>
      <c r="C32" s="1" t="s">
        <v>4712</v>
      </c>
      <c r="E32" s="6">
        <v>41193</v>
      </c>
      <c r="F32" s="2"/>
      <c r="H32" s="1" t="s">
        <v>3161</v>
      </c>
      <c r="I32" s="2">
        <v>40829</v>
      </c>
      <c r="J32" s="1" t="s">
        <v>3158</v>
      </c>
      <c r="K32" s="1" t="s">
        <v>2676</v>
      </c>
      <c r="L32" s="1" t="s">
        <v>2677</v>
      </c>
      <c r="M32" s="1" t="s">
        <v>2679</v>
      </c>
      <c r="N32" s="1" t="s">
        <v>2737</v>
      </c>
      <c r="O32" s="1" t="s">
        <v>488</v>
      </c>
      <c r="P32" s="1" t="s">
        <v>296</v>
      </c>
      <c r="Q32" s="1">
        <v>85206</v>
      </c>
      <c r="R32" s="4" t="s">
        <v>2678</v>
      </c>
      <c r="T32" s="1" t="s">
        <v>297</v>
      </c>
      <c r="V32" s="1" t="s">
        <v>3160</v>
      </c>
      <c r="W32" s="1" t="s">
        <v>3161</v>
      </c>
      <c r="X32" s="2"/>
      <c r="Y32" s="3" t="s">
        <v>3161</v>
      </c>
      <c r="Z32" s="1" t="s">
        <v>494</v>
      </c>
      <c r="AB32" s="1" t="s">
        <v>3596</v>
      </c>
      <c r="AC32" s="1" t="s">
        <v>4712</v>
      </c>
      <c r="AD32" s="1" t="s">
        <v>4712</v>
      </c>
      <c r="AG32" s="1" t="s">
        <v>4712</v>
      </c>
      <c r="AL32" s="1" t="s">
        <v>4712</v>
      </c>
      <c r="AP32" s="1" t="s">
        <v>4712</v>
      </c>
      <c r="BC32" s="1" t="s">
        <v>4712</v>
      </c>
      <c r="BE32" s="1" t="s">
        <v>4712</v>
      </c>
    </row>
    <row r="33" spans="1:49" s="1" customFormat="1" x14ac:dyDescent="0.25">
      <c r="B33" s="9"/>
      <c r="C33" s="1" t="s">
        <v>4712</v>
      </c>
      <c r="E33" s="6">
        <v>41193</v>
      </c>
      <c r="F33" s="2" t="s">
        <v>4712</v>
      </c>
      <c r="H33" s="1" t="s">
        <v>3161</v>
      </c>
      <c r="I33" s="2"/>
      <c r="J33" s="1" t="s">
        <v>481</v>
      </c>
      <c r="K33" s="1" t="s">
        <v>272</v>
      </c>
      <c r="L33" s="1" t="s">
        <v>273</v>
      </c>
      <c r="M33" s="1" t="s">
        <v>274</v>
      </c>
      <c r="N33" s="1" t="s">
        <v>1926</v>
      </c>
      <c r="O33" s="1" t="s">
        <v>488</v>
      </c>
      <c r="P33" s="1" t="s">
        <v>296</v>
      </c>
      <c r="R33" s="4"/>
      <c r="X33" s="2"/>
      <c r="Y33" s="3"/>
    </row>
    <row r="34" spans="1:49" s="1" customFormat="1" x14ac:dyDescent="0.25">
      <c r="B34" s="9"/>
      <c r="C34" s="1" t="s">
        <v>4712</v>
      </c>
      <c r="D34" s="9"/>
      <c r="E34" s="6">
        <v>41193</v>
      </c>
      <c r="F34" s="2"/>
      <c r="I34" s="2">
        <v>40857</v>
      </c>
      <c r="J34" s="1" t="s">
        <v>481</v>
      </c>
      <c r="K34" s="1" t="s">
        <v>2740</v>
      </c>
      <c r="L34" s="1" t="s">
        <v>3178</v>
      </c>
      <c r="M34" s="1" t="s">
        <v>2741</v>
      </c>
      <c r="N34" s="1" t="s">
        <v>1891</v>
      </c>
      <c r="O34" s="1" t="s">
        <v>488</v>
      </c>
      <c r="P34" s="1" t="s">
        <v>296</v>
      </c>
      <c r="Q34" s="1">
        <v>85206</v>
      </c>
      <c r="R34" s="4" t="s">
        <v>3101</v>
      </c>
      <c r="X34" s="2" t="s">
        <v>2739</v>
      </c>
      <c r="Y34" s="3" t="s">
        <v>3161</v>
      </c>
      <c r="Z34" s="1" t="s">
        <v>494</v>
      </c>
      <c r="AC34" s="1" t="s">
        <v>4712</v>
      </c>
      <c r="AD34" s="1" t="s">
        <v>4712</v>
      </c>
      <c r="AE34" s="1" t="s">
        <v>4712</v>
      </c>
      <c r="AG34" s="1" t="s">
        <v>4712</v>
      </c>
      <c r="AH34" s="1" t="s">
        <v>4712</v>
      </c>
      <c r="AI34" s="1" t="s">
        <v>4712</v>
      </c>
      <c r="AJ34" s="1" t="s">
        <v>4712</v>
      </c>
      <c r="AK34" s="1" t="s">
        <v>4712</v>
      </c>
      <c r="AL34" s="1" t="s">
        <v>4712</v>
      </c>
      <c r="AO34" s="1" t="s">
        <v>4712</v>
      </c>
      <c r="AP34" s="1" t="s">
        <v>4712</v>
      </c>
      <c r="AW34" s="1" t="s">
        <v>4712</v>
      </c>
    </row>
    <row r="35" spans="1:49" s="1" customFormat="1" x14ac:dyDescent="0.25">
      <c r="A35" s="1" t="s">
        <v>695</v>
      </c>
      <c r="B35" s="9" t="s">
        <v>1058</v>
      </c>
      <c r="C35" s="1" t="s">
        <v>4712</v>
      </c>
      <c r="E35" s="6">
        <v>41193</v>
      </c>
      <c r="F35" s="2"/>
      <c r="H35" s="1" t="s">
        <v>3162</v>
      </c>
      <c r="I35" s="2">
        <v>40829</v>
      </c>
      <c r="J35" s="1" t="s">
        <v>3158</v>
      </c>
      <c r="K35" s="1" t="s">
        <v>4434</v>
      </c>
      <c r="L35" s="1" t="s">
        <v>2742</v>
      </c>
      <c r="M35" s="1" t="s">
        <v>2744</v>
      </c>
      <c r="N35" s="1" t="s">
        <v>2745</v>
      </c>
      <c r="O35" s="1" t="s">
        <v>4583</v>
      </c>
      <c r="P35" s="1" t="s">
        <v>296</v>
      </c>
      <c r="Q35" s="1">
        <v>85143</v>
      </c>
      <c r="R35" s="4" t="s">
        <v>2743</v>
      </c>
      <c r="T35" s="1" t="s">
        <v>297</v>
      </c>
      <c r="V35" s="1" t="s">
        <v>3160</v>
      </c>
      <c r="W35" s="1" t="s">
        <v>3161</v>
      </c>
      <c r="X35" s="2" t="s">
        <v>1012</v>
      </c>
      <c r="Y35" s="3" t="s">
        <v>3161</v>
      </c>
      <c r="Z35" s="1" t="s">
        <v>1760</v>
      </c>
    </row>
    <row r="36" spans="1:49" s="1" customFormat="1" x14ac:dyDescent="0.25">
      <c r="B36" s="9"/>
      <c r="C36" s="1" t="s">
        <v>4712</v>
      </c>
      <c r="E36" s="6">
        <v>41193</v>
      </c>
      <c r="F36" s="2" t="s">
        <v>4712</v>
      </c>
      <c r="I36" s="2"/>
      <c r="J36" s="1" t="s">
        <v>481</v>
      </c>
      <c r="K36" s="1" t="s">
        <v>2268</v>
      </c>
      <c r="L36" s="1" t="s">
        <v>2269</v>
      </c>
      <c r="M36" s="1" t="s">
        <v>2270</v>
      </c>
      <c r="N36" s="1" t="s">
        <v>3420</v>
      </c>
      <c r="O36" s="1" t="s">
        <v>488</v>
      </c>
      <c r="P36" s="1" t="s">
        <v>296</v>
      </c>
      <c r="Q36" s="1">
        <v>85203</v>
      </c>
      <c r="R36" s="4"/>
      <c r="X36" s="2"/>
      <c r="Y36" s="3"/>
    </row>
    <row r="37" spans="1:49" s="1" customFormat="1" x14ac:dyDescent="0.25">
      <c r="A37" s="7" t="s">
        <v>2307</v>
      </c>
      <c r="B37" s="9">
        <v>12</v>
      </c>
      <c r="C37" s="1" t="s">
        <v>4712</v>
      </c>
      <c r="E37" s="6">
        <v>41193</v>
      </c>
      <c r="F37" s="2"/>
      <c r="H37" s="1" t="s">
        <v>3161</v>
      </c>
      <c r="I37" s="2">
        <v>40829</v>
      </c>
      <c r="J37" s="1" t="s">
        <v>481</v>
      </c>
      <c r="K37" s="1" t="s">
        <v>2758</v>
      </c>
      <c r="L37" s="1" t="s">
        <v>361</v>
      </c>
      <c r="M37" s="1" t="s">
        <v>2760</v>
      </c>
      <c r="N37" s="1" t="s">
        <v>2761</v>
      </c>
      <c r="O37" s="1" t="s">
        <v>488</v>
      </c>
      <c r="P37" s="1" t="s">
        <v>296</v>
      </c>
      <c r="Q37" s="1">
        <v>85209</v>
      </c>
      <c r="R37" s="4" t="s">
        <v>2759</v>
      </c>
      <c r="V37" s="1" t="s">
        <v>3196</v>
      </c>
      <c r="W37" s="1" t="s">
        <v>2757</v>
      </c>
      <c r="X37" s="2"/>
      <c r="Y37" s="3"/>
      <c r="Z37" s="1" t="s">
        <v>5052</v>
      </c>
      <c r="AC37" s="1" t="s">
        <v>4712</v>
      </c>
      <c r="AD37" s="1" t="s">
        <v>4712</v>
      </c>
      <c r="AG37" s="1" t="s">
        <v>4712</v>
      </c>
      <c r="AH37" s="1" t="s">
        <v>4712</v>
      </c>
      <c r="AI37" s="1" t="s">
        <v>4712</v>
      </c>
      <c r="AL37" s="1" t="s">
        <v>4712</v>
      </c>
      <c r="AM37" s="1" t="s">
        <v>4712</v>
      </c>
    </row>
    <row r="38" spans="1:49" s="1" customFormat="1" x14ac:dyDescent="0.25">
      <c r="A38" s="7" t="s">
        <v>2308</v>
      </c>
      <c r="B38" s="9">
        <v>12</v>
      </c>
      <c r="C38" s="1" t="s">
        <v>4712</v>
      </c>
      <c r="E38" s="6">
        <v>41193</v>
      </c>
      <c r="F38" s="2"/>
      <c r="H38" s="1" t="s">
        <v>3161</v>
      </c>
      <c r="I38" s="2">
        <v>40829</v>
      </c>
      <c r="J38" s="1" t="s">
        <v>3158</v>
      </c>
      <c r="K38" s="1" t="s">
        <v>2758</v>
      </c>
      <c r="L38" s="1" t="s">
        <v>2762</v>
      </c>
      <c r="M38" s="1" t="s">
        <v>2760</v>
      </c>
      <c r="N38" s="1" t="s">
        <v>2761</v>
      </c>
      <c r="O38" s="1" t="s">
        <v>3023</v>
      </c>
      <c r="P38" s="1" t="s">
        <v>296</v>
      </c>
      <c r="Q38" s="1">
        <v>85209</v>
      </c>
      <c r="R38" s="4" t="s">
        <v>2759</v>
      </c>
      <c r="U38" s="1" t="s">
        <v>2763</v>
      </c>
      <c r="V38" s="1" t="s">
        <v>3196</v>
      </c>
      <c r="W38" s="1" t="s">
        <v>3161</v>
      </c>
      <c r="X38" s="2"/>
      <c r="Y38" s="3"/>
      <c r="Z38" s="1" t="s">
        <v>494</v>
      </c>
      <c r="AC38" s="1" t="s">
        <v>4712</v>
      </c>
      <c r="AD38" s="1" t="s">
        <v>4712</v>
      </c>
      <c r="AG38" s="1" t="s">
        <v>4712</v>
      </c>
      <c r="AH38" s="1" t="s">
        <v>4712</v>
      </c>
      <c r="AI38" s="1" t="s">
        <v>4712</v>
      </c>
      <c r="AK38" s="1" t="s">
        <v>4712</v>
      </c>
      <c r="AL38" s="1" t="s">
        <v>4712</v>
      </c>
      <c r="AM38" s="1" t="s">
        <v>4712</v>
      </c>
    </row>
    <row r="39" spans="1:49" s="1" customFormat="1" x14ac:dyDescent="0.25">
      <c r="B39" s="9"/>
      <c r="C39" s="1" t="s">
        <v>4712</v>
      </c>
      <c r="E39" s="6">
        <v>41193</v>
      </c>
      <c r="F39" s="2" t="s">
        <v>4712</v>
      </c>
      <c r="I39" s="2"/>
      <c r="J39" s="1" t="s">
        <v>3158</v>
      </c>
      <c r="K39" s="1" t="s">
        <v>3421</v>
      </c>
      <c r="L39" s="1" t="s">
        <v>1536</v>
      </c>
      <c r="M39" s="1" t="s">
        <v>3423</v>
      </c>
      <c r="N39" s="1" t="s">
        <v>4924</v>
      </c>
      <c r="O39" s="1" t="s">
        <v>3192</v>
      </c>
      <c r="P39" s="1" t="s">
        <v>296</v>
      </c>
      <c r="Q39" s="1">
        <v>85118</v>
      </c>
      <c r="R39" s="4" t="s">
        <v>2276</v>
      </c>
      <c r="X39" s="2"/>
      <c r="Y39" s="3"/>
      <c r="Z39" s="1" t="s">
        <v>480</v>
      </c>
    </row>
    <row r="40" spans="1:49" s="1" customFormat="1" x14ac:dyDescent="0.25">
      <c r="B40" s="9"/>
      <c r="C40" s="1" t="s">
        <v>4712</v>
      </c>
      <c r="E40" s="6">
        <v>41193</v>
      </c>
      <c r="F40" s="2" t="s">
        <v>4712</v>
      </c>
      <c r="I40" s="2"/>
      <c r="J40" s="1" t="s">
        <v>481</v>
      </c>
      <c r="K40" s="1" t="s">
        <v>3421</v>
      </c>
      <c r="L40" s="1" t="s">
        <v>2277</v>
      </c>
      <c r="M40" s="1" t="s">
        <v>3422</v>
      </c>
      <c r="N40" s="1" t="s">
        <v>4924</v>
      </c>
      <c r="O40" s="1" t="s">
        <v>3192</v>
      </c>
      <c r="P40" s="1" t="s">
        <v>296</v>
      </c>
      <c r="Q40" s="1">
        <v>85118</v>
      </c>
      <c r="R40" s="4" t="s">
        <v>2276</v>
      </c>
      <c r="X40" s="2"/>
      <c r="Y40" s="3"/>
      <c r="Z40" s="1" t="s">
        <v>4577</v>
      </c>
    </row>
    <row r="41" spans="1:49" s="1" customFormat="1" x14ac:dyDescent="0.25">
      <c r="A41" s="1" t="s">
        <v>698</v>
      </c>
      <c r="B41" s="9">
        <v>25</v>
      </c>
      <c r="C41" s="1" t="s">
        <v>4712</v>
      </c>
      <c r="E41" s="6">
        <v>41193</v>
      </c>
      <c r="F41" s="2"/>
      <c r="I41" s="2">
        <v>40850</v>
      </c>
      <c r="J41" s="1" t="s">
        <v>481</v>
      </c>
      <c r="K41" s="1" t="s">
        <v>2771</v>
      </c>
      <c r="L41" s="1" t="s">
        <v>3313</v>
      </c>
      <c r="M41" s="1" t="s">
        <v>2141</v>
      </c>
      <c r="N41" s="1" t="s">
        <v>2142</v>
      </c>
      <c r="O41" s="1" t="s">
        <v>488</v>
      </c>
      <c r="P41" s="1" t="s">
        <v>296</v>
      </c>
      <c r="Q41" s="1">
        <v>85208</v>
      </c>
      <c r="R41" s="4"/>
      <c r="V41" s="1" t="s">
        <v>297</v>
      </c>
      <c r="W41" s="1" t="s">
        <v>2770</v>
      </c>
      <c r="X41" s="2" t="s">
        <v>188</v>
      </c>
      <c r="Y41" s="3" t="s">
        <v>3161</v>
      </c>
    </row>
    <row r="42" spans="1:49" s="1" customFormat="1" x14ac:dyDescent="0.25">
      <c r="B42" s="9"/>
      <c r="C42" s="1" t="s">
        <v>4712</v>
      </c>
      <c r="E42" s="6">
        <v>41193</v>
      </c>
      <c r="F42" s="2"/>
      <c r="I42" s="2">
        <v>40836</v>
      </c>
      <c r="J42" s="1" t="s">
        <v>481</v>
      </c>
      <c r="K42" s="1" t="s">
        <v>2772</v>
      </c>
      <c r="L42" s="1" t="s">
        <v>2773</v>
      </c>
      <c r="M42" s="1" t="s">
        <v>2775</v>
      </c>
      <c r="N42" s="1" t="s">
        <v>1519</v>
      </c>
      <c r="O42" s="1" t="s">
        <v>488</v>
      </c>
      <c r="P42" s="1" t="s">
        <v>296</v>
      </c>
      <c r="Q42" s="1">
        <v>85212</v>
      </c>
      <c r="R42" s="4" t="s">
        <v>2774</v>
      </c>
      <c r="V42" s="1" t="s">
        <v>3196</v>
      </c>
      <c r="W42" s="1" t="s">
        <v>3161</v>
      </c>
      <c r="X42" s="2"/>
      <c r="Y42" s="3"/>
      <c r="Z42" s="1" t="s">
        <v>480</v>
      </c>
    </row>
    <row r="43" spans="1:49" s="1" customFormat="1" x14ac:dyDescent="0.25">
      <c r="B43" s="9"/>
      <c r="C43" s="1" t="s">
        <v>4712</v>
      </c>
      <c r="E43" s="6">
        <v>41193</v>
      </c>
      <c r="F43" s="2"/>
      <c r="I43" s="2">
        <v>40836</v>
      </c>
      <c r="J43" s="1" t="s">
        <v>3158</v>
      </c>
      <c r="K43" s="1" t="s">
        <v>2772</v>
      </c>
      <c r="L43" s="1" t="s">
        <v>3689</v>
      </c>
      <c r="M43" s="1" t="s">
        <v>2775</v>
      </c>
      <c r="N43" s="1" t="s">
        <v>1519</v>
      </c>
      <c r="O43" s="1" t="s">
        <v>488</v>
      </c>
      <c r="P43" s="1" t="s">
        <v>296</v>
      </c>
      <c r="Q43" s="1">
        <v>85212</v>
      </c>
      <c r="R43" s="4" t="s">
        <v>2774</v>
      </c>
      <c r="V43" s="1" t="s">
        <v>3196</v>
      </c>
      <c r="W43" s="1" t="s">
        <v>1520</v>
      </c>
      <c r="X43" s="2"/>
      <c r="Y43" s="3"/>
      <c r="Z43" s="1" t="s">
        <v>4577</v>
      </c>
    </row>
    <row r="44" spans="1:49" s="1" customFormat="1" x14ac:dyDescent="0.25">
      <c r="B44" s="9"/>
      <c r="C44" s="1" t="s">
        <v>4712</v>
      </c>
      <c r="E44" s="6">
        <v>41193</v>
      </c>
      <c r="F44" s="2"/>
      <c r="H44" s="1" t="s">
        <v>3162</v>
      </c>
      <c r="I44" s="2">
        <v>40836</v>
      </c>
      <c r="J44" s="1" t="s">
        <v>3158</v>
      </c>
      <c r="K44" s="1" t="s">
        <v>2739</v>
      </c>
      <c r="L44" s="1" t="s">
        <v>1536</v>
      </c>
      <c r="M44" s="1" t="s">
        <v>1538</v>
      </c>
      <c r="N44" s="1" t="s">
        <v>1539</v>
      </c>
      <c r="O44" s="1" t="s">
        <v>1540</v>
      </c>
      <c r="P44" s="1" t="s">
        <v>296</v>
      </c>
      <c r="Q44" s="1">
        <v>85374</v>
      </c>
      <c r="R44" s="4" t="s">
        <v>1537</v>
      </c>
      <c r="X44" s="2" t="s">
        <v>2740</v>
      </c>
      <c r="Y44" s="3" t="s">
        <v>3161</v>
      </c>
      <c r="Z44" s="1" t="s">
        <v>494</v>
      </c>
      <c r="AC44" s="1" t="s">
        <v>4712</v>
      </c>
      <c r="AD44" s="1" t="s">
        <v>4712</v>
      </c>
      <c r="AE44" s="1" t="s">
        <v>4712</v>
      </c>
      <c r="AG44" s="1" t="s">
        <v>4712</v>
      </c>
      <c r="AH44" s="1" t="s">
        <v>4712</v>
      </c>
      <c r="AI44" s="1" t="s">
        <v>4712</v>
      </c>
      <c r="AJ44" s="1" t="s">
        <v>4712</v>
      </c>
      <c r="AK44" s="1" t="s">
        <v>4712</v>
      </c>
      <c r="AL44" s="1" t="s">
        <v>4712</v>
      </c>
      <c r="AO44" s="1" t="s">
        <v>4712</v>
      </c>
      <c r="AP44" s="1" t="s">
        <v>4712</v>
      </c>
      <c r="AW44" s="1" t="s">
        <v>4712</v>
      </c>
    </row>
    <row r="45" spans="1:49" s="1" customFormat="1" x14ac:dyDescent="0.25">
      <c r="B45" s="9"/>
      <c r="C45" s="1" t="s">
        <v>4712</v>
      </c>
      <c r="E45" s="6">
        <v>41193</v>
      </c>
      <c r="F45" s="2"/>
      <c r="H45" s="1" t="s">
        <v>3162</v>
      </c>
      <c r="I45" s="2">
        <v>40829</v>
      </c>
      <c r="J45" s="1" t="s">
        <v>481</v>
      </c>
      <c r="K45" s="1" t="s">
        <v>110</v>
      </c>
      <c r="L45" s="1" t="s">
        <v>4364</v>
      </c>
      <c r="M45" s="1" t="s">
        <v>111</v>
      </c>
      <c r="N45" s="1" t="s">
        <v>112</v>
      </c>
      <c r="O45" s="1" t="s">
        <v>113</v>
      </c>
      <c r="P45" s="1" t="s">
        <v>296</v>
      </c>
      <c r="Q45" s="1">
        <v>85132</v>
      </c>
      <c r="R45" s="4"/>
      <c r="V45" s="1" t="s">
        <v>3196</v>
      </c>
      <c r="W45" s="1" t="s">
        <v>3189</v>
      </c>
      <c r="X45" s="2"/>
      <c r="Y45" s="3"/>
    </row>
    <row r="46" spans="1:49" s="1" customFormat="1" x14ac:dyDescent="0.25">
      <c r="B46" s="9"/>
      <c r="C46" s="1" t="s">
        <v>4712</v>
      </c>
      <c r="E46" s="6">
        <v>41193</v>
      </c>
      <c r="F46" s="2"/>
      <c r="H46" s="1" t="s">
        <v>3162</v>
      </c>
      <c r="I46" s="2">
        <v>40829</v>
      </c>
      <c r="J46" s="1" t="s">
        <v>3158</v>
      </c>
      <c r="K46" s="1" t="s">
        <v>110</v>
      </c>
      <c r="L46" s="1" t="s">
        <v>114</v>
      </c>
      <c r="M46" s="1" t="s">
        <v>115</v>
      </c>
      <c r="N46" s="1" t="s">
        <v>112</v>
      </c>
      <c r="O46" s="1" t="s">
        <v>113</v>
      </c>
      <c r="P46" s="1" t="s">
        <v>296</v>
      </c>
      <c r="Q46" s="1">
        <v>85132</v>
      </c>
      <c r="R46" s="4"/>
      <c r="V46" s="1" t="s">
        <v>3196</v>
      </c>
      <c r="W46" s="1" t="s">
        <v>3189</v>
      </c>
      <c r="X46" s="2"/>
      <c r="Y46" s="3"/>
    </row>
    <row r="47" spans="1:49" s="1" customFormat="1" x14ac:dyDescent="0.25">
      <c r="A47" s="1" t="s">
        <v>5114</v>
      </c>
      <c r="B47" s="9">
        <v>25</v>
      </c>
      <c r="C47" s="1" t="s">
        <v>4712</v>
      </c>
      <c r="E47" s="6">
        <v>41193</v>
      </c>
      <c r="F47" s="2"/>
      <c r="I47" s="2">
        <v>40913</v>
      </c>
      <c r="J47" s="1" t="s">
        <v>481</v>
      </c>
      <c r="K47" s="1" t="s">
        <v>2610</v>
      </c>
      <c r="L47" s="1" t="s">
        <v>3313</v>
      </c>
      <c r="M47" s="1" t="s">
        <v>2612</v>
      </c>
      <c r="N47" s="1" t="s">
        <v>2613</v>
      </c>
      <c r="O47" s="1" t="s">
        <v>3023</v>
      </c>
      <c r="P47" s="1" t="s">
        <v>296</v>
      </c>
      <c r="Q47" s="1">
        <v>85208</v>
      </c>
      <c r="R47" s="4" t="s">
        <v>2611</v>
      </c>
      <c r="V47" s="1" t="s">
        <v>3175</v>
      </c>
      <c r="W47" s="1" t="s">
        <v>3161</v>
      </c>
      <c r="X47" s="2" t="s">
        <v>1897</v>
      </c>
      <c r="Y47" s="3" t="s">
        <v>3161</v>
      </c>
      <c r="Z47" s="1" t="s">
        <v>1760</v>
      </c>
    </row>
    <row r="48" spans="1:49" s="1" customFormat="1" x14ac:dyDescent="0.25">
      <c r="A48" s="7" t="s">
        <v>2312</v>
      </c>
      <c r="B48" s="9">
        <v>12</v>
      </c>
      <c r="C48" s="1" t="s">
        <v>4712</v>
      </c>
      <c r="E48" s="6">
        <v>41193</v>
      </c>
      <c r="F48" s="2"/>
      <c r="H48" s="1" t="s">
        <v>3161</v>
      </c>
      <c r="I48" s="2">
        <v>40829</v>
      </c>
      <c r="J48" s="1" t="s">
        <v>481</v>
      </c>
      <c r="K48" s="1" t="s">
        <v>2614</v>
      </c>
      <c r="L48" s="1" t="s">
        <v>4350</v>
      </c>
      <c r="M48" s="1" t="s">
        <v>3696</v>
      </c>
      <c r="N48" s="1" t="s">
        <v>1995</v>
      </c>
      <c r="O48" s="1" t="s">
        <v>488</v>
      </c>
      <c r="P48" s="1" t="s">
        <v>296</v>
      </c>
      <c r="Q48" s="1">
        <v>85209</v>
      </c>
      <c r="R48" s="4" t="s">
        <v>3695</v>
      </c>
      <c r="V48" s="1" t="s">
        <v>3196</v>
      </c>
      <c r="W48" s="1" t="s">
        <v>3161</v>
      </c>
      <c r="X48" s="2"/>
      <c r="Y48" s="3"/>
      <c r="Z48" s="1" t="s">
        <v>480</v>
      </c>
    </row>
    <row r="49" spans="1:57" s="1" customFormat="1" x14ac:dyDescent="0.25">
      <c r="A49" s="7" t="s">
        <v>2311</v>
      </c>
      <c r="B49" s="9">
        <v>12</v>
      </c>
      <c r="C49" s="1" t="s">
        <v>4712</v>
      </c>
      <c r="E49" s="6">
        <v>41193</v>
      </c>
      <c r="F49" s="2"/>
      <c r="H49" s="1" t="s">
        <v>3161</v>
      </c>
      <c r="I49" s="2">
        <v>40829</v>
      </c>
      <c r="J49" s="1" t="s">
        <v>3158</v>
      </c>
      <c r="K49" s="1" t="s">
        <v>2614</v>
      </c>
      <c r="L49" s="1" t="s">
        <v>371</v>
      </c>
      <c r="M49" s="1" t="s">
        <v>3696</v>
      </c>
      <c r="N49" s="1" t="s">
        <v>1995</v>
      </c>
      <c r="O49" s="1" t="s">
        <v>488</v>
      </c>
      <c r="P49" s="1" t="s">
        <v>296</v>
      </c>
      <c r="Q49" s="1">
        <v>85209</v>
      </c>
      <c r="R49" s="4" t="s">
        <v>3695</v>
      </c>
      <c r="V49" s="1" t="s">
        <v>3196</v>
      </c>
      <c r="W49" s="1" t="s">
        <v>3694</v>
      </c>
      <c r="X49" s="2"/>
      <c r="Y49" s="3"/>
      <c r="Z49" s="1" t="s">
        <v>4577</v>
      </c>
    </row>
    <row r="50" spans="1:57" s="1" customFormat="1" x14ac:dyDescent="0.25">
      <c r="A50" s="7" t="s">
        <v>1795</v>
      </c>
      <c r="B50" s="9">
        <v>12</v>
      </c>
      <c r="C50" s="1" t="s">
        <v>4712</v>
      </c>
      <c r="E50" s="6">
        <v>41193</v>
      </c>
      <c r="F50" s="2"/>
      <c r="H50" s="1" t="s">
        <v>3162</v>
      </c>
      <c r="I50" s="2">
        <v>40829</v>
      </c>
      <c r="J50" s="1" t="s">
        <v>3158</v>
      </c>
      <c r="K50" s="1" t="s">
        <v>793</v>
      </c>
      <c r="L50" s="1" t="s">
        <v>794</v>
      </c>
      <c r="M50" s="1" t="s">
        <v>822</v>
      </c>
      <c r="N50" s="1" t="s">
        <v>4356</v>
      </c>
      <c r="O50" s="1" t="s">
        <v>924</v>
      </c>
      <c r="P50" s="1" t="s">
        <v>296</v>
      </c>
      <c r="Q50" s="1">
        <v>85050</v>
      </c>
      <c r="R50" s="4" t="s">
        <v>821</v>
      </c>
      <c r="V50" s="1" t="s">
        <v>3196</v>
      </c>
      <c r="W50" s="1" t="s">
        <v>3161</v>
      </c>
      <c r="X50" s="2" t="s">
        <v>1245</v>
      </c>
      <c r="Y50" s="3" t="s">
        <v>3161</v>
      </c>
      <c r="Z50" s="1" t="s">
        <v>1760</v>
      </c>
    </row>
    <row r="51" spans="1:57" s="1" customFormat="1" x14ac:dyDescent="0.25">
      <c r="A51" s="1" t="s">
        <v>1796</v>
      </c>
      <c r="B51" s="9">
        <v>25</v>
      </c>
      <c r="C51" s="1" t="s">
        <v>4712</v>
      </c>
      <c r="E51" s="6">
        <v>41193</v>
      </c>
      <c r="F51" s="2"/>
      <c r="I51" s="2">
        <v>40892</v>
      </c>
      <c r="J51" s="1" t="s">
        <v>481</v>
      </c>
      <c r="K51" s="1" t="s">
        <v>824</v>
      </c>
      <c r="L51" s="1" t="s">
        <v>144</v>
      </c>
      <c r="M51" s="1" t="s">
        <v>825</v>
      </c>
      <c r="N51" s="1" t="s">
        <v>4357</v>
      </c>
      <c r="O51" s="1" t="s">
        <v>488</v>
      </c>
      <c r="P51" s="1" t="s">
        <v>296</v>
      </c>
      <c r="Q51" s="1">
        <v>85215</v>
      </c>
      <c r="R51" s="4" t="s">
        <v>4358</v>
      </c>
      <c r="V51" s="1" t="s">
        <v>3175</v>
      </c>
      <c r="W51" s="1" t="s">
        <v>823</v>
      </c>
      <c r="X51" s="2" t="s">
        <v>448</v>
      </c>
      <c r="Y51" s="3" t="s">
        <v>3161</v>
      </c>
    </row>
    <row r="52" spans="1:57" s="1" customFormat="1" x14ac:dyDescent="0.25">
      <c r="A52" s="1" t="s">
        <v>2696</v>
      </c>
      <c r="B52" s="9">
        <v>25</v>
      </c>
      <c r="C52" s="1" t="s">
        <v>4712</v>
      </c>
      <c r="E52" s="6">
        <v>41193</v>
      </c>
      <c r="F52" s="2"/>
      <c r="H52" s="1" t="s">
        <v>3162</v>
      </c>
      <c r="I52" s="2">
        <v>40829</v>
      </c>
      <c r="J52" s="1" t="s">
        <v>3158</v>
      </c>
      <c r="K52" s="1" t="s">
        <v>826</v>
      </c>
      <c r="L52" s="1" t="s">
        <v>827</v>
      </c>
      <c r="M52" s="1" t="s">
        <v>829</v>
      </c>
      <c r="N52" s="1" t="s">
        <v>3690</v>
      </c>
      <c r="O52" s="1" t="s">
        <v>5031</v>
      </c>
      <c r="P52" s="1" t="s">
        <v>296</v>
      </c>
      <c r="Q52" s="1">
        <v>85120</v>
      </c>
      <c r="R52" s="4" t="s">
        <v>828</v>
      </c>
      <c r="V52" s="1" t="s">
        <v>3196</v>
      </c>
      <c r="W52" s="1" t="s">
        <v>3161</v>
      </c>
      <c r="X52" s="2"/>
      <c r="Y52" s="3" t="s">
        <v>3161</v>
      </c>
      <c r="Z52" s="1" t="s">
        <v>494</v>
      </c>
      <c r="AC52" s="1" t="s">
        <v>4712</v>
      </c>
      <c r="AD52" s="1" t="s">
        <v>4712</v>
      </c>
      <c r="AE52" s="1" t="s">
        <v>4712</v>
      </c>
      <c r="AI52" s="1" t="s">
        <v>4712</v>
      </c>
      <c r="AJ52" s="1" t="s">
        <v>4712</v>
      </c>
      <c r="AK52" s="1" t="s">
        <v>4712</v>
      </c>
      <c r="AL52" s="1" t="s">
        <v>4712</v>
      </c>
      <c r="AP52" s="1" t="s">
        <v>4712</v>
      </c>
      <c r="BC52" s="1" t="s">
        <v>4712</v>
      </c>
    </row>
    <row r="53" spans="1:57" s="1" customFormat="1" x14ac:dyDescent="0.25">
      <c r="A53" s="8" t="s">
        <v>3535</v>
      </c>
      <c r="B53" s="9">
        <v>12</v>
      </c>
      <c r="C53" s="1" t="s">
        <v>4712</v>
      </c>
      <c r="E53" s="6">
        <v>41193</v>
      </c>
      <c r="F53" s="2"/>
      <c r="I53" s="2">
        <v>40829</v>
      </c>
      <c r="J53" s="1" t="s">
        <v>3158</v>
      </c>
      <c r="K53" s="1" t="s">
        <v>1937</v>
      </c>
      <c r="L53" s="1" t="s">
        <v>1938</v>
      </c>
      <c r="M53" s="1" t="s">
        <v>1940</v>
      </c>
      <c r="N53" s="1" t="s">
        <v>3259</v>
      </c>
      <c r="O53" s="1" t="s">
        <v>488</v>
      </c>
      <c r="P53" s="1" t="s">
        <v>296</v>
      </c>
      <c r="Q53" s="1">
        <v>85205</v>
      </c>
      <c r="R53" s="4" t="s">
        <v>1939</v>
      </c>
      <c r="V53" s="1" t="s">
        <v>3160</v>
      </c>
      <c r="W53" s="1" t="s">
        <v>3161</v>
      </c>
      <c r="X53" s="2" t="s">
        <v>2452</v>
      </c>
      <c r="Y53" s="3" t="s">
        <v>3161</v>
      </c>
      <c r="Z53" s="1" t="s">
        <v>1760</v>
      </c>
    </row>
    <row r="54" spans="1:57" s="1" customFormat="1" x14ac:dyDescent="0.25">
      <c r="B54" s="9"/>
      <c r="C54" s="1" t="s">
        <v>4712</v>
      </c>
      <c r="E54" s="6">
        <v>41193</v>
      </c>
      <c r="F54" s="2"/>
      <c r="H54" s="1" t="s">
        <v>3162</v>
      </c>
      <c r="I54" s="2">
        <v>40843</v>
      </c>
      <c r="J54" s="1" t="s">
        <v>481</v>
      </c>
      <c r="K54" s="1" t="s">
        <v>1947</v>
      </c>
      <c r="L54" s="1" t="s">
        <v>649</v>
      </c>
      <c r="M54" s="1" t="s">
        <v>2659</v>
      </c>
      <c r="N54" s="1" t="s">
        <v>2660</v>
      </c>
      <c r="O54" s="1" t="s">
        <v>488</v>
      </c>
      <c r="P54" s="1" t="s">
        <v>296</v>
      </c>
      <c r="Q54" s="1">
        <v>85209</v>
      </c>
      <c r="R54" s="4" t="s">
        <v>1948</v>
      </c>
      <c r="V54" s="1" t="s">
        <v>3196</v>
      </c>
      <c r="W54" s="1" t="s">
        <v>3161</v>
      </c>
      <c r="X54" s="2"/>
      <c r="Y54" s="3"/>
      <c r="Z54" s="1" t="s">
        <v>1760</v>
      </c>
    </row>
    <row r="55" spans="1:57" s="1" customFormat="1" x14ac:dyDescent="0.25">
      <c r="B55" s="9"/>
      <c r="C55" s="1" t="s">
        <v>4712</v>
      </c>
      <c r="E55" s="6">
        <v>41193</v>
      </c>
      <c r="F55" s="2"/>
      <c r="H55" s="1" t="s">
        <v>3162</v>
      </c>
      <c r="I55" s="2">
        <v>40864</v>
      </c>
      <c r="J55" s="1" t="s">
        <v>3158</v>
      </c>
      <c r="K55" s="1" t="s">
        <v>1612</v>
      </c>
      <c r="L55" s="1" t="s">
        <v>1613</v>
      </c>
      <c r="M55" s="1" t="s">
        <v>1615</v>
      </c>
      <c r="N55" s="1" t="s">
        <v>1616</v>
      </c>
      <c r="O55" s="1" t="s">
        <v>488</v>
      </c>
      <c r="P55" s="1" t="s">
        <v>296</v>
      </c>
      <c r="Q55" s="1">
        <v>85205</v>
      </c>
      <c r="R55" s="4" t="s">
        <v>1614</v>
      </c>
      <c r="S55" s="1" t="s">
        <v>297</v>
      </c>
      <c r="V55" s="1" t="s">
        <v>3196</v>
      </c>
      <c r="W55" s="1" t="s">
        <v>3161</v>
      </c>
      <c r="X55" s="2" t="s">
        <v>1627</v>
      </c>
      <c r="Y55" s="3" t="s">
        <v>3161</v>
      </c>
      <c r="Z55" s="1" t="s">
        <v>494</v>
      </c>
      <c r="AC55" s="1" t="s">
        <v>4712</v>
      </c>
      <c r="AD55" s="1" t="s">
        <v>4712</v>
      </c>
      <c r="AE55" s="1" t="s">
        <v>4712</v>
      </c>
      <c r="AJ55" s="1" t="s">
        <v>4712</v>
      </c>
      <c r="AK55" s="1" t="s">
        <v>4712</v>
      </c>
      <c r="AO55" s="1" t="s">
        <v>4712</v>
      </c>
    </row>
    <row r="56" spans="1:57" s="1" customFormat="1" x14ac:dyDescent="0.25">
      <c r="B56" s="9"/>
      <c r="C56" s="1" t="s">
        <v>4712</v>
      </c>
      <c r="E56" s="6">
        <v>41193</v>
      </c>
      <c r="F56" s="2"/>
      <c r="I56" s="2">
        <v>40843</v>
      </c>
      <c r="J56" s="1" t="s">
        <v>3158</v>
      </c>
      <c r="K56" s="1" t="s">
        <v>2115</v>
      </c>
      <c r="L56" s="1" t="s">
        <v>2116</v>
      </c>
      <c r="M56" s="1" t="s">
        <v>2117</v>
      </c>
      <c r="N56" s="1" t="s">
        <v>2118</v>
      </c>
      <c r="O56" s="1" t="s">
        <v>924</v>
      </c>
      <c r="P56" s="1" t="s">
        <v>296</v>
      </c>
      <c r="Q56" s="1">
        <v>85251</v>
      </c>
      <c r="R56" s="4"/>
      <c r="X56" s="2"/>
      <c r="Y56" s="3"/>
      <c r="AC56" s="1" t="s">
        <v>4712</v>
      </c>
      <c r="AD56" s="1" t="s">
        <v>4712</v>
      </c>
      <c r="AE56" s="1" t="s">
        <v>4712</v>
      </c>
      <c r="AF56" s="1" t="s">
        <v>4712</v>
      </c>
      <c r="AI56" s="1" t="s">
        <v>4712</v>
      </c>
      <c r="AJ56" s="1" t="s">
        <v>4712</v>
      </c>
      <c r="AK56" s="1" t="s">
        <v>4712</v>
      </c>
      <c r="AL56" s="1" t="s">
        <v>4712</v>
      </c>
    </row>
    <row r="57" spans="1:57" s="1" customFormat="1" x14ac:dyDescent="0.25">
      <c r="A57" s="1" t="s">
        <v>3526</v>
      </c>
      <c r="B57" s="9" t="s">
        <v>1058</v>
      </c>
      <c r="C57" s="1" t="s">
        <v>4712</v>
      </c>
      <c r="E57" s="6">
        <v>41193</v>
      </c>
      <c r="F57" s="2"/>
      <c r="H57" s="1" t="s">
        <v>3161</v>
      </c>
      <c r="I57" s="2">
        <v>40829</v>
      </c>
      <c r="J57" s="1" t="s">
        <v>3158</v>
      </c>
      <c r="K57" s="1" t="s">
        <v>1433</v>
      </c>
      <c r="L57" s="1" t="s">
        <v>1434</v>
      </c>
      <c r="M57" s="1" t="s">
        <v>834</v>
      </c>
      <c r="N57" s="1" t="s">
        <v>836</v>
      </c>
      <c r="O57" s="1" t="s">
        <v>924</v>
      </c>
      <c r="P57" s="1" t="s">
        <v>296</v>
      </c>
      <c r="Q57" s="1">
        <v>85257</v>
      </c>
      <c r="R57" s="4" t="s">
        <v>1435</v>
      </c>
      <c r="U57" s="1" t="s">
        <v>1436</v>
      </c>
      <c r="V57" s="1" t="s">
        <v>3160</v>
      </c>
      <c r="X57" s="2" t="s">
        <v>832</v>
      </c>
      <c r="Y57" s="3" t="s">
        <v>3161</v>
      </c>
      <c r="Z57" s="1" t="s">
        <v>494</v>
      </c>
      <c r="AC57" s="1" t="s">
        <v>4712</v>
      </c>
      <c r="AD57" s="1" t="s">
        <v>4712</v>
      </c>
      <c r="AE57" s="1" t="s">
        <v>4712</v>
      </c>
      <c r="AF57" s="1" t="s">
        <v>4712</v>
      </c>
      <c r="AG57" s="1" t="s">
        <v>4712</v>
      </c>
      <c r="AH57" s="1" t="s">
        <v>4712</v>
      </c>
      <c r="AI57" s="1" t="s">
        <v>4712</v>
      </c>
      <c r="AJ57" s="1" t="s">
        <v>4712</v>
      </c>
      <c r="AK57" s="1" t="s">
        <v>4712</v>
      </c>
      <c r="AL57" s="1" t="s">
        <v>4712</v>
      </c>
      <c r="AO57" s="1" t="s">
        <v>4712</v>
      </c>
      <c r="AP57" s="1" t="s">
        <v>4712</v>
      </c>
      <c r="BC57" s="1" t="s">
        <v>4712</v>
      </c>
      <c r="BE57" s="1" t="s">
        <v>4712</v>
      </c>
    </row>
    <row r="58" spans="1:57" s="1" customFormat="1" x14ac:dyDescent="0.25">
      <c r="A58" s="1" t="s">
        <v>696</v>
      </c>
      <c r="B58" s="9">
        <v>25</v>
      </c>
      <c r="C58" s="1" t="s">
        <v>4712</v>
      </c>
      <c r="E58" s="6">
        <v>41193</v>
      </c>
      <c r="F58" s="2"/>
      <c r="I58" s="2">
        <v>40829</v>
      </c>
      <c r="J58" s="1" t="s">
        <v>481</v>
      </c>
      <c r="K58" s="1" t="s">
        <v>1012</v>
      </c>
      <c r="L58" s="1" t="s">
        <v>3105</v>
      </c>
      <c r="M58" s="1" t="s">
        <v>1013</v>
      </c>
      <c r="N58" s="1" t="s">
        <v>1014</v>
      </c>
      <c r="O58" s="1" t="s">
        <v>488</v>
      </c>
      <c r="P58" s="1" t="s">
        <v>296</v>
      </c>
      <c r="Q58" s="1">
        <v>85209</v>
      </c>
      <c r="R58" s="4"/>
      <c r="V58" s="1" t="s">
        <v>3160</v>
      </c>
      <c r="W58" s="1" t="s">
        <v>1011</v>
      </c>
      <c r="X58" s="2" t="s">
        <v>4434</v>
      </c>
      <c r="Y58" s="3" t="s">
        <v>3161</v>
      </c>
    </row>
    <row r="59" spans="1:57" s="1" customFormat="1" x14ac:dyDescent="0.25">
      <c r="A59" s="1" t="s">
        <v>2619</v>
      </c>
      <c r="B59" s="9">
        <v>25</v>
      </c>
      <c r="C59" s="1" t="s">
        <v>4712</v>
      </c>
      <c r="E59" s="6">
        <v>41193</v>
      </c>
      <c r="F59" s="2" t="s">
        <v>4712</v>
      </c>
      <c r="H59" s="1" t="s">
        <v>3161</v>
      </c>
      <c r="I59" s="2"/>
      <c r="J59" s="1" t="s">
        <v>3158</v>
      </c>
      <c r="K59" s="1" t="s">
        <v>3425</v>
      </c>
      <c r="L59" s="1" t="s">
        <v>4295</v>
      </c>
      <c r="M59" s="1" t="s">
        <v>3428</v>
      </c>
      <c r="N59" s="1" t="s">
        <v>4918</v>
      </c>
      <c r="O59" s="1" t="s">
        <v>5031</v>
      </c>
      <c r="P59" s="1" t="s">
        <v>296</v>
      </c>
      <c r="Q59" s="1">
        <v>85120</v>
      </c>
      <c r="R59" s="4" t="s">
        <v>3429</v>
      </c>
      <c r="X59" s="2"/>
      <c r="Y59" s="3"/>
      <c r="Z59" s="1" t="s">
        <v>1760</v>
      </c>
    </row>
    <row r="60" spans="1:57" s="1" customFormat="1" x14ac:dyDescent="0.25">
      <c r="A60" s="1" t="s">
        <v>1808</v>
      </c>
      <c r="B60" s="9">
        <v>25</v>
      </c>
      <c r="C60" s="1" t="s">
        <v>4712</v>
      </c>
      <c r="E60" s="6">
        <v>41193</v>
      </c>
      <c r="F60" s="2" t="s">
        <v>4712</v>
      </c>
      <c r="I60" s="2"/>
      <c r="J60" s="1" t="s">
        <v>3158</v>
      </c>
      <c r="K60" s="1" t="s">
        <v>4489</v>
      </c>
      <c r="L60" s="1" t="s">
        <v>4490</v>
      </c>
      <c r="M60" s="1" t="s">
        <v>4163</v>
      </c>
      <c r="N60" s="1" t="s">
        <v>4917</v>
      </c>
      <c r="O60" s="1" t="s">
        <v>3192</v>
      </c>
      <c r="P60" s="1" t="s">
        <v>296</v>
      </c>
      <c r="Q60" s="1">
        <v>85218</v>
      </c>
      <c r="R60" s="4" t="s">
        <v>4162</v>
      </c>
      <c r="X60" s="2" t="s">
        <v>4355</v>
      </c>
      <c r="Y60" s="3"/>
    </row>
    <row r="61" spans="1:57" s="1" customFormat="1" x14ac:dyDescent="0.25">
      <c r="C61" s="3">
        <f>COUNTA(C2:C60)</f>
        <v>59</v>
      </c>
      <c r="D61" s="3"/>
      <c r="E61" s="3">
        <f>COUNTA(E2:E60)</f>
        <v>59</v>
      </c>
      <c r="F61" s="3">
        <f>COUNTA(F2:F60)</f>
        <v>9</v>
      </c>
      <c r="G61" s="3">
        <f>COUNTA(G2:G60)</f>
        <v>1</v>
      </c>
      <c r="H61" s="6">
        <v>41193</v>
      </c>
      <c r="J61" s="1" t="s">
        <v>3432</v>
      </c>
      <c r="W61" s="2"/>
      <c r="X61" s="3"/>
      <c r="AB61" s="1" t="s">
        <v>4712</v>
      </c>
      <c r="AC61" s="1" t="s">
        <v>4712</v>
      </c>
    </row>
    <row r="62" spans="1:57" s="1" customFormat="1" x14ac:dyDescent="0.25">
      <c r="B62" s="9" t="s">
        <v>1895</v>
      </c>
      <c r="C62" s="1" t="s">
        <v>4712</v>
      </c>
      <c r="E62" s="6">
        <v>41200</v>
      </c>
      <c r="F62" s="2"/>
      <c r="H62" s="1" t="s">
        <v>3162</v>
      </c>
      <c r="I62" s="2">
        <v>40829</v>
      </c>
      <c r="J62" s="1" t="s">
        <v>481</v>
      </c>
      <c r="K62" s="1" t="s">
        <v>5043</v>
      </c>
      <c r="L62" s="1" t="s">
        <v>5044</v>
      </c>
      <c r="M62" s="1" t="s">
        <v>5047</v>
      </c>
      <c r="N62" s="1" t="s">
        <v>2552</v>
      </c>
      <c r="O62" s="1" t="s">
        <v>488</v>
      </c>
      <c r="P62" s="1" t="s">
        <v>296</v>
      </c>
      <c r="Q62" s="1">
        <v>85205</v>
      </c>
      <c r="R62" s="4" t="s">
        <v>5046</v>
      </c>
      <c r="V62" s="1" t="s">
        <v>3160</v>
      </c>
      <c r="W62" s="1" t="s">
        <v>3161</v>
      </c>
      <c r="X62" s="2" t="s">
        <v>3793</v>
      </c>
      <c r="Y62" s="3" t="s">
        <v>3161</v>
      </c>
      <c r="Z62" s="1" t="s">
        <v>1760</v>
      </c>
    </row>
    <row r="63" spans="1:57" s="1" customFormat="1" x14ac:dyDescent="0.25">
      <c r="B63" s="9"/>
      <c r="C63" s="1" t="s">
        <v>4712</v>
      </c>
      <c r="E63" s="6">
        <v>41200</v>
      </c>
      <c r="F63" s="2"/>
      <c r="I63" s="2">
        <v>40829</v>
      </c>
      <c r="J63" s="1" t="s">
        <v>3158</v>
      </c>
      <c r="K63" s="1" t="s">
        <v>3354</v>
      </c>
      <c r="L63" s="1" t="s">
        <v>3355</v>
      </c>
      <c r="M63" s="1" t="s">
        <v>3140</v>
      </c>
      <c r="N63" s="1" t="s">
        <v>3141</v>
      </c>
      <c r="O63" s="1" t="s">
        <v>488</v>
      </c>
      <c r="P63" s="1" t="s">
        <v>296</v>
      </c>
      <c r="Q63" s="1">
        <v>85205</v>
      </c>
      <c r="R63" s="4" t="s">
        <v>3139</v>
      </c>
      <c r="V63" s="1" t="s">
        <v>3196</v>
      </c>
      <c r="W63" s="1" t="s">
        <v>3161</v>
      </c>
      <c r="X63" s="2"/>
      <c r="Y63" s="3"/>
      <c r="Z63" s="1" t="s">
        <v>494</v>
      </c>
      <c r="AA63" s="1" t="s">
        <v>694</v>
      </c>
      <c r="AC63" s="1" t="s">
        <v>4712</v>
      </c>
      <c r="AD63" s="1" t="s">
        <v>4712</v>
      </c>
      <c r="AE63" s="1" t="s">
        <v>4712</v>
      </c>
      <c r="AF63" s="1" t="s">
        <v>4712</v>
      </c>
      <c r="AG63" s="1" t="s">
        <v>4712</v>
      </c>
      <c r="AI63" s="1" t="s">
        <v>4670</v>
      </c>
      <c r="AJ63" s="1" t="s">
        <v>4712</v>
      </c>
    </row>
    <row r="64" spans="1:57" s="1" customFormat="1" x14ac:dyDescent="0.25">
      <c r="B64" s="9"/>
      <c r="C64" s="1" t="s">
        <v>4712</v>
      </c>
      <c r="E64" s="6">
        <v>41200</v>
      </c>
      <c r="F64" s="2"/>
      <c r="I64" s="2">
        <v>40829</v>
      </c>
      <c r="J64" s="1" t="s">
        <v>3158</v>
      </c>
      <c r="K64" s="1" t="s">
        <v>5074</v>
      </c>
      <c r="L64" s="1" t="s">
        <v>5075</v>
      </c>
      <c r="M64" s="1" t="s">
        <v>500</v>
      </c>
      <c r="N64" s="1" t="s">
        <v>501</v>
      </c>
      <c r="O64" s="1" t="s">
        <v>502</v>
      </c>
      <c r="P64" s="1" t="s">
        <v>296</v>
      </c>
      <c r="Q64" s="1">
        <v>85286</v>
      </c>
      <c r="R64" s="4" t="s">
        <v>5076</v>
      </c>
      <c r="V64" s="1" t="s">
        <v>3196</v>
      </c>
      <c r="W64" s="1" t="s">
        <v>3161</v>
      </c>
      <c r="X64" s="2"/>
      <c r="Y64" s="3"/>
      <c r="Z64" s="1" t="s">
        <v>1760</v>
      </c>
    </row>
    <row r="65" spans="1:59" s="1" customFormat="1" x14ac:dyDescent="0.25">
      <c r="B65" s="9"/>
      <c r="C65" s="1" t="s">
        <v>4712</v>
      </c>
      <c r="E65" s="6">
        <v>41200</v>
      </c>
      <c r="F65" s="2" t="s">
        <v>4712</v>
      </c>
      <c r="I65" s="2"/>
      <c r="J65" s="1" t="s">
        <v>3158</v>
      </c>
      <c r="K65" s="1" t="s">
        <v>120</v>
      </c>
      <c r="L65" s="1" t="s">
        <v>121</v>
      </c>
      <c r="M65" s="1" t="s">
        <v>122</v>
      </c>
      <c r="N65" s="1" t="s">
        <v>989</v>
      </c>
      <c r="O65" s="1" t="s">
        <v>488</v>
      </c>
      <c r="P65" s="1" t="s">
        <v>296</v>
      </c>
      <c r="Q65" s="1">
        <v>85205</v>
      </c>
      <c r="R65" s="4" t="s">
        <v>123</v>
      </c>
      <c r="X65" s="2"/>
      <c r="Y65" s="3"/>
      <c r="Z65" s="1" t="s">
        <v>1760</v>
      </c>
    </row>
    <row r="66" spans="1:59" s="1" customFormat="1" x14ac:dyDescent="0.25">
      <c r="A66" s="1" t="s">
        <v>2632</v>
      </c>
      <c r="B66" s="9">
        <v>25</v>
      </c>
      <c r="C66" s="1" t="s">
        <v>4712</v>
      </c>
      <c r="E66" s="6">
        <v>41200</v>
      </c>
      <c r="F66" s="2"/>
      <c r="H66" s="1" t="s">
        <v>3162</v>
      </c>
      <c r="I66" s="2">
        <v>40836</v>
      </c>
      <c r="J66" s="1" t="s">
        <v>3158</v>
      </c>
      <c r="K66" s="1" t="s">
        <v>431</v>
      </c>
      <c r="L66" s="1" t="s">
        <v>3159</v>
      </c>
      <c r="M66" s="1" t="s">
        <v>433</v>
      </c>
      <c r="N66" s="1" t="s">
        <v>434</v>
      </c>
      <c r="O66" s="1" t="s">
        <v>3182</v>
      </c>
      <c r="P66" s="1" t="s">
        <v>296</v>
      </c>
      <c r="Q66" s="1">
        <v>85296</v>
      </c>
      <c r="R66" s="4" t="s">
        <v>432</v>
      </c>
      <c r="V66" s="1" t="s">
        <v>3196</v>
      </c>
      <c r="W66" s="1" t="s">
        <v>3161</v>
      </c>
      <c r="X66" s="2" t="s">
        <v>5115</v>
      </c>
      <c r="Y66" s="3" t="s">
        <v>3161</v>
      </c>
      <c r="Z66" s="1" t="s">
        <v>494</v>
      </c>
      <c r="AC66" s="1" t="s">
        <v>4712</v>
      </c>
      <c r="AD66" s="1" t="s">
        <v>4712</v>
      </c>
      <c r="AE66" s="1" t="s">
        <v>4712</v>
      </c>
      <c r="AJ66" s="1" t="s">
        <v>4712</v>
      </c>
      <c r="AK66" s="1" t="s">
        <v>4712</v>
      </c>
      <c r="AL66" s="1" t="s">
        <v>4712</v>
      </c>
      <c r="AO66" s="1" t="s">
        <v>4712</v>
      </c>
    </row>
    <row r="67" spans="1:59" s="1" customFormat="1" x14ac:dyDescent="0.25">
      <c r="B67" s="9"/>
      <c r="C67" s="1" t="s">
        <v>4712</v>
      </c>
      <c r="E67" s="6">
        <v>41200</v>
      </c>
      <c r="F67" s="2"/>
      <c r="I67" s="2">
        <v>40857</v>
      </c>
      <c r="J67" s="1" t="s">
        <v>3158</v>
      </c>
      <c r="K67" s="1" t="s">
        <v>3851</v>
      </c>
      <c r="L67" s="1" t="s">
        <v>3852</v>
      </c>
      <c r="M67" s="1" t="s">
        <v>3854</v>
      </c>
      <c r="N67" s="1" t="s">
        <v>3855</v>
      </c>
      <c r="O67" s="1" t="s">
        <v>3192</v>
      </c>
      <c r="P67" s="1" t="s">
        <v>296</v>
      </c>
      <c r="Q67" s="1">
        <v>85118</v>
      </c>
      <c r="R67" s="4" t="s">
        <v>3853</v>
      </c>
      <c r="V67" s="1" t="s">
        <v>297</v>
      </c>
      <c r="W67" s="1" t="s">
        <v>3850</v>
      </c>
      <c r="X67" s="2"/>
      <c r="Y67" s="3"/>
      <c r="Z67" s="1" t="s">
        <v>494</v>
      </c>
      <c r="AC67" s="1" t="s">
        <v>4712</v>
      </c>
    </row>
    <row r="68" spans="1:59" s="1" customFormat="1" x14ac:dyDescent="0.25">
      <c r="B68" s="9"/>
      <c r="C68" s="1" t="s">
        <v>4712</v>
      </c>
      <c r="E68" s="6">
        <v>41200</v>
      </c>
      <c r="F68" s="2" t="s">
        <v>4712</v>
      </c>
      <c r="I68" s="2"/>
      <c r="J68" s="1" t="s">
        <v>481</v>
      </c>
      <c r="K68" s="1" t="s">
        <v>124</v>
      </c>
      <c r="L68" s="1" t="s">
        <v>1532</v>
      </c>
      <c r="M68" s="1" t="s">
        <v>125</v>
      </c>
      <c r="N68" s="1" t="s">
        <v>3433</v>
      </c>
      <c r="O68" s="1" t="s">
        <v>126</v>
      </c>
      <c r="P68" s="1" t="s">
        <v>296</v>
      </c>
      <c r="Q68" s="1">
        <v>85028</v>
      </c>
      <c r="R68" s="4"/>
      <c r="X68" s="2"/>
      <c r="Y68" s="3"/>
    </row>
    <row r="69" spans="1:59" s="1" customFormat="1" x14ac:dyDescent="0.25">
      <c r="A69" s="1" t="s">
        <v>2639</v>
      </c>
      <c r="B69" s="9">
        <v>25</v>
      </c>
      <c r="C69" s="1" t="s">
        <v>4712</v>
      </c>
      <c r="E69" s="6">
        <v>41200</v>
      </c>
      <c r="F69" s="2" t="s">
        <v>4712</v>
      </c>
      <c r="I69" s="2"/>
      <c r="J69" s="1" t="s">
        <v>3158</v>
      </c>
      <c r="K69" s="1" t="s">
        <v>3743</v>
      </c>
      <c r="L69" s="1" t="s">
        <v>3744</v>
      </c>
      <c r="M69" s="1" t="s">
        <v>3746</v>
      </c>
      <c r="N69" s="1" t="s">
        <v>128</v>
      </c>
      <c r="O69" s="1" t="s">
        <v>488</v>
      </c>
      <c r="P69" s="1" t="s">
        <v>296</v>
      </c>
      <c r="Q69" s="1">
        <v>85206</v>
      </c>
      <c r="R69" s="4" t="s">
        <v>3745</v>
      </c>
      <c r="X69" s="2"/>
      <c r="Y69" s="3"/>
      <c r="Z69" s="1" t="s">
        <v>494</v>
      </c>
      <c r="AC69" s="1" t="s">
        <v>4712</v>
      </c>
      <c r="AD69" s="1" t="s">
        <v>4712</v>
      </c>
      <c r="AE69" s="1" t="s">
        <v>4712</v>
      </c>
      <c r="AL69" s="1" t="s">
        <v>4712</v>
      </c>
    </row>
    <row r="70" spans="1:59" s="1" customFormat="1" x14ac:dyDescent="0.25">
      <c r="B70" s="9"/>
      <c r="C70" s="1" t="s">
        <v>4712</v>
      </c>
      <c r="E70" s="6">
        <v>41200</v>
      </c>
      <c r="F70" s="2"/>
      <c r="I70" s="2">
        <v>40920</v>
      </c>
      <c r="J70" s="1" t="s">
        <v>481</v>
      </c>
      <c r="K70" s="1" t="s">
        <v>3190</v>
      </c>
      <c r="L70" s="1" t="s">
        <v>3257</v>
      </c>
      <c r="M70" s="1" t="s">
        <v>3258</v>
      </c>
      <c r="N70" s="1" t="s">
        <v>3259</v>
      </c>
      <c r="O70" s="1" t="s">
        <v>488</v>
      </c>
      <c r="P70" s="1" t="s">
        <v>296</v>
      </c>
      <c r="Q70" s="1">
        <v>85205</v>
      </c>
      <c r="R70" s="4"/>
      <c r="V70" s="1" t="s">
        <v>3160</v>
      </c>
      <c r="W70" s="1" t="s">
        <v>3189</v>
      </c>
      <c r="X70" s="2" t="s">
        <v>3191</v>
      </c>
      <c r="Y70" s="3" t="s">
        <v>3161</v>
      </c>
    </row>
    <row r="71" spans="1:59" s="1" customFormat="1" x14ac:dyDescent="0.25">
      <c r="B71" s="9"/>
      <c r="C71" s="1" t="s">
        <v>4712</v>
      </c>
      <c r="E71" s="6">
        <v>41200</v>
      </c>
      <c r="F71" s="2" t="s">
        <v>4712</v>
      </c>
      <c r="I71" s="2"/>
      <c r="J71" s="1" t="s">
        <v>3158</v>
      </c>
      <c r="K71" s="1" t="s">
        <v>3747</v>
      </c>
      <c r="L71" s="1" t="s">
        <v>2451</v>
      </c>
      <c r="M71" s="1" t="s">
        <v>3748</v>
      </c>
      <c r="N71" s="1" t="s">
        <v>982</v>
      </c>
      <c r="O71" s="1" t="s">
        <v>5031</v>
      </c>
      <c r="P71" s="1" t="s">
        <v>296</v>
      </c>
      <c r="Q71" s="1">
        <v>85120</v>
      </c>
      <c r="R71" s="4"/>
      <c r="X71" s="2"/>
      <c r="Y71" s="3"/>
    </row>
    <row r="72" spans="1:59" s="1" customFormat="1" x14ac:dyDescent="0.25">
      <c r="A72" s="1" t="s">
        <v>2697</v>
      </c>
      <c r="B72" s="9">
        <v>25</v>
      </c>
      <c r="C72" s="1" t="s">
        <v>4712</v>
      </c>
      <c r="E72" s="6">
        <v>41200</v>
      </c>
      <c r="F72" s="2"/>
      <c r="I72" s="2">
        <v>40857</v>
      </c>
      <c r="J72" s="1" t="s">
        <v>3158</v>
      </c>
      <c r="K72" s="1" t="s">
        <v>3025</v>
      </c>
      <c r="L72" s="1" t="s">
        <v>3026</v>
      </c>
      <c r="M72" s="1" t="s">
        <v>3028</v>
      </c>
      <c r="N72" s="1" t="s">
        <v>3029</v>
      </c>
      <c r="O72" s="1" t="s">
        <v>488</v>
      </c>
      <c r="P72" s="1" t="s">
        <v>296</v>
      </c>
      <c r="Q72" s="1">
        <v>85206</v>
      </c>
      <c r="R72" s="4" t="s">
        <v>3027</v>
      </c>
      <c r="V72" s="1" t="s">
        <v>3160</v>
      </c>
      <c r="W72" s="1" t="s">
        <v>3161</v>
      </c>
      <c r="X72" s="2"/>
      <c r="Y72" s="3" t="s">
        <v>3161</v>
      </c>
      <c r="Z72" s="1" t="s">
        <v>1760</v>
      </c>
    </row>
    <row r="73" spans="1:59" s="1" customFormat="1" x14ac:dyDescent="0.25">
      <c r="B73" s="9" t="s">
        <v>1895</v>
      </c>
      <c r="C73" s="1" t="s">
        <v>4712</v>
      </c>
      <c r="E73" s="6">
        <v>41200</v>
      </c>
      <c r="F73" s="2"/>
      <c r="H73" s="1" t="s">
        <v>3162</v>
      </c>
      <c r="I73" s="2">
        <v>40829</v>
      </c>
      <c r="J73" s="1" t="s">
        <v>3158</v>
      </c>
      <c r="K73" s="1" t="s">
        <v>3793</v>
      </c>
      <c r="L73" s="1" t="s">
        <v>3307</v>
      </c>
      <c r="M73" s="1" t="s">
        <v>3309</v>
      </c>
      <c r="N73" s="1" t="s">
        <v>3310</v>
      </c>
      <c r="O73" s="1" t="s">
        <v>3182</v>
      </c>
      <c r="P73" s="1" t="s">
        <v>296</v>
      </c>
      <c r="Q73" s="1">
        <v>85233</v>
      </c>
      <c r="R73" s="4" t="s">
        <v>3308</v>
      </c>
      <c r="V73" s="1" t="s">
        <v>3160</v>
      </c>
      <c r="W73" s="1" t="s">
        <v>3161</v>
      </c>
      <c r="X73" s="2" t="s">
        <v>5043</v>
      </c>
      <c r="Y73" s="3" t="s">
        <v>3161</v>
      </c>
      <c r="Z73" s="1" t="s">
        <v>1760</v>
      </c>
    </row>
    <row r="74" spans="1:59" s="1" customFormat="1" x14ac:dyDescent="0.25">
      <c r="B74" s="9"/>
      <c r="C74" s="1" t="s">
        <v>4712</v>
      </c>
      <c r="E74" s="6">
        <v>41200</v>
      </c>
      <c r="F74" s="2" t="s">
        <v>4712</v>
      </c>
      <c r="I74" s="2"/>
      <c r="J74" s="1" t="s">
        <v>3158</v>
      </c>
      <c r="K74" s="1" t="s">
        <v>3495</v>
      </c>
      <c r="L74" s="1" t="s">
        <v>3496</v>
      </c>
      <c r="N74" s="1" t="s">
        <v>4933</v>
      </c>
      <c r="O74" s="1" t="s">
        <v>488</v>
      </c>
      <c r="P74" s="1" t="s">
        <v>296</v>
      </c>
      <c r="Q74" s="1">
        <v>85205</v>
      </c>
      <c r="R74" s="4" t="s">
        <v>3497</v>
      </c>
      <c r="X74" s="2"/>
      <c r="Y74" s="3"/>
      <c r="Z74" s="1" t="s">
        <v>4577</v>
      </c>
    </row>
    <row r="75" spans="1:59" s="1" customFormat="1" x14ac:dyDescent="0.25">
      <c r="B75" s="9"/>
      <c r="C75" s="1" t="s">
        <v>4712</v>
      </c>
      <c r="E75" s="6">
        <v>41200</v>
      </c>
      <c r="F75" s="2" t="s">
        <v>4712</v>
      </c>
      <c r="I75" s="2"/>
      <c r="J75" s="1" t="s">
        <v>481</v>
      </c>
      <c r="K75" s="1" t="s">
        <v>3495</v>
      </c>
      <c r="L75" s="1" t="s">
        <v>2738</v>
      </c>
      <c r="M75" s="1" t="s">
        <v>10</v>
      </c>
      <c r="N75" s="1" t="s">
        <v>4933</v>
      </c>
      <c r="O75" s="1" t="s">
        <v>488</v>
      </c>
      <c r="P75" s="1" t="s">
        <v>296</v>
      </c>
      <c r="Q75" s="1">
        <v>85205</v>
      </c>
      <c r="R75" s="4" t="s">
        <v>3497</v>
      </c>
      <c r="X75" s="2"/>
      <c r="Y75" s="3"/>
      <c r="Z75" s="1" t="s">
        <v>480</v>
      </c>
    </row>
    <row r="76" spans="1:59" s="1" customFormat="1" x14ac:dyDescent="0.25">
      <c r="B76" s="9"/>
      <c r="C76" s="1" t="s">
        <v>4712</v>
      </c>
      <c r="E76" s="6">
        <v>41200</v>
      </c>
      <c r="F76" s="2"/>
      <c r="G76" s="1" t="s">
        <v>297</v>
      </c>
      <c r="H76" s="1" t="s">
        <v>3162</v>
      </c>
      <c r="I76" s="2">
        <v>40829</v>
      </c>
      <c r="J76" s="1" t="s">
        <v>481</v>
      </c>
      <c r="K76" s="1" t="s">
        <v>5151</v>
      </c>
      <c r="L76" s="1" t="s">
        <v>5152</v>
      </c>
      <c r="M76" s="1" t="s">
        <v>3008</v>
      </c>
      <c r="N76" s="1" t="s">
        <v>3009</v>
      </c>
      <c r="O76" s="1" t="s">
        <v>488</v>
      </c>
      <c r="P76" s="1" t="s">
        <v>296</v>
      </c>
      <c r="Q76" s="1">
        <v>85208</v>
      </c>
      <c r="R76" s="4" t="s">
        <v>5153</v>
      </c>
      <c r="V76" s="1" t="s">
        <v>3196</v>
      </c>
      <c r="W76" s="1" t="s">
        <v>3161</v>
      </c>
      <c r="X76" s="2"/>
      <c r="Y76" s="3"/>
      <c r="Z76" s="1" t="s">
        <v>494</v>
      </c>
      <c r="AC76" s="1" t="s">
        <v>4712</v>
      </c>
      <c r="AP76" s="1" t="s">
        <v>4712</v>
      </c>
      <c r="BG76" s="1" t="s">
        <v>729</v>
      </c>
    </row>
    <row r="77" spans="1:59" s="1" customFormat="1" x14ac:dyDescent="0.25">
      <c r="B77" s="9"/>
      <c r="C77" s="1" t="s">
        <v>4712</v>
      </c>
      <c r="E77" s="6">
        <v>41200</v>
      </c>
      <c r="F77" s="2"/>
      <c r="I77" s="2">
        <v>40913</v>
      </c>
      <c r="J77" s="1" t="s">
        <v>481</v>
      </c>
      <c r="K77" s="1" t="s">
        <v>3021</v>
      </c>
      <c r="L77" s="1" t="s">
        <v>951</v>
      </c>
      <c r="M77" s="1" t="s">
        <v>952</v>
      </c>
      <c r="N77" s="1" t="s">
        <v>1904</v>
      </c>
      <c r="O77" s="1" t="s">
        <v>488</v>
      </c>
      <c r="P77" s="1" t="s">
        <v>296</v>
      </c>
      <c r="Q77" s="1">
        <v>85201</v>
      </c>
      <c r="R77" s="4"/>
      <c r="X77" s="2" t="s">
        <v>3020</v>
      </c>
      <c r="Y77" s="3" t="s">
        <v>3161</v>
      </c>
    </row>
    <row r="78" spans="1:59" s="1" customFormat="1" x14ac:dyDescent="0.25">
      <c r="B78" s="9"/>
      <c r="C78" s="1" t="s">
        <v>4712</v>
      </c>
      <c r="E78" s="6">
        <v>41200</v>
      </c>
      <c r="F78" s="2"/>
      <c r="H78" s="1" t="s">
        <v>3162</v>
      </c>
      <c r="I78" s="2">
        <v>40829</v>
      </c>
      <c r="J78" s="1" t="s">
        <v>481</v>
      </c>
      <c r="K78" s="1" t="s">
        <v>330</v>
      </c>
      <c r="L78" s="1" t="s">
        <v>331</v>
      </c>
      <c r="M78" s="1" t="s">
        <v>332</v>
      </c>
      <c r="N78" s="1" t="s">
        <v>333</v>
      </c>
      <c r="O78" s="1" t="s">
        <v>5031</v>
      </c>
      <c r="P78" s="1" t="s">
        <v>296</v>
      </c>
      <c r="Q78" s="1">
        <v>85220</v>
      </c>
      <c r="R78" s="4" t="s">
        <v>5120</v>
      </c>
      <c r="X78" s="2"/>
      <c r="Y78" s="3" t="s">
        <v>3161</v>
      </c>
      <c r="Z78" s="1" t="s">
        <v>494</v>
      </c>
      <c r="AC78" s="1" t="s">
        <v>4712</v>
      </c>
      <c r="AD78" s="1" t="s">
        <v>4712</v>
      </c>
      <c r="AF78" s="1" t="s">
        <v>4712</v>
      </c>
      <c r="AG78" s="1" t="s">
        <v>4712</v>
      </c>
      <c r="AH78" s="1" t="s">
        <v>4712</v>
      </c>
      <c r="AI78" s="1" t="s">
        <v>4712</v>
      </c>
      <c r="AJ78" s="1" t="s">
        <v>4712</v>
      </c>
      <c r="AL78" s="1" t="s">
        <v>4712</v>
      </c>
      <c r="AM78" s="1" t="s">
        <v>4712</v>
      </c>
      <c r="AO78" s="1" t="s">
        <v>4712</v>
      </c>
    </row>
    <row r="79" spans="1:59" s="1" customFormat="1" x14ac:dyDescent="0.25">
      <c r="B79" s="9"/>
      <c r="C79" s="1" t="s">
        <v>4712</v>
      </c>
      <c r="E79" s="6">
        <v>41200</v>
      </c>
      <c r="F79" s="2"/>
      <c r="H79" s="1" t="s">
        <v>3162</v>
      </c>
      <c r="I79" s="2">
        <v>40836</v>
      </c>
      <c r="J79" s="1" t="s">
        <v>3158</v>
      </c>
      <c r="K79" s="1" t="s">
        <v>878</v>
      </c>
      <c r="L79" s="1" t="s">
        <v>879</v>
      </c>
      <c r="M79" s="1" t="s">
        <v>142</v>
      </c>
      <c r="N79" s="1" t="s">
        <v>143</v>
      </c>
      <c r="O79" s="1" t="s">
        <v>488</v>
      </c>
      <c r="P79" s="1" t="s">
        <v>296</v>
      </c>
      <c r="Q79" s="1">
        <v>85208</v>
      </c>
      <c r="R79" s="4" t="s">
        <v>141</v>
      </c>
      <c r="V79" s="1" t="s">
        <v>3196</v>
      </c>
      <c r="W79" s="1" t="s">
        <v>3161</v>
      </c>
      <c r="X79" s="2"/>
      <c r="Y79" s="3" t="s">
        <v>3161</v>
      </c>
      <c r="Z79" s="1" t="s">
        <v>494</v>
      </c>
      <c r="AC79" s="1" t="s">
        <v>729</v>
      </c>
      <c r="AD79" s="1" t="s">
        <v>4712</v>
      </c>
      <c r="AE79" s="1" t="s">
        <v>4712</v>
      </c>
      <c r="AJ79" s="1" t="s">
        <v>4712</v>
      </c>
      <c r="AL79" s="1" t="s">
        <v>4712</v>
      </c>
    </row>
    <row r="80" spans="1:59" s="1" customFormat="1" x14ac:dyDescent="0.25">
      <c r="B80" s="9"/>
      <c r="C80" s="1" t="s">
        <v>4712</v>
      </c>
      <c r="E80" s="6">
        <v>41200</v>
      </c>
      <c r="F80" s="2"/>
      <c r="I80" s="2">
        <v>40836</v>
      </c>
      <c r="J80" s="1" t="s">
        <v>481</v>
      </c>
      <c r="K80" s="1" t="s">
        <v>187</v>
      </c>
      <c r="L80" s="1" t="s">
        <v>2144</v>
      </c>
      <c r="M80" s="1" t="s">
        <v>2145</v>
      </c>
      <c r="N80" s="1" t="s">
        <v>2146</v>
      </c>
      <c r="O80" s="1" t="s">
        <v>5031</v>
      </c>
      <c r="P80" s="1" t="s">
        <v>296</v>
      </c>
      <c r="Q80" s="1">
        <v>85220</v>
      </c>
      <c r="R80" s="4"/>
      <c r="V80" s="1" t="s">
        <v>3160</v>
      </c>
      <c r="W80" s="1" t="s">
        <v>2143</v>
      </c>
      <c r="X80" s="2"/>
      <c r="Y80" s="3" t="s">
        <v>3161</v>
      </c>
    </row>
    <row r="81" spans="1:57" s="1" customFormat="1" x14ac:dyDescent="0.25">
      <c r="A81" s="7" t="s">
        <v>1900</v>
      </c>
      <c r="B81" s="9">
        <v>12</v>
      </c>
      <c r="C81" s="1" t="s">
        <v>4712</v>
      </c>
      <c r="E81" s="6">
        <v>41200</v>
      </c>
      <c r="F81" s="2"/>
      <c r="H81" s="1" t="s">
        <v>3162</v>
      </c>
      <c r="I81" s="2">
        <v>40829</v>
      </c>
      <c r="J81" s="1" t="s">
        <v>481</v>
      </c>
      <c r="K81" s="1" t="s">
        <v>2151</v>
      </c>
      <c r="L81" s="1" t="s">
        <v>2152</v>
      </c>
      <c r="M81" s="1" t="s">
        <v>2153</v>
      </c>
      <c r="N81" s="1" t="s">
        <v>2154</v>
      </c>
      <c r="O81" s="1" t="s">
        <v>4425</v>
      </c>
      <c r="P81" s="1" t="s">
        <v>296</v>
      </c>
      <c r="Q81" s="1">
        <v>85242</v>
      </c>
      <c r="R81" s="4" t="s">
        <v>5121</v>
      </c>
      <c r="V81" s="1" t="s">
        <v>3160</v>
      </c>
      <c r="W81" s="1" t="s">
        <v>2148</v>
      </c>
      <c r="X81" s="2"/>
      <c r="Y81" s="3" t="s">
        <v>3161</v>
      </c>
      <c r="Z81" s="1" t="s">
        <v>494</v>
      </c>
      <c r="AC81" s="1" t="s">
        <v>4712</v>
      </c>
      <c r="AD81" s="1" t="s">
        <v>4712</v>
      </c>
      <c r="AN81" s="1" t="s">
        <v>4712</v>
      </c>
      <c r="AO81" s="1" t="s">
        <v>4712</v>
      </c>
    </row>
    <row r="82" spans="1:57" s="1" customFormat="1" x14ac:dyDescent="0.25">
      <c r="A82" s="1" t="s">
        <v>2305</v>
      </c>
      <c r="B82" s="9">
        <v>25</v>
      </c>
      <c r="C82" s="1" t="s">
        <v>4712</v>
      </c>
      <c r="E82" s="6">
        <v>41200</v>
      </c>
      <c r="F82" s="2"/>
      <c r="H82" s="1" t="s">
        <v>3162</v>
      </c>
      <c r="I82" s="2">
        <v>40899</v>
      </c>
      <c r="J82" s="1" t="s">
        <v>481</v>
      </c>
      <c r="K82" s="1" t="s">
        <v>2673</v>
      </c>
      <c r="L82" s="1" t="s">
        <v>2674</v>
      </c>
      <c r="M82" s="1" t="s">
        <v>2675</v>
      </c>
      <c r="N82" s="1" t="s">
        <v>3687</v>
      </c>
      <c r="O82" s="1" t="s">
        <v>488</v>
      </c>
      <c r="P82" s="1" t="s">
        <v>296</v>
      </c>
      <c r="R82" s="4"/>
      <c r="V82" s="1" t="s">
        <v>3175</v>
      </c>
      <c r="W82" s="1" t="s">
        <v>3189</v>
      </c>
      <c r="X82" s="2"/>
      <c r="Y82" s="3" t="s">
        <v>3161</v>
      </c>
      <c r="AC82" s="1" t="s">
        <v>4712</v>
      </c>
      <c r="AD82" s="1" t="s">
        <v>4712</v>
      </c>
    </row>
    <row r="83" spans="1:57" s="1" customFormat="1" x14ac:dyDescent="0.25">
      <c r="A83" s="1" t="s">
        <v>3527</v>
      </c>
      <c r="B83" s="9">
        <v>25</v>
      </c>
      <c r="C83" s="1" t="s">
        <v>4712</v>
      </c>
      <c r="E83" s="6">
        <v>41200</v>
      </c>
      <c r="F83" s="2"/>
      <c r="H83" s="1" t="s">
        <v>3161</v>
      </c>
      <c r="I83" s="2">
        <v>40829</v>
      </c>
      <c r="J83" s="1" t="s">
        <v>481</v>
      </c>
      <c r="K83" s="1" t="s">
        <v>832</v>
      </c>
      <c r="L83" s="1" t="s">
        <v>3082</v>
      </c>
      <c r="M83" s="1" t="s">
        <v>834</v>
      </c>
      <c r="N83" s="1" t="s">
        <v>836</v>
      </c>
      <c r="O83" s="1" t="s">
        <v>924</v>
      </c>
      <c r="P83" s="1" t="s">
        <v>4426</v>
      </c>
      <c r="Q83" s="1">
        <v>85257</v>
      </c>
      <c r="R83" s="4" t="s">
        <v>833</v>
      </c>
      <c r="T83" s="1" t="s">
        <v>297</v>
      </c>
      <c r="V83" s="1" t="s">
        <v>3160</v>
      </c>
      <c r="W83" s="1" t="s">
        <v>3161</v>
      </c>
      <c r="X83" s="2" t="s">
        <v>1433</v>
      </c>
      <c r="Y83" s="3" t="s">
        <v>3161</v>
      </c>
      <c r="Z83" s="1" t="s">
        <v>494</v>
      </c>
      <c r="AC83" s="1" t="s">
        <v>4712</v>
      </c>
      <c r="AD83" s="1" t="s">
        <v>4712</v>
      </c>
      <c r="AE83" s="1" t="s">
        <v>4712</v>
      </c>
      <c r="AF83" s="1" t="s">
        <v>4712</v>
      </c>
      <c r="AG83" s="1" t="s">
        <v>4712</v>
      </c>
      <c r="AH83" s="1" t="s">
        <v>4712</v>
      </c>
      <c r="AI83" s="1" t="s">
        <v>4712</v>
      </c>
      <c r="AJ83" s="1" t="s">
        <v>4712</v>
      </c>
      <c r="AK83" s="1" t="s">
        <v>4712</v>
      </c>
      <c r="AL83" s="1" t="s">
        <v>4712</v>
      </c>
      <c r="AO83" s="1" t="s">
        <v>4712</v>
      </c>
      <c r="AP83" s="1" t="s">
        <v>4712</v>
      </c>
      <c r="BC83" s="1" t="s">
        <v>4712</v>
      </c>
      <c r="BE83" s="1" t="s">
        <v>4712</v>
      </c>
    </row>
    <row r="84" spans="1:57" s="1" customFormat="1" x14ac:dyDescent="0.25">
      <c r="A84" s="1" t="s">
        <v>1799</v>
      </c>
      <c r="B84" s="9">
        <v>25</v>
      </c>
      <c r="C84" s="1" t="s">
        <v>4712</v>
      </c>
      <c r="E84" s="6">
        <v>41200</v>
      </c>
      <c r="F84" s="2"/>
      <c r="H84" s="1" t="s">
        <v>3162</v>
      </c>
      <c r="I84" s="2">
        <v>40857</v>
      </c>
      <c r="J84" s="1" t="s">
        <v>481</v>
      </c>
      <c r="K84" s="1" t="s">
        <v>2661</v>
      </c>
      <c r="L84" s="1" t="s">
        <v>2662</v>
      </c>
      <c r="M84" s="1" t="s">
        <v>1610</v>
      </c>
      <c r="N84" s="1" t="s">
        <v>1611</v>
      </c>
      <c r="O84" s="1" t="s">
        <v>488</v>
      </c>
      <c r="P84" s="1" t="s">
        <v>296</v>
      </c>
      <c r="Q84" s="1">
        <v>85206</v>
      </c>
      <c r="R84" s="4" t="s">
        <v>1609</v>
      </c>
      <c r="V84" s="1" t="s">
        <v>3160</v>
      </c>
      <c r="W84" s="1" t="s">
        <v>3161</v>
      </c>
      <c r="X84" s="2" t="s">
        <v>3025</v>
      </c>
      <c r="Y84" s="3" t="s">
        <v>3161</v>
      </c>
      <c r="Z84" s="1" t="s">
        <v>1760</v>
      </c>
    </row>
    <row r="85" spans="1:57" s="1" customFormat="1" x14ac:dyDescent="0.25">
      <c r="A85" s="1" t="s">
        <v>4586</v>
      </c>
      <c r="B85" s="9">
        <v>25</v>
      </c>
      <c r="C85" s="1" t="s">
        <v>4712</v>
      </c>
      <c r="E85" s="6">
        <v>41200</v>
      </c>
      <c r="F85" s="2"/>
      <c r="I85" s="2">
        <v>40829</v>
      </c>
      <c r="J85" s="1" t="s">
        <v>481</v>
      </c>
      <c r="K85" s="1" t="s">
        <v>1624</v>
      </c>
      <c r="L85" s="1" t="s">
        <v>5150</v>
      </c>
      <c r="M85" s="1" t="s">
        <v>1626</v>
      </c>
      <c r="N85" s="1" t="s">
        <v>4563</v>
      </c>
      <c r="O85" s="1" t="s">
        <v>5031</v>
      </c>
      <c r="P85" s="1" t="s">
        <v>296</v>
      </c>
      <c r="Q85" s="1">
        <v>85220</v>
      </c>
      <c r="R85" s="4" t="s">
        <v>1625</v>
      </c>
      <c r="X85" s="2" t="s">
        <v>2123</v>
      </c>
      <c r="Y85" s="3" t="s">
        <v>3161</v>
      </c>
      <c r="Z85" s="1" t="s">
        <v>1760</v>
      </c>
    </row>
    <row r="86" spans="1:57" s="1" customFormat="1" x14ac:dyDescent="0.25">
      <c r="A86" s="7" t="s">
        <v>1801</v>
      </c>
      <c r="B86" s="9">
        <v>12</v>
      </c>
      <c r="C86" s="1" t="s">
        <v>4712</v>
      </c>
      <c r="E86" s="6">
        <v>41200</v>
      </c>
      <c r="F86" s="2"/>
      <c r="H86" s="1" t="s">
        <v>3162</v>
      </c>
      <c r="I86" s="2">
        <v>40934</v>
      </c>
      <c r="J86" s="1" t="s">
        <v>3158</v>
      </c>
      <c r="K86" s="1" t="s">
        <v>2119</v>
      </c>
      <c r="L86" s="1" t="s">
        <v>2120</v>
      </c>
      <c r="M86" s="1" t="s">
        <v>2121</v>
      </c>
      <c r="N86" s="1" t="s">
        <v>2122</v>
      </c>
      <c r="O86" s="1" t="s">
        <v>488</v>
      </c>
      <c r="P86" s="1" t="s">
        <v>296</v>
      </c>
      <c r="Q86" s="1">
        <v>85206</v>
      </c>
      <c r="R86" s="4"/>
      <c r="V86" s="1" t="s">
        <v>3196</v>
      </c>
      <c r="W86" s="1" t="s">
        <v>3189</v>
      </c>
      <c r="X86" s="2" t="s">
        <v>1015</v>
      </c>
      <c r="Y86" s="3" t="s">
        <v>3161</v>
      </c>
      <c r="AC86" s="1" t="s">
        <v>4712</v>
      </c>
      <c r="AD86" s="1" t="s">
        <v>4712</v>
      </c>
      <c r="AE86" s="1" t="s">
        <v>4712</v>
      </c>
      <c r="AK86" s="1" t="s">
        <v>4712</v>
      </c>
    </row>
    <row r="87" spans="1:57" s="1" customFormat="1" x14ac:dyDescent="0.25">
      <c r="A87" s="1" t="s">
        <v>4587</v>
      </c>
      <c r="B87" s="9">
        <v>25</v>
      </c>
      <c r="C87" s="1" t="s">
        <v>4712</v>
      </c>
      <c r="E87" s="6">
        <v>41200</v>
      </c>
      <c r="F87" s="2"/>
      <c r="I87" s="2">
        <v>40829</v>
      </c>
      <c r="J87" s="1" t="s">
        <v>3158</v>
      </c>
      <c r="K87" s="1" t="s">
        <v>2123</v>
      </c>
      <c r="L87" s="1" t="s">
        <v>2124</v>
      </c>
      <c r="M87" s="1" t="s">
        <v>2138</v>
      </c>
      <c r="N87" s="1" t="s">
        <v>2139</v>
      </c>
      <c r="O87" s="1" t="s">
        <v>3192</v>
      </c>
      <c r="P87" s="1" t="s">
        <v>296</v>
      </c>
      <c r="Q87" s="1">
        <v>85118</v>
      </c>
      <c r="R87" s="4" t="s">
        <v>2137</v>
      </c>
      <c r="V87" s="1" t="s">
        <v>3196</v>
      </c>
      <c r="W87" s="1" t="s">
        <v>3161</v>
      </c>
      <c r="X87" s="2" t="s">
        <v>1624</v>
      </c>
      <c r="Y87" s="3" t="s">
        <v>3161</v>
      </c>
      <c r="Z87" s="1" t="s">
        <v>494</v>
      </c>
      <c r="AC87" s="1" t="s">
        <v>4712</v>
      </c>
      <c r="AD87" s="1" t="s">
        <v>5053</v>
      </c>
      <c r="AE87" s="1" t="s">
        <v>4712</v>
      </c>
    </row>
    <row r="88" spans="1:57" s="1" customFormat="1" x14ac:dyDescent="0.25">
      <c r="B88" s="9"/>
      <c r="C88" s="1" t="s">
        <v>4712</v>
      </c>
      <c r="E88" s="6">
        <v>41200</v>
      </c>
      <c r="F88" s="2"/>
      <c r="I88" s="2">
        <v>40829</v>
      </c>
      <c r="J88" s="1" t="s">
        <v>481</v>
      </c>
      <c r="K88" s="1" t="s">
        <v>1416</v>
      </c>
      <c r="L88" s="1" t="s">
        <v>299</v>
      </c>
      <c r="M88" s="1" t="s">
        <v>1418</v>
      </c>
      <c r="N88" s="1" t="s">
        <v>1419</v>
      </c>
      <c r="O88" s="1" t="s">
        <v>3023</v>
      </c>
      <c r="P88" s="1" t="s">
        <v>296</v>
      </c>
      <c r="Q88" s="1">
        <v>85206</v>
      </c>
      <c r="R88" s="4" t="s">
        <v>1417</v>
      </c>
      <c r="X88" s="2"/>
      <c r="Y88" s="3"/>
      <c r="Z88" s="1" t="s">
        <v>1760</v>
      </c>
    </row>
    <row r="89" spans="1:57" s="1" customFormat="1" x14ac:dyDescent="0.25">
      <c r="A89" s="1" t="s">
        <v>2873</v>
      </c>
      <c r="B89" s="9">
        <v>25</v>
      </c>
      <c r="C89" s="1" t="s">
        <v>4712</v>
      </c>
      <c r="E89" s="6">
        <v>41200</v>
      </c>
      <c r="F89" s="2"/>
      <c r="I89" s="2">
        <v>40836</v>
      </c>
      <c r="J89" s="1" t="s">
        <v>3158</v>
      </c>
      <c r="K89" s="1" t="s">
        <v>1430</v>
      </c>
      <c r="L89" s="1" t="s">
        <v>4351</v>
      </c>
      <c r="M89" s="1" t="s">
        <v>1431</v>
      </c>
      <c r="N89" s="1" t="s">
        <v>1432</v>
      </c>
      <c r="O89" s="1" t="s">
        <v>488</v>
      </c>
      <c r="P89" s="1" t="s">
        <v>296</v>
      </c>
      <c r="Q89" s="1">
        <v>85202</v>
      </c>
      <c r="R89" s="4"/>
      <c r="V89" s="1" t="s">
        <v>3160</v>
      </c>
      <c r="W89" s="1" t="s">
        <v>3189</v>
      </c>
      <c r="X89" s="2" t="s">
        <v>1016</v>
      </c>
      <c r="Y89" s="3" t="s">
        <v>3161</v>
      </c>
      <c r="AC89" s="1" t="s">
        <v>4712</v>
      </c>
      <c r="AD89" s="1" t="s">
        <v>4712</v>
      </c>
      <c r="AJ89" s="1" t="s">
        <v>4712</v>
      </c>
      <c r="AK89" s="1" t="s">
        <v>4712</v>
      </c>
      <c r="AL89" s="1" t="s">
        <v>4712</v>
      </c>
    </row>
    <row r="90" spans="1:57" s="1" customFormat="1" x14ac:dyDescent="0.25">
      <c r="B90" s="9"/>
      <c r="C90" s="1" t="s">
        <v>4712</v>
      </c>
      <c r="E90" s="6">
        <v>41200</v>
      </c>
      <c r="F90" s="2"/>
      <c r="I90" s="2">
        <v>40836</v>
      </c>
      <c r="J90" s="1" t="s">
        <v>481</v>
      </c>
      <c r="K90" s="1" t="s">
        <v>1242</v>
      </c>
      <c r="L90" s="1" t="s">
        <v>3048</v>
      </c>
      <c r="M90" s="1" t="s">
        <v>1243</v>
      </c>
      <c r="N90" s="1" t="s">
        <v>1244</v>
      </c>
      <c r="O90" s="1" t="s">
        <v>488</v>
      </c>
      <c r="P90" s="1" t="s">
        <v>296</v>
      </c>
      <c r="Q90" s="1">
        <v>85208</v>
      </c>
      <c r="R90" s="4"/>
      <c r="X90" s="2"/>
      <c r="Y90" s="3"/>
    </row>
    <row r="91" spans="1:57" s="1" customFormat="1" x14ac:dyDescent="0.25">
      <c r="B91" s="9"/>
      <c r="C91" s="1" t="s">
        <v>4712</v>
      </c>
      <c r="E91" s="6">
        <v>41200</v>
      </c>
      <c r="F91" s="2"/>
      <c r="I91" s="2">
        <v>40836</v>
      </c>
      <c r="J91" s="1" t="s">
        <v>3158</v>
      </c>
      <c r="K91" s="1" t="s">
        <v>1242</v>
      </c>
      <c r="L91" s="1" t="s">
        <v>1536</v>
      </c>
      <c r="M91" s="1" t="s">
        <v>1243</v>
      </c>
      <c r="N91" s="1" t="s">
        <v>1244</v>
      </c>
      <c r="O91" s="1" t="s">
        <v>488</v>
      </c>
      <c r="P91" s="1" t="s">
        <v>296</v>
      </c>
      <c r="Q91" s="1">
        <v>85208</v>
      </c>
      <c r="R91" s="4"/>
      <c r="X91" s="2"/>
      <c r="Y91" s="3"/>
    </row>
    <row r="92" spans="1:57" s="1" customFormat="1" x14ac:dyDescent="0.25">
      <c r="B92" s="9"/>
      <c r="C92" s="1" t="s">
        <v>4712</v>
      </c>
      <c r="E92" s="6">
        <v>41200</v>
      </c>
      <c r="F92" s="2" t="s">
        <v>4712</v>
      </c>
      <c r="I92" s="2"/>
      <c r="J92" s="1" t="s">
        <v>3158</v>
      </c>
      <c r="K92" s="1" t="s">
        <v>129</v>
      </c>
      <c r="L92" s="1" t="s">
        <v>954</v>
      </c>
      <c r="M92" s="1" t="s">
        <v>130</v>
      </c>
      <c r="N92" s="1" t="s">
        <v>4296</v>
      </c>
      <c r="O92" s="1" t="s">
        <v>131</v>
      </c>
      <c r="P92" s="1" t="s">
        <v>296</v>
      </c>
      <c r="Q92" s="1">
        <v>85205</v>
      </c>
      <c r="R92" s="4"/>
      <c r="X92" s="2"/>
      <c r="Y92" s="3"/>
    </row>
    <row r="93" spans="1:57" s="1" customFormat="1" x14ac:dyDescent="0.25">
      <c r="A93" s="1" t="s">
        <v>1902</v>
      </c>
      <c r="B93" s="9">
        <v>25</v>
      </c>
      <c r="C93" s="1" t="s">
        <v>4712</v>
      </c>
      <c r="E93" s="6">
        <v>41201</v>
      </c>
      <c r="F93" s="2"/>
      <c r="G93" s="1" t="s">
        <v>297</v>
      </c>
      <c r="I93" s="2">
        <v>40850</v>
      </c>
      <c r="J93" s="1" t="s">
        <v>3158</v>
      </c>
      <c r="K93" s="1" t="s">
        <v>3260</v>
      </c>
      <c r="L93" s="1" t="s">
        <v>3261</v>
      </c>
      <c r="M93" s="1" t="s">
        <v>345</v>
      </c>
      <c r="N93" s="1" t="s">
        <v>346</v>
      </c>
      <c r="O93" s="1" t="s">
        <v>488</v>
      </c>
      <c r="P93" s="1" t="s">
        <v>296</v>
      </c>
      <c r="Q93" s="1" t="s">
        <v>486</v>
      </c>
      <c r="R93" s="4"/>
      <c r="V93" s="1" t="s">
        <v>3196</v>
      </c>
      <c r="W93" s="1" t="s">
        <v>3189</v>
      </c>
      <c r="X93" s="2" t="s">
        <v>540</v>
      </c>
      <c r="Y93" s="3" t="s">
        <v>3161</v>
      </c>
    </row>
    <row r="94" spans="1:57" s="1" customFormat="1" x14ac:dyDescent="0.25">
      <c r="C94" s="3">
        <f>COUNTA(C62:C93)</f>
        <v>32</v>
      </c>
      <c r="D94" s="3"/>
      <c r="E94" s="3">
        <f>COUNTA(E62:E93)</f>
        <v>32</v>
      </c>
      <c r="F94" s="3">
        <f>COUNTA(F62:F93)</f>
        <v>7</v>
      </c>
      <c r="G94" s="3">
        <f>COUNTA(G62:G93)</f>
        <v>2</v>
      </c>
      <c r="H94" s="6">
        <v>41200</v>
      </c>
      <c r="J94" s="1" t="s">
        <v>3432</v>
      </c>
      <c r="W94" s="2"/>
      <c r="X94" s="3"/>
      <c r="AB94" s="1" t="s">
        <v>4712</v>
      </c>
      <c r="AC94" s="1" t="s">
        <v>4712</v>
      </c>
    </row>
    <row r="95" spans="1:57" s="1" customFormat="1" x14ac:dyDescent="0.25">
      <c r="A95" s="1" t="s">
        <v>2642</v>
      </c>
      <c r="B95" s="9">
        <v>25</v>
      </c>
      <c r="C95" s="1" t="s">
        <v>4712</v>
      </c>
      <c r="E95" s="6">
        <v>41207</v>
      </c>
      <c r="F95" s="2"/>
      <c r="H95" s="1" t="s">
        <v>3162</v>
      </c>
      <c r="I95" s="2">
        <v>40836</v>
      </c>
      <c r="J95" s="1" t="s">
        <v>3158</v>
      </c>
      <c r="K95" s="1" t="s">
        <v>3163</v>
      </c>
      <c r="L95" s="1" t="s">
        <v>3164</v>
      </c>
      <c r="M95" s="1" t="s">
        <v>3166</v>
      </c>
      <c r="N95" s="1" t="s">
        <v>3167</v>
      </c>
      <c r="O95" s="1" t="s">
        <v>488</v>
      </c>
      <c r="P95" s="1" t="s">
        <v>296</v>
      </c>
      <c r="Q95" s="1">
        <v>85206</v>
      </c>
      <c r="R95" s="4" t="s">
        <v>3165</v>
      </c>
      <c r="V95" s="1" t="s">
        <v>3160</v>
      </c>
      <c r="W95" s="1" t="s">
        <v>3161</v>
      </c>
      <c r="X95" s="2" t="s">
        <v>5106</v>
      </c>
      <c r="Y95" s="3" t="s">
        <v>3161</v>
      </c>
      <c r="Z95" s="1" t="s">
        <v>494</v>
      </c>
      <c r="AC95" s="1" t="s">
        <v>3162</v>
      </c>
      <c r="AD95" s="1" t="s">
        <v>4712</v>
      </c>
      <c r="AF95" s="1" t="s">
        <v>4712</v>
      </c>
    </row>
    <row r="96" spans="1:57" s="1" customFormat="1" x14ac:dyDescent="0.25">
      <c r="A96" s="1" t="s">
        <v>2631</v>
      </c>
      <c r="B96" s="9">
        <v>25</v>
      </c>
      <c r="C96" s="1" t="s">
        <v>4712</v>
      </c>
      <c r="E96" s="6">
        <v>41207</v>
      </c>
      <c r="F96" s="2"/>
      <c r="I96" s="2">
        <v>40829</v>
      </c>
      <c r="J96" s="1" t="s">
        <v>3158</v>
      </c>
      <c r="K96" s="1" t="s">
        <v>3350</v>
      </c>
      <c r="L96" s="1" t="s">
        <v>3351</v>
      </c>
      <c r="M96" s="1" t="s">
        <v>3426</v>
      </c>
      <c r="N96" s="1" t="s">
        <v>3353</v>
      </c>
      <c r="O96" s="1" t="s">
        <v>488</v>
      </c>
      <c r="P96" s="1" t="s">
        <v>296</v>
      </c>
      <c r="Q96" s="1">
        <v>85205</v>
      </c>
      <c r="R96" s="4" t="s">
        <v>3352</v>
      </c>
      <c r="V96" s="1" t="s">
        <v>3196</v>
      </c>
      <c r="W96" s="1" t="s">
        <v>3161</v>
      </c>
      <c r="X96" s="2" t="s">
        <v>912</v>
      </c>
      <c r="Y96" s="3" t="s">
        <v>3161</v>
      </c>
      <c r="Z96" s="1" t="s">
        <v>1760</v>
      </c>
    </row>
    <row r="97" spans="1:49" s="1" customFormat="1" x14ac:dyDescent="0.25">
      <c r="B97" s="9"/>
      <c r="C97" s="1" t="s">
        <v>4712</v>
      </c>
      <c r="E97" s="6">
        <v>41207</v>
      </c>
      <c r="F97" s="2" t="s">
        <v>4712</v>
      </c>
      <c r="I97" s="2"/>
      <c r="J97" s="1" t="s">
        <v>481</v>
      </c>
      <c r="K97" s="1" t="s">
        <v>4824</v>
      </c>
      <c r="L97" s="1" t="s">
        <v>331</v>
      </c>
      <c r="M97" s="1" t="s">
        <v>4825</v>
      </c>
      <c r="N97" s="1" t="s">
        <v>4827</v>
      </c>
      <c r="O97" s="1" t="s">
        <v>5031</v>
      </c>
      <c r="P97" s="1" t="s">
        <v>296</v>
      </c>
      <c r="Q97" s="1">
        <v>85120</v>
      </c>
      <c r="R97" s="4"/>
      <c r="T97" s="1" t="s">
        <v>297</v>
      </c>
      <c r="X97" s="2"/>
      <c r="Y97" s="3"/>
    </row>
    <row r="98" spans="1:49" s="1" customFormat="1" x14ac:dyDescent="0.25">
      <c r="B98" s="9"/>
      <c r="C98" s="1" t="s">
        <v>4712</v>
      </c>
      <c r="E98" s="6">
        <v>41207</v>
      </c>
      <c r="F98" s="2"/>
      <c r="I98" s="2">
        <v>40829</v>
      </c>
      <c r="J98" s="1" t="s">
        <v>481</v>
      </c>
      <c r="K98" s="1" t="s">
        <v>4421</v>
      </c>
      <c r="L98" s="1" t="s">
        <v>4427</v>
      </c>
      <c r="M98" s="1" t="s">
        <v>4423</v>
      </c>
      <c r="N98" s="1" t="s">
        <v>4424</v>
      </c>
      <c r="O98" s="1" t="s">
        <v>4425</v>
      </c>
      <c r="P98" s="1" t="s">
        <v>4426</v>
      </c>
      <c r="Q98" s="1">
        <v>85243</v>
      </c>
      <c r="R98" s="4" t="s">
        <v>4422</v>
      </c>
      <c r="X98" s="2"/>
      <c r="Y98" s="3"/>
      <c r="Z98" s="1" t="s">
        <v>480</v>
      </c>
    </row>
    <row r="99" spans="1:49" s="1" customFormat="1" x14ac:dyDescent="0.25">
      <c r="B99" s="9"/>
      <c r="C99" s="1" t="s">
        <v>4712</v>
      </c>
      <c r="E99" s="6">
        <v>41207</v>
      </c>
      <c r="F99" s="2" t="s">
        <v>4712</v>
      </c>
      <c r="I99" s="2"/>
      <c r="J99" s="1" t="s">
        <v>3158</v>
      </c>
      <c r="K99" s="1" t="s">
        <v>3492</v>
      </c>
      <c r="L99" s="1" t="s">
        <v>2161</v>
      </c>
      <c r="M99" s="1" t="s">
        <v>3493</v>
      </c>
      <c r="N99" s="1" t="s">
        <v>3494</v>
      </c>
      <c r="O99" s="1" t="s">
        <v>488</v>
      </c>
      <c r="P99" s="1" t="s">
        <v>296</v>
      </c>
      <c r="Q99" s="1">
        <v>85210</v>
      </c>
      <c r="R99" s="4" t="s">
        <v>4581</v>
      </c>
      <c r="X99" s="2"/>
      <c r="Y99" s="3"/>
    </row>
    <row r="100" spans="1:49" s="1" customFormat="1" x14ac:dyDescent="0.25">
      <c r="A100" s="1" t="s">
        <v>699</v>
      </c>
      <c r="B100" s="9">
        <v>25</v>
      </c>
      <c r="C100" s="1" t="s">
        <v>4712</v>
      </c>
      <c r="E100" s="6">
        <v>41207</v>
      </c>
      <c r="F100" s="2"/>
      <c r="I100" s="2">
        <v>40857</v>
      </c>
      <c r="J100" s="1" t="s">
        <v>3158</v>
      </c>
      <c r="K100" s="1" t="s">
        <v>4359</v>
      </c>
      <c r="L100" s="1" t="s">
        <v>3069</v>
      </c>
      <c r="M100" s="1" t="s">
        <v>3071</v>
      </c>
      <c r="N100" s="1" t="s">
        <v>3072</v>
      </c>
      <c r="O100" s="1" t="s">
        <v>650</v>
      </c>
      <c r="P100" s="1" t="s">
        <v>296</v>
      </c>
      <c r="Q100" s="1">
        <v>85224</v>
      </c>
      <c r="R100" s="4" t="s">
        <v>3070</v>
      </c>
      <c r="V100" s="1" t="s">
        <v>3160</v>
      </c>
      <c r="W100" s="1" t="s">
        <v>3161</v>
      </c>
      <c r="X100" s="2" t="s">
        <v>539</v>
      </c>
      <c r="Y100" s="3" t="s">
        <v>3161</v>
      </c>
      <c r="Z100" s="1" t="s">
        <v>1760</v>
      </c>
    </row>
    <row r="101" spans="1:49" s="1" customFormat="1" x14ac:dyDescent="0.25">
      <c r="B101" s="9"/>
      <c r="C101" s="1" t="s">
        <v>4712</v>
      </c>
      <c r="E101" s="6">
        <v>41207</v>
      </c>
      <c r="F101" s="2"/>
      <c r="H101" s="1" t="s">
        <v>3162</v>
      </c>
      <c r="I101" s="2">
        <v>40836</v>
      </c>
      <c r="J101" s="1" t="s">
        <v>3158</v>
      </c>
      <c r="K101" s="1" t="s">
        <v>3083</v>
      </c>
      <c r="L101" s="1" t="s">
        <v>3084</v>
      </c>
      <c r="M101" s="1" t="s">
        <v>3086</v>
      </c>
      <c r="N101" s="1" t="s">
        <v>1903</v>
      </c>
      <c r="O101" s="1" t="s">
        <v>488</v>
      </c>
      <c r="P101" s="1" t="s">
        <v>296</v>
      </c>
      <c r="Q101" s="1">
        <v>85213</v>
      </c>
      <c r="R101" s="4" t="s">
        <v>3085</v>
      </c>
      <c r="X101" s="2"/>
      <c r="Y101" s="3"/>
      <c r="Z101" s="1" t="s">
        <v>4577</v>
      </c>
    </row>
    <row r="102" spans="1:49" s="1" customFormat="1" x14ac:dyDescent="0.25">
      <c r="B102" s="9"/>
      <c r="C102" s="1" t="s">
        <v>4712</v>
      </c>
      <c r="E102" s="6">
        <v>41207</v>
      </c>
      <c r="F102" s="2"/>
      <c r="H102" s="1" t="s">
        <v>3162</v>
      </c>
      <c r="I102" s="2">
        <v>40836</v>
      </c>
      <c r="J102" s="1" t="s">
        <v>481</v>
      </c>
      <c r="K102" s="1" t="s">
        <v>3083</v>
      </c>
      <c r="L102" s="1" t="s">
        <v>3087</v>
      </c>
      <c r="M102" s="1" t="s">
        <v>3086</v>
      </c>
      <c r="N102" s="1" t="s">
        <v>1903</v>
      </c>
      <c r="O102" s="1" t="s">
        <v>488</v>
      </c>
      <c r="P102" s="1" t="s">
        <v>296</v>
      </c>
      <c r="Q102" s="1">
        <v>85213</v>
      </c>
      <c r="R102" s="4" t="s">
        <v>3085</v>
      </c>
      <c r="X102" s="2"/>
      <c r="Y102" s="3"/>
      <c r="Z102" s="1" t="s">
        <v>480</v>
      </c>
    </row>
    <row r="103" spans="1:49" s="1" customFormat="1" x14ac:dyDescent="0.25">
      <c r="A103" s="1" t="s">
        <v>2301</v>
      </c>
      <c r="B103" s="9">
        <v>25</v>
      </c>
      <c r="C103" s="1" t="s">
        <v>4712</v>
      </c>
      <c r="E103" s="6">
        <v>41207</v>
      </c>
      <c r="F103" s="2"/>
      <c r="I103" s="2">
        <v>40850</v>
      </c>
      <c r="J103" s="1" t="s">
        <v>3158</v>
      </c>
      <c r="K103" s="1" t="s">
        <v>3106</v>
      </c>
      <c r="L103" s="1" t="s">
        <v>3107</v>
      </c>
      <c r="M103" s="1" t="s">
        <v>3108</v>
      </c>
      <c r="N103" s="1" t="s">
        <v>2543</v>
      </c>
      <c r="O103" s="1" t="s">
        <v>488</v>
      </c>
      <c r="P103" s="1" t="s">
        <v>296</v>
      </c>
      <c r="Q103" s="1">
        <v>85213</v>
      </c>
      <c r="R103" s="4" t="s">
        <v>3846</v>
      </c>
      <c r="V103" s="1" t="s">
        <v>3196</v>
      </c>
      <c r="W103" s="1" t="s">
        <v>3161</v>
      </c>
      <c r="X103" s="2" t="s">
        <v>3379</v>
      </c>
      <c r="Y103" s="3" t="s">
        <v>3161</v>
      </c>
      <c r="Z103" s="1" t="s">
        <v>1059</v>
      </c>
      <c r="AC103" s="1" t="s">
        <v>4712</v>
      </c>
      <c r="AD103" s="1" t="s">
        <v>4712</v>
      </c>
      <c r="AE103" s="1" t="s">
        <v>4712</v>
      </c>
      <c r="AP103" s="1" t="s">
        <v>4712</v>
      </c>
      <c r="AW103" s="1" t="s">
        <v>4712</v>
      </c>
    </row>
    <row r="104" spans="1:49" s="1" customFormat="1" x14ac:dyDescent="0.25">
      <c r="A104" s="8" t="s">
        <v>3533</v>
      </c>
      <c r="B104" s="9">
        <v>12</v>
      </c>
      <c r="C104" s="1" t="s">
        <v>4712</v>
      </c>
      <c r="E104" s="6">
        <v>41207</v>
      </c>
      <c r="F104" s="2" t="s">
        <v>4712</v>
      </c>
      <c r="H104" s="1" t="s">
        <v>3162</v>
      </c>
      <c r="I104" s="2"/>
      <c r="J104" s="1" t="s">
        <v>481</v>
      </c>
      <c r="K104" s="1" t="s">
        <v>4013</v>
      </c>
      <c r="L104" s="1" t="s">
        <v>4427</v>
      </c>
      <c r="M104" s="1" t="s">
        <v>3742</v>
      </c>
      <c r="N104" s="1" t="s">
        <v>5166</v>
      </c>
      <c r="O104" s="1" t="s">
        <v>5031</v>
      </c>
      <c r="P104" s="1" t="s">
        <v>296</v>
      </c>
      <c r="Q104" s="1">
        <v>85119</v>
      </c>
      <c r="R104" s="4" t="s">
        <v>3741</v>
      </c>
      <c r="X104" s="2"/>
      <c r="Y104" s="3"/>
      <c r="Z104" s="1" t="s">
        <v>494</v>
      </c>
      <c r="AC104" s="1" t="s">
        <v>4712</v>
      </c>
      <c r="AD104" s="1" t="s">
        <v>4712</v>
      </c>
    </row>
    <row r="105" spans="1:49" s="1" customFormat="1" x14ac:dyDescent="0.25">
      <c r="A105" s="8" t="s">
        <v>3531</v>
      </c>
      <c r="B105" s="9">
        <v>12</v>
      </c>
      <c r="C105" s="1" t="s">
        <v>4712</v>
      </c>
      <c r="E105" s="6">
        <v>41207</v>
      </c>
      <c r="F105" s="2" t="s">
        <v>4712</v>
      </c>
      <c r="I105" s="2"/>
      <c r="J105" s="1" t="s">
        <v>3158</v>
      </c>
      <c r="K105" s="1" t="s">
        <v>275</v>
      </c>
      <c r="L105" s="1" t="s">
        <v>276</v>
      </c>
      <c r="M105" s="1" t="s">
        <v>2266</v>
      </c>
      <c r="N105" s="1" t="s">
        <v>2267</v>
      </c>
      <c r="O105" s="1" t="s">
        <v>488</v>
      </c>
      <c r="P105" s="1" t="s">
        <v>296</v>
      </c>
      <c r="Q105" s="1">
        <v>85213</v>
      </c>
      <c r="R105" s="4" t="s">
        <v>2265</v>
      </c>
      <c r="X105" s="2"/>
      <c r="Y105" s="3" t="s">
        <v>3161</v>
      </c>
      <c r="Z105" s="1" t="s">
        <v>494</v>
      </c>
      <c r="AC105" s="1" t="s">
        <v>4712</v>
      </c>
      <c r="AD105" s="1" t="s">
        <v>4712</v>
      </c>
      <c r="AE105" s="1" t="s">
        <v>4712</v>
      </c>
      <c r="AI105" s="1" t="s">
        <v>4712</v>
      </c>
      <c r="AJ105" s="1" t="s">
        <v>4712</v>
      </c>
      <c r="AK105" s="1" t="s">
        <v>4712</v>
      </c>
      <c r="AL105" s="1" t="s">
        <v>4712</v>
      </c>
      <c r="AO105" s="1" t="s">
        <v>4712</v>
      </c>
    </row>
    <row r="106" spans="1:49" s="1" customFormat="1" x14ac:dyDescent="0.25">
      <c r="A106" s="1" t="s">
        <v>3054</v>
      </c>
      <c r="B106" s="9">
        <v>25</v>
      </c>
      <c r="C106" s="1" t="s">
        <v>4712</v>
      </c>
      <c r="E106" s="6">
        <v>41207</v>
      </c>
      <c r="F106" s="2"/>
      <c r="H106" s="1" t="s">
        <v>3162</v>
      </c>
      <c r="I106" s="2">
        <v>40829</v>
      </c>
      <c r="J106" s="1" t="s">
        <v>481</v>
      </c>
      <c r="K106" s="1" t="s">
        <v>2748</v>
      </c>
      <c r="L106" s="1" t="s">
        <v>2752</v>
      </c>
      <c r="M106" s="1" t="s">
        <v>2754</v>
      </c>
      <c r="N106" s="1" t="s">
        <v>2755</v>
      </c>
      <c r="O106" s="1" t="s">
        <v>3195</v>
      </c>
      <c r="P106" s="1" t="s">
        <v>296</v>
      </c>
      <c r="Q106" s="1">
        <v>85282</v>
      </c>
      <c r="R106" s="4" t="s">
        <v>2753</v>
      </c>
      <c r="V106" s="1" t="s">
        <v>3160</v>
      </c>
      <c r="W106" s="1" t="s">
        <v>2747</v>
      </c>
      <c r="X106" s="2"/>
      <c r="Y106" s="3" t="s">
        <v>3161</v>
      </c>
      <c r="Z106" s="1" t="s">
        <v>4577</v>
      </c>
    </row>
    <row r="107" spans="1:49" s="1" customFormat="1" x14ac:dyDescent="0.25">
      <c r="A107" s="1" t="s">
        <v>3055</v>
      </c>
      <c r="B107" s="9">
        <v>25</v>
      </c>
      <c r="C107" s="1" t="s">
        <v>4712</v>
      </c>
      <c r="E107" s="6">
        <v>41207</v>
      </c>
      <c r="F107" s="2"/>
      <c r="H107" s="1" t="s">
        <v>3162</v>
      </c>
      <c r="I107" s="2">
        <v>40829</v>
      </c>
      <c r="J107" s="1" t="s">
        <v>3158</v>
      </c>
      <c r="K107" s="1" t="s">
        <v>2748</v>
      </c>
      <c r="L107" s="1" t="s">
        <v>2756</v>
      </c>
      <c r="M107" s="1" t="s">
        <v>2754</v>
      </c>
      <c r="N107" s="1" t="s">
        <v>2755</v>
      </c>
      <c r="O107" s="1" t="s">
        <v>3195</v>
      </c>
      <c r="P107" s="1" t="s">
        <v>296</v>
      </c>
      <c r="Q107" s="1">
        <v>85282</v>
      </c>
      <c r="R107" s="4" t="s">
        <v>2753</v>
      </c>
      <c r="V107" s="1" t="s">
        <v>3160</v>
      </c>
      <c r="W107" s="1" t="s">
        <v>3161</v>
      </c>
      <c r="X107" s="2"/>
      <c r="Y107" s="3" t="s">
        <v>3161</v>
      </c>
      <c r="Z107" s="1" t="s">
        <v>480</v>
      </c>
    </row>
    <row r="108" spans="1:49" s="1" customFormat="1" x14ac:dyDescent="0.25">
      <c r="B108" s="9"/>
      <c r="C108" s="1" t="s">
        <v>4712</v>
      </c>
      <c r="E108" s="6">
        <v>41207</v>
      </c>
      <c r="F108" s="2"/>
      <c r="I108" s="2">
        <v>40850</v>
      </c>
      <c r="J108" s="1" t="s">
        <v>481</v>
      </c>
      <c r="K108" s="1" t="s">
        <v>99</v>
      </c>
      <c r="L108" s="1" t="s">
        <v>2152</v>
      </c>
      <c r="M108" s="1" t="s">
        <v>101</v>
      </c>
      <c r="N108" s="1" t="s">
        <v>102</v>
      </c>
      <c r="O108" s="1" t="s">
        <v>488</v>
      </c>
      <c r="P108" s="1" t="s">
        <v>296</v>
      </c>
      <c r="Q108" s="1">
        <v>85206</v>
      </c>
      <c r="R108" s="4" t="s">
        <v>100</v>
      </c>
      <c r="X108" s="2"/>
      <c r="Y108" s="3"/>
      <c r="Z108" s="1" t="s">
        <v>494</v>
      </c>
      <c r="AC108" s="1" t="s">
        <v>4712</v>
      </c>
      <c r="AD108" s="1" t="s">
        <v>4712</v>
      </c>
    </row>
    <row r="109" spans="1:49" s="1" customFormat="1" x14ac:dyDescent="0.25">
      <c r="B109" s="9"/>
      <c r="C109" s="1" t="s">
        <v>4712</v>
      </c>
      <c r="E109" s="6">
        <v>41207</v>
      </c>
      <c r="F109" s="2"/>
      <c r="I109" s="2">
        <v>40850</v>
      </c>
      <c r="J109" s="1" t="s">
        <v>3158</v>
      </c>
      <c r="K109" s="1" t="s">
        <v>99</v>
      </c>
      <c r="L109" s="1" t="s">
        <v>103</v>
      </c>
      <c r="M109" s="1" t="s">
        <v>101</v>
      </c>
      <c r="N109" s="1" t="s">
        <v>102</v>
      </c>
      <c r="O109" s="1" t="s">
        <v>488</v>
      </c>
      <c r="P109" s="1" t="s">
        <v>296</v>
      </c>
      <c r="Q109" s="1">
        <v>85206</v>
      </c>
      <c r="R109" s="4" t="s">
        <v>100</v>
      </c>
      <c r="X109" s="2"/>
      <c r="Y109" s="3"/>
      <c r="Z109" s="1" t="s">
        <v>5052</v>
      </c>
      <c r="AC109" s="1" t="s">
        <v>4712</v>
      </c>
      <c r="AD109" s="1" t="s">
        <v>4712</v>
      </c>
    </row>
    <row r="110" spans="1:49" s="1" customFormat="1" x14ac:dyDescent="0.25">
      <c r="B110" s="9"/>
      <c r="C110" s="1" t="s">
        <v>4712</v>
      </c>
      <c r="E110" s="6">
        <v>41207</v>
      </c>
      <c r="F110" s="2"/>
      <c r="H110" s="1" t="s">
        <v>3161</v>
      </c>
      <c r="I110" s="2">
        <v>40850</v>
      </c>
      <c r="J110" s="1" t="s">
        <v>481</v>
      </c>
      <c r="K110" s="1" t="s">
        <v>105</v>
      </c>
      <c r="L110" s="1" t="s">
        <v>106</v>
      </c>
      <c r="M110" s="1" t="s">
        <v>108</v>
      </c>
      <c r="N110" s="1" t="s">
        <v>109</v>
      </c>
      <c r="O110" s="1" t="s">
        <v>488</v>
      </c>
      <c r="P110" s="1" t="s">
        <v>296</v>
      </c>
      <c r="Q110" s="1">
        <v>85213</v>
      </c>
      <c r="R110" s="4" t="s">
        <v>107</v>
      </c>
      <c r="V110" s="1" t="s">
        <v>3196</v>
      </c>
      <c r="W110" s="1" t="s">
        <v>104</v>
      </c>
      <c r="X110" s="2"/>
      <c r="Y110" s="3"/>
      <c r="Z110" s="1" t="s">
        <v>480</v>
      </c>
    </row>
    <row r="111" spans="1:49" s="1" customFormat="1" x14ac:dyDescent="0.25">
      <c r="B111" s="9"/>
      <c r="C111" s="1" t="s">
        <v>4712</v>
      </c>
      <c r="E111" s="6">
        <v>41207</v>
      </c>
      <c r="F111" s="2"/>
      <c r="H111" s="1" t="s">
        <v>3161</v>
      </c>
      <c r="I111" s="2">
        <v>40850</v>
      </c>
      <c r="J111" s="1" t="s">
        <v>3158</v>
      </c>
      <c r="K111" s="1" t="s">
        <v>105</v>
      </c>
      <c r="L111" s="1" t="s">
        <v>3311</v>
      </c>
      <c r="M111" s="1" t="s">
        <v>108</v>
      </c>
      <c r="N111" s="1" t="s">
        <v>109</v>
      </c>
      <c r="O111" s="1" t="s">
        <v>488</v>
      </c>
      <c r="P111" s="1" t="s">
        <v>296</v>
      </c>
      <c r="Q111" s="1">
        <v>85213</v>
      </c>
      <c r="R111" s="4" t="s">
        <v>107</v>
      </c>
      <c r="V111" s="1" t="s">
        <v>3196</v>
      </c>
      <c r="W111" s="1" t="s">
        <v>3161</v>
      </c>
      <c r="X111" s="2"/>
      <c r="Y111" s="3"/>
      <c r="Z111" s="1" t="s">
        <v>4577</v>
      </c>
    </row>
    <row r="112" spans="1:49" s="1" customFormat="1" x14ac:dyDescent="0.25">
      <c r="A112" s="1" t="s">
        <v>2618</v>
      </c>
      <c r="B112" s="9">
        <v>25</v>
      </c>
      <c r="C112" s="1" t="s">
        <v>4712</v>
      </c>
      <c r="E112" s="6">
        <v>41207</v>
      </c>
      <c r="F112" s="2"/>
      <c r="I112" s="2">
        <v>40857</v>
      </c>
      <c r="J112" s="1" t="s">
        <v>481</v>
      </c>
      <c r="K112" s="1" t="s">
        <v>2614</v>
      </c>
      <c r="L112" s="1" t="s">
        <v>2615</v>
      </c>
      <c r="M112" s="1" t="s">
        <v>2617</v>
      </c>
      <c r="N112" s="1" t="s">
        <v>3693</v>
      </c>
      <c r="O112" s="1" t="s">
        <v>3182</v>
      </c>
      <c r="P112" s="1" t="s">
        <v>296</v>
      </c>
      <c r="Q112" s="1">
        <v>85234</v>
      </c>
      <c r="R112" s="4" t="s">
        <v>2616</v>
      </c>
      <c r="X112" s="2" t="s">
        <v>3068</v>
      </c>
      <c r="Y112" s="3" t="s">
        <v>3161</v>
      </c>
      <c r="Z112" s="1" t="s">
        <v>1760</v>
      </c>
    </row>
    <row r="113" spans="1:48" s="1" customFormat="1" x14ac:dyDescent="0.25">
      <c r="A113" s="1" t="s">
        <v>3528</v>
      </c>
      <c r="B113" s="9">
        <v>25</v>
      </c>
      <c r="C113" s="1" t="s">
        <v>4712</v>
      </c>
      <c r="E113" s="6">
        <v>41207</v>
      </c>
      <c r="F113" s="2"/>
      <c r="H113" s="1" t="s">
        <v>3162</v>
      </c>
      <c r="I113" s="2">
        <v>40836</v>
      </c>
      <c r="J113" s="1" t="s">
        <v>481</v>
      </c>
      <c r="K113" s="1" t="s">
        <v>5106</v>
      </c>
      <c r="L113" s="1" t="s">
        <v>1557</v>
      </c>
      <c r="M113" s="1" t="s">
        <v>5109</v>
      </c>
      <c r="N113" s="1" t="s">
        <v>3167</v>
      </c>
      <c r="O113" s="1" t="s">
        <v>3023</v>
      </c>
      <c r="P113" s="1" t="s">
        <v>296</v>
      </c>
      <c r="Q113" s="1">
        <v>85206</v>
      </c>
      <c r="R113" s="4" t="s">
        <v>5108</v>
      </c>
      <c r="V113" s="1" t="s">
        <v>3160</v>
      </c>
      <c r="W113" s="1" t="s">
        <v>3161</v>
      </c>
      <c r="X113" s="2" t="s">
        <v>3163</v>
      </c>
      <c r="Y113" s="3" t="s">
        <v>3161</v>
      </c>
      <c r="Z113" s="1" t="s">
        <v>494</v>
      </c>
      <c r="AC113" s="1" t="s">
        <v>3162</v>
      </c>
      <c r="AD113" s="1" t="s">
        <v>729</v>
      </c>
      <c r="AF113" s="1" t="s">
        <v>729</v>
      </c>
    </row>
    <row r="114" spans="1:48" s="1" customFormat="1" x14ac:dyDescent="0.25">
      <c r="A114" s="1" t="s">
        <v>1806</v>
      </c>
      <c r="B114" s="9">
        <v>25</v>
      </c>
      <c r="C114" s="1" t="s">
        <v>4712</v>
      </c>
      <c r="E114" s="6">
        <v>41207</v>
      </c>
      <c r="F114" s="2"/>
      <c r="I114" s="2">
        <v>40843</v>
      </c>
      <c r="J114" s="1" t="s">
        <v>481</v>
      </c>
      <c r="K114" s="1" t="s">
        <v>912</v>
      </c>
      <c r="L114" s="1" t="s">
        <v>3178</v>
      </c>
      <c r="M114" s="1" t="s">
        <v>1415</v>
      </c>
      <c r="N114" s="1" t="s">
        <v>5162</v>
      </c>
      <c r="O114" s="1" t="s">
        <v>488</v>
      </c>
      <c r="P114" s="1" t="s">
        <v>296</v>
      </c>
      <c r="Q114" s="1">
        <v>85213</v>
      </c>
      <c r="R114" s="4" t="s">
        <v>2140</v>
      </c>
      <c r="X114" s="2" t="s">
        <v>913</v>
      </c>
      <c r="Y114" s="3"/>
      <c r="Z114" s="1" t="s">
        <v>1760</v>
      </c>
    </row>
    <row r="115" spans="1:48" s="1" customFormat="1" x14ac:dyDescent="0.25">
      <c r="C115" s="3">
        <f>COUNTA(C95:C114)</f>
        <v>20</v>
      </c>
      <c r="D115" s="3"/>
      <c r="E115" s="3">
        <f>COUNTA(E95:E114)</f>
        <v>20</v>
      </c>
      <c r="F115" s="3">
        <f>COUNTA(F95:F114)</f>
        <v>4</v>
      </c>
      <c r="G115" s="3">
        <f>COUNTA(G95:G114)</f>
        <v>0</v>
      </c>
      <c r="H115" s="6">
        <v>41207</v>
      </c>
      <c r="J115" s="1" t="s">
        <v>3432</v>
      </c>
      <c r="W115" s="2"/>
      <c r="X115" s="3"/>
    </row>
    <row r="116" spans="1:48" x14ac:dyDescent="0.25">
      <c r="C116" s="3">
        <f>C94+C61+C115</f>
        <v>111</v>
      </c>
      <c r="D116" s="3"/>
      <c r="E116" s="3">
        <f>E94+E61+E115</f>
        <v>111</v>
      </c>
      <c r="F116" s="3">
        <f>F94+F61+F115</f>
        <v>20</v>
      </c>
      <c r="G116" s="3">
        <f>G94+G61+G115</f>
        <v>3</v>
      </c>
      <c r="H116" t="s">
        <v>2670</v>
      </c>
      <c r="J116" s="1" t="s">
        <v>3484</v>
      </c>
      <c r="P116" s="5"/>
    </row>
    <row r="117" spans="1:48" s="1" customFormat="1" x14ac:dyDescent="0.25">
      <c r="A117" s="1" t="s">
        <v>1894</v>
      </c>
      <c r="B117" s="9">
        <v>25</v>
      </c>
      <c r="C117" s="1" t="s">
        <v>4712</v>
      </c>
      <c r="E117" s="6">
        <v>41214</v>
      </c>
      <c r="F117" s="2"/>
      <c r="I117" s="2">
        <v>40878</v>
      </c>
      <c r="J117" s="1" t="s">
        <v>481</v>
      </c>
      <c r="K117" s="1" t="s">
        <v>483</v>
      </c>
      <c r="L117" s="1" t="s">
        <v>484</v>
      </c>
      <c r="M117" s="1" t="s">
        <v>486</v>
      </c>
      <c r="N117" s="1" t="s">
        <v>487</v>
      </c>
      <c r="O117" s="1" t="s">
        <v>488</v>
      </c>
      <c r="P117" s="1" t="s">
        <v>296</v>
      </c>
      <c r="Q117" s="1">
        <v>85205</v>
      </c>
      <c r="R117" s="4" t="s">
        <v>485</v>
      </c>
      <c r="X117" s="2" t="s">
        <v>3431</v>
      </c>
      <c r="Y117" s="3"/>
      <c r="Z117" s="1" t="s">
        <v>494</v>
      </c>
      <c r="AC117" s="1" t="s">
        <v>4712</v>
      </c>
      <c r="AE117" s="1" t="s">
        <v>4712</v>
      </c>
      <c r="AF117" s="1" t="s">
        <v>4712</v>
      </c>
      <c r="AG117" s="1" t="s">
        <v>4712</v>
      </c>
      <c r="AH117" s="1" t="s">
        <v>4712</v>
      </c>
      <c r="AI117" s="1" t="s">
        <v>4712</v>
      </c>
      <c r="AK117" s="1" t="s">
        <v>4712</v>
      </c>
      <c r="AL117" s="1" t="s">
        <v>4712</v>
      </c>
      <c r="AM117" s="1" t="s">
        <v>4712</v>
      </c>
      <c r="AO117" s="1" t="s">
        <v>4712</v>
      </c>
      <c r="AP117" s="1" t="s">
        <v>4712</v>
      </c>
      <c r="AQ117" s="1" t="s">
        <v>4712</v>
      </c>
      <c r="AR117" s="1" t="s">
        <v>4712</v>
      </c>
      <c r="AS117" s="1" t="s">
        <v>4712</v>
      </c>
      <c r="AT117" s="1" t="s">
        <v>4712</v>
      </c>
      <c r="AU117" s="1" t="s">
        <v>4712</v>
      </c>
      <c r="AV117" s="1" t="s">
        <v>4712</v>
      </c>
    </row>
    <row r="118" spans="1:48" s="1" customFormat="1" x14ac:dyDescent="0.25">
      <c r="A118" s="1" t="s">
        <v>2628</v>
      </c>
      <c r="B118" s="9">
        <v>25</v>
      </c>
      <c r="C118" s="1" t="s">
        <v>4712</v>
      </c>
      <c r="E118" s="6">
        <v>41214</v>
      </c>
      <c r="F118" s="2"/>
      <c r="I118" s="2">
        <v>40887</v>
      </c>
      <c r="J118" s="1" t="s">
        <v>3158</v>
      </c>
      <c r="K118" s="1" t="s">
        <v>5039</v>
      </c>
      <c r="L118" s="1" t="s">
        <v>5040</v>
      </c>
      <c r="M118" s="1" t="s">
        <v>5041</v>
      </c>
      <c r="N118" s="1" t="s">
        <v>499</v>
      </c>
      <c r="O118" s="1" t="s">
        <v>488</v>
      </c>
      <c r="P118" s="1" t="s">
        <v>296</v>
      </c>
      <c r="Q118" s="1">
        <v>85028</v>
      </c>
      <c r="R118" s="4"/>
      <c r="U118" s="1" t="s">
        <v>5042</v>
      </c>
      <c r="V118" s="1" t="s">
        <v>3175</v>
      </c>
      <c r="W118" s="1" t="s">
        <v>5037</v>
      </c>
      <c r="X118" s="2" t="s">
        <v>5038</v>
      </c>
      <c r="Y118" s="3" t="s">
        <v>3161</v>
      </c>
    </row>
    <row r="119" spans="1:48" s="1" customFormat="1" x14ac:dyDescent="0.25">
      <c r="A119" s="1">
        <v>8</v>
      </c>
      <c r="B119" s="9"/>
      <c r="C119" s="1" t="s">
        <v>4712</v>
      </c>
      <c r="E119" s="6">
        <v>41214</v>
      </c>
      <c r="F119" s="2" t="s">
        <v>4712</v>
      </c>
      <c r="I119" s="2"/>
      <c r="J119" s="1" t="s">
        <v>3158</v>
      </c>
      <c r="K119" s="1" t="s">
        <v>929</v>
      </c>
      <c r="L119" s="1" t="s">
        <v>930</v>
      </c>
      <c r="M119" s="1" t="s">
        <v>931</v>
      </c>
      <c r="N119" s="1" t="s">
        <v>932</v>
      </c>
      <c r="O119" s="1" t="s">
        <v>3192</v>
      </c>
      <c r="P119" s="1" t="s">
        <v>296</v>
      </c>
      <c r="Q119" s="1">
        <v>85118</v>
      </c>
      <c r="R119" s="4"/>
      <c r="X119" s="2"/>
      <c r="Y119" s="3"/>
    </row>
    <row r="120" spans="1:48" s="1" customFormat="1" x14ac:dyDescent="0.25">
      <c r="B120" s="9"/>
      <c r="C120" s="1" t="s">
        <v>4712</v>
      </c>
      <c r="E120" s="6">
        <v>41214</v>
      </c>
      <c r="F120" s="2"/>
      <c r="I120" s="2">
        <v>40829</v>
      </c>
      <c r="J120" s="1" t="s">
        <v>3158</v>
      </c>
      <c r="K120" s="1" t="s">
        <v>3785</v>
      </c>
      <c r="L120" s="1" t="s">
        <v>3786</v>
      </c>
      <c r="M120" s="1" t="s">
        <v>933</v>
      </c>
      <c r="N120" s="1" t="s">
        <v>3787</v>
      </c>
      <c r="O120" s="1" t="s">
        <v>488</v>
      </c>
      <c r="P120" s="1" t="s">
        <v>296</v>
      </c>
      <c r="Q120" s="1">
        <v>85209</v>
      </c>
      <c r="R120" s="4"/>
      <c r="X120" s="2"/>
      <c r="Y120" s="3"/>
    </row>
    <row r="121" spans="1:48" s="1" customFormat="1" x14ac:dyDescent="0.25">
      <c r="B121" s="9"/>
      <c r="C121" s="1" t="s">
        <v>4712</v>
      </c>
      <c r="E121" s="6">
        <v>41214</v>
      </c>
      <c r="F121" s="2"/>
      <c r="I121" s="2">
        <v>40857</v>
      </c>
      <c r="J121" s="1" t="s">
        <v>481</v>
      </c>
      <c r="K121" s="1" t="s">
        <v>3788</v>
      </c>
      <c r="L121" s="1" t="s">
        <v>3790</v>
      </c>
      <c r="M121" s="1" t="s">
        <v>3791</v>
      </c>
      <c r="N121" s="1" t="s">
        <v>3792</v>
      </c>
      <c r="O121" s="1" t="s">
        <v>488</v>
      </c>
      <c r="P121" s="1" t="s">
        <v>296</v>
      </c>
      <c r="Q121" s="1">
        <v>85209</v>
      </c>
      <c r="R121" s="4" t="s">
        <v>4581</v>
      </c>
      <c r="V121" s="1" t="s">
        <v>297</v>
      </c>
      <c r="X121" s="2"/>
      <c r="Y121" s="3"/>
    </row>
    <row r="122" spans="1:48" s="1" customFormat="1" x14ac:dyDescent="0.25">
      <c r="B122" s="9"/>
      <c r="C122" s="1" t="s">
        <v>4712</v>
      </c>
      <c r="E122" s="6">
        <v>41214</v>
      </c>
      <c r="F122" s="2"/>
      <c r="I122" s="2">
        <v>40836</v>
      </c>
      <c r="J122" s="1" t="s">
        <v>481</v>
      </c>
      <c r="K122" s="1" t="s">
        <v>369</v>
      </c>
      <c r="L122" s="1" t="s">
        <v>299</v>
      </c>
      <c r="M122" s="1" t="s">
        <v>5089</v>
      </c>
      <c r="N122" s="1" t="s">
        <v>5090</v>
      </c>
      <c r="O122" s="1" t="s">
        <v>488</v>
      </c>
      <c r="P122" s="1" t="s">
        <v>296</v>
      </c>
      <c r="Q122" s="1">
        <v>85209</v>
      </c>
      <c r="R122" s="4" t="s">
        <v>919</v>
      </c>
      <c r="V122" s="1" t="s">
        <v>3196</v>
      </c>
      <c r="W122" s="1" t="s">
        <v>3161</v>
      </c>
      <c r="X122" s="2" t="s">
        <v>370</v>
      </c>
      <c r="Y122" s="3"/>
      <c r="Z122" s="1" t="s">
        <v>1760</v>
      </c>
    </row>
    <row r="123" spans="1:48" s="1" customFormat="1" x14ac:dyDescent="0.25">
      <c r="A123" s="8" t="s">
        <v>2643</v>
      </c>
      <c r="B123" s="9">
        <v>12</v>
      </c>
      <c r="C123" s="1" t="s">
        <v>4712</v>
      </c>
      <c r="E123" s="6">
        <v>41214</v>
      </c>
      <c r="F123" s="2" t="s">
        <v>4712</v>
      </c>
      <c r="I123" s="2"/>
      <c r="J123" s="1" t="s">
        <v>3158</v>
      </c>
      <c r="K123" s="1" t="s">
        <v>934</v>
      </c>
      <c r="L123" s="1" t="s">
        <v>4816</v>
      </c>
      <c r="M123" s="1" t="s">
        <v>4817</v>
      </c>
      <c r="N123" s="1" t="s">
        <v>4818</v>
      </c>
      <c r="O123" s="1" t="s">
        <v>488</v>
      </c>
      <c r="P123" s="1" t="s">
        <v>296</v>
      </c>
      <c r="Q123" s="1">
        <v>85205</v>
      </c>
      <c r="R123" s="4"/>
      <c r="X123" s="2"/>
      <c r="Y123" s="3"/>
    </row>
    <row r="124" spans="1:48" s="1" customFormat="1" x14ac:dyDescent="0.25">
      <c r="A124" s="1" t="s">
        <v>491</v>
      </c>
      <c r="B124" s="9">
        <v>25</v>
      </c>
      <c r="C124" s="1" t="s">
        <v>4712</v>
      </c>
      <c r="E124" s="6">
        <v>41214</v>
      </c>
      <c r="F124" s="2"/>
      <c r="I124" s="2">
        <v>40843</v>
      </c>
      <c r="J124" s="1" t="s">
        <v>481</v>
      </c>
      <c r="K124" s="1" t="s">
        <v>2445</v>
      </c>
      <c r="L124" s="1" t="s">
        <v>3048</v>
      </c>
      <c r="M124" s="1" t="s">
        <v>3049</v>
      </c>
      <c r="N124" s="1" t="s">
        <v>3050</v>
      </c>
      <c r="O124" s="1" t="s">
        <v>3051</v>
      </c>
      <c r="P124" s="1" t="s">
        <v>3052</v>
      </c>
      <c r="Q124" s="1">
        <v>99507</v>
      </c>
      <c r="R124" s="4"/>
      <c r="T124" s="1" t="s">
        <v>297</v>
      </c>
      <c r="X124" s="2"/>
      <c r="Y124" s="3" t="s">
        <v>3161</v>
      </c>
    </row>
    <row r="125" spans="1:48" s="1" customFormat="1" x14ac:dyDescent="0.25">
      <c r="B125" s="9"/>
      <c r="C125" s="1" t="s">
        <v>4712</v>
      </c>
      <c r="E125" s="6">
        <v>41214</v>
      </c>
      <c r="F125" s="2"/>
      <c r="I125" s="2">
        <v>40899</v>
      </c>
      <c r="J125" s="1" t="s">
        <v>3158</v>
      </c>
      <c r="K125" s="1" t="s">
        <v>3076</v>
      </c>
      <c r="L125" s="1" t="s">
        <v>3077</v>
      </c>
      <c r="M125" s="1" t="s">
        <v>3078</v>
      </c>
      <c r="N125" s="1" t="s">
        <v>3079</v>
      </c>
      <c r="O125" s="1" t="s">
        <v>3192</v>
      </c>
      <c r="P125" s="1" t="s">
        <v>296</v>
      </c>
      <c r="Q125" s="1">
        <v>85118</v>
      </c>
      <c r="R125" s="4" t="s">
        <v>1759</v>
      </c>
      <c r="X125" s="2"/>
      <c r="Y125" s="3"/>
      <c r="Z125" s="1" t="s">
        <v>480</v>
      </c>
    </row>
    <row r="126" spans="1:48" s="1" customFormat="1" x14ac:dyDescent="0.25">
      <c r="B126" s="9"/>
      <c r="C126" s="1" t="s">
        <v>4712</v>
      </c>
      <c r="E126" s="6">
        <v>41214</v>
      </c>
      <c r="F126" s="2"/>
      <c r="I126" s="2">
        <v>40899</v>
      </c>
      <c r="J126" s="1" t="s">
        <v>481</v>
      </c>
      <c r="K126" s="1" t="s">
        <v>3076</v>
      </c>
      <c r="L126" s="1" t="s">
        <v>3080</v>
      </c>
      <c r="M126" s="1" t="s">
        <v>3078</v>
      </c>
      <c r="N126" s="1" t="s">
        <v>3079</v>
      </c>
      <c r="O126" s="1" t="s">
        <v>3192</v>
      </c>
      <c r="P126" s="1" t="s">
        <v>296</v>
      </c>
      <c r="Q126" s="1">
        <v>85118</v>
      </c>
      <c r="R126" s="4" t="s">
        <v>1759</v>
      </c>
      <c r="X126" s="2"/>
      <c r="Y126" s="3"/>
      <c r="Z126" s="1" t="s">
        <v>4577</v>
      </c>
    </row>
    <row r="127" spans="1:48" s="1" customFormat="1" x14ac:dyDescent="0.25">
      <c r="A127" s="1" t="s">
        <v>3534</v>
      </c>
      <c r="B127" s="9">
        <v>25</v>
      </c>
      <c r="C127" s="1" t="s">
        <v>4712</v>
      </c>
      <c r="E127" s="6">
        <v>41214</v>
      </c>
      <c r="F127" s="2"/>
      <c r="I127" s="2">
        <v>40836</v>
      </c>
      <c r="J127" s="1" t="s">
        <v>481</v>
      </c>
      <c r="K127" s="1" t="s">
        <v>1550</v>
      </c>
      <c r="L127" s="1" t="s">
        <v>951</v>
      </c>
      <c r="M127" s="1" t="s">
        <v>1552</v>
      </c>
      <c r="N127" s="1" t="s">
        <v>1553</v>
      </c>
      <c r="O127" s="1" t="s">
        <v>488</v>
      </c>
      <c r="P127" s="1" t="s">
        <v>296</v>
      </c>
      <c r="Q127" s="1">
        <v>85206</v>
      </c>
      <c r="R127" s="4" t="s">
        <v>1551</v>
      </c>
      <c r="V127" s="1" t="s">
        <v>3196</v>
      </c>
      <c r="W127" s="1" t="s">
        <v>3161</v>
      </c>
      <c r="X127" s="2" t="s">
        <v>1541</v>
      </c>
      <c r="Y127" s="3" t="s">
        <v>3161</v>
      </c>
      <c r="Z127" s="1" t="s">
        <v>494</v>
      </c>
      <c r="AC127" s="1" t="s">
        <v>4712</v>
      </c>
      <c r="AD127" s="1" t="s">
        <v>4712</v>
      </c>
      <c r="AE127" s="1" t="s">
        <v>4712</v>
      </c>
    </row>
    <row r="128" spans="1:48" s="1" customFormat="1" x14ac:dyDescent="0.25">
      <c r="B128" s="9"/>
      <c r="C128" s="1" t="s">
        <v>4712</v>
      </c>
      <c r="E128" s="6">
        <v>41214</v>
      </c>
      <c r="F128" s="2"/>
      <c r="I128" s="2">
        <v>40857</v>
      </c>
      <c r="J128" s="1" t="s">
        <v>3158</v>
      </c>
      <c r="K128" s="1" t="s">
        <v>187</v>
      </c>
      <c r="L128" s="1" t="s">
        <v>2147</v>
      </c>
      <c r="M128" s="1" t="s">
        <v>3791</v>
      </c>
      <c r="N128" s="1" t="s">
        <v>3792</v>
      </c>
      <c r="O128" s="1" t="s">
        <v>488</v>
      </c>
      <c r="P128" s="1" t="s">
        <v>296</v>
      </c>
      <c r="Q128" s="1">
        <v>85209</v>
      </c>
      <c r="R128" s="4"/>
      <c r="V128" s="1" t="s">
        <v>297</v>
      </c>
      <c r="X128" s="2"/>
      <c r="Y128" s="3"/>
    </row>
    <row r="129" spans="1:41" s="1" customFormat="1" x14ac:dyDescent="0.25">
      <c r="A129" s="1" t="s">
        <v>2310</v>
      </c>
      <c r="B129" s="9">
        <v>25</v>
      </c>
      <c r="C129" s="1" t="s">
        <v>4712</v>
      </c>
      <c r="E129" s="6">
        <v>41214</v>
      </c>
      <c r="F129" s="2"/>
      <c r="H129" s="1" t="s">
        <v>3162</v>
      </c>
      <c r="I129" s="2">
        <v>40887</v>
      </c>
      <c r="J129" s="1" t="s">
        <v>481</v>
      </c>
      <c r="K129" s="1" t="s">
        <v>5038</v>
      </c>
      <c r="L129" s="1" t="s">
        <v>116</v>
      </c>
      <c r="M129" s="1" t="s">
        <v>118</v>
      </c>
      <c r="N129" s="1" t="s">
        <v>119</v>
      </c>
      <c r="O129" s="1" t="s">
        <v>488</v>
      </c>
      <c r="P129" s="1" t="s">
        <v>296</v>
      </c>
      <c r="Q129" s="1">
        <v>85205</v>
      </c>
      <c r="R129" s="4" t="s">
        <v>117</v>
      </c>
      <c r="V129" s="1" t="s">
        <v>3175</v>
      </c>
      <c r="W129" s="1" t="s">
        <v>3161</v>
      </c>
      <c r="X129" s="2" t="s">
        <v>5039</v>
      </c>
      <c r="Y129" s="3" t="s">
        <v>3161</v>
      </c>
      <c r="Z129" s="1" t="s">
        <v>1760</v>
      </c>
    </row>
    <row r="130" spans="1:41" s="1" customFormat="1" x14ac:dyDescent="0.25">
      <c r="A130" s="7" t="s">
        <v>1800</v>
      </c>
      <c r="B130" s="9">
        <v>12</v>
      </c>
      <c r="C130" s="1" t="s">
        <v>4712</v>
      </c>
      <c r="E130" s="6">
        <v>41214</v>
      </c>
      <c r="F130" s="2"/>
      <c r="I130" s="2">
        <v>40913</v>
      </c>
      <c r="J130" s="1" t="s">
        <v>3158</v>
      </c>
      <c r="K130" s="1" t="s">
        <v>1691</v>
      </c>
      <c r="L130" s="1" t="s">
        <v>1692</v>
      </c>
      <c r="M130" s="1" t="s">
        <v>5104</v>
      </c>
      <c r="N130" s="1" t="s">
        <v>5105</v>
      </c>
      <c r="O130" s="1" t="s">
        <v>5031</v>
      </c>
      <c r="P130" s="1" t="s">
        <v>296</v>
      </c>
      <c r="Q130" s="1">
        <v>85219</v>
      </c>
      <c r="R130" s="4" t="s">
        <v>5103</v>
      </c>
      <c r="V130" s="1" t="s">
        <v>3196</v>
      </c>
      <c r="W130" s="1" t="s">
        <v>3161</v>
      </c>
      <c r="X130" s="2"/>
      <c r="Y130" s="3"/>
      <c r="Z130" s="1" t="s">
        <v>1760</v>
      </c>
    </row>
    <row r="131" spans="1:41" s="1" customFormat="1" x14ac:dyDescent="0.25">
      <c r="A131" s="1" t="s">
        <v>2871</v>
      </c>
      <c r="B131" s="9">
        <v>25</v>
      </c>
      <c r="C131" s="1" t="s">
        <v>4712</v>
      </c>
      <c r="E131" s="6">
        <v>41214</v>
      </c>
      <c r="F131" s="2"/>
      <c r="H131" s="1" t="s">
        <v>3162</v>
      </c>
      <c r="I131" s="2">
        <v>40850</v>
      </c>
      <c r="J131" s="1" t="s">
        <v>3158</v>
      </c>
      <c r="K131" s="1" t="s">
        <v>1424</v>
      </c>
      <c r="L131" s="1" t="s">
        <v>1425</v>
      </c>
      <c r="M131" s="1" t="s">
        <v>1427</v>
      </c>
      <c r="N131" s="1" t="s">
        <v>1428</v>
      </c>
      <c r="O131" s="1" t="s">
        <v>488</v>
      </c>
      <c r="P131" s="1" t="s">
        <v>296</v>
      </c>
      <c r="Q131" s="1">
        <v>85209</v>
      </c>
      <c r="R131" s="4" t="s">
        <v>1426</v>
      </c>
      <c r="V131" s="1" t="s">
        <v>3160</v>
      </c>
      <c r="W131" s="1" t="s">
        <v>3161</v>
      </c>
      <c r="X131" s="2"/>
      <c r="Y131" s="3" t="s">
        <v>3161</v>
      </c>
      <c r="Z131" s="1" t="s">
        <v>4577</v>
      </c>
    </row>
    <row r="132" spans="1:41" s="1" customFormat="1" x14ac:dyDescent="0.25">
      <c r="A132" s="1" t="s">
        <v>2872</v>
      </c>
      <c r="B132" s="9">
        <v>25</v>
      </c>
      <c r="C132" s="1" t="s">
        <v>4712</v>
      </c>
      <c r="E132" s="6">
        <v>41214</v>
      </c>
      <c r="F132" s="2"/>
      <c r="H132" s="1" t="s">
        <v>3162</v>
      </c>
      <c r="I132" s="2">
        <v>40850</v>
      </c>
      <c r="J132" s="1" t="s">
        <v>481</v>
      </c>
      <c r="K132" s="1" t="s">
        <v>1424</v>
      </c>
      <c r="L132" s="1" t="s">
        <v>3194</v>
      </c>
      <c r="M132" s="1" t="s">
        <v>1427</v>
      </c>
      <c r="N132" s="1" t="s">
        <v>1428</v>
      </c>
      <c r="O132" s="1" t="s">
        <v>488</v>
      </c>
      <c r="P132" s="1" t="s">
        <v>296</v>
      </c>
      <c r="Q132" s="1">
        <v>85209</v>
      </c>
      <c r="R132" s="4" t="s">
        <v>1426</v>
      </c>
      <c r="V132" s="1" t="s">
        <v>3160</v>
      </c>
      <c r="W132" s="1" t="s">
        <v>1429</v>
      </c>
      <c r="X132" s="2"/>
      <c r="Y132" s="3" t="s">
        <v>3161</v>
      </c>
      <c r="Z132" s="1" t="s">
        <v>480</v>
      </c>
    </row>
    <row r="133" spans="1:41" s="1" customFormat="1" x14ac:dyDescent="0.25">
      <c r="B133" s="9"/>
      <c r="C133" s="1" t="s">
        <v>4712</v>
      </c>
      <c r="E133" s="6">
        <v>41214</v>
      </c>
      <c r="F133" s="2"/>
      <c r="I133" s="2">
        <v>40843</v>
      </c>
      <c r="J133" s="1" t="s">
        <v>481</v>
      </c>
      <c r="K133" s="1" t="s">
        <v>1440</v>
      </c>
      <c r="L133" s="1" t="s">
        <v>4352</v>
      </c>
      <c r="M133" s="1" t="s">
        <v>1441</v>
      </c>
      <c r="N133" s="1" t="s">
        <v>1241</v>
      </c>
      <c r="O133" s="1" t="s">
        <v>488</v>
      </c>
      <c r="P133" s="1" t="s">
        <v>296</v>
      </c>
      <c r="Q133" s="1">
        <v>85206</v>
      </c>
      <c r="R133" s="4"/>
      <c r="V133" s="1" t="s">
        <v>3196</v>
      </c>
      <c r="W133" s="1" t="s">
        <v>3189</v>
      </c>
      <c r="X133" s="2"/>
      <c r="Y133" s="3"/>
    </row>
    <row r="134" spans="1:41" s="1" customFormat="1" x14ac:dyDescent="0.25">
      <c r="A134" s="7" t="s">
        <v>2875</v>
      </c>
      <c r="B134" s="9">
        <v>12</v>
      </c>
      <c r="C134" s="1" t="s">
        <v>4712</v>
      </c>
      <c r="E134" s="6">
        <v>41214</v>
      </c>
      <c r="F134" s="2"/>
      <c r="H134" s="1" t="s">
        <v>3161</v>
      </c>
      <c r="I134" s="2">
        <v>40850</v>
      </c>
      <c r="J134" s="1" t="s">
        <v>481</v>
      </c>
      <c r="K134" s="1" t="s">
        <v>1245</v>
      </c>
      <c r="L134" s="1" t="s">
        <v>4364</v>
      </c>
      <c r="M134" s="1" t="s">
        <v>1988</v>
      </c>
      <c r="N134" s="1" t="s">
        <v>4353</v>
      </c>
      <c r="O134" s="1" t="s">
        <v>4354</v>
      </c>
      <c r="P134" s="1" t="s">
        <v>3193</v>
      </c>
      <c r="Q134" s="1">
        <v>85050</v>
      </c>
      <c r="R134" s="4" t="s">
        <v>1246</v>
      </c>
      <c r="U134" s="1" t="s">
        <v>1989</v>
      </c>
      <c r="V134" s="1" t="s">
        <v>3196</v>
      </c>
      <c r="W134" s="1" t="s">
        <v>3161</v>
      </c>
      <c r="X134" s="2" t="s">
        <v>793</v>
      </c>
      <c r="Y134" s="3" t="s">
        <v>3161</v>
      </c>
      <c r="Z134" s="1" t="s">
        <v>1760</v>
      </c>
    </row>
    <row r="135" spans="1:41" s="1" customFormat="1" x14ac:dyDescent="0.25">
      <c r="B135" s="9"/>
      <c r="C135" s="1" t="s">
        <v>4712</v>
      </c>
      <c r="E135" s="6">
        <v>41214</v>
      </c>
      <c r="F135" s="2" t="s">
        <v>4712</v>
      </c>
      <c r="I135" s="2"/>
      <c r="J135" s="1" t="s">
        <v>481</v>
      </c>
      <c r="K135" s="1" t="s">
        <v>4819</v>
      </c>
      <c r="L135" s="1" t="s">
        <v>3178</v>
      </c>
      <c r="M135" s="1" t="s">
        <v>4821</v>
      </c>
      <c r="N135" s="1" t="s">
        <v>4822</v>
      </c>
      <c r="O135" s="1" t="s">
        <v>488</v>
      </c>
      <c r="P135" s="1" t="s">
        <v>3193</v>
      </c>
      <c r="Q135" s="1">
        <v>85206</v>
      </c>
      <c r="R135" s="4" t="s">
        <v>4823</v>
      </c>
      <c r="X135" s="2"/>
      <c r="Y135" s="3"/>
    </row>
    <row r="136" spans="1:41" s="1" customFormat="1" x14ac:dyDescent="0.25">
      <c r="B136" s="9"/>
      <c r="C136" s="1" t="s">
        <v>4712</v>
      </c>
      <c r="E136" s="6">
        <v>41214</v>
      </c>
      <c r="F136" s="2" t="s">
        <v>4712</v>
      </c>
      <c r="I136" s="2"/>
      <c r="J136" s="1" t="s">
        <v>3158</v>
      </c>
      <c r="K136" s="1" t="s">
        <v>4819</v>
      </c>
      <c r="L136" s="1" t="s">
        <v>4820</v>
      </c>
      <c r="M136" s="1" t="s">
        <v>4821</v>
      </c>
      <c r="N136" s="1" t="s">
        <v>4822</v>
      </c>
      <c r="O136" s="1" t="s">
        <v>488</v>
      </c>
      <c r="P136" s="1" t="s">
        <v>3193</v>
      </c>
      <c r="Q136" s="1">
        <v>85206</v>
      </c>
      <c r="R136" s="4" t="s">
        <v>4823</v>
      </c>
      <c r="X136" s="2"/>
      <c r="Y136" s="3"/>
    </row>
    <row r="137" spans="1:41" s="1" customFormat="1" x14ac:dyDescent="0.25">
      <c r="C137" s="3">
        <f>COUNTA(C117:C136)</f>
        <v>20</v>
      </c>
      <c r="D137" s="3"/>
      <c r="E137" s="3">
        <f>COUNTA(E117:E136)</f>
        <v>20</v>
      </c>
      <c r="F137" s="3">
        <f>COUNTA(F117:F136)</f>
        <v>4</v>
      </c>
      <c r="G137" s="3">
        <f>COUNTA(G117:G136)</f>
        <v>0</v>
      </c>
      <c r="H137" s="6">
        <v>41214</v>
      </c>
      <c r="J137" s="1" t="s">
        <v>3432</v>
      </c>
      <c r="W137" s="2"/>
      <c r="X137" s="3"/>
    </row>
    <row r="138" spans="1:41" s="1" customFormat="1" x14ac:dyDescent="0.25">
      <c r="A138" s="7" t="s">
        <v>2644</v>
      </c>
      <c r="B138" s="9">
        <v>12</v>
      </c>
      <c r="C138" s="1" t="s">
        <v>4712</v>
      </c>
      <c r="E138" s="6">
        <v>41221</v>
      </c>
      <c r="F138" s="2" t="s">
        <v>4712</v>
      </c>
      <c r="I138" s="2"/>
      <c r="J138" s="1" t="s">
        <v>3158</v>
      </c>
      <c r="K138" s="1" t="s">
        <v>3177</v>
      </c>
      <c r="L138" s="1" t="s">
        <v>2161</v>
      </c>
      <c r="M138" s="1" t="s">
        <v>3473</v>
      </c>
      <c r="N138" s="1" t="s">
        <v>5163</v>
      </c>
      <c r="O138" s="1" t="s">
        <v>3474</v>
      </c>
      <c r="P138" s="1" t="s">
        <v>296</v>
      </c>
      <c r="Q138" s="1">
        <v>85205</v>
      </c>
      <c r="R138" s="4" t="s">
        <v>3475</v>
      </c>
      <c r="X138" s="2"/>
      <c r="Y138" s="3"/>
    </row>
    <row r="139" spans="1:41" s="1" customFormat="1" x14ac:dyDescent="0.25">
      <c r="B139" s="9"/>
      <c r="C139" s="1" t="s">
        <v>4712</v>
      </c>
      <c r="E139" s="6">
        <v>41221</v>
      </c>
      <c r="F139" s="2"/>
      <c r="I139" s="2">
        <v>40878</v>
      </c>
      <c r="J139" s="1" t="s">
        <v>3158</v>
      </c>
      <c r="K139" s="1" t="s">
        <v>435</v>
      </c>
      <c r="L139" s="1" t="s">
        <v>436</v>
      </c>
      <c r="M139" s="1" t="s">
        <v>438</v>
      </c>
      <c r="N139" s="1" t="s">
        <v>439</v>
      </c>
      <c r="O139" s="1" t="s">
        <v>488</v>
      </c>
      <c r="P139" s="1" t="s">
        <v>296</v>
      </c>
      <c r="Q139" s="1">
        <v>85208</v>
      </c>
      <c r="R139" s="4" t="s">
        <v>437</v>
      </c>
      <c r="X139" s="2"/>
      <c r="Y139" s="3"/>
      <c r="Z139" s="1" t="s">
        <v>494</v>
      </c>
      <c r="AC139" s="1" t="s">
        <v>4712</v>
      </c>
      <c r="AD139" s="1" t="s">
        <v>4712</v>
      </c>
      <c r="AE139" s="1" t="s">
        <v>4712</v>
      </c>
      <c r="AL139" s="1" t="s">
        <v>4712</v>
      </c>
      <c r="AM139" s="1" t="s">
        <v>4712</v>
      </c>
    </row>
    <row r="140" spans="1:41" s="1" customFormat="1" x14ac:dyDescent="0.25">
      <c r="A140" s="1" t="s">
        <v>1896</v>
      </c>
      <c r="B140" s="9">
        <v>25</v>
      </c>
      <c r="C140" s="1" t="s">
        <v>4712</v>
      </c>
      <c r="E140" s="6">
        <v>41221</v>
      </c>
      <c r="F140" s="2" t="s">
        <v>4712</v>
      </c>
      <c r="I140" s="2"/>
      <c r="J140" s="1" t="s">
        <v>3158</v>
      </c>
      <c r="K140" s="1" t="s">
        <v>3476</v>
      </c>
      <c r="L140" s="1" t="s">
        <v>3477</v>
      </c>
      <c r="M140" s="1" t="s">
        <v>3478</v>
      </c>
      <c r="N140" s="1" t="s">
        <v>990</v>
      </c>
      <c r="O140" s="1" t="s">
        <v>488</v>
      </c>
      <c r="P140" s="1" t="s">
        <v>296</v>
      </c>
      <c r="Q140" s="1">
        <v>85203</v>
      </c>
      <c r="R140" s="4"/>
      <c r="X140" s="2" t="s">
        <v>2610</v>
      </c>
      <c r="Y140" s="3"/>
    </row>
    <row r="141" spans="1:41" s="1" customFormat="1" x14ac:dyDescent="0.25">
      <c r="B141" s="9"/>
      <c r="C141" s="1" t="s">
        <v>4712</v>
      </c>
      <c r="E141" s="6">
        <v>41221</v>
      </c>
      <c r="F141" s="2"/>
      <c r="I141" s="2">
        <v>40878</v>
      </c>
      <c r="J141" s="1" t="s">
        <v>3158</v>
      </c>
      <c r="K141" s="1" t="s">
        <v>4592</v>
      </c>
      <c r="L141" s="1" t="s">
        <v>4593</v>
      </c>
      <c r="M141" s="1" t="s">
        <v>2582</v>
      </c>
      <c r="N141" s="1" t="s">
        <v>3360</v>
      </c>
      <c r="O141" s="1" t="s">
        <v>488</v>
      </c>
      <c r="P141" s="1" t="s">
        <v>296</v>
      </c>
      <c r="Q141" s="1">
        <v>85209</v>
      </c>
      <c r="R141" s="4" t="s">
        <v>2579</v>
      </c>
      <c r="V141" s="1" t="s">
        <v>3196</v>
      </c>
      <c r="W141" s="1" t="s">
        <v>3161</v>
      </c>
      <c r="X141" s="2" t="s">
        <v>5092</v>
      </c>
      <c r="Y141" s="3"/>
      <c r="Z141" s="1" t="s">
        <v>2769</v>
      </c>
    </row>
    <row r="142" spans="1:41" s="1" customFormat="1" x14ac:dyDescent="0.25">
      <c r="A142" s="1" t="s">
        <v>5112</v>
      </c>
      <c r="B142" s="9">
        <v>25</v>
      </c>
      <c r="C142" s="1" t="s">
        <v>4712</v>
      </c>
      <c r="E142" s="6">
        <v>41221</v>
      </c>
      <c r="F142" s="2"/>
      <c r="I142" s="2">
        <v>40857</v>
      </c>
      <c r="J142" s="1" t="s">
        <v>481</v>
      </c>
      <c r="K142" s="1" t="s">
        <v>351</v>
      </c>
      <c r="L142" s="1" t="s">
        <v>352</v>
      </c>
      <c r="M142" s="1" t="s">
        <v>353</v>
      </c>
      <c r="N142" s="1" t="s">
        <v>354</v>
      </c>
      <c r="O142" s="1" t="s">
        <v>355</v>
      </c>
      <c r="P142" s="1" t="s">
        <v>356</v>
      </c>
      <c r="Q142" s="1">
        <v>58711</v>
      </c>
      <c r="R142" s="4" t="s">
        <v>495</v>
      </c>
      <c r="V142" s="1" t="s">
        <v>3196</v>
      </c>
      <c r="W142" s="1" t="s">
        <v>3189</v>
      </c>
      <c r="X142" s="2"/>
      <c r="Y142" s="3" t="s">
        <v>3161</v>
      </c>
      <c r="Z142" s="1" t="s">
        <v>494</v>
      </c>
      <c r="AC142" s="1" t="s">
        <v>4712</v>
      </c>
      <c r="AE142" s="1" t="s">
        <v>5053</v>
      </c>
      <c r="AI142" s="1" t="s">
        <v>5053</v>
      </c>
      <c r="AK142" s="1" t="s">
        <v>5053</v>
      </c>
    </row>
    <row r="143" spans="1:41" s="1" customFormat="1" x14ac:dyDescent="0.25">
      <c r="B143" s="9"/>
      <c r="C143" s="1" t="s">
        <v>4712</v>
      </c>
      <c r="E143" s="6">
        <v>41221</v>
      </c>
      <c r="F143" s="2"/>
      <c r="I143" s="2">
        <v>40843</v>
      </c>
      <c r="J143" s="1" t="s">
        <v>3158</v>
      </c>
      <c r="K143" s="1" t="s">
        <v>5017</v>
      </c>
      <c r="L143" s="1" t="s">
        <v>5018</v>
      </c>
      <c r="M143" s="1" t="s">
        <v>5020</v>
      </c>
      <c r="N143" s="1" t="s">
        <v>5023</v>
      </c>
      <c r="O143" s="1" t="s">
        <v>488</v>
      </c>
      <c r="P143" s="1" t="s">
        <v>296</v>
      </c>
      <c r="Q143" s="1">
        <v>85209</v>
      </c>
      <c r="R143" s="4" t="s">
        <v>5019</v>
      </c>
      <c r="V143" s="1" t="s">
        <v>3196</v>
      </c>
      <c r="W143" s="1" t="s">
        <v>3161</v>
      </c>
      <c r="X143" s="2"/>
      <c r="Y143" s="3" t="s">
        <v>3161</v>
      </c>
      <c r="Z143" s="1" t="s">
        <v>494</v>
      </c>
      <c r="AC143" s="1" t="s">
        <v>4712</v>
      </c>
      <c r="AD143" s="1" t="s">
        <v>4712</v>
      </c>
      <c r="AG143" s="1" t="s">
        <v>4712</v>
      </c>
      <c r="AI143" s="1" t="s">
        <v>4712</v>
      </c>
      <c r="AJ143" s="1" t="s">
        <v>4712</v>
      </c>
      <c r="AK143" s="1" t="s">
        <v>4712</v>
      </c>
      <c r="AL143" s="1" t="s">
        <v>4712</v>
      </c>
      <c r="AM143" s="1" t="s">
        <v>4712</v>
      </c>
      <c r="AN143" s="1" t="s">
        <v>4712</v>
      </c>
      <c r="AO143" s="1" t="s">
        <v>4712</v>
      </c>
    </row>
    <row r="144" spans="1:41" s="1" customFormat="1" x14ac:dyDescent="0.25">
      <c r="B144" s="9"/>
      <c r="C144" s="1" t="s">
        <v>4712</v>
      </c>
      <c r="E144" s="6">
        <v>41221</v>
      </c>
      <c r="F144" s="2"/>
      <c r="I144" s="2">
        <v>40878</v>
      </c>
      <c r="J144" s="1" t="s">
        <v>481</v>
      </c>
      <c r="K144" s="1" t="s">
        <v>5092</v>
      </c>
      <c r="L144" s="1" t="s">
        <v>5147</v>
      </c>
      <c r="M144" s="1" t="s">
        <v>5148</v>
      </c>
      <c r="N144" s="1" t="s">
        <v>1906</v>
      </c>
      <c r="O144" s="1" t="s">
        <v>488</v>
      </c>
      <c r="P144" s="1" t="s">
        <v>296</v>
      </c>
      <c r="Q144" s="1">
        <v>85206</v>
      </c>
      <c r="R144" s="4"/>
      <c r="V144" s="1" t="s">
        <v>3196</v>
      </c>
      <c r="W144" s="1" t="s">
        <v>5091</v>
      </c>
      <c r="X144" s="2" t="s">
        <v>4592</v>
      </c>
      <c r="Y144" s="3"/>
    </row>
    <row r="145" spans="1:41" s="1" customFormat="1" x14ac:dyDescent="0.25">
      <c r="A145" s="1" t="s">
        <v>5113</v>
      </c>
      <c r="B145" s="9">
        <v>25</v>
      </c>
      <c r="C145" s="1" t="s">
        <v>4712</v>
      </c>
      <c r="E145" s="6">
        <v>41221</v>
      </c>
      <c r="F145" s="2"/>
      <c r="I145" s="2">
        <v>40920</v>
      </c>
      <c r="J145" s="1" t="s">
        <v>481</v>
      </c>
      <c r="K145" s="1" t="s">
        <v>3040</v>
      </c>
      <c r="L145" s="1" t="s">
        <v>3041</v>
      </c>
      <c r="M145" s="1" t="s">
        <v>3043</v>
      </c>
      <c r="N145" s="1" t="s">
        <v>4931</v>
      </c>
      <c r="O145" s="1" t="s">
        <v>488</v>
      </c>
      <c r="P145" s="1" t="s">
        <v>296</v>
      </c>
      <c r="Q145" s="1">
        <v>85206</v>
      </c>
      <c r="R145" s="4" t="s">
        <v>3042</v>
      </c>
      <c r="X145" s="2"/>
      <c r="Y145" s="3"/>
      <c r="Z145" s="1" t="s">
        <v>1760</v>
      </c>
    </row>
    <row r="146" spans="1:41" s="1" customFormat="1" x14ac:dyDescent="0.25">
      <c r="A146" s="1" t="s">
        <v>4349</v>
      </c>
      <c r="B146" s="9">
        <v>25</v>
      </c>
      <c r="C146" s="1" t="s">
        <v>4712</v>
      </c>
      <c r="E146" s="6">
        <v>41221</v>
      </c>
      <c r="F146" s="2"/>
      <c r="I146" s="2">
        <v>40857</v>
      </c>
      <c r="J146" s="1" t="s">
        <v>3158</v>
      </c>
      <c r="K146" s="1" t="s">
        <v>4625</v>
      </c>
      <c r="L146" s="1" t="s">
        <v>4593</v>
      </c>
      <c r="M146" s="1" t="s">
        <v>4627</v>
      </c>
      <c r="N146" s="1" t="s">
        <v>4628</v>
      </c>
      <c r="O146" s="1" t="s">
        <v>488</v>
      </c>
      <c r="P146" s="1" t="s">
        <v>296</v>
      </c>
      <c r="Q146" s="1">
        <v>85206</v>
      </c>
      <c r="R146" s="4" t="s">
        <v>4626</v>
      </c>
      <c r="X146" s="2"/>
      <c r="Y146" s="3" t="s">
        <v>3161</v>
      </c>
      <c r="Z146" s="1" t="s">
        <v>494</v>
      </c>
      <c r="AB146" s="1" t="s">
        <v>3594</v>
      </c>
      <c r="AC146" s="1" t="s">
        <v>4712</v>
      </c>
      <c r="AD146" s="1" t="s">
        <v>4712</v>
      </c>
      <c r="AE146" s="1" t="s">
        <v>4712</v>
      </c>
      <c r="AF146" s="1" t="s">
        <v>4712</v>
      </c>
      <c r="AM146" s="1" t="s">
        <v>4712</v>
      </c>
      <c r="AN146" s="1" t="s">
        <v>4712</v>
      </c>
      <c r="AO146" s="1" t="s">
        <v>4712</v>
      </c>
    </row>
    <row r="147" spans="1:41" s="1" customFormat="1" x14ac:dyDescent="0.25">
      <c r="A147" s="1" t="s">
        <v>1712</v>
      </c>
      <c r="B147" s="9">
        <v>25</v>
      </c>
      <c r="C147" s="1" t="s">
        <v>4712</v>
      </c>
      <c r="E147" s="6">
        <v>41221</v>
      </c>
      <c r="F147" s="2"/>
      <c r="I147" s="2">
        <v>40857</v>
      </c>
      <c r="J147" s="1" t="s">
        <v>481</v>
      </c>
      <c r="K147" s="1" t="s">
        <v>334</v>
      </c>
      <c r="L147" s="1" t="s">
        <v>3081</v>
      </c>
      <c r="M147" s="1" t="s">
        <v>336</v>
      </c>
      <c r="N147" s="1" t="s">
        <v>337</v>
      </c>
      <c r="O147" s="1" t="s">
        <v>488</v>
      </c>
      <c r="P147" s="1" t="s">
        <v>296</v>
      </c>
      <c r="Q147" s="1">
        <v>85209</v>
      </c>
      <c r="R147" s="4" t="s">
        <v>335</v>
      </c>
      <c r="X147" s="2" t="s">
        <v>538</v>
      </c>
      <c r="Y147" s="3" t="s">
        <v>3161</v>
      </c>
      <c r="Z147" s="1" t="s">
        <v>1760</v>
      </c>
    </row>
    <row r="148" spans="1:41" s="1" customFormat="1" x14ac:dyDescent="0.25">
      <c r="A148" s="1" t="s">
        <v>3530</v>
      </c>
      <c r="B148" s="9">
        <v>25</v>
      </c>
      <c r="C148" s="1" t="s">
        <v>4712</v>
      </c>
      <c r="E148" s="6">
        <v>41221</v>
      </c>
      <c r="F148" s="2"/>
      <c r="I148" s="2">
        <v>40878</v>
      </c>
      <c r="J148" s="1" t="s">
        <v>481</v>
      </c>
      <c r="K148" s="1" t="s">
        <v>1521</v>
      </c>
      <c r="L148" s="1" t="s">
        <v>1522</v>
      </c>
      <c r="O148" s="1" t="s">
        <v>1524</v>
      </c>
      <c r="P148" s="1" t="s">
        <v>1525</v>
      </c>
      <c r="R148" s="4" t="s">
        <v>1523</v>
      </c>
      <c r="V148" s="1" t="s">
        <v>3196</v>
      </c>
      <c r="W148" s="1" t="s">
        <v>3161</v>
      </c>
      <c r="X148" s="2" t="s">
        <v>3099</v>
      </c>
      <c r="Y148" s="3" t="s">
        <v>3161</v>
      </c>
      <c r="Z148" s="1" t="s">
        <v>1760</v>
      </c>
    </row>
    <row r="149" spans="1:41" s="1" customFormat="1" x14ac:dyDescent="0.25">
      <c r="A149" s="1" t="s">
        <v>3529</v>
      </c>
      <c r="B149" s="9">
        <v>25</v>
      </c>
      <c r="C149" s="1" t="s">
        <v>4712</v>
      </c>
      <c r="E149" s="6">
        <v>41221</v>
      </c>
      <c r="F149" s="2"/>
      <c r="I149" s="2">
        <v>40836</v>
      </c>
      <c r="J149" s="1" t="s">
        <v>481</v>
      </c>
      <c r="K149" s="1" t="s">
        <v>1541</v>
      </c>
      <c r="L149" s="1" t="s">
        <v>1542</v>
      </c>
      <c r="M149" s="1" t="s">
        <v>1546</v>
      </c>
      <c r="N149" s="1" t="s">
        <v>98</v>
      </c>
      <c r="O149" s="1" t="s">
        <v>488</v>
      </c>
      <c r="P149" s="1" t="s">
        <v>296</v>
      </c>
      <c r="Q149" s="1">
        <v>85206</v>
      </c>
      <c r="R149" s="4" t="s">
        <v>1545</v>
      </c>
      <c r="V149" s="1" t="s">
        <v>3196</v>
      </c>
      <c r="W149" s="1" t="s">
        <v>3161</v>
      </c>
      <c r="X149" s="2" t="s">
        <v>1550</v>
      </c>
      <c r="Y149" s="3" t="s">
        <v>3161</v>
      </c>
      <c r="Z149" s="1" t="s">
        <v>494</v>
      </c>
      <c r="AB149" s="1" t="s">
        <v>497</v>
      </c>
      <c r="AC149" s="1" t="s">
        <v>4712</v>
      </c>
      <c r="AD149" s="1" t="s">
        <v>4712</v>
      </c>
      <c r="AI149" s="1" t="s">
        <v>4712</v>
      </c>
    </row>
    <row r="150" spans="1:41" s="1" customFormat="1" x14ac:dyDescent="0.25">
      <c r="B150" s="9"/>
      <c r="C150" s="1" t="s">
        <v>4712</v>
      </c>
      <c r="E150" s="6">
        <v>41221</v>
      </c>
      <c r="F150" s="2" t="s">
        <v>4712</v>
      </c>
      <c r="I150" s="2"/>
      <c r="J150" s="1" t="s">
        <v>481</v>
      </c>
      <c r="K150" s="1" t="s">
        <v>3479</v>
      </c>
      <c r="L150" s="1" t="s">
        <v>299</v>
      </c>
      <c r="M150" s="1" t="s">
        <v>3480</v>
      </c>
      <c r="N150" s="1" t="s">
        <v>991</v>
      </c>
      <c r="O150" s="1" t="s">
        <v>3481</v>
      </c>
      <c r="Q150" s="1">
        <v>85140</v>
      </c>
      <c r="R150" s="4" t="s">
        <v>3482</v>
      </c>
      <c r="X150" s="2"/>
      <c r="Y150" s="3"/>
    </row>
    <row r="151" spans="1:41" s="1" customFormat="1" x14ac:dyDescent="0.25">
      <c r="C151" s="3">
        <f>COUNTA(C138:C150)</f>
        <v>13</v>
      </c>
      <c r="D151" s="3"/>
      <c r="E151" s="3">
        <f>COUNTA(E138:E150)</f>
        <v>13</v>
      </c>
      <c r="F151" s="3">
        <f>COUNTA(F138:F150)</f>
        <v>3</v>
      </c>
      <c r="G151" s="3">
        <f>COUNTA(G138:G150)</f>
        <v>0</v>
      </c>
      <c r="H151" s="2"/>
      <c r="J151" s="1" t="s">
        <v>3432</v>
      </c>
      <c r="W151" s="2"/>
      <c r="X151" s="3"/>
    </row>
    <row r="152" spans="1:41" s="1" customFormat="1" x14ac:dyDescent="0.25">
      <c r="B152" s="9"/>
      <c r="C152" s="1" t="s">
        <v>4712</v>
      </c>
      <c r="E152" s="6">
        <v>41228</v>
      </c>
      <c r="F152" s="2"/>
      <c r="I152" s="2">
        <v>40864</v>
      </c>
      <c r="J152" s="1" t="s">
        <v>481</v>
      </c>
      <c r="K152" s="1" t="s">
        <v>4579</v>
      </c>
      <c r="L152" s="1" t="s">
        <v>4580</v>
      </c>
      <c r="M152" s="1" t="s">
        <v>4582</v>
      </c>
      <c r="N152" s="1" t="s">
        <v>5164</v>
      </c>
      <c r="O152" s="1" t="s">
        <v>488</v>
      </c>
      <c r="P152" s="1" t="s">
        <v>296</v>
      </c>
      <c r="Q152" s="1">
        <v>85206</v>
      </c>
      <c r="R152" s="4" t="s">
        <v>5118</v>
      </c>
      <c r="X152" s="2"/>
      <c r="Y152" s="3"/>
      <c r="Z152" s="1" t="s">
        <v>494</v>
      </c>
      <c r="AC152" s="1" t="s">
        <v>4712</v>
      </c>
      <c r="AD152" s="1" t="s">
        <v>4712</v>
      </c>
      <c r="AN152" s="1" t="s">
        <v>4712</v>
      </c>
    </row>
    <row r="153" spans="1:41" s="1" customFormat="1" x14ac:dyDescent="0.25">
      <c r="A153" s="1" t="s">
        <v>2636</v>
      </c>
      <c r="B153" s="9">
        <v>25</v>
      </c>
      <c r="C153" s="1" t="s">
        <v>4712</v>
      </c>
      <c r="E153" s="6">
        <v>41228</v>
      </c>
      <c r="F153" s="2" t="s">
        <v>4712</v>
      </c>
      <c r="H153" s="1" t="s">
        <v>3161</v>
      </c>
      <c r="I153" s="2"/>
      <c r="J153" s="1" t="s">
        <v>481</v>
      </c>
      <c r="K153" s="1" t="s">
        <v>3749</v>
      </c>
      <c r="L153" s="1" t="s">
        <v>3750</v>
      </c>
      <c r="M153" s="1" t="s">
        <v>1628</v>
      </c>
      <c r="N153" s="1" t="s">
        <v>985</v>
      </c>
      <c r="O153" s="1" t="s">
        <v>5031</v>
      </c>
      <c r="P153" s="1" t="s">
        <v>296</v>
      </c>
      <c r="Q153" s="1">
        <v>85120</v>
      </c>
      <c r="R153" s="4" t="s">
        <v>3751</v>
      </c>
      <c r="U153" s="1" t="s">
        <v>4488</v>
      </c>
      <c r="X153" s="2"/>
      <c r="Y153" s="3"/>
      <c r="Z153" s="1" t="s">
        <v>494</v>
      </c>
      <c r="AC153" s="1" t="s">
        <v>4712</v>
      </c>
      <c r="AD153" s="1" t="s">
        <v>4712</v>
      </c>
      <c r="AF153" s="1" t="s">
        <v>4712</v>
      </c>
      <c r="AG153" s="1" t="s">
        <v>4712</v>
      </c>
      <c r="AO153" s="1" t="s">
        <v>4712</v>
      </c>
    </row>
    <row r="154" spans="1:41" s="1" customFormat="1" x14ac:dyDescent="0.25">
      <c r="A154" s="7" t="s">
        <v>2638</v>
      </c>
      <c r="B154" s="9">
        <v>12</v>
      </c>
      <c r="C154" s="1" t="s">
        <v>4712</v>
      </c>
      <c r="E154" s="6">
        <v>41228</v>
      </c>
      <c r="F154" s="2"/>
      <c r="I154" s="2">
        <v>40857</v>
      </c>
      <c r="J154" s="1" t="s">
        <v>481</v>
      </c>
      <c r="K154" s="1" t="s">
        <v>3856</v>
      </c>
      <c r="L154" s="1" t="s">
        <v>868</v>
      </c>
      <c r="M154" s="1" t="s">
        <v>4419</v>
      </c>
      <c r="N154" s="1" t="s">
        <v>4420</v>
      </c>
      <c r="O154" s="1" t="s">
        <v>488</v>
      </c>
      <c r="P154" s="1" t="s">
        <v>296</v>
      </c>
      <c r="Q154" s="1">
        <v>85208</v>
      </c>
      <c r="R154" s="4"/>
      <c r="V154" s="1" t="s">
        <v>3175</v>
      </c>
      <c r="W154" s="1" t="s">
        <v>3189</v>
      </c>
      <c r="X154" s="2" t="s">
        <v>2764</v>
      </c>
      <c r="Y154" s="3" t="s">
        <v>3161</v>
      </c>
    </row>
    <row r="155" spans="1:41" s="1" customFormat="1" x14ac:dyDescent="0.25">
      <c r="B155" s="9"/>
      <c r="C155" s="1" t="s">
        <v>4712</v>
      </c>
      <c r="E155" s="6">
        <v>41228</v>
      </c>
      <c r="F155" s="2" t="s">
        <v>4712</v>
      </c>
      <c r="I155" s="2"/>
      <c r="J155" s="1" t="s">
        <v>3158</v>
      </c>
      <c r="K155" s="1" t="s">
        <v>4666</v>
      </c>
      <c r="L155" s="1" t="s">
        <v>4667</v>
      </c>
      <c r="M155" s="1" t="s">
        <v>1629</v>
      </c>
      <c r="N155" s="1" t="s">
        <v>4932</v>
      </c>
      <c r="O155" s="1" t="s">
        <v>3192</v>
      </c>
      <c r="P155" s="1" t="s">
        <v>296</v>
      </c>
      <c r="Q155" s="1">
        <v>85118</v>
      </c>
      <c r="R155" s="4" t="s">
        <v>4668</v>
      </c>
      <c r="V155" s="1" t="s">
        <v>3196</v>
      </c>
      <c r="W155" s="1" t="s">
        <v>4664</v>
      </c>
      <c r="X155" s="2"/>
      <c r="Y155" s="3"/>
      <c r="Z155" s="1" t="s">
        <v>5149</v>
      </c>
    </row>
    <row r="156" spans="1:41" s="1" customFormat="1" x14ac:dyDescent="0.25">
      <c r="B156" s="9"/>
      <c r="C156" s="1" t="s">
        <v>4712</v>
      </c>
      <c r="E156" s="6">
        <v>41228</v>
      </c>
      <c r="F156" s="2" t="s">
        <v>4712</v>
      </c>
      <c r="I156" s="2"/>
      <c r="J156" s="1" t="s">
        <v>481</v>
      </c>
      <c r="K156" s="1" t="s">
        <v>4666</v>
      </c>
      <c r="L156" s="1" t="s">
        <v>4713</v>
      </c>
      <c r="M156" s="1" t="s">
        <v>1629</v>
      </c>
      <c r="N156" s="1" t="s">
        <v>4932</v>
      </c>
      <c r="O156" s="1" t="s">
        <v>3192</v>
      </c>
      <c r="P156" s="1" t="s">
        <v>296</v>
      </c>
      <c r="Q156" s="1">
        <v>85118</v>
      </c>
      <c r="R156" s="4" t="s">
        <v>4668</v>
      </c>
      <c r="V156" s="1" t="s">
        <v>3196</v>
      </c>
      <c r="W156" s="1" t="s">
        <v>3161</v>
      </c>
      <c r="X156" s="2"/>
      <c r="Y156" s="3"/>
      <c r="Z156" s="1" t="s">
        <v>367</v>
      </c>
    </row>
    <row r="157" spans="1:41" s="1" customFormat="1" x14ac:dyDescent="0.25">
      <c r="A157" s="1" t="s">
        <v>2299</v>
      </c>
      <c r="B157" s="9">
        <v>25</v>
      </c>
      <c r="C157" s="1" t="s">
        <v>4712</v>
      </c>
      <c r="E157" s="6">
        <v>41228</v>
      </c>
      <c r="F157" s="2"/>
      <c r="I157" s="2">
        <v>40864</v>
      </c>
      <c r="J157" s="1" t="s">
        <v>3158</v>
      </c>
      <c r="K157" s="1" t="s">
        <v>3064</v>
      </c>
      <c r="L157" s="1" t="s">
        <v>3065</v>
      </c>
      <c r="M157" s="1" t="s">
        <v>3066</v>
      </c>
      <c r="N157" s="1" t="s">
        <v>3067</v>
      </c>
      <c r="O157" s="1" t="s">
        <v>5031</v>
      </c>
      <c r="P157" s="1" t="s">
        <v>296</v>
      </c>
      <c r="Q157" s="1">
        <v>85119</v>
      </c>
      <c r="R157" s="4"/>
      <c r="V157" s="1" t="s">
        <v>3196</v>
      </c>
      <c r="W157" s="1" t="s">
        <v>3189</v>
      </c>
      <c r="X157" s="2" t="s">
        <v>1941</v>
      </c>
      <c r="Y157" s="3" t="s">
        <v>3161</v>
      </c>
    </row>
    <row r="158" spans="1:41" s="1" customFormat="1" x14ac:dyDescent="0.25">
      <c r="A158" s="1" t="s">
        <v>2629</v>
      </c>
      <c r="B158" s="9">
        <v>25</v>
      </c>
      <c r="C158" s="1" t="s">
        <v>4712</v>
      </c>
      <c r="E158" s="6">
        <v>41228</v>
      </c>
      <c r="F158" s="2"/>
      <c r="I158" s="2">
        <v>40857</v>
      </c>
      <c r="J158" s="1" t="s">
        <v>3158</v>
      </c>
      <c r="K158" s="1" t="s">
        <v>1554</v>
      </c>
      <c r="L158" s="1" t="s">
        <v>1604</v>
      </c>
      <c r="M158" s="1" t="s">
        <v>1555</v>
      </c>
      <c r="N158" s="1" t="s">
        <v>1556</v>
      </c>
      <c r="O158" s="1" t="s">
        <v>488</v>
      </c>
      <c r="P158" s="1" t="s">
        <v>296</v>
      </c>
      <c r="Q158" s="1">
        <v>85209</v>
      </c>
      <c r="R158" s="4"/>
      <c r="V158" s="1" t="s">
        <v>3196</v>
      </c>
      <c r="W158" s="1" t="s">
        <v>3189</v>
      </c>
      <c r="X158" s="2"/>
      <c r="Y158" s="3" t="s">
        <v>3161</v>
      </c>
    </row>
    <row r="159" spans="1:41" s="1" customFormat="1" x14ac:dyDescent="0.25">
      <c r="A159" s="1" t="s">
        <v>2698</v>
      </c>
      <c r="B159" s="9">
        <v>25</v>
      </c>
      <c r="C159" s="1" t="s">
        <v>4712</v>
      </c>
      <c r="E159" s="6">
        <v>41228</v>
      </c>
      <c r="F159" s="2"/>
      <c r="I159" s="2">
        <v>40857</v>
      </c>
      <c r="J159" s="1" t="s">
        <v>481</v>
      </c>
      <c r="K159" s="1" t="s">
        <v>1554</v>
      </c>
      <c r="L159" s="1" t="s">
        <v>1557</v>
      </c>
      <c r="M159" s="1" t="s">
        <v>1555</v>
      </c>
      <c r="N159" s="1" t="s">
        <v>1556</v>
      </c>
      <c r="O159" s="1" t="s">
        <v>488</v>
      </c>
      <c r="P159" s="1" t="s">
        <v>296</v>
      </c>
      <c r="Q159" s="1">
        <v>85209</v>
      </c>
      <c r="R159" s="4"/>
      <c r="V159" s="1" t="s">
        <v>3196</v>
      </c>
      <c r="W159" s="1" t="s">
        <v>3189</v>
      </c>
      <c r="X159" s="2"/>
      <c r="Y159" s="3" t="s">
        <v>3161</v>
      </c>
    </row>
    <row r="160" spans="1:41" s="1" customFormat="1" x14ac:dyDescent="0.25">
      <c r="A160" s="8" t="s">
        <v>2309</v>
      </c>
      <c r="B160" s="9">
        <v>12</v>
      </c>
      <c r="C160" s="1" t="s">
        <v>4712</v>
      </c>
      <c r="E160" s="6">
        <v>41228</v>
      </c>
      <c r="F160" s="2"/>
      <c r="I160" s="2">
        <v>40885</v>
      </c>
      <c r="J160" s="1" t="s">
        <v>3158</v>
      </c>
      <c r="K160" s="1" t="s">
        <v>2764</v>
      </c>
      <c r="L160" s="1" t="s">
        <v>3688</v>
      </c>
      <c r="M160" s="1" t="s">
        <v>2765</v>
      </c>
      <c r="N160" s="1" t="s">
        <v>1928</v>
      </c>
      <c r="O160" s="1" t="s">
        <v>488</v>
      </c>
      <c r="P160" s="1" t="s">
        <v>296</v>
      </c>
      <c r="R160" s="4"/>
      <c r="V160" s="1" t="s">
        <v>3160</v>
      </c>
      <c r="W160" s="1" t="s">
        <v>3189</v>
      </c>
      <c r="X160" s="2" t="s">
        <v>3856</v>
      </c>
      <c r="Y160" s="3" t="s">
        <v>3161</v>
      </c>
    </row>
    <row r="161" spans="1:31" s="1" customFormat="1" x14ac:dyDescent="0.25">
      <c r="B161" s="9"/>
      <c r="C161" s="1" t="s">
        <v>4712</v>
      </c>
      <c r="E161" s="6">
        <v>41228</v>
      </c>
      <c r="F161" s="2"/>
      <c r="H161" s="1" t="s">
        <v>3162</v>
      </c>
      <c r="I161" s="2">
        <v>40829</v>
      </c>
      <c r="J161" s="1" t="s">
        <v>481</v>
      </c>
      <c r="K161" s="1" t="s">
        <v>994</v>
      </c>
      <c r="L161" s="1" t="s">
        <v>2152</v>
      </c>
      <c r="M161" s="1" t="s">
        <v>996</v>
      </c>
      <c r="N161" s="1" t="s">
        <v>997</v>
      </c>
      <c r="O161" s="1" t="s">
        <v>488</v>
      </c>
      <c r="P161" s="1" t="s">
        <v>296</v>
      </c>
      <c r="Q161" s="1">
        <v>85216</v>
      </c>
      <c r="R161" s="4" t="s">
        <v>995</v>
      </c>
      <c r="V161" s="1" t="s">
        <v>3196</v>
      </c>
      <c r="W161" s="1" t="s">
        <v>3161</v>
      </c>
      <c r="X161" s="2"/>
      <c r="Y161" s="3"/>
      <c r="Z161" s="1" t="s">
        <v>1760</v>
      </c>
    </row>
    <row r="162" spans="1:31" s="1" customFormat="1" x14ac:dyDescent="0.25">
      <c r="A162" s="1" t="s">
        <v>1798</v>
      </c>
      <c r="B162" s="9">
        <v>25</v>
      </c>
      <c r="C162" s="1" t="s">
        <v>4712</v>
      </c>
      <c r="E162" s="6">
        <v>41228</v>
      </c>
      <c r="F162" s="2"/>
      <c r="I162" s="2">
        <v>40864</v>
      </c>
      <c r="J162" s="1" t="s">
        <v>481</v>
      </c>
      <c r="K162" s="1" t="s">
        <v>1941</v>
      </c>
      <c r="L162" s="1" t="s">
        <v>1942</v>
      </c>
      <c r="M162" s="1" t="s">
        <v>1943</v>
      </c>
      <c r="N162" s="1" t="s">
        <v>1944</v>
      </c>
      <c r="O162" s="1" t="s">
        <v>1945</v>
      </c>
      <c r="P162" s="1" t="s">
        <v>1946</v>
      </c>
      <c r="Q162" s="1">
        <v>54758</v>
      </c>
      <c r="R162" s="4"/>
      <c r="V162" s="1" t="s">
        <v>3196</v>
      </c>
      <c r="W162" s="1" t="s">
        <v>3189</v>
      </c>
      <c r="X162" s="2" t="s">
        <v>3064</v>
      </c>
      <c r="Y162" s="3" t="s">
        <v>3161</v>
      </c>
    </row>
    <row r="163" spans="1:31" s="1" customFormat="1" x14ac:dyDescent="0.25">
      <c r="C163" s="3">
        <f>COUNTA(C152:C162)</f>
        <v>11</v>
      </c>
      <c r="D163" s="3"/>
      <c r="E163" s="3">
        <f>COUNTA(E152:E162)</f>
        <v>11</v>
      </c>
      <c r="F163" s="3">
        <f>COUNTA(F152:F162)</f>
        <v>3</v>
      </c>
      <c r="G163" s="3">
        <f>COUNTA(G152:G162)</f>
        <v>0</v>
      </c>
      <c r="H163" s="2"/>
      <c r="J163" s="1" t="s">
        <v>3432</v>
      </c>
      <c r="W163" s="2"/>
      <c r="X163" s="3"/>
    </row>
    <row r="164" spans="1:31" s="1" customFormat="1" x14ac:dyDescent="0.25">
      <c r="A164" s="1" t="s">
        <v>3524</v>
      </c>
      <c r="B164" s="9">
        <v>25</v>
      </c>
      <c r="C164" s="1" t="s">
        <v>4712</v>
      </c>
      <c r="E164" s="6">
        <v>41242</v>
      </c>
      <c r="F164" s="2"/>
      <c r="I164" s="2">
        <v>40913</v>
      </c>
      <c r="J164" s="1" t="s">
        <v>3158</v>
      </c>
      <c r="K164" s="1" t="s">
        <v>3171</v>
      </c>
      <c r="L164" s="1" t="s">
        <v>3172</v>
      </c>
      <c r="M164" s="1" t="s">
        <v>3173</v>
      </c>
      <c r="N164" s="1" t="s">
        <v>3174</v>
      </c>
      <c r="O164" s="1" t="s">
        <v>488</v>
      </c>
      <c r="P164" s="1" t="s">
        <v>296</v>
      </c>
      <c r="Q164" s="1">
        <v>85208</v>
      </c>
      <c r="R164" s="4"/>
      <c r="X164" s="2" t="s">
        <v>3170</v>
      </c>
      <c r="Y164" s="3" t="s">
        <v>3161</v>
      </c>
    </row>
    <row r="165" spans="1:31" s="1" customFormat="1" x14ac:dyDescent="0.25">
      <c r="A165" s="1" t="s">
        <v>3523</v>
      </c>
      <c r="B165" s="9">
        <v>25</v>
      </c>
      <c r="C165" s="1" t="s">
        <v>4712</v>
      </c>
      <c r="E165" s="6">
        <v>41242</v>
      </c>
      <c r="F165" s="2"/>
      <c r="H165" s="1" t="s">
        <v>3162</v>
      </c>
      <c r="I165" s="2">
        <v>40906</v>
      </c>
      <c r="J165" s="1" t="s">
        <v>481</v>
      </c>
      <c r="K165" s="1" t="s">
        <v>3177</v>
      </c>
      <c r="L165" s="1" t="s">
        <v>3178</v>
      </c>
      <c r="M165" s="1" t="s">
        <v>3180</v>
      </c>
      <c r="N165" s="1" t="s">
        <v>3181</v>
      </c>
      <c r="O165" s="1" t="s">
        <v>3182</v>
      </c>
      <c r="P165" s="1" t="s">
        <v>296</v>
      </c>
      <c r="Q165" s="1">
        <v>85233</v>
      </c>
      <c r="R165" s="4" t="s">
        <v>3179</v>
      </c>
      <c r="V165" s="1" t="s">
        <v>3175</v>
      </c>
      <c r="W165" s="1" t="s">
        <v>3161</v>
      </c>
      <c r="X165" s="2" t="s">
        <v>3176</v>
      </c>
      <c r="Y165" s="3" t="s">
        <v>3161</v>
      </c>
      <c r="Z165" s="1" t="s">
        <v>1760</v>
      </c>
    </row>
    <row r="166" spans="1:31" s="1" customFormat="1" x14ac:dyDescent="0.25">
      <c r="A166" s="7" t="s">
        <v>2627</v>
      </c>
      <c r="B166" s="9">
        <v>12</v>
      </c>
      <c r="C166" s="1" t="s">
        <v>4712</v>
      </c>
      <c r="E166" s="6">
        <v>41242</v>
      </c>
      <c r="F166" s="2"/>
      <c r="H166" s="1" t="s">
        <v>3161</v>
      </c>
      <c r="I166" s="2">
        <v>40892</v>
      </c>
      <c r="J166" s="1" t="s">
        <v>481</v>
      </c>
      <c r="K166" s="1" t="s">
        <v>651</v>
      </c>
      <c r="L166" s="1" t="s">
        <v>4151</v>
      </c>
      <c r="M166" s="1" t="s">
        <v>5029</v>
      </c>
      <c r="N166" s="1" t="s">
        <v>5030</v>
      </c>
      <c r="O166" s="1" t="s">
        <v>5031</v>
      </c>
      <c r="P166" s="1" t="s">
        <v>296</v>
      </c>
      <c r="Q166" s="1">
        <v>85119</v>
      </c>
      <c r="R166" s="4" t="s">
        <v>5028</v>
      </c>
      <c r="V166" s="1" t="s">
        <v>3160</v>
      </c>
      <c r="W166" s="1" t="s">
        <v>3161</v>
      </c>
      <c r="X166" s="2" t="s">
        <v>1438</v>
      </c>
      <c r="Y166" s="3" t="s">
        <v>3161</v>
      </c>
      <c r="Z166" s="1" t="s">
        <v>1760</v>
      </c>
    </row>
    <row r="167" spans="1:31" s="1" customFormat="1" x14ac:dyDescent="0.25">
      <c r="A167" s="7" t="s">
        <v>2694</v>
      </c>
      <c r="B167" s="9">
        <v>12</v>
      </c>
      <c r="C167" s="1" t="s">
        <v>4712</v>
      </c>
      <c r="E167" s="6">
        <v>41242</v>
      </c>
      <c r="F167" s="2"/>
      <c r="I167" s="2">
        <v>40878</v>
      </c>
      <c r="J167" s="1" t="s">
        <v>481</v>
      </c>
      <c r="K167" s="1" t="s">
        <v>4363</v>
      </c>
      <c r="L167" s="1" t="s">
        <v>4364</v>
      </c>
      <c r="M167" s="1" t="s">
        <v>5015</v>
      </c>
      <c r="N167" s="1" t="s">
        <v>5016</v>
      </c>
      <c r="O167" s="1" t="s">
        <v>488</v>
      </c>
      <c r="P167" s="1" t="s">
        <v>296</v>
      </c>
      <c r="R167" s="4" t="s">
        <v>5014</v>
      </c>
      <c r="V167" s="1" t="s">
        <v>3196</v>
      </c>
      <c r="W167" s="1" t="s">
        <v>4362</v>
      </c>
      <c r="X167" s="2"/>
      <c r="Y167" s="3"/>
      <c r="Z167" s="1" t="s">
        <v>480</v>
      </c>
    </row>
    <row r="168" spans="1:31" s="1" customFormat="1" x14ac:dyDescent="0.25">
      <c r="A168" s="7" t="s">
        <v>2695</v>
      </c>
      <c r="B168" s="9">
        <v>12</v>
      </c>
      <c r="C168" s="1" t="s">
        <v>4712</v>
      </c>
      <c r="E168" s="6">
        <v>41242</v>
      </c>
      <c r="F168" s="2"/>
      <c r="I168" s="2">
        <v>40878</v>
      </c>
      <c r="J168" s="1" t="s">
        <v>3158</v>
      </c>
      <c r="K168" s="1" t="s">
        <v>4363</v>
      </c>
      <c r="L168" s="1" t="s">
        <v>4578</v>
      </c>
      <c r="M168" s="1" t="s">
        <v>5015</v>
      </c>
      <c r="N168" s="1" t="s">
        <v>5016</v>
      </c>
      <c r="O168" s="1" t="s">
        <v>488</v>
      </c>
      <c r="P168" s="1" t="s">
        <v>296</v>
      </c>
      <c r="R168" s="4" t="s">
        <v>5014</v>
      </c>
      <c r="V168" s="1" t="s">
        <v>3196</v>
      </c>
      <c r="W168" s="1" t="s">
        <v>3161</v>
      </c>
      <c r="X168" s="2"/>
      <c r="Y168" s="3"/>
      <c r="Z168" s="1" t="s">
        <v>4577</v>
      </c>
    </row>
    <row r="169" spans="1:31" s="1" customFormat="1" x14ac:dyDescent="0.25">
      <c r="A169" s="1" t="s">
        <v>2626</v>
      </c>
      <c r="B169" s="9">
        <v>25</v>
      </c>
      <c r="C169" s="1" t="s">
        <v>4712</v>
      </c>
      <c r="E169" s="6">
        <v>41242</v>
      </c>
      <c r="F169" s="2"/>
      <c r="I169" s="2">
        <v>40920</v>
      </c>
      <c r="J169" s="1" t="s">
        <v>3158</v>
      </c>
      <c r="K169" s="1" t="s">
        <v>915</v>
      </c>
      <c r="L169" s="1" t="s">
        <v>916</v>
      </c>
      <c r="M169" s="1" t="s">
        <v>917</v>
      </c>
      <c r="N169" s="1" t="s">
        <v>1926</v>
      </c>
      <c r="O169" s="1" t="s">
        <v>488</v>
      </c>
      <c r="P169" s="1" t="s">
        <v>296</v>
      </c>
      <c r="Q169" s="1">
        <v>85209</v>
      </c>
      <c r="R169" s="4"/>
      <c r="X169" s="2" t="s">
        <v>914</v>
      </c>
      <c r="Y169" s="3"/>
    </row>
    <row r="170" spans="1:31" s="1" customFormat="1" x14ac:dyDescent="0.25">
      <c r="A170" s="1" t="s">
        <v>3522</v>
      </c>
      <c r="B170" s="9">
        <v>25</v>
      </c>
      <c r="C170" s="1" t="s">
        <v>4712</v>
      </c>
      <c r="E170" s="6">
        <v>41242</v>
      </c>
      <c r="F170" s="2"/>
      <c r="I170" s="2">
        <v>40913</v>
      </c>
      <c r="J170" s="1" t="s">
        <v>481</v>
      </c>
      <c r="K170" s="1" t="s">
        <v>3170</v>
      </c>
      <c r="L170" s="1" t="s">
        <v>5150</v>
      </c>
      <c r="N170" s="1" t="s">
        <v>1905</v>
      </c>
      <c r="O170" s="1" t="s">
        <v>488</v>
      </c>
      <c r="P170" s="1" t="s">
        <v>296</v>
      </c>
      <c r="Q170" s="1">
        <v>85208</v>
      </c>
      <c r="R170" s="4"/>
      <c r="X170" s="2" t="s">
        <v>3171</v>
      </c>
      <c r="Y170" s="3" t="s">
        <v>3161</v>
      </c>
    </row>
    <row r="171" spans="1:31" s="1" customFormat="1" x14ac:dyDescent="0.25">
      <c r="A171" s="1" t="s">
        <v>2293</v>
      </c>
      <c r="B171" s="9">
        <v>25</v>
      </c>
      <c r="C171" s="1" t="s">
        <v>4712</v>
      </c>
      <c r="E171" s="6">
        <v>41242</v>
      </c>
      <c r="F171" s="2"/>
      <c r="I171" s="2">
        <v>40878</v>
      </c>
      <c r="J171" s="1" t="s">
        <v>481</v>
      </c>
      <c r="K171" s="1" t="s">
        <v>3010</v>
      </c>
      <c r="L171" s="1" t="s">
        <v>3011</v>
      </c>
      <c r="M171" s="1" t="s">
        <v>3013</v>
      </c>
      <c r="N171" s="1" t="s">
        <v>3014</v>
      </c>
      <c r="O171" s="1" t="s">
        <v>488</v>
      </c>
      <c r="P171" s="1" t="s">
        <v>296</v>
      </c>
      <c r="Q171" s="1">
        <v>85208</v>
      </c>
      <c r="R171" s="4" t="s">
        <v>3012</v>
      </c>
      <c r="V171" s="1" t="s">
        <v>3175</v>
      </c>
      <c r="W171" s="1" t="s">
        <v>3161</v>
      </c>
      <c r="X171" s="2" t="s">
        <v>5048</v>
      </c>
      <c r="Y171" s="3" t="s">
        <v>3161</v>
      </c>
      <c r="Z171" s="1" t="s">
        <v>1760</v>
      </c>
    </row>
    <row r="172" spans="1:31" s="1" customFormat="1" x14ac:dyDescent="0.25">
      <c r="A172" s="1" t="s">
        <v>1987</v>
      </c>
      <c r="B172" s="9">
        <v>25</v>
      </c>
      <c r="C172" s="1" t="s">
        <v>4712</v>
      </c>
      <c r="E172" s="6">
        <v>41242</v>
      </c>
      <c r="F172" s="2"/>
      <c r="I172" s="2">
        <v>40878</v>
      </c>
      <c r="J172" s="1" t="s">
        <v>3158</v>
      </c>
      <c r="K172" s="1" t="s">
        <v>3099</v>
      </c>
      <c r="L172" s="1" t="s">
        <v>5040</v>
      </c>
      <c r="M172" s="1" t="s">
        <v>3100</v>
      </c>
      <c r="N172" s="1" t="s">
        <v>3102</v>
      </c>
      <c r="O172" s="1" t="s">
        <v>488</v>
      </c>
      <c r="P172" s="1" t="s">
        <v>296</v>
      </c>
      <c r="Q172" s="1">
        <v>85204</v>
      </c>
      <c r="R172" s="4" t="s">
        <v>5117</v>
      </c>
      <c r="V172" s="1" t="s">
        <v>3093</v>
      </c>
      <c r="W172" s="1" t="s">
        <v>3161</v>
      </c>
      <c r="X172" s="2" t="s">
        <v>3094</v>
      </c>
      <c r="Y172" s="3" t="s">
        <v>3161</v>
      </c>
      <c r="Z172" s="1" t="s">
        <v>1760</v>
      </c>
    </row>
    <row r="173" spans="1:31" s="1" customFormat="1" x14ac:dyDescent="0.25">
      <c r="B173" s="9"/>
      <c r="C173" s="1" t="s">
        <v>4712</v>
      </c>
      <c r="E173" s="6">
        <v>41242</v>
      </c>
      <c r="F173" s="2" t="s">
        <v>4712</v>
      </c>
      <c r="I173" s="2"/>
      <c r="J173" s="1" t="s">
        <v>3158</v>
      </c>
      <c r="K173" s="1" t="s">
        <v>2283</v>
      </c>
      <c r="L173" s="1" t="s">
        <v>436</v>
      </c>
      <c r="M173" s="1" t="s">
        <v>2284</v>
      </c>
      <c r="N173" s="1" t="s">
        <v>2285</v>
      </c>
      <c r="O173" s="1" t="s">
        <v>488</v>
      </c>
      <c r="P173" s="1" t="s">
        <v>296</v>
      </c>
      <c r="Q173" s="1">
        <v>85207</v>
      </c>
      <c r="R173" s="4" t="s">
        <v>2640</v>
      </c>
      <c r="X173" s="2"/>
      <c r="Y173" s="3"/>
    </row>
    <row r="174" spans="1:31" s="1" customFormat="1" x14ac:dyDescent="0.25">
      <c r="B174" s="9"/>
      <c r="C174" s="1" t="s">
        <v>4712</v>
      </c>
      <c r="E174" s="6">
        <v>41242</v>
      </c>
      <c r="F174" s="2" t="s">
        <v>4712</v>
      </c>
      <c r="I174" s="2"/>
      <c r="J174" s="1" t="s">
        <v>481</v>
      </c>
      <c r="K174" s="1" t="s">
        <v>2283</v>
      </c>
      <c r="L174" s="1" t="s">
        <v>4008</v>
      </c>
      <c r="M174" s="1" t="s">
        <v>2284</v>
      </c>
      <c r="N174" s="1" t="s">
        <v>2285</v>
      </c>
      <c r="O174" s="1" t="s">
        <v>488</v>
      </c>
      <c r="P174" s="1" t="s">
        <v>296</v>
      </c>
      <c r="Q174" s="1">
        <v>85207</v>
      </c>
      <c r="R174" s="4" t="s">
        <v>2640</v>
      </c>
      <c r="X174" s="2"/>
      <c r="Y174" s="3"/>
    </row>
    <row r="175" spans="1:31" s="1" customFormat="1" x14ac:dyDescent="0.25">
      <c r="A175" s="1" t="s">
        <v>3521</v>
      </c>
      <c r="B175" s="9">
        <v>25</v>
      </c>
      <c r="C175" s="1" t="s">
        <v>4712</v>
      </c>
      <c r="E175" s="6">
        <v>41242</v>
      </c>
      <c r="F175" s="2"/>
      <c r="I175" s="2">
        <v>40836</v>
      </c>
      <c r="J175" s="1" t="s">
        <v>3158</v>
      </c>
      <c r="K175" s="1" t="s">
        <v>2160</v>
      </c>
      <c r="L175" s="1" t="s">
        <v>2161</v>
      </c>
      <c r="M175" s="1" t="s">
        <v>2163</v>
      </c>
      <c r="N175" s="1" t="s">
        <v>923</v>
      </c>
      <c r="O175" s="1" t="s">
        <v>924</v>
      </c>
      <c r="P175" s="1" t="s">
        <v>296</v>
      </c>
      <c r="Q175" s="1">
        <v>85258</v>
      </c>
      <c r="R175" s="4" t="s">
        <v>2162</v>
      </c>
      <c r="X175" s="2"/>
      <c r="Y175" s="3" t="s">
        <v>3161</v>
      </c>
      <c r="Z175" s="1" t="s">
        <v>494</v>
      </c>
      <c r="AC175" s="1" t="s">
        <v>4712</v>
      </c>
      <c r="AD175" s="1" t="s">
        <v>4712</v>
      </c>
      <c r="AE175" s="1" t="s">
        <v>3595</v>
      </c>
    </row>
    <row r="176" spans="1:31" s="1" customFormat="1" x14ac:dyDescent="0.25">
      <c r="B176" s="9"/>
      <c r="C176" s="1" t="s">
        <v>4712</v>
      </c>
      <c r="E176" s="6">
        <v>41242</v>
      </c>
      <c r="F176" s="2" t="s">
        <v>4712</v>
      </c>
      <c r="H176" s="1" t="s">
        <v>3161</v>
      </c>
      <c r="I176" s="2"/>
      <c r="J176" s="1" t="s">
        <v>3158</v>
      </c>
      <c r="K176" s="1" t="s">
        <v>2271</v>
      </c>
      <c r="L176" s="1" t="s">
        <v>2272</v>
      </c>
      <c r="M176" s="1" t="s">
        <v>2274</v>
      </c>
      <c r="N176" s="1" t="s">
        <v>2641</v>
      </c>
      <c r="O176" s="1" t="s">
        <v>488</v>
      </c>
      <c r="P176" s="1" t="s">
        <v>296</v>
      </c>
      <c r="Q176" s="1">
        <v>85212</v>
      </c>
      <c r="R176" s="4" t="s">
        <v>2273</v>
      </c>
      <c r="X176" s="2"/>
      <c r="Y176" s="3"/>
      <c r="Z176" s="1" t="s">
        <v>1760</v>
      </c>
    </row>
    <row r="177" spans="1:42" s="1" customFormat="1" x14ac:dyDescent="0.25">
      <c r="B177" s="9"/>
      <c r="C177" s="1" t="s">
        <v>4712</v>
      </c>
      <c r="E177" s="6">
        <v>41242</v>
      </c>
      <c r="F177" s="2" t="s">
        <v>4712</v>
      </c>
      <c r="I177" s="2"/>
      <c r="J177" s="1" t="s">
        <v>3158</v>
      </c>
      <c r="K177" s="1" t="s">
        <v>2278</v>
      </c>
      <c r="L177" s="1" t="s">
        <v>2279</v>
      </c>
      <c r="M177" s="1" t="s">
        <v>2281</v>
      </c>
      <c r="N177" s="1" t="s">
        <v>2282</v>
      </c>
      <c r="O177" s="1" t="s">
        <v>3182</v>
      </c>
      <c r="P177" s="1" t="s">
        <v>296</v>
      </c>
      <c r="Q177" s="1">
        <v>85298</v>
      </c>
      <c r="R177" s="4" t="s">
        <v>2280</v>
      </c>
      <c r="X177" s="2"/>
      <c r="Y177" s="3" t="s">
        <v>3161</v>
      </c>
      <c r="Z177" s="1" t="s">
        <v>1760</v>
      </c>
    </row>
    <row r="178" spans="1:42" s="1" customFormat="1" x14ac:dyDescent="0.25">
      <c r="A178" s="1" t="s">
        <v>2625</v>
      </c>
      <c r="B178" s="9">
        <v>25</v>
      </c>
      <c r="C178" s="1" t="s">
        <v>4712</v>
      </c>
      <c r="E178" s="6">
        <v>41242</v>
      </c>
      <c r="F178" s="2"/>
      <c r="I178" s="2">
        <v>40920</v>
      </c>
      <c r="J178" s="1" t="s">
        <v>481</v>
      </c>
      <c r="K178" s="1" t="s">
        <v>914</v>
      </c>
      <c r="L178" s="1" t="s">
        <v>1690</v>
      </c>
      <c r="M178" s="1" t="s">
        <v>917</v>
      </c>
      <c r="N178" s="1" t="s">
        <v>5161</v>
      </c>
      <c r="O178" s="1" t="s">
        <v>488</v>
      </c>
      <c r="P178" s="1" t="s">
        <v>296</v>
      </c>
      <c r="Q178" s="1">
        <v>85209</v>
      </c>
      <c r="R178" s="4"/>
      <c r="X178" s="2" t="s">
        <v>915</v>
      </c>
      <c r="Y178" s="3"/>
    </row>
    <row r="179" spans="1:42" s="1" customFormat="1" x14ac:dyDescent="0.25">
      <c r="A179" s="1" t="s">
        <v>1901</v>
      </c>
      <c r="B179" s="9">
        <v>25</v>
      </c>
      <c r="C179" s="1" t="s">
        <v>4712</v>
      </c>
      <c r="E179" s="6">
        <v>41242</v>
      </c>
      <c r="F179" s="2"/>
      <c r="H179" s="1" t="s">
        <v>3161</v>
      </c>
      <c r="I179" s="2">
        <v>40892</v>
      </c>
      <c r="J179" s="1" t="s">
        <v>481</v>
      </c>
      <c r="K179" s="1" t="s">
        <v>1930</v>
      </c>
      <c r="L179" s="1" t="s">
        <v>1931</v>
      </c>
      <c r="M179" s="1" t="s">
        <v>1933</v>
      </c>
      <c r="N179" s="1" t="s">
        <v>1934</v>
      </c>
      <c r="O179" s="1" t="s">
        <v>1935</v>
      </c>
      <c r="P179" s="1" t="s">
        <v>1936</v>
      </c>
      <c r="Q179" s="1">
        <v>56537</v>
      </c>
      <c r="R179" s="4" t="s">
        <v>1932</v>
      </c>
      <c r="X179" s="2" t="s">
        <v>4625</v>
      </c>
      <c r="Y179" s="3" t="s">
        <v>3161</v>
      </c>
      <c r="Z179" s="1" t="s">
        <v>494</v>
      </c>
      <c r="AC179" s="1" t="s">
        <v>4712</v>
      </c>
      <c r="AD179" s="1" t="s">
        <v>4712</v>
      </c>
    </row>
    <row r="180" spans="1:42" s="1" customFormat="1" x14ac:dyDescent="0.25">
      <c r="A180" s="1" t="s">
        <v>2647</v>
      </c>
      <c r="B180" s="9">
        <v>25</v>
      </c>
      <c r="C180" s="1" t="s">
        <v>4712</v>
      </c>
      <c r="E180" s="6">
        <v>41242</v>
      </c>
      <c r="F180" s="2"/>
      <c r="H180" s="1" t="s">
        <v>3162</v>
      </c>
      <c r="I180" s="2">
        <v>40906</v>
      </c>
      <c r="J180" s="1" t="s">
        <v>3158</v>
      </c>
      <c r="K180" s="1" t="s">
        <v>3176</v>
      </c>
      <c r="L180" s="1" t="s">
        <v>1421</v>
      </c>
      <c r="M180" s="1" t="s">
        <v>1422</v>
      </c>
      <c r="N180" s="1" t="s">
        <v>1423</v>
      </c>
      <c r="O180" s="1" t="s">
        <v>924</v>
      </c>
      <c r="P180" s="1" t="s">
        <v>296</v>
      </c>
      <c r="Q180" s="1">
        <v>85257</v>
      </c>
      <c r="R180" s="4"/>
      <c r="V180" s="1" t="s">
        <v>3175</v>
      </c>
      <c r="W180" s="1" t="s">
        <v>1420</v>
      </c>
      <c r="X180" s="2" t="s">
        <v>3177</v>
      </c>
      <c r="Y180" s="3" t="s">
        <v>3161</v>
      </c>
    </row>
    <row r="181" spans="1:42" s="1" customFormat="1" x14ac:dyDescent="0.25">
      <c r="A181" s="8" t="s">
        <v>2874</v>
      </c>
      <c r="B181" s="9">
        <v>12</v>
      </c>
      <c r="C181" s="1" t="s">
        <v>4712</v>
      </c>
      <c r="E181" s="6">
        <v>41242</v>
      </c>
      <c r="F181" s="2"/>
      <c r="H181" s="1" t="s">
        <v>3161</v>
      </c>
      <c r="I181" s="2">
        <v>40892</v>
      </c>
      <c r="J181" s="1" t="s">
        <v>3158</v>
      </c>
      <c r="K181" s="1" t="s">
        <v>1438</v>
      </c>
      <c r="L181" s="1" t="s">
        <v>1439</v>
      </c>
      <c r="M181" s="1" t="s">
        <v>5029</v>
      </c>
      <c r="N181" s="1" t="s">
        <v>5030</v>
      </c>
      <c r="O181" s="1" t="s">
        <v>5031</v>
      </c>
      <c r="P181" s="1" t="s">
        <v>296</v>
      </c>
      <c r="Q181" s="1">
        <v>85119</v>
      </c>
      <c r="R181" s="4" t="s">
        <v>5028</v>
      </c>
      <c r="V181" s="1" t="s">
        <v>3196</v>
      </c>
      <c r="W181" s="1" t="s">
        <v>1437</v>
      </c>
      <c r="X181" s="2" t="s">
        <v>651</v>
      </c>
      <c r="Y181" s="3" t="s">
        <v>3161</v>
      </c>
      <c r="Z181" s="1" t="s">
        <v>1057</v>
      </c>
    </row>
    <row r="182" spans="1:42" s="1" customFormat="1" x14ac:dyDescent="0.25">
      <c r="C182" s="3">
        <f>COUNTA(C164:C181)</f>
        <v>18</v>
      </c>
      <c r="D182" s="3"/>
      <c r="E182" s="3">
        <f>COUNTA(E164:E181)</f>
        <v>18</v>
      </c>
      <c r="F182" s="3">
        <f>COUNTA(F164:F181)</f>
        <v>4</v>
      </c>
      <c r="G182" s="3">
        <f>COUNTA(G164:G181)</f>
        <v>0</v>
      </c>
      <c r="H182" s="2"/>
      <c r="J182" s="1" t="s">
        <v>3432</v>
      </c>
      <c r="W182" s="2"/>
      <c r="X182" s="3"/>
    </row>
    <row r="183" spans="1:42" x14ac:dyDescent="0.25">
      <c r="C183" s="3">
        <f>C137+C151+C163+C182</f>
        <v>62</v>
      </c>
      <c r="D183" s="3"/>
      <c r="E183" s="3">
        <f>E137+E151+E163+E182</f>
        <v>62</v>
      </c>
      <c r="F183" s="3">
        <f>F137+F151+F163+F182</f>
        <v>14</v>
      </c>
      <c r="G183" s="3">
        <f>G137+G151+G163+G182</f>
        <v>0</v>
      </c>
      <c r="H183" t="s">
        <v>2671</v>
      </c>
      <c r="J183" s="1" t="s">
        <v>3483</v>
      </c>
      <c r="P183" s="5"/>
    </row>
    <row r="184" spans="1:42" x14ac:dyDescent="0.25">
      <c r="C184" s="3">
        <f>C116+C183</f>
        <v>173</v>
      </c>
      <c r="D184" s="3"/>
      <c r="E184" s="3">
        <f>E116+E183</f>
        <v>173</v>
      </c>
      <c r="F184" s="3">
        <f>F116+F183</f>
        <v>34</v>
      </c>
      <c r="G184" s="3">
        <f>G116+G183</f>
        <v>3</v>
      </c>
      <c r="H184" t="s">
        <v>2672</v>
      </c>
      <c r="J184" s="1" t="s">
        <v>3432</v>
      </c>
      <c r="P184" s="5"/>
    </row>
    <row r="185" spans="1:42" s="1" customFormat="1" x14ac:dyDescent="0.25">
      <c r="A185" s="1" t="s">
        <v>2630</v>
      </c>
      <c r="B185" s="9">
        <v>25</v>
      </c>
      <c r="C185" s="1" t="s">
        <v>3684</v>
      </c>
      <c r="E185" s="6">
        <v>41249</v>
      </c>
      <c r="F185" s="2"/>
      <c r="I185" s="2">
        <v>40843</v>
      </c>
      <c r="J185" s="1" t="s">
        <v>3158</v>
      </c>
      <c r="K185" s="1" t="s">
        <v>5048</v>
      </c>
      <c r="L185" s="1" t="s">
        <v>5049</v>
      </c>
      <c r="M185" s="1" t="s">
        <v>3348</v>
      </c>
      <c r="N185" s="1" t="s">
        <v>3349</v>
      </c>
      <c r="O185" s="1" t="s">
        <v>488</v>
      </c>
      <c r="P185" s="1" t="s">
        <v>296</v>
      </c>
      <c r="Q185" s="1">
        <v>85209</v>
      </c>
      <c r="R185" s="4" t="s">
        <v>5050</v>
      </c>
      <c r="V185" s="1" t="s">
        <v>3175</v>
      </c>
      <c r="W185" s="1" t="s">
        <v>3161</v>
      </c>
      <c r="X185" s="2" t="s">
        <v>3010</v>
      </c>
      <c r="Y185" s="3" t="s">
        <v>3161</v>
      </c>
      <c r="Z185" s="1" t="s">
        <v>494</v>
      </c>
      <c r="AC185" s="1" t="s">
        <v>5053</v>
      </c>
      <c r="AD185" s="1" t="s">
        <v>5053</v>
      </c>
      <c r="AE185" s="1" t="s">
        <v>5053</v>
      </c>
      <c r="AF185" s="1" t="s">
        <v>5053</v>
      </c>
      <c r="AG185" s="1" t="s">
        <v>5053</v>
      </c>
      <c r="AH185" s="1" t="s">
        <v>5053</v>
      </c>
      <c r="AI185" s="1" t="s">
        <v>5053</v>
      </c>
      <c r="AJ185" s="1" t="s">
        <v>5053</v>
      </c>
      <c r="AK185" s="1" t="s">
        <v>5053</v>
      </c>
      <c r="AL185" s="1" t="s">
        <v>5053</v>
      </c>
      <c r="AM185" s="1" t="s">
        <v>5053</v>
      </c>
      <c r="AN185" s="1" t="s">
        <v>5053</v>
      </c>
      <c r="AO185" s="1" t="s">
        <v>5053</v>
      </c>
      <c r="AP185" s="1" t="s">
        <v>5053</v>
      </c>
    </row>
    <row r="186" spans="1:42" s="1" customFormat="1" x14ac:dyDescent="0.25">
      <c r="A186" s="1" t="s">
        <v>2633</v>
      </c>
      <c r="B186" s="9" t="s">
        <v>1058</v>
      </c>
      <c r="C186" s="1" t="s">
        <v>3684</v>
      </c>
      <c r="E186" s="6">
        <v>41249</v>
      </c>
      <c r="F186" s="2"/>
      <c r="H186" s="1" t="s">
        <v>3162</v>
      </c>
      <c r="I186" s="2">
        <v>40836</v>
      </c>
      <c r="J186" s="1" t="s">
        <v>3158</v>
      </c>
      <c r="K186" s="1" t="s">
        <v>440</v>
      </c>
      <c r="L186" s="1" t="s">
        <v>441</v>
      </c>
      <c r="M186" s="1" t="s">
        <v>447</v>
      </c>
      <c r="N186" s="1" t="s">
        <v>1994</v>
      </c>
      <c r="O186" s="1" t="s">
        <v>488</v>
      </c>
      <c r="P186" s="1" t="s">
        <v>296</v>
      </c>
      <c r="Q186" s="1">
        <v>85209</v>
      </c>
      <c r="R186" s="4" t="s">
        <v>446</v>
      </c>
      <c r="S186" s="1" t="s">
        <v>297</v>
      </c>
      <c r="T186" s="1" t="s">
        <v>297</v>
      </c>
      <c r="V186" s="1" t="s">
        <v>3160</v>
      </c>
      <c r="W186" s="1" t="s">
        <v>3161</v>
      </c>
      <c r="X186" s="2" t="s">
        <v>541</v>
      </c>
      <c r="Y186" s="3" t="s">
        <v>3161</v>
      </c>
      <c r="Z186" s="1" t="s">
        <v>494</v>
      </c>
      <c r="AC186" s="1" t="s">
        <v>5053</v>
      </c>
      <c r="AD186" s="1" t="s">
        <v>5053</v>
      </c>
      <c r="AE186" s="1" t="s">
        <v>5053</v>
      </c>
      <c r="AF186" s="1" t="s">
        <v>5053</v>
      </c>
      <c r="AG186" s="1" t="s">
        <v>4712</v>
      </c>
      <c r="AI186" s="1" t="s">
        <v>4712</v>
      </c>
      <c r="AJ186" s="1" t="s">
        <v>5053</v>
      </c>
      <c r="AL186" s="1" t="s">
        <v>4712</v>
      </c>
    </row>
    <row r="187" spans="1:42" s="1" customFormat="1" x14ac:dyDescent="0.25">
      <c r="A187" s="1" t="s">
        <v>5111</v>
      </c>
      <c r="B187" s="9">
        <v>25</v>
      </c>
      <c r="C187" s="1" t="s">
        <v>4712</v>
      </c>
      <c r="E187" s="6">
        <v>41249</v>
      </c>
      <c r="F187" s="2" t="s">
        <v>4712</v>
      </c>
      <c r="I187" s="2"/>
      <c r="J187" s="1" t="s">
        <v>481</v>
      </c>
      <c r="K187" s="1" t="s">
        <v>4164</v>
      </c>
      <c r="L187" s="1" t="s">
        <v>3624</v>
      </c>
      <c r="M187" s="1" t="s">
        <v>3625</v>
      </c>
      <c r="N187" s="1" t="s">
        <v>983</v>
      </c>
      <c r="O187" s="1" t="s">
        <v>2637</v>
      </c>
      <c r="R187" s="4" t="s">
        <v>3683</v>
      </c>
      <c r="X187" s="2" t="s">
        <v>4489</v>
      </c>
      <c r="Y187" s="3"/>
    </row>
    <row r="188" spans="1:42" s="1" customFormat="1" x14ac:dyDescent="0.25">
      <c r="A188" s="1" t="s">
        <v>3392</v>
      </c>
      <c r="B188" s="9">
        <v>25</v>
      </c>
      <c r="C188" s="1" t="s">
        <v>4712</v>
      </c>
      <c r="E188" s="6">
        <v>41249</v>
      </c>
      <c r="F188" s="2" t="s">
        <v>4712</v>
      </c>
      <c r="I188" s="2"/>
      <c r="J188" s="1" t="s">
        <v>3158</v>
      </c>
      <c r="K188" s="1" t="s">
        <v>3393</v>
      </c>
      <c r="L188" s="1" t="s">
        <v>2447</v>
      </c>
      <c r="M188" s="1" t="s">
        <v>2290</v>
      </c>
      <c r="N188" s="1" t="s">
        <v>5165</v>
      </c>
      <c r="O188" s="1" t="s">
        <v>131</v>
      </c>
      <c r="P188" s="1" t="s">
        <v>296</v>
      </c>
      <c r="Q188" s="1">
        <v>85215</v>
      </c>
      <c r="R188" s="4"/>
      <c r="X188" s="2"/>
      <c r="Y188" s="3"/>
    </row>
    <row r="189" spans="1:42" s="1" customFormat="1" x14ac:dyDescent="0.25">
      <c r="B189" s="9"/>
      <c r="C189" s="1" t="s">
        <v>4712</v>
      </c>
      <c r="E189" s="6">
        <v>41249</v>
      </c>
      <c r="F189" s="2" t="s">
        <v>4712</v>
      </c>
      <c r="I189" s="2"/>
      <c r="J189" s="1" t="s">
        <v>481</v>
      </c>
      <c r="K189" s="1" t="s">
        <v>4662</v>
      </c>
      <c r="L189" s="1" t="s">
        <v>299</v>
      </c>
      <c r="M189" s="1" t="s">
        <v>2291</v>
      </c>
      <c r="N189" s="1" t="s">
        <v>5167</v>
      </c>
      <c r="O189" s="1" t="s">
        <v>488</v>
      </c>
      <c r="P189" s="1" t="s">
        <v>296</v>
      </c>
      <c r="Q189" s="1">
        <v>85209</v>
      </c>
      <c r="R189" s="4" t="s">
        <v>2292</v>
      </c>
      <c r="X189" s="2"/>
      <c r="Y189" s="3"/>
    </row>
    <row r="190" spans="1:42" s="1" customFormat="1" x14ac:dyDescent="0.25">
      <c r="A190" s="1" t="s">
        <v>1797</v>
      </c>
      <c r="B190" s="9">
        <v>25</v>
      </c>
      <c r="C190" s="1" t="s">
        <v>4712</v>
      </c>
      <c r="E190" s="6">
        <v>41249</v>
      </c>
      <c r="F190" s="2"/>
      <c r="I190" s="2">
        <v>40843</v>
      </c>
      <c r="J190" s="1" t="s">
        <v>481</v>
      </c>
      <c r="K190" s="1" t="s">
        <v>1526</v>
      </c>
      <c r="L190" s="1" t="s">
        <v>1527</v>
      </c>
      <c r="M190" s="1" t="s">
        <v>1529</v>
      </c>
      <c r="N190" s="1" t="s">
        <v>1530</v>
      </c>
      <c r="O190" s="1" t="s">
        <v>488</v>
      </c>
      <c r="P190" s="1" t="s">
        <v>296</v>
      </c>
      <c r="Q190" s="1">
        <v>85205</v>
      </c>
      <c r="R190" s="4" t="s">
        <v>1528</v>
      </c>
      <c r="V190" s="1" t="s">
        <v>3196</v>
      </c>
      <c r="W190" s="1" t="s">
        <v>3161</v>
      </c>
      <c r="X190" s="2"/>
      <c r="Y190" s="3" t="s">
        <v>3161</v>
      </c>
      <c r="Z190" s="1" t="s">
        <v>1760</v>
      </c>
    </row>
    <row r="191" spans="1:42" s="1" customFormat="1" x14ac:dyDescent="0.25">
      <c r="B191" s="9"/>
      <c r="C191" s="1" t="s">
        <v>3684</v>
      </c>
      <c r="E191" s="6">
        <v>41249</v>
      </c>
      <c r="F191" s="2"/>
      <c r="I191" s="2">
        <v>40878</v>
      </c>
      <c r="J191" s="1" t="s">
        <v>3158</v>
      </c>
      <c r="K191" s="1" t="s">
        <v>787</v>
      </c>
      <c r="L191" s="1" t="s">
        <v>788</v>
      </c>
      <c r="M191" s="1" t="s">
        <v>790</v>
      </c>
      <c r="N191" s="1" t="s">
        <v>792</v>
      </c>
      <c r="O191" s="1" t="s">
        <v>488</v>
      </c>
      <c r="P191" s="1" t="s">
        <v>296</v>
      </c>
      <c r="Q191" s="1">
        <v>85212</v>
      </c>
      <c r="R191" s="4" t="s">
        <v>789</v>
      </c>
      <c r="X191" s="2" t="s">
        <v>483</v>
      </c>
      <c r="Y191" s="3"/>
      <c r="Z191" s="1" t="s">
        <v>1760</v>
      </c>
    </row>
    <row r="192" spans="1:42" s="1" customFormat="1" x14ac:dyDescent="0.25">
      <c r="B192" s="9"/>
      <c r="C192" s="1" t="s">
        <v>3684</v>
      </c>
      <c r="E192" s="6">
        <v>41249</v>
      </c>
      <c r="F192" s="2"/>
      <c r="H192" s="1" t="s">
        <v>3161</v>
      </c>
      <c r="I192" s="2">
        <v>40836</v>
      </c>
      <c r="J192" s="1" t="s">
        <v>481</v>
      </c>
      <c r="K192" s="1" t="s">
        <v>998</v>
      </c>
      <c r="L192" s="1" t="s">
        <v>951</v>
      </c>
      <c r="M192" s="1" t="s">
        <v>727</v>
      </c>
      <c r="N192" s="1" t="s">
        <v>1929</v>
      </c>
      <c r="O192" s="1" t="s">
        <v>488</v>
      </c>
      <c r="P192" s="1" t="s">
        <v>296</v>
      </c>
      <c r="Q192" s="1">
        <v>85209</v>
      </c>
      <c r="R192" s="4" t="s">
        <v>999</v>
      </c>
      <c r="V192" s="1" t="s">
        <v>3196</v>
      </c>
      <c r="W192" s="1" t="s">
        <v>3161</v>
      </c>
      <c r="X192" s="2"/>
      <c r="Y192" s="3"/>
      <c r="Z192" s="1" t="s">
        <v>1760</v>
      </c>
    </row>
    <row r="193" spans="1:26" x14ac:dyDescent="0.25">
      <c r="C193" s="3">
        <f>COUNTA(C185:C192)</f>
        <v>8</v>
      </c>
      <c r="D193" s="3"/>
      <c r="E193" s="3">
        <f>COUNTA(E185:E192)</f>
        <v>8</v>
      </c>
      <c r="F193" s="3">
        <f>COUNTA(F185:F192)</f>
        <v>3</v>
      </c>
      <c r="G193" s="3">
        <f>COUNTA(G185:G192)</f>
        <v>0</v>
      </c>
      <c r="J193" s="1" t="s">
        <v>3432</v>
      </c>
      <c r="P193" s="5"/>
    </row>
    <row r="194" spans="1:26" s="1" customFormat="1" x14ac:dyDescent="0.25">
      <c r="B194" s="9"/>
      <c r="C194" s="1" t="s">
        <v>4712</v>
      </c>
      <c r="E194" s="6">
        <v>41256</v>
      </c>
      <c r="F194" s="2"/>
      <c r="H194" s="1" t="s">
        <v>3161</v>
      </c>
      <c r="I194" s="2">
        <v>40836</v>
      </c>
      <c r="J194" s="1" t="s">
        <v>481</v>
      </c>
      <c r="K194" s="1" t="s">
        <v>3073</v>
      </c>
      <c r="L194" s="1" t="s">
        <v>3074</v>
      </c>
      <c r="M194" s="1" t="s">
        <v>2300</v>
      </c>
      <c r="N194" s="1" t="s">
        <v>3075</v>
      </c>
      <c r="O194" s="1" t="s">
        <v>488</v>
      </c>
      <c r="P194" s="1" t="s">
        <v>296</v>
      </c>
      <c r="Q194" s="1">
        <v>85206</v>
      </c>
      <c r="R194" s="4"/>
      <c r="V194" s="1" t="s">
        <v>3196</v>
      </c>
      <c r="W194" s="1" t="s">
        <v>3189</v>
      </c>
      <c r="X194" s="2" t="s">
        <v>2155</v>
      </c>
      <c r="Y194" s="3"/>
    </row>
    <row r="195" spans="1:26" s="1" customFormat="1" x14ac:dyDescent="0.25">
      <c r="B195" s="9"/>
      <c r="C195" s="1" t="s">
        <v>4712</v>
      </c>
      <c r="E195" s="6">
        <v>41256</v>
      </c>
      <c r="F195" s="2"/>
      <c r="I195" s="2">
        <v>40836</v>
      </c>
      <c r="J195" s="1" t="s">
        <v>3158</v>
      </c>
      <c r="K195" s="1" t="s">
        <v>2155</v>
      </c>
      <c r="L195" s="1" t="s">
        <v>2156</v>
      </c>
      <c r="M195" s="1" t="s">
        <v>2157</v>
      </c>
      <c r="N195" s="1" t="s">
        <v>2158</v>
      </c>
      <c r="O195" s="1" t="s">
        <v>2159</v>
      </c>
      <c r="P195" s="1" t="s">
        <v>296</v>
      </c>
      <c r="Q195" s="1">
        <v>85023</v>
      </c>
      <c r="R195" s="4"/>
      <c r="V195" s="1" t="s">
        <v>3196</v>
      </c>
      <c r="W195" s="1" t="s">
        <v>3189</v>
      </c>
      <c r="X195" s="2" t="s">
        <v>3073</v>
      </c>
      <c r="Y195" s="3"/>
    </row>
    <row r="196" spans="1:26" x14ac:dyDescent="0.25">
      <c r="C196" s="3">
        <f>COUNTA(C194:C195)</f>
        <v>2</v>
      </c>
      <c r="D196" s="3"/>
      <c r="E196" s="3">
        <f>COUNTA(E194:E195)</f>
        <v>2</v>
      </c>
      <c r="F196" s="3">
        <f>COUNTA(F194:F195)</f>
        <v>0</v>
      </c>
      <c r="G196" s="3">
        <f>COUNTA(G194:G195)</f>
        <v>0</v>
      </c>
      <c r="H196" s="2"/>
      <c r="J196" s="1" t="s">
        <v>3432</v>
      </c>
      <c r="P196" s="5"/>
    </row>
    <row r="197" spans="1:26" s="1" customFormat="1" x14ac:dyDescent="0.25">
      <c r="B197" s="9"/>
      <c r="C197" s="1" t="s">
        <v>4712</v>
      </c>
      <c r="E197" s="6">
        <v>41263</v>
      </c>
      <c r="F197" s="2" t="s">
        <v>4712</v>
      </c>
      <c r="I197" s="2"/>
      <c r="J197" s="1" t="s">
        <v>481</v>
      </c>
      <c r="K197" s="1" t="s">
        <v>493</v>
      </c>
      <c r="L197" s="1" t="s">
        <v>1532</v>
      </c>
      <c r="M197" s="1" t="s">
        <v>1792</v>
      </c>
      <c r="N197" s="1" t="s">
        <v>5168</v>
      </c>
      <c r="O197" s="1" t="s">
        <v>488</v>
      </c>
      <c r="P197" s="1" t="s">
        <v>296</v>
      </c>
      <c r="Q197" s="1">
        <v>85206</v>
      </c>
      <c r="R197" s="4"/>
      <c r="X197" s="2"/>
      <c r="Y197" s="3"/>
    </row>
    <row r="198" spans="1:26" s="1" customFormat="1" x14ac:dyDescent="0.25">
      <c r="B198" s="9"/>
      <c r="C198" s="1" t="s">
        <v>4712</v>
      </c>
      <c r="E198" s="6">
        <v>41263</v>
      </c>
      <c r="F198" s="2" t="s">
        <v>4712</v>
      </c>
      <c r="I198" s="2"/>
      <c r="J198" s="1" t="s">
        <v>3158</v>
      </c>
      <c r="K198" s="1" t="s">
        <v>1793</v>
      </c>
      <c r="L198" s="1" t="s">
        <v>3470</v>
      </c>
      <c r="M198" s="1" t="s">
        <v>1792</v>
      </c>
      <c r="N198" s="1" t="s">
        <v>5168</v>
      </c>
      <c r="O198" s="1" t="s">
        <v>488</v>
      </c>
      <c r="P198" s="1" t="s">
        <v>1794</v>
      </c>
      <c r="R198" s="4"/>
      <c r="X198" s="2"/>
      <c r="Y198" s="3"/>
    </row>
    <row r="199" spans="1:26" s="1" customFormat="1" x14ac:dyDescent="0.25">
      <c r="B199" s="9"/>
      <c r="C199" s="1" t="s">
        <v>3684</v>
      </c>
      <c r="E199" s="6">
        <v>41263</v>
      </c>
      <c r="F199" s="2"/>
      <c r="I199" s="2">
        <v>40836</v>
      </c>
      <c r="J199" s="1" t="s">
        <v>3158</v>
      </c>
      <c r="K199" s="1" t="s">
        <v>1990</v>
      </c>
      <c r="L199" s="1" t="s">
        <v>3786</v>
      </c>
      <c r="M199" s="1" t="s">
        <v>1005</v>
      </c>
      <c r="N199" s="1" t="s">
        <v>5198</v>
      </c>
      <c r="O199" s="1" t="s">
        <v>488</v>
      </c>
      <c r="P199" s="1" t="s">
        <v>296</v>
      </c>
      <c r="Q199" s="1">
        <v>85209</v>
      </c>
      <c r="R199" s="4" t="s">
        <v>1991</v>
      </c>
      <c r="V199" s="1" t="s">
        <v>3196</v>
      </c>
      <c r="W199" s="1" t="s">
        <v>3161</v>
      </c>
      <c r="X199" s="2"/>
      <c r="Y199" s="3" t="s">
        <v>3161</v>
      </c>
      <c r="Z199" s="1" t="s">
        <v>4577</v>
      </c>
    </row>
    <row r="200" spans="1:26" s="1" customFormat="1" x14ac:dyDescent="0.25">
      <c r="B200" s="9"/>
      <c r="C200" s="1" t="s">
        <v>3684</v>
      </c>
      <c r="E200" s="6">
        <v>41263</v>
      </c>
      <c r="F200" s="2"/>
      <c r="I200" s="2">
        <v>40836</v>
      </c>
      <c r="J200" s="1" t="s">
        <v>481</v>
      </c>
      <c r="K200" s="1" t="s">
        <v>1990</v>
      </c>
      <c r="L200" s="1" t="s">
        <v>1010</v>
      </c>
      <c r="M200" s="1" t="s">
        <v>1005</v>
      </c>
      <c r="N200" s="1" t="s">
        <v>5198</v>
      </c>
      <c r="O200" s="1" t="s">
        <v>488</v>
      </c>
      <c r="P200" s="1" t="s">
        <v>296</v>
      </c>
      <c r="Q200" s="1">
        <v>85209</v>
      </c>
      <c r="R200" s="4" t="s">
        <v>1991</v>
      </c>
      <c r="V200" s="1" t="s">
        <v>3196</v>
      </c>
      <c r="W200" s="1" t="s">
        <v>1009</v>
      </c>
      <c r="X200" s="2"/>
      <c r="Y200" s="3" t="s">
        <v>3161</v>
      </c>
      <c r="Z200" s="1" t="s">
        <v>480</v>
      </c>
    </row>
    <row r="201" spans="1:26" x14ac:dyDescent="0.25">
      <c r="C201" s="3">
        <f>COUNTA(C197:C200)</f>
        <v>4</v>
      </c>
      <c r="D201" s="3"/>
      <c r="E201" s="3">
        <f>COUNTA(E197:E200)</f>
        <v>4</v>
      </c>
      <c r="F201" s="3">
        <f>COUNTA(F197:F200)</f>
        <v>2</v>
      </c>
      <c r="G201" s="3">
        <f>COUNTA(G197:G200)</f>
        <v>0</v>
      </c>
      <c r="H201" s="2"/>
      <c r="J201" s="1" t="s">
        <v>3432</v>
      </c>
      <c r="P201" s="5"/>
    </row>
    <row r="202" spans="1:26" s="1" customFormat="1" x14ac:dyDescent="0.25">
      <c r="B202" s="9"/>
      <c r="C202" s="1" t="s">
        <v>4712</v>
      </c>
      <c r="E202" s="6">
        <v>41270</v>
      </c>
      <c r="F202" s="2" t="s">
        <v>4712</v>
      </c>
      <c r="I202" s="2"/>
      <c r="J202" s="1" t="s">
        <v>3158</v>
      </c>
      <c r="K202" s="1" t="s">
        <v>2700</v>
      </c>
      <c r="L202" s="1" t="s">
        <v>2701</v>
      </c>
      <c r="M202" s="1" t="s">
        <v>2702</v>
      </c>
      <c r="N202" s="1" t="s">
        <v>980</v>
      </c>
      <c r="O202" s="1" t="s">
        <v>2703</v>
      </c>
      <c r="P202" s="1" t="s">
        <v>296</v>
      </c>
      <c r="Q202" s="1">
        <v>85122</v>
      </c>
      <c r="R202" s="4" t="s">
        <v>4439</v>
      </c>
      <c r="X202" s="2"/>
      <c r="Y202" s="3"/>
    </row>
    <row r="203" spans="1:26" s="1" customFormat="1" x14ac:dyDescent="0.25">
      <c r="B203" s="9"/>
      <c r="C203" s="1" t="s">
        <v>4712</v>
      </c>
      <c r="E203" s="6">
        <v>41270</v>
      </c>
      <c r="F203" s="2" t="s">
        <v>4712</v>
      </c>
      <c r="I203" s="2"/>
      <c r="J203" s="1" t="s">
        <v>481</v>
      </c>
      <c r="K203" s="1" t="s">
        <v>2700</v>
      </c>
      <c r="L203" s="1" t="s">
        <v>4440</v>
      </c>
      <c r="M203" s="1" t="s">
        <v>4441</v>
      </c>
      <c r="N203" s="1" t="s">
        <v>980</v>
      </c>
      <c r="O203" s="1" t="s">
        <v>2703</v>
      </c>
      <c r="P203" s="1" t="s">
        <v>296</v>
      </c>
      <c r="Q203" s="1">
        <v>85122</v>
      </c>
      <c r="R203" s="4" t="s">
        <v>4442</v>
      </c>
      <c r="X203" s="2"/>
      <c r="Y203" s="3"/>
    </row>
    <row r="204" spans="1:26" s="1" customFormat="1" x14ac:dyDescent="0.25">
      <c r="A204" s="1" t="s">
        <v>4447</v>
      </c>
      <c r="B204" s="9">
        <v>25</v>
      </c>
      <c r="C204" s="1" t="s">
        <v>4712</v>
      </c>
      <c r="E204" s="6">
        <v>41270</v>
      </c>
      <c r="F204" s="2" t="s">
        <v>4712</v>
      </c>
      <c r="I204" s="2"/>
      <c r="J204" s="1" t="s">
        <v>481</v>
      </c>
      <c r="K204" s="1" t="s">
        <v>918</v>
      </c>
      <c r="L204" s="1" t="s">
        <v>4448</v>
      </c>
      <c r="M204" s="1" t="s">
        <v>4449</v>
      </c>
      <c r="N204" s="1" t="s">
        <v>4450</v>
      </c>
      <c r="O204" s="1" t="s">
        <v>488</v>
      </c>
      <c r="P204" s="1" t="s">
        <v>296</v>
      </c>
      <c r="Q204" s="1">
        <v>85204</v>
      </c>
      <c r="R204" s="4" t="s">
        <v>3391</v>
      </c>
      <c r="X204" s="2"/>
      <c r="Y204" s="3"/>
    </row>
    <row r="205" spans="1:26" s="1" customFormat="1" x14ac:dyDescent="0.25">
      <c r="A205" s="1" t="s">
        <v>1802</v>
      </c>
      <c r="B205" s="9">
        <v>25</v>
      </c>
      <c r="C205" s="1" t="s">
        <v>3684</v>
      </c>
      <c r="E205" s="6">
        <v>41270</v>
      </c>
      <c r="F205" s="2" t="s">
        <v>4712</v>
      </c>
      <c r="G205" s="1" t="s">
        <v>4712</v>
      </c>
      <c r="I205" s="2"/>
      <c r="J205" s="1" t="s">
        <v>481</v>
      </c>
      <c r="K205" s="1" t="s">
        <v>1803</v>
      </c>
      <c r="L205" s="1" t="s">
        <v>1761</v>
      </c>
      <c r="M205" s="1" t="s">
        <v>1804</v>
      </c>
      <c r="N205" s="1" t="s">
        <v>992</v>
      </c>
      <c r="O205" s="1" t="s">
        <v>4920</v>
      </c>
      <c r="P205" s="1" t="s">
        <v>4919</v>
      </c>
      <c r="Q205" s="1">
        <v>8774</v>
      </c>
      <c r="R205" s="4" t="s">
        <v>1805</v>
      </c>
      <c r="X205" s="2"/>
      <c r="Y205" s="3"/>
    </row>
    <row r="206" spans="1:26" s="1" customFormat="1" x14ac:dyDescent="0.25">
      <c r="A206" s="1" t="s">
        <v>2876</v>
      </c>
      <c r="B206" s="9">
        <v>25</v>
      </c>
      <c r="C206" s="1" t="s">
        <v>4712</v>
      </c>
      <c r="E206" s="6">
        <v>41270</v>
      </c>
      <c r="F206" s="2" t="s">
        <v>4712</v>
      </c>
      <c r="I206" s="2"/>
      <c r="J206" s="1" t="s">
        <v>3158</v>
      </c>
      <c r="K206" s="1" t="s">
        <v>2877</v>
      </c>
      <c r="L206" s="1" t="s">
        <v>4593</v>
      </c>
      <c r="M206" s="1" t="s">
        <v>2878</v>
      </c>
      <c r="N206" s="1" t="s">
        <v>5169</v>
      </c>
      <c r="O206" s="1" t="s">
        <v>488</v>
      </c>
      <c r="P206" s="1" t="s">
        <v>296</v>
      </c>
      <c r="Q206" s="1">
        <v>85210</v>
      </c>
      <c r="R206" s="4"/>
      <c r="X206" s="2"/>
      <c r="Y206" s="3"/>
    </row>
    <row r="207" spans="1:26" x14ac:dyDescent="0.25">
      <c r="C207" s="3">
        <f>COUNTA(C202:C206)</f>
        <v>5</v>
      </c>
      <c r="D207" s="3"/>
      <c r="E207" s="3">
        <f>COUNTA(E202:E206)</f>
        <v>5</v>
      </c>
      <c r="F207" s="3">
        <f>COUNTA(F202:F206)</f>
        <v>5</v>
      </c>
      <c r="G207" s="3">
        <f>COUNTA(G202:G206)</f>
        <v>1</v>
      </c>
      <c r="H207" s="2"/>
      <c r="J207" s="1" t="s">
        <v>3432</v>
      </c>
      <c r="P207" s="5"/>
    </row>
    <row r="208" spans="1:26" x14ac:dyDescent="0.25">
      <c r="C208" s="3">
        <f>C207+C201+C196+C193</f>
        <v>19</v>
      </c>
      <c r="D208" s="3"/>
      <c r="E208" s="3">
        <f>E207+E201+E196+E193</f>
        <v>19</v>
      </c>
      <c r="F208" s="3">
        <f>F207+F201+F196+F193</f>
        <v>10</v>
      </c>
      <c r="G208" s="3">
        <f>G207+G201+G196+G193</f>
        <v>1</v>
      </c>
      <c r="H208" t="s">
        <v>2767</v>
      </c>
      <c r="J208" t="s">
        <v>2766</v>
      </c>
    </row>
    <row r="209" spans="1:48" x14ac:dyDescent="0.25">
      <c r="C209" s="3">
        <f>C208+C184</f>
        <v>192</v>
      </c>
      <c r="D209" s="3"/>
      <c r="E209" s="3">
        <f>E208+E184</f>
        <v>192</v>
      </c>
      <c r="F209" s="3">
        <f>F208+F184</f>
        <v>44</v>
      </c>
      <c r="G209" s="3">
        <f>G208+G184</f>
        <v>4</v>
      </c>
      <c r="H209" t="s">
        <v>2672</v>
      </c>
      <c r="J209" s="1" t="s">
        <v>3432</v>
      </c>
    </row>
    <row r="210" spans="1:48" s="1" customFormat="1" x14ac:dyDescent="0.25">
      <c r="A210" s="1" t="s">
        <v>2620</v>
      </c>
      <c r="B210" s="9">
        <v>25</v>
      </c>
      <c r="C210" s="1" t="s">
        <v>3684</v>
      </c>
      <c r="E210" s="6">
        <v>41277</v>
      </c>
      <c r="F210" s="2"/>
      <c r="I210" s="2">
        <v>40843</v>
      </c>
      <c r="J210" s="1" t="s">
        <v>481</v>
      </c>
      <c r="K210" s="1" t="s">
        <v>298</v>
      </c>
      <c r="L210" s="1" t="s">
        <v>299</v>
      </c>
      <c r="M210" s="1" t="s">
        <v>300</v>
      </c>
      <c r="N210" s="1" t="s">
        <v>301</v>
      </c>
      <c r="O210" s="1" t="s">
        <v>488</v>
      </c>
      <c r="P210" s="1" t="s">
        <v>296</v>
      </c>
      <c r="Q210" s="1" t="s">
        <v>486</v>
      </c>
      <c r="R210" s="4" t="s">
        <v>880</v>
      </c>
      <c r="X210" s="2"/>
      <c r="Y210" s="3" t="s">
        <v>3161</v>
      </c>
      <c r="Z210" s="1" t="s">
        <v>494</v>
      </c>
      <c r="AC210" s="1" t="s">
        <v>4712</v>
      </c>
      <c r="AI210" s="1" t="s">
        <v>4712</v>
      </c>
      <c r="AJ210" s="1" t="s">
        <v>4712</v>
      </c>
      <c r="AK210" s="1" t="s">
        <v>4712</v>
      </c>
      <c r="AL210" s="1" t="s">
        <v>4712</v>
      </c>
      <c r="AP210" s="1" t="s">
        <v>4712</v>
      </c>
      <c r="AQ210" s="1" t="s">
        <v>4712</v>
      </c>
      <c r="AV210" s="1" t="s">
        <v>4712</v>
      </c>
    </row>
    <row r="211" spans="1:48" s="1" customFormat="1" x14ac:dyDescent="0.25">
      <c r="A211" s="1" t="s">
        <v>1811</v>
      </c>
      <c r="B211" s="9">
        <v>25</v>
      </c>
      <c r="C211" s="1" t="s">
        <v>4712</v>
      </c>
      <c r="E211" s="6">
        <v>41277</v>
      </c>
      <c r="F211" s="2" t="s">
        <v>4712</v>
      </c>
      <c r="I211" s="2"/>
      <c r="J211" s="1" t="s">
        <v>3158</v>
      </c>
      <c r="K211" s="1" t="s">
        <v>1810</v>
      </c>
      <c r="L211" s="1" t="s">
        <v>2986</v>
      </c>
      <c r="M211" s="1" t="s">
        <v>5182</v>
      </c>
      <c r="N211" s="1" t="s">
        <v>5183</v>
      </c>
      <c r="O211" s="1" t="s">
        <v>5031</v>
      </c>
      <c r="P211" s="1" t="s">
        <v>296</v>
      </c>
      <c r="Q211" s="1">
        <v>85120</v>
      </c>
      <c r="R211" s="4" t="s">
        <v>5184</v>
      </c>
      <c r="X211" s="2"/>
      <c r="Y211" s="3"/>
    </row>
    <row r="212" spans="1:48" s="1" customFormat="1" x14ac:dyDescent="0.25">
      <c r="A212" s="1" t="s">
        <v>1809</v>
      </c>
      <c r="B212" s="9">
        <v>25</v>
      </c>
      <c r="C212" s="1" t="s">
        <v>4712</v>
      </c>
      <c r="E212" s="6">
        <v>41277</v>
      </c>
      <c r="F212" s="2" t="s">
        <v>4712</v>
      </c>
      <c r="I212" s="2"/>
      <c r="J212" s="1" t="s">
        <v>481</v>
      </c>
      <c r="K212" s="1" t="s">
        <v>5181</v>
      </c>
      <c r="L212" s="1" t="s">
        <v>5180</v>
      </c>
      <c r="M212" s="1" t="s">
        <v>5182</v>
      </c>
      <c r="N212" s="1" t="s">
        <v>5183</v>
      </c>
      <c r="O212" s="1" t="s">
        <v>5031</v>
      </c>
      <c r="P212" s="1" t="s">
        <v>296</v>
      </c>
      <c r="Q212" s="1">
        <v>85120</v>
      </c>
      <c r="R212" s="4" t="s">
        <v>5184</v>
      </c>
      <c r="X212" s="2"/>
      <c r="Y212" s="3"/>
    </row>
    <row r="213" spans="1:48" s="1" customFormat="1" x14ac:dyDescent="0.25">
      <c r="A213" s="1" t="s">
        <v>3363</v>
      </c>
      <c r="B213" s="9">
        <v>25</v>
      </c>
      <c r="C213" s="1" t="s">
        <v>3684</v>
      </c>
      <c r="E213" s="6">
        <v>41277</v>
      </c>
      <c r="F213" s="2"/>
      <c r="I213" s="2">
        <v>40913</v>
      </c>
      <c r="J213" s="1" t="s">
        <v>3158</v>
      </c>
      <c r="K213" s="1" t="s">
        <v>4429</v>
      </c>
      <c r="L213" s="1" t="s">
        <v>4430</v>
      </c>
      <c r="M213" s="1" t="s">
        <v>4432</v>
      </c>
      <c r="N213" s="1" t="s">
        <v>4433</v>
      </c>
      <c r="O213" s="1" t="s">
        <v>4434</v>
      </c>
      <c r="P213" s="1" t="s">
        <v>4435</v>
      </c>
      <c r="Q213" s="1">
        <v>57301</v>
      </c>
      <c r="R213" s="4" t="s">
        <v>4431</v>
      </c>
      <c r="V213" s="1" t="s">
        <v>3175</v>
      </c>
      <c r="W213" s="1" t="s">
        <v>3161</v>
      </c>
      <c r="X213" s="2" t="s">
        <v>4428</v>
      </c>
      <c r="Y213" s="3" t="s">
        <v>3161</v>
      </c>
      <c r="Z213" s="1" t="s">
        <v>1760</v>
      </c>
    </row>
    <row r="214" spans="1:48" s="1" customFormat="1" x14ac:dyDescent="0.25">
      <c r="B214" s="9"/>
      <c r="C214" s="1" t="s">
        <v>4712</v>
      </c>
      <c r="E214" s="6">
        <v>41277</v>
      </c>
      <c r="F214" s="2"/>
      <c r="I214" s="2">
        <v>40843</v>
      </c>
      <c r="J214" s="1" t="s">
        <v>481</v>
      </c>
      <c r="K214" s="1" t="s">
        <v>347</v>
      </c>
      <c r="L214" s="1" t="s">
        <v>348</v>
      </c>
      <c r="M214" s="1" t="s">
        <v>349</v>
      </c>
      <c r="N214" s="1" t="s">
        <v>350</v>
      </c>
      <c r="O214" s="1" t="s">
        <v>488</v>
      </c>
      <c r="P214" s="1" t="s">
        <v>296</v>
      </c>
      <c r="Q214" s="1">
        <v>85120</v>
      </c>
      <c r="R214" s="4"/>
      <c r="X214" s="2"/>
      <c r="Y214" s="3"/>
    </row>
    <row r="215" spans="1:48" s="1" customFormat="1" x14ac:dyDescent="0.25">
      <c r="A215" s="1" t="s">
        <v>2621</v>
      </c>
      <c r="B215" s="9">
        <v>25</v>
      </c>
      <c r="C215" s="1" t="s">
        <v>4712</v>
      </c>
      <c r="E215" s="6">
        <v>41277</v>
      </c>
      <c r="F215" s="2"/>
      <c r="I215" s="2">
        <v>40920</v>
      </c>
      <c r="J215" s="1" t="s">
        <v>3158</v>
      </c>
      <c r="K215" s="1" t="s">
        <v>2446</v>
      </c>
      <c r="L215" s="1" t="s">
        <v>2447</v>
      </c>
      <c r="M215" s="1" t="s">
        <v>2987</v>
      </c>
      <c r="N215" s="1" t="s">
        <v>2988</v>
      </c>
      <c r="O215" s="1" t="s">
        <v>2448</v>
      </c>
      <c r="P215" s="1" t="s">
        <v>2449</v>
      </c>
      <c r="Q215" s="1">
        <v>95928</v>
      </c>
      <c r="R215" s="4" t="s">
        <v>2989</v>
      </c>
      <c r="V215" s="1" t="s">
        <v>3175</v>
      </c>
      <c r="W215" s="1" t="s">
        <v>3189</v>
      </c>
      <c r="X215" s="2" t="s">
        <v>2445</v>
      </c>
      <c r="Y215" s="3" t="s">
        <v>3161</v>
      </c>
    </row>
    <row r="216" spans="1:48" s="1" customFormat="1" x14ac:dyDescent="0.25">
      <c r="A216" s="1" t="s">
        <v>3532</v>
      </c>
      <c r="B216" s="9">
        <v>25</v>
      </c>
      <c r="C216" s="1" t="s">
        <v>4712</v>
      </c>
      <c r="E216" s="6">
        <v>41277</v>
      </c>
      <c r="F216" s="2" t="s">
        <v>4712</v>
      </c>
      <c r="I216" s="2"/>
      <c r="J216" s="1" t="s">
        <v>481</v>
      </c>
      <c r="K216" s="1" t="s">
        <v>4671</v>
      </c>
      <c r="L216" s="1" t="s">
        <v>951</v>
      </c>
      <c r="M216" s="1" t="s">
        <v>4673</v>
      </c>
      <c r="N216" s="1" t="s">
        <v>692</v>
      </c>
      <c r="O216" s="1" t="s">
        <v>693</v>
      </c>
      <c r="P216" s="1" t="s">
        <v>296</v>
      </c>
      <c r="Q216" s="1">
        <v>85140</v>
      </c>
      <c r="R216" s="4" t="s">
        <v>4672</v>
      </c>
      <c r="X216" s="1" t="s">
        <v>5063</v>
      </c>
      <c r="Y216" s="3"/>
      <c r="Z216" s="1" t="s">
        <v>367</v>
      </c>
    </row>
    <row r="217" spans="1:48" s="1" customFormat="1" x14ac:dyDescent="0.25">
      <c r="B217" s="9"/>
      <c r="C217" s="1" t="s">
        <v>4712</v>
      </c>
      <c r="E217" s="6">
        <v>41277</v>
      </c>
      <c r="F217" s="2" t="s">
        <v>4712</v>
      </c>
      <c r="I217" s="2"/>
      <c r="J217" s="1" t="s">
        <v>3158</v>
      </c>
      <c r="K217" s="1" t="s">
        <v>3675</v>
      </c>
      <c r="L217" s="1" t="s">
        <v>3676</v>
      </c>
      <c r="M217" s="1" t="s">
        <v>3677</v>
      </c>
      <c r="N217" s="1" t="s">
        <v>3678</v>
      </c>
      <c r="O217" s="1" t="s">
        <v>488</v>
      </c>
      <c r="P217" s="1" t="s">
        <v>296</v>
      </c>
      <c r="Q217" s="1">
        <v>85209</v>
      </c>
      <c r="R217" s="4" t="s">
        <v>3679</v>
      </c>
      <c r="X217" s="2"/>
      <c r="Y217" s="3"/>
    </row>
    <row r="218" spans="1:48" s="1" customFormat="1" x14ac:dyDescent="0.25">
      <c r="A218" s="1" t="s">
        <v>3519</v>
      </c>
      <c r="B218" s="9">
        <v>25</v>
      </c>
      <c r="C218" s="1" t="s">
        <v>4712</v>
      </c>
      <c r="E218" s="6">
        <v>41277</v>
      </c>
      <c r="F218" s="2" t="s">
        <v>4712</v>
      </c>
      <c r="J218" s="1" t="s">
        <v>3158</v>
      </c>
      <c r="K218" s="1" t="s">
        <v>2622</v>
      </c>
      <c r="L218" s="1" t="s">
        <v>2623</v>
      </c>
      <c r="M218" s="1" t="s">
        <v>3681</v>
      </c>
      <c r="N218" s="1" t="s">
        <v>3680</v>
      </c>
      <c r="O218" s="1" t="s">
        <v>488</v>
      </c>
      <c r="P218" s="1" t="s">
        <v>296</v>
      </c>
      <c r="Q218" s="1">
        <v>85215</v>
      </c>
      <c r="R218" s="4"/>
      <c r="X218" s="2" t="s">
        <v>2624</v>
      </c>
      <c r="Y218" s="3"/>
    </row>
    <row r="219" spans="1:48" s="1" customFormat="1" x14ac:dyDescent="0.25">
      <c r="A219" s="1" t="s">
        <v>3520</v>
      </c>
      <c r="B219" s="9">
        <v>25</v>
      </c>
      <c r="C219" s="1" t="s">
        <v>4712</v>
      </c>
      <c r="E219" s="6">
        <v>41277</v>
      </c>
      <c r="F219" s="2" t="s">
        <v>4712</v>
      </c>
      <c r="J219" s="1" t="s">
        <v>3158</v>
      </c>
      <c r="K219" s="2" t="s">
        <v>2624</v>
      </c>
      <c r="L219" s="1" t="s">
        <v>2738</v>
      </c>
      <c r="M219" s="1" t="s">
        <v>3682</v>
      </c>
      <c r="N219" s="1" t="s">
        <v>3680</v>
      </c>
      <c r="O219" s="1" t="s">
        <v>488</v>
      </c>
      <c r="P219" s="1" t="s">
        <v>296</v>
      </c>
      <c r="Q219" s="1">
        <v>85215</v>
      </c>
      <c r="R219" s="4"/>
      <c r="X219" s="1" t="s">
        <v>2622</v>
      </c>
      <c r="Y219" s="3"/>
    </row>
    <row r="220" spans="1:48" s="1" customFormat="1" x14ac:dyDescent="0.25">
      <c r="A220" s="1" t="s">
        <v>3378</v>
      </c>
      <c r="B220" s="9">
        <v>25</v>
      </c>
      <c r="C220" s="1" t="s">
        <v>3684</v>
      </c>
      <c r="E220" s="6">
        <v>41277</v>
      </c>
      <c r="F220" s="2"/>
      <c r="I220" s="2">
        <v>40913</v>
      </c>
      <c r="J220" s="1" t="s">
        <v>481</v>
      </c>
      <c r="K220" s="1" t="s">
        <v>4428</v>
      </c>
      <c r="L220" s="1" t="s">
        <v>786</v>
      </c>
      <c r="N220" s="1" t="s">
        <v>831</v>
      </c>
      <c r="O220" s="1" t="s">
        <v>4434</v>
      </c>
      <c r="P220" s="1" t="s">
        <v>4435</v>
      </c>
      <c r="Q220" s="1">
        <v>57301</v>
      </c>
      <c r="R220" s="4" t="s">
        <v>830</v>
      </c>
      <c r="V220" s="1" t="s">
        <v>3175</v>
      </c>
      <c r="W220" s="1" t="s">
        <v>3161</v>
      </c>
      <c r="X220" s="2" t="s">
        <v>4429</v>
      </c>
      <c r="Y220" s="3" t="s">
        <v>3161</v>
      </c>
      <c r="Z220" s="1" t="s">
        <v>1760</v>
      </c>
    </row>
    <row r="221" spans="1:48" x14ac:dyDescent="0.25">
      <c r="C221" s="3">
        <f>COUNTA(C210:C220)</f>
        <v>11</v>
      </c>
      <c r="D221" s="3"/>
      <c r="E221" s="3">
        <f>COUNTA(E210:E220)</f>
        <v>11</v>
      </c>
      <c r="F221" s="3">
        <f>COUNTA(F210:F220)</f>
        <v>6</v>
      </c>
      <c r="G221" s="3">
        <f>COUNTA(G210:G220)</f>
        <v>0</v>
      </c>
      <c r="H221" s="2"/>
      <c r="J221" s="1" t="s">
        <v>3432</v>
      </c>
      <c r="P221" s="5"/>
    </row>
    <row r="222" spans="1:48" s="1" customFormat="1" x14ac:dyDescent="0.25">
      <c r="A222" s="1" t="s">
        <v>1892</v>
      </c>
      <c r="B222" s="9">
        <v>25</v>
      </c>
      <c r="C222" s="1" t="s">
        <v>4712</v>
      </c>
      <c r="E222" s="6">
        <v>41284</v>
      </c>
      <c r="F222" s="2" t="s">
        <v>4712</v>
      </c>
      <c r="I222" s="2"/>
      <c r="J222" s="1" t="s">
        <v>3158</v>
      </c>
      <c r="K222" s="1" t="s">
        <v>1060</v>
      </c>
      <c r="L222" s="1" t="s">
        <v>3069</v>
      </c>
      <c r="R222" s="4" t="s">
        <v>4293</v>
      </c>
      <c r="X222" s="2"/>
      <c r="Y222" s="3"/>
      <c r="Z222" s="1" t="s">
        <v>5149</v>
      </c>
    </row>
    <row r="223" spans="1:48" s="1" customFormat="1" x14ac:dyDescent="0.25">
      <c r="A223" s="1" t="s">
        <v>1893</v>
      </c>
      <c r="B223" s="9">
        <v>25</v>
      </c>
      <c r="C223" s="1" t="s">
        <v>4712</v>
      </c>
      <c r="E223" s="6">
        <v>41284</v>
      </c>
      <c r="F223" s="2" t="s">
        <v>4712</v>
      </c>
      <c r="I223" s="2"/>
      <c r="J223" s="1" t="s">
        <v>481</v>
      </c>
      <c r="K223" s="1" t="s">
        <v>1060</v>
      </c>
      <c r="L223" s="1" t="s">
        <v>4714</v>
      </c>
      <c r="R223" s="4" t="s">
        <v>4293</v>
      </c>
      <c r="X223" s="2"/>
      <c r="Y223" s="3"/>
      <c r="Z223" s="1" t="s">
        <v>367</v>
      </c>
    </row>
    <row r="224" spans="1:48" s="1" customFormat="1" x14ac:dyDescent="0.25">
      <c r="A224" s="1" t="s">
        <v>4588</v>
      </c>
      <c r="B224" s="9">
        <v>25</v>
      </c>
      <c r="C224" s="1" t="s">
        <v>4712</v>
      </c>
      <c r="E224" s="6">
        <v>41284</v>
      </c>
      <c r="F224" s="2" t="s">
        <v>4712</v>
      </c>
      <c r="I224" s="2"/>
      <c r="J224" s="1" t="s">
        <v>3158</v>
      </c>
      <c r="K224" s="1" t="s">
        <v>1899</v>
      </c>
      <c r="L224" s="1" t="s">
        <v>2161</v>
      </c>
      <c r="R224" s="4"/>
      <c r="X224" s="2"/>
      <c r="Y224" s="3"/>
    </row>
    <row r="225" spans="1:26" s="1" customFormat="1" x14ac:dyDescent="0.25">
      <c r="A225" s="1" t="s">
        <v>4589</v>
      </c>
      <c r="B225" s="9">
        <v>25</v>
      </c>
      <c r="C225" s="1" t="s">
        <v>4712</v>
      </c>
      <c r="E225" s="6">
        <v>41284</v>
      </c>
      <c r="F225" s="2" t="s">
        <v>4712</v>
      </c>
      <c r="I225" s="2"/>
      <c r="J225" s="1" t="s">
        <v>3158</v>
      </c>
      <c r="K225" s="1" t="s">
        <v>1899</v>
      </c>
      <c r="L225" s="1" t="s">
        <v>5062</v>
      </c>
      <c r="R225" s="4"/>
      <c r="X225" s="2"/>
      <c r="Y225" s="3"/>
    </row>
    <row r="226" spans="1:26" s="1" customFormat="1" x14ac:dyDescent="0.25">
      <c r="A226" s="1" t="s">
        <v>3424</v>
      </c>
      <c r="B226" s="9">
        <v>25</v>
      </c>
      <c r="C226" s="1" t="s">
        <v>4712</v>
      </c>
      <c r="E226" s="6">
        <v>41284</v>
      </c>
      <c r="F226" s="2" t="s">
        <v>4712</v>
      </c>
      <c r="I226" s="2"/>
      <c r="J226" s="1" t="s">
        <v>481</v>
      </c>
      <c r="K226" s="1" t="s">
        <v>4663</v>
      </c>
      <c r="L226" s="1" t="s">
        <v>361</v>
      </c>
      <c r="R226" s="4"/>
      <c r="X226" s="2"/>
      <c r="Y226" s="3" t="s">
        <v>3161</v>
      </c>
    </row>
    <row r="227" spans="1:26" s="1" customFormat="1" x14ac:dyDescent="0.25">
      <c r="B227" s="9"/>
      <c r="E227" s="6">
        <v>41284</v>
      </c>
      <c r="F227" s="2" t="s">
        <v>4712</v>
      </c>
      <c r="H227" s="1" t="s">
        <v>3161</v>
      </c>
      <c r="I227" s="2"/>
      <c r="J227" s="1" t="s">
        <v>481</v>
      </c>
      <c r="K227" s="1" t="s">
        <v>5057</v>
      </c>
      <c r="L227" s="1" t="s">
        <v>5058</v>
      </c>
      <c r="M227" s="1" t="s">
        <v>5059</v>
      </c>
      <c r="N227" s="1" t="s">
        <v>5060</v>
      </c>
      <c r="O227" s="1" t="s">
        <v>488</v>
      </c>
      <c r="P227" s="1" t="s">
        <v>296</v>
      </c>
      <c r="Q227" s="1">
        <v>85205</v>
      </c>
      <c r="R227" s="4"/>
      <c r="X227" s="2"/>
      <c r="Y227" s="3" t="s">
        <v>3161</v>
      </c>
    </row>
    <row r="228" spans="1:26" s="1" customFormat="1" x14ac:dyDescent="0.25">
      <c r="A228" s="8" t="s">
        <v>2645</v>
      </c>
      <c r="B228" s="9">
        <v>12</v>
      </c>
      <c r="C228" s="1" t="s">
        <v>4712</v>
      </c>
      <c r="E228" s="6">
        <v>41284</v>
      </c>
      <c r="F228" s="2"/>
      <c r="H228" s="1" t="s">
        <v>3161</v>
      </c>
      <c r="I228" s="2">
        <v>40934</v>
      </c>
      <c r="J228" s="1" t="s">
        <v>3158</v>
      </c>
      <c r="K228" s="1" t="s">
        <v>1617</v>
      </c>
      <c r="L228" s="1" t="s">
        <v>2450</v>
      </c>
      <c r="M228" s="1" t="s">
        <v>1621</v>
      </c>
      <c r="N228" s="1" t="s">
        <v>4562</v>
      </c>
      <c r="O228" s="1" t="s">
        <v>1622</v>
      </c>
      <c r="P228" s="1" t="s">
        <v>1623</v>
      </c>
      <c r="Q228" s="1">
        <v>17222</v>
      </c>
      <c r="R228" s="4" t="s">
        <v>1618</v>
      </c>
      <c r="X228" s="2"/>
      <c r="Y228" s="3" t="s">
        <v>3161</v>
      </c>
      <c r="Z228" s="1" t="s">
        <v>4577</v>
      </c>
    </row>
    <row r="229" spans="1:26" s="1" customFormat="1" x14ac:dyDescent="0.25">
      <c r="A229" s="8" t="s">
        <v>2646</v>
      </c>
      <c r="B229" s="9">
        <v>12</v>
      </c>
      <c r="C229" s="1" t="s">
        <v>4712</v>
      </c>
      <c r="E229" s="6">
        <v>41284</v>
      </c>
      <c r="F229" s="2"/>
      <c r="H229" s="1" t="s">
        <v>3161</v>
      </c>
      <c r="I229" s="2">
        <v>40934</v>
      </c>
      <c r="J229" s="1" t="s">
        <v>481</v>
      </c>
      <c r="K229" s="1" t="s">
        <v>1617</v>
      </c>
      <c r="L229" s="1" t="s">
        <v>3178</v>
      </c>
      <c r="M229" s="1" t="s">
        <v>1621</v>
      </c>
      <c r="N229" s="1" t="s">
        <v>4562</v>
      </c>
      <c r="O229" s="1" t="s">
        <v>1622</v>
      </c>
      <c r="P229" s="1" t="s">
        <v>1623</v>
      </c>
      <c r="Q229" s="1">
        <v>17222</v>
      </c>
      <c r="R229" s="4" t="s">
        <v>1618</v>
      </c>
      <c r="X229" s="2"/>
      <c r="Y229" s="3" t="s">
        <v>3161</v>
      </c>
      <c r="Z229" s="1" t="s">
        <v>480</v>
      </c>
    </row>
    <row r="230" spans="1:26" x14ac:dyDescent="0.25">
      <c r="C230" s="3">
        <f>COUNTA(C222:C229)</f>
        <v>7</v>
      </c>
      <c r="D230" s="3"/>
      <c r="E230" s="3">
        <f>COUNTA(E222:E229)</f>
        <v>8</v>
      </c>
      <c r="F230" s="3">
        <f>COUNTA(F222:F229)</f>
        <v>6</v>
      </c>
      <c r="G230" s="3">
        <f>COUNTA(G222:G229)</f>
        <v>0</v>
      </c>
      <c r="H230" s="2"/>
      <c r="I230" s="6">
        <v>41284</v>
      </c>
      <c r="J230" s="1" t="s">
        <v>3432</v>
      </c>
    </row>
    <row r="231" spans="1:26" s="1" customFormat="1" x14ac:dyDescent="0.25">
      <c r="A231" s="7" t="s">
        <v>3364</v>
      </c>
      <c r="B231" s="9">
        <v>12</v>
      </c>
      <c r="D231" s="9"/>
      <c r="E231" s="6">
        <v>41290</v>
      </c>
      <c r="F231" s="2"/>
      <c r="I231" s="2">
        <v>40920</v>
      </c>
      <c r="J231" s="1" t="s">
        <v>3158</v>
      </c>
      <c r="K231" s="1" t="s">
        <v>338</v>
      </c>
      <c r="L231" s="1" t="s">
        <v>1604</v>
      </c>
      <c r="M231" s="1" t="s">
        <v>4926</v>
      </c>
      <c r="N231" s="1" t="s">
        <v>5172</v>
      </c>
      <c r="O231" s="1" t="s">
        <v>340</v>
      </c>
      <c r="P231" s="1" t="s">
        <v>341</v>
      </c>
      <c r="Q231" s="1">
        <v>62675</v>
      </c>
      <c r="R231" s="4" t="s">
        <v>339</v>
      </c>
      <c r="U231" s="1" t="s">
        <v>342</v>
      </c>
      <c r="V231" s="1" t="s">
        <v>3175</v>
      </c>
      <c r="W231" s="1" t="s">
        <v>3161</v>
      </c>
      <c r="X231" s="2"/>
      <c r="Y231" s="3" t="s">
        <v>3161</v>
      </c>
      <c r="Z231" s="1" t="s">
        <v>4577</v>
      </c>
    </row>
    <row r="232" spans="1:26" s="1" customFormat="1" x14ac:dyDescent="0.25">
      <c r="A232" s="7" t="s">
        <v>3377</v>
      </c>
      <c r="B232" s="9">
        <v>12</v>
      </c>
      <c r="D232" s="9"/>
      <c r="E232" s="6">
        <v>41290</v>
      </c>
      <c r="F232" s="2"/>
      <c r="I232" s="2">
        <v>40920</v>
      </c>
      <c r="J232" s="1" t="s">
        <v>481</v>
      </c>
      <c r="K232" s="1" t="s">
        <v>338</v>
      </c>
      <c r="L232" s="1" t="s">
        <v>1549</v>
      </c>
      <c r="M232" s="1" t="s">
        <v>4926</v>
      </c>
      <c r="N232" s="1" t="s">
        <v>5172</v>
      </c>
      <c r="O232" s="1" t="s">
        <v>340</v>
      </c>
      <c r="P232" s="1" t="s">
        <v>341</v>
      </c>
      <c r="Q232" s="1">
        <v>62675</v>
      </c>
      <c r="R232" s="4" t="s">
        <v>339</v>
      </c>
      <c r="U232" s="1" t="s">
        <v>342</v>
      </c>
      <c r="V232" s="1" t="s">
        <v>3175</v>
      </c>
      <c r="W232" s="1" t="s">
        <v>343</v>
      </c>
      <c r="X232" s="2"/>
      <c r="Y232" s="3" t="s">
        <v>3161</v>
      </c>
      <c r="Z232" s="1" t="s">
        <v>480</v>
      </c>
    </row>
    <row r="233" spans="1:26" s="1" customFormat="1" x14ac:dyDescent="0.25">
      <c r="A233" s="1" t="s">
        <v>4452</v>
      </c>
      <c r="B233" s="9">
        <v>25</v>
      </c>
      <c r="C233" s="6"/>
      <c r="D233" s="9"/>
      <c r="E233" s="6">
        <v>41291</v>
      </c>
      <c r="F233" s="1" t="s">
        <v>4712</v>
      </c>
      <c r="H233" s="2"/>
      <c r="J233" s="1" t="s">
        <v>3158</v>
      </c>
      <c r="K233" s="1" t="s">
        <v>4453</v>
      </c>
      <c r="L233" s="1" t="s">
        <v>3024</v>
      </c>
      <c r="M233" s="1" t="s">
        <v>4436</v>
      </c>
      <c r="N233" s="1" t="s">
        <v>3255</v>
      </c>
      <c r="O233" s="1" t="s">
        <v>488</v>
      </c>
      <c r="P233" s="1" t="s">
        <v>296</v>
      </c>
      <c r="Q233" s="1">
        <v>85208</v>
      </c>
      <c r="R233" s="4" t="s">
        <v>3256</v>
      </c>
      <c r="W233" s="2"/>
      <c r="X233" s="3"/>
    </row>
    <row r="234" spans="1:26" s="1" customFormat="1" x14ac:dyDescent="0.25">
      <c r="A234" s="1" t="s">
        <v>4451</v>
      </c>
      <c r="B234" s="9">
        <v>25</v>
      </c>
      <c r="C234" s="6"/>
      <c r="D234" s="9"/>
      <c r="E234" s="6">
        <v>41291</v>
      </c>
      <c r="F234" s="1" t="s">
        <v>4712</v>
      </c>
      <c r="H234" s="2"/>
      <c r="J234" s="1" t="s">
        <v>481</v>
      </c>
      <c r="K234" s="1" t="s">
        <v>4453</v>
      </c>
      <c r="L234" s="1" t="s">
        <v>3194</v>
      </c>
      <c r="M234" s="1" t="s">
        <v>4436</v>
      </c>
      <c r="N234" s="1" t="s">
        <v>3255</v>
      </c>
      <c r="O234" s="1" t="s">
        <v>488</v>
      </c>
      <c r="P234" s="1" t="s">
        <v>296</v>
      </c>
      <c r="Q234" s="1">
        <v>85208</v>
      </c>
      <c r="R234" s="4" t="s">
        <v>3256</v>
      </c>
      <c r="W234" s="2"/>
      <c r="X234" s="3"/>
    </row>
    <row r="235" spans="1:26" x14ac:dyDescent="0.25">
      <c r="C235" s="3">
        <f>COUNTA(C231:C234)</f>
        <v>0</v>
      </c>
      <c r="D235" s="3"/>
      <c r="E235" s="3">
        <f>COUNTA(E231:E234)</f>
        <v>4</v>
      </c>
      <c r="F235" s="3">
        <f>COUNTA(F231:F234)</f>
        <v>2</v>
      </c>
      <c r="G235" s="3">
        <f>COUNTA(G231:G234)</f>
        <v>0</v>
      </c>
      <c r="H235" s="2"/>
      <c r="I235" s="6">
        <v>41291</v>
      </c>
      <c r="J235" s="1" t="s">
        <v>3432</v>
      </c>
    </row>
    <row r="236" spans="1:26" s="1" customFormat="1" x14ac:dyDescent="0.25">
      <c r="B236" s="9"/>
      <c r="D236" s="9"/>
      <c r="E236" s="6">
        <v>41298</v>
      </c>
      <c r="F236" s="2"/>
      <c r="H236" s="1" t="s">
        <v>3162</v>
      </c>
      <c r="I236" s="2">
        <v>40836</v>
      </c>
      <c r="J236" s="1" t="s">
        <v>3158</v>
      </c>
      <c r="K236" s="1" t="s">
        <v>370</v>
      </c>
      <c r="L236" s="1" t="s">
        <v>371</v>
      </c>
      <c r="M236" s="1" t="s">
        <v>372</v>
      </c>
      <c r="N236" s="1" t="s">
        <v>1927</v>
      </c>
      <c r="O236" s="1" t="s">
        <v>4360</v>
      </c>
      <c r="P236" s="1" t="s">
        <v>4361</v>
      </c>
      <c r="Q236" s="1">
        <v>98607</v>
      </c>
      <c r="R236" s="4"/>
      <c r="V236" s="1" t="s">
        <v>3196</v>
      </c>
      <c r="W236" s="1" t="s">
        <v>368</v>
      </c>
      <c r="X236" s="2" t="s">
        <v>369</v>
      </c>
      <c r="Y236" s="3"/>
    </row>
    <row r="237" spans="1:26" s="1" customFormat="1" x14ac:dyDescent="0.25">
      <c r="B237" s="9"/>
      <c r="D237" s="9"/>
      <c r="E237" s="6">
        <v>41298</v>
      </c>
      <c r="F237" s="2" t="s">
        <v>4712</v>
      </c>
      <c r="I237" s="2"/>
      <c r="J237" s="1" t="s">
        <v>481</v>
      </c>
      <c r="K237" s="1" t="s">
        <v>1713</v>
      </c>
      <c r="L237" s="1" t="s">
        <v>4669</v>
      </c>
      <c r="M237" s="1" t="s">
        <v>4930</v>
      </c>
      <c r="N237" s="1" t="s">
        <v>5171</v>
      </c>
      <c r="O237" s="1" t="s">
        <v>488</v>
      </c>
      <c r="P237" s="1" t="s">
        <v>296</v>
      </c>
      <c r="Q237" s="1">
        <v>85209</v>
      </c>
      <c r="R237" s="4" t="s">
        <v>1714</v>
      </c>
      <c r="X237" s="2"/>
      <c r="Y237" s="3"/>
      <c r="Z237" s="1" t="s">
        <v>367</v>
      </c>
    </row>
    <row r="238" spans="1:26" s="1" customFormat="1" x14ac:dyDescent="0.25">
      <c r="A238" s="1" t="s">
        <v>4665</v>
      </c>
      <c r="B238" s="9">
        <v>30</v>
      </c>
      <c r="D238" s="9" t="s">
        <v>4009</v>
      </c>
      <c r="E238" s="6">
        <v>41298</v>
      </c>
      <c r="F238" s="2" t="s">
        <v>4712</v>
      </c>
      <c r="I238" s="2"/>
      <c r="J238" s="1" t="s">
        <v>481</v>
      </c>
      <c r="K238" s="1" t="s">
        <v>1898</v>
      </c>
      <c r="L238" s="1" t="s">
        <v>1532</v>
      </c>
      <c r="M238" s="1" t="s">
        <v>4927</v>
      </c>
      <c r="N238" s="1" t="s">
        <v>4928</v>
      </c>
      <c r="O238" s="1" t="s">
        <v>488</v>
      </c>
      <c r="P238" s="1" t="s">
        <v>296</v>
      </c>
      <c r="Q238" s="1">
        <v>85205</v>
      </c>
      <c r="R238" s="4" t="s">
        <v>2658</v>
      </c>
      <c r="X238" s="2" t="s">
        <v>4625</v>
      </c>
      <c r="Y238" s="3"/>
    </row>
    <row r="239" spans="1:26" s="1" customFormat="1" x14ac:dyDescent="0.25">
      <c r="A239" s="10" t="s">
        <v>4294</v>
      </c>
      <c r="B239" s="6"/>
      <c r="D239" s="9"/>
      <c r="E239" s="6">
        <v>41298</v>
      </c>
      <c r="F239" s="2"/>
      <c r="I239" s="2">
        <v>40857</v>
      </c>
      <c r="J239" s="1" t="s">
        <v>481</v>
      </c>
      <c r="K239" s="1" t="s">
        <v>1531</v>
      </c>
      <c r="L239" s="1" t="s">
        <v>1532</v>
      </c>
      <c r="M239" s="1" t="s">
        <v>1534</v>
      </c>
      <c r="N239" s="1" t="s">
        <v>1535</v>
      </c>
      <c r="O239" s="1" t="s">
        <v>488</v>
      </c>
      <c r="P239" s="1" t="s">
        <v>296</v>
      </c>
      <c r="Q239" s="1">
        <v>85206</v>
      </c>
      <c r="R239" s="4" t="s">
        <v>1533</v>
      </c>
      <c r="X239" s="2" t="s">
        <v>537</v>
      </c>
      <c r="Y239" s="3"/>
      <c r="Z239" s="1" t="s">
        <v>1760</v>
      </c>
    </row>
    <row r="240" spans="1:26" x14ac:dyDescent="0.25">
      <c r="C240" s="3"/>
      <c r="D240" s="3"/>
      <c r="E240" s="3">
        <f>COUNTA(E236:E239)</f>
        <v>4</v>
      </c>
      <c r="F240" s="3">
        <f>COUNTA(F236:F239)</f>
        <v>2</v>
      </c>
      <c r="G240" s="3">
        <f>COUNTA(G236:G239)</f>
        <v>0</v>
      </c>
      <c r="H240" s="2"/>
      <c r="I240" s="6">
        <v>41298</v>
      </c>
      <c r="J240" s="1" t="s">
        <v>3432</v>
      </c>
    </row>
    <row r="241" spans="1:26" s="1" customFormat="1" x14ac:dyDescent="0.25">
      <c r="B241" s="9"/>
      <c r="C241" s="1" t="s">
        <v>4712</v>
      </c>
      <c r="D241" s="9"/>
      <c r="E241" s="6">
        <v>41305</v>
      </c>
      <c r="F241" s="2" t="s">
        <v>4712</v>
      </c>
      <c r="I241" s="2"/>
      <c r="J241" s="1" t="s">
        <v>3158</v>
      </c>
      <c r="K241" s="1" t="s">
        <v>4915</v>
      </c>
      <c r="L241" s="1" t="s">
        <v>4000</v>
      </c>
      <c r="M241" s="1" t="s">
        <v>4001</v>
      </c>
      <c r="N241" s="1" t="s">
        <v>4002</v>
      </c>
      <c r="O241" s="1" t="s">
        <v>4003</v>
      </c>
      <c r="P241" s="1" t="s">
        <v>4004</v>
      </c>
      <c r="Q241" s="1">
        <v>78660</v>
      </c>
      <c r="R241" s="4" t="s">
        <v>4005</v>
      </c>
      <c r="X241" s="2"/>
      <c r="Y241" s="3"/>
    </row>
    <row r="242" spans="1:26" s="1" customFormat="1" x14ac:dyDescent="0.25">
      <c r="A242" s="1" t="s">
        <v>1711</v>
      </c>
      <c r="B242" s="9">
        <v>25</v>
      </c>
      <c r="C242" s="1" t="s">
        <v>4712</v>
      </c>
      <c r="D242" s="9">
        <v>8</v>
      </c>
      <c r="E242" s="6">
        <v>41305</v>
      </c>
      <c r="F242" s="2" t="s">
        <v>4712</v>
      </c>
      <c r="I242" s="2"/>
      <c r="J242" s="1" t="s">
        <v>3158</v>
      </c>
      <c r="K242" s="1" t="s">
        <v>538</v>
      </c>
      <c r="L242" s="1" t="s">
        <v>492</v>
      </c>
      <c r="M242" s="1" t="s">
        <v>4006</v>
      </c>
      <c r="N242" s="1" t="s">
        <v>4007</v>
      </c>
      <c r="O242" s="1" t="s">
        <v>488</v>
      </c>
      <c r="P242" s="1" t="s">
        <v>296</v>
      </c>
      <c r="Q242" s="1">
        <v>85208</v>
      </c>
      <c r="R242" s="4"/>
      <c r="X242" s="2" t="s">
        <v>334</v>
      </c>
      <c r="Y242" s="3" t="s">
        <v>3161</v>
      </c>
    </row>
    <row r="243" spans="1:26" s="1" customFormat="1" x14ac:dyDescent="0.25">
      <c r="B243" s="9"/>
      <c r="C243" s="1" t="s">
        <v>4712</v>
      </c>
      <c r="D243" s="9"/>
      <c r="E243" s="6">
        <v>41305</v>
      </c>
      <c r="F243" s="2" t="s">
        <v>4712</v>
      </c>
      <c r="I243" s="2"/>
      <c r="J243" s="1" t="s">
        <v>3158</v>
      </c>
      <c r="K243" s="1" t="s">
        <v>3434</v>
      </c>
      <c r="L243" s="1" t="s">
        <v>3435</v>
      </c>
      <c r="M243" s="1" t="s">
        <v>3436</v>
      </c>
      <c r="N243" s="1" t="s">
        <v>3439</v>
      </c>
      <c r="O243" s="1" t="s">
        <v>5031</v>
      </c>
      <c r="P243" s="1" t="s">
        <v>296</v>
      </c>
      <c r="Q243" s="1">
        <v>85119</v>
      </c>
      <c r="R243" s="4" t="s">
        <v>3446</v>
      </c>
      <c r="X243" s="2"/>
      <c r="Y243" s="3"/>
    </row>
    <row r="244" spans="1:26" s="1" customFormat="1" x14ac:dyDescent="0.25">
      <c r="B244" s="9"/>
      <c r="C244" s="1" t="s">
        <v>4712</v>
      </c>
      <c r="D244" s="9"/>
      <c r="E244" s="6">
        <v>41305</v>
      </c>
      <c r="F244" s="2" t="s">
        <v>4712</v>
      </c>
      <c r="I244" s="2"/>
      <c r="J244" s="1" t="s">
        <v>481</v>
      </c>
      <c r="K244" s="1" t="s">
        <v>3379</v>
      </c>
      <c r="L244" s="1" t="s">
        <v>4309</v>
      </c>
      <c r="M244" s="1" t="s">
        <v>3998</v>
      </c>
      <c r="N244" s="1" t="s">
        <v>3999</v>
      </c>
      <c r="P244" s="1" t="s">
        <v>296</v>
      </c>
      <c r="Q244" s="1">
        <v>86205</v>
      </c>
      <c r="R244" s="4"/>
      <c r="X244" s="2"/>
      <c r="Y244" s="3"/>
    </row>
    <row r="245" spans="1:26" s="1" customFormat="1" x14ac:dyDescent="0.25">
      <c r="B245" s="9"/>
      <c r="D245" s="9"/>
      <c r="E245" s="6">
        <v>41305</v>
      </c>
      <c r="F245" s="2" t="s">
        <v>4712</v>
      </c>
      <c r="I245" s="2"/>
      <c r="J245" s="1" t="s">
        <v>3158</v>
      </c>
      <c r="K245" s="1" t="s">
        <v>3447</v>
      </c>
      <c r="L245" s="1" t="s">
        <v>3471</v>
      </c>
      <c r="N245" s="1" t="s">
        <v>5170</v>
      </c>
      <c r="O245" s="1" t="s">
        <v>488</v>
      </c>
      <c r="P245" s="1" t="s">
        <v>296</v>
      </c>
      <c r="Q245" s="1">
        <v>85209</v>
      </c>
      <c r="R245" s="4" t="s">
        <v>3997</v>
      </c>
      <c r="X245" s="2"/>
      <c r="Y245" s="3"/>
    </row>
    <row r="246" spans="1:26" x14ac:dyDescent="0.25">
      <c r="C246" s="3">
        <f>COUNTA(C240:C240)</f>
        <v>0</v>
      </c>
      <c r="D246" s="3"/>
      <c r="E246" s="3">
        <f>COUNTA(E241:E245)</f>
        <v>5</v>
      </c>
      <c r="F246" s="3">
        <f>COUNTA(F241:F245)</f>
        <v>5</v>
      </c>
      <c r="G246" s="3">
        <f>COUNTA(G241:G245)</f>
        <v>0</v>
      </c>
      <c r="H246" s="3">
        <f>COUNTA(H241:H245)</f>
        <v>0</v>
      </c>
      <c r="I246" s="6">
        <v>41305</v>
      </c>
      <c r="J246" s="1" t="s">
        <v>3432</v>
      </c>
    </row>
    <row r="247" spans="1:26" x14ac:dyDescent="0.25">
      <c r="C247" s="3">
        <f>C246+C235+C230+C221</f>
        <v>18</v>
      </c>
      <c r="D247" s="3"/>
      <c r="E247" s="3">
        <f>E246+E235+E230+E221+E240</f>
        <v>32</v>
      </c>
      <c r="F247" s="3">
        <f>F246+F235+F230+F221+F240</f>
        <v>21</v>
      </c>
      <c r="G247" s="3">
        <f>G246+G235+G230+G221+G240</f>
        <v>0</v>
      </c>
      <c r="H247" t="s">
        <v>1425</v>
      </c>
      <c r="J247" t="s">
        <v>2768</v>
      </c>
    </row>
    <row r="248" spans="1:26" x14ac:dyDescent="0.25">
      <c r="C248" s="3">
        <f>C247+C209</f>
        <v>210</v>
      </c>
      <c r="D248" s="3"/>
      <c r="E248" s="3">
        <f>E247+E209</f>
        <v>224</v>
      </c>
      <c r="F248" s="3">
        <f>F247+F209</f>
        <v>65</v>
      </c>
      <c r="G248" s="3">
        <f>G247+G209</f>
        <v>4</v>
      </c>
      <c r="H248" t="s">
        <v>2672</v>
      </c>
      <c r="J248" s="1" t="s">
        <v>3432</v>
      </c>
    </row>
    <row r="249" spans="1:26" s="1" customFormat="1" x14ac:dyDescent="0.25">
      <c r="B249" s="9"/>
      <c r="C249" s="1" t="s">
        <v>4712</v>
      </c>
      <c r="D249" s="9"/>
      <c r="E249" s="6">
        <v>41312</v>
      </c>
      <c r="F249" s="2" t="s">
        <v>4712</v>
      </c>
      <c r="I249" s="2"/>
      <c r="J249" s="1" t="s">
        <v>481</v>
      </c>
      <c r="K249" s="1" t="s">
        <v>1056</v>
      </c>
      <c r="L249" s="1" t="s">
        <v>4580</v>
      </c>
      <c r="M249" s="1" t="s">
        <v>2548</v>
      </c>
      <c r="N249" s="1" t="s">
        <v>2549</v>
      </c>
      <c r="O249" s="1" t="s">
        <v>2550</v>
      </c>
      <c r="Q249" s="1" t="s">
        <v>2551</v>
      </c>
      <c r="R249" s="4" t="s">
        <v>837</v>
      </c>
      <c r="X249" s="2"/>
      <c r="Y249" s="3"/>
    </row>
    <row r="250" spans="1:26" s="1" customFormat="1" x14ac:dyDescent="0.25">
      <c r="B250" s="9"/>
      <c r="C250" s="1" t="s">
        <v>4712</v>
      </c>
      <c r="D250" s="9"/>
      <c r="E250" s="6">
        <v>41312</v>
      </c>
      <c r="F250" s="2" t="s">
        <v>4712</v>
      </c>
      <c r="I250" s="2"/>
      <c r="J250" s="1" t="s">
        <v>3158</v>
      </c>
      <c r="K250" s="1" t="s">
        <v>1056</v>
      </c>
      <c r="L250" s="1" t="s">
        <v>1055</v>
      </c>
      <c r="M250" s="1" t="s">
        <v>2548</v>
      </c>
      <c r="N250" s="1" t="s">
        <v>2549</v>
      </c>
      <c r="O250" s="1" t="s">
        <v>2550</v>
      </c>
      <c r="Q250" s="1" t="s">
        <v>2551</v>
      </c>
      <c r="R250" s="4" t="s">
        <v>837</v>
      </c>
      <c r="X250" s="2"/>
      <c r="Y250" s="3"/>
    </row>
    <row r="251" spans="1:26" s="1" customFormat="1" x14ac:dyDescent="0.25">
      <c r="B251" s="9"/>
      <c r="C251" s="1" t="s">
        <v>4712</v>
      </c>
      <c r="D251" s="9"/>
      <c r="E251" s="6">
        <v>41312</v>
      </c>
      <c r="F251" s="2" t="s">
        <v>4712</v>
      </c>
      <c r="I251" s="2"/>
      <c r="J251" s="1" t="s">
        <v>3158</v>
      </c>
      <c r="K251" s="1" t="s">
        <v>5054</v>
      </c>
      <c r="L251" s="1" t="s">
        <v>5075</v>
      </c>
      <c r="M251" s="1" t="s">
        <v>4921</v>
      </c>
      <c r="N251" s="1" t="s">
        <v>4922</v>
      </c>
      <c r="O251" s="1" t="s">
        <v>488</v>
      </c>
      <c r="P251" s="1" t="s">
        <v>296</v>
      </c>
      <c r="Q251" s="1">
        <v>85207</v>
      </c>
      <c r="R251" s="4" t="s">
        <v>5055</v>
      </c>
      <c r="X251" s="2"/>
      <c r="Y251" s="3" t="s">
        <v>3161</v>
      </c>
      <c r="Z251" s="1" t="s">
        <v>480</v>
      </c>
    </row>
    <row r="252" spans="1:26" s="1" customFormat="1" x14ac:dyDescent="0.25">
      <c r="B252" s="9"/>
      <c r="C252" s="1" t="s">
        <v>4712</v>
      </c>
      <c r="D252" s="9"/>
      <c r="E252" s="6">
        <v>41312</v>
      </c>
      <c r="F252" s="2" t="s">
        <v>4712</v>
      </c>
      <c r="I252" s="2"/>
      <c r="J252" s="1" t="s">
        <v>481</v>
      </c>
      <c r="K252" s="1" t="s">
        <v>5054</v>
      </c>
      <c r="L252" s="1" t="s">
        <v>3035</v>
      </c>
      <c r="M252" s="1" t="s">
        <v>4921</v>
      </c>
      <c r="N252" s="1" t="s">
        <v>4922</v>
      </c>
      <c r="O252" s="1" t="s">
        <v>488</v>
      </c>
      <c r="P252" s="1" t="s">
        <v>296</v>
      </c>
      <c r="Q252" s="1">
        <v>85207</v>
      </c>
      <c r="R252" s="4" t="s">
        <v>5056</v>
      </c>
      <c r="X252" s="2"/>
      <c r="Y252" s="3" t="s">
        <v>3161</v>
      </c>
      <c r="Z252" s="1" t="s">
        <v>480</v>
      </c>
    </row>
    <row r="253" spans="1:26" x14ac:dyDescent="0.25">
      <c r="C253" s="3">
        <f>COUNTA(C249:C252)</f>
        <v>4</v>
      </c>
      <c r="D253" s="3"/>
      <c r="E253" s="3">
        <f>COUNTA(E249:E252)</f>
        <v>4</v>
      </c>
      <c r="F253" s="3">
        <f>COUNTA(F249:F252)</f>
        <v>4</v>
      </c>
      <c r="G253" s="3">
        <f>COUNTA(G249:G252)</f>
        <v>0</v>
      </c>
      <c r="H253" s="2"/>
      <c r="I253" s="6">
        <v>41312</v>
      </c>
      <c r="J253" s="1" t="s">
        <v>3432</v>
      </c>
    </row>
    <row r="254" spans="1:26" x14ac:dyDescent="0.25">
      <c r="C254" s="3">
        <v>0</v>
      </c>
      <c r="D254" s="3"/>
      <c r="E254" s="3">
        <v>0</v>
      </c>
      <c r="F254" s="3">
        <v>0</v>
      </c>
      <c r="G254" s="3">
        <v>0</v>
      </c>
      <c r="H254" s="2"/>
      <c r="I254" s="6">
        <v>41326</v>
      </c>
      <c r="J254" s="1" t="s">
        <v>3432</v>
      </c>
    </row>
    <row r="255" spans="1:26" s="1" customFormat="1" x14ac:dyDescent="0.25">
      <c r="B255" s="9"/>
      <c r="D255" s="9"/>
      <c r="E255" s="6">
        <v>41333</v>
      </c>
      <c r="F255" s="2"/>
      <c r="H255" s="1" t="s">
        <v>3161</v>
      </c>
      <c r="I255" s="2">
        <v>40885</v>
      </c>
      <c r="J255" s="1" t="s">
        <v>481</v>
      </c>
      <c r="K255" s="1" t="s">
        <v>3197</v>
      </c>
      <c r="L255" s="1" t="s">
        <v>3198</v>
      </c>
      <c r="M255" s="1" t="s">
        <v>644</v>
      </c>
      <c r="N255" s="1" t="s">
        <v>645</v>
      </c>
      <c r="O255" s="1" t="s">
        <v>646</v>
      </c>
      <c r="P255" s="1" t="s">
        <v>647</v>
      </c>
      <c r="Q255" s="1" t="s">
        <v>648</v>
      </c>
      <c r="R255" s="4" t="s">
        <v>3199</v>
      </c>
      <c r="V255" s="1" t="s">
        <v>3196</v>
      </c>
      <c r="W255" s="1" t="s">
        <v>3161</v>
      </c>
      <c r="X255" s="2" t="s">
        <v>2746</v>
      </c>
      <c r="Y255" s="3"/>
      <c r="Z255" s="1" t="s">
        <v>1760</v>
      </c>
    </row>
    <row r="256" spans="1:26" x14ac:dyDescent="0.25">
      <c r="C256" s="3">
        <f>COUNTA(C255:C255)</f>
        <v>0</v>
      </c>
      <c r="D256" s="3"/>
      <c r="E256" s="3">
        <f>COUNTA(E255:E255)</f>
        <v>1</v>
      </c>
      <c r="F256" s="3">
        <f>COUNTA(F255:F255)</f>
        <v>0</v>
      </c>
      <c r="G256" s="3">
        <f>COUNTA(G255:G255)</f>
        <v>0</v>
      </c>
      <c r="H256" s="2"/>
      <c r="I256" s="6">
        <v>41333</v>
      </c>
      <c r="J256" s="1" t="s">
        <v>3432</v>
      </c>
    </row>
    <row r="257" spans="3:11" x14ac:dyDescent="0.25">
      <c r="C257" s="3">
        <f>C256+C254+C253</f>
        <v>4</v>
      </c>
      <c r="D257" s="3"/>
      <c r="E257" s="3">
        <f>E256+E254+E253</f>
        <v>5</v>
      </c>
      <c r="F257" s="3">
        <f>F256+F254+F253</f>
        <v>4</v>
      </c>
      <c r="G257" s="3">
        <f>G256+G254+G253</f>
        <v>0</v>
      </c>
      <c r="H257" t="s">
        <v>1762</v>
      </c>
      <c r="J257" t="s">
        <v>1763</v>
      </c>
    </row>
    <row r="258" spans="3:11" x14ac:dyDescent="0.25">
      <c r="C258" s="3">
        <f>C257+C248</f>
        <v>214</v>
      </c>
      <c r="D258" s="3"/>
      <c r="E258" s="3">
        <f>E257+E248</f>
        <v>229</v>
      </c>
      <c r="F258" s="3">
        <f>F257+F248</f>
        <v>69</v>
      </c>
      <c r="G258" s="3">
        <f>G257+G248</f>
        <v>4</v>
      </c>
      <c r="H258" t="s">
        <v>2672</v>
      </c>
      <c r="J258" s="1" t="s">
        <v>3432</v>
      </c>
    </row>
    <row r="259" spans="3:11" x14ac:dyDescent="0.25">
      <c r="C259"/>
      <c r="D259"/>
      <c r="F259" s="3"/>
      <c r="G259" s="3"/>
      <c r="H259" s="1"/>
      <c r="I259" s="2"/>
      <c r="J259" s="1"/>
      <c r="K259" s="1"/>
    </row>
    <row r="260" spans="3:11" x14ac:dyDescent="0.25">
      <c r="C260" s="3"/>
      <c r="D260" s="3"/>
      <c r="E260" s="3"/>
      <c r="F260" s="3"/>
      <c r="G260" s="1"/>
      <c r="H260" s="2"/>
      <c r="I260" s="1"/>
    </row>
    <row r="261" spans="3:11" x14ac:dyDescent="0.25">
      <c r="C261" s="3">
        <f>COUNTA(C259:C260)</f>
        <v>0</v>
      </c>
      <c r="D261" s="3"/>
      <c r="E261" s="3">
        <f>COUNTA(E259:E260)</f>
        <v>0</v>
      </c>
      <c r="F261" s="3">
        <f>COUNTA(F259:F260)</f>
        <v>0</v>
      </c>
      <c r="G261" s="3">
        <f>COUNTA(G259:G260)</f>
        <v>0</v>
      </c>
      <c r="H261" s="2"/>
      <c r="I261" s="6">
        <v>41340</v>
      </c>
      <c r="J261" s="1" t="s">
        <v>3432</v>
      </c>
    </row>
    <row r="262" spans="3:11" x14ac:dyDescent="0.25">
      <c r="C262"/>
      <c r="D262"/>
      <c r="F262" s="3"/>
      <c r="G262" s="3"/>
      <c r="H262" s="1"/>
      <c r="I262" s="2"/>
      <c r="J262" s="1"/>
      <c r="K262" s="1"/>
    </row>
    <row r="263" spans="3:11" x14ac:dyDescent="0.25">
      <c r="C263" s="3"/>
      <c r="D263" s="3"/>
      <c r="E263" s="3"/>
      <c r="F263" s="3"/>
      <c r="G263" s="1"/>
      <c r="H263" s="2"/>
      <c r="I263" s="1"/>
    </row>
    <row r="264" spans="3:11" x14ac:dyDescent="0.25">
      <c r="C264" s="3">
        <f>COUNTA(C262:C263)</f>
        <v>0</v>
      </c>
      <c r="D264" s="3"/>
      <c r="E264" s="3">
        <f>COUNTA(E262:E263)</f>
        <v>0</v>
      </c>
      <c r="F264" s="3">
        <f>COUNTA(F262:F263)</f>
        <v>0</v>
      </c>
      <c r="G264" s="3">
        <f>COUNTA(G262:G263)</f>
        <v>0</v>
      </c>
      <c r="H264" s="2"/>
      <c r="I264" s="6">
        <v>41347</v>
      </c>
      <c r="J264" s="1" t="s">
        <v>3432</v>
      </c>
    </row>
    <row r="265" spans="3:11" x14ac:dyDescent="0.25">
      <c r="C265"/>
      <c r="D265"/>
      <c r="F265" s="3"/>
      <c r="G265" s="3"/>
      <c r="H265" s="1"/>
      <c r="I265" s="2"/>
      <c r="J265" s="1"/>
      <c r="K265" s="1"/>
    </row>
    <row r="266" spans="3:11" x14ac:dyDescent="0.25">
      <c r="C266" s="3"/>
      <c r="D266" s="3"/>
      <c r="E266" s="3"/>
      <c r="F266" s="3"/>
      <c r="G266" s="1"/>
      <c r="H266" s="2"/>
      <c r="I266" s="1"/>
    </row>
    <row r="267" spans="3:11" x14ac:dyDescent="0.25">
      <c r="C267" s="3">
        <f>COUNTA(C265:C266)</f>
        <v>0</v>
      </c>
      <c r="D267" s="3"/>
      <c r="E267" s="3">
        <f>COUNTA(E265:E266)</f>
        <v>0</v>
      </c>
      <c r="F267" s="3">
        <f>COUNTA(F265:F266)</f>
        <v>0</v>
      </c>
      <c r="G267" s="3">
        <f>COUNTA(G265:G266)</f>
        <v>0</v>
      </c>
      <c r="H267" s="2"/>
      <c r="I267" s="6">
        <v>41354</v>
      </c>
      <c r="J267" s="1" t="s">
        <v>3432</v>
      </c>
    </row>
    <row r="268" spans="3:11" x14ac:dyDescent="0.25">
      <c r="C268"/>
      <c r="D268"/>
      <c r="F268" s="3"/>
      <c r="G268" s="3"/>
      <c r="H268" s="1"/>
      <c r="I268" s="2"/>
      <c r="J268" s="1"/>
      <c r="K268" s="1"/>
    </row>
    <row r="269" spans="3:11" x14ac:dyDescent="0.25">
      <c r="C269" s="3"/>
      <c r="D269" s="3"/>
      <c r="E269" s="3"/>
      <c r="F269" s="3"/>
      <c r="G269" s="1"/>
      <c r="H269" s="2"/>
      <c r="I269" s="1"/>
    </row>
    <row r="270" spans="3:11" x14ac:dyDescent="0.25">
      <c r="C270" s="3">
        <f>COUNTA(C268:C269)</f>
        <v>0</v>
      </c>
      <c r="D270" s="3"/>
      <c r="E270" s="3">
        <f>COUNTA(E268:E269)</f>
        <v>0</v>
      </c>
      <c r="F270" s="3">
        <f>COUNTA(F268:F269)</f>
        <v>0</v>
      </c>
      <c r="G270" s="3">
        <f>COUNTA(G268:G269)</f>
        <v>0</v>
      </c>
      <c r="H270" s="2"/>
      <c r="I270" s="6">
        <v>41361</v>
      </c>
      <c r="J270" s="1" t="s">
        <v>3432</v>
      </c>
    </row>
    <row r="271" spans="3:11" x14ac:dyDescent="0.25">
      <c r="C271" s="3">
        <f>C270+C267+C261+C264</f>
        <v>0</v>
      </c>
      <c r="D271" s="3"/>
      <c r="E271" s="3">
        <f>E270+E267+E261+F265</f>
        <v>0</v>
      </c>
      <c r="F271" s="3">
        <f>F270+F267+F261+G265</f>
        <v>0</v>
      </c>
      <c r="G271" s="3">
        <f>G270+G267+G261+H265</f>
        <v>0</v>
      </c>
      <c r="H271" t="s">
        <v>320</v>
      </c>
      <c r="J271" t="s">
        <v>321</v>
      </c>
    </row>
    <row r="272" spans="3:11" x14ac:dyDescent="0.25">
      <c r="C272" s="3">
        <f>C271+C258</f>
        <v>214</v>
      </c>
      <c r="D272" s="3"/>
      <c r="E272" s="3">
        <f>E271+E258</f>
        <v>229</v>
      </c>
      <c r="F272" s="3">
        <f>F271+F258</f>
        <v>69</v>
      </c>
      <c r="G272" s="3">
        <f>G271+G258</f>
        <v>4</v>
      </c>
      <c r="H272" t="s">
        <v>2672</v>
      </c>
      <c r="J272" s="1" t="s">
        <v>3432</v>
      </c>
    </row>
    <row r="273" spans="3:11" x14ac:dyDescent="0.25">
      <c r="C273"/>
      <c r="D273"/>
      <c r="F273" s="3"/>
      <c r="G273" s="3"/>
      <c r="H273" s="1"/>
      <c r="I273" s="2"/>
      <c r="J273" s="1"/>
      <c r="K273" s="1"/>
    </row>
    <row r="274" spans="3:11" x14ac:dyDescent="0.25">
      <c r="C274" s="3"/>
      <c r="D274" s="3"/>
      <c r="E274" s="3"/>
      <c r="F274" s="3"/>
      <c r="G274" s="1"/>
      <c r="H274" s="2"/>
      <c r="I274" s="1"/>
    </row>
    <row r="275" spans="3:11" x14ac:dyDescent="0.25">
      <c r="C275" s="3">
        <f>COUNTA(C273:C274)</f>
        <v>0</v>
      </c>
      <c r="D275" s="3"/>
      <c r="E275" s="3">
        <f>COUNTA(E273:E274)</f>
        <v>0</v>
      </c>
      <c r="F275" s="3">
        <f>COUNTA(F273:F274)</f>
        <v>0</v>
      </c>
      <c r="G275" s="3">
        <f>COUNTA(G273:G274)</f>
        <v>0</v>
      </c>
      <c r="H275" s="2"/>
      <c r="I275" s="6">
        <v>41368</v>
      </c>
      <c r="J275" s="1" t="s">
        <v>3432</v>
      </c>
    </row>
    <row r="276" spans="3:11" x14ac:dyDescent="0.25">
      <c r="C276"/>
      <c r="D276"/>
      <c r="F276" s="3"/>
      <c r="G276" s="3"/>
      <c r="H276" s="1"/>
      <c r="I276" s="2"/>
      <c r="J276" s="1"/>
      <c r="K276" s="1"/>
    </row>
    <row r="277" spans="3:11" x14ac:dyDescent="0.25">
      <c r="C277" s="3"/>
      <c r="D277" s="3"/>
      <c r="E277" s="3"/>
      <c r="F277" s="3"/>
      <c r="G277" s="1"/>
      <c r="H277" s="2"/>
      <c r="I277" s="1"/>
    </row>
    <row r="278" spans="3:11" x14ac:dyDescent="0.25">
      <c r="C278" s="3">
        <f>COUNTA(C276:C277)</f>
        <v>0</v>
      </c>
      <c r="D278" s="3"/>
      <c r="E278" s="3">
        <f>COUNTA(E276:E277)</f>
        <v>0</v>
      </c>
      <c r="F278" s="3">
        <f>COUNTA(F276:F277)</f>
        <v>0</v>
      </c>
      <c r="G278" s="3">
        <f>COUNTA(G276:G277)</f>
        <v>0</v>
      </c>
      <c r="H278" s="2"/>
      <c r="I278" s="6">
        <v>41375</v>
      </c>
      <c r="J278" s="1" t="s">
        <v>3432</v>
      </c>
    </row>
    <row r="279" spans="3:11" x14ac:dyDescent="0.25">
      <c r="C279"/>
      <c r="D279"/>
      <c r="F279" s="3"/>
      <c r="G279" s="3"/>
      <c r="H279" s="1"/>
      <c r="I279" s="2"/>
      <c r="J279" s="1"/>
      <c r="K279" s="1"/>
    </row>
    <row r="280" spans="3:11" x14ac:dyDescent="0.25">
      <c r="C280" s="3"/>
      <c r="D280" s="3"/>
      <c r="E280" s="3"/>
      <c r="F280" s="3"/>
      <c r="G280" s="1"/>
      <c r="H280" s="2"/>
      <c r="I280" s="1"/>
    </row>
    <row r="281" spans="3:11" x14ac:dyDescent="0.25">
      <c r="C281" s="3">
        <f>COUNTA(C279:C280)</f>
        <v>0</v>
      </c>
      <c r="D281" s="3"/>
      <c r="E281" s="3">
        <f>COUNTA(E279:E280)</f>
        <v>0</v>
      </c>
      <c r="F281" s="3">
        <f>COUNTA(F279:F280)</f>
        <v>0</v>
      </c>
      <c r="G281" s="3">
        <f>COUNTA(G279:G280)</f>
        <v>0</v>
      </c>
      <c r="H281" s="2"/>
      <c r="I281" s="6">
        <v>41382</v>
      </c>
      <c r="J281" s="1" t="s">
        <v>3432</v>
      </c>
    </row>
    <row r="282" spans="3:11" x14ac:dyDescent="0.25">
      <c r="C282"/>
      <c r="D282"/>
      <c r="F282" s="3"/>
      <c r="G282" s="3"/>
      <c r="H282" s="1"/>
      <c r="I282" s="2"/>
      <c r="J282" s="1"/>
      <c r="K282" s="1"/>
    </row>
    <row r="283" spans="3:11" x14ac:dyDescent="0.25">
      <c r="C283" s="3"/>
      <c r="D283" s="3"/>
      <c r="E283" s="3"/>
      <c r="F283" s="3"/>
      <c r="G283" s="1"/>
      <c r="H283" s="2"/>
      <c r="I283" s="1"/>
    </row>
    <row r="284" spans="3:11" x14ac:dyDescent="0.25">
      <c r="C284" s="3">
        <f>COUNTA(C282:C283)</f>
        <v>0</v>
      </c>
      <c r="D284" s="3"/>
      <c r="E284" s="3">
        <f>COUNTA(E282:E283)</f>
        <v>0</v>
      </c>
      <c r="F284" s="3">
        <f>COUNTA(F282:F283)</f>
        <v>0</v>
      </c>
      <c r="G284" s="3">
        <f>COUNTA(G282:G283)</f>
        <v>0</v>
      </c>
      <c r="H284" s="2"/>
      <c r="I284" s="6">
        <v>41389</v>
      </c>
      <c r="J284" s="1" t="s">
        <v>3432</v>
      </c>
    </row>
    <row r="285" spans="3:11" x14ac:dyDescent="0.25">
      <c r="C285" s="3">
        <f>C284+C281+C275+C278</f>
        <v>0</v>
      </c>
      <c r="D285" s="3"/>
      <c r="E285" s="3">
        <f>E284+E281+E275+E278</f>
        <v>0</v>
      </c>
      <c r="F285" s="3">
        <f>F284+F281+F275+F278</f>
        <v>0</v>
      </c>
      <c r="G285" s="3">
        <f>G284+G281+G275+G278</f>
        <v>0</v>
      </c>
      <c r="H285" t="s">
        <v>322</v>
      </c>
      <c r="J285" t="s">
        <v>269</v>
      </c>
    </row>
    <row r="286" spans="3:11" x14ac:dyDescent="0.25">
      <c r="C286" s="3">
        <f>C285+C272</f>
        <v>214</v>
      </c>
      <c r="D286" s="3"/>
      <c r="E286" s="3">
        <f>E285+E272</f>
        <v>229</v>
      </c>
      <c r="F286" s="3">
        <f>F285+F272</f>
        <v>69</v>
      </c>
      <c r="G286" s="3">
        <f>G285+G272</f>
        <v>4</v>
      </c>
      <c r="H286" t="s">
        <v>2672</v>
      </c>
      <c r="J286" s="1" t="s">
        <v>3432</v>
      </c>
    </row>
    <row r="290" spans="1:1" x14ac:dyDescent="0.25">
      <c r="A290" s="4" t="s">
        <v>4659</v>
      </c>
    </row>
    <row r="291" spans="1:1" x14ac:dyDescent="0.25">
      <c r="A291" t="s">
        <v>4658</v>
      </c>
    </row>
  </sheetData>
  <phoneticPr fontId="2" type="noConversion"/>
  <hyperlinks>
    <hyperlink ref="R44" r:id="rId1" xr:uid="{00000000-0004-0000-0F00-000000000000}"/>
    <hyperlink ref="R2" r:id="rId2" xr:uid="{00000000-0004-0000-0F00-000001000000}"/>
    <hyperlink ref="R3" r:id="rId3" xr:uid="{00000000-0004-0000-0F00-000002000000}"/>
    <hyperlink ref="R7" r:id="rId4" xr:uid="{00000000-0004-0000-0F00-000003000000}"/>
    <hyperlink ref="R17" r:id="rId5" xr:uid="{00000000-0004-0000-0F00-000004000000}"/>
    <hyperlink ref="R21" r:id="rId6" xr:uid="{00000000-0004-0000-0F00-000005000000}"/>
    <hyperlink ref="R22" r:id="rId7" xr:uid="{00000000-0004-0000-0F00-000006000000}"/>
    <hyperlink ref="R24" r:id="rId8" xr:uid="{00000000-0004-0000-0F00-000007000000}"/>
    <hyperlink ref="R28" r:id="rId9" xr:uid="{00000000-0004-0000-0F00-000008000000}"/>
    <hyperlink ref="R29" r:id="rId10" xr:uid="{00000000-0004-0000-0F00-000009000000}"/>
    <hyperlink ref="R32" r:id="rId11" xr:uid="{00000000-0004-0000-0F00-00000A000000}"/>
    <hyperlink ref="R35" r:id="rId12" xr:uid="{00000000-0004-0000-0F00-00000B000000}"/>
    <hyperlink ref="R38" r:id="rId13" xr:uid="{00000000-0004-0000-0F00-00000C000000}"/>
    <hyperlink ref="R37" r:id="rId14" xr:uid="{00000000-0004-0000-0F00-00000D000000}"/>
    <hyperlink ref="R49" r:id="rId15" display="mailto:mhmtr@juno.com" xr:uid="{00000000-0004-0000-0F00-00000E000000}"/>
    <hyperlink ref="R48" r:id="rId16" display="mailto:mhmtr@juno.com" xr:uid="{00000000-0004-0000-0F00-00000F000000}"/>
    <hyperlink ref="R52" r:id="rId17" xr:uid="{00000000-0004-0000-0F00-000010000000}"/>
    <hyperlink ref="R53" r:id="rId18" xr:uid="{00000000-0004-0000-0F00-000011000000}"/>
    <hyperlink ref="R57" r:id="rId19" xr:uid="{00000000-0004-0000-0F00-000012000000}"/>
    <hyperlink ref="R16" r:id="rId20" xr:uid="{00000000-0004-0000-0F00-000013000000}"/>
    <hyperlink ref="R42" r:id="rId21" xr:uid="{00000000-0004-0000-0F00-000014000000}"/>
    <hyperlink ref="R43" r:id="rId22" xr:uid="{00000000-0004-0000-0F00-000015000000}"/>
    <hyperlink ref="R23" r:id="rId23" xr:uid="{00000000-0004-0000-0F00-000016000000}"/>
    <hyperlink ref="R31" r:id="rId24" xr:uid="{00000000-0004-0000-0F00-000017000000}"/>
    <hyperlink ref="R54" r:id="rId25" xr:uid="{00000000-0004-0000-0F00-000018000000}"/>
    <hyperlink ref="R6" r:id="rId26" xr:uid="{00000000-0004-0000-0F00-000019000000}"/>
    <hyperlink ref="R30" r:id="rId27" xr:uid="{00000000-0004-0000-0F00-00001A000000}"/>
    <hyperlink ref="R9" r:id="rId28" xr:uid="{00000000-0004-0000-0F00-00001B000000}"/>
    <hyperlink ref="R10" r:id="rId29" xr:uid="{00000000-0004-0000-0F00-00001C000000}"/>
    <hyperlink ref="R55" r:id="rId30" xr:uid="{00000000-0004-0000-0F00-00001D000000}"/>
    <hyperlink ref="R11" r:id="rId31" xr:uid="{00000000-0004-0000-0F00-00001E000000}"/>
    <hyperlink ref="R26" r:id="rId32" xr:uid="{00000000-0004-0000-0F00-00001F000000}"/>
    <hyperlink ref="R27" r:id="rId33" xr:uid="{00000000-0004-0000-0F00-000020000000}"/>
    <hyperlink ref="R47" r:id="rId34" xr:uid="{00000000-0004-0000-0F00-000021000000}"/>
    <hyperlink ref="R4" r:id="rId35" xr:uid="{00000000-0004-0000-0F00-000022000000}"/>
    <hyperlink ref="R19" r:id="rId36" xr:uid="{00000000-0004-0000-0F00-000023000000}"/>
    <hyperlink ref="R14" r:id="rId37" xr:uid="{00000000-0004-0000-0F00-000024000000}"/>
    <hyperlink ref="R25" r:id="rId38" xr:uid="{00000000-0004-0000-0F00-000025000000}"/>
    <hyperlink ref="R40" r:id="rId39" xr:uid="{00000000-0004-0000-0F00-000026000000}"/>
    <hyperlink ref="R59" r:id="rId40" xr:uid="{00000000-0004-0000-0F00-000027000000}"/>
    <hyperlink ref="R39" r:id="rId41" xr:uid="{00000000-0004-0000-0F00-000028000000}"/>
    <hyperlink ref="R50" r:id="rId42" xr:uid="{00000000-0004-0000-0F00-000029000000}"/>
    <hyperlink ref="R60" r:id="rId43" xr:uid="{00000000-0004-0000-0F00-00002A000000}"/>
    <hyperlink ref="R51" r:id="rId44" xr:uid="{00000000-0004-0000-0F00-00002B000000}"/>
    <hyperlink ref="R79" r:id="rId45" xr:uid="{00000000-0004-0000-0F00-00002C000000}"/>
    <hyperlink ref="R77" r:id="rId46" display="mailto:bgizzi@cox.net" xr:uid="{00000000-0004-0000-0F00-00002D000000}"/>
    <hyperlink ref="R86" r:id="rId47" display="stacharone2003@yahoo.com" xr:uid="{00000000-0004-0000-0F00-00002E000000}"/>
    <hyperlink ref="R89" r:id="rId48" display="jtben2711@cox.net" xr:uid="{00000000-0004-0000-0F00-00002F000000}"/>
    <hyperlink ref="R62" r:id="rId49" xr:uid="{00000000-0004-0000-0F00-000030000000}"/>
    <hyperlink ref="R64" r:id="rId50" xr:uid="{00000000-0004-0000-0F00-000031000000}"/>
    <hyperlink ref="R63" r:id="rId51" display="https://webmail.west.cox.net/do/mail/message/mailto?to=havingfundancing%40gmail.com" xr:uid="{00000000-0004-0000-0F00-000032000000}"/>
    <hyperlink ref="R84" r:id="rId52" xr:uid="{00000000-0004-0000-0F00-000033000000}"/>
    <hyperlink ref="R88" r:id="rId53" xr:uid="{00000000-0004-0000-0F00-000034000000}"/>
    <hyperlink ref="R80" r:id="rId54" display="barbjeanl9@yahoo.com" xr:uid="{00000000-0004-0000-0F00-000035000000}"/>
    <hyperlink ref="R67" r:id="rId55" xr:uid="{00000000-0004-0000-0F00-000036000000}"/>
    <hyperlink ref="R73" r:id="rId56" display="bubbly0107@aol.com" xr:uid="{00000000-0004-0000-0F00-000037000000}"/>
    <hyperlink ref="R85" r:id="rId57" xr:uid="{00000000-0004-0000-0F00-000038000000}"/>
    <hyperlink ref="R82" r:id="rId58" display="frankm6972@live.com" xr:uid="{00000000-0004-0000-0F00-000039000000}"/>
    <hyperlink ref="R69" r:id="rId59" xr:uid="{00000000-0004-0000-0F00-00003A000000}"/>
    <hyperlink ref="R76" r:id="rId60" display="mailto:bgizzi@cox.net" xr:uid="{00000000-0004-0000-0F00-00003B000000}"/>
    <hyperlink ref="R75" r:id="rId61" xr:uid="{00000000-0004-0000-0F00-00003C000000}"/>
    <hyperlink ref="R65" r:id="rId62" xr:uid="{00000000-0004-0000-0F00-00003D000000}"/>
    <hyperlink ref="R105" r:id="rId63" xr:uid="{00000000-0004-0000-0F00-00003E000000}"/>
    <hyperlink ref="R104" r:id="rId64" xr:uid="{00000000-0004-0000-0F00-00003F000000}"/>
    <hyperlink ref="R114" r:id="rId65" xr:uid="{00000000-0004-0000-0F00-000040000000}"/>
    <hyperlink ref="R98" r:id="rId66" xr:uid="{00000000-0004-0000-0F00-000041000000}"/>
    <hyperlink ref="R112" r:id="rId67" xr:uid="{00000000-0004-0000-0F00-000042000000}"/>
    <hyperlink ref="R108" r:id="rId68" xr:uid="{00000000-0004-0000-0F00-000043000000}"/>
    <hyperlink ref="R109" r:id="rId69" xr:uid="{00000000-0004-0000-0F00-000044000000}"/>
    <hyperlink ref="R106" r:id="rId70" xr:uid="{00000000-0004-0000-0F00-000045000000}"/>
    <hyperlink ref="R107" r:id="rId71" xr:uid="{00000000-0004-0000-0F00-000046000000}"/>
    <hyperlink ref="R95" r:id="rId72" xr:uid="{00000000-0004-0000-0F00-000047000000}"/>
    <hyperlink ref="R113" r:id="rId73" display="mailto:howard.standage@hotmail.com" xr:uid="{00000000-0004-0000-0F00-000048000000}"/>
    <hyperlink ref="R111" r:id="rId74" xr:uid="{00000000-0004-0000-0F00-000049000000}"/>
    <hyperlink ref="R110" r:id="rId75" xr:uid="{00000000-0004-0000-0F00-00004A000000}"/>
    <hyperlink ref="R100" r:id="rId76" xr:uid="{00000000-0004-0000-0F00-00004B000000}"/>
    <hyperlink ref="R117" r:id="rId77" xr:uid="{00000000-0004-0000-0F00-00004C000000}"/>
    <hyperlink ref="R127" r:id="rId78" xr:uid="{00000000-0004-0000-0F00-00004D000000}"/>
    <hyperlink ref="R131" r:id="rId79" xr:uid="{00000000-0004-0000-0F00-00004E000000}"/>
    <hyperlink ref="R132" r:id="rId80" xr:uid="{00000000-0004-0000-0F00-00004F000000}"/>
    <hyperlink ref="R129" r:id="rId81" display="mailto:jjjlquinn@hotmail.com" xr:uid="{00000000-0004-0000-0F00-000050000000}"/>
    <hyperlink ref="R130" r:id="rId82" xr:uid="{00000000-0004-0000-0F00-000051000000}"/>
    <hyperlink ref="R135" r:id="rId83" xr:uid="{00000000-0004-0000-0F00-000052000000}"/>
    <hyperlink ref="R136" r:id="rId84" xr:uid="{00000000-0004-0000-0F00-000053000000}"/>
    <hyperlink ref="M134" r:id="rId85" display="kj7u@msn.com" xr:uid="{00000000-0004-0000-0F00-000054000000}"/>
    <hyperlink ref="R134" r:id="rId86" xr:uid="{00000000-0004-0000-0F00-000055000000}"/>
    <hyperlink ref="R96" r:id="rId87" xr:uid="{00000000-0004-0000-0F00-000056000000}"/>
    <hyperlink ref="R139" r:id="rId88" xr:uid="{00000000-0004-0000-0F00-000057000000}"/>
    <hyperlink ref="R146" r:id="rId89" xr:uid="{00000000-0004-0000-0F00-000058000000}"/>
    <hyperlink ref="R145" r:id="rId90" xr:uid="{00000000-0004-0000-0F00-000059000000}"/>
    <hyperlink ref="R149" r:id="rId91" xr:uid="{00000000-0004-0000-0F00-00005A000000}"/>
    <hyperlink ref="R141" r:id="rId92" xr:uid="{00000000-0004-0000-0F00-00005B000000}"/>
    <hyperlink ref="R142" r:id="rId93" xr:uid="{00000000-0004-0000-0F00-00005C000000}"/>
    <hyperlink ref="R138" r:id="rId94" xr:uid="{00000000-0004-0000-0F00-00005D000000}"/>
    <hyperlink ref="R150" r:id="rId95" xr:uid="{00000000-0004-0000-0F00-00005E000000}"/>
    <hyperlink ref="R147" r:id="rId96" xr:uid="{00000000-0004-0000-0F00-00005F000000}"/>
    <hyperlink ref="R155" r:id="rId97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F00-000060000000}"/>
    <hyperlink ref="R156" r:id="rId98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F00-000061000000}"/>
    <hyperlink ref="R161" r:id="rId99" xr:uid="{00000000-0004-0000-0F00-000062000000}"/>
    <hyperlink ref="R153" r:id="rId100" xr:uid="{00000000-0004-0000-0F00-000063000000}"/>
    <hyperlink ref="R177" r:id="rId101" xr:uid="{00000000-0004-0000-0F00-000064000000}"/>
    <hyperlink ref="R175" r:id="rId102" xr:uid="{00000000-0004-0000-0F00-000065000000}"/>
    <hyperlink ref="R179" r:id="rId103" xr:uid="{00000000-0004-0000-0F00-000066000000}"/>
    <hyperlink ref="R167" r:id="rId104" xr:uid="{00000000-0004-0000-0F00-000067000000}"/>
    <hyperlink ref="R168" r:id="rId105" xr:uid="{00000000-0004-0000-0F00-000068000000}"/>
    <hyperlink ref="R171" r:id="rId106" xr:uid="{00000000-0004-0000-0F00-000069000000}"/>
    <hyperlink ref="R166" r:id="rId107" xr:uid="{00000000-0004-0000-0F00-00006A000000}"/>
    <hyperlink ref="R181" r:id="rId108" xr:uid="{00000000-0004-0000-0F00-00006B000000}"/>
    <hyperlink ref="R172" r:id="rId109" xr:uid="{00000000-0004-0000-0F00-00006C000000}"/>
    <hyperlink ref="R174" r:id="rId110" xr:uid="{00000000-0004-0000-0F00-00006D000000}"/>
    <hyperlink ref="R173" r:id="rId111" xr:uid="{00000000-0004-0000-0F00-00006E000000}"/>
    <hyperlink ref="R176" r:id="rId112" xr:uid="{00000000-0004-0000-0F00-00006F000000}"/>
    <hyperlink ref="R185" r:id="rId113" xr:uid="{00000000-0004-0000-0F00-000070000000}"/>
    <hyperlink ref="R186" r:id="rId114" xr:uid="{00000000-0004-0000-0F00-000071000000}"/>
    <hyperlink ref="R204" r:id="rId115" xr:uid="{00000000-0004-0000-0F00-000072000000}"/>
    <hyperlink ref="R202" r:id="rId116" xr:uid="{00000000-0004-0000-0F00-000073000000}"/>
    <hyperlink ref="R203" r:id="rId117" xr:uid="{00000000-0004-0000-0F00-000074000000}"/>
    <hyperlink ref="R216" r:id="rId118" xr:uid="{00000000-0004-0000-0F00-000075000000}"/>
    <hyperlink ref="R212" r:id="rId119" xr:uid="{00000000-0004-0000-0F00-000076000000}"/>
    <hyperlink ref="R211" r:id="rId120" xr:uid="{00000000-0004-0000-0F00-000077000000}"/>
    <hyperlink ref="R215" r:id="rId121" xr:uid="{00000000-0004-0000-0F00-000078000000}"/>
    <hyperlink ref="R217" r:id="rId122" xr:uid="{00000000-0004-0000-0F00-000079000000}"/>
    <hyperlink ref="R191" r:id="rId123" xr:uid="{00000000-0004-0000-0F00-00007A000000}"/>
    <hyperlink ref="R192" r:id="rId124" xr:uid="{00000000-0004-0000-0F00-00007B000000}"/>
    <hyperlink ref="R189" r:id="rId125" xr:uid="{00000000-0004-0000-0F00-00007C000000}"/>
    <hyperlink ref="R190" r:id="rId126" xr:uid="{00000000-0004-0000-0F00-00007D000000}"/>
    <hyperlink ref="R187" r:id="rId127" xr:uid="{00000000-0004-0000-0F00-00007E000000}"/>
    <hyperlink ref="R199" r:id="rId128" xr:uid="{00000000-0004-0000-0F00-00007F000000}"/>
    <hyperlink ref="R200" r:id="rId129" xr:uid="{00000000-0004-0000-0F00-000080000000}"/>
    <hyperlink ref="R228" r:id="rId130" xr:uid="{00000000-0004-0000-0F00-000081000000}"/>
    <hyperlink ref="R229" r:id="rId131" xr:uid="{00000000-0004-0000-0F00-000082000000}"/>
    <hyperlink ref="R210" r:id="rId132" xr:uid="{00000000-0004-0000-0F00-000083000000}"/>
    <hyperlink ref="R78" r:id="rId133" xr:uid="{00000000-0004-0000-0F00-000084000000}"/>
    <hyperlink ref="R83" r:id="rId134" display="mailto:msack11720@cox.net" xr:uid="{00000000-0004-0000-0F00-000085000000}"/>
    <hyperlink ref="R87" r:id="rId135" xr:uid="{00000000-0004-0000-0F00-000086000000}"/>
    <hyperlink ref="R72" r:id="rId136" xr:uid="{00000000-0004-0000-0F00-000087000000}"/>
    <hyperlink ref="R81" r:id="rId137" xr:uid="{00000000-0004-0000-0F00-000088000000}"/>
    <hyperlink ref="R74" r:id="rId138" xr:uid="{00000000-0004-0000-0F00-000089000000}"/>
    <hyperlink ref="R232" r:id="rId139" xr:uid="{00000000-0004-0000-0F00-00008A000000}"/>
    <hyperlink ref="R239" r:id="rId140" xr:uid="{00000000-0004-0000-0F00-00008B000000}"/>
    <hyperlink ref="R34" r:id="rId141" xr:uid="{00000000-0004-0000-0F00-00008C000000}"/>
    <hyperlink ref="R241" r:id="rId142" xr:uid="{00000000-0004-0000-0F00-00008D000000}"/>
    <hyperlink ref="R243" r:id="rId143" xr:uid="{00000000-0004-0000-0F00-00008E000000}"/>
    <hyperlink ref="R245" r:id="rId144" xr:uid="{00000000-0004-0000-0F00-00008F000000}"/>
    <hyperlink ref="R238" r:id="rId145" xr:uid="{00000000-0004-0000-0F00-000090000000}"/>
    <hyperlink ref="R252" r:id="rId146" xr:uid="{00000000-0004-0000-0F00-000091000000}"/>
    <hyperlink ref="R251" r:id="rId147" xr:uid="{00000000-0004-0000-0F00-000092000000}"/>
    <hyperlink ref="R250" r:id="rId148" xr:uid="{00000000-0004-0000-0F00-000093000000}"/>
    <hyperlink ref="R249" r:id="rId149" xr:uid="{00000000-0004-0000-0F00-000094000000}"/>
    <hyperlink ref="R233" r:id="rId150" xr:uid="{00000000-0004-0000-0F00-000095000000}"/>
    <hyperlink ref="R234" r:id="rId151" xr:uid="{00000000-0004-0000-0F00-000096000000}"/>
    <hyperlink ref="A290" r:id="rId152" xr:uid="{00000000-0004-0000-0F00-000097000000}"/>
  </hyperlinks>
  <printOptions gridLines="1"/>
  <pageMargins left="0.5" right="0.5" top="0.5" bottom="0.5" header="0" footer="0"/>
  <pageSetup orientation="landscape" r:id="rId153"/>
  <headerFooter alignWithMargins="0">
    <oddHeader>&amp;L&amp;D&amp;CMerrymakers 2012-2013&amp;Rpage &amp;P of 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J289"/>
  <sheetViews>
    <sheetView workbookViewId="0"/>
  </sheetViews>
  <sheetFormatPr defaultRowHeight="13.2" x14ac:dyDescent="0.25"/>
  <cols>
    <col min="3" max="3" width="11.109375" customWidth="1"/>
    <col min="4" max="4" width="10.44140625" customWidth="1"/>
    <col min="5" max="5" width="5" customWidth="1"/>
    <col min="6" max="6" width="10.6640625" customWidth="1"/>
    <col min="7" max="7" width="2.6640625" customWidth="1"/>
    <col min="8" max="8" width="4" customWidth="1"/>
    <col min="9" max="9" width="20.88671875" bestFit="1" customWidth="1"/>
    <col min="10" max="10" width="12.33203125" customWidth="1"/>
    <col min="11" max="11" width="15" customWidth="1"/>
    <col min="12" max="12" width="25.5546875" customWidth="1"/>
    <col min="13" max="13" width="38.6640625" customWidth="1"/>
    <col min="14" max="14" width="4.88671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4.109375" customWidth="1"/>
  </cols>
  <sheetData>
    <row r="1" spans="1:58" s="1" customFormat="1" ht="15" x14ac:dyDescent="0.25">
      <c r="A1" s="1" t="s">
        <v>270</v>
      </c>
      <c r="B1" s="1" t="s">
        <v>4012</v>
      </c>
      <c r="C1" s="6" t="s">
        <v>271</v>
      </c>
      <c r="D1" s="6" t="s">
        <v>5116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472</v>
      </c>
      <c r="L1" s="4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477</v>
      </c>
      <c r="R1" s="1" t="s">
        <v>478</v>
      </c>
      <c r="S1" s="1" t="s">
        <v>479</v>
      </c>
      <c r="T1" s="1" t="s">
        <v>3643</v>
      </c>
      <c r="U1" s="1" t="s">
        <v>5122</v>
      </c>
      <c r="V1" s="2" t="s">
        <v>3430</v>
      </c>
      <c r="W1" s="3" t="s">
        <v>4010</v>
      </c>
      <c r="X1" s="1" t="s">
        <v>3651</v>
      </c>
      <c r="Y1" s="1" t="s">
        <v>5123</v>
      </c>
      <c r="Z1" s="1" t="s">
        <v>5124</v>
      </c>
      <c r="AA1" s="1" t="s">
        <v>5125</v>
      </c>
      <c r="AB1" s="1" t="s">
        <v>5126</v>
      </c>
      <c r="AC1" s="1" t="s">
        <v>5127</v>
      </c>
      <c r="AD1" s="1" t="s">
        <v>5128</v>
      </c>
      <c r="AE1" s="1" t="s">
        <v>5129</v>
      </c>
      <c r="AF1" s="1" t="s">
        <v>5130</v>
      </c>
      <c r="AG1" s="1" t="s">
        <v>728</v>
      </c>
      <c r="AH1" s="1" t="s">
        <v>5131</v>
      </c>
      <c r="AI1" s="1" t="s">
        <v>5132</v>
      </c>
      <c r="AJ1" s="1" t="s">
        <v>5133</v>
      </c>
      <c r="AK1" s="1" t="s">
        <v>5134</v>
      </c>
      <c r="AL1" s="1" t="s">
        <v>5135</v>
      </c>
      <c r="AM1" s="1" t="s">
        <v>5136</v>
      </c>
      <c r="AN1" s="1" t="s">
        <v>5137</v>
      </c>
      <c r="AO1" s="1" t="s">
        <v>5138</v>
      </c>
      <c r="AP1" s="1" t="s">
        <v>5139</v>
      </c>
      <c r="AQ1" s="1" t="s">
        <v>5140</v>
      </c>
      <c r="AR1" s="1" t="s">
        <v>5141</v>
      </c>
      <c r="AS1" s="1" t="s">
        <v>5142</v>
      </c>
      <c r="AT1" s="1" t="s">
        <v>5143</v>
      </c>
      <c r="AU1" s="1" t="s">
        <v>5144</v>
      </c>
      <c r="AV1" s="1" t="s">
        <v>5145</v>
      </c>
      <c r="AW1" s="1" t="s">
        <v>5146</v>
      </c>
      <c r="AX1" s="1" t="s">
        <v>4703</v>
      </c>
      <c r="AY1" s="1" t="s">
        <v>4704</v>
      </c>
      <c r="AZ1" s="1" t="s">
        <v>4705</v>
      </c>
      <c r="BA1" s="1" t="s">
        <v>4706</v>
      </c>
      <c r="BB1" s="1" t="s">
        <v>4707</v>
      </c>
      <c r="BC1" s="1" t="s">
        <v>4708</v>
      </c>
      <c r="BD1" s="1" t="s">
        <v>4709</v>
      </c>
      <c r="BE1" s="1" t="s">
        <v>4710</v>
      </c>
      <c r="BF1" s="1" t="s">
        <v>4711</v>
      </c>
    </row>
    <row r="2" spans="1:58" s="1" customFormat="1" ht="15" x14ac:dyDescent="0.25">
      <c r="C2" s="6">
        <v>41557</v>
      </c>
      <c r="D2" s="6">
        <v>41193</v>
      </c>
      <c r="E2" s="2"/>
      <c r="F2" s="2"/>
      <c r="G2" s="1" t="s">
        <v>3162</v>
      </c>
      <c r="H2" s="1" t="s">
        <v>481</v>
      </c>
      <c r="I2" s="1" t="s">
        <v>3183</v>
      </c>
      <c r="J2" s="1" t="s">
        <v>3184</v>
      </c>
      <c r="K2" s="1" t="s">
        <v>3186</v>
      </c>
      <c r="L2" s="4" t="s">
        <v>3185</v>
      </c>
      <c r="M2" s="1" t="s">
        <v>3187</v>
      </c>
      <c r="N2" s="1" t="s">
        <v>3188</v>
      </c>
      <c r="O2" s="1" t="s">
        <v>296</v>
      </c>
      <c r="P2" s="1">
        <v>85501</v>
      </c>
      <c r="V2" s="2"/>
      <c r="W2" s="3"/>
      <c r="X2" s="1" t="s">
        <v>494</v>
      </c>
      <c r="AA2" s="1" t="s">
        <v>4712</v>
      </c>
      <c r="AB2" s="1" t="s">
        <v>4712</v>
      </c>
      <c r="AC2" s="1" t="s">
        <v>4712</v>
      </c>
      <c r="AD2" s="1" t="s">
        <v>4712</v>
      </c>
      <c r="AE2" s="1" t="s">
        <v>4712</v>
      </c>
      <c r="AG2" s="1" t="s">
        <v>4712</v>
      </c>
      <c r="AH2" s="1" t="s">
        <v>4712</v>
      </c>
      <c r="AI2" s="1" t="s">
        <v>4712</v>
      </c>
      <c r="AJ2" s="1" t="s">
        <v>4712</v>
      </c>
    </row>
    <row r="3" spans="1:58" s="1" customFormat="1" ht="15" x14ac:dyDescent="0.25">
      <c r="C3" s="6">
        <v>41557</v>
      </c>
      <c r="D3" s="6"/>
      <c r="E3" s="2" t="s">
        <v>4712</v>
      </c>
      <c r="F3" s="2"/>
      <c r="H3" s="1" t="s">
        <v>481</v>
      </c>
      <c r="I3" s="1" t="s">
        <v>1993</v>
      </c>
      <c r="J3" s="1" t="s">
        <v>4714</v>
      </c>
      <c r="L3" s="4"/>
      <c r="M3" s="1" t="s">
        <v>988</v>
      </c>
      <c r="N3" s="1" t="s">
        <v>3195</v>
      </c>
      <c r="O3" s="1" t="s">
        <v>296</v>
      </c>
      <c r="P3" s="1">
        <v>85282</v>
      </c>
      <c r="V3" s="2"/>
      <c r="W3" s="3"/>
    </row>
    <row r="4" spans="1:58" s="1" customFormat="1" ht="15" x14ac:dyDescent="0.25">
      <c r="C4" s="6">
        <v>41557</v>
      </c>
      <c r="D4" s="6">
        <v>41193</v>
      </c>
      <c r="E4" s="2"/>
      <c r="F4" s="2"/>
      <c r="G4" s="1" t="s">
        <v>3162</v>
      </c>
      <c r="H4" s="1" t="s">
        <v>3158</v>
      </c>
      <c r="I4" s="1" t="s">
        <v>5032</v>
      </c>
      <c r="J4" s="1" t="s">
        <v>5033</v>
      </c>
      <c r="K4" s="1" t="s">
        <v>5035</v>
      </c>
      <c r="L4" s="4" t="s">
        <v>5034</v>
      </c>
      <c r="M4" s="1" t="s">
        <v>5036</v>
      </c>
      <c r="N4" s="1" t="s">
        <v>488</v>
      </c>
      <c r="O4" s="1" t="s">
        <v>296</v>
      </c>
      <c r="P4" s="1">
        <v>85205</v>
      </c>
      <c r="T4" s="1" t="s">
        <v>3196</v>
      </c>
      <c r="U4" s="1" t="s">
        <v>3161</v>
      </c>
      <c r="V4" s="2" t="s">
        <v>2442</v>
      </c>
      <c r="W4" s="3" t="s">
        <v>3161</v>
      </c>
      <c r="X4" s="1" t="s">
        <v>494</v>
      </c>
      <c r="AA4" s="1" t="s">
        <v>4712</v>
      </c>
      <c r="AB4" s="1" t="s">
        <v>4712</v>
      </c>
      <c r="AF4" s="1" t="s">
        <v>4712</v>
      </c>
    </row>
    <row r="5" spans="1:58" s="1" customFormat="1" ht="15" x14ac:dyDescent="0.25">
      <c r="C5" s="6">
        <v>41557</v>
      </c>
      <c r="D5" s="6">
        <v>41207</v>
      </c>
      <c r="E5" s="2"/>
      <c r="F5" s="2"/>
      <c r="H5" s="1" t="s">
        <v>481</v>
      </c>
      <c r="I5" s="1" t="s">
        <v>4824</v>
      </c>
      <c r="J5" s="1" t="s">
        <v>704</v>
      </c>
      <c r="K5" s="1" t="s">
        <v>4825</v>
      </c>
      <c r="L5" s="4"/>
      <c r="M5" s="1" t="s">
        <v>700</v>
      </c>
      <c r="N5" s="1" t="s">
        <v>5031</v>
      </c>
      <c r="O5" s="1" t="s">
        <v>296</v>
      </c>
      <c r="P5" s="1">
        <v>85120</v>
      </c>
      <c r="R5" s="1" t="s">
        <v>297</v>
      </c>
      <c r="V5" s="2"/>
      <c r="W5" s="3"/>
    </row>
    <row r="6" spans="1:58" s="1" customFormat="1" ht="15" x14ac:dyDescent="0.25">
      <c r="C6" s="6">
        <v>41557</v>
      </c>
      <c r="D6" s="6">
        <v>41200</v>
      </c>
      <c r="E6" s="2"/>
      <c r="F6" s="2"/>
      <c r="G6" s="1" t="s">
        <v>3162</v>
      </c>
      <c r="H6" s="1" t="s">
        <v>3158</v>
      </c>
      <c r="I6" s="1" t="s">
        <v>431</v>
      </c>
      <c r="J6" s="1" t="s">
        <v>3159</v>
      </c>
      <c r="K6" s="1" t="s">
        <v>433</v>
      </c>
      <c r="L6" s="4" t="s">
        <v>432</v>
      </c>
      <c r="M6" s="1" t="s">
        <v>434</v>
      </c>
      <c r="N6" s="1" t="s">
        <v>3182</v>
      </c>
      <c r="O6" s="1" t="s">
        <v>296</v>
      </c>
      <c r="P6" s="1">
        <v>85296</v>
      </c>
      <c r="T6" s="1" t="s">
        <v>3196</v>
      </c>
      <c r="U6" s="1" t="s">
        <v>3161</v>
      </c>
      <c r="V6" s="2" t="s">
        <v>5115</v>
      </c>
      <c r="W6" s="3" t="s">
        <v>3161</v>
      </c>
      <c r="X6" s="1" t="s">
        <v>494</v>
      </c>
      <c r="AA6" s="1" t="s">
        <v>4712</v>
      </c>
      <c r="AB6" s="1" t="s">
        <v>4712</v>
      </c>
      <c r="AC6" s="1" t="s">
        <v>4712</v>
      </c>
      <c r="AH6" s="1" t="s">
        <v>4712</v>
      </c>
      <c r="AI6" s="1" t="s">
        <v>4712</v>
      </c>
      <c r="AJ6" s="1" t="s">
        <v>4712</v>
      </c>
      <c r="AM6" s="1" t="s">
        <v>4712</v>
      </c>
    </row>
    <row r="7" spans="1:58" s="1" customFormat="1" ht="15" x14ac:dyDescent="0.25">
      <c r="C7" s="6">
        <v>41557</v>
      </c>
      <c r="D7" s="6">
        <v>41249</v>
      </c>
      <c r="E7" s="2"/>
      <c r="F7" s="2"/>
      <c r="G7" s="1" t="s">
        <v>3162</v>
      </c>
      <c r="H7" s="1" t="s">
        <v>3158</v>
      </c>
      <c r="I7" s="1" t="s">
        <v>440</v>
      </c>
      <c r="J7" s="1" t="s">
        <v>705</v>
      </c>
      <c r="K7" s="1" t="s">
        <v>447</v>
      </c>
      <c r="L7" s="4" t="s">
        <v>446</v>
      </c>
      <c r="M7" s="1" t="s">
        <v>1994</v>
      </c>
      <c r="N7" s="1" t="s">
        <v>488</v>
      </c>
      <c r="O7" s="1" t="s">
        <v>296</v>
      </c>
      <c r="P7" s="1">
        <v>85209</v>
      </c>
      <c r="Q7" s="1" t="s">
        <v>297</v>
      </c>
      <c r="R7" s="1" t="s">
        <v>297</v>
      </c>
      <c r="T7" s="1" t="s">
        <v>3160</v>
      </c>
      <c r="U7" s="1" t="s">
        <v>3161</v>
      </c>
      <c r="V7" s="2" t="s">
        <v>541</v>
      </c>
      <c r="W7" s="3" t="s">
        <v>3161</v>
      </c>
      <c r="X7" s="1" t="s">
        <v>494</v>
      </c>
      <c r="AA7" s="1" t="s">
        <v>5053</v>
      </c>
      <c r="AB7" s="1" t="s">
        <v>5053</v>
      </c>
      <c r="AC7" s="1" t="s">
        <v>5053</v>
      </c>
      <c r="AD7" s="1" t="s">
        <v>5053</v>
      </c>
      <c r="AE7" s="1" t="s">
        <v>4712</v>
      </c>
      <c r="AG7" s="1" t="s">
        <v>4712</v>
      </c>
      <c r="AH7" s="1" t="s">
        <v>5053</v>
      </c>
      <c r="AJ7" s="1" t="s">
        <v>4712</v>
      </c>
    </row>
    <row r="8" spans="1:58" s="1" customFormat="1" ht="15" x14ac:dyDescent="0.25">
      <c r="C8" s="6">
        <v>41557</v>
      </c>
      <c r="D8" s="6">
        <v>41193</v>
      </c>
      <c r="E8" s="2"/>
      <c r="F8" s="2"/>
      <c r="H8" s="1" t="s">
        <v>3158</v>
      </c>
      <c r="I8" s="1" t="s">
        <v>448</v>
      </c>
      <c r="J8" s="1" t="s">
        <v>449</v>
      </c>
      <c r="K8" s="1" t="s">
        <v>451</v>
      </c>
      <c r="L8" s="4" t="s">
        <v>450</v>
      </c>
      <c r="M8" s="1" t="s">
        <v>1603</v>
      </c>
      <c r="N8" s="1" t="s">
        <v>3182</v>
      </c>
      <c r="O8" s="1" t="s">
        <v>296</v>
      </c>
      <c r="P8" s="1">
        <v>85234</v>
      </c>
      <c r="T8" s="1" t="s">
        <v>3175</v>
      </c>
      <c r="U8" s="1" t="s">
        <v>3161</v>
      </c>
      <c r="V8" s="2" t="s">
        <v>824</v>
      </c>
      <c r="W8" s="3" t="s">
        <v>3161</v>
      </c>
      <c r="X8" s="1" t="s">
        <v>494</v>
      </c>
      <c r="AA8" s="1" t="s">
        <v>4712</v>
      </c>
      <c r="AB8" s="1" t="s">
        <v>4712</v>
      </c>
      <c r="AH8" s="1" t="s">
        <v>4712</v>
      </c>
      <c r="AI8" s="1" t="s">
        <v>4712</v>
      </c>
      <c r="AJ8" s="1" t="s">
        <v>4712</v>
      </c>
    </row>
    <row r="9" spans="1:58" s="1" customFormat="1" ht="15" x14ac:dyDescent="0.25">
      <c r="C9" s="6">
        <v>41557</v>
      </c>
      <c r="D9" s="6"/>
      <c r="E9" s="2" t="s">
        <v>4712</v>
      </c>
      <c r="F9" s="2"/>
      <c r="H9" s="1" t="s">
        <v>3158</v>
      </c>
      <c r="I9" s="1" t="s">
        <v>2692</v>
      </c>
      <c r="J9" s="1" t="s">
        <v>2075</v>
      </c>
      <c r="K9" s="1" t="s">
        <v>2691</v>
      </c>
      <c r="L9" s="4"/>
      <c r="M9" s="1" t="s">
        <v>2076</v>
      </c>
      <c r="N9" s="1" t="s">
        <v>488</v>
      </c>
      <c r="O9" s="1" t="s">
        <v>296</v>
      </c>
      <c r="P9" s="1">
        <v>85209</v>
      </c>
      <c r="V9" s="2"/>
      <c r="W9" s="3"/>
    </row>
    <row r="10" spans="1:58" s="1" customFormat="1" ht="15" x14ac:dyDescent="0.25">
      <c r="A10" s="1" t="s">
        <v>694</v>
      </c>
      <c r="C10" s="6">
        <v>41557</v>
      </c>
      <c r="D10" s="6">
        <v>41228</v>
      </c>
      <c r="E10" s="2"/>
      <c r="F10" s="2"/>
      <c r="G10" s="1" t="s">
        <v>3161</v>
      </c>
      <c r="H10" s="1" t="s">
        <v>481</v>
      </c>
      <c r="I10" s="1" t="s">
        <v>3749</v>
      </c>
      <c r="J10" s="1" t="s">
        <v>3796</v>
      </c>
      <c r="K10" s="1" t="s">
        <v>1628</v>
      </c>
      <c r="L10" s="4" t="s">
        <v>3751</v>
      </c>
      <c r="M10" s="1" t="s">
        <v>985</v>
      </c>
      <c r="N10" s="1" t="s">
        <v>5031</v>
      </c>
      <c r="O10" s="1" t="s">
        <v>296</v>
      </c>
      <c r="P10" s="1">
        <v>85120</v>
      </c>
      <c r="S10" s="1" t="s">
        <v>4488</v>
      </c>
      <c r="V10" s="1" t="s">
        <v>3743</v>
      </c>
      <c r="W10" s="3"/>
      <c r="X10" s="1" t="s">
        <v>494</v>
      </c>
      <c r="AA10" s="1" t="s">
        <v>4712</v>
      </c>
      <c r="AB10" s="1" t="s">
        <v>4712</v>
      </c>
      <c r="AD10" s="1" t="s">
        <v>4712</v>
      </c>
      <c r="AE10" s="1" t="s">
        <v>4712</v>
      </c>
      <c r="AM10" s="1" t="s">
        <v>4712</v>
      </c>
    </row>
    <row r="11" spans="1:58" s="1" customFormat="1" ht="15" x14ac:dyDescent="0.25">
      <c r="C11" s="6">
        <v>41557</v>
      </c>
      <c r="D11" s="6">
        <v>41249</v>
      </c>
      <c r="E11" s="2"/>
      <c r="F11" s="2"/>
      <c r="H11" s="1" t="s">
        <v>481</v>
      </c>
      <c r="I11" s="1" t="s">
        <v>4164</v>
      </c>
      <c r="J11" s="1" t="s">
        <v>3624</v>
      </c>
      <c r="K11" s="1" t="s">
        <v>3625</v>
      </c>
      <c r="L11" s="4" t="s">
        <v>3683</v>
      </c>
      <c r="M11" s="1" t="s">
        <v>983</v>
      </c>
      <c r="N11" s="1" t="s">
        <v>984</v>
      </c>
      <c r="O11" s="1" t="s">
        <v>4426</v>
      </c>
      <c r="P11" s="1">
        <v>85233</v>
      </c>
      <c r="V11" s="2" t="s">
        <v>4489</v>
      </c>
      <c r="W11" s="3"/>
    </row>
    <row r="12" spans="1:58" s="1" customFormat="1" ht="15" x14ac:dyDescent="0.25">
      <c r="C12" s="6">
        <v>41557</v>
      </c>
      <c r="D12" s="6">
        <v>41193</v>
      </c>
      <c r="E12" s="2"/>
      <c r="F12" s="2"/>
      <c r="H12" s="1" t="s">
        <v>3158</v>
      </c>
      <c r="I12" s="1" t="s">
        <v>3843</v>
      </c>
      <c r="J12" s="1" t="s">
        <v>3844</v>
      </c>
      <c r="K12" s="1" t="s">
        <v>3847</v>
      </c>
      <c r="L12" s="4" t="s">
        <v>3845</v>
      </c>
      <c r="M12" s="1" t="s">
        <v>3848</v>
      </c>
      <c r="N12" s="1" t="s">
        <v>488</v>
      </c>
      <c r="O12" s="1" t="s">
        <v>296</v>
      </c>
      <c r="P12" s="1">
        <v>85206</v>
      </c>
      <c r="T12" s="1" t="s">
        <v>3196</v>
      </c>
      <c r="U12" s="1" t="s">
        <v>3361</v>
      </c>
      <c r="V12" s="2"/>
      <c r="W12" s="3"/>
      <c r="X12" s="1" t="s">
        <v>5052</v>
      </c>
      <c r="AA12" s="1" t="s">
        <v>4712</v>
      </c>
      <c r="AB12" s="1" t="s">
        <v>4712</v>
      </c>
      <c r="AC12" s="1" t="s">
        <v>4712</v>
      </c>
      <c r="AE12" s="1" t="s">
        <v>4712</v>
      </c>
    </row>
    <row r="13" spans="1:58" s="1" customFormat="1" ht="15" x14ac:dyDescent="0.25">
      <c r="C13" s="6">
        <v>41557</v>
      </c>
      <c r="D13" s="6">
        <v>41193</v>
      </c>
      <c r="E13" s="2"/>
      <c r="F13" s="2"/>
      <c r="H13" s="1" t="s">
        <v>481</v>
      </c>
      <c r="I13" s="1" t="s">
        <v>3843</v>
      </c>
      <c r="J13" s="1" t="s">
        <v>706</v>
      </c>
      <c r="K13" s="1" t="s">
        <v>3847</v>
      </c>
      <c r="L13" s="4" t="s">
        <v>3845</v>
      </c>
      <c r="M13" s="1" t="s">
        <v>3848</v>
      </c>
      <c r="N13" s="1" t="s">
        <v>488</v>
      </c>
      <c r="O13" s="1" t="s">
        <v>296</v>
      </c>
      <c r="P13" s="1">
        <v>85206</v>
      </c>
      <c r="T13" s="1" t="s">
        <v>3196</v>
      </c>
      <c r="U13" s="1" t="s">
        <v>3161</v>
      </c>
      <c r="V13" s="2"/>
      <c r="W13" s="3"/>
      <c r="X13" s="1" t="s">
        <v>494</v>
      </c>
      <c r="AA13" s="1" t="s">
        <v>4712</v>
      </c>
      <c r="AB13" s="1" t="s">
        <v>4712</v>
      </c>
      <c r="AC13" s="1" t="s">
        <v>4712</v>
      </c>
      <c r="AE13" s="1" t="s">
        <v>4712</v>
      </c>
    </row>
    <row r="14" spans="1:58" s="1" customFormat="1" ht="15" x14ac:dyDescent="0.25">
      <c r="C14" s="6">
        <v>41557</v>
      </c>
      <c r="D14" s="6">
        <v>41200</v>
      </c>
      <c r="E14" s="2"/>
      <c r="F14" s="2"/>
      <c r="H14" s="1" t="s">
        <v>3158</v>
      </c>
      <c r="I14" s="1" t="s">
        <v>3851</v>
      </c>
      <c r="J14" s="1" t="s">
        <v>3852</v>
      </c>
      <c r="K14" s="1" t="s">
        <v>3854</v>
      </c>
      <c r="L14" s="4" t="s">
        <v>3853</v>
      </c>
      <c r="M14" s="1" t="s">
        <v>3855</v>
      </c>
      <c r="N14" s="1" t="s">
        <v>3192</v>
      </c>
      <c r="O14" s="1" t="s">
        <v>296</v>
      </c>
      <c r="P14" s="1">
        <v>85118</v>
      </c>
      <c r="T14" s="1" t="s">
        <v>297</v>
      </c>
      <c r="U14" s="1" t="s">
        <v>3850</v>
      </c>
      <c r="V14" s="2"/>
      <c r="W14" s="3"/>
      <c r="X14" s="1" t="s">
        <v>494</v>
      </c>
      <c r="AA14" s="1" t="s">
        <v>4712</v>
      </c>
    </row>
    <row r="15" spans="1:58" s="1" customFormat="1" ht="15" x14ac:dyDescent="0.25">
      <c r="C15" s="6">
        <v>41557</v>
      </c>
      <c r="D15" s="6">
        <v>41207</v>
      </c>
      <c r="E15" s="2"/>
      <c r="F15" s="2"/>
      <c r="H15" s="1" t="s">
        <v>481</v>
      </c>
      <c r="I15" s="1" t="s">
        <v>4421</v>
      </c>
      <c r="J15" s="1" t="s">
        <v>4427</v>
      </c>
      <c r="K15" s="1" t="s">
        <v>3605</v>
      </c>
      <c r="L15" s="4" t="s">
        <v>4422</v>
      </c>
      <c r="M15" s="1" t="s">
        <v>4424</v>
      </c>
      <c r="N15" s="1" t="s">
        <v>4425</v>
      </c>
      <c r="O15" s="1" t="s">
        <v>4426</v>
      </c>
      <c r="P15" s="1">
        <v>85243</v>
      </c>
      <c r="V15" s="2"/>
      <c r="W15" s="3"/>
      <c r="X15" s="1" t="s">
        <v>480</v>
      </c>
    </row>
    <row r="16" spans="1:58" s="1" customFormat="1" ht="15" x14ac:dyDescent="0.25">
      <c r="C16" s="6">
        <v>41557</v>
      </c>
      <c r="D16" s="6">
        <v>41200</v>
      </c>
      <c r="E16" s="2"/>
      <c r="F16" s="2"/>
      <c r="H16" s="1" t="s">
        <v>3158</v>
      </c>
      <c r="I16" s="1" t="s">
        <v>3743</v>
      </c>
      <c r="J16" s="1" t="s">
        <v>3744</v>
      </c>
      <c r="K16" s="1" t="s">
        <v>127</v>
      </c>
      <c r="L16" s="4" t="s">
        <v>3745</v>
      </c>
      <c r="M16" s="1" t="s">
        <v>128</v>
      </c>
      <c r="N16" s="1" t="s">
        <v>488</v>
      </c>
      <c r="O16" s="1" t="s">
        <v>296</v>
      </c>
      <c r="P16" s="1">
        <v>85206</v>
      </c>
      <c r="V16" s="1" t="s">
        <v>3749</v>
      </c>
      <c r="W16" s="3"/>
      <c r="X16" s="1" t="s">
        <v>494</v>
      </c>
      <c r="AA16" s="1" t="s">
        <v>4712</v>
      </c>
      <c r="AB16" s="1" t="s">
        <v>4712</v>
      </c>
      <c r="AC16" s="1" t="s">
        <v>4712</v>
      </c>
      <c r="AJ16" s="1" t="s">
        <v>4712</v>
      </c>
    </row>
    <row r="17" spans="1:57" s="1" customFormat="1" ht="15" x14ac:dyDescent="0.25">
      <c r="C17" s="6">
        <v>41557</v>
      </c>
      <c r="D17" s="6">
        <v>41200</v>
      </c>
      <c r="E17" s="2"/>
      <c r="F17" s="2"/>
      <c r="H17" s="1" t="s">
        <v>3158</v>
      </c>
      <c r="I17" s="1" t="s">
        <v>3747</v>
      </c>
      <c r="J17" s="1" t="s">
        <v>2451</v>
      </c>
      <c r="K17" s="1" t="s">
        <v>3748</v>
      </c>
      <c r="L17" t="s">
        <v>5173</v>
      </c>
      <c r="M17" s="1" t="s">
        <v>982</v>
      </c>
      <c r="N17" s="1" t="s">
        <v>5031</v>
      </c>
      <c r="O17" s="1" t="s">
        <v>296</v>
      </c>
      <c r="P17" s="1">
        <v>85120</v>
      </c>
      <c r="V17" s="2"/>
      <c r="W17" s="3"/>
    </row>
    <row r="18" spans="1:57" s="1" customFormat="1" ht="15" x14ac:dyDescent="0.25">
      <c r="A18" s="8" t="s">
        <v>3526</v>
      </c>
      <c r="B18" s="1" t="s">
        <v>1058</v>
      </c>
      <c r="C18" s="6">
        <v>41557</v>
      </c>
      <c r="D18" s="6">
        <v>41193</v>
      </c>
      <c r="E18" s="2"/>
      <c r="G18" s="1" t="s">
        <v>3162</v>
      </c>
      <c r="H18" s="1" t="s">
        <v>3158</v>
      </c>
      <c r="I18" s="1" t="s">
        <v>362</v>
      </c>
      <c r="J18" s="1" t="s">
        <v>363</v>
      </c>
      <c r="K18" s="1" t="s">
        <v>3819</v>
      </c>
      <c r="L18" s="4" t="s">
        <v>364</v>
      </c>
      <c r="M18" s="1" t="s">
        <v>365</v>
      </c>
      <c r="N18" s="1" t="s">
        <v>650</v>
      </c>
      <c r="O18" s="1" t="s">
        <v>296</v>
      </c>
      <c r="P18" s="1">
        <v>85226</v>
      </c>
      <c r="R18" s="1" t="s">
        <v>297</v>
      </c>
      <c r="S18" s="1" t="s">
        <v>366</v>
      </c>
      <c r="T18" s="1" t="s">
        <v>3196</v>
      </c>
      <c r="U18" s="1" t="s">
        <v>3161</v>
      </c>
      <c r="W18" s="3" t="s">
        <v>3161</v>
      </c>
      <c r="X18" s="1" t="s">
        <v>494</v>
      </c>
      <c r="AA18" s="1" t="s">
        <v>4712</v>
      </c>
      <c r="AB18" s="1" t="s">
        <v>4712</v>
      </c>
      <c r="AK18" s="1" t="s">
        <v>729</v>
      </c>
    </row>
    <row r="19" spans="1:57" s="1" customFormat="1" ht="15" x14ac:dyDescent="0.25">
      <c r="C19" s="6">
        <v>41557</v>
      </c>
      <c r="D19" s="6">
        <v>41193</v>
      </c>
      <c r="E19" s="2"/>
      <c r="F19" s="2"/>
      <c r="G19" s="1" t="s">
        <v>3162</v>
      </c>
      <c r="H19" s="1" t="s">
        <v>3158</v>
      </c>
      <c r="I19" s="1" t="s">
        <v>5024</v>
      </c>
      <c r="J19" s="1" t="s">
        <v>5025</v>
      </c>
      <c r="K19" s="1" t="s">
        <v>5026</v>
      </c>
      <c r="L19" s="4"/>
      <c r="M19" s="1" t="s">
        <v>3022</v>
      </c>
      <c r="N19" s="1" t="s">
        <v>488</v>
      </c>
      <c r="O19" s="1" t="s">
        <v>296</v>
      </c>
      <c r="P19" s="1">
        <v>85208</v>
      </c>
      <c r="T19" s="1" t="s">
        <v>3196</v>
      </c>
      <c r="U19" s="1" t="s">
        <v>3189</v>
      </c>
      <c r="V19" s="2"/>
      <c r="W19" s="3" t="s">
        <v>3161</v>
      </c>
      <c r="AA19" s="1" t="s">
        <v>5053</v>
      </c>
      <c r="AB19" s="1" t="s">
        <v>5053</v>
      </c>
      <c r="AC19" s="1" t="s">
        <v>4712</v>
      </c>
      <c r="AN19" s="1" t="s">
        <v>4712</v>
      </c>
      <c r="BD19" s="1" t="s">
        <v>4712</v>
      </c>
    </row>
    <row r="20" spans="1:57" s="1" customFormat="1" ht="15" x14ac:dyDescent="0.25">
      <c r="C20" s="6">
        <v>41557</v>
      </c>
      <c r="D20" s="6">
        <v>41193</v>
      </c>
      <c r="E20" s="2"/>
      <c r="F20" s="2"/>
      <c r="G20" s="1" t="s">
        <v>3162</v>
      </c>
      <c r="H20" s="1" t="s">
        <v>481</v>
      </c>
      <c r="I20" s="1" t="s">
        <v>3312</v>
      </c>
      <c r="J20" s="1" t="s">
        <v>3313</v>
      </c>
      <c r="K20" s="1" t="s">
        <v>3315</v>
      </c>
      <c r="L20" s="4" t="s">
        <v>3314</v>
      </c>
      <c r="M20" s="1" t="s">
        <v>3316</v>
      </c>
      <c r="N20" s="1" t="s">
        <v>3192</v>
      </c>
      <c r="O20" s="1" t="s">
        <v>296</v>
      </c>
      <c r="P20" s="1">
        <v>85218</v>
      </c>
      <c r="T20" s="1" t="s">
        <v>3160</v>
      </c>
      <c r="U20" s="1" t="s">
        <v>3161</v>
      </c>
      <c r="V20" s="2"/>
      <c r="W20" s="3" t="s">
        <v>3161</v>
      </c>
      <c r="X20" s="1" t="s">
        <v>494</v>
      </c>
      <c r="AA20" s="1" t="s">
        <v>4712</v>
      </c>
      <c r="AB20" s="1" t="s">
        <v>4712</v>
      </c>
      <c r="AC20" s="1" t="s">
        <v>4712</v>
      </c>
      <c r="AJ20" s="1" t="s">
        <v>4712</v>
      </c>
    </row>
    <row r="21" spans="1:57" s="1" customFormat="1" ht="15" x14ac:dyDescent="0.25">
      <c r="C21" s="6">
        <v>41557</v>
      </c>
      <c r="D21" s="6">
        <v>41200</v>
      </c>
      <c r="E21" s="2"/>
      <c r="F21" s="1" t="s">
        <v>297</v>
      </c>
      <c r="G21" s="1" t="s">
        <v>3162</v>
      </c>
      <c r="H21" s="1" t="s">
        <v>481</v>
      </c>
      <c r="I21" s="1" t="s">
        <v>5151</v>
      </c>
      <c r="J21" s="1" t="s">
        <v>5152</v>
      </c>
      <c r="K21" s="1" t="s">
        <v>3008</v>
      </c>
      <c r="L21" s="4" t="s">
        <v>5153</v>
      </c>
      <c r="M21" s="1" t="s">
        <v>3009</v>
      </c>
      <c r="N21" s="1" t="s">
        <v>488</v>
      </c>
      <c r="O21" s="1" t="s">
        <v>296</v>
      </c>
      <c r="P21" s="1">
        <v>85208</v>
      </c>
      <c r="T21" s="1" t="s">
        <v>3196</v>
      </c>
      <c r="U21" s="1" t="s">
        <v>3161</v>
      </c>
      <c r="V21" s="2"/>
      <c r="W21" s="3"/>
      <c r="X21" s="1" t="s">
        <v>494</v>
      </c>
      <c r="AA21" s="1" t="s">
        <v>4712</v>
      </c>
      <c r="AN21" s="1" t="s">
        <v>4712</v>
      </c>
      <c r="BE21" s="1" t="s">
        <v>729</v>
      </c>
    </row>
    <row r="22" spans="1:57" s="1" customFormat="1" ht="15" x14ac:dyDescent="0.25">
      <c r="C22" s="6">
        <v>41557</v>
      </c>
      <c r="D22" s="6"/>
      <c r="E22" s="2" t="s">
        <v>4712</v>
      </c>
      <c r="F22" s="2"/>
      <c r="H22" s="1" t="s">
        <v>481</v>
      </c>
      <c r="I22" s="1" t="s">
        <v>2792</v>
      </c>
      <c r="J22" s="1" t="s">
        <v>5004</v>
      </c>
      <c r="K22" s="1" t="s">
        <v>2793</v>
      </c>
      <c r="L22" s="4" t="s">
        <v>4568</v>
      </c>
      <c r="M22" s="1" t="s">
        <v>2794</v>
      </c>
      <c r="N22" s="1" t="s">
        <v>693</v>
      </c>
      <c r="O22" s="1" t="s">
        <v>296</v>
      </c>
      <c r="P22" s="1">
        <v>85140</v>
      </c>
      <c r="V22" s="2"/>
      <c r="W22" s="3"/>
    </row>
    <row r="23" spans="1:57" s="1" customFormat="1" ht="15" x14ac:dyDescent="0.25">
      <c r="C23" s="6">
        <v>41557</v>
      </c>
      <c r="D23" s="6">
        <v>41193</v>
      </c>
      <c r="E23" s="2"/>
      <c r="F23" s="2"/>
      <c r="G23" s="1" t="s">
        <v>3162</v>
      </c>
      <c r="H23" s="1" t="s">
        <v>3158</v>
      </c>
      <c r="I23" s="1" t="s">
        <v>3015</v>
      </c>
      <c r="J23" s="1" t="s">
        <v>3016</v>
      </c>
      <c r="K23" s="1" t="s">
        <v>3018</v>
      </c>
      <c r="L23" s="4" t="s">
        <v>3017</v>
      </c>
      <c r="M23" s="1" t="s">
        <v>3019</v>
      </c>
      <c r="N23" s="1" t="s">
        <v>488</v>
      </c>
      <c r="O23" s="1" t="s">
        <v>296</v>
      </c>
      <c r="P23" s="1">
        <v>85209</v>
      </c>
      <c r="T23" s="1" t="s">
        <v>3160</v>
      </c>
      <c r="U23" s="1" t="s">
        <v>3161</v>
      </c>
      <c r="V23" s="2" t="s">
        <v>3044</v>
      </c>
      <c r="W23" s="3" t="s">
        <v>3161</v>
      </c>
      <c r="X23" s="1" t="s">
        <v>494</v>
      </c>
      <c r="AA23" s="1" t="s">
        <v>4712</v>
      </c>
      <c r="AB23" s="1" t="s">
        <v>4712</v>
      </c>
      <c r="AH23" s="1" t="s">
        <v>4712</v>
      </c>
      <c r="AI23" s="1" t="s">
        <v>4712</v>
      </c>
      <c r="AJ23" s="1" t="s">
        <v>4712</v>
      </c>
    </row>
    <row r="24" spans="1:57" s="1" customFormat="1" ht="15" x14ac:dyDescent="0.25">
      <c r="C24" s="6">
        <v>41557</v>
      </c>
      <c r="D24" s="6">
        <v>41193</v>
      </c>
      <c r="E24" s="2"/>
      <c r="F24" s="2"/>
      <c r="G24" s="1" t="s">
        <v>3162</v>
      </c>
      <c r="H24" s="1" t="s">
        <v>481</v>
      </c>
      <c r="I24" s="1" t="s">
        <v>2442</v>
      </c>
      <c r="J24" s="1" t="s">
        <v>2443</v>
      </c>
      <c r="K24" s="1" t="s">
        <v>486</v>
      </c>
      <c r="L24" s="4" t="s">
        <v>5119</v>
      </c>
      <c r="M24" s="1" t="s">
        <v>2444</v>
      </c>
      <c r="N24" s="1" t="s">
        <v>488</v>
      </c>
      <c r="O24" s="1" t="s">
        <v>296</v>
      </c>
      <c r="P24" s="1">
        <v>85205</v>
      </c>
      <c r="T24" s="1" t="s">
        <v>3196</v>
      </c>
      <c r="U24" s="1" t="s">
        <v>3161</v>
      </c>
      <c r="V24" s="2" t="s">
        <v>5032</v>
      </c>
      <c r="W24" s="3" t="s">
        <v>3161</v>
      </c>
      <c r="X24" s="1" t="s">
        <v>494</v>
      </c>
      <c r="AA24" s="1" t="s">
        <v>4712</v>
      </c>
      <c r="AB24" s="1" t="s">
        <v>4712</v>
      </c>
      <c r="AC24" s="1" t="s">
        <v>4712</v>
      </c>
      <c r="AE24" s="1" t="s">
        <v>4712</v>
      </c>
      <c r="AF24" s="1" t="s">
        <v>4712</v>
      </c>
      <c r="AG24" s="1" t="s">
        <v>4712</v>
      </c>
    </row>
    <row r="25" spans="1:57" s="1" customFormat="1" ht="15" x14ac:dyDescent="0.25">
      <c r="C25" s="6">
        <v>41557</v>
      </c>
      <c r="D25" s="6">
        <v>41193</v>
      </c>
      <c r="E25" s="2"/>
      <c r="F25" s="2"/>
      <c r="G25" s="1" t="s">
        <v>3162</v>
      </c>
      <c r="H25" s="1" t="s">
        <v>3158</v>
      </c>
      <c r="I25" s="1" t="s">
        <v>2452</v>
      </c>
      <c r="J25" s="1" t="s">
        <v>3031</v>
      </c>
      <c r="K25" s="1" t="s">
        <v>2454</v>
      </c>
      <c r="L25" s="4"/>
      <c r="M25" s="1" t="s">
        <v>2455</v>
      </c>
      <c r="N25" s="1" t="s">
        <v>488</v>
      </c>
      <c r="O25" s="1" t="s">
        <v>296</v>
      </c>
      <c r="P25" s="1">
        <v>85206</v>
      </c>
      <c r="T25" s="1" t="s">
        <v>3160</v>
      </c>
      <c r="U25" s="1" t="s">
        <v>498</v>
      </c>
      <c r="V25" s="2" t="s">
        <v>1937</v>
      </c>
      <c r="W25" s="3" t="s">
        <v>3161</v>
      </c>
    </row>
    <row r="26" spans="1:57" s="1" customFormat="1" ht="15" x14ac:dyDescent="0.25">
      <c r="C26" s="6">
        <v>41557</v>
      </c>
      <c r="D26" s="6">
        <v>41277</v>
      </c>
      <c r="E26" s="2"/>
      <c r="F26" s="2"/>
      <c r="H26" s="1" t="s">
        <v>481</v>
      </c>
      <c r="I26" s="1" t="s">
        <v>4671</v>
      </c>
      <c r="J26" s="1" t="s">
        <v>951</v>
      </c>
      <c r="K26" s="1" t="s">
        <v>4673</v>
      </c>
      <c r="L26" s="4" t="s">
        <v>4672</v>
      </c>
      <c r="M26" s="1" t="s">
        <v>692</v>
      </c>
      <c r="N26" s="1" t="s">
        <v>693</v>
      </c>
      <c r="O26" s="1" t="s">
        <v>296</v>
      </c>
      <c r="P26" s="1">
        <v>85140</v>
      </c>
      <c r="V26" s="1" t="s">
        <v>5063</v>
      </c>
      <c r="W26" s="3"/>
      <c r="X26" s="1" t="s">
        <v>367</v>
      </c>
    </row>
    <row r="27" spans="1:57" s="1" customFormat="1" ht="15" x14ac:dyDescent="0.25">
      <c r="C27" s="6">
        <v>41557</v>
      </c>
      <c r="D27" s="6">
        <v>41193</v>
      </c>
      <c r="E27" s="2"/>
      <c r="F27" s="2"/>
      <c r="G27" s="1" t="s">
        <v>3162</v>
      </c>
      <c r="H27" s="1" t="s">
        <v>481</v>
      </c>
      <c r="I27" s="1" t="s">
        <v>2456</v>
      </c>
      <c r="J27" s="1" t="s">
        <v>3035</v>
      </c>
      <c r="K27" s="1" t="s">
        <v>3037</v>
      </c>
      <c r="L27" s="4" t="s">
        <v>3036</v>
      </c>
      <c r="M27" s="1" t="s">
        <v>3038</v>
      </c>
      <c r="N27" s="1" t="s">
        <v>3039</v>
      </c>
      <c r="O27" s="1" t="s">
        <v>296</v>
      </c>
      <c r="P27" s="1">
        <v>85139</v>
      </c>
      <c r="R27" s="1" t="s">
        <v>297</v>
      </c>
      <c r="T27" s="1" t="s">
        <v>3160</v>
      </c>
      <c r="U27" s="1" t="s">
        <v>3161</v>
      </c>
      <c r="V27" s="2"/>
      <c r="W27" s="3" t="s">
        <v>3161</v>
      </c>
      <c r="X27" s="1" t="s">
        <v>5052</v>
      </c>
      <c r="AA27" s="1" t="s">
        <v>4712</v>
      </c>
    </row>
    <row r="28" spans="1:57" s="1" customFormat="1" ht="15" x14ac:dyDescent="0.25">
      <c r="C28" s="6">
        <v>41557</v>
      </c>
      <c r="D28" s="6">
        <v>41193</v>
      </c>
      <c r="E28" s="2"/>
      <c r="F28" s="1" t="s">
        <v>297</v>
      </c>
      <c r="G28" s="1" t="s">
        <v>3162</v>
      </c>
      <c r="H28" s="1" t="s">
        <v>481</v>
      </c>
      <c r="I28" s="1" t="s">
        <v>3044</v>
      </c>
      <c r="J28" s="1" t="s">
        <v>3045</v>
      </c>
      <c r="K28" s="1" t="s">
        <v>3046</v>
      </c>
      <c r="L28" s="4" t="s">
        <v>5051</v>
      </c>
      <c r="M28" s="1" t="s">
        <v>3047</v>
      </c>
      <c r="N28" s="1" t="s">
        <v>488</v>
      </c>
      <c r="O28" s="1" t="s">
        <v>296</v>
      </c>
      <c r="P28" s="1">
        <v>85209</v>
      </c>
      <c r="T28" s="1" t="s">
        <v>3160</v>
      </c>
      <c r="U28" s="1" t="s">
        <v>3161</v>
      </c>
      <c r="V28" s="2" t="s">
        <v>3015</v>
      </c>
      <c r="W28" s="3" t="s">
        <v>3161</v>
      </c>
      <c r="X28" s="1" t="s">
        <v>494</v>
      </c>
      <c r="AA28" s="1" t="s">
        <v>4712</v>
      </c>
      <c r="AB28" s="1" t="s">
        <v>4712</v>
      </c>
    </row>
    <row r="29" spans="1:57" s="1" customFormat="1" ht="15" x14ac:dyDescent="0.25">
      <c r="C29" s="6">
        <v>41557</v>
      </c>
      <c r="D29" s="6">
        <v>41193</v>
      </c>
      <c r="E29" s="2"/>
      <c r="F29" s="2"/>
      <c r="H29" s="1" t="s">
        <v>3158</v>
      </c>
      <c r="I29" s="1" t="s">
        <v>3053</v>
      </c>
      <c r="J29" s="1" t="s">
        <v>3056</v>
      </c>
      <c r="K29" s="1" t="s">
        <v>3058</v>
      </c>
      <c r="L29" s="4" t="s">
        <v>3057</v>
      </c>
      <c r="M29" s="1" t="s">
        <v>3059</v>
      </c>
      <c r="N29" s="1" t="s">
        <v>488</v>
      </c>
      <c r="O29" s="1" t="s">
        <v>296</v>
      </c>
      <c r="P29" s="1">
        <v>85206</v>
      </c>
      <c r="T29" s="1" t="s">
        <v>3196</v>
      </c>
      <c r="U29" s="1" t="s">
        <v>3161</v>
      </c>
      <c r="V29" s="2" t="s">
        <v>925</v>
      </c>
      <c r="W29" s="3"/>
      <c r="X29" s="1" t="s">
        <v>1760</v>
      </c>
    </row>
    <row r="30" spans="1:57" s="1" customFormat="1" ht="15" x14ac:dyDescent="0.25">
      <c r="C30" s="6">
        <v>41557</v>
      </c>
      <c r="D30" s="6">
        <v>41298</v>
      </c>
      <c r="E30" s="2"/>
      <c r="F30" s="2"/>
      <c r="H30" s="1" t="s">
        <v>481</v>
      </c>
      <c r="I30" s="1" t="s">
        <v>1713</v>
      </c>
      <c r="J30" s="1" t="s">
        <v>4669</v>
      </c>
      <c r="K30" s="1" t="s">
        <v>4930</v>
      </c>
      <c r="L30" s="4" t="s">
        <v>1714</v>
      </c>
      <c r="M30" s="1" t="s">
        <v>5171</v>
      </c>
      <c r="N30" s="1" t="s">
        <v>488</v>
      </c>
      <c r="O30" s="1" t="s">
        <v>296</v>
      </c>
      <c r="P30" s="1">
        <v>85209</v>
      </c>
      <c r="V30" s="2"/>
      <c r="W30" s="3"/>
      <c r="X30" s="1" t="s">
        <v>367</v>
      </c>
    </row>
    <row r="31" spans="1:57" s="1" customFormat="1" ht="15" x14ac:dyDescent="0.25">
      <c r="B31" s="9"/>
      <c r="C31" s="6">
        <v>41557</v>
      </c>
      <c r="D31" s="2"/>
      <c r="E31" s="2" t="s">
        <v>4712</v>
      </c>
      <c r="F31" s="2"/>
      <c r="H31" s="1" t="s">
        <v>481</v>
      </c>
      <c r="I31" s="1" t="s">
        <v>1647</v>
      </c>
      <c r="J31" s="1" t="s">
        <v>669</v>
      </c>
      <c r="K31" s="1" t="s">
        <v>4569</v>
      </c>
      <c r="M31" s="1" t="s">
        <v>670</v>
      </c>
      <c r="N31" s="1" t="s">
        <v>488</v>
      </c>
      <c r="O31" s="1" t="s">
        <v>296</v>
      </c>
      <c r="P31" s="1">
        <v>85206</v>
      </c>
      <c r="Q31" s="4"/>
      <c r="T31" s="1" t="s">
        <v>3196</v>
      </c>
      <c r="U31" s="1" t="s">
        <v>671</v>
      </c>
      <c r="V31" s="2" t="s">
        <v>672</v>
      </c>
      <c r="W31" s="3"/>
    </row>
    <row r="32" spans="1:57" s="1" customFormat="1" ht="15" x14ac:dyDescent="0.25">
      <c r="C32" s="6">
        <v>41557</v>
      </c>
      <c r="D32" s="6">
        <v>41193</v>
      </c>
      <c r="E32" s="2"/>
      <c r="F32" s="2"/>
      <c r="H32" s="1" t="s">
        <v>481</v>
      </c>
      <c r="I32" s="1" t="s">
        <v>5063</v>
      </c>
      <c r="J32" s="1" t="s">
        <v>4661</v>
      </c>
      <c r="K32" s="1" t="s">
        <v>5064</v>
      </c>
      <c r="L32" s="4" t="s">
        <v>3419</v>
      </c>
      <c r="M32" s="1" t="s">
        <v>4929</v>
      </c>
      <c r="N32" s="1" t="s">
        <v>488</v>
      </c>
      <c r="O32" s="1" t="s">
        <v>296</v>
      </c>
      <c r="P32" s="1">
        <v>85205</v>
      </c>
      <c r="V32" s="2" t="s">
        <v>4671</v>
      </c>
      <c r="W32" s="3"/>
      <c r="X32" s="1" t="s">
        <v>1760</v>
      </c>
    </row>
    <row r="33" spans="2:55" s="1" customFormat="1" ht="15" x14ac:dyDescent="0.25">
      <c r="C33" s="6">
        <v>41557</v>
      </c>
      <c r="D33" s="6"/>
      <c r="E33" s="2" t="s">
        <v>4712</v>
      </c>
      <c r="F33" s="2"/>
      <c r="H33" s="1" t="s">
        <v>3158</v>
      </c>
      <c r="I33" s="1" t="s">
        <v>3169</v>
      </c>
      <c r="J33" s="1" t="s">
        <v>3168</v>
      </c>
      <c r="K33" s="1" t="s">
        <v>306</v>
      </c>
      <c r="L33" s="4"/>
      <c r="M33" s="1" t="s">
        <v>305</v>
      </c>
      <c r="N33" s="1" t="s">
        <v>488</v>
      </c>
      <c r="O33" s="1" t="s">
        <v>296</v>
      </c>
      <c r="P33" s="1">
        <v>85206</v>
      </c>
      <c r="V33" s="2"/>
      <c r="W33" s="3"/>
    </row>
    <row r="34" spans="2:55" s="1" customFormat="1" ht="15" x14ac:dyDescent="0.25">
      <c r="C34" s="6">
        <v>41557</v>
      </c>
      <c r="D34" s="6"/>
      <c r="E34" s="2" t="s">
        <v>4712</v>
      </c>
      <c r="F34" s="2"/>
      <c r="H34" s="1" t="s">
        <v>3158</v>
      </c>
      <c r="I34" s="1" t="s">
        <v>4570</v>
      </c>
      <c r="J34" s="1" t="s">
        <v>4000</v>
      </c>
      <c r="K34" s="1" t="s">
        <v>4571</v>
      </c>
      <c r="L34" s="4" t="s">
        <v>304</v>
      </c>
      <c r="M34" s="1" t="s">
        <v>303</v>
      </c>
      <c r="N34" s="1" t="s">
        <v>5031</v>
      </c>
      <c r="O34" s="1" t="s">
        <v>296</v>
      </c>
      <c r="P34" s="1">
        <v>85120</v>
      </c>
      <c r="V34" s="2"/>
      <c r="W34" s="3"/>
    </row>
    <row r="35" spans="2:55" s="1" customFormat="1" ht="15" x14ac:dyDescent="0.25">
      <c r="B35" s="9"/>
      <c r="C35" s="6">
        <v>41557</v>
      </c>
      <c r="D35" s="2"/>
      <c r="E35" s="2" t="s">
        <v>4712</v>
      </c>
      <c r="F35" s="2"/>
      <c r="H35" s="1" t="s">
        <v>3158</v>
      </c>
      <c r="I35" s="1" t="s">
        <v>3903</v>
      </c>
      <c r="J35" s="1" t="s">
        <v>3471</v>
      </c>
      <c r="K35" s="1" t="s">
        <v>307</v>
      </c>
      <c r="L35" s="4" t="s">
        <v>3663</v>
      </c>
      <c r="M35" s="1" t="s">
        <v>308</v>
      </c>
      <c r="N35" s="1" t="s">
        <v>488</v>
      </c>
      <c r="O35" s="1" t="s">
        <v>296</v>
      </c>
      <c r="P35" s="1">
        <v>85208</v>
      </c>
      <c r="V35" s="2"/>
      <c r="W35" s="3"/>
      <c r="X35" s="1" t="s">
        <v>367</v>
      </c>
    </row>
    <row r="36" spans="2:55" s="1" customFormat="1" ht="15" x14ac:dyDescent="0.25">
      <c r="C36" s="6">
        <v>41557</v>
      </c>
      <c r="D36" s="6">
        <v>41214</v>
      </c>
      <c r="E36" s="2"/>
      <c r="F36" s="2"/>
      <c r="H36" s="1" t="s">
        <v>481</v>
      </c>
      <c r="I36" s="1" t="s">
        <v>1550</v>
      </c>
      <c r="J36" s="1" t="s">
        <v>951</v>
      </c>
      <c r="K36" s="1" t="s">
        <v>1552</v>
      </c>
      <c r="L36" s="4" t="s">
        <v>1551</v>
      </c>
      <c r="M36" s="1" t="s">
        <v>1553</v>
      </c>
      <c r="N36" s="1" t="s">
        <v>488</v>
      </c>
      <c r="O36" s="1" t="s">
        <v>296</v>
      </c>
      <c r="P36" s="1">
        <v>85206</v>
      </c>
      <c r="T36" s="1" t="s">
        <v>3196</v>
      </c>
      <c r="U36" s="1" t="s">
        <v>3161</v>
      </c>
      <c r="V36" s="2" t="s">
        <v>1541</v>
      </c>
      <c r="W36" s="3" t="s">
        <v>3161</v>
      </c>
      <c r="X36" s="1" t="s">
        <v>494</v>
      </c>
      <c r="AA36" s="1" t="s">
        <v>4712</v>
      </c>
      <c r="AB36" s="1" t="s">
        <v>4712</v>
      </c>
      <c r="AC36" s="1" t="s">
        <v>4712</v>
      </c>
    </row>
    <row r="37" spans="2:55" s="1" customFormat="1" ht="15" x14ac:dyDescent="0.25">
      <c r="C37" s="6">
        <v>41557</v>
      </c>
      <c r="D37" s="6">
        <v>41193</v>
      </c>
      <c r="E37" s="2"/>
      <c r="F37" s="2"/>
      <c r="H37" s="1" t="s">
        <v>3158</v>
      </c>
      <c r="I37" s="1" t="s">
        <v>188</v>
      </c>
      <c r="J37" s="1" t="s">
        <v>189</v>
      </c>
      <c r="K37" s="1" t="s">
        <v>2141</v>
      </c>
      <c r="L37" s="4" t="s">
        <v>190</v>
      </c>
      <c r="M37" s="1" t="s">
        <v>2142</v>
      </c>
      <c r="N37" s="1" t="s">
        <v>488</v>
      </c>
      <c r="O37" s="1" t="s">
        <v>296</v>
      </c>
      <c r="P37" s="1">
        <v>85208</v>
      </c>
      <c r="T37" s="1" t="s">
        <v>297</v>
      </c>
      <c r="U37" s="1" t="s">
        <v>3161</v>
      </c>
      <c r="V37" s="2" t="s">
        <v>2771</v>
      </c>
      <c r="W37" s="3" t="s">
        <v>3161</v>
      </c>
      <c r="X37" s="1" t="s">
        <v>1760</v>
      </c>
    </row>
    <row r="38" spans="2:55" s="1" customFormat="1" ht="15" x14ac:dyDescent="0.25">
      <c r="C38" s="6">
        <v>41557</v>
      </c>
      <c r="D38" s="6">
        <v>41193</v>
      </c>
      <c r="E38" s="2"/>
      <c r="F38" s="2"/>
      <c r="H38" s="1" t="s">
        <v>481</v>
      </c>
      <c r="I38" s="1" t="s">
        <v>925</v>
      </c>
      <c r="J38" s="1" t="s">
        <v>905</v>
      </c>
      <c r="K38" s="1" t="s">
        <v>928</v>
      </c>
      <c r="L38" s="4" t="s">
        <v>927</v>
      </c>
      <c r="M38" s="1" t="s">
        <v>3059</v>
      </c>
      <c r="N38" s="1" t="s">
        <v>488</v>
      </c>
      <c r="O38" s="1" t="s">
        <v>296</v>
      </c>
      <c r="P38" s="1">
        <v>85206</v>
      </c>
      <c r="T38" s="1" t="s">
        <v>3196</v>
      </c>
      <c r="U38" s="1" t="s">
        <v>3161</v>
      </c>
      <c r="V38" s="2" t="s">
        <v>3053</v>
      </c>
      <c r="W38" s="3"/>
      <c r="X38" s="1" t="s">
        <v>1760</v>
      </c>
    </row>
    <row r="39" spans="2:55" s="1" customFormat="1" ht="15" x14ac:dyDescent="0.25">
      <c r="C39" s="6">
        <v>41557</v>
      </c>
      <c r="D39" s="6">
        <v>41193</v>
      </c>
      <c r="E39" s="2"/>
      <c r="F39" s="2"/>
      <c r="G39" s="1" t="s">
        <v>3161</v>
      </c>
      <c r="H39" s="1" t="s">
        <v>3158</v>
      </c>
      <c r="I39" s="1" t="s">
        <v>2676</v>
      </c>
      <c r="J39" s="1" t="s">
        <v>2677</v>
      </c>
      <c r="K39" s="1" t="s">
        <v>2679</v>
      </c>
      <c r="L39" s="4" t="s">
        <v>2678</v>
      </c>
      <c r="O39" s="1" t="s">
        <v>296</v>
      </c>
      <c r="R39" s="1" t="s">
        <v>297</v>
      </c>
      <c r="T39" s="1" t="s">
        <v>3160</v>
      </c>
      <c r="U39" s="1" t="s">
        <v>3161</v>
      </c>
      <c r="V39" s="2"/>
      <c r="W39" s="3" t="s">
        <v>3161</v>
      </c>
      <c r="X39" s="1" t="s">
        <v>494</v>
      </c>
      <c r="Z39" s="1" t="s">
        <v>3596</v>
      </c>
      <c r="AA39" s="1" t="s">
        <v>4712</v>
      </c>
      <c r="AB39" s="1" t="s">
        <v>4712</v>
      </c>
      <c r="AE39" s="1" t="s">
        <v>4712</v>
      </c>
      <c r="AJ39" s="1" t="s">
        <v>4712</v>
      </c>
      <c r="AN39" s="1" t="s">
        <v>4712</v>
      </c>
      <c r="BA39" s="1" t="s">
        <v>4712</v>
      </c>
      <c r="BC39" s="1" t="s">
        <v>4712</v>
      </c>
    </row>
    <row r="40" spans="2:55" s="1" customFormat="1" ht="15" x14ac:dyDescent="0.25">
      <c r="C40" s="6">
        <v>41557</v>
      </c>
      <c r="D40" s="6">
        <v>41193</v>
      </c>
      <c r="E40" s="2"/>
      <c r="F40" s="2"/>
      <c r="G40" s="1" t="s">
        <v>3162</v>
      </c>
      <c r="H40" s="1" t="s">
        <v>3158</v>
      </c>
      <c r="I40" s="1" t="s">
        <v>4434</v>
      </c>
      <c r="J40" s="1" t="s">
        <v>2742</v>
      </c>
      <c r="K40" s="1" t="s">
        <v>2744</v>
      </c>
      <c r="L40" s="4" t="s">
        <v>2743</v>
      </c>
      <c r="M40" s="1" t="s">
        <v>2745</v>
      </c>
      <c r="N40" s="1" t="s">
        <v>4583</v>
      </c>
      <c r="O40" s="1" t="s">
        <v>296</v>
      </c>
      <c r="P40" s="1">
        <v>85143</v>
      </c>
      <c r="R40" s="1" t="s">
        <v>297</v>
      </c>
      <c r="T40" s="1" t="s">
        <v>3160</v>
      </c>
      <c r="U40" s="1" t="s">
        <v>3161</v>
      </c>
      <c r="V40" s="2" t="s">
        <v>1012</v>
      </c>
      <c r="W40" s="3" t="s">
        <v>3161</v>
      </c>
      <c r="X40" s="1" t="s">
        <v>1760</v>
      </c>
    </row>
    <row r="41" spans="2:55" s="1" customFormat="1" ht="15" x14ac:dyDescent="0.25">
      <c r="C41" s="6">
        <v>41557</v>
      </c>
      <c r="D41" s="6">
        <v>41193</v>
      </c>
      <c r="E41" s="2"/>
      <c r="F41" s="2"/>
      <c r="G41" s="1" t="s">
        <v>3161</v>
      </c>
      <c r="H41" s="1" t="s">
        <v>481</v>
      </c>
      <c r="I41" s="1" t="s">
        <v>2758</v>
      </c>
      <c r="J41" s="1" t="s">
        <v>361</v>
      </c>
      <c r="K41" s="1" t="s">
        <v>2760</v>
      </c>
      <c r="L41" s="4" t="s">
        <v>2759</v>
      </c>
      <c r="M41" s="1" t="s">
        <v>2761</v>
      </c>
      <c r="N41" s="1" t="s">
        <v>488</v>
      </c>
      <c r="O41" s="1" t="s">
        <v>296</v>
      </c>
      <c r="P41" s="1">
        <v>85209</v>
      </c>
      <c r="T41" s="1" t="s">
        <v>3196</v>
      </c>
      <c r="U41" s="1" t="s">
        <v>2757</v>
      </c>
      <c r="V41" s="2"/>
      <c r="W41" s="3"/>
      <c r="X41" s="1" t="s">
        <v>5052</v>
      </c>
      <c r="AA41" s="1" t="s">
        <v>4712</v>
      </c>
      <c r="AB41" s="1" t="s">
        <v>4712</v>
      </c>
      <c r="AE41" s="1" t="s">
        <v>4712</v>
      </c>
      <c r="AF41" s="1" t="s">
        <v>4712</v>
      </c>
      <c r="AG41" s="1" t="s">
        <v>4712</v>
      </c>
      <c r="AJ41" s="1" t="s">
        <v>4712</v>
      </c>
      <c r="AK41" s="1" t="s">
        <v>4712</v>
      </c>
    </row>
    <row r="42" spans="2:55" s="1" customFormat="1" ht="15" x14ac:dyDescent="0.25">
      <c r="C42" s="6">
        <v>41557</v>
      </c>
      <c r="D42" s="6">
        <v>41193</v>
      </c>
      <c r="E42" s="2"/>
      <c r="F42" s="2"/>
      <c r="G42" s="1" t="s">
        <v>3161</v>
      </c>
      <c r="H42" s="1" t="s">
        <v>3158</v>
      </c>
      <c r="I42" s="1" t="s">
        <v>2758</v>
      </c>
      <c r="J42" s="1" t="s">
        <v>2762</v>
      </c>
      <c r="K42" s="1" t="s">
        <v>2760</v>
      </c>
      <c r="L42" s="4" t="s">
        <v>2759</v>
      </c>
      <c r="M42" s="1" t="s">
        <v>2761</v>
      </c>
      <c r="N42" s="1" t="s">
        <v>3023</v>
      </c>
      <c r="O42" s="1" t="s">
        <v>296</v>
      </c>
      <c r="P42" s="1">
        <v>85209</v>
      </c>
      <c r="S42" s="1" t="s">
        <v>2763</v>
      </c>
      <c r="T42" s="1" t="s">
        <v>3196</v>
      </c>
      <c r="U42" s="1" t="s">
        <v>3161</v>
      </c>
      <c r="V42" s="2"/>
      <c r="W42" s="3"/>
      <c r="X42" s="1" t="s">
        <v>494</v>
      </c>
      <c r="AA42" s="1" t="s">
        <v>4712</v>
      </c>
      <c r="AB42" s="1" t="s">
        <v>4712</v>
      </c>
      <c r="AE42" s="1" t="s">
        <v>4712</v>
      </c>
      <c r="AF42" s="1" t="s">
        <v>4712</v>
      </c>
      <c r="AG42" s="1" t="s">
        <v>4712</v>
      </c>
      <c r="AI42" s="1" t="s">
        <v>4712</v>
      </c>
      <c r="AJ42" s="1" t="s">
        <v>4712</v>
      </c>
      <c r="AK42" s="1" t="s">
        <v>4712</v>
      </c>
    </row>
    <row r="43" spans="2:55" s="1" customFormat="1" ht="15" x14ac:dyDescent="0.25">
      <c r="C43" s="6">
        <v>41557</v>
      </c>
      <c r="D43" s="6">
        <v>41242</v>
      </c>
      <c r="E43" s="2"/>
      <c r="F43" s="2"/>
      <c r="G43" s="1" t="s">
        <v>3161</v>
      </c>
      <c r="H43" s="1" t="s">
        <v>3158</v>
      </c>
      <c r="I43" s="1" t="s">
        <v>2271</v>
      </c>
      <c r="J43" s="1" t="s">
        <v>2272</v>
      </c>
      <c r="K43" s="1" t="s">
        <v>2274</v>
      </c>
      <c r="L43" s="4" t="s">
        <v>2273</v>
      </c>
      <c r="M43" s="1" t="s">
        <v>2641</v>
      </c>
      <c r="N43" s="1" t="s">
        <v>488</v>
      </c>
      <c r="O43" s="1" t="s">
        <v>296</v>
      </c>
      <c r="P43" s="1">
        <v>85212</v>
      </c>
      <c r="V43" s="2"/>
      <c r="W43" s="3"/>
      <c r="X43" s="1" t="s">
        <v>1760</v>
      </c>
    </row>
    <row r="44" spans="2:55" s="1" customFormat="1" ht="15" x14ac:dyDescent="0.25">
      <c r="C44" s="6">
        <v>41557</v>
      </c>
      <c r="D44" s="6">
        <v>41193</v>
      </c>
      <c r="E44" s="2"/>
      <c r="F44" s="2"/>
      <c r="H44" s="1" t="s">
        <v>481</v>
      </c>
      <c r="I44" s="1" t="s">
        <v>2771</v>
      </c>
      <c r="J44" s="1" t="s">
        <v>3313</v>
      </c>
      <c r="K44" s="1" t="s">
        <v>2141</v>
      </c>
      <c r="L44" s="4"/>
      <c r="M44" s="1" t="s">
        <v>2142</v>
      </c>
      <c r="N44" s="1" t="s">
        <v>488</v>
      </c>
      <c r="O44" s="1" t="s">
        <v>296</v>
      </c>
      <c r="P44" s="1">
        <v>85208</v>
      </c>
      <c r="T44" s="1" t="s">
        <v>297</v>
      </c>
      <c r="U44" s="1" t="s">
        <v>2770</v>
      </c>
      <c r="V44" s="2" t="s">
        <v>188</v>
      </c>
      <c r="W44" s="3" t="s">
        <v>3161</v>
      </c>
    </row>
    <row r="45" spans="2:55" s="1" customFormat="1" ht="15" x14ac:dyDescent="0.25">
      <c r="B45" s="9"/>
      <c r="C45" s="6">
        <v>41557</v>
      </c>
      <c r="D45" s="2"/>
      <c r="E45" s="2" t="s">
        <v>4712</v>
      </c>
      <c r="F45" s="2"/>
      <c r="H45" s="1" t="s">
        <v>3158</v>
      </c>
      <c r="I45" s="1" t="s">
        <v>309</v>
      </c>
      <c r="J45" s="1" t="s">
        <v>310</v>
      </c>
      <c r="K45" s="1" t="s">
        <v>311</v>
      </c>
      <c r="L45" s="1" t="s">
        <v>3222</v>
      </c>
      <c r="M45" s="1" t="s">
        <v>3221</v>
      </c>
      <c r="N45" s="1" t="s">
        <v>488</v>
      </c>
      <c r="O45" s="1" t="s">
        <v>296</v>
      </c>
      <c r="P45" s="1">
        <v>85205</v>
      </c>
      <c r="V45" s="2"/>
      <c r="W45" s="3"/>
      <c r="X45" s="1" t="s">
        <v>367</v>
      </c>
    </row>
    <row r="46" spans="2:55" s="1" customFormat="1" ht="15" x14ac:dyDescent="0.25">
      <c r="C46" s="6">
        <v>41557</v>
      </c>
      <c r="D46" s="6">
        <v>41193</v>
      </c>
      <c r="E46" s="2"/>
      <c r="F46" s="2"/>
      <c r="H46" s="1" t="s">
        <v>3158</v>
      </c>
      <c r="I46" s="1" t="s">
        <v>2772</v>
      </c>
      <c r="J46" s="1" t="s">
        <v>4345</v>
      </c>
      <c r="K46" s="1" t="s">
        <v>2775</v>
      </c>
      <c r="L46" s="4" t="s">
        <v>2774</v>
      </c>
      <c r="M46" s="1" t="s">
        <v>1519</v>
      </c>
      <c r="N46" s="1" t="s">
        <v>488</v>
      </c>
      <c r="O46" s="1" t="s">
        <v>296</v>
      </c>
      <c r="P46" s="1">
        <v>85212</v>
      </c>
      <c r="T46" s="1" t="s">
        <v>3196</v>
      </c>
      <c r="U46" s="1" t="s">
        <v>1520</v>
      </c>
      <c r="V46" s="2"/>
      <c r="W46" s="3"/>
      <c r="X46" s="1" t="s">
        <v>4577</v>
      </c>
    </row>
    <row r="47" spans="2:55" s="1" customFormat="1" ht="15" x14ac:dyDescent="0.25">
      <c r="C47" s="6">
        <v>41557</v>
      </c>
      <c r="D47" s="6">
        <v>41193</v>
      </c>
      <c r="E47" s="2"/>
      <c r="F47" s="2"/>
      <c r="H47" s="1" t="s">
        <v>481</v>
      </c>
      <c r="I47" s="1" t="s">
        <v>2772</v>
      </c>
      <c r="J47" s="1" t="s">
        <v>2773</v>
      </c>
      <c r="K47" s="1" t="s">
        <v>2775</v>
      </c>
      <c r="L47" s="4" t="s">
        <v>2774</v>
      </c>
      <c r="M47" s="1" t="s">
        <v>1519</v>
      </c>
      <c r="N47" s="1" t="s">
        <v>488</v>
      </c>
      <c r="O47" s="1" t="s">
        <v>296</v>
      </c>
      <c r="P47" s="1">
        <v>85212</v>
      </c>
      <c r="T47" s="1" t="s">
        <v>3196</v>
      </c>
      <c r="U47" s="1" t="s">
        <v>3161</v>
      </c>
      <c r="V47" s="2"/>
      <c r="W47" s="3"/>
      <c r="X47" s="1" t="s">
        <v>480</v>
      </c>
    </row>
    <row r="48" spans="2:55" s="1" customFormat="1" ht="15" x14ac:dyDescent="0.25">
      <c r="C48" s="6">
        <v>41557</v>
      </c>
      <c r="D48" s="6">
        <v>41193</v>
      </c>
      <c r="E48" s="2"/>
      <c r="F48" s="2"/>
      <c r="G48" s="1" t="s">
        <v>3162</v>
      </c>
      <c r="H48" s="1" t="s">
        <v>3158</v>
      </c>
      <c r="I48" s="1" t="s">
        <v>2739</v>
      </c>
      <c r="J48" s="1" t="s">
        <v>1536</v>
      </c>
      <c r="K48" s="1" t="s">
        <v>1538</v>
      </c>
      <c r="L48" s="4" t="s">
        <v>1537</v>
      </c>
      <c r="M48" s="1" t="s">
        <v>1539</v>
      </c>
      <c r="N48" s="1" t="s">
        <v>1540</v>
      </c>
      <c r="O48" s="1" t="s">
        <v>296</v>
      </c>
      <c r="P48" s="1">
        <v>85374</v>
      </c>
      <c r="V48" s="2" t="s">
        <v>2740</v>
      </c>
      <c r="W48" s="3" t="s">
        <v>3161</v>
      </c>
      <c r="X48" s="1" t="s">
        <v>494</v>
      </c>
      <c r="AA48" s="1" t="s">
        <v>4712</v>
      </c>
      <c r="AB48" s="1" t="s">
        <v>4712</v>
      </c>
      <c r="AC48" s="1" t="s">
        <v>4712</v>
      </c>
      <c r="AE48" s="1" t="s">
        <v>4712</v>
      </c>
      <c r="AF48" s="1" t="s">
        <v>4712</v>
      </c>
      <c r="AG48" s="1" t="s">
        <v>4712</v>
      </c>
      <c r="AH48" s="1" t="s">
        <v>4712</v>
      </c>
      <c r="AI48" s="1" t="s">
        <v>4712</v>
      </c>
      <c r="AJ48" s="1" t="s">
        <v>4712</v>
      </c>
      <c r="AM48" s="1" t="s">
        <v>4712</v>
      </c>
      <c r="AN48" s="1" t="s">
        <v>4712</v>
      </c>
      <c r="AU48" s="1" t="s">
        <v>4712</v>
      </c>
    </row>
    <row r="49" spans="2:55" s="1" customFormat="1" ht="15" x14ac:dyDescent="0.25">
      <c r="B49" s="9"/>
      <c r="C49" s="6">
        <v>41557</v>
      </c>
      <c r="D49" s="2"/>
      <c r="E49" s="2" t="s">
        <v>4712</v>
      </c>
      <c r="F49" s="2"/>
      <c r="H49" s="1" t="s">
        <v>3158</v>
      </c>
      <c r="I49" s="1" t="s">
        <v>672</v>
      </c>
      <c r="J49" s="1" t="s">
        <v>2161</v>
      </c>
      <c r="K49" s="1" t="s">
        <v>4569</v>
      </c>
      <c r="L49" s="4" t="s">
        <v>1781</v>
      </c>
      <c r="M49" s="1" t="s">
        <v>670</v>
      </c>
      <c r="N49" s="1" t="s">
        <v>488</v>
      </c>
      <c r="O49" s="1" t="s">
        <v>296</v>
      </c>
      <c r="P49" s="1">
        <v>85206</v>
      </c>
      <c r="T49" s="1" t="s">
        <v>3196</v>
      </c>
      <c r="U49" s="1" t="s">
        <v>3161</v>
      </c>
      <c r="V49" s="2" t="s">
        <v>1647</v>
      </c>
      <c r="W49" s="3"/>
      <c r="X49" s="1" t="s">
        <v>367</v>
      </c>
    </row>
    <row r="50" spans="2:55" s="1" customFormat="1" ht="15" x14ac:dyDescent="0.25">
      <c r="C50" s="6">
        <v>41557</v>
      </c>
      <c r="D50" s="6">
        <v>41193</v>
      </c>
      <c r="E50" s="2"/>
      <c r="F50" s="2"/>
      <c r="G50" s="1" t="s">
        <v>3162</v>
      </c>
      <c r="H50" s="1" t="s">
        <v>481</v>
      </c>
      <c r="I50" s="1" t="s">
        <v>110</v>
      </c>
      <c r="J50" s="1" t="s">
        <v>4364</v>
      </c>
      <c r="K50" s="1" t="s">
        <v>111</v>
      </c>
      <c r="L50" s="4" t="s">
        <v>1650</v>
      </c>
      <c r="M50" s="1" t="s">
        <v>112</v>
      </c>
      <c r="N50" s="1" t="s">
        <v>113</v>
      </c>
      <c r="O50" s="1" t="s">
        <v>296</v>
      </c>
      <c r="P50" s="1">
        <v>85132</v>
      </c>
      <c r="T50" s="1" t="s">
        <v>3196</v>
      </c>
      <c r="U50" s="1" t="s">
        <v>3189</v>
      </c>
      <c r="V50" s="2"/>
      <c r="W50" s="3"/>
    </row>
    <row r="51" spans="2:55" s="1" customFormat="1" ht="15" x14ac:dyDescent="0.25">
      <c r="C51" s="6">
        <v>41557</v>
      </c>
      <c r="D51" s="6">
        <v>41193</v>
      </c>
      <c r="E51" s="2"/>
      <c r="F51" s="2"/>
      <c r="G51" s="1" t="s">
        <v>3162</v>
      </c>
      <c r="H51" s="1" t="s">
        <v>3158</v>
      </c>
      <c r="I51" s="1" t="s">
        <v>110</v>
      </c>
      <c r="J51" s="1" t="s">
        <v>114</v>
      </c>
      <c r="K51" s="1" t="s">
        <v>115</v>
      </c>
      <c r="L51" s="4" t="s">
        <v>1650</v>
      </c>
      <c r="M51" s="1" t="s">
        <v>112</v>
      </c>
      <c r="N51" s="1" t="s">
        <v>113</v>
      </c>
      <c r="O51" s="1" t="s">
        <v>296</v>
      </c>
      <c r="P51" s="1">
        <v>85132</v>
      </c>
      <c r="T51" s="1" t="s">
        <v>3196</v>
      </c>
      <c r="U51" s="1" t="s">
        <v>3189</v>
      </c>
      <c r="V51" s="2"/>
      <c r="W51" s="3"/>
    </row>
    <row r="52" spans="2:55" s="1" customFormat="1" ht="15" x14ac:dyDescent="0.25">
      <c r="C52" s="6">
        <v>41557</v>
      </c>
      <c r="D52" s="6">
        <v>41193</v>
      </c>
      <c r="E52" s="2"/>
      <c r="F52" s="2"/>
      <c r="H52" s="1" t="s">
        <v>481</v>
      </c>
      <c r="I52" s="1" t="s">
        <v>2610</v>
      </c>
      <c r="J52" s="1" t="s">
        <v>3313</v>
      </c>
      <c r="K52" s="1" t="s">
        <v>2612</v>
      </c>
      <c r="L52" s="4" t="s">
        <v>2611</v>
      </c>
      <c r="M52" s="1" t="s">
        <v>2613</v>
      </c>
      <c r="N52" s="1" t="s">
        <v>3023</v>
      </c>
      <c r="O52" s="1" t="s">
        <v>296</v>
      </c>
      <c r="P52" s="1">
        <v>85208</v>
      </c>
      <c r="T52" s="1" t="s">
        <v>3175</v>
      </c>
      <c r="U52" s="1" t="s">
        <v>3161</v>
      </c>
      <c r="V52" s="2" t="s">
        <v>1897</v>
      </c>
      <c r="W52" s="3" t="s">
        <v>3161</v>
      </c>
      <c r="X52" s="1" t="s">
        <v>1760</v>
      </c>
    </row>
    <row r="53" spans="2:55" s="1" customFormat="1" ht="15" x14ac:dyDescent="0.25">
      <c r="C53" s="6">
        <v>41557</v>
      </c>
      <c r="D53" s="6">
        <v>41193</v>
      </c>
      <c r="E53" s="2"/>
      <c r="F53" s="2"/>
      <c r="G53" s="1" t="s">
        <v>3161</v>
      </c>
      <c r="H53" s="1" t="s">
        <v>481</v>
      </c>
      <c r="I53" s="1" t="s">
        <v>2614</v>
      </c>
      <c r="J53" s="1" t="s">
        <v>4346</v>
      </c>
      <c r="K53" s="1" t="s">
        <v>3696</v>
      </c>
      <c r="L53" s="4" t="s">
        <v>3695</v>
      </c>
      <c r="M53" s="1" t="s">
        <v>1995</v>
      </c>
      <c r="N53" s="1" t="s">
        <v>488</v>
      </c>
      <c r="O53" s="1" t="s">
        <v>296</v>
      </c>
      <c r="P53" s="1">
        <v>85209</v>
      </c>
      <c r="T53" s="1" t="s">
        <v>3196</v>
      </c>
      <c r="U53" s="1" t="s">
        <v>3161</v>
      </c>
      <c r="V53" s="2"/>
      <c r="W53" s="3"/>
      <c r="X53" s="1" t="s">
        <v>480</v>
      </c>
    </row>
    <row r="54" spans="2:55" s="1" customFormat="1" ht="15" x14ac:dyDescent="0.25">
      <c r="C54" s="6">
        <v>41557</v>
      </c>
      <c r="D54" s="6">
        <v>41193</v>
      </c>
      <c r="E54" s="2"/>
      <c r="F54" s="2"/>
      <c r="G54" s="1" t="s">
        <v>3161</v>
      </c>
      <c r="H54" s="1" t="s">
        <v>3158</v>
      </c>
      <c r="I54" s="1" t="s">
        <v>2614</v>
      </c>
      <c r="J54" s="1" t="s">
        <v>371</v>
      </c>
      <c r="K54" s="1" t="s">
        <v>3696</v>
      </c>
      <c r="L54" s="4" t="s">
        <v>3695</v>
      </c>
      <c r="M54" s="1" t="s">
        <v>1995</v>
      </c>
      <c r="N54" s="1" t="s">
        <v>488</v>
      </c>
      <c r="O54" s="1" t="s">
        <v>296</v>
      </c>
      <c r="P54" s="1">
        <v>85209</v>
      </c>
      <c r="T54" s="1" t="s">
        <v>3196</v>
      </c>
      <c r="U54" s="1" t="s">
        <v>3694</v>
      </c>
      <c r="V54" s="2"/>
      <c r="W54" s="3"/>
      <c r="X54" s="1" t="s">
        <v>4577</v>
      </c>
    </row>
    <row r="55" spans="2:55" s="1" customFormat="1" ht="15" x14ac:dyDescent="0.25">
      <c r="C55" s="6">
        <v>41557</v>
      </c>
      <c r="D55" s="6">
        <v>41193</v>
      </c>
      <c r="E55" s="2"/>
      <c r="F55" s="2"/>
      <c r="G55" s="1" t="s">
        <v>3162</v>
      </c>
      <c r="H55" s="1" t="s">
        <v>3158</v>
      </c>
      <c r="I55" s="1" t="s">
        <v>793</v>
      </c>
      <c r="J55" s="1" t="s">
        <v>794</v>
      </c>
      <c r="K55" s="1" t="s">
        <v>822</v>
      </c>
      <c r="L55" s="4" t="s">
        <v>821</v>
      </c>
      <c r="M55" s="1" t="s">
        <v>4356</v>
      </c>
      <c r="N55" s="1" t="s">
        <v>924</v>
      </c>
      <c r="O55" s="1" t="s">
        <v>296</v>
      </c>
      <c r="P55" s="1">
        <v>85050</v>
      </c>
      <c r="T55" s="1" t="s">
        <v>3196</v>
      </c>
      <c r="U55" s="1" t="s">
        <v>3161</v>
      </c>
      <c r="V55" s="2" t="s">
        <v>1245</v>
      </c>
      <c r="W55" s="3" t="s">
        <v>3161</v>
      </c>
      <c r="X55" s="1" t="s">
        <v>1760</v>
      </c>
    </row>
    <row r="56" spans="2:55" s="1" customFormat="1" ht="15" x14ac:dyDescent="0.25">
      <c r="C56" s="6">
        <v>41557</v>
      </c>
      <c r="D56" s="6">
        <v>41193</v>
      </c>
      <c r="E56" s="2"/>
      <c r="F56" s="2"/>
      <c r="H56" s="1" t="s">
        <v>481</v>
      </c>
      <c r="I56" s="1" t="s">
        <v>824</v>
      </c>
      <c r="J56" s="1" t="s">
        <v>144</v>
      </c>
      <c r="K56" s="1" t="s">
        <v>825</v>
      </c>
      <c r="L56" s="4" t="s">
        <v>4358</v>
      </c>
      <c r="M56" s="1" t="s">
        <v>4923</v>
      </c>
      <c r="N56" s="1" t="s">
        <v>488</v>
      </c>
      <c r="O56" s="1" t="s">
        <v>296</v>
      </c>
      <c r="P56" s="1">
        <v>85215</v>
      </c>
      <c r="T56" s="1" t="s">
        <v>3175</v>
      </c>
      <c r="U56" s="1" t="s">
        <v>823</v>
      </c>
      <c r="V56" s="2" t="s">
        <v>448</v>
      </c>
      <c r="W56" s="3" t="s">
        <v>3161</v>
      </c>
    </row>
    <row r="57" spans="2:55" s="1" customFormat="1" ht="15" x14ac:dyDescent="0.25">
      <c r="C57" s="6">
        <v>41557</v>
      </c>
      <c r="D57" s="6">
        <v>41228</v>
      </c>
      <c r="E57" s="2"/>
      <c r="F57" s="2"/>
      <c r="G57" s="1" t="s">
        <v>3162</v>
      </c>
      <c r="H57" s="1" t="s">
        <v>481</v>
      </c>
      <c r="I57" s="1" t="s">
        <v>994</v>
      </c>
      <c r="J57" s="1" t="s">
        <v>2152</v>
      </c>
      <c r="K57" s="1" t="s">
        <v>996</v>
      </c>
      <c r="L57" s="4" t="s">
        <v>995</v>
      </c>
      <c r="M57" s="1" t="s">
        <v>997</v>
      </c>
      <c r="N57" s="1" t="s">
        <v>488</v>
      </c>
      <c r="O57" s="1" t="s">
        <v>296</v>
      </c>
      <c r="P57" s="1">
        <v>85216</v>
      </c>
      <c r="T57" s="1" t="s">
        <v>3196</v>
      </c>
      <c r="U57" s="1" t="s">
        <v>3161</v>
      </c>
      <c r="V57" s="2"/>
      <c r="W57" s="3"/>
      <c r="X57" s="1" t="s">
        <v>1760</v>
      </c>
    </row>
    <row r="58" spans="2:55" s="1" customFormat="1" ht="15" x14ac:dyDescent="0.25">
      <c r="C58" s="6">
        <v>41557</v>
      </c>
      <c r="D58" s="6">
        <v>41193</v>
      </c>
      <c r="E58" s="2"/>
      <c r="F58" s="2"/>
      <c r="H58" s="1" t="s">
        <v>3158</v>
      </c>
      <c r="I58" s="1" t="s">
        <v>1937</v>
      </c>
      <c r="J58" s="1" t="s">
        <v>1938</v>
      </c>
      <c r="K58" s="1" t="s">
        <v>1940</v>
      </c>
      <c r="L58" s="4" t="s">
        <v>1939</v>
      </c>
      <c r="M58" s="1" t="s">
        <v>3259</v>
      </c>
      <c r="N58" s="1" t="s">
        <v>488</v>
      </c>
      <c r="O58" s="1" t="s">
        <v>296</v>
      </c>
      <c r="P58" s="1">
        <v>85205</v>
      </c>
      <c r="T58" s="1" t="s">
        <v>3160</v>
      </c>
      <c r="U58" s="1" t="s">
        <v>3161</v>
      </c>
      <c r="V58" s="2" t="s">
        <v>2452</v>
      </c>
      <c r="W58" s="3" t="s">
        <v>3161</v>
      </c>
      <c r="X58" s="1" t="s">
        <v>1760</v>
      </c>
    </row>
    <row r="59" spans="2:55" s="1" customFormat="1" ht="15" x14ac:dyDescent="0.25">
      <c r="C59" s="6">
        <v>41557</v>
      </c>
      <c r="D59" s="6">
        <v>41193</v>
      </c>
      <c r="E59" s="2"/>
      <c r="F59" s="2"/>
      <c r="G59" s="1" t="s">
        <v>3162</v>
      </c>
      <c r="H59" s="1" t="s">
        <v>3158</v>
      </c>
      <c r="I59" s="1" t="s">
        <v>1612</v>
      </c>
      <c r="J59" s="1" t="s">
        <v>1613</v>
      </c>
      <c r="K59" s="1" t="s">
        <v>1615</v>
      </c>
      <c r="L59" s="4" t="s">
        <v>3603</v>
      </c>
      <c r="M59" s="1" t="s">
        <v>1616</v>
      </c>
      <c r="N59" s="1" t="s">
        <v>488</v>
      </c>
      <c r="O59" s="1" t="s">
        <v>296</v>
      </c>
      <c r="P59" s="1">
        <v>85205</v>
      </c>
      <c r="Q59" s="1" t="s">
        <v>297</v>
      </c>
      <c r="T59" s="1" t="s">
        <v>3196</v>
      </c>
      <c r="U59" s="1" t="s">
        <v>3161</v>
      </c>
      <c r="V59" s="2" t="s">
        <v>1627</v>
      </c>
      <c r="W59" s="3" t="s">
        <v>3161</v>
      </c>
      <c r="X59" s="1" t="s">
        <v>494</v>
      </c>
      <c r="AA59" s="1" t="s">
        <v>4712</v>
      </c>
      <c r="AB59" s="1" t="s">
        <v>4712</v>
      </c>
      <c r="AC59" s="1" t="s">
        <v>4712</v>
      </c>
      <c r="AH59" s="1" t="s">
        <v>4712</v>
      </c>
      <c r="AI59" s="1" t="s">
        <v>4712</v>
      </c>
      <c r="AM59" s="1" t="s">
        <v>4712</v>
      </c>
    </row>
    <row r="60" spans="2:55" s="1" customFormat="1" ht="15" x14ac:dyDescent="0.25">
      <c r="C60" s="6">
        <v>41557</v>
      </c>
      <c r="D60" s="6"/>
      <c r="E60" s="2" t="s">
        <v>4712</v>
      </c>
      <c r="F60" s="2"/>
      <c r="H60" s="1" t="s">
        <v>481</v>
      </c>
      <c r="I60" s="1" t="s">
        <v>3223</v>
      </c>
      <c r="J60" s="1" t="s">
        <v>2615</v>
      </c>
      <c r="K60" s="1" t="s">
        <v>3224</v>
      </c>
      <c r="L60" s="4"/>
      <c r="M60" s="1" t="s">
        <v>3225</v>
      </c>
      <c r="N60" s="1" t="s">
        <v>488</v>
      </c>
      <c r="O60" s="1" t="s">
        <v>296</v>
      </c>
      <c r="P60" s="1">
        <v>85209</v>
      </c>
      <c r="V60" s="2"/>
      <c r="W60" s="3"/>
    </row>
    <row r="61" spans="2:55" s="1" customFormat="1" ht="15" x14ac:dyDescent="0.25">
      <c r="C61" s="6">
        <v>41557</v>
      </c>
      <c r="D61" s="6">
        <v>41200</v>
      </c>
      <c r="E61" s="2"/>
      <c r="F61" s="2"/>
      <c r="G61" s="1" t="s">
        <v>3162</v>
      </c>
      <c r="H61" s="1" t="s">
        <v>3158</v>
      </c>
      <c r="I61" s="1" t="s">
        <v>2119</v>
      </c>
      <c r="J61" s="1" t="s">
        <v>2120</v>
      </c>
      <c r="K61" s="1" t="s">
        <v>2121</v>
      </c>
      <c r="L61" s="4"/>
      <c r="M61" s="1" t="s">
        <v>2122</v>
      </c>
      <c r="N61" s="1" t="s">
        <v>488</v>
      </c>
      <c r="O61" s="1" t="s">
        <v>296</v>
      </c>
      <c r="P61" s="1">
        <v>85206</v>
      </c>
      <c r="T61" s="1" t="s">
        <v>3196</v>
      </c>
      <c r="U61" s="1" t="s">
        <v>3189</v>
      </c>
      <c r="V61" s="2" t="s">
        <v>1015</v>
      </c>
      <c r="W61" s="3" t="s">
        <v>3161</v>
      </c>
      <c r="AA61" s="1" t="s">
        <v>4712</v>
      </c>
      <c r="AB61" s="1" t="s">
        <v>4712</v>
      </c>
      <c r="AC61" s="1" t="s">
        <v>4712</v>
      </c>
      <c r="AI61" s="1" t="s">
        <v>4712</v>
      </c>
    </row>
    <row r="62" spans="2:55" s="1" customFormat="1" ht="15" x14ac:dyDescent="0.25">
      <c r="C62" s="6">
        <v>41557</v>
      </c>
      <c r="D62" s="6"/>
      <c r="E62" s="2" t="s">
        <v>4712</v>
      </c>
      <c r="F62" s="2"/>
      <c r="H62" s="1" t="s">
        <v>481</v>
      </c>
      <c r="I62" s="1" t="s">
        <v>1954</v>
      </c>
      <c r="J62" s="1" t="s">
        <v>1955</v>
      </c>
      <c r="K62" s="1" t="s">
        <v>1956</v>
      </c>
      <c r="L62" s="4"/>
      <c r="M62" s="1" t="s">
        <v>1957</v>
      </c>
      <c r="N62" s="1" t="s">
        <v>488</v>
      </c>
      <c r="O62" s="1" t="s">
        <v>296</v>
      </c>
      <c r="P62" s="1">
        <v>85206</v>
      </c>
      <c r="V62" s="2"/>
      <c r="W62" s="3"/>
    </row>
    <row r="63" spans="2:55" s="1" customFormat="1" ht="15" x14ac:dyDescent="0.25">
      <c r="C63" s="6">
        <v>41557</v>
      </c>
      <c r="D63" s="6">
        <v>41200</v>
      </c>
      <c r="E63" s="2"/>
      <c r="F63" s="2"/>
      <c r="H63" s="1" t="s">
        <v>3158</v>
      </c>
      <c r="I63" s="1" t="s">
        <v>1430</v>
      </c>
      <c r="J63" s="1" t="s">
        <v>4347</v>
      </c>
      <c r="K63" s="1" t="s">
        <v>1431</v>
      </c>
      <c r="L63" s="4"/>
      <c r="M63" s="1" t="s">
        <v>1432</v>
      </c>
      <c r="N63" s="1" t="s">
        <v>488</v>
      </c>
      <c r="O63" s="1" t="s">
        <v>296</v>
      </c>
      <c r="P63" s="1">
        <v>85202</v>
      </c>
      <c r="T63" s="1" t="s">
        <v>3160</v>
      </c>
      <c r="U63" s="1" t="s">
        <v>3189</v>
      </c>
      <c r="V63" s="2" t="s">
        <v>1016</v>
      </c>
      <c r="W63" s="3" t="s">
        <v>3161</v>
      </c>
      <c r="AA63" s="1" t="s">
        <v>4712</v>
      </c>
      <c r="AB63" s="1" t="s">
        <v>4712</v>
      </c>
      <c r="AH63" s="1" t="s">
        <v>4712</v>
      </c>
      <c r="AI63" s="1" t="s">
        <v>4712</v>
      </c>
      <c r="AJ63" s="1" t="s">
        <v>4712</v>
      </c>
    </row>
    <row r="64" spans="2:55" s="1" customFormat="1" ht="15" x14ac:dyDescent="0.25">
      <c r="C64" s="6">
        <v>41557</v>
      </c>
      <c r="D64" s="6">
        <v>41193</v>
      </c>
      <c r="E64" s="2"/>
      <c r="F64" s="2"/>
      <c r="G64" s="1" t="s">
        <v>3161</v>
      </c>
      <c r="H64" s="1" t="s">
        <v>3158</v>
      </c>
      <c r="I64" s="1" t="s">
        <v>1433</v>
      </c>
      <c r="J64" s="1" t="s">
        <v>3794</v>
      </c>
      <c r="K64" s="1" t="s">
        <v>834</v>
      </c>
      <c r="L64" s="4" t="s">
        <v>1435</v>
      </c>
      <c r="M64" s="1" t="s">
        <v>836</v>
      </c>
      <c r="N64" s="1" t="s">
        <v>924</v>
      </c>
      <c r="O64" s="1" t="s">
        <v>296</v>
      </c>
      <c r="P64" s="1">
        <v>85257</v>
      </c>
      <c r="S64" s="1" t="s">
        <v>1436</v>
      </c>
      <c r="T64" s="1" t="s">
        <v>3160</v>
      </c>
      <c r="V64" s="2" t="s">
        <v>832</v>
      </c>
      <c r="W64" s="3" t="s">
        <v>3161</v>
      </c>
      <c r="X64" s="1" t="s">
        <v>494</v>
      </c>
      <c r="AA64" s="1" t="s">
        <v>4712</v>
      </c>
      <c r="AB64" s="1" t="s">
        <v>4712</v>
      </c>
      <c r="AC64" s="1" t="s">
        <v>4712</v>
      </c>
      <c r="AD64" s="1" t="s">
        <v>4712</v>
      </c>
      <c r="AE64" s="1" t="s">
        <v>4712</v>
      </c>
      <c r="AF64" s="1" t="s">
        <v>4712</v>
      </c>
      <c r="AG64" s="1" t="s">
        <v>4712</v>
      </c>
      <c r="AH64" s="1" t="s">
        <v>4712</v>
      </c>
      <c r="AI64" s="1" t="s">
        <v>4712</v>
      </c>
      <c r="AJ64" s="1" t="s">
        <v>4712</v>
      </c>
      <c r="AM64" s="1" t="s">
        <v>4712</v>
      </c>
      <c r="AN64" s="1" t="s">
        <v>4712</v>
      </c>
      <c r="BA64" s="1" t="s">
        <v>4712</v>
      </c>
      <c r="BC64" s="1" t="s">
        <v>4712</v>
      </c>
    </row>
    <row r="65" spans="1:46" s="1" customFormat="1" ht="15" x14ac:dyDescent="0.25">
      <c r="C65" s="6">
        <v>41557</v>
      </c>
      <c r="D65" s="6">
        <v>41214</v>
      </c>
      <c r="E65" s="2"/>
      <c r="F65" s="2"/>
      <c r="G65" s="1" t="s">
        <v>3161</v>
      </c>
      <c r="H65" s="1" t="s">
        <v>481</v>
      </c>
      <c r="I65" s="1" t="s">
        <v>1245</v>
      </c>
      <c r="J65" s="1" t="s">
        <v>4364</v>
      </c>
      <c r="K65" s="1" t="s">
        <v>1988</v>
      </c>
      <c r="L65" s="4" t="s">
        <v>1246</v>
      </c>
      <c r="M65" s="1" t="s">
        <v>1992</v>
      </c>
      <c r="N65" s="1" t="s">
        <v>4354</v>
      </c>
      <c r="O65" s="1" t="s">
        <v>3193</v>
      </c>
      <c r="P65" s="1">
        <v>85032</v>
      </c>
      <c r="S65" s="1" t="s">
        <v>1989</v>
      </c>
      <c r="T65" s="1" t="s">
        <v>3196</v>
      </c>
      <c r="U65" s="1" t="s">
        <v>3161</v>
      </c>
      <c r="V65" s="2" t="s">
        <v>793</v>
      </c>
      <c r="W65" s="3" t="s">
        <v>3161</v>
      </c>
      <c r="X65" s="1" t="s">
        <v>1760</v>
      </c>
    </row>
    <row r="66" spans="1:46" s="1" customFormat="1" ht="15" x14ac:dyDescent="0.25">
      <c r="C66" s="6">
        <v>41557</v>
      </c>
      <c r="D66" s="6">
        <v>41193</v>
      </c>
      <c r="E66" s="2"/>
      <c r="F66" s="2"/>
      <c r="H66" s="1" t="s">
        <v>481</v>
      </c>
      <c r="I66" s="1" t="s">
        <v>1012</v>
      </c>
      <c r="J66" s="1" t="s">
        <v>3105</v>
      </c>
      <c r="K66" s="1" t="s">
        <v>1651</v>
      </c>
      <c r="L66" s="4" t="s">
        <v>152</v>
      </c>
      <c r="M66" s="1" t="s">
        <v>1014</v>
      </c>
      <c r="N66" s="1" t="s">
        <v>488</v>
      </c>
      <c r="O66" s="1" t="s">
        <v>296</v>
      </c>
      <c r="P66" s="1">
        <v>85209</v>
      </c>
      <c r="T66" s="1" t="s">
        <v>3160</v>
      </c>
      <c r="U66" s="1" t="s">
        <v>1011</v>
      </c>
      <c r="V66" s="2" t="s">
        <v>4434</v>
      </c>
      <c r="W66" s="3" t="s">
        <v>3161</v>
      </c>
    </row>
    <row r="67" spans="1:46" s="1" customFormat="1" ht="15" x14ac:dyDescent="0.25">
      <c r="C67" s="6">
        <v>41557</v>
      </c>
      <c r="D67" s="6">
        <v>41193</v>
      </c>
      <c r="E67" s="2"/>
      <c r="F67" s="2"/>
      <c r="H67" s="1" t="s">
        <v>3158</v>
      </c>
      <c r="I67" s="1" t="s">
        <v>4489</v>
      </c>
      <c r="J67" s="1" t="s">
        <v>4490</v>
      </c>
      <c r="K67" s="1" t="s">
        <v>4163</v>
      </c>
      <c r="L67" s="4" t="s">
        <v>4162</v>
      </c>
      <c r="M67" s="1" t="s">
        <v>4917</v>
      </c>
      <c r="N67" s="1" t="s">
        <v>3192</v>
      </c>
      <c r="O67" s="1" t="s">
        <v>296</v>
      </c>
      <c r="P67" s="1">
        <v>85218</v>
      </c>
      <c r="V67" s="2" t="s">
        <v>4355</v>
      </c>
      <c r="W67" s="3"/>
    </row>
    <row r="68" spans="1:46" s="1" customFormat="1" ht="15" x14ac:dyDescent="0.25">
      <c r="C68" s="3">
        <f>COUNTA(C2:C67)</f>
        <v>66</v>
      </c>
      <c r="D68" s="3">
        <f>COUNTA(D2:D67)</f>
        <v>55</v>
      </c>
      <c r="E68" s="3">
        <f>COUNTA(E2:E67)</f>
        <v>11</v>
      </c>
      <c r="F68" s="3">
        <f>COUNTA(F2:F67)</f>
        <v>2</v>
      </c>
      <c r="G68" s="3"/>
      <c r="I68" s="6">
        <v>41557</v>
      </c>
      <c r="J68" s="1" t="s">
        <v>3432</v>
      </c>
      <c r="W68" s="2"/>
      <c r="X68" s="3"/>
      <c r="AB68" s="1" t="s">
        <v>4712</v>
      </c>
      <c r="AC68" s="1" t="s">
        <v>4712</v>
      </c>
    </row>
    <row r="69" spans="1:46" s="1" customFormat="1" ht="15" x14ac:dyDescent="0.25">
      <c r="A69" s="8" t="s">
        <v>1901</v>
      </c>
      <c r="B69" s="1">
        <v>25</v>
      </c>
      <c r="C69" s="6">
        <v>41564</v>
      </c>
      <c r="D69" s="6">
        <v>41277</v>
      </c>
      <c r="E69" s="2"/>
      <c r="H69" s="1" t="s">
        <v>481</v>
      </c>
      <c r="I69" s="1" t="s">
        <v>298</v>
      </c>
      <c r="J69" s="1" t="s">
        <v>299</v>
      </c>
      <c r="K69" s="1" t="s">
        <v>300</v>
      </c>
      <c r="L69" s="4" t="s">
        <v>1006</v>
      </c>
      <c r="M69" s="1" t="s">
        <v>301</v>
      </c>
      <c r="N69" s="1" t="s">
        <v>488</v>
      </c>
      <c r="O69" s="1" t="s">
        <v>296</v>
      </c>
      <c r="P69" s="1" t="s">
        <v>486</v>
      </c>
      <c r="V69" s="2"/>
      <c r="W69" s="3" t="s">
        <v>3161</v>
      </c>
      <c r="X69" s="1" t="s">
        <v>494</v>
      </c>
      <c r="AA69" s="1" t="s">
        <v>4712</v>
      </c>
      <c r="AG69" s="1" t="s">
        <v>4712</v>
      </c>
      <c r="AH69" s="1" t="s">
        <v>4712</v>
      </c>
      <c r="AI69" s="1" t="s">
        <v>4712</v>
      </c>
      <c r="AJ69" s="1" t="s">
        <v>4712</v>
      </c>
      <c r="AN69" s="1" t="s">
        <v>4712</v>
      </c>
      <c r="AO69" s="1" t="s">
        <v>4712</v>
      </c>
      <c r="AT69" s="1" t="s">
        <v>4712</v>
      </c>
    </row>
    <row r="70" spans="1:46" s="1" customFormat="1" ht="15" x14ac:dyDescent="0.25">
      <c r="C70" s="6">
        <v>41564</v>
      </c>
      <c r="D70" s="6">
        <v>41214</v>
      </c>
      <c r="E70" s="2"/>
      <c r="F70" s="2"/>
      <c r="H70" s="1" t="s">
        <v>3158</v>
      </c>
      <c r="I70" s="1" t="s">
        <v>5039</v>
      </c>
      <c r="J70" s="1" t="s">
        <v>703</v>
      </c>
      <c r="K70" s="1" t="s">
        <v>5041</v>
      </c>
      <c r="L70" s="4"/>
      <c r="M70" s="1" t="s">
        <v>499</v>
      </c>
      <c r="N70" s="1" t="s">
        <v>488</v>
      </c>
      <c r="O70" s="1" t="s">
        <v>296</v>
      </c>
      <c r="P70" s="1">
        <v>85028</v>
      </c>
      <c r="S70" s="1" t="s">
        <v>5042</v>
      </c>
      <c r="T70" s="1" t="s">
        <v>3175</v>
      </c>
      <c r="U70" s="1" t="s">
        <v>5037</v>
      </c>
      <c r="V70" s="2" t="s">
        <v>5038</v>
      </c>
      <c r="W70" s="3" t="s">
        <v>3161</v>
      </c>
    </row>
    <row r="71" spans="1:46" s="1" customFormat="1" ht="15" x14ac:dyDescent="0.25">
      <c r="C71" s="6">
        <v>41564</v>
      </c>
      <c r="D71" s="6">
        <v>41207</v>
      </c>
      <c r="E71" s="2"/>
      <c r="F71" s="2"/>
      <c r="H71" s="1" t="s">
        <v>3158</v>
      </c>
      <c r="I71" s="1" t="s">
        <v>3350</v>
      </c>
      <c r="J71" s="1" t="s">
        <v>3351</v>
      </c>
      <c r="K71" s="1" t="s">
        <v>3426</v>
      </c>
      <c r="L71" s="4" t="s">
        <v>3352</v>
      </c>
      <c r="M71" s="1" t="s">
        <v>3353</v>
      </c>
      <c r="N71" s="1" t="s">
        <v>488</v>
      </c>
      <c r="O71" s="1" t="s">
        <v>296</v>
      </c>
      <c r="P71" s="1">
        <v>85205</v>
      </c>
      <c r="T71" s="1" t="s">
        <v>3196</v>
      </c>
      <c r="U71" s="1" t="s">
        <v>3161</v>
      </c>
      <c r="V71" s="2" t="s">
        <v>912</v>
      </c>
      <c r="W71" s="3" t="s">
        <v>3161</v>
      </c>
      <c r="X71" s="1" t="s">
        <v>1760</v>
      </c>
    </row>
    <row r="72" spans="1:46" s="1" customFormat="1" ht="15" x14ac:dyDescent="0.25">
      <c r="C72" s="6">
        <v>41564</v>
      </c>
      <c r="D72" s="6">
        <v>41200</v>
      </c>
      <c r="E72" s="2"/>
      <c r="F72" s="2"/>
      <c r="H72" s="1" t="s">
        <v>3158</v>
      </c>
      <c r="I72" s="1" t="s">
        <v>3354</v>
      </c>
      <c r="J72" s="1" t="s">
        <v>3355</v>
      </c>
      <c r="K72" s="1" t="s">
        <v>3140</v>
      </c>
      <c r="L72" s="4" t="s">
        <v>3139</v>
      </c>
      <c r="M72" s="1" t="s">
        <v>3141</v>
      </c>
      <c r="N72" s="1" t="s">
        <v>488</v>
      </c>
      <c r="O72" s="1" t="s">
        <v>296</v>
      </c>
      <c r="P72" s="1">
        <v>85205</v>
      </c>
      <c r="T72" s="1" t="s">
        <v>3196</v>
      </c>
      <c r="U72" s="1" t="s">
        <v>3161</v>
      </c>
      <c r="V72" s="2"/>
      <c r="W72" s="3"/>
      <c r="X72" s="1" t="s">
        <v>494</v>
      </c>
      <c r="Y72" s="1" t="s">
        <v>694</v>
      </c>
      <c r="AA72" s="1" t="s">
        <v>4712</v>
      </c>
      <c r="AB72" s="1" t="s">
        <v>4712</v>
      </c>
      <c r="AC72" s="1" t="s">
        <v>4712</v>
      </c>
      <c r="AD72" s="1" t="s">
        <v>4712</v>
      </c>
      <c r="AE72" s="1" t="s">
        <v>4712</v>
      </c>
      <c r="AG72" s="1" t="s">
        <v>4670</v>
      </c>
      <c r="AH72" s="1" t="s">
        <v>4712</v>
      </c>
    </row>
    <row r="73" spans="1:46" s="1" customFormat="1" ht="15" x14ac:dyDescent="0.25">
      <c r="C73" s="6">
        <v>41564</v>
      </c>
      <c r="D73" s="6">
        <v>41193</v>
      </c>
      <c r="E73" s="2"/>
      <c r="F73" s="2"/>
      <c r="G73" s="1" t="s">
        <v>3162</v>
      </c>
      <c r="H73" s="1" t="s">
        <v>481</v>
      </c>
      <c r="I73" s="1" t="s">
        <v>1605</v>
      </c>
      <c r="J73" s="1" t="s">
        <v>709</v>
      </c>
      <c r="K73" s="1" t="s">
        <v>4574</v>
      </c>
      <c r="L73" s="4" t="s">
        <v>1607</v>
      </c>
      <c r="M73" s="1" t="s">
        <v>4575</v>
      </c>
      <c r="N73" s="1" t="s">
        <v>488</v>
      </c>
      <c r="O73" s="1" t="s">
        <v>296</v>
      </c>
      <c r="P73" s="1">
        <v>85209</v>
      </c>
      <c r="S73" s="1" t="s">
        <v>4576</v>
      </c>
      <c r="T73" s="1" t="s">
        <v>3196</v>
      </c>
      <c r="U73" s="1" t="s">
        <v>3161</v>
      </c>
      <c r="V73" s="1" t="s">
        <v>3362</v>
      </c>
      <c r="W73" s="3" t="s">
        <v>3161</v>
      </c>
      <c r="X73" s="1" t="s">
        <v>494</v>
      </c>
      <c r="AA73" s="1" t="s">
        <v>4712</v>
      </c>
      <c r="AB73" s="1" t="s">
        <v>4712</v>
      </c>
      <c r="AC73" s="1" t="s">
        <v>4712</v>
      </c>
      <c r="AH73" s="1" t="s">
        <v>4712</v>
      </c>
      <c r="AI73" s="1" t="s">
        <v>4712</v>
      </c>
      <c r="AJ73" s="1" t="s">
        <v>4712</v>
      </c>
    </row>
    <row r="74" spans="1:46" s="1" customFormat="1" ht="15" x14ac:dyDescent="0.25">
      <c r="C74" s="6">
        <v>41564</v>
      </c>
      <c r="D74" s="6">
        <v>41193</v>
      </c>
      <c r="E74" s="2"/>
      <c r="F74" s="2" t="s">
        <v>4712</v>
      </c>
      <c r="G74" s="1" t="s">
        <v>3162</v>
      </c>
      <c r="H74" s="1" t="s">
        <v>3158</v>
      </c>
      <c r="I74" s="1" t="s">
        <v>3486</v>
      </c>
      <c r="J74" s="1" t="s">
        <v>4297</v>
      </c>
      <c r="K74" s="1" t="s">
        <v>3472</v>
      </c>
      <c r="L74" s="4" t="s">
        <v>3490</v>
      </c>
      <c r="M74" s="1" t="s">
        <v>981</v>
      </c>
      <c r="N74" s="1" t="s">
        <v>924</v>
      </c>
      <c r="O74" s="1" t="s">
        <v>296</v>
      </c>
      <c r="P74" s="1">
        <v>85257</v>
      </c>
      <c r="T74" s="1" t="s">
        <v>3175</v>
      </c>
      <c r="U74" s="1" t="s">
        <v>3485</v>
      </c>
      <c r="V74" s="2"/>
      <c r="W74" s="3"/>
      <c r="X74" s="1" t="s">
        <v>4577</v>
      </c>
    </row>
    <row r="75" spans="1:46" s="1" customFormat="1" ht="15" x14ac:dyDescent="0.25">
      <c r="C75" s="6">
        <v>41564</v>
      </c>
      <c r="D75" s="6">
        <v>41193</v>
      </c>
      <c r="E75" s="2"/>
      <c r="F75" s="2"/>
      <c r="G75" s="1" t="s">
        <v>3162</v>
      </c>
      <c r="H75" s="1" t="s">
        <v>481</v>
      </c>
      <c r="I75" s="1" t="s">
        <v>3486</v>
      </c>
      <c r="J75" s="1" t="s">
        <v>3491</v>
      </c>
      <c r="K75" s="1" t="s">
        <v>3472</v>
      </c>
      <c r="L75" s="4" t="s">
        <v>3490</v>
      </c>
      <c r="M75" s="1" t="s">
        <v>981</v>
      </c>
      <c r="N75" s="1" t="s">
        <v>924</v>
      </c>
      <c r="O75" s="1" t="s">
        <v>296</v>
      </c>
      <c r="P75" s="1">
        <v>85257</v>
      </c>
      <c r="T75" s="1" t="s">
        <v>3175</v>
      </c>
      <c r="U75" s="1" t="s">
        <v>3161</v>
      </c>
      <c r="V75" s="2"/>
      <c r="W75" s="3"/>
      <c r="X75" s="1" t="s">
        <v>480</v>
      </c>
    </row>
    <row r="76" spans="1:46" s="1" customFormat="1" ht="15" x14ac:dyDescent="0.25">
      <c r="C76" s="6">
        <v>41564</v>
      </c>
      <c r="D76" s="6">
        <v>41200</v>
      </c>
      <c r="E76" s="2"/>
      <c r="F76" s="2"/>
      <c r="H76" s="1" t="s">
        <v>3158</v>
      </c>
      <c r="I76" s="1" t="s">
        <v>3025</v>
      </c>
      <c r="J76" s="1" t="s">
        <v>3026</v>
      </c>
      <c r="K76" s="1" t="s">
        <v>3028</v>
      </c>
      <c r="L76" s="4" t="s">
        <v>3027</v>
      </c>
      <c r="M76" s="1" t="s">
        <v>3029</v>
      </c>
      <c r="N76" s="1" t="s">
        <v>488</v>
      </c>
      <c r="O76" s="1" t="s">
        <v>296</v>
      </c>
      <c r="P76" s="1">
        <v>85206</v>
      </c>
      <c r="T76" s="1" t="s">
        <v>3160</v>
      </c>
      <c r="U76" s="1" t="s">
        <v>3161</v>
      </c>
      <c r="V76" s="1" t="s">
        <v>2661</v>
      </c>
      <c r="W76" s="3" t="s">
        <v>3161</v>
      </c>
      <c r="X76" s="1" t="s">
        <v>1760</v>
      </c>
    </row>
    <row r="77" spans="1:46" s="1" customFormat="1" ht="15" x14ac:dyDescent="0.25">
      <c r="C77" s="6">
        <v>41564</v>
      </c>
      <c r="D77" s="6"/>
      <c r="E77" s="2" t="s">
        <v>4712</v>
      </c>
      <c r="F77" s="2"/>
      <c r="H77" s="1" t="s">
        <v>481</v>
      </c>
      <c r="I77" s="1" t="s">
        <v>369</v>
      </c>
      <c r="J77" s="1" t="s">
        <v>2752</v>
      </c>
      <c r="K77" s="1" t="s">
        <v>4382</v>
      </c>
      <c r="L77" s="4" t="s">
        <v>4383</v>
      </c>
      <c r="M77" s="1" t="s">
        <v>4186</v>
      </c>
      <c r="N77" s="1" t="s">
        <v>488</v>
      </c>
      <c r="O77" s="1" t="s">
        <v>296</v>
      </c>
      <c r="P77" s="1">
        <v>85209</v>
      </c>
      <c r="V77" s="2"/>
      <c r="W77" s="3"/>
    </row>
    <row r="78" spans="1:46" s="1" customFormat="1" ht="15" x14ac:dyDescent="0.25">
      <c r="C78" s="6">
        <v>41564</v>
      </c>
      <c r="D78" s="6"/>
      <c r="E78" s="2" t="s">
        <v>4712</v>
      </c>
      <c r="F78" s="2"/>
      <c r="H78" s="1" t="s">
        <v>3158</v>
      </c>
      <c r="I78" s="1" t="s">
        <v>369</v>
      </c>
      <c r="J78" s="1" t="s">
        <v>689</v>
      </c>
      <c r="K78" s="1" t="s">
        <v>4382</v>
      </c>
      <c r="L78" s="4" t="s">
        <v>4383</v>
      </c>
      <c r="M78" s="1" t="s">
        <v>4186</v>
      </c>
      <c r="N78" s="1" t="s">
        <v>488</v>
      </c>
      <c r="O78" s="1" t="s">
        <v>296</v>
      </c>
      <c r="P78" s="1">
        <v>85209</v>
      </c>
      <c r="V78" s="2"/>
      <c r="W78" s="3"/>
    </row>
    <row r="79" spans="1:46" s="1" customFormat="1" ht="15" x14ac:dyDescent="0.25">
      <c r="C79" s="6">
        <v>41564</v>
      </c>
      <c r="D79" s="6">
        <v>41242</v>
      </c>
      <c r="E79" s="2"/>
      <c r="F79" s="2"/>
      <c r="H79" s="1" t="s">
        <v>481</v>
      </c>
      <c r="I79" s="1" t="s">
        <v>3010</v>
      </c>
      <c r="J79" s="1" t="s">
        <v>3011</v>
      </c>
      <c r="K79" s="1" t="s">
        <v>690</v>
      </c>
      <c r="L79" s="4" t="s">
        <v>153</v>
      </c>
      <c r="M79" s="1" t="s">
        <v>3014</v>
      </c>
      <c r="N79" s="1" t="s">
        <v>488</v>
      </c>
      <c r="O79" s="1" t="s">
        <v>296</v>
      </c>
      <c r="P79" s="1">
        <v>85208</v>
      </c>
      <c r="T79" s="1" t="s">
        <v>3175</v>
      </c>
      <c r="U79" s="1" t="s">
        <v>3161</v>
      </c>
      <c r="V79" s="2" t="s">
        <v>5048</v>
      </c>
      <c r="W79" s="3" t="s">
        <v>3161</v>
      </c>
      <c r="X79" s="1" t="s">
        <v>1760</v>
      </c>
    </row>
    <row r="80" spans="1:46" s="1" customFormat="1" ht="15" x14ac:dyDescent="0.25">
      <c r="C80" s="6">
        <v>41564</v>
      </c>
      <c r="D80" s="6">
        <v>41256</v>
      </c>
      <c r="E80" s="2"/>
      <c r="F80" s="2"/>
      <c r="G80" s="1" t="s">
        <v>3162</v>
      </c>
      <c r="H80" s="1" t="s">
        <v>481</v>
      </c>
      <c r="I80" s="1" t="s">
        <v>3073</v>
      </c>
      <c r="J80" s="1" t="s">
        <v>3074</v>
      </c>
      <c r="K80" s="1" t="s">
        <v>2300</v>
      </c>
      <c r="L80" s="4"/>
      <c r="M80" s="1" t="s">
        <v>3075</v>
      </c>
      <c r="N80" s="1" t="s">
        <v>488</v>
      </c>
      <c r="O80" s="1" t="s">
        <v>296</v>
      </c>
      <c r="P80" s="1">
        <v>85206</v>
      </c>
      <c r="T80" s="1" t="s">
        <v>3196</v>
      </c>
      <c r="U80" s="1" t="s">
        <v>3189</v>
      </c>
      <c r="V80" s="2" t="s">
        <v>2155</v>
      </c>
      <c r="W80" s="3"/>
    </row>
    <row r="81" spans="3:55" s="1" customFormat="1" ht="15" x14ac:dyDescent="0.25">
      <c r="C81" s="6">
        <v>41564</v>
      </c>
      <c r="D81" s="6">
        <v>41214</v>
      </c>
      <c r="E81" s="2"/>
      <c r="F81" s="2"/>
      <c r="H81" s="1" t="s">
        <v>3158</v>
      </c>
      <c r="I81" s="1" t="s">
        <v>3076</v>
      </c>
      <c r="J81" s="1" t="s">
        <v>3077</v>
      </c>
      <c r="K81" s="1" t="s">
        <v>3078</v>
      </c>
      <c r="L81" s="4"/>
      <c r="M81" s="1" t="s">
        <v>3079</v>
      </c>
      <c r="N81" s="1" t="s">
        <v>3192</v>
      </c>
      <c r="O81" s="1" t="s">
        <v>296</v>
      </c>
      <c r="P81" s="1">
        <v>85118</v>
      </c>
      <c r="V81" s="2"/>
      <c r="W81" s="3"/>
      <c r="X81" s="1" t="s">
        <v>480</v>
      </c>
    </row>
    <row r="82" spans="3:55" s="1" customFormat="1" ht="15" x14ac:dyDescent="0.25">
      <c r="C82" s="6">
        <v>41564</v>
      </c>
      <c r="D82" s="6">
        <v>41214</v>
      </c>
      <c r="E82" s="2"/>
      <c r="F82" s="2"/>
      <c r="H82" s="1" t="s">
        <v>481</v>
      </c>
      <c r="I82" s="1" t="s">
        <v>3076</v>
      </c>
      <c r="J82" s="1" t="s">
        <v>3080</v>
      </c>
      <c r="K82" s="1" t="s">
        <v>3078</v>
      </c>
      <c r="L82" s="4"/>
      <c r="M82" s="1" t="s">
        <v>3079</v>
      </c>
      <c r="N82" s="1" t="s">
        <v>3192</v>
      </c>
      <c r="O82" s="1" t="s">
        <v>296</v>
      </c>
      <c r="P82" s="1">
        <v>85118</v>
      </c>
      <c r="V82" s="2"/>
      <c r="W82" s="3"/>
      <c r="X82" s="1" t="s">
        <v>4577</v>
      </c>
    </row>
    <row r="83" spans="3:55" s="1" customFormat="1" ht="15" x14ac:dyDescent="0.25">
      <c r="C83" s="6">
        <v>41564</v>
      </c>
      <c r="D83" s="2"/>
      <c r="E83" s="2" t="s">
        <v>4712</v>
      </c>
      <c r="F83" s="2"/>
      <c r="G83" s="1" t="s">
        <v>3161</v>
      </c>
      <c r="H83" s="1" t="s">
        <v>3158</v>
      </c>
      <c r="I83" s="1" t="s">
        <v>154</v>
      </c>
      <c r="J83" s="1" t="s">
        <v>3711</v>
      </c>
      <c r="K83" s="1" t="s">
        <v>3712</v>
      </c>
      <c r="L83" s="4" t="s">
        <v>3713</v>
      </c>
      <c r="M83" s="1" t="s">
        <v>4376</v>
      </c>
      <c r="N83" s="1" t="s">
        <v>3542</v>
      </c>
      <c r="O83" s="1" t="s">
        <v>296</v>
      </c>
      <c r="P83" s="1">
        <v>85138</v>
      </c>
      <c r="V83" s="2"/>
      <c r="W83" s="3"/>
    </row>
    <row r="84" spans="3:55" s="1" customFormat="1" ht="15" x14ac:dyDescent="0.25">
      <c r="C84" s="6">
        <v>41564</v>
      </c>
      <c r="D84" s="6">
        <v>41298</v>
      </c>
      <c r="E84" s="2"/>
      <c r="F84" s="2"/>
      <c r="H84" s="1" t="s">
        <v>481</v>
      </c>
      <c r="I84" s="1" t="s">
        <v>1898</v>
      </c>
      <c r="J84" s="1" t="s">
        <v>1532</v>
      </c>
      <c r="K84" s="1" t="s">
        <v>4927</v>
      </c>
      <c r="L84" s="4" t="s">
        <v>2658</v>
      </c>
      <c r="M84" s="1" t="s">
        <v>4928</v>
      </c>
      <c r="N84" s="1" t="s">
        <v>488</v>
      </c>
      <c r="O84" s="1" t="s">
        <v>296</v>
      </c>
      <c r="P84" s="1">
        <v>85205</v>
      </c>
      <c r="V84" s="2" t="s">
        <v>4625</v>
      </c>
      <c r="W84" s="3"/>
    </row>
    <row r="85" spans="3:55" s="1" customFormat="1" ht="15" x14ac:dyDescent="0.25">
      <c r="C85" s="6">
        <v>41564</v>
      </c>
      <c r="D85" s="6">
        <v>41193</v>
      </c>
      <c r="E85" s="2"/>
      <c r="F85" s="2"/>
      <c r="G85" s="1" t="s">
        <v>3162</v>
      </c>
      <c r="H85" s="1" t="s">
        <v>481</v>
      </c>
      <c r="I85" s="1" t="s">
        <v>325</v>
      </c>
      <c r="J85" s="1" t="s">
        <v>4344</v>
      </c>
      <c r="K85" s="1" t="s">
        <v>328</v>
      </c>
      <c r="L85" s="4" t="s">
        <v>327</v>
      </c>
      <c r="M85" s="1" t="s">
        <v>329</v>
      </c>
      <c r="N85" s="1" t="s">
        <v>5031</v>
      </c>
      <c r="O85" s="1" t="s">
        <v>296</v>
      </c>
      <c r="P85" s="1">
        <v>85278</v>
      </c>
      <c r="R85" s="1" t="s">
        <v>297</v>
      </c>
      <c r="T85" s="1" t="s">
        <v>3160</v>
      </c>
      <c r="U85" s="1" t="s">
        <v>3161</v>
      </c>
      <c r="V85" s="2"/>
      <c r="W85" s="3" t="s">
        <v>3161</v>
      </c>
      <c r="X85" s="1" t="s">
        <v>480</v>
      </c>
    </row>
    <row r="86" spans="3:55" s="1" customFormat="1" ht="15" x14ac:dyDescent="0.25">
      <c r="C86" s="6">
        <v>41564</v>
      </c>
      <c r="D86" s="6">
        <v>41193</v>
      </c>
      <c r="E86" s="2"/>
      <c r="F86" s="2"/>
      <c r="G86" s="1" t="s">
        <v>3162</v>
      </c>
      <c r="H86" s="1" t="s">
        <v>3158</v>
      </c>
      <c r="I86" s="1" t="s">
        <v>325</v>
      </c>
      <c r="J86" s="1" t="s">
        <v>326</v>
      </c>
      <c r="K86" s="1" t="s">
        <v>328</v>
      </c>
      <c r="L86" s="4" t="s">
        <v>327</v>
      </c>
      <c r="M86" s="1" t="s">
        <v>329</v>
      </c>
      <c r="N86" s="1" t="s">
        <v>5031</v>
      </c>
      <c r="O86" s="1" t="s">
        <v>296</v>
      </c>
      <c r="P86" s="1">
        <v>85178</v>
      </c>
      <c r="R86" s="1" t="s">
        <v>297</v>
      </c>
      <c r="T86" s="1" t="s">
        <v>3160</v>
      </c>
      <c r="U86" s="1" t="s">
        <v>324</v>
      </c>
      <c r="V86" s="2"/>
      <c r="W86" s="3" t="s">
        <v>3161</v>
      </c>
      <c r="X86" s="1" t="s">
        <v>4577</v>
      </c>
    </row>
    <row r="87" spans="3:55" s="1" customFormat="1" ht="15" x14ac:dyDescent="0.25">
      <c r="C87" s="6">
        <v>41564</v>
      </c>
      <c r="D87" s="6">
        <v>41200</v>
      </c>
      <c r="E87" s="2"/>
      <c r="F87" s="2"/>
      <c r="H87" s="1" t="s">
        <v>481</v>
      </c>
      <c r="I87" s="1" t="s">
        <v>187</v>
      </c>
      <c r="J87" s="1" t="s">
        <v>2144</v>
      </c>
      <c r="K87" s="1" t="s">
        <v>2145</v>
      </c>
      <c r="L87" s="4"/>
      <c r="M87" s="1" t="s">
        <v>2146</v>
      </c>
      <c r="N87" s="1" t="s">
        <v>5031</v>
      </c>
      <c r="O87" s="1" t="s">
        <v>296</v>
      </c>
      <c r="P87" s="1">
        <v>85220</v>
      </c>
      <c r="T87" s="1" t="s">
        <v>3160</v>
      </c>
      <c r="U87" s="1" t="s">
        <v>2143</v>
      </c>
      <c r="V87" s="2"/>
      <c r="W87" s="3" t="s">
        <v>3161</v>
      </c>
    </row>
    <row r="88" spans="3:55" s="1" customFormat="1" ht="15" x14ac:dyDescent="0.25">
      <c r="C88" s="6">
        <v>41564</v>
      </c>
      <c r="D88" s="6">
        <v>41200</v>
      </c>
      <c r="E88" s="2"/>
      <c r="F88" s="2"/>
      <c r="G88" s="1" t="s">
        <v>3162</v>
      </c>
      <c r="H88" s="1" t="s">
        <v>481</v>
      </c>
      <c r="I88" s="1" t="s">
        <v>2151</v>
      </c>
      <c r="J88" s="1" t="s">
        <v>2152</v>
      </c>
      <c r="K88" s="1" t="s">
        <v>2153</v>
      </c>
      <c r="L88" s="4"/>
      <c r="M88" s="1" t="s">
        <v>2154</v>
      </c>
      <c r="N88" s="1" t="s">
        <v>4425</v>
      </c>
      <c r="O88" s="1" t="s">
        <v>296</v>
      </c>
      <c r="P88" s="1">
        <v>85242</v>
      </c>
      <c r="T88" s="1" t="s">
        <v>3160</v>
      </c>
      <c r="U88" s="1" t="s">
        <v>2148</v>
      </c>
      <c r="V88" s="2"/>
      <c r="W88" s="3" t="s">
        <v>3161</v>
      </c>
      <c r="X88" s="1" t="s">
        <v>494</v>
      </c>
      <c r="AA88" s="1" t="s">
        <v>4712</v>
      </c>
      <c r="AB88" s="1" t="s">
        <v>4712</v>
      </c>
      <c r="AL88" s="1" t="s">
        <v>4712</v>
      </c>
      <c r="AM88" s="1" t="s">
        <v>4712</v>
      </c>
    </row>
    <row r="89" spans="3:55" s="1" customFormat="1" ht="15" x14ac:dyDescent="0.25">
      <c r="C89" s="6">
        <v>41564</v>
      </c>
      <c r="D89" s="6">
        <v>41207</v>
      </c>
      <c r="E89" s="2"/>
      <c r="F89" s="2"/>
      <c r="H89" s="1" t="s">
        <v>3158</v>
      </c>
      <c r="I89" s="1" t="s">
        <v>275</v>
      </c>
      <c r="J89" s="1" t="s">
        <v>906</v>
      </c>
      <c r="K89" s="1" t="s">
        <v>2266</v>
      </c>
      <c r="L89" s="4" t="s">
        <v>2265</v>
      </c>
      <c r="M89" s="1" t="s">
        <v>2267</v>
      </c>
      <c r="N89" s="1" t="s">
        <v>488</v>
      </c>
      <c r="O89" s="1" t="s">
        <v>296</v>
      </c>
      <c r="P89" s="1">
        <v>85213</v>
      </c>
      <c r="V89" s="1" t="s">
        <v>4013</v>
      </c>
      <c r="W89" s="3" t="s">
        <v>3161</v>
      </c>
      <c r="X89" s="1" t="s">
        <v>494</v>
      </c>
      <c r="AA89" s="1" t="s">
        <v>4712</v>
      </c>
      <c r="AB89" s="1" t="s">
        <v>4712</v>
      </c>
      <c r="AC89" s="1" t="s">
        <v>4712</v>
      </c>
      <c r="AG89" s="1" t="s">
        <v>4712</v>
      </c>
      <c r="AH89" s="1" t="s">
        <v>4712</v>
      </c>
      <c r="AI89" s="1" t="s">
        <v>4712</v>
      </c>
      <c r="AJ89" s="1" t="s">
        <v>4712</v>
      </c>
      <c r="AM89" s="1" t="s">
        <v>4712</v>
      </c>
    </row>
    <row r="90" spans="3:55" s="1" customFormat="1" ht="15" x14ac:dyDescent="0.25">
      <c r="C90" s="6">
        <v>41564</v>
      </c>
      <c r="D90" s="6">
        <v>41193</v>
      </c>
      <c r="E90" s="2"/>
      <c r="F90" s="2"/>
      <c r="H90" s="1" t="s">
        <v>481</v>
      </c>
      <c r="I90" s="1" t="s">
        <v>2268</v>
      </c>
      <c r="J90" s="1" t="s">
        <v>907</v>
      </c>
      <c r="K90" s="1" t="s">
        <v>2270</v>
      </c>
      <c r="L90" s="4"/>
      <c r="M90" s="1" t="s">
        <v>4925</v>
      </c>
      <c r="N90" s="1" t="s">
        <v>488</v>
      </c>
      <c r="O90" s="1" t="s">
        <v>296</v>
      </c>
      <c r="P90" s="1">
        <v>85203</v>
      </c>
      <c r="V90" s="2"/>
      <c r="W90" s="3"/>
    </row>
    <row r="91" spans="3:55" s="1" customFormat="1" ht="15" x14ac:dyDescent="0.25">
      <c r="C91" s="6">
        <v>41564</v>
      </c>
      <c r="D91" s="2"/>
      <c r="E91" s="2" t="s">
        <v>4712</v>
      </c>
      <c r="F91" s="2"/>
      <c r="H91" s="1" t="s">
        <v>3158</v>
      </c>
      <c r="I91" s="1" t="s">
        <v>2746</v>
      </c>
      <c r="J91" s="1" t="s">
        <v>954</v>
      </c>
      <c r="K91" s="1" t="s">
        <v>691</v>
      </c>
      <c r="L91" s="4" t="s">
        <v>1039</v>
      </c>
      <c r="M91" s="1" t="s">
        <v>4377</v>
      </c>
      <c r="N91" s="1" t="s">
        <v>488</v>
      </c>
      <c r="O91" s="1" t="s">
        <v>296</v>
      </c>
      <c r="P91" s="1">
        <v>85206</v>
      </c>
      <c r="T91" s="1" t="s">
        <v>3196</v>
      </c>
      <c r="U91" s="1" t="s">
        <v>3161</v>
      </c>
      <c r="V91" s="2" t="s">
        <v>3197</v>
      </c>
      <c r="W91" s="3"/>
      <c r="X91" s="1" t="s">
        <v>494</v>
      </c>
      <c r="AA91" s="1" t="s">
        <v>4712</v>
      </c>
      <c r="AB91" s="1" t="s">
        <v>4712</v>
      </c>
      <c r="AG91" s="1" t="s">
        <v>4712</v>
      </c>
      <c r="AH91" s="1" t="s">
        <v>4712</v>
      </c>
      <c r="AN91" s="1" t="s">
        <v>4712</v>
      </c>
      <c r="AV91" s="1" t="s">
        <v>4712</v>
      </c>
      <c r="AX91" s="1" t="s">
        <v>4712</v>
      </c>
      <c r="AY91" s="1" t="s">
        <v>4712</v>
      </c>
      <c r="AZ91" s="1" t="s">
        <v>4712</v>
      </c>
    </row>
    <row r="92" spans="3:55" s="1" customFormat="1" ht="15" x14ac:dyDescent="0.25">
      <c r="C92" s="6">
        <v>41564</v>
      </c>
      <c r="D92" s="6">
        <v>41214</v>
      </c>
      <c r="E92" s="2"/>
      <c r="F92" s="2"/>
      <c r="G92" s="1" t="s">
        <v>3162</v>
      </c>
      <c r="H92" s="1" t="s">
        <v>481</v>
      </c>
      <c r="I92" s="1" t="s">
        <v>5038</v>
      </c>
      <c r="J92" s="1" t="s">
        <v>116</v>
      </c>
      <c r="K92" s="1" t="s">
        <v>118</v>
      </c>
      <c r="L92" s="4" t="s">
        <v>117</v>
      </c>
      <c r="M92" s="1" t="s">
        <v>119</v>
      </c>
      <c r="N92" s="1" t="s">
        <v>488</v>
      </c>
      <c r="O92" s="1" t="s">
        <v>296</v>
      </c>
      <c r="P92" s="1">
        <v>85205</v>
      </c>
      <c r="T92" s="1" t="s">
        <v>3175</v>
      </c>
      <c r="U92" s="1" t="s">
        <v>3161</v>
      </c>
      <c r="V92" s="2" t="s">
        <v>5039</v>
      </c>
      <c r="W92" s="3" t="s">
        <v>3161</v>
      </c>
      <c r="X92" s="1" t="s">
        <v>1760</v>
      </c>
    </row>
    <row r="93" spans="3:55" s="1" customFormat="1" ht="15" x14ac:dyDescent="0.25">
      <c r="C93" s="6">
        <v>41564</v>
      </c>
      <c r="D93" s="2"/>
      <c r="E93" s="2" t="s">
        <v>4712</v>
      </c>
      <c r="F93" s="2"/>
      <c r="G93" s="1" t="s">
        <v>3161</v>
      </c>
      <c r="H93" s="1" t="s">
        <v>3158</v>
      </c>
      <c r="I93" s="1" t="s">
        <v>4378</v>
      </c>
      <c r="J93" s="1" t="s">
        <v>4379</v>
      </c>
      <c r="K93" s="1" t="s">
        <v>4380</v>
      </c>
      <c r="L93" s="4" t="s">
        <v>4381</v>
      </c>
      <c r="V93" s="2"/>
      <c r="W93" s="3"/>
    </row>
    <row r="94" spans="3:55" s="1" customFormat="1" ht="15" x14ac:dyDescent="0.25">
      <c r="C94" s="6">
        <v>41564</v>
      </c>
      <c r="D94" s="6">
        <v>41200</v>
      </c>
      <c r="E94" s="2"/>
      <c r="F94" s="2"/>
      <c r="G94" s="1" t="s">
        <v>3161</v>
      </c>
      <c r="H94" s="1" t="s">
        <v>481</v>
      </c>
      <c r="I94" s="1" t="s">
        <v>832</v>
      </c>
      <c r="J94" s="1" t="s">
        <v>3082</v>
      </c>
      <c r="K94" s="1" t="s">
        <v>834</v>
      </c>
      <c r="L94" s="4" t="s">
        <v>833</v>
      </c>
      <c r="M94" s="1" t="s">
        <v>836</v>
      </c>
      <c r="N94" s="1" t="s">
        <v>924</v>
      </c>
      <c r="O94" s="1" t="s">
        <v>4426</v>
      </c>
      <c r="P94" s="1">
        <v>85257</v>
      </c>
      <c r="R94" s="1" t="s">
        <v>297</v>
      </c>
      <c r="T94" s="1" t="s">
        <v>3160</v>
      </c>
      <c r="U94" s="1" t="s">
        <v>3161</v>
      </c>
      <c r="V94" s="2" t="s">
        <v>1433</v>
      </c>
      <c r="W94" s="3" t="s">
        <v>3161</v>
      </c>
      <c r="X94" s="1" t="s">
        <v>494</v>
      </c>
      <c r="AA94" s="1" t="s">
        <v>4712</v>
      </c>
      <c r="AB94" s="1" t="s">
        <v>4712</v>
      </c>
      <c r="AC94" s="1" t="s">
        <v>4712</v>
      </c>
      <c r="AD94" s="1" t="s">
        <v>4712</v>
      </c>
      <c r="AE94" s="1" t="s">
        <v>4712</v>
      </c>
      <c r="AF94" s="1" t="s">
        <v>4712</v>
      </c>
      <c r="AG94" s="1" t="s">
        <v>4712</v>
      </c>
      <c r="AH94" s="1" t="s">
        <v>4712</v>
      </c>
      <c r="AI94" s="1" t="s">
        <v>4712</v>
      </c>
      <c r="AJ94" s="1" t="s">
        <v>4712</v>
      </c>
      <c r="AM94" s="1" t="s">
        <v>4712</v>
      </c>
      <c r="AN94" s="1" t="s">
        <v>4712</v>
      </c>
      <c r="BA94" s="1" t="s">
        <v>4712</v>
      </c>
      <c r="BC94" s="1" t="s">
        <v>4712</v>
      </c>
    </row>
    <row r="95" spans="3:55" s="1" customFormat="1" ht="15" x14ac:dyDescent="0.25">
      <c r="C95" s="6">
        <v>41564</v>
      </c>
      <c r="D95" s="6">
        <v>41200</v>
      </c>
      <c r="E95" s="2"/>
      <c r="F95" s="2"/>
      <c r="G95" s="1" t="s">
        <v>3162</v>
      </c>
      <c r="H95" s="1" t="s">
        <v>481</v>
      </c>
      <c r="I95" s="1" t="s">
        <v>2661</v>
      </c>
      <c r="J95" s="1" t="s">
        <v>2662</v>
      </c>
      <c r="K95" s="1" t="s">
        <v>1610</v>
      </c>
      <c r="L95" s="4" t="s">
        <v>1609</v>
      </c>
      <c r="M95" s="1" t="s">
        <v>1611</v>
      </c>
      <c r="N95" s="1" t="s">
        <v>488</v>
      </c>
      <c r="O95" s="1" t="s">
        <v>296</v>
      </c>
      <c r="P95" s="1">
        <v>85206</v>
      </c>
      <c r="T95" s="1" t="s">
        <v>3160</v>
      </c>
      <c r="U95" s="1" t="s">
        <v>3161</v>
      </c>
      <c r="V95" s="2" t="s">
        <v>3025</v>
      </c>
      <c r="W95" s="3" t="s">
        <v>3161</v>
      </c>
      <c r="X95" s="1" t="s">
        <v>1760</v>
      </c>
    </row>
    <row r="96" spans="3:55" s="1" customFormat="1" ht="15" x14ac:dyDescent="0.25">
      <c r="C96" s="6">
        <v>41564</v>
      </c>
      <c r="D96" s="6">
        <v>41200</v>
      </c>
      <c r="E96" s="2"/>
      <c r="F96" s="2"/>
      <c r="H96" s="1" t="s">
        <v>481</v>
      </c>
      <c r="I96" s="1" t="s">
        <v>1624</v>
      </c>
      <c r="J96" s="1" t="s">
        <v>5150</v>
      </c>
      <c r="K96" s="1" t="s">
        <v>1626</v>
      </c>
      <c r="L96" s="4" t="s">
        <v>1625</v>
      </c>
      <c r="M96" s="1" t="s">
        <v>4563</v>
      </c>
      <c r="N96" s="1" t="s">
        <v>5031</v>
      </c>
      <c r="O96" s="1" t="s">
        <v>296</v>
      </c>
      <c r="P96" s="1">
        <v>85220</v>
      </c>
      <c r="V96" s="2" t="s">
        <v>2123</v>
      </c>
      <c r="W96" s="3" t="s">
        <v>3161</v>
      </c>
      <c r="X96" s="1" t="s">
        <v>1760</v>
      </c>
    </row>
    <row r="97" spans="1:62" s="1" customFormat="1" ht="15" x14ac:dyDescent="0.25">
      <c r="A97" s="1" t="s">
        <v>2876</v>
      </c>
      <c r="B97" s="1">
        <v>25</v>
      </c>
      <c r="C97" s="6">
        <v>41564</v>
      </c>
      <c r="D97" s="6">
        <v>41305</v>
      </c>
      <c r="E97" s="2"/>
      <c r="H97" s="1" t="s">
        <v>481</v>
      </c>
      <c r="I97" s="1" t="s">
        <v>3379</v>
      </c>
      <c r="J97" s="1" t="s">
        <v>4309</v>
      </c>
      <c r="K97" s="1" t="s">
        <v>1008</v>
      </c>
      <c r="L97" s="4" t="s">
        <v>1007</v>
      </c>
      <c r="M97" s="1" t="s">
        <v>3999</v>
      </c>
      <c r="N97" s="1" t="s">
        <v>488</v>
      </c>
      <c r="O97" s="1" t="s">
        <v>296</v>
      </c>
      <c r="P97" s="1">
        <v>85205</v>
      </c>
      <c r="S97" s="1" t="s">
        <v>3998</v>
      </c>
      <c r="V97" s="2" t="s">
        <v>4914</v>
      </c>
      <c r="W97" s="3"/>
    </row>
    <row r="98" spans="1:62" s="1" customFormat="1" ht="15" x14ac:dyDescent="0.25">
      <c r="C98" s="6">
        <v>41564</v>
      </c>
      <c r="D98" s="6">
        <v>41200</v>
      </c>
      <c r="E98" s="2"/>
      <c r="F98" s="2"/>
      <c r="H98" s="1" t="s">
        <v>3158</v>
      </c>
      <c r="I98" s="1" t="s">
        <v>2123</v>
      </c>
      <c r="J98" s="1" t="s">
        <v>2124</v>
      </c>
      <c r="K98" s="1" t="s">
        <v>2138</v>
      </c>
      <c r="L98" s="4" t="s">
        <v>2137</v>
      </c>
      <c r="M98" s="1" t="s">
        <v>2139</v>
      </c>
      <c r="N98" s="1" t="s">
        <v>3192</v>
      </c>
      <c r="O98" s="1" t="s">
        <v>296</v>
      </c>
      <c r="P98" s="1">
        <v>85118</v>
      </c>
      <c r="T98" s="1" t="s">
        <v>3196</v>
      </c>
      <c r="U98" s="1" t="s">
        <v>3161</v>
      </c>
      <c r="V98" s="2" t="s">
        <v>1624</v>
      </c>
      <c r="W98" s="3" t="s">
        <v>3161</v>
      </c>
      <c r="X98" s="1" t="s">
        <v>494</v>
      </c>
      <c r="AA98" s="1" t="s">
        <v>4712</v>
      </c>
      <c r="AB98" s="1" t="s">
        <v>5053</v>
      </c>
      <c r="AC98" s="1" t="s">
        <v>4712</v>
      </c>
    </row>
    <row r="99" spans="1:62" s="1" customFormat="1" ht="15" x14ac:dyDescent="0.25">
      <c r="C99" s="6">
        <v>41564</v>
      </c>
      <c r="D99" s="6">
        <v>41207</v>
      </c>
      <c r="E99" s="2"/>
      <c r="F99" s="2"/>
      <c r="H99" s="1" t="s">
        <v>481</v>
      </c>
      <c r="I99" s="1" t="s">
        <v>912</v>
      </c>
      <c r="J99" s="1" t="s">
        <v>3178</v>
      </c>
      <c r="K99" s="1" t="s">
        <v>1415</v>
      </c>
      <c r="L99" s="4" t="s">
        <v>2140</v>
      </c>
      <c r="M99" s="1" t="s">
        <v>5162</v>
      </c>
      <c r="N99" s="1" t="s">
        <v>488</v>
      </c>
      <c r="O99" s="1" t="s">
        <v>296</v>
      </c>
      <c r="P99" s="1">
        <v>85213</v>
      </c>
      <c r="V99" s="2" t="s">
        <v>913</v>
      </c>
      <c r="W99" s="3"/>
      <c r="X99" s="1" t="s">
        <v>1760</v>
      </c>
    </row>
    <row r="100" spans="1:62" s="1" customFormat="1" ht="15" x14ac:dyDescent="0.25">
      <c r="C100" s="6">
        <v>41564</v>
      </c>
      <c r="D100" s="6">
        <v>41214</v>
      </c>
      <c r="E100" s="2"/>
      <c r="F100" s="2"/>
      <c r="H100" s="1" t="s">
        <v>481</v>
      </c>
      <c r="I100" s="1" t="s">
        <v>1440</v>
      </c>
      <c r="J100" s="1" t="s">
        <v>4348</v>
      </c>
      <c r="K100" s="1" t="s">
        <v>1441</v>
      </c>
      <c r="L100" s="4"/>
      <c r="M100" s="1" t="s">
        <v>1241</v>
      </c>
      <c r="N100" s="1" t="s">
        <v>488</v>
      </c>
      <c r="O100" s="1" t="s">
        <v>296</v>
      </c>
      <c r="P100" s="1">
        <v>85206</v>
      </c>
      <c r="T100" s="1" t="s">
        <v>3196</v>
      </c>
      <c r="U100" s="1" t="s">
        <v>3189</v>
      </c>
      <c r="V100" s="2"/>
      <c r="W100" s="3"/>
    </row>
    <row r="101" spans="1:62" s="1" customFormat="1" ht="15" x14ac:dyDescent="0.25">
      <c r="C101" s="6">
        <v>41564</v>
      </c>
      <c r="D101" s="6">
        <v>41193</v>
      </c>
      <c r="E101" s="2"/>
      <c r="F101" s="2"/>
      <c r="G101" s="1" t="s">
        <v>3161</v>
      </c>
      <c r="H101" s="1" t="s">
        <v>3158</v>
      </c>
      <c r="I101" s="1" t="s">
        <v>3425</v>
      </c>
      <c r="J101" s="1" t="s">
        <v>4295</v>
      </c>
      <c r="K101" s="1" t="s">
        <v>3428</v>
      </c>
      <c r="L101" s="4" t="s">
        <v>3429</v>
      </c>
      <c r="M101" s="1" t="s">
        <v>4918</v>
      </c>
      <c r="N101" s="1" t="s">
        <v>5031</v>
      </c>
      <c r="O101" s="1" t="s">
        <v>296</v>
      </c>
      <c r="P101" s="1">
        <v>85120</v>
      </c>
      <c r="V101" s="2"/>
      <c r="W101" s="3"/>
      <c r="X101" s="1" t="s">
        <v>1760</v>
      </c>
    </row>
    <row r="102" spans="1:62" s="1" customFormat="1" ht="15" x14ac:dyDescent="0.25">
      <c r="C102" s="3">
        <f>COUNTA(C69:C101)</f>
        <v>33</v>
      </c>
      <c r="D102" s="3">
        <f>COUNTA(D69:D101)</f>
        <v>28</v>
      </c>
      <c r="E102" s="3">
        <f>COUNTA(E69:E101)</f>
        <v>5</v>
      </c>
      <c r="F102" s="3">
        <f>COUNTA(F69:F101)</f>
        <v>1</v>
      </c>
      <c r="G102" s="3"/>
      <c r="I102" s="6">
        <v>41564</v>
      </c>
      <c r="J102" s="1" t="s">
        <v>3432</v>
      </c>
      <c r="W102" s="2"/>
      <c r="X102" s="3"/>
      <c r="AB102" s="1" t="s">
        <v>4712</v>
      </c>
      <c r="AC102" s="1" t="s">
        <v>4712</v>
      </c>
    </row>
    <row r="103" spans="1:62" s="1" customFormat="1" ht="15" x14ac:dyDescent="0.25">
      <c r="C103" s="6">
        <v>41571</v>
      </c>
      <c r="D103" s="6">
        <v>41249</v>
      </c>
      <c r="E103" s="2"/>
      <c r="F103" s="2"/>
      <c r="H103" s="1" t="s">
        <v>3158</v>
      </c>
      <c r="I103" s="1" t="s">
        <v>5048</v>
      </c>
      <c r="J103" s="1" t="s">
        <v>5049</v>
      </c>
      <c r="K103" s="1" t="s">
        <v>3348</v>
      </c>
      <c r="L103" s="4" t="s">
        <v>5050</v>
      </c>
      <c r="M103" s="1" t="s">
        <v>2193</v>
      </c>
      <c r="N103" s="1" t="s">
        <v>488</v>
      </c>
      <c r="O103" s="1" t="s">
        <v>296</v>
      </c>
      <c r="P103" s="1">
        <v>85208</v>
      </c>
      <c r="T103" s="1" t="s">
        <v>3175</v>
      </c>
      <c r="U103" s="1" t="s">
        <v>3161</v>
      </c>
      <c r="V103" s="2" t="s">
        <v>3010</v>
      </c>
      <c r="W103" s="3" t="s">
        <v>3161</v>
      </c>
      <c r="X103" s="1" t="s">
        <v>494</v>
      </c>
      <c r="AA103" s="1" t="s">
        <v>5053</v>
      </c>
      <c r="AB103" s="1" t="s">
        <v>5053</v>
      </c>
      <c r="AC103" s="1" t="s">
        <v>5053</v>
      </c>
      <c r="AD103" s="1" t="s">
        <v>5053</v>
      </c>
      <c r="AE103" s="1" t="s">
        <v>5053</v>
      </c>
      <c r="AF103" s="1" t="s">
        <v>5053</v>
      </c>
      <c r="AG103" s="1" t="s">
        <v>5053</v>
      </c>
      <c r="AH103" s="1" t="s">
        <v>5053</v>
      </c>
      <c r="AI103" s="1" t="s">
        <v>5053</v>
      </c>
      <c r="AJ103" s="1" t="s">
        <v>5053</v>
      </c>
      <c r="AK103" s="1" t="s">
        <v>5053</v>
      </c>
      <c r="AL103" s="1" t="s">
        <v>5053</v>
      </c>
      <c r="AM103" s="1" t="s">
        <v>5053</v>
      </c>
      <c r="AN103" s="1" t="s">
        <v>5053</v>
      </c>
    </row>
    <row r="104" spans="1:62" s="1" customFormat="1" ht="15" x14ac:dyDescent="0.25">
      <c r="C104" s="6">
        <v>41571</v>
      </c>
      <c r="D104" s="6">
        <v>41221</v>
      </c>
      <c r="E104" s="2"/>
      <c r="F104" s="2"/>
      <c r="H104" s="1" t="s">
        <v>3158</v>
      </c>
      <c r="I104" s="1" t="s">
        <v>435</v>
      </c>
      <c r="J104" s="1" t="s">
        <v>436</v>
      </c>
      <c r="K104" s="1" t="s">
        <v>438</v>
      </c>
      <c r="L104" s="4" t="s">
        <v>437</v>
      </c>
      <c r="M104" s="1" t="s">
        <v>439</v>
      </c>
      <c r="N104" s="1" t="s">
        <v>488</v>
      </c>
      <c r="O104" s="1" t="s">
        <v>296</v>
      </c>
      <c r="P104" s="1">
        <v>85208</v>
      </c>
      <c r="V104" s="2" t="s">
        <v>1668</v>
      </c>
      <c r="W104" s="3"/>
      <c r="X104" s="1" t="s">
        <v>494</v>
      </c>
      <c r="AA104" s="1" t="s">
        <v>4712</v>
      </c>
      <c r="AB104" s="1" t="s">
        <v>4712</v>
      </c>
      <c r="AC104" s="1" t="s">
        <v>4712</v>
      </c>
      <c r="AJ104" s="1" t="s">
        <v>4712</v>
      </c>
      <c r="AK104" s="1" t="s">
        <v>4712</v>
      </c>
    </row>
    <row r="105" spans="1:62" s="1" customFormat="1" ht="15" x14ac:dyDescent="0.25">
      <c r="C105" s="6">
        <v>41571</v>
      </c>
      <c r="D105" s="2"/>
      <c r="E105" s="2" t="s">
        <v>4712</v>
      </c>
      <c r="F105" s="2"/>
      <c r="H105" s="1" t="s">
        <v>3158</v>
      </c>
      <c r="I105" s="1" t="s">
        <v>2194</v>
      </c>
      <c r="J105" s="1" t="s">
        <v>1666</v>
      </c>
      <c r="K105" s="1" t="s">
        <v>2195</v>
      </c>
      <c r="L105" s="4" t="s">
        <v>2196</v>
      </c>
      <c r="M105" s="1" t="s">
        <v>2197</v>
      </c>
      <c r="N105" s="1" t="s">
        <v>2198</v>
      </c>
      <c r="O105" s="1" t="s">
        <v>296</v>
      </c>
      <c r="P105" s="1">
        <v>85247</v>
      </c>
      <c r="V105" s="2"/>
      <c r="W105" s="3"/>
    </row>
    <row r="106" spans="1:62" s="1" customFormat="1" ht="15" x14ac:dyDescent="0.25">
      <c r="C106" s="6">
        <v>41571</v>
      </c>
      <c r="D106" s="6">
        <v>41221</v>
      </c>
      <c r="E106" s="2"/>
      <c r="F106" s="2"/>
      <c r="H106" s="1" t="s">
        <v>3158</v>
      </c>
      <c r="I106" s="1" t="s">
        <v>3476</v>
      </c>
      <c r="J106" s="1" t="s">
        <v>3477</v>
      </c>
      <c r="K106" s="1" t="s">
        <v>3478</v>
      </c>
      <c r="L106" s="4"/>
      <c r="M106" s="1" t="s">
        <v>990</v>
      </c>
      <c r="N106" s="1" t="s">
        <v>488</v>
      </c>
      <c r="O106" s="1" t="s">
        <v>296</v>
      </c>
      <c r="P106" s="1">
        <v>85203</v>
      </c>
      <c r="V106" s="2" t="s">
        <v>2610</v>
      </c>
      <c r="W106" s="3"/>
    </row>
    <row r="107" spans="1:62" s="1" customFormat="1" ht="15" x14ac:dyDescent="0.25">
      <c r="C107" s="6">
        <v>41571</v>
      </c>
      <c r="D107" s="6">
        <v>41193</v>
      </c>
      <c r="E107" s="2"/>
      <c r="F107" s="2"/>
      <c r="H107" s="1" t="s">
        <v>481</v>
      </c>
      <c r="I107" s="1" t="s">
        <v>4584</v>
      </c>
      <c r="J107" s="1" t="s">
        <v>3795</v>
      </c>
      <c r="K107" s="1" t="s">
        <v>4590</v>
      </c>
      <c r="L107" s="4"/>
      <c r="M107" s="1" t="s">
        <v>4591</v>
      </c>
      <c r="N107" s="1" t="s">
        <v>488</v>
      </c>
      <c r="O107" s="1" t="s">
        <v>296</v>
      </c>
      <c r="P107" s="1">
        <v>85203</v>
      </c>
      <c r="T107" s="1" t="s">
        <v>3196</v>
      </c>
      <c r="U107" s="1" t="s">
        <v>3189</v>
      </c>
      <c r="V107" s="2"/>
      <c r="W107" s="3"/>
    </row>
    <row r="108" spans="1:62" s="1" customFormat="1" ht="15" x14ac:dyDescent="0.25">
      <c r="C108" s="6">
        <v>41571</v>
      </c>
      <c r="D108" s="6">
        <v>41201</v>
      </c>
      <c r="E108" s="2"/>
      <c r="F108" s="1" t="s">
        <v>297</v>
      </c>
      <c r="G108" s="1" t="s">
        <v>3162</v>
      </c>
      <c r="H108" s="1" t="s">
        <v>3158</v>
      </c>
      <c r="I108" s="1" t="s">
        <v>3260</v>
      </c>
      <c r="J108" s="1" t="s">
        <v>707</v>
      </c>
      <c r="K108" s="1" t="s">
        <v>345</v>
      </c>
      <c r="L108" s="4"/>
      <c r="M108" s="1" t="s">
        <v>346</v>
      </c>
      <c r="N108" s="1" t="s">
        <v>488</v>
      </c>
      <c r="O108" s="1" t="s">
        <v>296</v>
      </c>
      <c r="P108" s="1" t="s">
        <v>486</v>
      </c>
      <c r="T108" s="1" t="s">
        <v>3196</v>
      </c>
      <c r="U108" s="1" t="s">
        <v>3189</v>
      </c>
      <c r="V108" s="2" t="s">
        <v>540</v>
      </c>
      <c r="W108" s="3" t="s">
        <v>3161</v>
      </c>
    </row>
    <row r="109" spans="1:62" s="1" customFormat="1" ht="15" x14ac:dyDescent="0.25">
      <c r="C109" s="6">
        <v>41571</v>
      </c>
      <c r="D109" s="6">
        <v>41193</v>
      </c>
      <c r="E109" s="2"/>
      <c r="F109" s="2"/>
      <c r="H109" s="1" t="s">
        <v>3158</v>
      </c>
      <c r="I109" s="1" t="s">
        <v>357</v>
      </c>
      <c r="J109" s="1" t="s">
        <v>358</v>
      </c>
      <c r="K109" s="1" t="s">
        <v>360</v>
      </c>
      <c r="L109" s="4" t="s">
        <v>4187</v>
      </c>
      <c r="M109" s="1" t="s">
        <v>486</v>
      </c>
      <c r="N109" s="1" t="s">
        <v>488</v>
      </c>
      <c r="O109" s="1" t="s">
        <v>296</v>
      </c>
      <c r="P109" s="1">
        <v>85206</v>
      </c>
      <c r="T109" s="1" t="s">
        <v>3196</v>
      </c>
      <c r="U109" s="1" t="s">
        <v>3161</v>
      </c>
      <c r="V109" s="2"/>
      <c r="W109" s="3" t="s">
        <v>3161</v>
      </c>
      <c r="X109" s="1" t="s">
        <v>494</v>
      </c>
      <c r="AA109" s="1" t="s">
        <v>4712</v>
      </c>
      <c r="AB109" s="1" t="s">
        <v>4712</v>
      </c>
      <c r="AJ109" s="1" t="s">
        <v>4712</v>
      </c>
    </row>
    <row r="110" spans="1:62" s="1" customFormat="1" ht="15" x14ac:dyDescent="0.25">
      <c r="C110" s="6">
        <v>41571</v>
      </c>
      <c r="D110" s="2"/>
      <c r="E110" s="2" t="s">
        <v>4712</v>
      </c>
      <c r="F110" s="2"/>
      <c r="H110" s="1" t="s">
        <v>3158</v>
      </c>
      <c r="I110" s="1" t="s">
        <v>4554</v>
      </c>
      <c r="J110" s="1" t="s">
        <v>4555</v>
      </c>
      <c r="K110" s="1" t="s">
        <v>4556</v>
      </c>
      <c r="L110" s="4" t="s">
        <v>2199</v>
      </c>
      <c r="M110" s="1" t="s">
        <v>4557</v>
      </c>
      <c r="N110" s="1" t="s">
        <v>488</v>
      </c>
      <c r="O110" s="1" t="s">
        <v>296</v>
      </c>
      <c r="P110" s="1">
        <v>85206</v>
      </c>
      <c r="V110" s="2"/>
      <c r="W110" s="3"/>
      <c r="BJ110" s="1">
        <v>1</v>
      </c>
    </row>
    <row r="111" spans="1:62" s="1" customFormat="1" ht="15" x14ac:dyDescent="0.25">
      <c r="C111" s="6">
        <v>41571</v>
      </c>
      <c r="D111" s="2"/>
      <c r="E111" s="2" t="s">
        <v>4712</v>
      </c>
      <c r="F111" s="2"/>
      <c r="H111" s="1" t="s">
        <v>481</v>
      </c>
      <c r="I111" s="1" t="s">
        <v>4554</v>
      </c>
      <c r="J111" s="1" t="s">
        <v>4558</v>
      </c>
      <c r="K111" s="1" t="s">
        <v>4556</v>
      </c>
      <c r="L111" s="4" t="s">
        <v>2199</v>
      </c>
      <c r="M111" s="1" t="s">
        <v>4557</v>
      </c>
      <c r="N111" s="1" t="s">
        <v>488</v>
      </c>
      <c r="O111" s="1" t="s">
        <v>296</v>
      </c>
      <c r="P111" s="1">
        <v>85206</v>
      </c>
      <c r="V111" s="2"/>
      <c r="W111" s="3"/>
      <c r="BJ111" s="1">
        <v>1</v>
      </c>
    </row>
    <row r="112" spans="1:62" s="1" customFormat="1" ht="15" x14ac:dyDescent="0.25">
      <c r="C112" s="6">
        <v>41571</v>
      </c>
      <c r="D112" s="6">
        <v>41298</v>
      </c>
      <c r="E112" s="2"/>
      <c r="F112" s="2"/>
      <c r="G112" s="1" t="s">
        <v>3162</v>
      </c>
      <c r="H112" s="1" t="s">
        <v>3158</v>
      </c>
      <c r="I112" s="1" t="s">
        <v>370</v>
      </c>
      <c r="J112" s="1" t="s">
        <v>371</v>
      </c>
      <c r="K112" s="1" t="s">
        <v>372</v>
      </c>
      <c r="L112" s="4"/>
      <c r="M112" s="1" t="s">
        <v>3967</v>
      </c>
      <c r="N112" s="1" t="s">
        <v>488</v>
      </c>
      <c r="O112" s="1" t="s">
        <v>296</v>
      </c>
      <c r="P112" s="1">
        <v>85206</v>
      </c>
      <c r="T112" s="1" t="s">
        <v>3196</v>
      </c>
      <c r="U112" s="1" t="s">
        <v>368</v>
      </c>
      <c r="V112" s="2" t="s">
        <v>369</v>
      </c>
      <c r="W112" s="3"/>
    </row>
    <row r="113" spans="1:47" s="1" customFormat="1" ht="15" x14ac:dyDescent="0.25">
      <c r="C113" s="6">
        <v>41571</v>
      </c>
      <c r="D113" s="6">
        <v>41214</v>
      </c>
      <c r="E113" s="2"/>
      <c r="F113" s="2"/>
      <c r="G113" s="1" t="s">
        <v>3161</v>
      </c>
      <c r="H113" s="1" t="s">
        <v>481</v>
      </c>
      <c r="I113" s="1" t="s">
        <v>369</v>
      </c>
      <c r="J113" s="1" t="s">
        <v>299</v>
      </c>
      <c r="K113" s="1" t="s">
        <v>5089</v>
      </c>
      <c r="L113" s="4" t="s">
        <v>919</v>
      </c>
      <c r="M113" s="1" t="s">
        <v>5090</v>
      </c>
      <c r="N113" s="1" t="s">
        <v>488</v>
      </c>
      <c r="O113" s="1" t="s">
        <v>296</v>
      </c>
      <c r="P113" s="1">
        <v>85209</v>
      </c>
      <c r="T113" s="1" t="s">
        <v>3196</v>
      </c>
      <c r="U113" s="1" t="s">
        <v>3161</v>
      </c>
      <c r="V113" s="2" t="s">
        <v>370</v>
      </c>
      <c r="W113" s="3"/>
      <c r="X113" s="1" t="s">
        <v>1760</v>
      </c>
    </row>
    <row r="114" spans="1:47" s="1" customFormat="1" ht="15" x14ac:dyDescent="0.25">
      <c r="C114" s="6">
        <v>41571</v>
      </c>
      <c r="D114" s="6"/>
      <c r="E114" s="2" t="s">
        <v>4712</v>
      </c>
      <c r="F114" s="2"/>
      <c r="H114" s="1" t="s">
        <v>3158</v>
      </c>
      <c r="I114" s="1" t="s">
        <v>2200</v>
      </c>
      <c r="J114" s="1" t="s">
        <v>2161</v>
      </c>
      <c r="K114" s="1" t="s">
        <v>2201</v>
      </c>
      <c r="L114" s="4" t="s">
        <v>2202</v>
      </c>
      <c r="M114" s="1" t="s">
        <v>2203</v>
      </c>
      <c r="N114" s="1" t="s">
        <v>488</v>
      </c>
      <c r="O114" s="1" t="s">
        <v>296</v>
      </c>
      <c r="P114" s="1">
        <v>85206</v>
      </c>
      <c r="V114" s="2"/>
      <c r="W114" s="3"/>
    </row>
    <row r="115" spans="1:47" s="1" customFormat="1" ht="15" x14ac:dyDescent="0.25">
      <c r="A115" s="1" t="s">
        <v>2636</v>
      </c>
      <c r="B115" s="1">
        <v>25</v>
      </c>
      <c r="C115" s="6">
        <v>41571</v>
      </c>
      <c r="D115" s="6">
        <v>41214</v>
      </c>
      <c r="E115" s="2"/>
      <c r="F115" s="2"/>
      <c r="G115" s="1" t="s">
        <v>3161</v>
      </c>
      <c r="H115" s="1" t="s">
        <v>3158</v>
      </c>
      <c r="I115" s="1" t="s">
        <v>934</v>
      </c>
      <c r="J115" s="1" t="s">
        <v>4816</v>
      </c>
      <c r="K115" s="1" t="s">
        <v>4817</v>
      </c>
      <c r="L115" s="4" t="s">
        <v>2479</v>
      </c>
      <c r="M115" s="1" t="s">
        <v>4818</v>
      </c>
      <c r="N115" s="1" t="s">
        <v>488</v>
      </c>
      <c r="O115" s="1" t="s">
        <v>296</v>
      </c>
      <c r="P115" s="1">
        <v>85205</v>
      </c>
      <c r="V115" s="2"/>
      <c r="W115" s="3"/>
    </row>
    <row r="116" spans="1:47" s="1" customFormat="1" ht="15" x14ac:dyDescent="0.25">
      <c r="C116" s="6">
        <v>41571</v>
      </c>
      <c r="D116" s="6">
        <v>41277</v>
      </c>
      <c r="E116" s="2"/>
      <c r="F116" s="2"/>
      <c r="H116" s="1" t="s">
        <v>3158</v>
      </c>
      <c r="I116" s="1" t="s">
        <v>3675</v>
      </c>
      <c r="J116" s="1" t="s">
        <v>3676</v>
      </c>
      <c r="K116" s="1" t="s">
        <v>1667</v>
      </c>
      <c r="L116" s="4" t="s">
        <v>3679</v>
      </c>
      <c r="M116" s="1" t="s">
        <v>3678</v>
      </c>
      <c r="N116" s="1" t="s">
        <v>488</v>
      </c>
      <c r="O116" s="1" t="s">
        <v>296</v>
      </c>
      <c r="P116" s="1">
        <v>85209</v>
      </c>
      <c r="V116" s="2"/>
      <c r="W116" s="3"/>
    </row>
    <row r="117" spans="1:47" s="1" customFormat="1" ht="15" x14ac:dyDescent="0.25">
      <c r="C117" s="6">
        <v>41571</v>
      </c>
      <c r="D117" s="6">
        <v>41207</v>
      </c>
      <c r="E117" s="2"/>
      <c r="F117" s="2"/>
      <c r="G117" s="1" t="s">
        <v>3162</v>
      </c>
      <c r="H117" s="1" t="s">
        <v>3158</v>
      </c>
      <c r="I117" s="1" t="s">
        <v>3083</v>
      </c>
      <c r="J117" s="1" t="s">
        <v>3084</v>
      </c>
      <c r="K117" s="1" t="s">
        <v>3086</v>
      </c>
      <c r="L117" s="4" t="s">
        <v>3085</v>
      </c>
      <c r="M117" s="1" t="s">
        <v>1903</v>
      </c>
      <c r="N117" s="1" t="s">
        <v>488</v>
      </c>
      <c r="O117" s="1" t="s">
        <v>296</v>
      </c>
      <c r="P117" s="1">
        <v>85213</v>
      </c>
      <c r="V117" s="2"/>
      <c r="W117" s="3"/>
      <c r="X117" s="1" t="s">
        <v>4577</v>
      </c>
    </row>
    <row r="118" spans="1:47" s="1" customFormat="1" ht="15" x14ac:dyDescent="0.25">
      <c r="C118" s="6">
        <v>41571</v>
      </c>
      <c r="D118" s="6">
        <v>41207</v>
      </c>
      <c r="E118" s="2"/>
      <c r="F118" s="2"/>
      <c r="G118" s="1" t="s">
        <v>3162</v>
      </c>
      <c r="H118" s="1" t="s">
        <v>481</v>
      </c>
      <c r="I118" s="1" t="s">
        <v>3083</v>
      </c>
      <c r="J118" s="1" t="s">
        <v>3087</v>
      </c>
      <c r="K118" s="1" t="s">
        <v>3086</v>
      </c>
      <c r="L118" s="4" t="s">
        <v>3085</v>
      </c>
      <c r="M118" s="1" t="s">
        <v>1903</v>
      </c>
      <c r="N118" s="1" t="s">
        <v>488</v>
      </c>
      <c r="O118" s="1" t="s">
        <v>296</v>
      </c>
      <c r="P118" s="1">
        <v>85213</v>
      </c>
      <c r="V118" s="2"/>
      <c r="W118" s="3"/>
      <c r="X118" s="1" t="s">
        <v>480</v>
      </c>
    </row>
    <row r="119" spans="1:47" s="1" customFormat="1" ht="15" x14ac:dyDescent="0.25">
      <c r="C119" s="6">
        <v>41571</v>
      </c>
      <c r="D119" s="2"/>
      <c r="E119" s="2" t="s">
        <v>4712</v>
      </c>
      <c r="F119" s="2"/>
      <c r="G119" s="1" t="s">
        <v>3161</v>
      </c>
      <c r="H119" s="1" t="s">
        <v>3158</v>
      </c>
      <c r="I119" s="1" t="s">
        <v>2795</v>
      </c>
      <c r="J119" s="1" t="s">
        <v>1748</v>
      </c>
      <c r="K119" s="1" t="s">
        <v>2261</v>
      </c>
      <c r="L119" s="4" t="s">
        <v>2798</v>
      </c>
      <c r="M119" s="1" t="s">
        <v>1347</v>
      </c>
      <c r="N119" s="1" t="s">
        <v>488</v>
      </c>
      <c r="O119" s="1" t="s">
        <v>296</v>
      </c>
      <c r="P119" s="1">
        <v>85206</v>
      </c>
      <c r="S119" s="1" t="s">
        <v>2797</v>
      </c>
      <c r="V119" s="2"/>
      <c r="W119" s="3"/>
    </row>
    <row r="120" spans="1:47" s="1" customFormat="1" ht="15" x14ac:dyDescent="0.25">
      <c r="C120" s="6">
        <v>41571</v>
      </c>
      <c r="D120" s="6">
        <v>41200</v>
      </c>
      <c r="E120" s="2"/>
      <c r="F120" s="2"/>
      <c r="G120" s="1" t="s">
        <v>3162</v>
      </c>
      <c r="H120" s="1" t="s">
        <v>3158</v>
      </c>
      <c r="I120" s="1" t="s">
        <v>878</v>
      </c>
      <c r="J120" s="1" t="s">
        <v>879</v>
      </c>
      <c r="K120" s="1" t="s">
        <v>142</v>
      </c>
      <c r="L120" s="4" t="s">
        <v>141</v>
      </c>
      <c r="M120" s="1" t="s">
        <v>143</v>
      </c>
      <c r="N120" s="1" t="s">
        <v>488</v>
      </c>
      <c r="O120" s="1" t="s">
        <v>296</v>
      </c>
      <c r="P120" s="1">
        <v>85208</v>
      </c>
      <c r="T120" s="1" t="s">
        <v>3196</v>
      </c>
      <c r="U120" s="1" t="s">
        <v>3161</v>
      </c>
      <c r="V120" s="2"/>
      <c r="W120" s="3" t="s">
        <v>3161</v>
      </c>
      <c r="X120" s="1" t="s">
        <v>494</v>
      </c>
      <c r="AA120" s="1" t="s">
        <v>729</v>
      </c>
      <c r="AB120" s="1" t="s">
        <v>4712</v>
      </c>
      <c r="AC120" s="1" t="s">
        <v>4712</v>
      </c>
      <c r="AH120" s="1" t="s">
        <v>4712</v>
      </c>
      <c r="AJ120" s="1" t="s">
        <v>4712</v>
      </c>
    </row>
    <row r="121" spans="1:47" s="1" customFormat="1" ht="15" x14ac:dyDescent="0.25">
      <c r="C121" s="6">
        <v>41571</v>
      </c>
      <c r="D121" s="2"/>
      <c r="E121" s="2" t="s">
        <v>4712</v>
      </c>
      <c r="F121" s="2"/>
      <c r="G121" s="1" t="s">
        <v>3161</v>
      </c>
      <c r="H121" s="1" t="s">
        <v>481</v>
      </c>
      <c r="I121" s="1" t="s">
        <v>2888</v>
      </c>
      <c r="J121" s="1" t="s">
        <v>786</v>
      </c>
      <c r="K121" s="1" t="s">
        <v>2889</v>
      </c>
      <c r="L121" s="4" t="s">
        <v>2174</v>
      </c>
      <c r="M121" s="1" t="s">
        <v>2173</v>
      </c>
      <c r="N121" s="1" t="s">
        <v>4836</v>
      </c>
      <c r="O121" s="1" t="s">
        <v>4435</v>
      </c>
      <c r="P121" s="1">
        <v>57103</v>
      </c>
      <c r="V121" s="2"/>
      <c r="W121" s="3"/>
    </row>
    <row r="122" spans="1:47" s="1" customFormat="1" ht="15" x14ac:dyDescent="0.25">
      <c r="C122" s="6">
        <v>41571</v>
      </c>
      <c r="D122" s="2"/>
      <c r="E122" s="2" t="s">
        <v>4712</v>
      </c>
      <c r="F122" s="2"/>
      <c r="G122" s="1" t="s">
        <v>3161</v>
      </c>
      <c r="H122" s="1" t="s">
        <v>481</v>
      </c>
      <c r="I122" s="1" t="s">
        <v>1346</v>
      </c>
      <c r="J122" s="1" t="s">
        <v>3178</v>
      </c>
      <c r="K122" s="1" t="s">
        <v>2261</v>
      </c>
      <c r="L122" s="4" t="s">
        <v>2262</v>
      </c>
      <c r="M122" s="1" t="s">
        <v>1347</v>
      </c>
      <c r="N122" s="1" t="s">
        <v>488</v>
      </c>
      <c r="O122" s="1" t="s">
        <v>296</v>
      </c>
      <c r="P122" s="1">
        <v>85206</v>
      </c>
      <c r="S122" s="1" t="s">
        <v>2796</v>
      </c>
      <c r="V122" s="2"/>
      <c r="W122" s="3"/>
    </row>
    <row r="123" spans="1:47" s="1" customFormat="1" ht="15" x14ac:dyDescent="0.25">
      <c r="C123" s="6">
        <v>41571</v>
      </c>
      <c r="D123" s="6">
        <v>41207</v>
      </c>
      <c r="E123" s="2"/>
      <c r="F123" s="2"/>
      <c r="G123" s="1" t="s">
        <v>3162</v>
      </c>
      <c r="H123" s="1" t="s">
        <v>481</v>
      </c>
      <c r="I123" s="1" t="s">
        <v>4013</v>
      </c>
      <c r="J123" s="1" t="s">
        <v>4427</v>
      </c>
      <c r="K123" s="1" t="s">
        <v>3742</v>
      </c>
      <c r="L123" s="4" t="s">
        <v>3741</v>
      </c>
      <c r="M123" s="1" t="s">
        <v>5166</v>
      </c>
      <c r="N123" s="1" t="s">
        <v>5031</v>
      </c>
      <c r="O123" s="1" t="s">
        <v>296</v>
      </c>
      <c r="P123" s="1">
        <v>85119</v>
      </c>
      <c r="V123" s="1" t="s">
        <v>1669</v>
      </c>
      <c r="W123" s="3"/>
      <c r="X123" s="1" t="s">
        <v>494</v>
      </c>
      <c r="AA123" s="1" t="s">
        <v>4712</v>
      </c>
      <c r="AB123" s="1" t="s">
        <v>4712</v>
      </c>
    </row>
    <row r="124" spans="1:47" s="1" customFormat="1" ht="15" x14ac:dyDescent="0.25">
      <c r="B124" s="9"/>
      <c r="C124" s="6">
        <v>41571</v>
      </c>
      <c r="D124" s="6">
        <v>41193</v>
      </c>
      <c r="E124" s="2"/>
      <c r="F124" s="2"/>
      <c r="H124" s="1" t="s">
        <v>481</v>
      </c>
      <c r="I124" s="1" t="s">
        <v>2740</v>
      </c>
      <c r="J124" s="1" t="s">
        <v>3178</v>
      </c>
      <c r="K124" s="1" t="s">
        <v>2741</v>
      </c>
      <c r="L124" s="4" t="s">
        <v>3101</v>
      </c>
      <c r="M124" s="1" t="s">
        <v>1891</v>
      </c>
      <c r="N124" s="1" t="s">
        <v>488</v>
      </c>
      <c r="O124" s="1" t="s">
        <v>296</v>
      </c>
      <c r="P124" s="1">
        <v>85206</v>
      </c>
      <c r="V124" s="2" t="s">
        <v>4852</v>
      </c>
      <c r="W124" s="3" t="s">
        <v>3161</v>
      </c>
      <c r="X124" s="1" t="s">
        <v>494</v>
      </c>
      <c r="AA124" s="1" t="s">
        <v>4712</v>
      </c>
      <c r="AB124" s="1" t="s">
        <v>4712</v>
      </c>
      <c r="AC124" s="1" t="s">
        <v>4712</v>
      </c>
      <c r="AE124" s="1" t="s">
        <v>4712</v>
      </c>
      <c r="AF124" s="1" t="s">
        <v>4712</v>
      </c>
      <c r="AG124" s="1" t="s">
        <v>4712</v>
      </c>
      <c r="AH124" s="1" t="s">
        <v>4712</v>
      </c>
      <c r="AI124" s="1" t="s">
        <v>4712</v>
      </c>
      <c r="AJ124" s="1" t="s">
        <v>4712</v>
      </c>
      <c r="AM124" s="1" t="s">
        <v>4712</v>
      </c>
      <c r="AN124" s="1" t="s">
        <v>4712</v>
      </c>
      <c r="AU124" s="1" t="s">
        <v>4712</v>
      </c>
    </row>
    <row r="125" spans="1:47" s="1" customFormat="1" ht="15" x14ac:dyDescent="0.25">
      <c r="B125" s="9"/>
      <c r="C125" s="6">
        <v>41571</v>
      </c>
      <c r="D125" s="6">
        <v>41221</v>
      </c>
      <c r="E125" s="2"/>
      <c r="F125" s="2"/>
      <c r="G125" s="1" t="s">
        <v>3161</v>
      </c>
      <c r="H125" s="1" t="s">
        <v>481</v>
      </c>
      <c r="I125" s="1" t="s">
        <v>1521</v>
      </c>
      <c r="J125" s="1" t="s">
        <v>1522</v>
      </c>
      <c r="K125" s="1" t="s">
        <v>3602</v>
      </c>
      <c r="L125" s="4" t="s">
        <v>1523</v>
      </c>
      <c r="N125" s="1" t="s">
        <v>1524</v>
      </c>
      <c r="O125" s="1" t="s">
        <v>1525</v>
      </c>
      <c r="T125" s="1" t="s">
        <v>3196</v>
      </c>
      <c r="U125" s="1" t="s">
        <v>3161</v>
      </c>
      <c r="V125" s="2" t="s">
        <v>3099</v>
      </c>
      <c r="W125" s="3" t="s">
        <v>3161</v>
      </c>
      <c r="X125" s="1" t="s">
        <v>1760</v>
      </c>
    </row>
    <row r="126" spans="1:47" s="1" customFormat="1" ht="15" x14ac:dyDescent="0.25">
      <c r="B126" s="9"/>
      <c r="C126" s="6">
        <v>41571</v>
      </c>
      <c r="D126" s="6">
        <v>41305</v>
      </c>
      <c r="E126" s="2"/>
      <c r="F126" s="2"/>
      <c r="H126" s="1" t="s">
        <v>3158</v>
      </c>
      <c r="I126" s="1" t="s">
        <v>3434</v>
      </c>
      <c r="J126" s="1" t="s">
        <v>3435</v>
      </c>
      <c r="K126" s="1" t="s">
        <v>3436</v>
      </c>
      <c r="L126" s="4" t="s">
        <v>3446</v>
      </c>
      <c r="M126" s="1" t="s">
        <v>3439</v>
      </c>
      <c r="N126" s="1" t="s">
        <v>5031</v>
      </c>
      <c r="O126" s="1" t="s">
        <v>296</v>
      </c>
      <c r="P126" s="1">
        <v>85119</v>
      </c>
      <c r="V126" s="1" t="s">
        <v>4853</v>
      </c>
      <c r="W126" s="3"/>
    </row>
    <row r="127" spans="1:47" s="1" customFormat="1" ht="15" x14ac:dyDescent="0.25">
      <c r="B127" s="9"/>
      <c r="C127" s="6">
        <v>41571</v>
      </c>
      <c r="D127" s="2"/>
      <c r="E127" s="2" t="s">
        <v>4712</v>
      </c>
      <c r="F127" s="2"/>
      <c r="H127" s="1" t="s">
        <v>3158</v>
      </c>
      <c r="I127" s="1" t="s">
        <v>1660</v>
      </c>
      <c r="J127" s="1" t="s">
        <v>1665</v>
      </c>
      <c r="K127" s="1" t="s">
        <v>1661</v>
      </c>
      <c r="L127" s="4" t="s">
        <v>1662</v>
      </c>
      <c r="M127" s="1" t="s">
        <v>1663</v>
      </c>
      <c r="N127" s="1" t="s">
        <v>1664</v>
      </c>
      <c r="O127" s="1" t="s">
        <v>296</v>
      </c>
      <c r="P127" s="1">
        <v>85296</v>
      </c>
      <c r="V127" s="2"/>
      <c r="W127" s="3"/>
    </row>
    <row r="128" spans="1:47" s="1" customFormat="1" ht="15" x14ac:dyDescent="0.25">
      <c r="B128" s="9"/>
      <c r="C128" s="6">
        <v>41571</v>
      </c>
      <c r="D128" s="6">
        <v>41193</v>
      </c>
      <c r="E128" s="2"/>
      <c r="F128" s="2"/>
      <c r="G128" s="1" t="s">
        <v>3162</v>
      </c>
      <c r="H128" s="1" t="s">
        <v>481</v>
      </c>
      <c r="I128" s="1" t="s">
        <v>1947</v>
      </c>
      <c r="J128" s="1" t="s">
        <v>649</v>
      </c>
      <c r="K128" s="1" t="s">
        <v>2659</v>
      </c>
      <c r="L128" s="4" t="s">
        <v>1948</v>
      </c>
      <c r="M128" s="1" t="s">
        <v>2660</v>
      </c>
      <c r="N128" s="1" t="s">
        <v>488</v>
      </c>
      <c r="O128" s="1" t="s">
        <v>296</v>
      </c>
      <c r="P128" s="1">
        <v>85209</v>
      </c>
      <c r="T128" s="1" t="s">
        <v>3196</v>
      </c>
      <c r="U128" s="1" t="s">
        <v>3161</v>
      </c>
      <c r="V128" s="2"/>
      <c r="W128" s="3"/>
      <c r="X128" s="1" t="s">
        <v>1760</v>
      </c>
    </row>
    <row r="129" spans="2:46" s="1" customFormat="1" ht="15" x14ac:dyDescent="0.25">
      <c r="B129" s="9"/>
      <c r="C129" s="6">
        <v>41571</v>
      </c>
      <c r="D129" s="6">
        <v>41200</v>
      </c>
      <c r="E129" s="2"/>
      <c r="F129" s="2"/>
      <c r="H129" s="1" t="s">
        <v>481</v>
      </c>
      <c r="I129" s="1" t="s">
        <v>1242</v>
      </c>
      <c r="J129" s="1" t="s">
        <v>3048</v>
      </c>
      <c r="K129" s="1" t="s">
        <v>1243</v>
      </c>
      <c r="L129" s="4"/>
      <c r="M129" s="1" t="s">
        <v>1244</v>
      </c>
      <c r="N129" s="1" t="s">
        <v>488</v>
      </c>
      <c r="O129" s="1" t="s">
        <v>296</v>
      </c>
      <c r="P129" s="1">
        <v>85208</v>
      </c>
      <c r="V129" s="2"/>
      <c r="W129" s="3"/>
    </row>
    <row r="130" spans="2:46" s="1" customFormat="1" ht="15" x14ac:dyDescent="0.25">
      <c r="B130" s="9"/>
      <c r="C130" s="6">
        <v>41571</v>
      </c>
      <c r="D130" s="6">
        <v>41200</v>
      </c>
      <c r="E130" s="2"/>
      <c r="F130" s="2"/>
      <c r="H130" s="1" t="s">
        <v>3158</v>
      </c>
      <c r="I130" s="1" t="s">
        <v>1242</v>
      </c>
      <c r="J130" s="1" t="s">
        <v>1536</v>
      </c>
      <c r="K130" s="1" t="s">
        <v>1243</v>
      </c>
      <c r="L130" s="4"/>
      <c r="M130" s="1" t="s">
        <v>1244</v>
      </c>
      <c r="N130" s="1" t="s">
        <v>488</v>
      </c>
      <c r="O130" s="1" t="s">
        <v>296</v>
      </c>
      <c r="P130" s="1">
        <v>85208</v>
      </c>
      <c r="V130" s="2"/>
      <c r="W130" s="3"/>
    </row>
    <row r="131" spans="2:46" s="1" customFormat="1" ht="15" x14ac:dyDescent="0.25">
      <c r="C131" s="3">
        <f>COUNTA(C103:C130)</f>
        <v>28</v>
      </c>
      <c r="D131" s="3">
        <f>COUNTA(D103:D130)</f>
        <v>20</v>
      </c>
      <c r="E131" s="3">
        <f>COUNTA(E103:E130)</f>
        <v>8</v>
      </c>
      <c r="F131" s="3">
        <f>COUNTA(F103:F130)</f>
        <v>1</v>
      </c>
      <c r="G131" s="3"/>
      <c r="I131" s="6">
        <v>41571</v>
      </c>
      <c r="J131" s="1" t="s">
        <v>3432</v>
      </c>
      <c r="W131" s="2"/>
      <c r="X131" s="3"/>
      <c r="AB131" s="1" t="s">
        <v>4712</v>
      </c>
      <c r="AC131" s="1" t="s">
        <v>4712</v>
      </c>
    </row>
    <row r="132" spans="2:46" s="1" customFormat="1" ht="15" x14ac:dyDescent="0.25">
      <c r="C132" s="6">
        <v>41578</v>
      </c>
      <c r="D132" s="6">
        <v>41214</v>
      </c>
      <c r="E132" s="2"/>
      <c r="H132" s="1" t="s">
        <v>481</v>
      </c>
      <c r="I132" s="1" t="s">
        <v>483</v>
      </c>
      <c r="J132" s="1" t="s">
        <v>484</v>
      </c>
      <c r="K132" s="1" t="s">
        <v>486</v>
      </c>
      <c r="L132" s="4" t="s">
        <v>485</v>
      </c>
      <c r="M132" s="1" t="s">
        <v>487</v>
      </c>
      <c r="N132" s="1" t="s">
        <v>488</v>
      </c>
      <c r="O132" s="1" t="s">
        <v>296</v>
      </c>
      <c r="P132" s="1">
        <v>85205</v>
      </c>
      <c r="V132" s="2" t="s">
        <v>3431</v>
      </c>
      <c r="W132" s="3"/>
      <c r="X132" s="1" t="s">
        <v>494</v>
      </c>
      <c r="AA132" s="1" t="s">
        <v>4712</v>
      </c>
      <c r="AC132" s="1" t="s">
        <v>4712</v>
      </c>
      <c r="AD132" s="1" t="s">
        <v>4712</v>
      </c>
      <c r="AE132" s="1" t="s">
        <v>4712</v>
      </c>
      <c r="AF132" s="1" t="s">
        <v>4712</v>
      </c>
      <c r="AG132" s="1" t="s">
        <v>4712</v>
      </c>
      <c r="AI132" s="1" t="s">
        <v>4712</v>
      </c>
      <c r="AJ132" s="1" t="s">
        <v>4712</v>
      </c>
      <c r="AK132" s="1" t="s">
        <v>4712</v>
      </c>
      <c r="AM132" s="1" t="s">
        <v>4712</v>
      </c>
      <c r="AN132" s="1" t="s">
        <v>4712</v>
      </c>
      <c r="AO132" s="1" t="s">
        <v>4712</v>
      </c>
      <c r="AP132" s="1" t="s">
        <v>4712</v>
      </c>
      <c r="AQ132" s="1" t="s">
        <v>4712</v>
      </c>
      <c r="AR132" s="1" t="s">
        <v>4712</v>
      </c>
      <c r="AS132" s="1" t="s">
        <v>4712</v>
      </c>
      <c r="AT132" s="1" t="s">
        <v>4712</v>
      </c>
    </row>
    <row r="133" spans="2:46" s="1" customFormat="1" ht="15" x14ac:dyDescent="0.25">
      <c r="C133" s="6">
        <v>41578</v>
      </c>
      <c r="D133" s="6">
        <v>41200</v>
      </c>
      <c r="E133" s="2"/>
      <c r="G133" s="1" t="s">
        <v>3162</v>
      </c>
      <c r="H133" s="1" t="s">
        <v>481</v>
      </c>
      <c r="I133" s="1" t="s">
        <v>5043</v>
      </c>
      <c r="J133" s="1" t="s">
        <v>5044</v>
      </c>
      <c r="K133" s="1" t="s">
        <v>5047</v>
      </c>
      <c r="L133" s="4" t="s">
        <v>5046</v>
      </c>
      <c r="M133" s="1" t="s">
        <v>2552</v>
      </c>
      <c r="N133" s="1" t="s">
        <v>488</v>
      </c>
      <c r="O133" s="1" t="s">
        <v>296</v>
      </c>
      <c r="P133" s="1">
        <v>85205</v>
      </c>
      <c r="T133" s="1" t="s">
        <v>3160</v>
      </c>
      <c r="U133" s="1" t="s">
        <v>3161</v>
      </c>
      <c r="V133" s="2" t="s">
        <v>3793</v>
      </c>
      <c r="W133" s="3" t="s">
        <v>3161</v>
      </c>
      <c r="X133" s="1" t="s">
        <v>1760</v>
      </c>
    </row>
    <row r="134" spans="2:46" s="1" customFormat="1" ht="15" x14ac:dyDescent="0.25">
      <c r="C134" s="6">
        <v>41578</v>
      </c>
      <c r="D134" s="6">
        <v>41221</v>
      </c>
      <c r="E134" s="2"/>
      <c r="G134" s="1" t="s">
        <v>3161</v>
      </c>
      <c r="H134" s="1" t="s">
        <v>481</v>
      </c>
      <c r="I134" s="1" t="s">
        <v>351</v>
      </c>
      <c r="J134" s="1" t="s">
        <v>708</v>
      </c>
      <c r="K134" s="1" t="s">
        <v>353</v>
      </c>
      <c r="L134" s="4" t="s">
        <v>495</v>
      </c>
      <c r="M134" s="1" t="s">
        <v>354</v>
      </c>
      <c r="N134" s="1" t="s">
        <v>355</v>
      </c>
      <c r="O134" s="1" t="s">
        <v>356</v>
      </c>
      <c r="P134" s="1">
        <v>58711</v>
      </c>
      <c r="T134" s="1" t="s">
        <v>3196</v>
      </c>
      <c r="U134" s="1" t="s">
        <v>3189</v>
      </c>
      <c r="V134" s="2"/>
      <c r="W134" s="3" t="s">
        <v>3161</v>
      </c>
      <c r="X134" s="1" t="s">
        <v>494</v>
      </c>
      <c r="AA134" s="1" t="s">
        <v>4712</v>
      </c>
      <c r="AC134" s="1" t="s">
        <v>5053</v>
      </c>
      <c r="AG134" s="1" t="s">
        <v>5053</v>
      </c>
      <c r="AI134" s="1" t="s">
        <v>5053</v>
      </c>
    </row>
    <row r="135" spans="2:46" s="1" customFormat="1" ht="15" x14ac:dyDescent="0.25">
      <c r="C135" s="6">
        <v>41578</v>
      </c>
      <c r="D135" s="6">
        <v>41200</v>
      </c>
      <c r="E135" s="2"/>
      <c r="G135" s="1" t="s">
        <v>3162</v>
      </c>
      <c r="H135" s="1" t="s">
        <v>3158</v>
      </c>
      <c r="I135" s="1" t="s">
        <v>3793</v>
      </c>
      <c r="J135" s="1" t="s">
        <v>3307</v>
      </c>
      <c r="K135" s="1" t="s">
        <v>3309</v>
      </c>
      <c r="L135" s="4" t="s">
        <v>3308</v>
      </c>
      <c r="M135" s="1" t="s">
        <v>3310</v>
      </c>
      <c r="N135" s="1" t="s">
        <v>3182</v>
      </c>
      <c r="O135" s="1" t="s">
        <v>296</v>
      </c>
      <c r="P135" s="1">
        <v>85233</v>
      </c>
      <c r="T135" s="1" t="s">
        <v>3160</v>
      </c>
      <c r="U135" s="1" t="s">
        <v>3161</v>
      </c>
      <c r="V135" s="2" t="s">
        <v>5043</v>
      </c>
      <c r="W135" s="3" t="s">
        <v>3161</v>
      </c>
      <c r="X135" s="1" t="s">
        <v>1760</v>
      </c>
    </row>
    <row r="136" spans="2:46" s="1" customFormat="1" ht="15" x14ac:dyDescent="0.25">
      <c r="C136" s="6">
        <v>41578</v>
      </c>
      <c r="D136" s="2"/>
      <c r="E136" s="2" t="s">
        <v>4712</v>
      </c>
      <c r="G136" s="1" t="s">
        <v>3161</v>
      </c>
      <c r="H136" s="1" t="s">
        <v>481</v>
      </c>
      <c r="I136" s="1" t="s">
        <v>1755</v>
      </c>
      <c r="J136" s="1" t="s">
        <v>987</v>
      </c>
      <c r="K136" s="1" t="s">
        <v>2546</v>
      </c>
      <c r="L136" s="4" t="s">
        <v>2544</v>
      </c>
      <c r="M136" s="1" t="s">
        <v>2545</v>
      </c>
      <c r="N136" s="1" t="s">
        <v>488</v>
      </c>
      <c r="O136" s="1" t="s">
        <v>296</v>
      </c>
      <c r="P136" s="1">
        <v>85209</v>
      </c>
      <c r="V136" s="2"/>
      <c r="W136" s="3"/>
    </row>
    <row r="137" spans="2:46" s="1" customFormat="1" ht="15" x14ac:dyDescent="0.25">
      <c r="C137" s="6">
        <v>41578</v>
      </c>
      <c r="D137" s="2"/>
      <c r="E137" s="2" t="s">
        <v>4712</v>
      </c>
      <c r="G137" s="1" t="s">
        <v>3161</v>
      </c>
      <c r="H137" s="1" t="s">
        <v>3158</v>
      </c>
      <c r="I137" s="1" t="s">
        <v>1755</v>
      </c>
      <c r="J137" s="1" t="s">
        <v>954</v>
      </c>
      <c r="K137" s="1" t="s">
        <v>2546</v>
      </c>
      <c r="L137" s="4" t="s">
        <v>2547</v>
      </c>
      <c r="M137" s="1" t="s">
        <v>2545</v>
      </c>
      <c r="N137" s="1" t="s">
        <v>488</v>
      </c>
      <c r="O137" s="1" t="s">
        <v>296</v>
      </c>
      <c r="P137" s="1">
        <v>85209</v>
      </c>
      <c r="V137" s="2"/>
      <c r="W137" s="3"/>
    </row>
    <row r="138" spans="2:46" s="1" customFormat="1" ht="15" x14ac:dyDescent="0.25">
      <c r="C138" s="6">
        <v>41578</v>
      </c>
      <c r="D138" s="6">
        <v>41221</v>
      </c>
      <c r="E138" s="2"/>
      <c r="H138" s="1" t="s">
        <v>481</v>
      </c>
      <c r="I138" s="1" t="s">
        <v>3040</v>
      </c>
      <c r="J138" s="1" t="s">
        <v>3041</v>
      </c>
      <c r="K138" s="1" t="s">
        <v>3043</v>
      </c>
      <c r="L138" s="4" t="s">
        <v>3042</v>
      </c>
      <c r="M138" s="1" t="s">
        <v>4931</v>
      </c>
      <c r="N138" s="1" t="s">
        <v>488</v>
      </c>
      <c r="O138" s="1" t="s">
        <v>296</v>
      </c>
      <c r="P138" s="1">
        <v>85206</v>
      </c>
      <c r="V138" s="2"/>
      <c r="W138" s="3"/>
      <c r="X138" s="1" t="s">
        <v>1760</v>
      </c>
    </row>
    <row r="139" spans="2:46" s="1" customFormat="1" ht="15" x14ac:dyDescent="0.25">
      <c r="C139" s="6">
        <v>41578</v>
      </c>
      <c r="D139" s="6">
        <v>41214</v>
      </c>
      <c r="E139" s="2"/>
      <c r="H139" s="1" t="s">
        <v>481</v>
      </c>
      <c r="I139" s="1" t="s">
        <v>2445</v>
      </c>
      <c r="J139" s="1" t="s">
        <v>3048</v>
      </c>
      <c r="K139" s="1" t="s">
        <v>3049</v>
      </c>
      <c r="L139" s="4"/>
      <c r="M139" s="1" t="s">
        <v>3050</v>
      </c>
      <c r="N139" s="1" t="s">
        <v>3051</v>
      </c>
      <c r="O139" s="1" t="s">
        <v>3052</v>
      </c>
      <c r="P139" s="1">
        <v>99507</v>
      </c>
      <c r="R139" s="1" t="s">
        <v>297</v>
      </c>
      <c r="V139" s="2"/>
      <c r="W139" s="3" t="s">
        <v>3161</v>
      </c>
    </row>
    <row r="140" spans="2:46" s="1" customFormat="1" ht="15" x14ac:dyDescent="0.25">
      <c r="C140" s="6">
        <v>41578</v>
      </c>
      <c r="D140" s="6">
        <v>41242</v>
      </c>
      <c r="E140" s="2"/>
      <c r="H140" s="1" t="s">
        <v>3158</v>
      </c>
      <c r="I140" s="1" t="s">
        <v>3099</v>
      </c>
      <c r="J140" s="1" t="s">
        <v>903</v>
      </c>
      <c r="K140" s="1" t="s">
        <v>3100</v>
      </c>
      <c r="L140" s="4" t="s">
        <v>5117</v>
      </c>
      <c r="M140" s="1" t="s">
        <v>3102</v>
      </c>
      <c r="N140" s="1" t="s">
        <v>488</v>
      </c>
      <c r="O140" s="1" t="s">
        <v>296</v>
      </c>
      <c r="P140" s="1">
        <v>85204</v>
      </c>
      <c r="T140" s="1" t="s">
        <v>3093</v>
      </c>
      <c r="U140" s="1" t="s">
        <v>3161</v>
      </c>
      <c r="V140" s="2" t="s">
        <v>3094</v>
      </c>
      <c r="W140" s="3" t="s">
        <v>3161</v>
      </c>
      <c r="X140" s="1" t="s">
        <v>1760</v>
      </c>
    </row>
    <row r="141" spans="2:46" s="1" customFormat="1" ht="15" x14ac:dyDescent="0.25">
      <c r="C141" s="6">
        <v>41578</v>
      </c>
      <c r="D141" s="6">
        <v>41200</v>
      </c>
      <c r="E141" s="2"/>
      <c r="G141" s="1" t="s">
        <v>3162</v>
      </c>
      <c r="H141" s="1" t="s">
        <v>481</v>
      </c>
      <c r="I141" s="1" t="s">
        <v>330</v>
      </c>
      <c r="J141" s="1" t="s">
        <v>904</v>
      </c>
      <c r="K141" s="1" t="s">
        <v>332</v>
      </c>
      <c r="L141" s="4" t="s">
        <v>5120</v>
      </c>
      <c r="M141" s="1" t="s">
        <v>333</v>
      </c>
      <c r="N141" s="1" t="s">
        <v>5031</v>
      </c>
      <c r="O141" s="1" t="s">
        <v>296</v>
      </c>
      <c r="P141" s="1">
        <v>85220</v>
      </c>
      <c r="V141" s="2"/>
      <c r="W141" s="3" t="s">
        <v>3161</v>
      </c>
      <c r="X141" s="1" t="s">
        <v>494</v>
      </c>
      <c r="AA141" s="1" t="s">
        <v>4712</v>
      </c>
      <c r="AB141" s="1" t="s">
        <v>4712</v>
      </c>
      <c r="AD141" s="1" t="s">
        <v>4712</v>
      </c>
      <c r="AE141" s="1" t="s">
        <v>4712</v>
      </c>
      <c r="AF141" s="1" t="s">
        <v>4712</v>
      </c>
      <c r="AG141" s="1" t="s">
        <v>4712</v>
      </c>
      <c r="AH141" s="1" t="s">
        <v>4712</v>
      </c>
      <c r="AJ141" s="1" t="s">
        <v>4712</v>
      </c>
      <c r="AK141" s="1" t="s">
        <v>4712</v>
      </c>
      <c r="AM141" s="1" t="s">
        <v>4712</v>
      </c>
    </row>
    <row r="142" spans="2:46" s="1" customFormat="1" ht="15" x14ac:dyDescent="0.25">
      <c r="B142" s="9"/>
      <c r="C142" s="6">
        <v>41578</v>
      </c>
      <c r="D142" s="6">
        <v>41256</v>
      </c>
      <c r="E142" s="2"/>
      <c r="H142" s="1" t="s">
        <v>3158</v>
      </c>
      <c r="I142" s="1" t="s">
        <v>2155</v>
      </c>
      <c r="J142" s="1" t="s">
        <v>2156</v>
      </c>
      <c r="K142" s="1" t="s">
        <v>2157</v>
      </c>
      <c r="L142" s="4"/>
      <c r="M142" s="1" t="s">
        <v>2158</v>
      </c>
      <c r="N142" s="1" t="s">
        <v>2159</v>
      </c>
      <c r="O142" s="1" t="s">
        <v>296</v>
      </c>
      <c r="P142" s="1">
        <v>85023</v>
      </c>
      <c r="T142" s="1" t="s">
        <v>3196</v>
      </c>
      <c r="U142" s="1" t="s">
        <v>3189</v>
      </c>
      <c r="V142" s="2" t="s">
        <v>3073</v>
      </c>
      <c r="W142" s="3"/>
    </row>
    <row r="143" spans="2:46" s="1" customFormat="1" ht="15" x14ac:dyDescent="0.25">
      <c r="B143" s="9"/>
      <c r="C143" s="6">
        <v>41578</v>
      </c>
      <c r="D143" s="6">
        <v>41221</v>
      </c>
      <c r="E143" s="2"/>
      <c r="H143" s="1" t="s">
        <v>3158</v>
      </c>
      <c r="I143" s="1" t="s">
        <v>1541</v>
      </c>
      <c r="J143" s="1" t="s">
        <v>1542</v>
      </c>
      <c r="K143" s="1" t="s">
        <v>1546</v>
      </c>
      <c r="L143" s="4" t="s">
        <v>1545</v>
      </c>
      <c r="M143" s="1" t="s">
        <v>98</v>
      </c>
      <c r="N143" s="1" t="s">
        <v>488</v>
      </c>
      <c r="O143" s="1" t="s">
        <v>296</v>
      </c>
      <c r="P143" s="1">
        <v>85206</v>
      </c>
      <c r="T143" s="1" t="s">
        <v>3196</v>
      </c>
      <c r="U143" s="1" t="s">
        <v>3161</v>
      </c>
      <c r="V143" s="2" t="s">
        <v>1550</v>
      </c>
      <c r="W143" s="3" t="s">
        <v>3161</v>
      </c>
      <c r="X143" s="1" t="s">
        <v>494</v>
      </c>
      <c r="Z143" s="1" t="s">
        <v>497</v>
      </c>
      <c r="AA143" s="1" t="s">
        <v>4712</v>
      </c>
      <c r="AB143" s="1" t="s">
        <v>4712</v>
      </c>
      <c r="AG143" s="1" t="s">
        <v>4712</v>
      </c>
    </row>
    <row r="144" spans="2:46" s="1" customFormat="1" ht="15" x14ac:dyDescent="0.25">
      <c r="B144" s="9"/>
      <c r="C144" s="6">
        <v>41578</v>
      </c>
      <c r="D144" s="2"/>
      <c r="E144" s="2" t="s">
        <v>4712</v>
      </c>
      <c r="G144" s="1" t="s">
        <v>3161</v>
      </c>
      <c r="H144" s="1" t="s">
        <v>3158</v>
      </c>
      <c r="I144" s="1" t="s">
        <v>2236</v>
      </c>
      <c r="J144" s="1" t="s">
        <v>1023</v>
      </c>
      <c r="K144" s="1" t="s">
        <v>96</v>
      </c>
      <c r="L144" s="4" t="s">
        <v>3814</v>
      </c>
      <c r="M144" s="1" t="s">
        <v>986</v>
      </c>
      <c r="N144" s="1" t="s">
        <v>5031</v>
      </c>
      <c r="O144" s="1" t="s">
        <v>296</v>
      </c>
      <c r="P144" s="1">
        <v>85120</v>
      </c>
      <c r="V144" s="2"/>
      <c r="W144" s="3"/>
      <c r="X144" s="1" t="s">
        <v>494</v>
      </c>
      <c r="AA144" s="1" t="s">
        <v>4712</v>
      </c>
      <c r="AB144" s="1" t="s">
        <v>4712</v>
      </c>
      <c r="AC144" s="1" t="s">
        <v>4712</v>
      </c>
      <c r="AE144" s="1" t="s">
        <v>4712</v>
      </c>
      <c r="AF144" s="1" t="s">
        <v>4712</v>
      </c>
      <c r="AI144" s="1" t="s">
        <v>4712</v>
      </c>
      <c r="AJ144" s="1" t="s">
        <v>4712</v>
      </c>
      <c r="AM144" s="1" t="s">
        <v>4712</v>
      </c>
    </row>
    <row r="145" spans="2:39" s="1" customFormat="1" ht="15" x14ac:dyDescent="0.25">
      <c r="C145" s="3">
        <f>COUNTA(C132:C144)</f>
        <v>13</v>
      </c>
      <c r="D145" s="3">
        <f>COUNTA(D132:D144)</f>
        <v>10</v>
      </c>
      <c r="E145" s="3">
        <f>COUNTA(E132:E144)</f>
        <v>3</v>
      </c>
      <c r="F145" s="3">
        <f>COUNTA(F132:F144)</f>
        <v>0</v>
      </c>
      <c r="G145" s="3"/>
      <c r="I145" s="6">
        <v>41578</v>
      </c>
      <c r="J145" s="1" t="s">
        <v>3432</v>
      </c>
      <c r="W145" s="2"/>
      <c r="X145" s="3"/>
      <c r="AB145" s="1" t="s">
        <v>4712</v>
      </c>
      <c r="AC145" s="1" t="s">
        <v>4712</v>
      </c>
    </row>
    <row r="146" spans="2:39" ht="15" x14ac:dyDescent="0.25">
      <c r="C146" s="3">
        <f>C145+C131+C102+C68</f>
        <v>140</v>
      </c>
      <c r="D146" s="3">
        <f>D145+D131+D102+D68</f>
        <v>113</v>
      </c>
      <c r="E146" s="3">
        <f>E145+E131+E102+E68</f>
        <v>27</v>
      </c>
      <c r="F146" s="3">
        <f>F145+F131+F102+F68</f>
        <v>4</v>
      </c>
      <c r="I146" s="11" t="s">
        <v>2670</v>
      </c>
      <c r="J146" s="1" t="s">
        <v>3432</v>
      </c>
      <c r="N146" s="5"/>
    </row>
    <row r="147" spans="2:39" s="1" customFormat="1" ht="15" x14ac:dyDescent="0.25">
      <c r="C147" s="6">
        <v>41585</v>
      </c>
      <c r="D147" s="2"/>
      <c r="E147" s="2" t="s">
        <v>4712</v>
      </c>
      <c r="H147" s="1" t="s">
        <v>3158</v>
      </c>
      <c r="I147" s="1" t="s">
        <v>2730</v>
      </c>
      <c r="J147" s="1" t="s">
        <v>2733</v>
      </c>
      <c r="K147" s="1" t="s">
        <v>2649</v>
      </c>
      <c r="L147" s="4" t="s">
        <v>2734</v>
      </c>
      <c r="M147" s="1" t="s">
        <v>2650</v>
      </c>
      <c r="N147" s="1" t="s">
        <v>5031</v>
      </c>
      <c r="O147" s="1" t="s">
        <v>296</v>
      </c>
      <c r="P147" s="1">
        <v>85117</v>
      </c>
      <c r="V147" s="2"/>
      <c r="W147" s="3"/>
      <c r="X147" s="1" t="s">
        <v>367</v>
      </c>
    </row>
    <row r="148" spans="2:39" s="1" customFormat="1" ht="15" x14ac:dyDescent="0.25">
      <c r="C148" s="6">
        <v>41585</v>
      </c>
      <c r="D148" s="2"/>
      <c r="E148" s="2" t="s">
        <v>4712</v>
      </c>
      <c r="H148" s="1" t="s">
        <v>481</v>
      </c>
      <c r="I148" s="1" t="s">
        <v>2429</v>
      </c>
      <c r="J148" s="1" t="s">
        <v>2651</v>
      </c>
      <c r="K148" s="1" t="s">
        <v>2430</v>
      </c>
      <c r="L148" s="4" t="s">
        <v>2431</v>
      </c>
      <c r="M148" s="1" t="s">
        <v>2652</v>
      </c>
      <c r="N148" s="1" t="s">
        <v>3023</v>
      </c>
      <c r="O148" s="1" t="s">
        <v>296</v>
      </c>
      <c r="P148" s="1">
        <v>85209</v>
      </c>
      <c r="V148" s="2"/>
      <c r="W148" s="3"/>
      <c r="X148" s="1" t="s">
        <v>1760</v>
      </c>
    </row>
    <row r="149" spans="2:39" s="1" customFormat="1" ht="15" x14ac:dyDescent="0.25">
      <c r="C149" s="6">
        <v>41585</v>
      </c>
      <c r="D149" s="2"/>
      <c r="E149" s="2" t="s">
        <v>4712</v>
      </c>
      <c r="H149" s="1" t="s">
        <v>481</v>
      </c>
      <c r="I149" s="1" t="s">
        <v>1032</v>
      </c>
      <c r="J149" s="1" t="s">
        <v>361</v>
      </c>
      <c r="K149" s="1" t="s">
        <v>1648</v>
      </c>
      <c r="L149" s="4" t="s">
        <v>1034</v>
      </c>
      <c r="M149" s="1" t="s">
        <v>1033</v>
      </c>
      <c r="N149" s="1" t="s">
        <v>488</v>
      </c>
      <c r="O149" s="1" t="s">
        <v>296</v>
      </c>
      <c r="P149" s="1">
        <v>85204</v>
      </c>
      <c r="T149" s="1" t="s">
        <v>3196</v>
      </c>
      <c r="U149" s="1" t="s">
        <v>3161</v>
      </c>
      <c r="V149" s="2"/>
      <c r="W149" s="3"/>
      <c r="X149" s="1" t="s">
        <v>494</v>
      </c>
      <c r="AA149" s="1" t="s">
        <v>4712</v>
      </c>
    </row>
    <row r="150" spans="2:39" s="1" customFormat="1" ht="15" x14ac:dyDescent="0.25">
      <c r="C150" s="6">
        <v>41585</v>
      </c>
      <c r="D150" s="2"/>
      <c r="E150" s="2" t="s">
        <v>4712</v>
      </c>
      <c r="H150" s="1" t="s">
        <v>3158</v>
      </c>
      <c r="I150" s="1" t="s">
        <v>1032</v>
      </c>
      <c r="J150" s="1" t="s">
        <v>1035</v>
      </c>
      <c r="K150" s="1" t="s">
        <v>1648</v>
      </c>
      <c r="L150" s="4" t="s">
        <v>1034</v>
      </c>
      <c r="M150" s="1" t="s">
        <v>1033</v>
      </c>
      <c r="N150" s="1" t="s">
        <v>488</v>
      </c>
      <c r="O150" s="1" t="s">
        <v>296</v>
      </c>
      <c r="P150" s="1">
        <v>85204</v>
      </c>
      <c r="T150" s="1" t="s">
        <v>3196</v>
      </c>
      <c r="U150" s="1" t="s">
        <v>1036</v>
      </c>
      <c r="V150" s="2"/>
      <c r="W150" s="3"/>
      <c r="X150" s="1" t="s">
        <v>5052</v>
      </c>
      <c r="AA150" s="1" t="s">
        <v>4712</v>
      </c>
    </row>
    <row r="151" spans="2:39" s="1" customFormat="1" ht="15" x14ac:dyDescent="0.25">
      <c r="C151" s="6">
        <v>41585</v>
      </c>
      <c r="D151" s="6">
        <v>41221</v>
      </c>
      <c r="E151" s="2"/>
      <c r="G151" s="1" t="s">
        <v>3161</v>
      </c>
      <c r="H151" s="1" t="s">
        <v>3158</v>
      </c>
      <c r="I151" s="1" t="s">
        <v>5017</v>
      </c>
      <c r="J151" s="1" t="s">
        <v>5018</v>
      </c>
      <c r="K151" s="1" t="s">
        <v>1649</v>
      </c>
      <c r="L151" s="4" t="s">
        <v>5019</v>
      </c>
      <c r="M151" s="1" t="s">
        <v>5023</v>
      </c>
      <c r="N151" s="1" t="s">
        <v>488</v>
      </c>
      <c r="O151" s="1" t="s">
        <v>296</v>
      </c>
      <c r="P151" s="1">
        <v>85209</v>
      </c>
      <c r="T151" s="1" t="s">
        <v>3196</v>
      </c>
      <c r="U151" s="1" t="s">
        <v>3161</v>
      </c>
      <c r="V151" s="2"/>
      <c r="W151" s="3" t="s">
        <v>3161</v>
      </c>
      <c r="X151" s="1" t="s">
        <v>494</v>
      </c>
      <c r="AA151" s="1" t="s">
        <v>4712</v>
      </c>
      <c r="AB151" s="1" t="s">
        <v>4712</v>
      </c>
      <c r="AE151" s="1" t="s">
        <v>4712</v>
      </c>
      <c r="AG151" s="1" t="s">
        <v>4712</v>
      </c>
      <c r="AH151" s="1" t="s">
        <v>4712</v>
      </c>
      <c r="AI151" s="1" t="s">
        <v>4712</v>
      </c>
      <c r="AJ151" s="1" t="s">
        <v>4712</v>
      </c>
      <c r="AK151" s="1" t="s">
        <v>4712</v>
      </c>
      <c r="AL151" s="1" t="s">
        <v>4712</v>
      </c>
      <c r="AM151" s="1" t="s">
        <v>4712</v>
      </c>
    </row>
    <row r="152" spans="2:39" s="1" customFormat="1" ht="15" x14ac:dyDescent="0.25">
      <c r="C152" s="6">
        <v>41585</v>
      </c>
      <c r="D152" s="6">
        <v>41228</v>
      </c>
      <c r="E152" s="2"/>
      <c r="G152" s="1" t="s">
        <v>3161</v>
      </c>
      <c r="H152" s="1" t="s">
        <v>3158</v>
      </c>
      <c r="I152" s="1" t="s">
        <v>1554</v>
      </c>
      <c r="J152" s="1" t="s">
        <v>1604</v>
      </c>
      <c r="K152" s="1" t="s">
        <v>1555</v>
      </c>
      <c r="L152" s="4"/>
      <c r="M152" s="1" t="s">
        <v>1556</v>
      </c>
      <c r="N152" s="1" t="s">
        <v>488</v>
      </c>
      <c r="O152" s="1" t="s">
        <v>296</v>
      </c>
      <c r="P152" s="1">
        <v>85209</v>
      </c>
      <c r="T152" s="1" t="s">
        <v>3196</v>
      </c>
      <c r="U152" s="1" t="s">
        <v>3189</v>
      </c>
      <c r="V152" s="2"/>
      <c r="W152" s="3" t="s">
        <v>3161</v>
      </c>
    </row>
    <row r="153" spans="2:39" s="1" customFormat="1" ht="15" x14ac:dyDescent="0.25">
      <c r="C153" s="6">
        <v>41585</v>
      </c>
      <c r="D153" s="6">
        <v>41228</v>
      </c>
      <c r="E153" s="2"/>
      <c r="G153" s="1" t="s">
        <v>3161</v>
      </c>
      <c r="H153" s="1" t="s">
        <v>481</v>
      </c>
      <c r="I153" s="1" t="s">
        <v>1554</v>
      </c>
      <c r="J153" s="1" t="s">
        <v>1557</v>
      </c>
      <c r="K153" s="1" t="s">
        <v>1555</v>
      </c>
      <c r="L153" s="4"/>
      <c r="M153" s="1" t="s">
        <v>1556</v>
      </c>
      <c r="N153" s="1" t="s">
        <v>488</v>
      </c>
      <c r="O153" s="1" t="s">
        <v>296</v>
      </c>
      <c r="P153" s="1">
        <v>85209</v>
      </c>
      <c r="T153" s="1" t="s">
        <v>3196</v>
      </c>
      <c r="U153" s="1" t="s">
        <v>3189</v>
      </c>
      <c r="V153" s="2"/>
      <c r="W153" s="3" t="s">
        <v>3161</v>
      </c>
    </row>
    <row r="154" spans="2:39" s="1" customFormat="1" ht="15" x14ac:dyDescent="0.25">
      <c r="B154" s="9"/>
      <c r="C154" s="6">
        <v>41585</v>
      </c>
      <c r="D154" s="2"/>
      <c r="E154" s="2" t="s">
        <v>4712</v>
      </c>
      <c r="H154" s="1" t="s">
        <v>3158</v>
      </c>
      <c r="I154" s="1" t="s">
        <v>2653</v>
      </c>
      <c r="J154" s="1" t="s">
        <v>2451</v>
      </c>
      <c r="K154" s="1" t="s">
        <v>2654</v>
      </c>
      <c r="L154" s="4" t="s">
        <v>2655</v>
      </c>
      <c r="M154" s="1" t="s">
        <v>389</v>
      </c>
      <c r="N154" s="1" t="s">
        <v>650</v>
      </c>
      <c r="O154" s="1" t="s">
        <v>296</v>
      </c>
      <c r="P154" s="1">
        <v>85225</v>
      </c>
      <c r="V154" s="2"/>
      <c r="W154" s="3"/>
    </row>
    <row r="155" spans="2:39" ht="15" x14ac:dyDescent="0.25">
      <c r="C155" s="3">
        <f>COUNTA(C147:C154)</f>
        <v>8</v>
      </c>
      <c r="D155" s="3">
        <f>COUNTA(D147:D154)</f>
        <v>3</v>
      </c>
      <c r="E155" s="3">
        <f>COUNTA(E147:E154)</f>
        <v>5</v>
      </c>
      <c r="F155" s="3">
        <f>COUNTA(F147:F154)</f>
        <v>0</v>
      </c>
      <c r="I155" s="6">
        <v>41585</v>
      </c>
      <c r="J155" s="1" t="s">
        <v>3432</v>
      </c>
    </row>
    <row r="156" spans="2:39" s="1" customFormat="1" ht="15" x14ac:dyDescent="0.25">
      <c r="C156" s="6">
        <v>41592</v>
      </c>
      <c r="D156" s="2"/>
      <c r="E156" s="2" t="s">
        <v>4712</v>
      </c>
      <c r="H156" s="1" t="s">
        <v>481</v>
      </c>
      <c r="I156" s="1" t="s">
        <v>2828</v>
      </c>
      <c r="J156" s="1" t="s">
        <v>2829</v>
      </c>
      <c r="K156" s="1" t="s">
        <v>2830</v>
      </c>
      <c r="L156" s="4" t="s">
        <v>2832</v>
      </c>
      <c r="M156" s="1" t="s">
        <v>2831</v>
      </c>
      <c r="N156" s="1" t="s">
        <v>488</v>
      </c>
      <c r="O156" s="1" t="s">
        <v>296</v>
      </c>
      <c r="P156" s="1">
        <v>85209</v>
      </c>
      <c r="V156" s="2"/>
      <c r="W156" s="3" t="s">
        <v>3161</v>
      </c>
      <c r="X156" s="1" t="s">
        <v>480</v>
      </c>
    </row>
    <row r="157" spans="2:39" s="1" customFormat="1" ht="15" x14ac:dyDescent="0.25">
      <c r="C157" s="6">
        <v>41592</v>
      </c>
      <c r="D157" s="2"/>
      <c r="E157" s="2" t="s">
        <v>4712</v>
      </c>
      <c r="H157" s="1" t="s">
        <v>3158</v>
      </c>
      <c r="I157" s="1" t="s">
        <v>2828</v>
      </c>
      <c r="J157" s="1" t="s">
        <v>4578</v>
      </c>
      <c r="K157" s="1" t="s">
        <v>2830</v>
      </c>
      <c r="L157" s="4" t="s">
        <v>2832</v>
      </c>
      <c r="M157" s="1" t="s">
        <v>2831</v>
      </c>
      <c r="N157" s="1" t="s">
        <v>488</v>
      </c>
      <c r="O157" s="1" t="s">
        <v>296</v>
      </c>
      <c r="P157" s="1">
        <v>85209</v>
      </c>
      <c r="V157" s="2"/>
      <c r="W157" s="3" t="s">
        <v>3161</v>
      </c>
      <c r="X157" s="1" t="s">
        <v>4577</v>
      </c>
    </row>
    <row r="158" spans="2:39" s="1" customFormat="1" ht="15" x14ac:dyDescent="0.25">
      <c r="C158" s="6">
        <v>41592</v>
      </c>
      <c r="D158" s="6">
        <v>41221</v>
      </c>
      <c r="E158" s="2"/>
      <c r="H158" s="1" t="s">
        <v>3158</v>
      </c>
      <c r="I158" s="1" t="s">
        <v>4592</v>
      </c>
      <c r="J158" s="1" t="s">
        <v>4593</v>
      </c>
      <c r="K158" s="1" t="s">
        <v>2582</v>
      </c>
      <c r="L158" s="4" t="s">
        <v>5174</v>
      </c>
      <c r="M158" s="1" t="s">
        <v>3360</v>
      </c>
      <c r="N158" s="1" t="s">
        <v>488</v>
      </c>
      <c r="O158" s="1" t="s">
        <v>296</v>
      </c>
      <c r="P158" s="1">
        <v>85209</v>
      </c>
      <c r="T158" s="1" t="s">
        <v>3196</v>
      </c>
      <c r="U158" s="1" t="s">
        <v>3161</v>
      </c>
      <c r="V158" s="2" t="s">
        <v>5092</v>
      </c>
      <c r="W158" s="3"/>
      <c r="X158" s="1" t="s">
        <v>2769</v>
      </c>
    </row>
    <row r="159" spans="2:39" s="1" customFormat="1" ht="15" x14ac:dyDescent="0.25">
      <c r="C159" s="6">
        <v>41592</v>
      </c>
      <c r="D159" s="6">
        <v>41200</v>
      </c>
      <c r="E159" s="2"/>
      <c r="H159" s="1" t="s">
        <v>481</v>
      </c>
      <c r="I159" s="1" t="s">
        <v>124</v>
      </c>
      <c r="J159" s="1" t="s">
        <v>1532</v>
      </c>
      <c r="K159" s="1" t="s">
        <v>125</v>
      </c>
      <c r="L159" s="4"/>
      <c r="M159" s="1" t="s">
        <v>3433</v>
      </c>
      <c r="N159" s="1" t="s">
        <v>126</v>
      </c>
      <c r="O159" s="1" t="s">
        <v>296</v>
      </c>
      <c r="P159" s="1">
        <v>85028</v>
      </c>
      <c r="V159" s="2"/>
      <c r="W159" s="3"/>
    </row>
    <row r="160" spans="2:39" s="1" customFormat="1" ht="15" x14ac:dyDescent="0.25">
      <c r="C160" s="6">
        <v>41592</v>
      </c>
      <c r="D160" s="6">
        <v>41228</v>
      </c>
      <c r="E160" s="2"/>
      <c r="H160" s="1" t="s">
        <v>481</v>
      </c>
      <c r="I160" s="1" t="s">
        <v>3856</v>
      </c>
      <c r="J160" s="1" t="s">
        <v>868</v>
      </c>
      <c r="K160" s="1" t="s">
        <v>4419</v>
      </c>
      <c r="L160" s="4"/>
      <c r="M160" s="1" t="s">
        <v>4420</v>
      </c>
      <c r="N160" s="1" t="s">
        <v>488</v>
      </c>
      <c r="O160" s="1" t="s">
        <v>296</v>
      </c>
      <c r="P160" s="1">
        <v>85208</v>
      </c>
      <c r="T160" s="1" t="s">
        <v>3175</v>
      </c>
      <c r="U160" s="1" t="s">
        <v>3189</v>
      </c>
      <c r="V160" s="2" t="s">
        <v>2764</v>
      </c>
      <c r="W160" s="3" t="s">
        <v>3161</v>
      </c>
    </row>
    <row r="161" spans="1:39" s="1" customFormat="1" ht="15" x14ac:dyDescent="0.25">
      <c r="C161" s="6">
        <v>41592</v>
      </c>
      <c r="D161" s="2"/>
      <c r="E161" s="2" t="s">
        <v>4712</v>
      </c>
      <c r="G161" s="1" t="s">
        <v>3161</v>
      </c>
      <c r="H161" s="1" t="s">
        <v>3158</v>
      </c>
      <c r="I161" s="1" t="s">
        <v>1019</v>
      </c>
      <c r="J161" s="1" t="s">
        <v>436</v>
      </c>
      <c r="K161" s="1" t="s">
        <v>1020</v>
      </c>
      <c r="L161" s="4" t="s">
        <v>2990</v>
      </c>
      <c r="M161" s="1" t="s">
        <v>2991</v>
      </c>
      <c r="N161" s="1" t="s">
        <v>488</v>
      </c>
      <c r="O161" s="1" t="s">
        <v>296</v>
      </c>
      <c r="P161" s="1">
        <v>85213</v>
      </c>
      <c r="T161" s="1" t="s">
        <v>3196</v>
      </c>
      <c r="U161" s="1" t="s">
        <v>3189</v>
      </c>
      <c r="V161" s="2" t="s">
        <v>1021</v>
      </c>
      <c r="W161" s="3"/>
    </row>
    <row r="162" spans="1:39" s="1" customFormat="1" ht="15" x14ac:dyDescent="0.25">
      <c r="C162" s="6">
        <v>41592</v>
      </c>
      <c r="D162" s="6">
        <v>41221</v>
      </c>
      <c r="E162" s="2"/>
      <c r="H162" s="1" t="s">
        <v>481</v>
      </c>
      <c r="I162" s="1" t="s">
        <v>5092</v>
      </c>
      <c r="J162" s="1" t="s">
        <v>711</v>
      </c>
      <c r="K162" s="1" t="s">
        <v>5148</v>
      </c>
      <c r="L162" s="4"/>
      <c r="M162" s="1" t="s">
        <v>1906</v>
      </c>
      <c r="N162" s="1" t="s">
        <v>488</v>
      </c>
      <c r="O162" s="1" t="s">
        <v>296</v>
      </c>
      <c r="P162" s="1">
        <v>85206</v>
      </c>
      <c r="T162" s="1" t="s">
        <v>3196</v>
      </c>
      <c r="U162" s="1" t="s">
        <v>5091</v>
      </c>
      <c r="V162" s="2" t="s">
        <v>4592</v>
      </c>
      <c r="W162" s="3"/>
    </row>
    <row r="163" spans="1:39" s="1" customFormat="1" ht="15" x14ac:dyDescent="0.25">
      <c r="C163" s="6">
        <v>41592</v>
      </c>
      <c r="D163" s="6">
        <v>41221</v>
      </c>
      <c r="E163" s="2"/>
      <c r="H163" s="1" t="s">
        <v>3158</v>
      </c>
      <c r="I163" s="1" t="s">
        <v>4625</v>
      </c>
      <c r="J163" s="1" t="s">
        <v>4593</v>
      </c>
      <c r="K163" s="1" t="s">
        <v>4627</v>
      </c>
      <c r="L163" s="4" t="s">
        <v>4626</v>
      </c>
      <c r="M163" s="1" t="s">
        <v>4628</v>
      </c>
      <c r="N163" s="1" t="s">
        <v>488</v>
      </c>
      <c r="O163" s="1" t="s">
        <v>296</v>
      </c>
      <c r="P163" s="1">
        <v>85206</v>
      </c>
      <c r="V163" s="2"/>
      <c r="W163" s="3" t="s">
        <v>3161</v>
      </c>
      <c r="X163" s="1" t="s">
        <v>494</v>
      </c>
      <c r="Z163" s="1" t="s">
        <v>3594</v>
      </c>
      <c r="AA163" s="1" t="s">
        <v>4712</v>
      </c>
      <c r="AB163" s="1" t="s">
        <v>4712</v>
      </c>
      <c r="AC163" s="1" t="s">
        <v>4712</v>
      </c>
      <c r="AD163" s="1" t="s">
        <v>4712</v>
      </c>
      <c r="AK163" s="1" t="s">
        <v>4712</v>
      </c>
      <c r="AL163" s="1" t="s">
        <v>4712</v>
      </c>
      <c r="AM163" s="1" t="s">
        <v>4712</v>
      </c>
    </row>
    <row r="164" spans="1:39" s="1" customFormat="1" ht="15" x14ac:dyDescent="0.25">
      <c r="C164" s="6">
        <v>41592</v>
      </c>
      <c r="D164" s="2"/>
      <c r="E164" s="2" t="s">
        <v>4712</v>
      </c>
      <c r="H164" s="1" t="s">
        <v>481</v>
      </c>
      <c r="I164" s="1" t="s">
        <v>1122</v>
      </c>
      <c r="J164" s="1" t="s">
        <v>4364</v>
      </c>
      <c r="K164" s="1" t="s">
        <v>3218</v>
      </c>
      <c r="L164" s="4" t="s">
        <v>1124</v>
      </c>
      <c r="M164" s="1" t="s">
        <v>1123</v>
      </c>
      <c r="N164" s="1" t="s">
        <v>488</v>
      </c>
      <c r="O164" s="1" t="s">
        <v>296</v>
      </c>
      <c r="P164" s="1">
        <v>85201</v>
      </c>
      <c r="V164" s="2"/>
      <c r="W164" s="3"/>
      <c r="X164" s="1" t="s">
        <v>367</v>
      </c>
    </row>
    <row r="165" spans="1:39" s="1" customFormat="1" ht="15" x14ac:dyDescent="0.25">
      <c r="B165" s="9"/>
      <c r="C165" s="6">
        <v>41592</v>
      </c>
      <c r="D165" s="6">
        <v>41228</v>
      </c>
      <c r="E165" s="2"/>
      <c r="H165" s="1" t="s">
        <v>3158</v>
      </c>
      <c r="I165" s="1" t="s">
        <v>2764</v>
      </c>
      <c r="J165" s="1" t="s">
        <v>3688</v>
      </c>
      <c r="K165" s="1" t="s">
        <v>2765</v>
      </c>
      <c r="L165" s="4"/>
      <c r="M165" s="1" t="s">
        <v>1928</v>
      </c>
      <c r="N165" s="1" t="s">
        <v>488</v>
      </c>
      <c r="O165" s="1" t="s">
        <v>296</v>
      </c>
      <c r="T165" s="1" t="s">
        <v>3160</v>
      </c>
      <c r="U165" s="1" t="s">
        <v>3189</v>
      </c>
      <c r="V165" s="2" t="s">
        <v>3856</v>
      </c>
      <c r="W165" s="3" t="s">
        <v>3161</v>
      </c>
    </row>
    <row r="166" spans="1:39" s="1" customFormat="1" ht="15" x14ac:dyDescent="0.25">
      <c r="B166" s="9"/>
      <c r="C166" s="6">
        <v>41592</v>
      </c>
      <c r="D166" s="6">
        <v>41249</v>
      </c>
      <c r="E166" s="2"/>
      <c r="H166" s="1" t="s">
        <v>481</v>
      </c>
      <c r="I166" s="1" t="s">
        <v>1526</v>
      </c>
      <c r="J166" s="1" t="s">
        <v>1527</v>
      </c>
      <c r="K166" s="1" t="s">
        <v>1529</v>
      </c>
      <c r="L166" s="4" t="s">
        <v>1528</v>
      </c>
      <c r="M166" s="1" t="s">
        <v>1530</v>
      </c>
      <c r="N166" s="1" t="s">
        <v>488</v>
      </c>
      <c r="O166" s="1" t="s">
        <v>296</v>
      </c>
      <c r="P166" s="1">
        <v>85205</v>
      </c>
      <c r="T166" s="1" t="s">
        <v>3196</v>
      </c>
      <c r="U166" s="1" t="s">
        <v>3161</v>
      </c>
      <c r="V166" s="2"/>
      <c r="W166" s="3" t="s">
        <v>3161</v>
      </c>
      <c r="X166" s="1" t="s">
        <v>1760</v>
      </c>
    </row>
    <row r="167" spans="1:39" s="1" customFormat="1" ht="15" x14ac:dyDescent="0.25">
      <c r="C167" s="6">
        <v>41592</v>
      </c>
      <c r="D167" s="2"/>
      <c r="E167" s="2" t="s">
        <v>4712</v>
      </c>
      <c r="H167" s="1" t="s">
        <v>3158</v>
      </c>
      <c r="I167" s="1" t="s">
        <v>3219</v>
      </c>
      <c r="J167" s="1" t="s">
        <v>3220</v>
      </c>
      <c r="K167" s="1" t="s">
        <v>2396</v>
      </c>
      <c r="L167" s="4"/>
      <c r="M167" s="1" t="s">
        <v>2397</v>
      </c>
      <c r="N167" s="1" t="s">
        <v>2398</v>
      </c>
      <c r="O167" s="1" t="s">
        <v>296</v>
      </c>
      <c r="P167" s="1">
        <v>85044</v>
      </c>
      <c r="V167" s="2"/>
      <c r="W167" s="3"/>
    </row>
    <row r="168" spans="1:39" s="1" customFormat="1" ht="15" x14ac:dyDescent="0.25">
      <c r="C168" s="6">
        <v>41592</v>
      </c>
      <c r="D168" s="6">
        <v>41242</v>
      </c>
      <c r="E168" s="2"/>
      <c r="H168" s="1" t="s">
        <v>481</v>
      </c>
      <c r="I168" s="1" t="s">
        <v>914</v>
      </c>
      <c r="J168" s="1" t="s">
        <v>1690</v>
      </c>
      <c r="K168" s="1" t="s">
        <v>2400</v>
      </c>
      <c r="L168" s="4"/>
      <c r="M168" s="1" t="s">
        <v>2401</v>
      </c>
      <c r="N168" s="1" t="s">
        <v>488</v>
      </c>
      <c r="O168" s="1" t="s">
        <v>296</v>
      </c>
      <c r="P168" s="1">
        <v>85209</v>
      </c>
      <c r="V168" s="2" t="s">
        <v>915</v>
      </c>
      <c r="W168" s="3"/>
    </row>
    <row r="169" spans="1:39" s="1" customFormat="1" ht="15" x14ac:dyDescent="0.25">
      <c r="C169" s="6">
        <v>41592</v>
      </c>
      <c r="D169" s="6">
        <v>41242</v>
      </c>
      <c r="E169" s="2"/>
      <c r="H169" s="1" t="s">
        <v>3158</v>
      </c>
      <c r="I169" s="1" t="s">
        <v>2399</v>
      </c>
      <c r="J169" s="1" t="s">
        <v>916</v>
      </c>
      <c r="K169" s="1" t="s">
        <v>2400</v>
      </c>
      <c r="L169" s="4"/>
      <c r="M169" s="1" t="s">
        <v>2401</v>
      </c>
      <c r="N169" s="1" t="s">
        <v>488</v>
      </c>
      <c r="O169" s="1" t="s">
        <v>296</v>
      </c>
      <c r="P169" s="1">
        <v>85209</v>
      </c>
      <c r="V169" s="2" t="s">
        <v>914</v>
      </c>
      <c r="W169" s="3"/>
    </row>
    <row r="170" spans="1:39" s="1" customFormat="1" ht="15" x14ac:dyDescent="0.25">
      <c r="B170" s="9"/>
      <c r="C170" s="6">
        <v>41592</v>
      </c>
      <c r="D170" s="6">
        <v>41200</v>
      </c>
      <c r="E170" s="2"/>
      <c r="H170" s="1" t="s">
        <v>3158</v>
      </c>
      <c r="I170" s="1" t="s">
        <v>129</v>
      </c>
      <c r="J170" s="1" t="s">
        <v>954</v>
      </c>
      <c r="K170" s="1" t="s">
        <v>130</v>
      </c>
      <c r="L170" s="4"/>
      <c r="M170" s="1" t="s">
        <v>4296</v>
      </c>
      <c r="N170" s="1" t="s">
        <v>131</v>
      </c>
      <c r="O170" s="1" t="s">
        <v>296</v>
      </c>
      <c r="P170" s="1">
        <v>85205</v>
      </c>
      <c r="V170" s="2"/>
      <c r="W170" s="3"/>
    </row>
    <row r="171" spans="1:39" ht="15" x14ac:dyDescent="0.25">
      <c r="C171" s="3">
        <f>COUNTA(C156:C170)</f>
        <v>15</v>
      </c>
      <c r="D171" s="3">
        <f>COUNTA(D156:D170)</f>
        <v>10</v>
      </c>
      <c r="E171" s="3">
        <f>COUNTA(E156:E170)</f>
        <v>5</v>
      </c>
      <c r="F171" s="3">
        <f>COUNTA(F156:F170)</f>
        <v>0</v>
      </c>
      <c r="I171" s="6">
        <v>41592</v>
      </c>
      <c r="J171" s="1" t="s">
        <v>3432</v>
      </c>
    </row>
    <row r="172" spans="1:39" s="1" customFormat="1" ht="15" x14ac:dyDescent="0.25">
      <c r="A172"/>
      <c r="B172"/>
      <c r="C172" s="6">
        <v>41599</v>
      </c>
      <c r="D172" s="2"/>
      <c r="E172" s="2" t="s">
        <v>4712</v>
      </c>
      <c r="H172" s="1" t="s">
        <v>481</v>
      </c>
      <c r="I172" s="1" t="s">
        <v>2922</v>
      </c>
      <c r="J172" s="1" t="s">
        <v>4745</v>
      </c>
      <c r="K172" s="1" t="s">
        <v>2923</v>
      </c>
      <c r="L172" s="4"/>
      <c r="M172" s="1" t="s">
        <v>2924</v>
      </c>
      <c r="N172" s="1" t="s">
        <v>488</v>
      </c>
      <c r="O172" s="1" t="s">
        <v>296</v>
      </c>
      <c r="P172" s="1">
        <v>85208</v>
      </c>
      <c r="V172" s="2"/>
      <c r="W172" s="3"/>
    </row>
    <row r="173" spans="1:39" s="1" customFormat="1" ht="15" x14ac:dyDescent="0.25">
      <c r="A173"/>
      <c r="B173"/>
      <c r="C173" s="6">
        <v>41599</v>
      </c>
      <c r="D173" s="6">
        <v>41193</v>
      </c>
      <c r="E173" s="2"/>
      <c r="G173" s="1" t="s">
        <v>3162</v>
      </c>
      <c r="H173" s="1" t="s">
        <v>3158</v>
      </c>
      <c r="I173" s="1" t="s">
        <v>953</v>
      </c>
      <c r="J173" s="1" t="s">
        <v>954</v>
      </c>
      <c r="K173" s="1" t="s">
        <v>3318</v>
      </c>
      <c r="L173" s="4" t="s">
        <v>3317</v>
      </c>
      <c r="M173" s="1" t="s">
        <v>2441</v>
      </c>
      <c r="N173" s="1" t="s">
        <v>488</v>
      </c>
      <c r="O173" s="1" t="s">
        <v>296</v>
      </c>
      <c r="P173" s="1">
        <v>85215</v>
      </c>
      <c r="T173" s="1" t="s">
        <v>3175</v>
      </c>
      <c r="U173" s="1" t="s">
        <v>3161</v>
      </c>
      <c r="V173" s="1" t="s">
        <v>1279</v>
      </c>
      <c r="W173" s="3" t="s">
        <v>3161</v>
      </c>
      <c r="X173" s="1" t="s">
        <v>1760</v>
      </c>
    </row>
    <row r="174" spans="1:39" s="1" customFormat="1" ht="15" x14ac:dyDescent="0.25">
      <c r="A174"/>
      <c r="B174"/>
      <c r="C174" s="6">
        <v>41599</v>
      </c>
      <c r="D174" s="2"/>
      <c r="E174" s="2" t="s">
        <v>4712</v>
      </c>
      <c r="H174" s="1" t="s">
        <v>3158</v>
      </c>
      <c r="I174" s="1" t="s">
        <v>2925</v>
      </c>
      <c r="J174" s="1" t="s">
        <v>4578</v>
      </c>
      <c r="K174" s="1" t="s">
        <v>2935</v>
      </c>
      <c r="L174" s="4"/>
      <c r="M174" s="1" t="s">
        <v>583</v>
      </c>
      <c r="N174" s="1" t="s">
        <v>488</v>
      </c>
      <c r="O174" s="1" t="s">
        <v>296</v>
      </c>
      <c r="P174" s="1">
        <v>85206</v>
      </c>
      <c r="V174" s="2"/>
      <c r="W174" s="3"/>
    </row>
    <row r="175" spans="1:39" s="1" customFormat="1" ht="15" x14ac:dyDescent="0.25">
      <c r="A175"/>
      <c r="B175"/>
      <c r="C175" s="6">
        <v>41599</v>
      </c>
      <c r="D175" s="6">
        <v>41228</v>
      </c>
      <c r="E175" s="2"/>
      <c r="H175" s="1" t="s">
        <v>3158</v>
      </c>
      <c r="I175" s="1" t="s">
        <v>3064</v>
      </c>
      <c r="J175" s="1" t="s">
        <v>3033</v>
      </c>
      <c r="K175" s="1" t="s">
        <v>3066</v>
      </c>
      <c r="L175" s="4"/>
      <c r="M175" s="1" t="s">
        <v>3067</v>
      </c>
      <c r="N175" s="1" t="s">
        <v>5031</v>
      </c>
      <c r="O175" s="1" t="s">
        <v>296</v>
      </c>
      <c r="P175" s="1">
        <v>85119</v>
      </c>
      <c r="T175" s="1" t="s">
        <v>3196</v>
      </c>
      <c r="U175" s="1" t="s">
        <v>3189</v>
      </c>
      <c r="V175" s="2" t="s">
        <v>1941</v>
      </c>
      <c r="W175" s="3" t="s">
        <v>3161</v>
      </c>
    </row>
    <row r="176" spans="1:39" s="1" customFormat="1" ht="15" x14ac:dyDescent="0.25">
      <c r="A176"/>
      <c r="B176"/>
      <c r="C176" s="6">
        <v>41599</v>
      </c>
      <c r="D176" s="6">
        <v>41305</v>
      </c>
      <c r="E176" s="2"/>
      <c r="G176" s="1" t="s">
        <v>3162</v>
      </c>
      <c r="H176" s="1" t="s">
        <v>3158</v>
      </c>
      <c r="I176" s="1" t="s">
        <v>538</v>
      </c>
      <c r="J176" s="1" t="s">
        <v>492</v>
      </c>
      <c r="K176" s="1" t="s">
        <v>4006</v>
      </c>
      <c r="L176" s="4"/>
      <c r="M176" s="1" t="s">
        <v>4007</v>
      </c>
      <c r="N176" s="1" t="s">
        <v>488</v>
      </c>
      <c r="O176" s="1" t="s">
        <v>296</v>
      </c>
      <c r="P176" s="1">
        <v>85208</v>
      </c>
      <c r="V176" s="2" t="s">
        <v>334</v>
      </c>
      <c r="W176" s="3" t="s">
        <v>3161</v>
      </c>
    </row>
    <row r="177" spans="1:36" s="1" customFormat="1" ht="15" x14ac:dyDescent="0.25">
      <c r="A177"/>
      <c r="B177"/>
      <c r="C177" s="6">
        <v>41599</v>
      </c>
      <c r="D177" s="6">
        <v>41228</v>
      </c>
      <c r="E177" s="2"/>
      <c r="H177" s="1" t="s">
        <v>481</v>
      </c>
      <c r="I177" s="1" t="s">
        <v>1941</v>
      </c>
      <c r="J177" s="1" t="s">
        <v>1942</v>
      </c>
      <c r="K177" s="1" t="s">
        <v>1943</v>
      </c>
      <c r="L177" s="4"/>
      <c r="M177" s="1" t="s">
        <v>1944</v>
      </c>
      <c r="N177" s="1" t="s">
        <v>1945</v>
      </c>
      <c r="O177" s="1" t="s">
        <v>1946</v>
      </c>
      <c r="P177" s="1">
        <v>54758</v>
      </c>
      <c r="T177" s="1" t="s">
        <v>3196</v>
      </c>
      <c r="U177" s="1" t="s">
        <v>3189</v>
      </c>
      <c r="V177" s="2" t="s">
        <v>3064</v>
      </c>
      <c r="W177" s="3" t="s">
        <v>3161</v>
      </c>
    </row>
    <row r="178" spans="1:36" s="1" customFormat="1" ht="15" x14ac:dyDescent="0.25">
      <c r="C178" s="6">
        <v>41599</v>
      </c>
      <c r="D178" s="6">
        <v>41200</v>
      </c>
      <c r="E178" s="2"/>
      <c r="G178" s="1" t="s">
        <v>3162</v>
      </c>
      <c r="H178" s="1" t="s">
        <v>481</v>
      </c>
      <c r="I178" s="1" t="s">
        <v>1416</v>
      </c>
      <c r="J178" s="1" t="s">
        <v>299</v>
      </c>
      <c r="K178" s="1" t="s">
        <v>1418</v>
      </c>
      <c r="L178" s="4" t="s">
        <v>1417</v>
      </c>
      <c r="M178" s="1" t="s">
        <v>1419</v>
      </c>
      <c r="N178" s="1" t="s">
        <v>3023</v>
      </c>
      <c r="O178" s="1" t="s">
        <v>296</v>
      </c>
      <c r="P178" s="1">
        <v>85206</v>
      </c>
      <c r="V178" s="2"/>
      <c r="W178" s="3"/>
      <c r="X178" s="1" t="s">
        <v>1760</v>
      </c>
    </row>
    <row r="179" spans="1:36" ht="15" x14ac:dyDescent="0.25">
      <c r="C179" s="3">
        <f>COUNTA(C172:C178)</f>
        <v>7</v>
      </c>
      <c r="D179" s="3">
        <f>COUNTA(D172:D178)</f>
        <v>5</v>
      </c>
      <c r="E179" s="3">
        <f>COUNTA(E172:E178)</f>
        <v>2</v>
      </c>
      <c r="F179" s="3">
        <f>COUNTA(F172:F178)</f>
        <v>0</v>
      </c>
      <c r="I179" s="6">
        <v>41599</v>
      </c>
      <c r="J179" s="1" t="s">
        <v>3432</v>
      </c>
    </row>
    <row r="180" spans="1:36" ht="15" x14ac:dyDescent="0.25">
      <c r="C180" s="3">
        <f>C179+C171+C155</f>
        <v>30</v>
      </c>
      <c r="D180" s="3">
        <f>D179+D171+D155</f>
        <v>18</v>
      </c>
      <c r="E180" s="3">
        <f>E179+E171+E155</f>
        <v>12</v>
      </c>
      <c r="F180" s="3">
        <f>F179+F171+F155</f>
        <v>0</v>
      </c>
      <c r="I180" s="11" t="s">
        <v>2671</v>
      </c>
      <c r="J180" s="1" t="s">
        <v>3432</v>
      </c>
      <c r="N180" s="5"/>
    </row>
    <row r="181" spans="1:36" ht="15" x14ac:dyDescent="0.25">
      <c r="C181" s="3">
        <f>C180+C146</f>
        <v>170</v>
      </c>
      <c r="D181" s="3">
        <f>D180+D146</f>
        <v>131</v>
      </c>
      <c r="E181" s="3">
        <f>E180+E146</f>
        <v>39</v>
      </c>
      <c r="F181" s="3">
        <f>F180+F146</f>
        <v>4</v>
      </c>
      <c r="I181" s="11" t="s">
        <v>2672</v>
      </c>
      <c r="J181" s="1" t="s">
        <v>3432</v>
      </c>
      <c r="N181" s="5"/>
    </row>
    <row r="182" spans="1:36" s="1" customFormat="1" ht="15" x14ac:dyDescent="0.25">
      <c r="C182" s="6">
        <v>41613</v>
      </c>
      <c r="D182" s="6">
        <v>41221</v>
      </c>
      <c r="E182" s="2"/>
      <c r="H182" s="1" t="s">
        <v>3158</v>
      </c>
      <c r="I182" s="1" t="s">
        <v>3177</v>
      </c>
      <c r="J182" s="1" t="s">
        <v>2161</v>
      </c>
      <c r="K182" s="1" t="s">
        <v>3473</v>
      </c>
      <c r="L182" s="4" t="s">
        <v>585</v>
      </c>
      <c r="M182" s="1" t="s">
        <v>5163</v>
      </c>
      <c r="N182" s="1" t="s">
        <v>488</v>
      </c>
      <c r="O182" s="1" t="s">
        <v>296</v>
      </c>
      <c r="P182" s="1">
        <v>85205</v>
      </c>
      <c r="V182" s="2"/>
      <c r="W182" s="3"/>
    </row>
    <row r="183" spans="1:36" s="1" customFormat="1" ht="15" x14ac:dyDescent="0.25">
      <c r="C183" s="6">
        <v>41613</v>
      </c>
      <c r="D183" s="6">
        <v>41333</v>
      </c>
      <c r="E183" s="2"/>
      <c r="G183" s="1" t="s">
        <v>3161</v>
      </c>
      <c r="H183" s="1" t="s">
        <v>481</v>
      </c>
      <c r="I183" s="1" t="s">
        <v>3197</v>
      </c>
      <c r="J183" s="1" t="s">
        <v>3198</v>
      </c>
      <c r="K183" s="1" t="s">
        <v>644</v>
      </c>
      <c r="L183" s="4" t="s">
        <v>3199</v>
      </c>
      <c r="M183" s="1" t="s">
        <v>645</v>
      </c>
      <c r="N183" s="1" t="s">
        <v>646</v>
      </c>
      <c r="O183" s="1" t="s">
        <v>647</v>
      </c>
      <c r="P183" s="1" t="s">
        <v>648</v>
      </c>
      <c r="T183" s="1" t="s">
        <v>3196</v>
      </c>
      <c r="U183" s="1" t="s">
        <v>3161</v>
      </c>
      <c r="V183" s="2" t="s">
        <v>2746</v>
      </c>
      <c r="W183" s="3"/>
      <c r="X183" s="1" t="s">
        <v>1760</v>
      </c>
    </row>
    <row r="184" spans="1:36" s="1" customFormat="1" ht="15" x14ac:dyDescent="0.25">
      <c r="C184" s="6">
        <v>41613</v>
      </c>
      <c r="D184" s="6">
        <v>41242</v>
      </c>
      <c r="E184" s="2"/>
      <c r="G184" s="1" t="s">
        <v>3161</v>
      </c>
      <c r="H184" s="1" t="s">
        <v>481</v>
      </c>
      <c r="I184" s="1" t="s">
        <v>4363</v>
      </c>
      <c r="J184" s="1" t="s">
        <v>4364</v>
      </c>
      <c r="K184" s="1" t="s">
        <v>5015</v>
      </c>
      <c r="L184" s="4" t="s">
        <v>5014</v>
      </c>
      <c r="M184" s="1" t="s">
        <v>5016</v>
      </c>
      <c r="N184" s="1" t="s">
        <v>488</v>
      </c>
      <c r="O184" s="1" t="s">
        <v>296</v>
      </c>
      <c r="T184" s="1" t="s">
        <v>3196</v>
      </c>
      <c r="U184" s="1" t="s">
        <v>4362</v>
      </c>
      <c r="V184" s="2"/>
      <c r="W184" s="3"/>
      <c r="X184" s="1" t="s">
        <v>480</v>
      </c>
    </row>
    <row r="185" spans="1:36" s="1" customFormat="1" ht="15" x14ac:dyDescent="0.25">
      <c r="C185" s="6">
        <v>41613</v>
      </c>
      <c r="D185" s="6">
        <v>41242</v>
      </c>
      <c r="E185" s="2"/>
      <c r="G185" s="1" t="s">
        <v>3161</v>
      </c>
      <c r="H185" s="1" t="s">
        <v>3158</v>
      </c>
      <c r="I185" s="1" t="s">
        <v>4363</v>
      </c>
      <c r="J185" s="1" t="s">
        <v>4578</v>
      </c>
      <c r="K185" s="1" t="s">
        <v>5015</v>
      </c>
      <c r="L185" s="4" t="s">
        <v>5014</v>
      </c>
      <c r="M185" s="1" t="s">
        <v>5016</v>
      </c>
      <c r="N185" s="1" t="s">
        <v>488</v>
      </c>
      <c r="O185" s="1" t="s">
        <v>296</v>
      </c>
      <c r="T185" s="1" t="s">
        <v>3196</v>
      </c>
      <c r="U185" s="1" t="s">
        <v>3161</v>
      </c>
      <c r="V185" s="2"/>
      <c r="W185" s="3"/>
      <c r="X185" s="1" t="s">
        <v>4577</v>
      </c>
    </row>
    <row r="186" spans="1:36" s="1" customFormat="1" ht="15" x14ac:dyDescent="0.25">
      <c r="C186" s="6">
        <v>41613</v>
      </c>
      <c r="D186" s="2"/>
      <c r="E186" s="2" t="s">
        <v>4712</v>
      </c>
      <c r="H186" s="1" t="s">
        <v>481</v>
      </c>
      <c r="I186" s="1" t="s">
        <v>3111</v>
      </c>
      <c r="J186" s="1" t="s">
        <v>2494</v>
      </c>
      <c r="K186" s="1" t="s">
        <v>584</v>
      </c>
      <c r="L186" s="4"/>
      <c r="M186" s="1" t="s">
        <v>3112</v>
      </c>
      <c r="N186" s="1" t="s">
        <v>488</v>
      </c>
      <c r="O186" s="1" t="s">
        <v>296</v>
      </c>
      <c r="P186" s="1">
        <v>85209</v>
      </c>
      <c r="U186" s="1" t="s">
        <v>3189</v>
      </c>
      <c r="V186" s="2"/>
      <c r="W186" s="3" t="s">
        <v>3161</v>
      </c>
      <c r="AA186" s="1" t="s">
        <v>4712</v>
      </c>
      <c r="AB186" s="1" t="s">
        <v>4712</v>
      </c>
      <c r="AC186" s="1" t="s">
        <v>4712</v>
      </c>
      <c r="AE186" s="1" t="s">
        <v>4712</v>
      </c>
      <c r="AJ186" s="1" t="s">
        <v>4712</v>
      </c>
    </row>
    <row r="187" spans="1:36" s="1" customFormat="1" ht="15" x14ac:dyDescent="0.25">
      <c r="C187" s="6">
        <v>41613</v>
      </c>
      <c r="D187" s="6">
        <v>41214</v>
      </c>
      <c r="E187" s="2"/>
      <c r="G187" s="1" t="s">
        <v>3161</v>
      </c>
      <c r="H187" s="1" t="s">
        <v>3158</v>
      </c>
      <c r="I187" s="1" t="s">
        <v>1691</v>
      </c>
      <c r="J187" s="1" t="s">
        <v>1692</v>
      </c>
      <c r="K187" s="1" t="s">
        <v>5104</v>
      </c>
      <c r="L187" s="4" t="s">
        <v>5103</v>
      </c>
      <c r="M187" s="1" t="s">
        <v>5105</v>
      </c>
      <c r="N187" s="1" t="s">
        <v>5031</v>
      </c>
      <c r="O187" s="1" t="s">
        <v>296</v>
      </c>
      <c r="P187" s="1">
        <v>85219</v>
      </c>
      <c r="T187" s="1" t="s">
        <v>3196</v>
      </c>
      <c r="U187" s="1" t="s">
        <v>3161</v>
      </c>
      <c r="V187" s="2"/>
      <c r="W187" s="3"/>
      <c r="X187" s="1" t="s">
        <v>1760</v>
      </c>
    </row>
    <row r="188" spans="1:36" ht="15" x14ac:dyDescent="0.25">
      <c r="C188" s="3">
        <f>COUNTA(C182:C187)</f>
        <v>6</v>
      </c>
      <c r="D188" s="3">
        <f>COUNTA(D182:D187)</f>
        <v>5</v>
      </c>
      <c r="E188" s="3">
        <f>COUNTA(E182:E187)</f>
        <v>1</v>
      </c>
      <c r="F188" s="3">
        <f>COUNTA(F182:F187)</f>
        <v>0</v>
      </c>
      <c r="I188" s="6">
        <v>41613</v>
      </c>
      <c r="J188" s="1" t="s">
        <v>3432</v>
      </c>
    </row>
    <row r="189" spans="1:36" s="1" customFormat="1" ht="15" x14ac:dyDescent="0.25">
      <c r="C189" s="6">
        <v>41620</v>
      </c>
      <c r="D189" s="6">
        <v>41249</v>
      </c>
      <c r="E189" s="2"/>
      <c r="H189" s="1" t="s">
        <v>3158</v>
      </c>
      <c r="I189" s="1" t="s">
        <v>3393</v>
      </c>
      <c r="J189" s="1" t="s">
        <v>2447</v>
      </c>
      <c r="K189" s="1" t="s">
        <v>2290</v>
      </c>
      <c r="L189" s="4" t="s">
        <v>586</v>
      </c>
      <c r="M189" s="1" t="s">
        <v>5165</v>
      </c>
      <c r="N189" s="1" t="s">
        <v>131</v>
      </c>
      <c r="O189" s="1" t="s">
        <v>296</v>
      </c>
      <c r="P189" s="1">
        <v>85215</v>
      </c>
      <c r="V189" s="2" t="s">
        <v>2149</v>
      </c>
      <c r="W189" s="3"/>
    </row>
    <row r="190" spans="1:36" s="1" customFormat="1" ht="15" x14ac:dyDescent="0.25">
      <c r="A190" s="8" t="s">
        <v>3527</v>
      </c>
      <c r="B190" s="1">
        <v>25</v>
      </c>
      <c r="C190" s="6">
        <v>41620</v>
      </c>
      <c r="D190" s="6">
        <v>41284</v>
      </c>
      <c r="E190" s="2"/>
      <c r="H190" s="1" t="s">
        <v>481</v>
      </c>
      <c r="I190" s="1" t="s">
        <v>4663</v>
      </c>
      <c r="J190" s="1" t="s">
        <v>361</v>
      </c>
      <c r="K190" s="1" t="s">
        <v>4305</v>
      </c>
      <c r="L190" s="4" t="s">
        <v>1329</v>
      </c>
      <c r="M190" s="1" t="s">
        <v>4306</v>
      </c>
      <c r="N190" s="1" t="s">
        <v>4307</v>
      </c>
      <c r="O190" s="1" t="s">
        <v>647</v>
      </c>
      <c r="P190" s="1" t="s">
        <v>4308</v>
      </c>
      <c r="S190" s="1" t="s">
        <v>1330</v>
      </c>
      <c r="V190" s="2" t="s">
        <v>362</v>
      </c>
      <c r="W190" s="3" t="s">
        <v>3161</v>
      </c>
    </row>
    <row r="191" spans="1:36" s="1" customFormat="1" ht="15" x14ac:dyDescent="0.25">
      <c r="C191" s="6">
        <v>41620</v>
      </c>
      <c r="D191" s="2"/>
      <c r="E191" s="2" t="s">
        <v>4712</v>
      </c>
      <c r="H191" s="1" t="s">
        <v>3158</v>
      </c>
      <c r="I191" s="1" t="s">
        <v>587</v>
      </c>
      <c r="J191" s="1" t="s">
        <v>588</v>
      </c>
      <c r="K191" s="1" t="s">
        <v>589</v>
      </c>
      <c r="L191" s="4" t="s">
        <v>1231</v>
      </c>
      <c r="M191" s="1" t="s">
        <v>590</v>
      </c>
      <c r="N191" s="1" t="s">
        <v>5031</v>
      </c>
      <c r="O191" s="1" t="s">
        <v>296</v>
      </c>
      <c r="P191" s="1">
        <v>85120</v>
      </c>
      <c r="V191" s="2"/>
      <c r="W191" s="3"/>
    </row>
    <row r="192" spans="1:36" s="1" customFormat="1" ht="15" x14ac:dyDescent="0.25">
      <c r="C192" s="6">
        <v>41620</v>
      </c>
      <c r="D192" s="6">
        <v>41242</v>
      </c>
      <c r="E192" s="2"/>
      <c r="H192" s="1" t="s">
        <v>3158</v>
      </c>
      <c r="I192" s="1" t="s">
        <v>2283</v>
      </c>
      <c r="J192" s="1" t="s">
        <v>436</v>
      </c>
      <c r="K192" s="1" t="s">
        <v>2284</v>
      </c>
      <c r="L192" s="4" t="s">
        <v>2640</v>
      </c>
      <c r="M192" s="1" t="s">
        <v>2285</v>
      </c>
      <c r="N192" s="1" t="s">
        <v>488</v>
      </c>
      <c r="O192" s="1" t="s">
        <v>296</v>
      </c>
      <c r="P192" s="1">
        <v>85207</v>
      </c>
      <c r="V192" s="2"/>
      <c r="W192" s="3"/>
    </row>
    <row r="193" spans="1:29" s="1" customFormat="1" ht="15" x14ac:dyDescent="0.25">
      <c r="C193" s="6">
        <v>41620</v>
      </c>
      <c r="D193" s="6">
        <v>41242</v>
      </c>
      <c r="E193" s="2"/>
      <c r="H193" s="1" t="s">
        <v>481</v>
      </c>
      <c r="I193" s="1" t="s">
        <v>2283</v>
      </c>
      <c r="J193" s="1" t="s">
        <v>4008</v>
      </c>
      <c r="K193" s="1" t="s">
        <v>2284</v>
      </c>
      <c r="L193" s="4" t="s">
        <v>2640</v>
      </c>
      <c r="M193" s="1" t="s">
        <v>2285</v>
      </c>
      <c r="N193" s="1" t="s">
        <v>488</v>
      </c>
      <c r="O193" s="1" t="s">
        <v>296</v>
      </c>
      <c r="P193" s="1">
        <v>85207</v>
      </c>
      <c r="V193" s="2"/>
      <c r="W193" s="3"/>
    </row>
    <row r="194" spans="1:29" s="1" customFormat="1" ht="15" x14ac:dyDescent="0.25">
      <c r="A194" s="8" t="s">
        <v>1809</v>
      </c>
      <c r="B194" s="1">
        <v>25</v>
      </c>
      <c r="C194" s="6">
        <v>41620</v>
      </c>
      <c r="D194" s="2"/>
      <c r="E194" s="2" t="s">
        <v>4712</v>
      </c>
      <c r="H194" s="1" t="s">
        <v>481</v>
      </c>
      <c r="I194" s="1" t="s">
        <v>591</v>
      </c>
      <c r="J194" s="1" t="s">
        <v>592</v>
      </c>
      <c r="K194" s="1" t="s">
        <v>589</v>
      </c>
      <c r="L194" s="4" t="s">
        <v>593</v>
      </c>
      <c r="M194" s="1" t="s">
        <v>1238</v>
      </c>
      <c r="N194" s="1" t="s">
        <v>1239</v>
      </c>
      <c r="O194" s="1" t="s">
        <v>1240</v>
      </c>
      <c r="P194" s="1" t="s">
        <v>2890</v>
      </c>
      <c r="V194" s="2" t="s">
        <v>587</v>
      </c>
      <c r="W194" s="3"/>
    </row>
    <row r="195" spans="1:29" ht="15" x14ac:dyDescent="0.25">
      <c r="C195" s="3">
        <f>COUNTA(C189:C194)</f>
        <v>6</v>
      </c>
      <c r="D195" s="3">
        <f>COUNTA(D189:D194)</f>
        <v>4</v>
      </c>
      <c r="E195" s="3">
        <f>COUNTA(E189:E194)</f>
        <v>2</v>
      </c>
      <c r="F195" s="3">
        <f>COUNTA(F189:F194)</f>
        <v>0</v>
      </c>
      <c r="I195" s="6">
        <v>41620</v>
      </c>
      <c r="J195" s="1" t="s">
        <v>3432</v>
      </c>
    </row>
    <row r="196" spans="1:29" s="1" customFormat="1" ht="15" x14ac:dyDescent="0.25">
      <c r="C196" s="6">
        <v>41627</v>
      </c>
      <c r="D196" s="2"/>
      <c r="E196" s="2" t="s">
        <v>4712</v>
      </c>
      <c r="H196" s="1" t="s">
        <v>3158</v>
      </c>
      <c r="I196" s="1" t="s">
        <v>1250</v>
      </c>
      <c r="J196" s="1" t="s">
        <v>2690</v>
      </c>
      <c r="K196" s="1" t="s">
        <v>1249</v>
      </c>
      <c r="L196" s="4" t="s">
        <v>2689</v>
      </c>
      <c r="M196" s="1" t="s">
        <v>1255</v>
      </c>
      <c r="N196" s="1" t="s">
        <v>1248</v>
      </c>
      <c r="O196" s="1" t="s">
        <v>296</v>
      </c>
      <c r="P196" s="1">
        <v>85234</v>
      </c>
      <c r="V196" s="2"/>
      <c r="W196" s="3"/>
    </row>
    <row r="197" spans="1:29" s="1" customFormat="1" ht="15" x14ac:dyDescent="0.25">
      <c r="C197" s="6">
        <v>41627</v>
      </c>
      <c r="D197" s="2"/>
      <c r="E197" s="2" t="s">
        <v>4712</v>
      </c>
      <c r="G197" s="1" t="s">
        <v>3161</v>
      </c>
      <c r="H197" s="1" t="s">
        <v>3158</v>
      </c>
      <c r="I197" s="1" t="s">
        <v>1141</v>
      </c>
      <c r="J197" s="1" t="s">
        <v>1142</v>
      </c>
      <c r="K197" s="1" t="s">
        <v>596</v>
      </c>
      <c r="L197" s="4" t="s">
        <v>1144</v>
      </c>
      <c r="M197" s="1" t="s">
        <v>1253</v>
      </c>
      <c r="N197" s="1" t="s">
        <v>1251</v>
      </c>
      <c r="O197" s="1" t="s">
        <v>1252</v>
      </c>
      <c r="P197" s="1" t="s">
        <v>595</v>
      </c>
      <c r="S197" s="1" t="s">
        <v>1143</v>
      </c>
      <c r="V197" s="2"/>
      <c r="W197" s="3"/>
    </row>
    <row r="198" spans="1:29" s="1" customFormat="1" ht="15" x14ac:dyDescent="0.25">
      <c r="C198" s="6">
        <v>41627</v>
      </c>
      <c r="D198" s="2"/>
      <c r="E198" s="2" t="s">
        <v>4712</v>
      </c>
      <c r="H198" s="1" t="s">
        <v>3158</v>
      </c>
      <c r="I198" s="1" t="s">
        <v>1558</v>
      </c>
      <c r="J198" s="1" t="s">
        <v>2451</v>
      </c>
      <c r="K198" s="1" t="s">
        <v>594</v>
      </c>
      <c r="L198" s="4" t="s">
        <v>1559</v>
      </c>
      <c r="M198" s="1" t="s">
        <v>2891</v>
      </c>
      <c r="N198" s="1" t="s">
        <v>488</v>
      </c>
      <c r="O198" s="1" t="s">
        <v>296</v>
      </c>
      <c r="P198" s="1">
        <v>85209</v>
      </c>
      <c r="T198" s="1" t="s">
        <v>3175</v>
      </c>
      <c r="U198" s="1" t="s">
        <v>3161</v>
      </c>
      <c r="V198" s="2" t="s">
        <v>2764</v>
      </c>
      <c r="W198" s="3"/>
      <c r="X198" s="1" t="s">
        <v>367</v>
      </c>
    </row>
    <row r="199" spans="1:29" s="1" customFormat="1" ht="15" x14ac:dyDescent="0.25">
      <c r="C199" s="6">
        <v>41627</v>
      </c>
      <c r="D199" s="6">
        <v>41242</v>
      </c>
      <c r="E199" s="2"/>
      <c r="H199" s="1" t="s">
        <v>3158</v>
      </c>
      <c r="I199" s="1" t="s">
        <v>2160</v>
      </c>
      <c r="J199" s="1" t="s">
        <v>2161</v>
      </c>
      <c r="K199" s="1" t="s">
        <v>1247</v>
      </c>
      <c r="L199" s="4" t="s">
        <v>2162</v>
      </c>
      <c r="M199" s="1" t="s">
        <v>923</v>
      </c>
      <c r="N199" s="1" t="s">
        <v>924</v>
      </c>
      <c r="O199" s="1" t="s">
        <v>296</v>
      </c>
      <c r="P199" s="1">
        <v>85258</v>
      </c>
      <c r="V199" s="2"/>
      <c r="W199" s="3" t="s">
        <v>3161</v>
      </c>
      <c r="X199" s="1" t="s">
        <v>494</v>
      </c>
      <c r="AA199" s="1" t="s">
        <v>4712</v>
      </c>
      <c r="AB199" s="1" t="s">
        <v>4712</v>
      </c>
      <c r="AC199" s="1" t="s">
        <v>3595</v>
      </c>
    </row>
    <row r="200" spans="1:29" ht="15" x14ac:dyDescent="0.25">
      <c r="C200" s="3">
        <f>COUNTA(C196:C199)</f>
        <v>4</v>
      </c>
      <c r="D200" s="3">
        <f>COUNTA(D196:D199)</f>
        <v>1</v>
      </c>
      <c r="E200" s="3">
        <f>COUNTA(E196:E199)</f>
        <v>3</v>
      </c>
      <c r="F200" s="3">
        <f>COUNTA(F196:F199)</f>
        <v>0</v>
      </c>
      <c r="I200" s="6">
        <v>41627</v>
      </c>
      <c r="J200" s="1" t="s">
        <v>3432</v>
      </c>
    </row>
    <row r="201" spans="1:29" s="1" customFormat="1" ht="15" x14ac:dyDescent="0.25">
      <c r="C201" s="6">
        <v>41634</v>
      </c>
      <c r="D201" s="6">
        <v>41242</v>
      </c>
      <c r="E201" s="2"/>
      <c r="G201" s="1" t="s">
        <v>3161</v>
      </c>
      <c r="H201" s="1" t="s">
        <v>481</v>
      </c>
      <c r="I201" s="1" t="s">
        <v>651</v>
      </c>
      <c r="J201" s="1" t="s">
        <v>4151</v>
      </c>
      <c r="K201" s="1" t="s">
        <v>5029</v>
      </c>
      <c r="L201" s="4" t="s">
        <v>5028</v>
      </c>
      <c r="M201" s="1" t="s">
        <v>5030</v>
      </c>
      <c r="N201" s="1" t="s">
        <v>5031</v>
      </c>
      <c r="O201" s="1" t="s">
        <v>296</v>
      </c>
      <c r="P201" s="1">
        <v>85119</v>
      </c>
      <c r="T201" s="1" t="s">
        <v>3160</v>
      </c>
      <c r="U201" s="1" t="s">
        <v>3161</v>
      </c>
      <c r="V201" s="2" t="s">
        <v>1438</v>
      </c>
      <c r="W201" s="3" t="s">
        <v>3161</v>
      </c>
      <c r="X201" s="1" t="s">
        <v>1760</v>
      </c>
    </row>
    <row r="202" spans="1:29" s="1" customFormat="1" ht="15" x14ac:dyDescent="0.25">
      <c r="C202" s="6">
        <v>41634</v>
      </c>
      <c r="D202" s="6">
        <v>41193</v>
      </c>
      <c r="E202" s="2"/>
      <c r="H202" s="1" t="s">
        <v>3158</v>
      </c>
      <c r="I202" s="1" t="s">
        <v>510</v>
      </c>
      <c r="J202" s="1" t="s">
        <v>428</v>
      </c>
      <c r="K202" s="1" t="s">
        <v>429</v>
      </c>
      <c r="L202" s="4"/>
      <c r="M202" s="1" t="s">
        <v>430</v>
      </c>
      <c r="N202" s="1" t="s">
        <v>5031</v>
      </c>
      <c r="O202" s="1" t="s">
        <v>296</v>
      </c>
      <c r="P202" s="1">
        <v>85178</v>
      </c>
      <c r="T202" s="1" t="s">
        <v>3196</v>
      </c>
      <c r="U202" s="1" t="s">
        <v>509</v>
      </c>
      <c r="V202" s="2"/>
      <c r="W202" s="3"/>
    </row>
    <row r="203" spans="1:29" s="1" customFormat="1" ht="15" x14ac:dyDescent="0.25">
      <c r="C203" s="6">
        <v>41634</v>
      </c>
      <c r="D203" s="6"/>
      <c r="E203" s="2" t="s">
        <v>4712</v>
      </c>
      <c r="H203" s="1" t="s">
        <v>3158</v>
      </c>
      <c r="I203" s="1" t="s">
        <v>2206</v>
      </c>
      <c r="J203" s="1" t="s">
        <v>2205</v>
      </c>
      <c r="K203" s="1" t="s">
        <v>2207</v>
      </c>
      <c r="L203" s="4" t="s">
        <v>2208</v>
      </c>
      <c r="M203" s="1" t="s">
        <v>2204</v>
      </c>
      <c r="N203" s="1" t="s">
        <v>488</v>
      </c>
      <c r="O203" s="1" t="s">
        <v>296</v>
      </c>
      <c r="P203" s="1">
        <v>85215</v>
      </c>
      <c r="V203" s="2"/>
      <c r="W203" s="3"/>
    </row>
    <row r="204" spans="1:29" s="1" customFormat="1" ht="15" x14ac:dyDescent="0.25">
      <c r="C204" s="6">
        <v>41634</v>
      </c>
      <c r="D204" s="6"/>
      <c r="E204" s="2" t="s">
        <v>4712</v>
      </c>
      <c r="G204" s="1" t="s">
        <v>3161</v>
      </c>
      <c r="H204" s="1" t="s">
        <v>481</v>
      </c>
      <c r="I204" s="1" t="s">
        <v>4341</v>
      </c>
      <c r="J204" s="1" t="s">
        <v>4951</v>
      </c>
      <c r="K204" s="1" t="s">
        <v>138</v>
      </c>
      <c r="L204" s="4"/>
      <c r="M204" s="1" t="s">
        <v>2204</v>
      </c>
      <c r="N204" s="1" t="s">
        <v>488</v>
      </c>
      <c r="O204" s="1" t="s">
        <v>296</v>
      </c>
      <c r="P204" s="1">
        <v>85215</v>
      </c>
      <c r="V204" s="2"/>
      <c r="W204" s="3"/>
    </row>
    <row r="205" spans="1:29" s="1" customFormat="1" ht="15" x14ac:dyDescent="0.25">
      <c r="C205" s="6">
        <v>41634</v>
      </c>
      <c r="D205" s="6">
        <v>41290</v>
      </c>
      <c r="E205" s="2"/>
      <c r="G205" s="1" t="s">
        <v>3161</v>
      </c>
      <c r="H205" s="1" t="s">
        <v>3158</v>
      </c>
      <c r="I205" s="1" t="s">
        <v>338</v>
      </c>
      <c r="J205" s="1" t="s">
        <v>1604</v>
      </c>
      <c r="K205" s="1" t="s">
        <v>4926</v>
      </c>
      <c r="L205" s="4" t="s">
        <v>339</v>
      </c>
      <c r="M205" s="1" t="s">
        <v>5172</v>
      </c>
      <c r="N205" s="1" t="s">
        <v>340</v>
      </c>
      <c r="O205" s="1" t="s">
        <v>341</v>
      </c>
      <c r="P205" s="1">
        <v>62675</v>
      </c>
      <c r="S205" s="1" t="s">
        <v>342</v>
      </c>
      <c r="T205" s="1" t="s">
        <v>3175</v>
      </c>
      <c r="U205" s="1" t="s">
        <v>3161</v>
      </c>
      <c r="V205" s="2"/>
      <c r="W205" s="3" t="s">
        <v>3161</v>
      </c>
      <c r="X205" s="1" t="s">
        <v>4577</v>
      </c>
    </row>
    <row r="206" spans="1:29" s="1" customFormat="1" ht="15" x14ac:dyDescent="0.25">
      <c r="C206" s="6">
        <v>41634</v>
      </c>
      <c r="D206" s="6">
        <v>41290</v>
      </c>
      <c r="E206" s="2"/>
      <c r="H206" s="1" t="s">
        <v>481</v>
      </c>
      <c r="I206" s="1" t="s">
        <v>338</v>
      </c>
      <c r="J206" s="1" t="s">
        <v>1549</v>
      </c>
      <c r="K206" s="1" t="s">
        <v>4926</v>
      </c>
      <c r="L206" s="4" t="s">
        <v>339</v>
      </c>
      <c r="M206" s="1" t="s">
        <v>5172</v>
      </c>
      <c r="N206" s="1" t="s">
        <v>340</v>
      </c>
      <c r="O206" s="1" t="s">
        <v>341</v>
      </c>
      <c r="P206" s="1">
        <v>62675</v>
      </c>
      <c r="S206" s="1" t="s">
        <v>342</v>
      </c>
      <c r="T206" s="1" t="s">
        <v>3175</v>
      </c>
      <c r="U206" s="1" t="s">
        <v>343</v>
      </c>
      <c r="V206" s="2"/>
      <c r="W206" s="3" t="s">
        <v>3161</v>
      </c>
      <c r="X206" s="1" t="s">
        <v>480</v>
      </c>
    </row>
    <row r="207" spans="1:29" s="1" customFormat="1" ht="15" x14ac:dyDescent="0.25">
      <c r="C207" s="6">
        <v>41634</v>
      </c>
      <c r="D207" s="6">
        <v>41207</v>
      </c>
      <c r="E207" s="2"/>
      <c r="G207" s="1" t="s">
        <v>3162</v>
      </c>
      <c r="H207" s="1" t="s">
        <v>481</v>
      </c>
      <c r="I207" s="1" t="s">
        <v>99</v>
      </c>
      <c r="J207" s="1" t="s">
        <v>2152</v>
      </c>
      <c r="K207" s="1" t="s">
        <v>101</v>
      </c>
      <c r="L207" s="4" t="s">
        <v>100</v>
      </c>
      <c r="M207" s="1" t="s">
        <v>102</v>
      </c>
      <c r="N207" s="1" t="s">
        <v>488</v>
      </c>
      <c r="O207" s="1" t="s">
        <v>296</v>
      </c>
      <c r="P207" s="1">
        <v>85206</v>
      </c>
      <c r="V207" s="2"/>
      <c r="W207" s="3"/>
      <c r="X207" s="1" t="s">
        <v>494</v>
      </c>
      <c r="AA207" s="1" t="s">
        <v>4712</v>
      </c>
      <c r="AB207" s="1" t="s">
        <v>4712</v>
      </c>
    </row>
    <row r="208" spans="1:29" s="1" customFormat="1" ht="15" x14ac:dyDescent="0.25">
      <c r="C208" s="6">
        <v>41634</v>
      </c>
      <c r="D208" s="6">
        <v>41207</v>
      </c>
      <c r="E208" s="2"/>
      <c r="G208" s="1" t="s">
        <v>3162</v>
      </c>
      <c r="H208" s="1" t="s">
        <v>3158</v>
      </c>
      <c r="I208" s="1" t="s">
        <v>99</v>
      </c>
      <c r="J208" s="1" t="s">
        <v>103</v>
      </c>
      <c r="K208" s="1" t="s">
        <v>101</v>
      </c>
      <c r="L208" s="4" t="s">
        <v>100</v>
      </c>
      <c r="M208" s="1" t="s">
        <v>102</v>
      </c>
      <c r="N208" s="1" t="s">
        <v>488</v>
      </c>
      <c r="O208" s="1" t="s">
        <v>296</v>
      </c>
      <c r="P208" s="1">
        <v>85206</v>
      </c>
      <c r="V208" s="2"/>
      <c r="W208" s="3"/>
      <c r="X208" s="1" t="s">
        <v>5052</v>
      </c>
      <c r="AA208" s="1" t="s">
        <v>4712</v>
      </c>
      <c r="AB208" s="1" t="s">
        <v>4712</v>
      </c>
    </row>
    <row r="209" spans="1:61" s="1" customFormat="1" ht="15" x14ac:dyDescent="0.25">
      <c r="C209" s="6">
        <v>41634</v>
      </c>
      <c r="D209" s="6"/>
      <c r="E209" s="2" t="s">
        <v>4712</v>
      </c>
      <c r="H209" s="1" t="s">
        <v>481</v>
      </c>
      <c r="I209" s="1" t="s">
        <v>1275</v>
      </c>
      <c r="J209" s="1" t="s">
        <v>299</v>
      </c>
      <c r="K209" s="1" t="s">
        <v>4947</v>
      </c>
      <c r="L209" s="4"/>
      <c r="M209" s="1" t="s">
        <v>4948</v>
      </c>
      <c r="N209" s="1" t="s">
        <v>4949</v>
      </c>
      <c r="O209" s="1" t="s">
        <v>4950</v>
      </c>
      <c r="P209" s="1">
        <v>61240</v>
      </c>
      <c r="V209" s="2"/>
      <c r="W209" s="3"/>
    </row>
    <row r="210" spans="1:61" ht="15" x14ac:dyDescent="0.25">
      <c r="C210" s="3">
        <f>COUNTA(C201:C209)</f>
        <v>9</v>
      </c>
      <c r="D210" s="3">
        <f>COUNTA(D201:D209)</f>
        <v>6</v>
      </c>
      <c r="E210" s="3">
        <f>COUNTA(E201:E209)</f>
        <v>3</v>
      </c>
      <c r="F210" s="3">
        <f>COUNTA(F201:F209)</f>
        <v>0</v>
      </c>
      <c r="I210" s="6">
        <v>41634</v>
      </c>
      <c r="J210" s="1" t="s">
        <v>3432</v>
      </c>
    </row>
    <row r="211" spans="1:61" ht="15" x14ac:dyDescent="0.25">
      <c r="C211" s="3">
        <f>C200+C195+C188+C210</f>
        <v>25</v>
      </c>
      <c r="D211" s="3">
        <f>D200+D195+D188+D210</f>
        <v>16</v>
      </c>
      <c r="E211" s="3">
        <f>E200+E195+E188+E210</f>
        <v>9</v>
      </c>
      <c r="F211" s="3">
        <f>F200+F195+F188+F210</f>
        <v>0</v>
      </c>
      <c r="I211" s="11" t="s">
        <v>2767</v>
      </c>
      <c r="J211" s="1" t="s">
        <v>3432</v>
      </c>
      <c r="N211" s="5"/>
    </row>
    <row r="212" spans="1:61" ht="15" x14ac:dyDescent="0.25">
      <c r="C212" s="3">
        <f>C211+C181</f>
        <v>195</v>
      </c>
      <c r="D212" s="3">
        <f>D211+D181</f>
        <v>147</v>
      </c>
      <c r="E212" s="3">
        <f>E211+E181</f>
        <v>48</v>
      </c>
      <c r="F212" s="3">
        <f>F211+F181</f>
        <v>4</v>
      </c>
      <c r="I212" s="11" t="s">
        <v>2672</v>
      </c>
      <c r="J212" s="1" t="s">
        <v>3432</v>
      </c>
      <c r="N212" s="5"/>
    </row>
    <row r="213" spans="1:61" s="1" customFormat="1" ht="15" x14ac:dyDescent="0.25">
      <c r="C213" s="6">
        <v>41641</v>
      </c>
      <c r="D213" s="6">
        <v>41284</v>
      </c>
      <c r="E213" s="2"/>
      <c r="G213" s="1" t="s">
        <v>3161</v>
      </c>
      <c r="H213" s="1" t="s">
        <v>3158</v>
      </c>
      <c r="I213" s="1" t="s">
        <v>1060</v>
      </c>
      <c r="J213" s="1" t="s">
        <v>3069</v>
      </c>
      <c r="K213" s="1" t="s">
        <v>4298</v>
      </c>
      <c r="L213" s="4" t="s">
        <v>838</v>
      </c>
      <c r="M213" s="1" t="s">
        <v>4299</v>
      </c>
      <c r="N213" s="1" t="s">
        <v>488</v>
      </c>
      <c r="O213" s="1" t="s">
        <v>296</v>
      </c>
      <c r="P213" s="1">
        <v>85205</v>
      </c>
      <c r="V213" s="2"/>
      <c r="W213" s="3"/>
      <c r="X213" s="1" t="s">
        <v>5149</v>
      </c>
    </row>
    <row r="214" spans="1:61" s="1" customFormat="1" ht="15" x14ac:dyDescent="0.25">
      <c r="C214" s="6">
        <v>41641</v>
      </c>
      <c r="D214" s="6">
        <v>41284</v>
      </c>
      <c r="E214" s="2"/>
      <c r="G214" s="1" t="s">
        <v>3161</v>
      </c>
      <c r="H214" s="1" t="s">
        <v>481</v>
      </c>
      <c r="I214" s="1" t="s">
        <v>1060</v>
      </c>
      <c r="J214" s="1" t="s">
        <v>4714</v>
      </c>
      <c r="K214" s="1" t="s">
        <v>4298</v>
      </c>
      <c r="L214" s="4" t="s">
        <v>838</v>
      </c>
      <c r="M214" s="1" t="s">
        <v>4299</v>
      </c>
      <c r="N214" s="1" t="s">
        <v>488</v>
      </c>
      <c r="O214" s="1" t="s">
        <v>296</v>
      </c>
      <c r="P214" s="1">
        <v>85205</v>
      </c>
      <c r="V214" s="2"/>
      <c r="W214" s="3"/>
      <c r="X214" s="1" t="s">
        <v>367</v>
      </c>
    </row>
    <row r="215" spans="1:61" s="1" customFormat="1" ht="15" x14ac:dyDescent="0.25">
      <c r="A215" s="1" t="s">
        <v>1894</v>
      </c>
      <c r="B215" s="1">
        <v>25</v>
      </c>
      <c r="C215" s="6">
        <v>41641</v>
      </c>
      <c r="D215" s="2"/>
      <c r="E215" s="2" t="s">
        <v>4712</v>
      </c>
      <c r="H215" s="1" t="s">
        <v>3158</v>
      </c>
      <c r="I215" s="1" t="s">
        <v>4952</v>
      </c>
      <c r="J215" s="1" t="s">
        <v>4578</v>
      </c>
      <c r="K215" s="1" t="s">
        <v>4953</v>
      </c>
      <c r="L215" s="4" t="s">
        <v>4954</v>
      </c>
      <c r="M215" s="1" t="s">
        <v>4955</v>
      </c>
      <c r="N215" s="1" t="s">
        <v>4956</v>
      </c>
      <c r="O215" s="1" t="s">
        <v>647</v>
      </c>
      <c r="W215" s="3"/>
    </row>
    <row r="216" spans="1:61" s="1" customFormat="1" ht="15" x14ac:dyDescent="0.25">
      <c r="A216" s="1" t="s">
        <v>136</v>
      </c>
      <c r="B216" s="1">
        <v>25</v>
      </c>
      <c r="C216" s="6">
        <v>41641</v>
      </c>
      <c r="D216" s="2"/>
      <c r="E216" s="2" t="s">
        <v>4712</v>
      </c>
      <c r="H216" s="1" t="s">
        <v>481</v>
      </c>
      <c r="I216" s="1" t="s">
        <v>4952</v>
      </c>
      <c r="J216" s="1" t="s">
        <v>5004</v>
      </c>
      <c r="K216" s="1" t="s">
        <v>4953</v>
      </c>
      <c r="L216" s="4" t="s">
        <v>4954</v>
      </c>
      <c r="M216" s="1" t="s">
        <v>4955</v>
      </c>
      <c r="N216" s="1" t="s">
        <v>4956</v>
      </c>
      <c r="O216" s="1" t="s">
        <v>647</v>
      </c>
      <c r="W216" s="3"/>
    </row>
    <row r="217" spans="1:61" s="1" customFormat="1" ht="15" x14ac:dyDescent="0.25">
      <c r="A217" s="8" t="s">
        <v>2311</v>
      </c>
      <c r="B217" s="1">
        <v>12</v>
      </c>
      <c r="C217" s="6">
        <v>41641</v>
      </c>
      <c r="D217" s="2"/>
      <c r="E217" s="2" t="s">
        <v>4712</v>
      </c>
      <c r="H217" s="1" t="s">
        <v>481</v>
      </c>
      <c r="I217" s="1" t="s">
        <v>4957</v>
      </c>
      <c r="J217" s="1" t="s">
        <v>299</v>
      </c>
      <c r="K217" s="1" t="s">
        <v>4958</v>
      </c>
      <c r="L217" s="4"/>
      <c r="M217" s="1" t="s">
        <v>4959</v>
      </c>
      <c r="N217" s="1" t="s">
        <v>488</v>
      </c>
      <c r="O217" s="1" t="s">
        <v>296</v>
      </c>
      <c r="P217" s="1">
        <v>85209</v>
      </c>
      <c r="V217" s="1" t="s">
        <v>4960</v>
      </c>
      <c r="W217" s="3"/>
    </row>
    <row r="218" spans="1:61" s="1" customFormat="1" ht="15" x14ac:dyDescent="0.25">
      <c r="A218" s="1" t="s">
        <v>135</v>
      </c>
      <c r="B218" s="1">
        <v>25</v>
      </c>
      <c r="C218" s="6">
        <v>41641</v>
      </c>
      <c r="D218" s="2"/>
      <c r="E218" s="2" t="s">
        <v>4712</v>
      </c>
      <c r="G218" s="1" t="s">
        <v>3162</v>
      </c>
      <c r="H218" s="1" t="s">
        <v>481</v>
      </c>
      <c r="I218" s="1" t="s">
        <v>3267</v>
      </c>
      <c r="J218" s="1" t="s">
        <v>2728</v>
      </c>
      <c r="L218" s="4" t="s">
        <v>3752</v>
      </c>
      <c r="O218" s="1" t="s">
        <v>296</v>
      </c>
      <c r="V218" s="1" t="s">
        <v>3753</v>
      </c>
      <c r="W218" s="3" t="s">
        <v>3161</v>
      </c>
      <c r="BI218" s="1">
        <v>1</v>
      </c>
    </row>
    <row r="219" spans="1:61" s="1" customFormat="1" ht="15" x14ac:dyDescent="0.25">
      <c r="A219" s="7" t="s">
        <v>2312</v>
      </c>
      <c r="B219" s="1">
        <v>12</v>
      </c>
      <c r="C219" s="6">
        <v>41641</v>
      </c>
      <c r="D219" s="2"/>
      <c r="E219" s="2" t="s">
        <v>4712</v>
      </c>
      <c r="H219" s="1" t="s">
        <v>3158</v>
      </c>
      <c r="I219" s="1" t="s">
        <v>4960</v>
      </c>
      <c r="J219" s="1" t="s">
        <v>788</v>
      </c>
      <c r="K219" s="1" t="s">
        <v>4958</v>
      </c>
      <c r="L219" s="4"/>
      <c r="M219" s="1" t="s">
        <v>4959</v>
      </c>
      <c r="N219" s="1" t="s">
        <v>488</v>
      </c>
      <c r="O219" s="1" t="s">
        <v>296</v>
      </c>
      <c r="P219" s="1">
        <v>85209</v>
      </c>
      <c r="V219" s="1" t="s">
        <v>4957</v>
      </c>
    </row>
    <row r="220" spans="1:61" s="1" customFormat="1" ht="15" x14ac:dyDescent="0.25">
      <c r="A220" s="1" t="s">
        <v>133</v>
      </c>
      <c r="B220" s="1">
        <v>25</v>
      </c>
      <c r="C220" s="6">
        <v>41641</v>
      </c>
      <c r="D220" s="2"/>
      <c r="E220" s="2" t="s">
        <v>4712</v>
      </c>
      <c r="G220" s="1" t="s">
        <v>3161</v>
      </c>
      <c r="H220" s="1" t="s">
        <v>481</v>
      </c>
      <c r="I220" s="1" t="s">
        <v>4725</v>
      </c>
      <c r="J220" s="1" t="s">
        <v>2152</v>
      </c>
      <c r="K220" s="1" t="s">
        <v>4961</v>
      </c>
      <c r="L220" s="4" t="s">
        <v>4726</v>
      </c>
      <c r="M220" s="1" t="s">
        <v>760</v>
      </c>
      <c r="N220" s="1" t="s">
        <v>488</v>
      </c>
      <c r="O220" s="1" t="s">
        <v>296</v>
      </c>
      <c r="P220" s="1">
        <v>85213</v>
      </c>
      <c r="V220" s="2"/>
      <c r="W220" s="3"/>
      <c r="X220" s="1" t="s">
        <v>494</v>
      </c>
      <c r="AA220" s="1" t="s">
        <v>4712</v>
      </c>
      <c r="AB220" s="1" t="s">
        <v>4712</v>
      </c>
      <c r="AD220" s="1" t="s">
        <v>4712</v>
      </c>
    </row>
    <row r="221" spans="1:61" s="1" customFormat="1" ht="15" x14ac:dyDescent="0.25">
      <c r="A221" s="1" t="s">
        <v>2301</v>
      </c>
      <c r="B221" s="1">
        <v>25</v>
      </c>
      <c r="C221" s="6">
        <v>41641</v>
      </c>
      <c r="D221" s="2"/>
      <c r="E221" s="2" t="s">
        <v>4712</v>
      </c>
      <c r="G221" s="1" t="s">
        <v>3161</v>
      </c>
      <c r="H221" s="1" t="s">
        <v>3158</v>
      </c>
      <c r="I221" s="1" t="s">
        <v>4725</v>
      </c>
      <c r="J221" s="1" t="s">
        <v>4727</v>
      </c>
      <c r="K221" s="1" t="s">
        <v>4961</v>
      </c>
      <c r="L221" s="4" t="s">
        <v>4726</v>
      </c>
      <c r="M221" s="1" t="s">
        <v>760</v>
      </c>
      <c r="N221" s="1" t="s">
        <v>488</v>
      </c>
      <c r="O221" s="1" t="s">
        <v>296</v>
      </c>
      <c r="P221" s="1">
        <v>85213</v>
      </c>
      <c r="V221" s="2"/>
      <c r="W221" s="3"/>
      <c r="X221" s="1" t="s">
        <v>5052</v>
      </c>
      <c r="AA221" s="1" t="s">
        <v>4712</v>
      </c>
      <c r="AB221" s="1" t="s">
        <v>4712</v>
      </c>
      <c r="AD221" s="1" t="s">
        <v>4712</v>
      </c>
    </row>
    <row r="222" spans="1:61" s="1" customFormat="1" ht="15" x14ac:dyDescent="0.25">
      <c r="C222" s="6">
        <v>41641</v>
      </c>
      <c r="D222" s="6">
        <v>41305</v>
      </c>
      <c r="E222" s="2"/>
      <c r="H222" s="1" t="s">
        <v>3158</v>
      </c>
      <c r="I222" s="1" t="s">
        <v>4915</v>
      </c>
      <c r="J222" s="1" t="s">
        <v>4000</v>
      </c>
      <c r="K222" s="1" t="s">
        <v>4001</v>
      </c>
      <c r="L222" s="4" t="s">
        <v>4005</v>
      </c>
      <c r="M222" s="1" t="s">
        <v>4916</v>
      </c>
      <c r="N222" s="1" t="s">
        <v>4003</v>
      </c>
      <c r="O222" s="1" t="s">
        <v>4004</v>
      </c>
      <c r="P222" s="1">
        <v>78660</v>
      </c>
      <c r="V222" s="2"/>
      <c r="W222" s="3"/>
    </row>
    <row r="223" spans="1:61" s="1" customFormat="1" ht="15" x14ac:dyDescent="0.25">
      <c r="A223" s="1" t="s">
        <v>134</v>
      </c>
      <c r="B223" s="1">
        <v>25</v>
      </c>
      <c r="C223" s="6">
        <v>41641</v>
      </c>
      <c r="D223" s="2"/>
      <c r="E223" s="2" t="s">
        <v>4712</v>
      </c>
      <c r="G223" s="1" t="s">
        <v>3162</v>
      </c>
      <c r="H223" s="1" t="s">
        <v>3158</v>
      </c>
      <c r="I223" s="1" t="s">
        <v>3753</v>
      </c>
      <c r="J223" s="1" t="s">
        <v>4578</v>
      </c>
      <c r="K223" s="1" t="s">
        <v>1225</v>
      </c>
      <c r="L223" s="4" t="s">
        <v>4944</v>
      </c>
      <c r="M223" s="1" t="s">
        <v>1226</v>
      </c>
      <c r="N223" s="1" t="s">
        <v>650</v>
      </c>
      <c r="O223" s="1" t="s">
        <v>296</v>
      </c>
      <c r="P223" s="1" t="s">
        <v>1227</v>
      </c>
      <c r="V223" s="1" t="s">
        <v>3267</v>
      </c>
      <c r="W223" s="3" t="s">
        <v>3161</v>
      </c>
      <c r="X223" s="1" t="s">
        <v>367</v>
      </c>
      <c r="BI223" s="1">
        <v>1</v>
      </c>
    </row>
    <row r="224" spans="1:61" s="1" customFormat="1" ht="15" x14ac:dyDescent="0.25">
      <c r="C224" s="6">
        <v>41641</v>
      </c>
      <c r="D224" s="6">
        <v>41207</v>
      </c>
      <c r="E224" s="2"/>
      <c r="G224" s="1" t="s">
        <v>3162</v>
      </c>
      <c r="H224" s="1" t="s">
        <v>481</v>
      </c>
      <c r="I224" s="1" t="s">
        <v>2614</v>
      </c>
      <c r="J224" s="1" t="s">
        <v>2615</v>
      </c>
      <c r="K224" s="1" t="s">
        <v>2617</v>
      </c>
      <c r="L224" s="4" t="s">
        <v>2616</v>
      </c>
      <c r="M224" s="1" t="s">
        <v>3693</v>
      </c>
      <c r="N224" s="1" t="s">
        <v>3182</v>
      </c>
      <c r="O224" s="1" t="s">
        <v>296</v>
      </c>
      <c r="P224" s="1">
        <v>85234</v>
      </c>
      <c r="V224" s="2" t="s">
        <v>3068</v>
      </c>
      <c r="W224" s="3" t="s">
        <v>3161</v>
      </c>
      <c r="X224" s="1" t="s">
        <v>1760</v>
      </c>
    </row>
    <row r="225" spans="1:48" s="1" customFormat="1" ht="15" x14ac:dyDescent="0.25">
      <c r="A225" s="8" t="s">
        <v>1291</v>
      </c>
      <c r="B225" s="1">
        <v>25</v>
      </c>
      <c r="C225" s="6">
        <v>41641</v>
      </c>
      <c r="D225" s="6">
        <v>41284</v>
      </c>
      <c r="E225" s="2"/>
      <c r="G225" s="1" t="s">
        <v>3161</v>
      </c>
      <c r="H225" s="1" t="s">
        <v>3158</v>
      </c>
      <c r="I225" s="1" t="s">
        <v>1617</v>
      </c>
      <c r="J225" s="1" t="s">
        <v>2450</v>
      </c>
      <c r="K225" s="1" t="s">
        <v>1621</v>
      </c>
      <c r="L225" s="4" t="s">
        <v>1618</v>
      </c>
      <c r="M225" s="1" t="s">
        <v>4562</v>
      </c>
      <c r="N225" s="1" t="s">
        <v>1622</v>
      </c>
      <c r="O225" s="1" t="s">
        <v>1623</v>
      </c>
      <c r="P225" s="1">
        <v>17222</v>
      </c>
      <c r="V225" s="2"/>
      <c r="W225" s="3" t="s">
        <v>3161</v>
      </c>
      <c r="X225" s="1" t="s">
        <v>4577</v>
      </c>
    </row>
    <row r="226" spans="1:48" s="1" customFormat="1" ht="15" x14ac:dyDescent="0.25">
      <c r="A226" s="8" t="s">
        <v>1292</v>
      </c>
      <c r="B226" s="1">
        <v>25</v>
      </c>
      <c r="C226" s="6">
        <v>41641</v>
      </c>
      <c r="D226" s="6">
        <v>41284</v>
      </c>
      <c r="E226" s="2"/>
      <c r="G226" s="1" t="s">
        <v>3161</v>
      </c>
      <c r="H226" s="1" t="s">
        <v>481</v>
      </c>
      <c r="I226" s="1" t="s">
        <v>1617</v>
      </c>
      <c r="J226" s="1" t="s">
        <v>3178</v>
      </c>
      <c r="K226" s="1" t="s">
        <v>1621</v>
      </c>
      <c r="L226" s="4" t="s">
        <v>1618</v>
      </c>
      <c r="M226" s="1" t="s">
        <v>4562</v>
      </c>
      <c r="N226" s="1" t="s">
        <v>1622</v>
      </c>
      <c r="O226" s="1" t="s">
        <v>1623</v>
      </c>
      <c r="P226" s="1">
        <v>17222</v>
      </c>
      <c r="V226" s="2"/>
      <c r="W226" s="3" t="s">
        <v>3161</v>
      </c>
      <c r="X226" s="1" t="s">
        <v>480</v>
      </c>
    </row>
    <row r="227" spans="1:48" s="1" customFormat="1" ht="15" x14ac:dyDescent="0.25">
      <c r="A227" s="8" t="s">
        <v>3629</v>
      </c>
      <c r="B227" s="1">
        <v>12</v>
      </c>
      <c r="C227" s="6">
        <v>41641</v>
      </c>
      <c r="D227" s="2"/>
      <c r="E227" s="2" t="s">
        <v>4712</v>
      </c>
      <c r="H227" s="1" t="s">
        <v>481</v>
      </c>
      <c r="I227" s="1" t="s">
        <v>1163</v>
      </c>
      <c r="J227" s="1" t="s">
        <v>1167</v>
      </c>
      <c r="K227" s="1" t="s">
        <v>132</v>
      </c>
      <c r="L227" s="4" t="s">
        <v>2480</v>
      </c>
      <c r="M227" s="1" t="s">
        <v>1166</v>
      </c>
      <c r="N227" s="1" t="s">
        <v>488</v>
      </c>
      <c r="O227" s="1" t="s">
        <v>296</v>
      </c>
      <c r="P227" s="1">
        <v>85215</v>
      </c>
      <c r="V227" s="2" t="s">
        <v>1558</v>
      </c>
      <c r="W227" s="3"/>
    </row>
    <row r="228" spans="1:48" s="1" customFormat="1" ht="15" x14ac:dyDescent="0.25">
      <c r="A228" s="8" t="s">
        <v>2857</v>
      </c>
      <c r="B228" s="8">
        <v>12</v>
      </c>
      <c r="C228" s="6">
        <v>41641</v>
      </c>
      <c r="D228" s="6">
        <v>41263</v>
      </c>
      <c r="E228" s="2"/>
      <c r="H228" s="1" t="s">
        <v>3158</v>
      </c>
      <c r="I228" s="1" t="s">
        <v>1990</v>
      </c>
      <c r="J228" s="1" t="s">
        <v>3786</v>
      </c>
      <c r="K228" s="1" t="s">
        <v>1005</v>
      </c>
      <c r="L228" s="4" t="s">
        <v>1991</v>
      </c>
      <c r="M228" s="1" t="s">
        <v>5198</v>
      </c>
      <c r="N228" s="1" t="s">
        <v>488</v>
      </c>
      <c r="O228" s="1" t="s">
        <v>296</v>
      </c>
      <c r="P228" s="1">
        <v>85209</v>
      </c>
      <c r="T228" s="1" t="s">
        <v>3196</v>
      </c>
      <c r="U228" s="1" t="s">
        <v>3161</v>
      </c>
      <c r="V228" s="2"/>
      <c r="W228" s="3" t="s">
        <v>3161</v>
      </c>
      <c r="X228" s="1" t="s">
        <v>4577</v>
      </c>
    </row>
    <row r="229" spans="1:48" s="1" customFormat="1" ht="15" x14ac:dyDescent="0.25">
      <c r="A229" s="8" t="s">
        <v>2857</v>
      </c>
      <c r="B229" s="8">
        <v>12</v>
      </c>
      <c r="C229" s="6">
        <v>41641</v>
      </c>
      <c r="D229" s="6">
        <v>41263</v>
      </c>
      <c r="E229" s="2"/>
      <c r="H229" s="1" t="s">
        <v>481</v>
      </c>
      <c r="I229" s="1" t="s">
        <v>1990</v>
      </c>
      <c r="J229" s="1" t="s">
        <v>1010</v>
      </c>
      <c r="K229" s="1" t="s">
        <v>1005</v>
      </c>
      <c r="L229" s="4" t="s">
        <v>1991</v>
      </c>
      <c r="M229" s="1" t="s">
        <v>5198</v>
      </c>
      <c r="N229" s="1" t="s">
        <v>488</v>
      </c>
      <c r="O229" s="1" t="s">
        <v>296</v>
      </c>
      <c r="P229" s="1">
        <v>85209</v>
      </c>
      <c r="T229" s="1" t="s">
        <v>3196</v>
      </c>
      <c r="U229" s="1" t="s">
        <v>1009</v>
      </c>
      <c r="V229" s="2"/>
      <c r="W229" s="3" t="s">
        <v>3161</v>
      </c>
      <c r="X229" s="1" t="s">
        <v>480</v>
      </c>
    </row>
    <row r="230" spans="1:48" ht="15" x14ac:dyDescent="0.25">
      <c r="C230" s="3">
        <f>COUNTA(C213:C229)</f>
        <v>17</v>
      </c>
      <c r="D230" s="3">
        <f>COUNTA(D213:D229)</f>
        <v>8</v>
      </c>
      <c r="E230" s="3">
        <f>COUNTA(E213:E229)</f>
        <v>9</v>
      </c>
      <c r="F230" s="3">
        <f>COUNTA(F213:F229)</f>
        <v>0</v>
      </c>
      <c r="I230" s="6">
        <v>41641</v>
      </c>
      <c r="J230" s="1" t="s">
        <v>3432</v>
      </c>
    </row>
    <row r="231" spans="1:48" s="1" customFormat="1" ht="15" x14ac:dyDescent="0.25">
      <c r="C231" s="6">
        <v>41648</v>
      </c>
      <c r="D231" s="6">
        <v>41277</v>
      </c>
      <c r="E231" s="2"/>
      <c r="H231" s="1" t="s">
        <v>3158</v>
      </c>
      <c r="I231" s="1" t="s">
        <v>1810</v>
      </c>
      <c r="J231" s="1" t="s">
        <v>2986</v>
      </c>
      <c r="K231" s="1" t="s">
        <v>5182</v>
      </c>
      <c r="L231" s="4" t="s">
        <v>5184</v>
      </c>
      <c r="M231" s="1" t="s">
        <v>5183</v>
      </c>
      <c r="N231" s="1" t="s">
        <v>5031</v>
      </c>
      <c r="O231" s="1" t="s">
        <v>296</v>
      </c>
      <c r="P231" s="1">
        <v>85120</v>
      </c>
      <c r="V231" s="2"/>
      <c r="W231" s="3"/>
    </row>
    <row r="232" spans="1:48" s="1" customFormat="1" ht="15" x14ac:dyDescent="0.25">
      <c r="C232" s="6">
        <v>41648</v>
      </c>
      <c r="D232" s="6">
        <v>41277</v>
      </c>
      <c r="E232" s="2"/>
      <c r="H232" s="1" t="s">
        <v>481</v>
      </c>
      <c r="I232" s="1" t="s">
        <v>5181</v>
      </c>
      <c r="J232" s="1" t="s">
        <v>3030</v>
      </c>
      <c r="K232" s="1" t="s">
        <v>5182</v>
      </c>
      <c r="L232" s="4" t="s">
        <v>5184</v>
      </c>
      <c r="M232" s="1" t="s">
        <v>5183</v>
      </c>
      <c r="N232" s="1" t="s">
        <v>5031</v>
      </c>
      <c r="O232" s="1" t="s">
        <v>296</v>
      </c>
      <c r="P232" s="1">
        <v>85120</v>
      </c>
      <c r="V232" s="2"/>
      <c r="W232" s="3"/>
    </row>
    <row r="233" spans="1:48" s="1" customFormat="1" ht="15" x14ac:dyDescent="0.25">
      <c r="A233" s="8" t="s">
        <v>3032</v>
      </c>
      <c r="B233" s="1">
        <v>25</v>
      </c>
      <c r="C233" s="6">
        <v>41648</v>
      </c>
      <c r="D233" s="6">
        <v>41242</v>
      </c>
      <c r="E233" s="2"/>
      <c r="G233" s="1" t="s">
        <v>3161</v>
      </c>
      <c r="H233" s="1" t="s">
        <v>3158</v>
      </c>
      <c r="I233" s="1" t="s">
        <v>1438</v>
      </c>
      <c r="J233" s="1" t="s">
        <v>1439</v>
      </c>
      <c r="K233" s="1" t="s">
        <v>5029</v>
      </c>
      <c r="L233" s="4" t="s">
        <v>702</v>
      </c>
      <c r="M233" s="1" t="s">
        <v>5030</v>
      </c>
      <c r="N233" s="1" t="s">
        <v>5031</v>
      </c>
      <c r="O233" s="1" t="s">
        <v>296</v>
      </c>
      <c r="P233" s="1">
        <v>85119</v>
      </c>
      <c r="T233" s="1" t="s">
        <v>3196</v>
      </c>
      <c r="U233" s="1" t="s">
        <v>1437</v>
      </c>
      <c r="V233" s="2" t="s">
        <v>651</v>
      </c>
      <c r="W233" s="3" t="s">
        <v>3161</v>
      </c>
      <c r="X233" s="1" t="s">
        <v>1057</v>
      </c>
    </row>
    <row r="234" spans="1:48" ht="15" x14ac:dyDescent="0.25">
      <c r="C234" s="3">
        <f>COUNTA(C231:C233)</f>
        <v>3</v>
      </c>
      <c r="D234" s="3">
        <f>COUNTA(D231:D233)</f>
        <v>3</v>
      </c>
      <c r="E234" s="3">
        <f>COUNTA(E231:E233)</f>
        <v>0</v>
      </c>
      <c r="F234" s="3">
        <f>COUNTA(F231:F233)</f>
        <v>0</v>
      </c>
      <c r="I234" s="6">
        <v>41648</v>
      </c>
      <c r="J234" s="1" t="s">
        <v>3432</v>
      </c>
    </row>
    <row r="235" spans="1:48" s="1" customFormat="1" ht="15" x14ac:dyDescent="0.25"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</row>
    <row r="236" spans="1:48" ht="15" x14ac:dyDescent="0.25">
      <c r="C236" s="3">
        <f>COUNTA(C235:C235)</f>
        <v>0</v>
      </c>
      <c r="D236" s="3">
        <f>COUNTA(D235:D235)</f>
        <v>0</v>
      </c>
      <c r="E236" s="3">
        <f>COUNTA(E235:E235)</f>
        <v>0</v>
      </c>
      <c r="F236" s="3">
        <f>COUNTA(F235:F235)</f>
        <v>0</v>
      </c>
      <c r="I236" s="6">
        <v>41655</v>
      </c>
      <c r="J236" s="1" t="s">
        <v>3432</v>
      </c>
    </row>
    <row r="237" spans="1:48" s="1" customFormat="1" ht="15" x14ac:dyDescent="0.25">
      <c r="A237" s="1" t="s">
        <v>2873</v>
      </c>
      <c r="B237" s="1">
        <v>30</v>
      </c>
      <c r="C237" s="6">
        <v>41662</v>
      </c>
      <c r="E237" s="2" t="s">
        <v>4712</v>
      </c>
      <c r="G237" s="1" t="s">
        <v>3161</v>
      </c>
      <c r="H237" s="1" t="s">
        <v>481</v>
      </c>
      <c r="I237" s="1" t="s">
        <v>4443</v>
      </c>
      <c r="J237" s="1" t="s">
        <v>5159</v>
      </c>
      <c r="K237" s="1" t="s">
        <v>4444</v>
      </c>
      <c r="L237" s="4" t="s">
        <v>4445</v>
      </c>
      <c r="M237" s="1" t="s">
        <v>4446</v>
      </c>
      <c r="N237" s="1" t="s">
        <v>488</v>
      </c>
      <c r="O237" s="1" t="s">
        <v>296</v>
      </c>
      <c r="V237" s="2" t="s">
        <v>3099</v>
      </c>
      <c r="W237" s="3"/>
    </row>
    <row r="238" spans="1:48" ht="21" customHeight="1" x14ac:dyDescent="0.25">
      <c r="C238" s="3">
        <f>COUNTA(C237:C237)</f>
        <v>1</v>
      </c>
      <c r="D238" s="3">
        <f>COUNTA(D237:D237)</f>
        <v>0</v>
      </c>
      <c r="E238" s="3">
        <f>COUNTA(E237:E237)</f>
        <v>1</v>
      </c>
      <c r="F238" s="3">
        <f>COUNTA(F237:F237)</f>
        <v>0</v>
      </c>
      <c r="I238" s="6">
        <v>41662</v>
      </c>
      <c r="J238" s="1" t="s">
        <v>3432</v>
      </c>
    </row>
    <row r="239" spans="1:48" s="1" customFormat="1" ht="15" x14ac:dyDescent="0.25"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</row>
    <row r="240" spans="1:48" ht="15" x14ac:dyDescent="0.25">
      <c r="C240" s="3">
        <f>COUNTA(C239:C239)</f>
        <v>0</v>
      </c>
      <c r="D240" s="3">
        <f>COUNTA(D239:D239)</f>
        <v>0</v>
      </c>
      <c r="E240" s="3">
        <f>COUNTA(E239:E239)</f>
        <v>0</v>
      </c>
      <c r="F240" s="3">
        <f>COUNTA(F239:F239)</f>
        <v>0</v>
      </c>
      <c r="I240" s="6">
        <v>41669</v>
      </c>
      <c r="J240" s="1" t="s">
        <v>3432</v>
      </c>
    </row>
    <row r="241" spans="3:48" ht="15" x14ac:dyDescent="0.25">
      <c r="C241" s="3">
        <f>C230+C234+C236+C238+C240</f>
        <v>21</v>
      </c>
      <c r="D241" s="3">
        <f>D230+D234+D236+D238+D240</f>
        <v>11</v>
      </c>
      <c r="E241" s="3">
        <f>E230+E234+E236+E238+E240</f>
        <v>10</v>
      </c>
      <c r="F241" s="3">
        <f>F230+F234+F236+F238+F240</f>
        <v>0</v>
      </c>
      <c r="I241" s="11" t="s">
        <v>1425</v>
      </c>
      <c r="J241" s="1" t="s">
        <v>3432</v>
      </c>
      <c r="N241" s="5"/>
    </row>
    <row r="242" spans="3:48" ht="15" x14ac:dyDescent="0.25">
      <c r="C242" s="3">
        <f>C241+C212</f>
        <v>216</v>
      </c>
      <c r="D242" s="3">
        <f>D241+D212</f>
        <v>158</v>
      </c>
      <c r="E242" s="3">
        <f>E241+E212</f>
        <v>58</v>
      </c>
      <c r="F242" s="3">
        <f>F241+F212</f>
        <v>4</v>
      </c>
      <c r="I242" s="11" t="s">
        <v>2512</v>
      </c>
      <c r="J242" s="1" t="s">
        <v>3432</v>
      </c>
      <c r="N242" s="5"/>
    </row>
    <row r="243" spans="3:48" s="1" customFormat="1" ht="15" x14ac:dyDescent="0.25">
      <c r="C243" s="6">
        <v>41676</v>
      </c>
      <c r="D243" s="6">
        <v>41312</v>
      </c>
      <c r="E243" s="2"/>
      <c r="H243" s="1" t="s">
        <v>481</v>
      </c>
      <c r="I243" s="1" t="s">
        <v>1056</v>
      </c>
      <c r="J243" s="1" t="s">
        <v>4580</v>
      </c>
      <c r="K243" s="1" t="s">
        <v>2548</v>
      </c>
      <c r="L243" s="4" t="s">
        <v>837</v>
      </c>
      <c r="M243" s="1" t="s">
        <v>2549</v>
      </c>
      <c r="N243" s="1" t="s">
        <v>2550</v>
      </c>
      <c r="P243" s="1" t="s">
        <v>2551</v>
      </c>
      <c r="V243" s="2"/>
      <c r="W243" s="3"/>
    </row>
    <row r="244" spans="3:48" s="1" customFormat="1" ht="15" x14ac:dyDescent="0.25">
      <c r="C244" s="6">
        <v>41676</v>
      </c>
      <c r="D244" s="6">
        <v>41312</v>
      </c>
      <c r="E244" s="2"/>
      <c r="H244" s="1" t="s">
        <v>3158</v>
      </c>
      <c r="I244" s="1" t="s">
        <v>1056</v>
      </c>
      <c r="J244" s="1" t="s">
        <v>1055</v>
      </c>
      <c r="K244" s="1" t="s">
        <v>2548</v>
      </c>
      <c r="L244" s="4" t="s">
        <v>837</v>
      </c>
      <c r="M244" s="1" t="s">
        <v>2549</v>
      </c>
      <c r="N244" s="1" t="s">
        <v>2550</v>
      </c>
      <c r="P244" s="1" t="s">
        <v>2551</v>
      </c>
      <c r="V244" s="2"/>
      <c r="W244" s="3"/>
    </row>
    <row r="245" spans="3:48" ht="15" x14ac:dyDescent="0.25">
      <c r="C245" s="3">
        <f>COUNTA(C243:C244)</f>
        <v>2</v>
      </c>
      <c r="D245" s="3">
        <f>COUNTA(D243:D244)</f>
        <v>2</v>
      </c>
      <c r="E245" s="3">
        <f>COUNTA(E243:E244)</f>
        <v>0</v>
      </c>
      <c r="F245" s="3">
        <f>COUNTA(F243:F244)</f>
        <v>0</v>
      </c>
      <c r="I245" s="6">
        <v>41676</v>
      </c>
      <c r="J245" s="1" t="s">
        <v>3432</v>
      </c>
    </row>
    <row r="246" spans="3:48" s="1" customFormat="1" ht="15" x14ac:dyDescent="0.25"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</row>
    <row r="247" spans="3:48" ht="15" x14ac:dyDescent="0.25">
      <c r="C247" s="3">
        <f>COUNTA(C246:C246)</f>
        <v>0</v>
      </c>
      <c r="D247" s="3">
        <f>COUNTA(D246:D246)</f>
        <v>0</v>
      </c>
      <c r="E247" s="3">
        <f>COUNTA(E246:E246)</f>
        <v>0</v>
      </c>
      <c r="F247" s="3">
        <f>COUNTA(F246:F246)</f>
        <v>0</v>
      </c>
      <c r="I247" s="6">
        <v>41683</v>
      </c>
      <c r="J247" s="1" t="s">
        <v>3432</v>
      </c>
    </row>
    <row r="248" spans="3:48" s="1" customFormat="1" ht="15" x14ac:dyDescent="0.25"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</row>
    <row r="249" spans="3:48" ht="15" x14ac:dyDescent="0.25">
      <c r="C249" s="3">
        <f>COUNTA(C248:C248)</f>
        <v>0</v>
      </c>
      <c r="D249" s="3">
        <f>COUNTA(D248:D248)</f>
        <v>0</v>
      </c>
      <c r="E249" s="3">
        <f>COUNTA(E248:E248)</f>
        <v>0</v>
      </c>
      <c r="F249" s="3">
        <f>COUNTA(F248:F248)</f>
        <v>0</v>
      </c>
      <c r="I249" s="6">
        <v>41690</v>
      </c>
      <c r="J249" s="1" t="s">
        <v>3432</v>
      </c>
    </row>
    <row r="250" spans="3:48" s="1" customFormat="1" ht="15" x14ac:dyDescent="0.25"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</row>
    <row r="251" spans="3:48" ht="15" x14ac:dyDescent="0.25">
      <c r="C251" s="3">
        <f>COUNTA(C250:C250)</f>
        <v>0</v>
      </c>
      <c r="D251" s="3">
        <f>COUNTA(D250:D250)</f>
        <v>0</v>
      </c>
      <c r="E251" s="3">
        <f>COUNTA(E250:E250)</f>
        <v>0</v>
      </c>
      <c r="F251" s="3">
        <f>COUNTA(F250:F250)</f>
        <v>0</v>
      </c>
      <c r="I251" s="6">
        <v>41697</v>
      </c>
      <c r="J251" s="1" t="s">
        <v>3432</v>
      </c>
    </row>
    <row r="252" spans="3:48" ht="15" x14ac:dyDescent="0.25">
      <c r="C252" s="3">
        <f>C245+C247+C249+C251</f>
        <v>2</v>
      </c>
      <c r="D252" s="3">
        <f>D245+D247+D249+D251</f>
        <v>2</v>
      </c>
      <c r="E252" s="3">
        <f>E245+E247+E249+E251</f>
        <v>0</v>
      </c>
      <c r="F252" s="3">
        <f>F245+F247+F249+F251</f>
        <v>0</v>
      </c>
      <c r="I252" s="11" t="s">
        <v>1762</v>
      </c>
      <c r="J252" s="1" t="s">
        <v>3432</v>
      </c>
      <c r="N252" s="5"/>
    </row>
    <row r="253" spans="3:48" ht="15" x14ac:dyDescent="0.25">
      <c r="C253" s="3">
        <f>C252+C242</f>
        <v>218</v>
      </c>
      <c r="D253" s="3">
        <f>D252+D242</f>
        <v>160</v>
      </c>
      <c r="E253" s="3">
        <f>E252+E242</f>
        <v>58</v>
      </c>
      <c r="F253" s="3">
        <f>F252+F242</f>
        <v>4</v>
      </c>
      <c r="I253" s="11" t="s">
        <v>2512</v>
      </c>
      <c r="J253" s="1" t="s">
        <v>3432</v>
      </c>
      <c r="N253" s="5"/>
    </row>
    <row r="254" spans="3:48" s="1" customFormat="1" ht="15" x14ac:dyDescent="0.25"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</row>
    <row r="255" spans="3:48" s="1" customFormat="1" ht="15" x14ac:dyDescent="0.25"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</row>
    <row r="256" spans="3:48" s="1" customFormat="1" ht="15" x14ac:dyDescent="0.25"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</row>
    <row r="257" spans="3:48" s="1" customFormat="1" ht="15" x14ac:dyDescent="0.25"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</row>
    <row r="258" spans="3:48" ht="15" x14ac:dyDescent="0.25">
      <c r="C258" s="3">
        <f>COUNTA(C254:C257)</f>
        <v>0</v>
      </c>
      <c r="D258" s="3">
        <f>COUNTA(D254:D257)</f>
        <v>0</v>
      </c>
      <c r="E258" s="3">
        <f>COUNTA(E254:E257)</f>
        <v>0</v>
      </c>
      <c r="F258" s="3">
        <f>COUNTA(F254:F257)</f>
        <v>0</v>
      </c>
      <c r="I258" s="6">
        <v>41704</v>
      </c>
      <c r="J258" s="1" t="s">
        <v>3432</v>
      </c>
    </row>
    <row r="259" spans="3:48" s="1" customFormat="1" ht="15" x14ac:dyDescent="0.25"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</row>
    <row r="260" spans="3:48" s="1" customFormat="1" ht="15" x14ac:dyDescent="0.25"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</row>
    <row r="261" spans="3:48" s="1" customFormat="1" ht="15" x14ac:dyDescent="0.25"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</row>
    <row r="262" spans="3:48" s="1" customFormat="1" ht="15" x14ac:dyDescent="0.25"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</row>
    <row r="263" spans="3:48" ht="15" x14ac:dyDescent="0.25">
      <c r="C263" s="3">
        <f>COUNTA(C259:C262)</f>
        <v>0</v>
      </c>
      <c r="D263" s="3">
        <f>COUNTA(D259:D262)</f>
        <v>0</v>
      </c>
      <c r="E263" s="3">
        <f>COUNTA(E259:E262)</f>
        <v>0</v>
      </c>
      <c r="F263" s="3">
        <f>COUNTA(F259:F262)</f>
        <v>0</v>
      </c>
      <c r="I263" s="6">
        <v>41711</v>
      </c>
      <c r="J263" s="1" t="s">
        <v>3432</v>
      </c>
    </row>
    <row r="264" spans="3:48" s="1" customFormat="1" ht="15" x14ac:dyDescent="0.25"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</row>
    <row r="265" spans="3:48" s="1" customFormat="1" ht="15" x14ac:dyDescent="0.25"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</row>
    <row r="266" spans="3:48" s="1" customFormat="1" ht="15" x14ac:dyDescent="0.25"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</row>
    <row r="267" spans="3:48" s="1" customFormat="1" ht="15" x14ac:dyDescent="0.25"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</row>
    <row r="268" spans="3:48" ht="15" x14ac:dyDescent="0.25">
      <c r="C268" s="3">
        <f>COUNTA(C264:C267)</f>
        <v>0</v>
      </c>
      <c r="D268" s="3">
        <f>COUNTA(D264:D267)</f>
        <v>0</v>
      </c>
      <c r="E268" s="3">
        <f>COUNTA(E264:E267)</f>
        <v>0</v>
      </c>
      <c r="F268" s="3">
        <f>COUNTA(F264:F267)</f>
        <v>0</v>
      </c>
      <c r="I268" s="6">
        <v>41718</v>
      </c>
      <c r="J268" s="1" t="s">
        <v>3432</v>
      </c>
    </row>
    <row r="269" spans="3:48" s="1" customFormat="1" ht="15" x14ac:dyDescent="0.25"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</row>
    <row r="270" spans="3:48" s="1" customFormat="1" ht="15" x14ac:dyDescent="0.25"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</row>
    <row r="271" spans="3:48" s="1" customFormat="1" ht="15" x14ac:dyDescent="0.25"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</row>
    <row r="272" spans="3:48" s="1" customFormat="1" ht="15" x14ac:dyDescent="0.25"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</row>
    <row r="273" spans="3:48" ht="15" x14ac:dyDescent="0.25">
      <c r="C273" s="3">
        <f>COUNTA(C269:C272)</f>
        <v>0</v>
      </c>
      <c r="D273" s="3">
        <f>COUNTA(D269:D272)</f>
        <v>0</v>
      </c>
      <c r="E273" s="3">
        <f>COUNTA(E269:E272)</f>
        <v>0</v>
      </c>
      <c r="F273" s="3">
        <f>COUNTA(F269:F272)</f>
        <v>0</v>
      </c>
      <c r="I273" s="6">
        <v>41725</v>
      </c>
      <c r="J273" s="1" t="s">
        <v>3432</v>
      </c>
    </row>
    <row r="274" spans="3:48" ht="15" x14ac:dyDescent="0.25">
      <c r="C274" s="3">
        <f>C258+C263+C268+C273</f>
        <v>0</v>
      </c>
      <c r="D274" s="3">
        <f>D258+D263+D268+D273</f>
        <v>0</v>
      </c>
      <c r="E274" s="3">
        <f>E258+E263+E268+E273</f>
        <v>0</v>
      </c>
      <c r="F274" s="3">
        <f>F258+F263+F268+F273</f>
        <v>0</v>
      </c>
      <c r="I274" s="11" t="s">
        <v>320</v>
      </c>
      <c r="J274" s="1" t="s">
        <v>3432</v>
      </c>
      <c r="N274" s="5"/>
    </row>
    <row r="275" spans="3:48" ht="15" x14ac:dyDescent="0.25">
      <c r="C275" s="3">
        <f>C274+C253</f>
        <v>218</v>
      </c>
      <c r="D275" s="3">
        <f>D274+D253</f>
        <v>160</v>
      </c>
      <c r="E275" s="3">
        <f>E274+E253</f>
        <v>58</v>
      </c>
      <c r="F275" s="3">
        <f>F274+F253</f>
        <v>4</v>
      </c>
      <c r="I275" s="11" t="s">
        <v>2512</v>
      </c>
      <c r="J275" s="1" t="s">
        <v>3432</v>
      </c>
      <c r="N275" s="5"/>
    </row>
    <row r="276" spans="3:48" s="1" customFormat="1" ht="15" x14ac:dyDescent="0.25"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</row>
    <row r="277" spans="3:48" ht="15" x14ac:dyDescent="0.25">
      <c r="C277" s="3">
        <f>COUNTA(C276:C276)</f>
        <v>0</v>
      </c>
      <c r="D277" s="3">
        <f>COUNTA(D276:D276)</f>
        <v>0</v>
      </c>
      <c r="E277" s="3">
        <f>COUNTA(E276:E276)</f>
        <v>0</v>
      </c>
      <c r="F277" s="3">
        <f>COUNTA(F276:F276)</f>
        <v>0</v>
      </c>
      <c r="I277" s="6">
        <v>41732</v>
      </c>
      <c r="J277" s="1" t="s">
        <v>3432</v>
      </c>
    </row>
    <row r="278" spans="3:48" s="1" customFormat="1" ht="15" x14ac:dyDescent="0.25"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</row>
    <row r="279" spans="3:48" ht="15" x14ac:dyDescent="0.25">
      <c r="C279" s="3">
        <f>COUNTA(C278:C278)</f>
        <v>0</v>
      </c>
      <c r="D279" s="3">
        <f>COUNTA(D278:D278)</f>
        <v>0</v>
      </c>
      <c r="E279" s="3">
        <f>COUNTA(E278:E278)</f>
        <v>0</v>
      </c>
      <c r="F279" s="3">
        <f>COUNTA(F278:F278)</f>
        <v>0</v>
      </c>
      <c r="I279" s="6">
        <v>41739</v>
      </c>
      <c r="J279" s="1" t="s">
        <v>3432</v>
      </c>
    </row>
    <row r="280" spans="3:48" s="1" customFormat="1" ht="15" x14ac:dyDescent="0.25"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</row>
    <row r="281" spans="3:48" ht="15" x14ac:dyDescent="0.25">
      <c r="C281" s="3">
        <f>COUNTA(C280:C280)</f>
        <v>0</v>
      </c>
      <c r="D281" s="3">
        <f>COUNTA(D280:D280)</f>
        <v>0</v>
      </c>
      <c r="E281" s="3">
        <f>COUNTA(E280:E280)</f>
        <v>0</v>
      </c>
      <c r="F281" s="3">
        <f>COUNTA(F280:F280)</f>
        <v>0</v>
      </c>
      <c r="I281" s="6">
        <v>41746</v>
      </c>
      <c r="J281" s="1" t="s">
        <v>3432</v>
      </c>
    </row>
    <row r="282" spans="3:48" s="1" customFormat="1" ht="15" x14ac:dyDescent="0.25"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</row>
    <row r="283" spans="3:48" ht="15" x14ac:dyDescent="0.25">
      <c r="C283" s="3">
        <f>COUNTA(C282:C282)</f>
        <v>0</v>
      </c>
      <c r="D283" s="3">
        <f>COUNTA(D282:D282)</f>
        <v>0</v>
      </c>
      <c r="E283" s="3">
        <f>COUNTA(E282:E282)</f>
        <v>0</v>
      </c>
      <c r="F283" s="3">
        <f>COUNTA(F282:F282)</f>
        <v>0</v>
      </c>
      <c r="I283" s="6">
        <v>41753</v>
      </c>
      <c r="J283" s="1" t="s">
        <v>3432</v>
      </c>
    </row>
    <row r="284" spans="3:48" ht="15" x14ac:dyDescent="0.25">
      <c r="C284" s="3">
        <f>C277+C279+C281+C283</f>
        <v>0</v>
      </c>
      <c r="D284" s="3">
        <f>D277+D279+D281+D283</f>
        <v>0</v>
      </c>
      <c r="E284" s="3">
        <f>E277+E279+E281+E283</f>
        <v>0</v>
      </c>
      <c r="F284" s="3">
        <f>F277+F279+F281+F283</f>
        <v>0</v>
      </c>
      <c r="I284" s="11" t="s">
        <v>322</v>
      </c>
      <c r="J284" s="1" t="s">
        <v>3432</v>
      </c>
      <c r="N284" s="5"/>
    </row>
    <row r="285" spans="3:48" ht="15" x14ac:dyDescent="0.25">
      <c r="C285" s="3">
        <f>C284+C275</f>
        <v>218</v>
      </c>
      <c r="D285" s="3">
        <f>D284+D275</f>
        <v>160</v>
      </c>
      <c r="E285" s="3">
        <f>E284+E275</f>
        <v>58</v>
      </c>
      <c r="F285" s="3">
        <f>F284+F275</f>
        <v>4</v>
      </c>
      <c r="I285" s="11" t="s">
        <v>2512</v>
      </c>
      <c r="J285" s="1" t="s">
        <v>3432</v>
      </c>
      <c r="N285" s="5"/>
    </row>
    <row r="286" spans="3:48" s="1" customFormat="1" ht="15" x14ac:dyDescent="0.25"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</row>
    <row r="287" spans="3:48" ht="15" x14ac:dyDescent="0.25">
      <c r="C287" s="3">
        <f>COUNTA(C286:C286)</f>
        <v>0</v>
      </c>
      <c r="D287" s="3">
        <f>COUNTA(D286:D286)</f>
        <v>0</v>
      </c>
      <c r="E287" s="3">
        <f>COUNTA(E286:E286)</f>
        <v>0</v>
      </c>
      <c r="F287" s="3">
        <f>COUNTA(F286:F286)</f>
        <v>0</v>
      </c>
      <c r="I287" s="6">
        <v>41760</v>
      </c>
      <c r="J287" s="1" t="s">
        <v>3432</v>
      </c>
    </row>
    <row r="288" spans="3:48" ht="15" x14ac:dyDescent="0.25">
      <c r="C288" s="3">
        <f>C287</f>
        <v>0</v>
      </c>
      <c r="D288" s="3">
        <f>D287</f>
        <v>0</v>
      </c>
      <c r="E288" s="3">
        <f>E287</f>
        <v>0</v>
      </c>
      <c r="F288" s="3">
        <f>F287</f>
        <v>0</v>
      </c>
      <c r="I288" s="11" t="s">
        <v>507</v>
      </c>
      <c r="J288" s="1" t="s">
        <v>3432</v>
      </c>
      <c r="N288" s="5"/>
    </row>
    <row r="289" spans="3:14" ht="15" x14ac:dyDescent="0.25">
      <c r="C289" s="3" t="e">
        <f>C288+#REF!</f>
        <v>#REF!</v>
      </c>
      <c r="D289" s="3">
        <f>D288+D285</f>
        <v>160</v>
      </c>
      <c r="E289" s="3">
        <f>E288+E285</f>
        <v>58</v>
      </c>
      <c r="F289" s="3">
        <f>F288+F285</f>
        <v>4</v>
      </c>
      <c r="I289" s="11" t="s">
        <v>2512</v>
      </c>
      <c r="J289" s="1" t="s">
        <v>3432</v>
      </c>
      <c r="N289" s="5"/>
    </row>
  </sheetData>
  <phoneticPr fontId="2" type="noConversion"/>
  <hyperlinks>
    <hyperlink ref="L21" r:id="rId1" display="mailto:bgizzi@cox.net" xr:uid="{00000000-0004-0000-1000-000000000000}"/>
    <hyperlink ref="L48" r:id="rId2" xr:uid="{00000000-0004-0000-1000-000001000000}"/>
    <hyperlink ref="L2" r:id="rId3" xr:uid="{00000000-0004-0000-1000-000002000000}"/>
    <hyperlink ref="L4" r:id="rId4" xr:uid="{00000000-0004-0000-1000-000003000000}"/>
    <hyperlink ref="L57" r:id="rId5" xr:uid="{00000000-0004-0000-1000-000004000000}"/>
    <hyperlink ref="L47" r:id="rId6" xr:uid="{00000000-0004-0000-1000-000005000000}"/>
    <hyperlink ref="L46" r:id="rId7" xr:uid="{00000000-0004-0000-1000-000006000000}"/>
    <hyperlink ref="L14" r:id="rId8" xr:uid="{00000000-0004-0000-1000-000007000000}"/>
    <hyperlink ref="L12" r:id="rId9" xr:uid="{00000000-0004-0000-1000-000008000000}"/>
    <hyperlink ref="L13" r:id="rId10" xr:uid="{00000000-0004-0000-1000-000009000000}"/>
    <hyperlink ref="L59" r:id="rId11" xr:uid="{00000000-0004-0000-1000-00000A000000}"/>
    <hyperlink ref="L24" r:id="rId12" xr:uid="{00000000-0004-0000-1000-00000B000000}"/>
    <hyperlink ref="L15" r:id="rId13" xr:uid="{00000000-0004-0000-1000-00000C000000}"/>
    <hyperlink ref="L43" r:id="rId14" xr:uid="{00000000-0004-0000-1000-00000D000000}"/>
    <hyperlink ref="L27" r:id="rId15" xr:uid="{00000000-0004-0000-1000-00000E000000}"/>
    <hyperlink ref="L26" r:id="rId16" xr:uid="{00000000-0004-0000-1000-00000F000000}"/>
    <hyperlink ref="L23" r:id="rId17" xr:uid="{00000000-0004-0000-1000-000010000000}"/>
    <hyperlink ref="L28" r:id="rId18" xr:uid="{00000000-0004-0000-1000-000011000000}"/>
    <hyperlink ref="L39" r:id="rId19" xr:uid="{00000000-0004-0000-1000-000012000000}"/>
    <hyperlink ref="L40" r:id="rId20" xr:uid="{00000000-0004-0000-1000-000013000000}"/>
    <hyperlink ref="L42" r:id="rId21" xr:uid="{00000000-0004-0000-1000-000014000000}"/>
    <hyperlink ref="L41" r:id="rId22" xr:uid="{00000000-0004-0000-1000-000015000000}"/>
    <hyperlink ref="L54" r:id="rId23" display="mailto:mhmtr@juno.com" xr:uid="{00000000-0004-0000-1000-000016000000}"/>
    <hyperlink ref="L53" r:id="rId24" display="mailto:mhmtr@juno.com" xr:uid="{00000000-0004-0000-1000-000017000000}"/>
    <hyperlink ref="L58" r:id="rId25" xr:uid="{00000000-0004-0000-1000-000018000000}"/>
    <hyperlink ref="L64" r:id="rId26" xr:uid="{00000000-0004-0000-1000-000019000000}"/>
    <hyperlink ref="L20" r:id="rId27" xr:uid="{00000000-0004-0000-1000-00001A000000}"/>
    <hyperlink ref="L36" r:id="rId28" xr:uid="{00000000-0004-0000-1000-00001B000000}"/>
    <hyperlink ref="L29" r:id="rId29" xr:uid="{00000000-0004-0000-1000-00001C000000}"/>
    <hyperlink ref="L38" r:id="rId30" xr:uid="{00000000-0004-0000-1000-00001D000000}"/>
    <hyperlink ref="L8" r:id="rId31" xr:uid="{00000000-0004-0000-1000-00001E000000}"/>
    <hyperlink ref="L52" r:id="rId32" xr:uid="{00000000-0004-0000-1000-00001F000000}"/>
    <hyperlink ref="L32" r:id="rId33" xr:uid="{00000000-0004-0000-1000-000020000000}"/>
    <hyperlink ref="L16" r:id="rId34" xr:uid="{00000000-0004-0000-1000-000021000000}"/>
    <hyperlink ref="L10" r:id="rId35" xr:uid="{00000000-0004-0000-1000-000022000000}"/>
    <hyperlink ref="L55" r:id="rId36" xr:uid="{00000000-0004-0000-1000-000023000000}"/>
    <hyperlink ref="K65" r:id="rId37" display="kj7u@msn.com" xr:uid="{00000000-0004-0000-1000-000024000000}"/>
    <hyperlink ref="L65" r:id="rId38" xr:uid="{00000000-0004-0000-1000-000025000000}"/>
    <hyperlink ref="L67" r:id="rId39" xr:uid="{00000000-0004-0000-1000-000026000000}"/>
    <hyperlink ref="L56" r:id="rId40" xr:uid="{00000000-0004-0000-1000-000027000000}"/>
    <hyperlink ref="L11" r:id="rId41" xr:uid="{00000000-0004-0000-1000-000028000000}"/>
    <hyperlink ref="L37" r:id="rId42" xr:uid="{00000000-0004-0000-1000-000029000000}"/>
    <hyperlink ref="L7" r:id="rId43" xr:uid="{00000000-0004-0000-1000-00002A000000}"/>
    <hyperlink ref="L49" r:id="rId44" xr:uid="{00000000-0004-0000-1000-00002B000000}"/>
    <hyperlink ref="L35" r:id="rId45" xr:uid="{00000000-0004-0000-1000-00002C000000}"/>
    <hyperlink ref="L34" r:id="rId46" xr:uid="{00000000-0004-0000-1000-00002D000000}"/>
    <hyperlink ref="L72" r:id="rId47" display="https://webmail.west.cox.net/do/mail/message/mailto?to=havingfundancing%40gmail.com" xr:uid="{00000000-0004-0000-1000-00002E000000}"/>
    <hyperlink ref="L96" r:id="rId48" xr:uid="{00000000-0004-0000-1000-00002F000000}"/>
    <hyperlink ref="L73" r:id="rId49" xr:uid="{00000000-0004-0000-1000-000030000000}"/>
    <hyperlink ref="L86" r:id="rId50" xr:uid="{00000000-0004-0000-1000-000031000000}"/>
    <hyperlink ref="L85" r:id="rId51" xr:uid="{00000000-0004-0000-1000-000032000000}"/>
    <hyperlink ref="L94" r:id="rId52" display="mailto:msack11720@cox.net" xr:uid="{00000000-0004-0000-1000-000033000000}"/>
    <hyperlink ref="L98" r:id="rId53" xr:uid="{00000000-0004-0000-1000-000034000000}"/>
    <hyperlink ref="L76" r:id="rId54" xr:uid="{00000000-0004-0000-1000-000035000000}"/>
    <hyperlink ref="L95" r:id="rId55" xr:uid="{00000000-0004-0000-1000-000036000000}"/>
    <hyperlink ref="L79" r:id="rId56" xr:uid="{00000000-0004-0000-1000-000037000000}"/>
    <hyperlink ref="L92" r:id="rId57" display="mailto:jjjlquinn@hotmail.com" xr:uid="{00000000-0004-0000-1000-000038000000}"/>
    <hyperlink ref="L101" r:id="rId58" xr:uid="{00000000-0004-0000-1000-000039000000}"/>
    <hyperlink ref="L89" r:id="rId59" xr:uid="{00000000-0004-0000-1000-00003A000000}"/>
    <hyperlink ref="L99" r:id="rId60" xr:uid="{00000000-0004-0000-1000-00003B000000}"/>
    <hyperlink ref="L71" r:id="rId61" xr:uid="{00000000-0004-0000-1000-00003C000000}"/>
    <hyperlink ref="L84" r:id="rId62" xr:uid="{00000000-0004-0000-1000-00003D000000}"/>
    <hyperlink ref="L91" r:id="rId63" display="mailto:murphjanl@cox.net" xr:uid="{00000000-0004-0000-1000-00003E000000}"/>
    <hyperlink ref="L83" r:id="rId64" xr:uid="{00000000-0004-0000-1000-00003F000000}"/>
    <hyperlink ref="L93" r:id="rId65" xr:uid="{00000000-0004-0000-1000-000040000000}"/>
    <hyperlink ref="L78" r:id="rId66" xr:uid="{00000000-0004-0000-1000-000041000000}"/>
    <hyperlink ref="L77" r:id="rId67" xr:uid="{00000000-0004-0000-1000-000042000000}"/>
    <hyperlink ref="L50" r:id="rId68" xr:uid="{00000000-0004-0000-1000-000043000000}"/>
    <hyperlink ref="L51" r:id="rId69" xr:uid="{00000000-0004-0000-1000-000044000000}"/>
    <hyperlink ref="L66" r:id="rId70" xr:uid="{00000000-0004-0000-1000-000045000000}"/>
    <hyperlink ref="L120" r:id="rId71" xr:uid="{00000000-0004-0000-1000-000046000000}"/>
    <hyperlink ref="L128" r:id="rId72" xr:uid="{00000000-0004-0000-1000-000047000000}"/>
    <hyperlink ref="L109" r:id="rId73" xr:uid="{00000000-0004-0000-1000-000048000000}"/>
    <hyperlink ref="L104" r:id="rId74" xr:uid="{00000000-0004-0000-1000-000049000000}"/>
    <hyperlink ref="L116" r:id="rId75" xr:uid="{00000000-0004-0000-1000-00004A000000}"/>
    <hyperlink ref="L123" r:id="rId76" xr:uid="{00000000-0004-0000-1000-00004B000000}"/>
    <hyperlink ref="L103" r:id="rId77" xr:uid="{00000000-0004-0000-1000-00004C000000}"/>
    <hyperlink ref="L124" r:id="rId78" xr:uid="{00000000-0004-0000-1000-00004D000000}"/>
    <hyperlink ref="L126" r:id="rId79" xr:uid="{00000000-0004-0000-1000-00004E000000}"/>
    <hyperlink ref="L122" r:id="rId80" xr:uid="{00000000-0004-0000-1000-00004F000000}"/>
    <hyperlink ref="L119" r:id="rId81" xr:uid="{00000000-0004-0000-1000-000050000000}"/>
    <hyperlink ref="L105" r:id="rId82" xr:uid="{00000000-0004-0000-1000-000051000000}"/>
    <hyperlink ref="L110" r:id="rId83" xr:uid="{00000000-0004-0000-1000-000052000000}"/>
    <hyperlink ref="L111" r:id="rId84" xr:uid="{00000000-0004-0000-1000-000053000000}"/>
    <hyperlink ref="L114" r:id="rId85" xr:uid="{00000000-0004-0000-1000-000054000000}"/>
    <hyperlink ref="L121" r:id="rId86" xr:uid="{00000000-0004-0000-1000-000055000000}"/>
    <hyperlink ref="L127" r:id="rId87" xr:uid="{00000000-0004-0000-1000-000056000000}"/>
    <hyperlink ref="L141" r:id="rId88" xr:uid="{00000000-0004-0000-1000-000057000000}"/>
    <hyperlink ref="L133" r:id="rId89" xr:uid="{00000000-0004-0000-1000-000058000000}"/>
    <hyperlink ref="L132" r:id="rId90" xr:uid="{00000000-0004-0000-1000-000059000000}"/>
    <hyperlink ref="L140" r:id="rId91" xr:uid="{00000000-0004-0000-1000-00005A000000}"/>
    <hyperlink ref="L138" r:id="rId92" xr:uid="{00000000-0004-0000-1000-00005B000000}"/>
    <hyperlink ref="L143" r:id="rId93" xr:uid="{00000000-0004-0000-1000-00005C000000}"/>
    <hyperlink ref="L134" r:id="rId94" xr:uid="{00000000-0004-0000-1000-00005D000000}"/>
    <hyperlink ref="L144" r:id="rId95" xr:uid="{00000000-0004-0000-1000-00005E000000}"/>
    <hyperlink ref="L137" r:id="rId96" xr:uid="{00000000-0004-0000-1000-00005F000000}"/>
    <hyperlink ref="L136" r:id="rId97" xr:uid="{00000000-0004-0000-1000-000060000000}"/>
    <hyperlink ref="L148" r:id="rId98" xr:uid="{00000000-0004-0000-1000-000061000000}"/>
    <hyperlink ref="L147" r:id="rId99" xr:uid="{00000000-0004-0000-1000-000062000000}"/>
    <hyperlink ref="L149" r:id="rId100" xr:uid="{00000000-0004-0000-1000-000063000000}"/>
    <hyperlink ref="L150" r:id="rId101" xr:uid="{00000000-0004-0000-1000-000064000000}"/>
    <hyperlink ref="L154" r:id="rId102" xr:uid="{00000000-0004-0000-1000-000065000000}"/>
    <hyperlink ref="L163" r:id="rId103" xr:uid="{00000000-0004-0000-1000-000066000000}"/>
    <hyperlink ref="L166" r:id="rId104" xr:uid="{00000000-0004-0000-1000-000067000000}"/>
    <hyperlink ref="L164" r:id="rId105" xr:uid="{00000000-0004-0000-1000-000068000000}"/>
    <hyperlink ref="L156" r:id="rId106" xr:uid="{00000000-0004-0000-1000-000069000000}"/>
    <hyperlink ref="L157" r:id="rId107" xr:uid="{00000000-0004-0000-1000-00006A000000}"/>
    <hyperlink ref="L161" r:id="rId108" xr:uid="{00000000-0004-0000-1000-00006B000000}"/>
    <hyperlink ref="L158" r:id="rId109" display="cmdever@cox.net" xr:uid="{00000000-0004-0000-1000-00006C000000}"/>
    <hyperlink ref="L184" r:id="rId110" xr:uid="{00000000-0004-0000-1000-00006D000000}"/>
    <hyperlink ref="L185" r:id="rId111" xr:uid="{00000000-0004-0000-1000-00006E000000}"/>
    <hyperlink ref="L187" r:id="rId112" xr:uid="{00000000-0004-0000-1000-00006F000000}"/>
    <hyperlink ref="L182" r:id="rId113" xr:uid="{00000000-0004-0000-1000-000070000000}"/>
    <hyperlink ref="L193" r:id="rId114" xr:uid="{00000000-0004-0000-1000-000071000000}"/>
    <hyperlink ref="L192" r:id="rId115" xr:uid="{00000000-0004-0000-1000-000072000000}"/>
    <hyperlink ref="L199" r:id="rId116" xr:uid="{00000000-0004-0000-1000-000073000000}"/>
    <hyperlink ref="L197" r:id="rId117" xr:uid="{00000000-0004-0000-1000-000074000000}"/>
    <hyperlink ref="L196" r:id="rId118" xr:uid="{00000000-0004-0000-1000-000075000000}"/>
    <hyperlink ref="L198" r:id="rId119" xr:uid="{00000000-0004-0000-1000-000076000000}"/>
    <hyperlink ref="L207" r:id="rId120" xr:uid="{00000000-0004-0000-1000-000077000000}"/>
    <hyperlink ref="L208" r:id="rId121" xr:uid="{00000000-0004-0000-1000-000078000000}"/>
    <hyperlink ref="L201" r:id="rId122" xr:uid="{00000000-0004-0000-1000-000079000000}"/>
    <hyperlink ref="L206" r:id="rId123" xr:uid="{00000000-0004-0000-1000-00007A000000}"/>
    <hyperlink ref="L203" r:id="rId124" xr:uid="{00000000-0004-0000-1000-00007B000000}"/>
    <hyperlink ref="L178" r:id="rId125" xr:uid="{00000000-0004-0000-1000-00007C000000}"/>
    <hyperlink ref="L228" r:id="rId126" xr:uid="{00000000-0004-0000-1000-00007D000000}"/>
    <hyperlink ref="L229" r:id="rId127" xr:uid="{00000000-0004-0000-1000-00007E000000}"/>
    <hyperlink ref="L224" r:id="rId128" xr:uid="{00000000-0004-0000-1000-00007F000000}"/>
    <hyperlink ref="L222" r:id="rId129" xr:uid="{00000000-0004-0000-1000-000080000000}"/>
    <hyperlink ref="L220" r:id="rId130" xr:uid="{00000000-0004-0000-1000-000081000000}"/>
    <hyperlink ref="L221" r:id="rId131" xr:uid="{00000000-0004-0000-1000-000082000000}"/>
    <hyperlink ref="L225" r:id="rId132" xr:uid="{00000000-0004-0000-1000-000083000000}"/>
    <hyperlink ref="L226" r:id="rId133" xr:uid="{00000000-0004-0000-1000-000084000000}"/>
    <hyperlink ref="L216" r:id="rId134" xr:uid="{00000000-0004-0000-1000-000085000000}"/>
    <hyperlink ref="L215" r:id="rId135" xr:uid="{00000000-0004-0000-1000-000086000000}"/>
    <hyperlink ref="L191" r:id="rId136" xr:uid="{00000000-0004-0000-1000-000087000000}"/>
    <hyperlink ref="L194" r:id="rId137" xr:uid="{00000000-0004-0000-1000-000088000000}"/>
    <hyperlink ref="L189" r:id="rId138" xr:uid="{00000000-0004-0000-1000-000089000000}"/>
    <hyperlink ref="L233" r:id="rId139" xr:uid="{00000000-0004-0000-1000-00008A000000}"/>
    <hyperlink ref="L232" r:id="rId140" xr:uid="{00000000-0004-0000-1000-00008B000000}"/>
    <hyperlink ref="L231" r:id="rId141" xr:uid="{00000000-0004-0000-1000-00008C000000}"/>
    <hyperlink ref="L190" r:id="rId142" xr:uid="{00000000-0004-0000-1000-00008D000000}"/>
    <hyperlink ref="L237" r:id="rId143" xr:uid="{00000000-0004-0000-1000-00008E000000}"/>
    <hyperlink ref="L69" r:id="rId144" xr:uid="{00000000-0004-0000-1000-00008F000000}"/>
    <hyperlink ref="L97" r:id="rId145" display="mailto:nodakwillie@comcast.net" xr:uid="{00000000-0004-0000-1000-000090000000}"/>
    <hyperlink ref="L243" r:id="rId146" xr:uid="{00000000-0004-0000-1000-000091000000}"/>
    <hyperlink ref="L244" r:id="rId147" xr:uid="{00000000-0004-0000-1000-000092000000}"/>
    <hyperlink ref="L18" r:id="rId148" xr:uid="{00000000-0004-0000-1000-000093000000}"/>
    <hyperlink ref="L227" r:id="rId149" xr:uid="{00000000-0004-0000-1000-000094000000}"/>
    <hyperlink ref="L115" r:id="rId150" xr:uid="{00000000-0004-0000-1000-000095000000}"/>
  </hyperlinks>
  <pageMargins left="0.75" right="0.75" top="1" bottom="1" header="0.5" footer="0.5"/>
  <pageSetup orientation="portrait" horizontalDpi="4294967294" r:id="rId15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X299"/>
  <sheetViews>
    <sheetView workbookViewId="0"/>
  </sheetViews>
  <sheetFormatPr defaultRowHeight="13.2" x14ac:dyDescent="0.25"/>
  <cols>
    <col min="3" max="3" width="11.109375" customWidth="1"/>
    <col min="4" max="4" width="10.44140625" customWidth="1"/>
    <col min="5" max="5" width="5" customWidth="1"/>
    <col min="6" max="6" width="10.6640625" customWidth="1"/>
    <col min="7" max="7" width="2.6640625" customWidth="1"/>
    <col min="8" max="8" width="4" customWidth="1"/>
    <col min="9" max="9" width="20.88671875" bestFit="1" customWidth="1"/>
    <col min="10" max="10" width="12.33203125" customWidth="1"/>
    <col min="11" max="11" width="15" customWidth="1"/>
    <col min="12" max="12" width="25.5546875" customWidth="1"/>
    <col min="13" max="13" width="38.6640625" customWidth="1"/>
    <col min="14" max="14" width="4.88671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4.109375" customWidth="1"/>
  </cols>
  <sheetData>
    <row r="1" spans="1:58" s="1" customFormat="1" ht="15" x14ac:dyDescent="0.25">
      <c r="A1" s="1" t="s">
        <v>2513</v>
      </c>
      <c r="B1" s="1" t="s">
        <v>4012</v>
      </c>
      <c r="C1" s="6" t="s">
        <v>2514</v>
      </c>
      <c r="D1" s="6" t="s">
        <v>271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472</v>
      </c>
      <c r="L1" s="4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477</v>
      </c>
      <c r="R1" s="1" t="s">
        <v>478</v>
      </c>
      <c r="S1" s="1" t="s">
        <v>479</v>
      </c>
      <c r="T1" s="1" t="s">
        <v>3643</v>
      </c>
      <c r="U1" s="1" t="s">
        <v>5122</v>
      </c>
      <c r="V1" s="2" t="s">
        <v>3430</v>
      </c>
      <c r="W1" s="3" t="s">
        <v>4010</v>
      </c>
      <c r="X1" s="1" t="s">
        <v>3651</v>
      </c>
      <c r="Y1" s="1" t="s">
        <v>5123</v>
      </c>
      <c r="Z1" s="1" t="s">
        <v>5124</v>
      </c>
      <c r="AA1" s="1" t="s">
        <v>5125</v>
      </c>
      <c r="AB1" s="1" t="s">
        <v>5126</v>
      </c>
      <c r="AC1" s="1" t="s">
        <v>5127</v>
      </c>
      <c r="AD1" s="1" t="s">
        <v>5128</v>
      </c>
      <c r="AE1" s="1" t="s">
        <v>5129</v>
      </c>
      <c r="AF1" s="1" t="s">
        <v>5130</v>
      </c>
      <c r="AG1" s="1" t="s">
        <v>728</v>
      </c>
      <c r="AH1" s="1" t="s">
        <v>5131</v>
      </c>
      <c r="AI1" s="1" t="s">
        <v>5132</v>
      </c>
      <c r="AJ1" s="1" t="s">
        <v>5133</v>
      </c>
      <c r="AK1" s="1" t="s">
        <v>5134</v>
      </c>
      <c r="AL1" s="1" t="s">
        <v>5135</v>
      </c>
      <c r="AM1" s="1" t="s">
        <v>5136</v>
      </c>
      <c r="AN1" s="1" t="s">
        <v>5137</v>
      </c>
      <c r="AO1" s="1" t="s">
        <v>5138</v>
      </c>
      <c r="AP1" s="1" t="s">
        <v>5139</v>
      </c>
      <c r="AQ1" s="1" t="s">
        <v>5140</v>
      </c>
      <c r="AR1" s="1" t="s">
        <v>5141</v>
      </c>
      <c r="AS1" s="1" t="s">
        <v>5142</v>
      </c>
      <c r="AT1" s="1" t="s">
        <v>5143</v>
      </c>
      <c r="AU1" s="1" t="s">
        <v>5144</v>
      </c>
      <c r="AV1" s="1" t="s">
        <v>5145</v>
      </c>
      <c r="AW1" s="1" t="s">
        <v>5146</v>
      </c>
      <c r="AX1" s="1" t="s">
        <v>4703</v>
      </c>
      <c r="AY1" s="1" t="s">
        <v>4704</v>
      </c>
      <c r="AZ1" s="1" t="s">
        <v>4705</v>
      </c>
      <c r="BA1" s="1" t="s">
        <v>4706</v>
      </c>
      <c r="BB1" s="1" t="s">
        <v>4707</v>
      </c>
      <c r="BC1" s="1" t="s">
        <v>4708</v>
      </c>
      <c r="BD1" s="1" t="s">
        <v>4709</v>
      </c>
      <c r="BE1" s="1" t="s">
        <v>4710</v>
      </c>
      <c r="BF1" s="1" t="s">
        <v>4711</v>
      </c>
    </row>
    <row r="2" spans="1:58" s="1" customFormat="1" ht="15" x14ac:dyDescent="0.25">
      <c r="C2" s="6">
        <v>41921</v>
      </c>
      <c r="D2" s="6">
        <v>41557</v>
      </c>
      <c r="E2" s="2"/>
      <c r="G2" s="1" t="s">
        <v>3162</v>
      </c>
      <c r="H2" s="1" t="s">
        <v>481</v>
      </c>
      <c r="I2" s="1" t="s">
        <v>3183</v>
      </c>
      <c r="J2" s="1" t="s">
        <v>3184</v>
      </c>
      <c r="K2" s="1" t="s">
        <v>3186</v>
      </c>
      <c r="L2" s="4" t="s">
        <v>3185</v>
      </c>
      <c r="M2" s="1" t="s">
        <v>3187</v>
      </c>
      <c r="N2" s="1" t="s">
        <v>3188</v>
      </c>
      <c r="O2" s="1" t="s">
        <v>296</v>
      </c>
      <c r="P2" s="1">
        <v>85501</v>
      </c>
      <c r="V2" s="2"/>
      <c r="W2" s="3"/>
      <c r="X2" s="1" t="s">
        <v>494</v>
      </c>
      <c r="AA2" s="1" t="s">
        <v>4712</v>
      </c>
      <c r="AB2" s="1" t="s">
        <v>4712</v>
      </c>
      <c r="AC2" s="1" t="s">
        <v>4712</v>
      </c>
      <c r="AD2" s="1" t="s">
        <v>4712</v>
      </c>
      <c r="AE2" s="1" t="s">
        <v>4712</v>
      </c>
      <c r="AG2" s="1" t="s">
        <v>4712</v>
      </c>
      <c r="AH2" s="1" t="s">
        <v>4712</v>
      </c>
      <c r="AI2" s="1" t="s">
        <v>4712</v>
      </c>
      <c r="AJ2" s="1" t="s">
        <v>4712</v>
      </c>
    </row>
    <row r="3" spans="1:58" s="1" customFormat="1" ht="15" x14ac:dyDescent="0.25">
      <c r="C3" s="6">
        <v>41921</v>
      </c>
      <c r="D3" s="6">
        <v>41557</v>
      </c>
      <c r="E3" s="2"/>
      <c r="G3" s="1" t="s">
        <v>3162</v>
      </c>
      <c r="H3" s="1" t="s">
        <v>3158</v>
      </c>
      <c r="I3" s="1" t="s">
        <v>5032</v>
      </c>
      <c r="J3" s="1" t="s">
        <v>5033</v>
      </c>
      <c r="K3" s="1" t="s">
        <v>909</v>
      </c>
      <c r="L3" s="4" t="s">
        <v>5034</v>
      </c>
      <c r="M3" s="1" t="s">
        <v>5036</v>
      </c>
      <c r="N3" s="1" t="s">
        <v>488</v>
      </c>
      <c r="O3" s="1" t="s">
        <v>296</v>
      </c>
      <c r="P3" s="1">
        <v>85205</v>
      </c>
      <c r="T3" s="1" t="s">
        <v>3196</v>
      </c>
      <c r="U3" s="1" t="s">
        <v>3161</v>
      </c>
      <c r="V3" s="2" t="s">
        <v>2442</v>
      </c>
      <c r="W3" s="3" t="s">
        <v>3161</v>
      </c>
      <c r="X3" s="1" t="s">
        <v>494</v>
      </c>
      <c r="AA3" s="1" t="s">
        <v>4712</v>
      </c>
      <c r="AB3" s="1" t="s">
        <v>4712</v>
      </c>
      <c r="AF3" s="1" t="s">
        <v>4712</v>
      </c>
    </row>
    <row r="4" spans="1:58" s="1" customFormat="1" ht="15" x14ac:dyDescent="0.25">
      <c r="C4" s="6">
        <v>41921</v>
      </c>
      <c r="D4" s="6">
        <v>41564</v>
      </c>
      <c r="E4" s="2"/>
      <c r="H4" s="1" t="s">
        <v>3158</v>
      </c>
      <c r="I4" s="1" t="s">
        <v>5039</v>
      </c>
      <c r="J4" s="1" t="s">
        <v>703</v>
      </c>
      <c r="K4" s="1" t="s">
        <v>5041</v>
      </c>
      <c r="L4" s="4"/>
      <c r="M4" s="1" t="s">
        <v>499</v>
      </c>
      <c r="N4" s="1" t="s">
        <v>488</v>
      </c>
      <c r="O4" s="1" t="s">
        <v>296</v>
      </c>
      <c r="P4" s="1">
        <v>85028</v>
      </c>
      <c r="S4" s="1" t="s">
        <v>5042</v>
      </c>
      <c r="T4" s="1" t="s">
        <v>3175</v>
      </c>
      <c r="U4" s="1" t="s">
        <v>5037</v>
      </c>
      <c r="V4" s="2" t="s">
        <v>5038</v>
      </c>
      <c r="W4" s="3" t="s">
        <v>3161</v>
      </c>
    </row>
    <row r="5" spans="1:58" s="1" customFormat="1" ht="15" x14ac:dyDescent="0.25">
      <c r="C5" s="6">
        <v>41921</v>
      </c>
      <c r="D5" s="6">
        <v>41571</v>
      </c>
      <c r="E5" s="2"/>
      <c r="F5" s="2"/>
      <c r="H5" s="1" t="s">
        <v>3158</v>
      </c>
      <c r="I5" s="1" t="s">
        <v>5048</v>
      </c>
      <c r="J5" s="1" t="s">
        <v>5049</v>
      </c>
      <c r="K5" s="1" t="s">
        <v>911</v>
      </c>
      <c r="L5" s="4" t="s">
        <v>5050</v>
      </c>
      <c r="M5" s="1" t="s">
        <v>2193</v>
      </c>
      <c r="N5" s="1" t="s">
        <v>488</v>
      </c>
      <c r="O5" s="1" t="s">
        <v>296</v>
      </c>
      <c r="P5" s="1">
        <v>85208</v>
      </c>
      <c r="T5" s="1" t="s">
        <v>3175</v>
      </c>
      <c r="U5" s="1" t="s">
        <v>3161</v>
      </c>
      <c r="V5" s="2" t="s">
        <v>3010</v>
      </c>
      <c r="W5" s="3" t="s">
        <v>3161</v>
      </c>
      <c r="X5" s="1" t="s">
        <v>494</v>
      </c>
      <c r="AA5" s="1" t="s">
        <v>5053</v>
      </c>
      <c r="AB5" s="1" t="s">
        <v>5053</v>
      </c>
      <c r="AC5" s="1" t="s">
        <v>5053</v>
      </c>
      <c r="AD5" s="1" t="s">
        <v>5053</v>
      </c>
      <c r="AE5" s="1" t="s">
        <v>5053</v>
      </c>
      <c r="AF5" s="1" t="s">
        <v>5053</v>
      </c>
      <c r="AG5" s="1" t="s">
        <v>5053</v>
      </c>
      <c r="AH5" s="1" t="s">
        <v>5053</v>
      </c>
      <c r="AI5" s="1" t="s">
        <v>5053</v>
      </c>
      <c r="AJ5" s="1" t="s">
        <v>5053</v>
      </c>
      <c r="AK5" s="1" t="s">
        <v>5053</v>
      </c>
      <c r="AL5" s="1" t="s">
        <v>5053</v>
      </c>
      <c r="AM5" s="1" t="s">
        <v>5053</v>
      </c>
      <c r="AN5" s="1" t="s">
        <v>5053</v>
      </c>
    </row>
    <row r="6" spans="1:58" s="1" customFormat="1" ht="15" x14ac:dyDescent="0.25">
      <c r="C6" s="6">
        <v>41921</v>
      </c>
      <c r="D6" s="6">
        <v>41564</v>
      </c>
      <c r="E6" s="2"/>
      <c r="H6" s="1" t="s">
        <v>3158</v>
      </c>
      <c r="I6" s="1" t="s">
        <v>3350</v>
      </c>
      <c r="J6" s="1" t="s">
        <v>3351</v>
      </c>
      <c r="K6" s="1" t="s">
        <v>3426</v>
      </c>
      <c r="L6" s="4" t="s">
        <v>3352</v>
      </c>
      <c r="M6" s="1" t="s">
        <v>277</v>
      </c>
      <c r="N6" s="1" t="s">
        <v>488</v>
      </c>
      <c r="O6" s="1" t="s">
        <v>296</v>
      </c>
      <c r="P6" s="1">
        <v>85206</v>
      </c>
      <c r="T6" s="1" t="s">
        <v>3196</v>
      </c>
      <c r="U6" s="1" t="s">
        <v>3161</v>
      </c>
      <c r="V6" s="2" t="s">
        <v>912</v>
      </c>
      <c r="W6" s="3" t="s">
        <v>3161</v>
      </c>
      <c r="X6" s="1" t="s">
        <v>1760</v>
      </c>
    </row>
    <row r="7" spans="1:58" s="1" customFormat="1" ht="15" x14ac:dyDescent="0.25">
      <c r="C7" s="6">
        <v>41921</v>
      </c>
      <c r="D7" s="6">
        <v>41557</v>
      </c>
      <c r="E7" s="2"/>
      <c r="H7" s="1" t="s">
        <v>481</v>
      </c>
      <c r="I7" s="1" t="s">
        <v>4824</v>
      </c>
      <c r="J7" s="1" t="s">
        <v>704</v>
      </c>
      <c r="K7" s="1" t="s">
        <v>4825</v>
      </c>
      <c r="L7" s="4"/>
      <c r="M7" s="1" t="s">
        <v>700</v>
      </c>
      <c r="N7" s="1" t="s">
        <v>5031</v>
      </c>
      <c r="O7" s="1" t="s">
        <v>296</v>
      </c>
      <c r="P7" s="1">
        <v>85120</v>
      </c>
      <c r="R7" s="1" t="s">
        <v>297</v>
      </c>
      <c r="V7" s="2"/>
      <c r="W7" s="3"/>
    </row>
    <row r="8" spans="1:58" s="1" customFormat="1" ht="15" x14ac:dyDescent="0.25">
      <c r="C8" s="6">
        <v>41921</v>
      </c>
      <c r="D8" s="6">
        <v>41571</v>
      </c>
      <c r="E8" s="2"/>
      <c r="F8" s="2"/>
      <c r="H8" s="1" t="s">
        <v>3158</v>
      </c>
      <c r="I8" s="1" t="s">
        <v>435</v>
      </c>
      <c r="J8" s="1" t="s">
        <v>436</v>
      </c>
      <c r="K8" s="1" t="s">
        <v>3724</v>
      </c>
      <c r="L8" s="4" t="s">
        <v>437</v>
      </c>
      <c r="M8" s="1" t="s">
        <v>439</v>
      </c>
      <c r="N8" s="1" t="s">
        <v>488</v>
      </c>
      <c r="O8" s="1" t="s">
        <v>296</v>
      </c>
      <c r="P8" s="1">
        <v>85208</v>
      </c>
      <c r="V8" s="2" t="s">
        <v>1668</v>
      </c>
      <c r="W8" s="3"/>
      <c r="X8" s="1" t="s">
        <v>494</v>
      </c>
      <c r="AA8" s="1" t="s">
        <v>4712</v>
      </c>
      <c r="AB8" s="1" t="s">
        <v>4712</v>
      </c>
      <c r="AC8" s="1" t="s">
        <v>4712</v>
      </c>
      <c r="AJ8" s="1" t="s">
        <v>4712</v>
      </c>
      <c r="AK8" s="1" t="s">
        <v>4712</v>
      </c>
    </row>
    <row r="9" spans="1:58" s="1" customFormat="1" ht="15" x14ac:dyDescent="0.25">
      <c r="C9" s="6">
        <v>41921</v>
      </c>
      <c r="D9" s="6">
        <v>41557</v>
      </c>
      <c r="E9" s="2"/>
      <c r="H9" s="1" t="s">
        <v>3158</v>
      </c>
      <c r="I9" s="1" t="s">
        <v>448</v>
      </c>
      <c r="J9" s="1" t="s">
        <v>449</v>
      </c>
      <c r="K9" s="1" t="s">
        <v>3727</v>
      </c>
      <c r="L9" s="4" t="s">
        <v>450</v>
      </c>
      <c r="M9" s="1" t="s">
        <v>1603</v>
      </c>
      <c r="N9" s="1" t="s">
        <v>3182</v>
      </c>
      <c r="O9" s="1" t="s">
        <v>296</v>
      </c>
      <c r="P9" s="1">
        <v>85234</v>
      </c>
      <c r="T9" s="1" t="s">
        <v>3175</v>
      </c>
      <c r="U9" s="1" t="s">
        <v>3161</v>
      </c>
      <c r="V9" s="2" t="s">
        <v>824</v>
      </c>
      <c r="W9" s="3" t="s">
        <v>3161</v>
      </c>
      <c r="X9" s="1" t="s">
        <v>494</v>
      </c>
      <c r="AA9" s="1" t="s">
        <v>4712</v>
      </c>
      <c r="AB9" s="1" t="s">
        <v>4712</v>
      </c>
      <c r="AH9" s="1" t="s">
        <v>4712</v>
      </c>
      <c r="AI9" s="1" t="s">
        <v>4712</v>
      </c>
      <c r="AJ9" s="1" t="s">
        <v>4712</v>
      </c>
    </row>
    <row r="10" spans="1:58" s="1" customFormat="1" ht="15" x14ac:dyDescent="0.25">
      <c r="C10" s="6">
        <v>41921</v>
      </c>
      <c r="D10" s="6"/>
      <c r="E10" s="2" t="s">
        <v>297</v>
      </c>
      <c r="F10" s="2"/>
      <c r="H10" s="1" t="s">
        <v>283</v>
      </c>
      <c r="I10" s="1" t="s">
        <v>282</v>
      </c>
      <c r="J10" s="1" t="s">
        <v>281</v>
      </c>
      <c r="K10" s="1" t="s">
        <v>280</v>
      </c>
      <c r="L10" s="4" t="s">
        <v>285</v>
      </c>
      <c r="M10" s="1" t="s">
        <v>284</v>
      </c>
      <c r="N10" s="1" t="s">
        <v>488</v>
      </c>
      <c r="O10" s="1" t="s">
        <v>296</v>
      </c>
      <c r="P10" s="1">
        <v>85206</v>
      </c>
      <c r="V10" s="2"/>
      <c r="W10" s="3"/>
    </row>
    <row r="11" spans="1:58" s="1" customFormat="1" ht="15" x14ac:dyDescent="0.25">
      <c r="C11" s="6">
        <v>41921</v>
      </c>
      <c r="D11" s="6"/>
      <c r="E11" s="2" t="s">
        <v>297</v>
      </c>
      <c r="F11" s="2"/>
      <c r="H11" s="1" t="s">
        <v>4682</v>
      </c>
      <c r="I11" s="1" t="s">
        <v>282</v>
      </c>
      <c r="J11" s="1" t="s">
        <v>116</v>
      </c>
      <c r="K11" s="1" t="s">
        <v>286</v>
      </c>
      <c r="L11" s="4" t="s">
        <v>285</v>
      </c>
      <c r="M11" s="1" t="s">
        <v>284</v>
      </c>
      <c r="N11" s="1" t="s">
        <v>488</v>
      </c>
      <c r="O11" s="1" t="s">
        <v>296</v>
      </c>
      <c r="P11" s="1">
        <v>85206</v>
      </c>
      <c r="V11" s="2"/>
      <c r="W11" s="3"/>
    </row>
    <row r="12" spans="1:58" s="1" customFormat="1" ht="15" x14ac:dyDescent="0.25">
      <c r="C12" s="6">
        <v>41921</v>
      </c>
      <c r="D12" s="6">
        <v>41571</v>
      </c>
      <c r="E12" s="2"/>
      <c r="F12" s="2"/>
      <c r="H12" s="1" t="s">
        <v>481</v>
      </c>
      <c r="I12" s="1" t="s">
        <v>4584</v>
      </c>
      <c r="J12" s="1" t="s">
        <v>3795</v>
      </c>
      <c r="K12" s="1" t="s">
        <v>5156</v>
      </c>
      <c r="L12" s="4"/>
      <c r="M12" s="1" t="s">
        <v>4591</v>
      </c>
      <c r="N12" s="1" t="s">
        <v>488</v>
      </c>
      <c r="O12" s="1" t="s">
        <v>296</v>
      </c>
      <c r="P12" s="1">
        <v>85203</v>
      </c>
      <c r="T12" s="1" t="s">
        <v>3196</v>
      </c>
      <c r="U12" s="1" t="s">
        <v>3189</v>
      </c>
      <c r="V12" s="2"/>
      <c r="W12" s="3"/>
    </row>
    <row r="13" spans="1:58" s="1" customFormat="1" ht="15" x14ac:dyDescent="0.25">
      <c r="C13" s="6">
        <v>41921</v>
      </c>
      <c r="D13" s="6">
        <v>41557</v>
      </c>
      <c r="E13" s="2"/>
      <c r="G13" s="1" t="s">
        <v>3161</v>
      </c>
      <c r="H13" s="1" t="s">
        <v>481</v>
      </c>
      <c r="I13" s="1" t="s">
        <v>3749</v>
      </c>
      <c r="J13" s="1" t="s">
        <v>3796</v>
      </c>
      <c r="K13" s="1" t="s">
        <v>1628</v>
      </c>
      <c r="L13" s="4" t="s">
        <v>3751</v>
      </c>
      <c r="M13" s="1" t="s">
        <v>985</v>
      </c>
      <c r="N13" s="1" t="s">
        <v>5031</v>
      </c>
      <c r="O13" s="1" t="s">
        <v>296</v>
      </c>
      <c r="P13" s="1">
        <v>85120</v>
      </c>
      <c r="S13" s="1" t="s">
        <v>4488</v>
      </c>
      <c r="V13" s="1" t="s">
        <v>3743</v>
      </c>
      <c r="W13" s="3"/>
      <c r="X13" s="1" t="s">
        <v>494</v>
      </c>
      <c r="AA13" s="1" t="s">
        <v>4712</v>
      </c>
      <c r="AB13" s="1" t="s">
        <v>4712</v>
      </c>
      <c r="AD13" s="1" t="s">
        <v>4712</v>
      </c>
      <c r="AE13" s="1" t="s">
        <v>4712</v>
      </c>
      <c r="AM13" s="1" t="s">
        <v>4712</v>
      </c>
    </row>
    <row r="14" spans="1:58" s="1" customFormat="1" ht="15" x14ac:dyDescent="0.25">
      <c r="C14" s="6">
        <v>41921</v>
      </c>
      <c r="D14" s="6">
        <v>41592</v>
      </c>
      <c r="E14" s="2"/>
      <c r="H14" s="1" t="s">
        <v>3158</v>
      </c>
      <c r="I14" s="1" t="s">
        <v>4592</v>
      </c>
      <c r="J14" s="1" t="s">
        <v>4593</v>
      </c>
      <c r="K14" s="1" t="s">
        <v>4182</v>
      </c>
      <c r="L14" s="4" t="s">
        <v>5174</v>
      </c>
      <c r="M14" s="1" t="s">
        <v>3360</v>
      </c>
      <c r="N14" s="1" t="s">
        <v>488</v>
      </c>
      <c r="O14" s="1" t="s">
        <v>296</v>
      </c>
      <c r="P14" s="1">
        <v>85209</v>
      </c>
      <c r="T14" s="1" t="s">
        <v>3196</v>
      </c>
      <c r="U14" s="1" t="s">
        <v>3161</v>
      </c>
      <c r="V14" s="2" t="s">
        <v>5092</v>
      </c>
      <c r="W14" s="3"/>
      <c r="X14" s="1" t="s">
        <v>2769</v>
      </c>
    </row>
    <row r="15" spans="1:58" s="1" customFormat="1" ht="15" x14ac:dyDescent="0.25">
      <c r="C15" s="6">
        <v>41921</v>
      </c>
      <c r="D15" s="6">
        <v>41557</v>
      </c>
      <c r="E15" s="2"/>
      <c r="H15" s="1" t="s">
        <v>481</v>
      </c>
      <c r="I15" s="1" t="s">
        <v>4164</v>
      </c>
      <c r="J15" s="1" t="s">
        <v>3624</v>
      </c>
      <c r="K15" s="1" t="s">
        <v>3625</v>
      </c>
      <c r="L15" s="4" t="s">
        <v>3683</v>
      </c>
      <c r="M15" s="1" t="s">
        <v>983</v>
      </c>
      <c r="N15" s="1" t="s">
        <v>984</v>
      </c>
      <c r="O15" s="1" t="s">
        <v>4426</v>
      </c>
      <c r="P15" s="1">
        <v>85233</v>
      </c>
      <c r="V15" s="2" t="s">
        <v>4489</v>
      </c>
      <c r="W15" s="3"/>
    </row>
    <row r="16" spans="1:58" s="1" customFormat="1" ht="15" x14ac:dyDescent="0.25">
      <c r="C16" s="6">
        <v>41921</v>
      </c>
      <c r="D16" s="6">
        <v>41592</v>
      </c>
      <c r="E16" s="2"/>
      <c r="H16" s="1" t="s">
        <v>481</v>
      </c>
      <c r="I16" s="1" t="s">
        <v>124</v>
      </c>
      <c r="J16" s="1" t="s">
        <v>1532</v>
      </c>
      <c r="K16" s="1" t="s">
        <v>125</v>
      </c>
      <c r="L16" s="4"/>
      <c r="M16" s="1" t="s">
        <v>3433</v>
      </c>
      <c r="N16" s="1" t="s">
        <v>126</v>
      </c>
      <c r="O16" s="1" t="s">
        <v>296</v>
      </c>
      <c r="P16" s="1">
        <v>85028</v>
      </c>
      <c r="V16" s="2" t="s">
        <v>129</v>
      </c>
      <c r="W16" s="3"/>
    </row>
    <row r="17" spans="2:56" s="1" customFormat="1" ht="15" x14ac:dyDescent="0.25">
      <c r="C17" s="6">
        <v>41921</v>
      </c>
      <c r="D17" s="6">
        <v>41557</v>
      </c>
      <c r="E17" s="2"/>
      <c r="G17" s="1" t="s">
        <v>3162</v>
      </c>
      <c r="H17" s="1" t="s">
        <v>3158</v>
      </c>
      <c r="I17" s="1" t="s">
        <v>3743</v>
      </c>
      <c r="J17" s="1" t="s">
        <v>3744</v>
      </c>
      <c r="K17" s="1" t="s">
        <v>3746</v>
      </c>
      <c r="L17" s="4" t="s">
        <v>3745</v>
      </c>
      <c r="M17" s="1" t="s">
        <v>128</v>
      </c>
      <c r="N17" s="1" t="s">
        <v>488</v>
      </c>
      <c r="O17" s="1" t="s">
        <v>296</v>
      </c>
      <c r="P17" s="1">
        <v>85206</v>
      </c>
      <c r="V17" s="1" t="s">
        <v>3749</v>
      </c>
      <c r="W17" s="3"/>
      <c r="X17" s="1" t="s">
        <v>494</v>
      </c>
      <c r="AA17" s="1" t="s">
        <v>4712</v>
      </c>
      <c r="AB17" s="1" t="s">
        <v>4712</v>
      </c>
      <c r="AC17" s="1" t="s">
        <v>4712</v>
      </c>
      <c r="AJ17" s="1" t="s">
        <v>4712</v>
      </c>
    </row>
    <row r="18" spans="2:56" s="1" customFormat="1" ht="15" x14ac:dyDescent="0.25">
      <c r="C18" s="6">
        <v>41921</v>
      </c>
      <c r="D18" s="6">
        <v>41557</v>
      </c>
      <c r="E18" s="2"/>
      <c r="H18" s="1" t="s">
        <v>3158</v>
      </c>
      <c r="I18" s="1" t="s">
        <v>3747</v>
      </c>
      <c r="J18" s="1" t="s">
        <v>2451</v>
      </c>
      <c r="K18" s="1" t="s">
        <v>3748</v>
      </c>
      <c r="L18" s="4" t="s">
        <v>5173</v>
      </c>
      <c r="M18" s="1" t="s">
        <v>982</v>
      </c>
      <c r="N18" s="1" t="s">
        <v>5031</v>
      </c>
      <c r="O18" s="1" t="s">
        <v>296</v>
      </c>
      <c r="P18" s="1">
        <v>85120</v>
      </c>
      <c r="V18" s="2"/>
      <c r="W18" s="3"/>
    </row>
    <row r="19" spans="2:56" s="1" customFormat="1" ht="15" x14ac:dyDescent="0.25">
      <c r="C19" s="6">
        <v>41921</v>
      </c>
      <c r="D19" s="6">
        <v>41571</v>
      </c>
      <c r="E19" s="2"/>
      <c r="F19" s="2"/>
      <c r="G19" s="1" t="s">
        <v>3162</v>
      </c>
      <c r="H19" s="1" t="s">
        <v>3158</v>
      </c>
      <c r="I19" s="1" t="s">
        <v>370</v>
      </c>
      <c r="J19" s="1" t="s">
        <v>371</v>
      </c>
      <c r="K19" s="1" t="s">
        <v>372</v>
      </c>
      <c r="L19" s="4"/>
      <c r="M19" s="1" t="s">
        <v>3967</v>
      </c>
      <c r="N19" s="1" t="s">
        <v>488</v>
      </c>
      <c r="O19" s="1" t="s">
        <v>296</v>
      </c>
      <c r="P19" s="1">
        <v>85206</v>
      </c>
      <c r="T19" s="1" t="s">
        <v>3196</v>
      </c>
      <c r="U19" s="1" t="s">
        <v>368</v>
      </c>
      <c r="V19" s="2" t="s">
        <v>369</v>
      </c>
      <c r="W19" s="3"/>
    </row>
    <row r="20" spans="2:56" s="1" customFormat="1" ht="15" x14ac:dyDescent="0.25">
      <c r="B20" s="1" t="s">
        <v>1058</v>
      </c>
      <c r="C20" s="6">
        <v>41921</v>
      </c>
      <c r="D20" s="6">
        <v>41557</v>
      </c>
      <c r="E20" s="2"/>
      <c r="G20" s="1" t="s">
        <v>3162</v>
      </c>
      <c r="H20" s="1" t="s">
        <v>3158</v>
      </c>
      <c r="I20" s="1" t="s">
        <v>5024</v>
      </c>
      <c r="J20" s="1" t="s">
        <v>5025</v>
      </c>
      <c r="K20" s="1" t="s">
        <v>3652</v>
      </c>
      <c r="L20" s="4"/>
      <c r="M20" s="1" t="s">
        <v>3022</v>
      </c>
      <c r="N20" s="1" t="s">
        <v>488</v>
      </c>
      <c r="O20" s="1" t="s">
        <v>296</v>
      </c>
      <c r="P20" s="1">
        <v>85208</v>
      </c>
      <c r="T20" s="1" t="s">
        <v>3196</v>
      </c>
      <c r="U20" s="1" t="s">
        <v>3189</v>
      </c>
      <c r="V20" s="2"/>
      <c r="W20" s="3" t="s">
        <v>3161</v>
      </c>
      <c r="AA20" s="1" t="s">
        <v>5053</v>
      </c>
      <c r="AB20" s="1" t="s">
        <v>5053</v>
      </c>
      <c r="AC20" s="1" t="s">
        <v>4712</v>
      </c>
      <c r="AN20" s="1" t="s">
        <v>4712</v>
      </c>
      <c r="BD20" s="1" t="s">
        <v>4712</v>
      </c>
    </row>
    <row r="21" spans="2:56" s="1" customFormat="1" ht="15" x14ac:dyDescent="0.25">
      <c r="C21" s="6">
        <v>41921</v>
      </c>
      <c r="D21" s="6"/>
      <c r="E21" s="2" t="s">
        <v>297</v>
      </c>
      <c r="F21" s="2"/>
      <c r="H21" s="1" t="s">
        <v>4682</v>
      </c>
      <c r="I21" s="1" t="s">
        <v>287</v>
      </c>
      <c r="J21" s="1" t="s">
        <v>48</v>
      </c>
      <c r="K21" s="1" t="s">
        <v>288</v>
      </c>
      <c r="L21" s="4" t="s">
        <v>289</v>
      </c>
      <c r="M21" s="1" t="s">
        <v>4514</v>
      </c>
      <c r="N21" s="1" t="s">
        <v>2870</v>
      </c>
      <c r="O21" s="1" t="s">
        <v>296</v>
      </c>
      <c r="P21" s="1">
        <v>85248</v>
      </c>
      <c r="V21" s="6" t="s">
        <v>4515</v>
      </c>
      <c r="W21" s="3"/>
    </row>
    <row r="22" spans="2:56" s="1" customFormat="1" ht="15" x14ac:dyDescent="0.25">
      <c r="C22" s="6">
        <v>41921</v>
      </c>
      <c r="D22" s="6"/>
      <c r="E22" s="2" t="s">
        <v>297</v>
      </c>
      <c r="F22" s="2"/>
      <c r="H22" s="1" t="s">
        <v>4682</v>
      </c>
      <c r="I22" s="1" t="s">
        <v>290</v>
      </c>
      <c r="J22" s="1" t="s">
        <v>1010</v>
      </c>
      <c r="K22" s="1" t="s">
        <v>291</v>
      </c>
      <c r="L22" s="4" t="s">
        <v>292</v>
      </c>
      <c r="M22" s="1" t="s">
        <v>293</v>
      </c>
      <c r="N22" s="1" t="s">
        <v>488</v>
      </c>
      <c r="O22" s="1" t="s">
        <v>296</v>
      </c>
      <c r="P22" s="1">
        <v>85213</v>
      </c>
      <c r="V22" s="2"/>
      <c r="W22" s="3"/>
    </row>
    <row r="23" spans="2:56" s="1" customFormat="1" ht="15" x14ac:dyDescent="0.25">
      <c r="C23" s="6">
        <v>41921</v>
      </c>
      <c r="D23" s="6">
        <v>41592</v>
      </c>
      <c r="E23" s="2"/>
      <c r="H23" s="1" t="s">
        <v>481</v>
      </c>
      <c r="I23" s="1" t="s">
        <v>5092</v>
      </c>
      <c r="J23" s="1" t="s">
        <v>711</v>
      </c>
      <c r="K23" s="1" t="s">
        <v>3657</v>
      </c>
      <c r="L23" s="4"/>
      <c r="M23" s="1" t="s">
        <v>1906</v>
      </c>
      <c r="N23" s="1" t="s">
        <v>488</v>
      </c>
      <c r="O23" s="1" t="s">
        <v>296</v>
      </c>
      <c r="P23" s="1">
        <v>85206</v>
      </c>
      <c r="T23" s="1" t="s">
        <v>3196</v>
      </c>
      <c r="U23" s="1" t="s">
        <v>5091</v>
      </c>
      <c r="V23" s="2" t="s">
        <v>4592</v>
      </c>
      <c r="W23" s="3"/>
    </row>
    <row r="24" spans="2:56" s="1" customFormat="1" ht="15" x14ac:dyDescent="0.25">
      <c r="C24" s="6">
        <v>41921</v>
      </c>
      <c r="D24" s="6">
        <v>41571</v>
      </c>
      <c r="E24" s="2"/>
      <c r="F24" s="2"/>
      <c r="H24" s="1" t="s">
        <v>3158</v>
      </c>
      <c r="I24" s="1" t="s">
        <v>2200</v>
      </c>
      <c r="J24" s="1" t="s">
        <v>2161</v>
      </c>
      <c r="K24" s="1" t="s">
        <v>2201</v>
      </c>
      <c r="L24" s="4" t="s">
        <v>2202</v>
      </c>
      <c r="M24" s="1" t="s">
        <v>2203</v>
      </c>
      <c r="N24" s="1" t="s">
        <v>488</v>
      </c>
      <c r="O24" s="1" t="s">
        <v>296</v>
      </c>
      <c r="P24" s="1">
        <v>85206</v>
      </c>
      <c r="V24" s="2"/>
      <c r="W24" s="3"/>
    </row>
    <row r="25" spans="2:56" s="1" customFormat="1" ht="15" x14ac:dyDescent="0.25">
      <c r="C25" s="6">
        <v>41921</v>
      </c>
      <c r="D25" s="6"/>
      <c r="E25" s="2" t="s">
        <v>297</v>
      </c>
      <c r="F25" s="2"/>
      <c r="H25" s="1" t="s">
        <v>283</v>
      </c>
      <c r="I25" s="1" t="s">
        <v>1967</v>
      </c>
      <c r="J25" s="1" t="s">
        <v>294</v>
      </c>
      <c r="K25" s="1" t="s">
        <v>4493</v>
      </c>
      <c r="L25" s="4"/>
      <c r="M25" s="1" t="s">
        <v>4923</v>
      </c>
      <c r="N25" s="1" t="s">
        <v>488</v>
      </c>
      <c r="O25" s="1" t="s">
        <v>296</v>
      </c>
      <c r="P25" s="1">
        <v>85215</v>
      </c>
      <c r="V25" s="2" t="s">
        <v>824</v>
      </c>
      <c r="W25" s="3"/>
    </row>
    <row r="26" spans="2:56" s="1" customFormat="1" ht="15" x14ac:dyDescent="0.25">
      <c r="C26" s="6">
        <v>41921</v>
      </c>
      <c r="D26" s="6">
        <v>41557</v>
      </c>
      <c r="E26" s="2"/>
      <c r="H26" s="1" t="s">
        <v>481</v>
      </c>
      <c r="I26" s="1" t="s">
        <v>2792</v>
      </c>
      <c r="J26" s="1" t="s">
        <v>5004</v>
      </c>
      <c r="K26" s="1" t="s">
        <v>2793</v>
      </c>
      <c r="L26" s="4" t="s">
        <v>4568</v>
      </c>
      <c r="M26" s="1" t="s">
        <v>2794</v>
      </c>
      <c r="N26" s="1" t="s">
        <v>693</v>
      </c>
      <c r="O26" s="1" t="s">
        <v>296</v>
      </c>
      <c r="P26" s="1">
        <v>85140</v>
      </c>
      <c r="V26" s="2"/>
      <c r="W26" s="3"/>
    </row>
    <row r="27" spans="2:56" s="1" customFormat="1" ht="15" x14ac:dyDescent="0.25">
      <c r="C27" s="6">
        <v>41921</v>
      </c>
      <c r="D27" s="6">
        <v>41571</v>
      </c>
      <c r="E27" s="2"/>
      <c r="F27" s="2"/>
      <c r="G27" s="1" t="s">
        <v>3161</v>
      </c>
      <c r="H27" s="1" t="s">
        <v>3158</v>
      </c>
      <c r="I27" s="1" t="s">
        <v>934</v>
      </c>
      <c r="J27" s="1" t="s">
        <v>4816</v>
      </c>
      <c r="K27" s="1" t="s">
        <v>4817</v>
      </c>
      <c r="L27" s="4" t="s">
        <v>2479</v>
      </c>
      <c r="M27" s="1" t="s">
        <v>4818</v>
      </c>
      <c r="N27" s="1" t="s">
        <v>488</v>
      </c>
      <c r="O27" s="1" t="s">
        <v>296</v>
      </c>
      <c r="P27" s="1">
        <v>85205</v>
      </c>
      <c r="V27" s="2"/>
      <c r="W27" s="3"/>
    </row>
    <row r="28" spans="2:56" s="1" customFormat="1" ht="15" x14ac:dyDescent="0.25">
      <c r="C28" s="6">
        <v>41921</v>
      </c>
      <c r="D28" s="6">
        <v>41564</v>
      </c>
      <c r="E28" s="2"/>
      <c r="H28" s="1" t="s">
        <v>481</v>
      </c>
      <c r="I28" s="1" t="s">
        <v>3010</v>
      </c>
      <c r="J28" s="1" t="s">
        <v>3011</v>
      </c>
      <c r="K28" s="1" t="s">
        <v>690</v>
      </c>
      <c r="L28" s="4" t="s">
        <v>153</v>
      </c>
      <c r="M28" s="1" t="s">
        <v>3014</v>
      </c>
      <c r="N28" s="1" t="s">
        <v>488</v>
      </c>
      <c r="O28" s="1" t="s">
        <v>296</v>
      </c>
      <c r="P28" s="1">
        <v>85208</v>
      </c>
      <c r="T28" s="1" t="s">
        <v>3175</v>
      </c>
      <c r="U28" s="1" t="s">
        <v>3161</v>
      </c>
      <c r="V28" s="2" t="s">
        <v>5048</v>
      </c>
      <c r="W28" s="3" t="s">
        <v>3161</v>
      </c>
      <c r="X28" s="1" t="s">
        <v>1760</v>
      </c>
    </row>
    <row r="29" spans="2:56" s="1" customFormat="1" ht="15" x14ac:dyDescent="0.25">
      <c r="C29" s="6">
        <v>41921</v>
      </c>
      <c r="D29" s="6">
        <v>41557</v>
      </c>
      <c r="E29" s="2"/>
      <c r="G29" s="1" t="s">
        <v>3162</v>
      </c>
      <c r="H29" s="1" t="s">
        <v>3158</v>
      </c>
      <c r="I29" s="1" t="s">
        <v>3015</v>
      </c>
      <c r="J29" s="1" t="s">
        <v>3016</v>
      </c>
      <c r="K29" s="1" t="s">
        <v>3659</v>
      </c>
      <c r="L29" s="4" t="s">
        <v>3017</v>
      </c>
      <c r="M29" s="1" t="s">
        <v>3019</v>
      </c>
      <c r="N29" s="1" t="s">
        <v>488</v>
      </c>
      <c r="O29" s="1" t="s">
        <v>296</v>
      </c>
      <c r="P29" s="1">
        <v>85209</v>
      </c>
      <c r="T29" s="1" t="s">
        <v>3160</v>
      </c>
      <c r="U29" s="1" t="s">
        <v>3161</v>
      </c>
      <c r="V29" s="2" t="s">
        <v>3044</v>
      </c>
      <c r="W29" s="3" t="s">
        <v>3161</v>
      </c>
      <c r="X29" s="1" t="s">
        <v>494</v>
      </c>
      <c r="AA29" s="1" t="s">
        <v>4712</v>
      </c>
      <c r="AB29" s="1" t="s">
        <v>4712</v>
      </c>
      <c r="AH29" s="1" t="s">
        <v>4712</v>
      </c>
      <c r="AI29" s="1" t="s">
        <v>4712</v>
      </c>
      <c r="AJ29" s="1" t="s">
        <v>4712</v>
      </c>
    </row>
    <row r="30" spans="2:56" s="1" customFormat="1" ht="15" x14ac:dyDescent="0.25">
      <c r="C30" s="6">
        <v>41921</v>
      </c>
      <c r="D30" s="6">
        <v>41557</v>
      </c>
      <c r="E30" s="2"/>
      <c r="G30" s="1" t="s">
        <v>3162</v>
      </c>
      <c r="H30" s="1" t="s">
        <v>481</v>
      </c>
      <c r="I30" s="1" t="s">
        <v>2442</v>
      </c>
      <c r="J30" s="1" t="s">
        <v>2443</v>
      </c>
      <c r="K30" s="1" t="s">
        <v>486</v>
      </c>
      <c r="L30" s="4" t="s">
        <v>5119</v>
      </c>
      <c r="M30" s="1" t="s">
        <v>2444</v>
      </c>
      <c r="N30" s="1" t="s">
        <v>488</v>
      </c>
      <c r="O30" s="1" t="s">
        <v>296</v>
      </c>
      <c r="P30" s="1">
        <v>85205</v>
      </c>
      <c r="T30" s="1" t="s">
        <v>3196</v>
      </c>
      <c r="U30" s="1" t="s">
        <v>3161</v>
      </c>
      <c r="V30" s="2" t="s">
        <v>5032</v>
      </c>
      <c r="W30" s="3" t="s">
        <v>3161</v>
      </c>
      <c r="X30" s="1" t="s">
        <v>494</v>
      </c>
      <c r="AA30" s="1" t="s">
        <v>4712</v>
      </c>
      <c r="AB30" s="1" t="s">
        <v>4712</v>
      </c>
      <c r="AC30" s="1" t="s">
        <v>4712</v>
      </c>
      <c r="AE30" s="1" t="s">
        <v>4712</v>
      </c>
      <c r="AF30" s="1" t="s">
        <v>4712</v>
      </c>
      <c r="AG30" s="1" t="s">
        <v>4712</v>
      </c>
    </row>
    <row r="31" spans="2:56" s="1" customFormat="1" ht="15" x14ac:dyDescent="0.25">
      <c r="C31" s="6">
        <v>41921</v>
      </c>
      <c r="D31" s="3"/>
      <c r="E31" s="3" t="s">
        <v>297</v>
      </c>
      <c r="F31" s="3"/>
      <c r="G31" s="3"/>
      <c r="H31" s="1" t="s">
        <v>283</v>
      </c>
      <c r="I31" s="6" t="s">
        <v>4494</v>
      </c>
      <c r="J31" s="1" t="s">
        <v>4495</v>
      </c>
      <c r="K31" s="1" t="s">
        <v>4496</v>
      </c>
      <c r="L31" s="4" t="s">
        <v>4497</v>
      </c>
      <c r="M31" s="1" t="s">
        <v>3400</v>
      </c>
      <c r="N31" s="1" t="s">
        <v>3195</v>
      </c>
      <c r="O31" s="1" t="s">
        <v>296</v>
      </c>
      <c r="P31" s="1">
        <v>85282</v>
      </c>
      <c r="W31" s="2"/>
      <c r="X31" s="3"/>
      <c r="AB31" s="1" t="s">
        <v>4712</v>
      </c>
      <c r="AC31" s="1" t="s">
        <v>4712</v>
      </c>
    </row>
    <row r="32" spans="2:56" s="1" customFormat="1" ht="15" x14ac:dyDescent="0.25">
      <c r="C32" s="6">
        <v>41921</v>
      </c>
      <c r="D32" s="6">
        <v>41557</v>
      </c>
      <c r="E32" s="2"/>
      <c r="F32" s="1" t="s">
        <v>297</v>
      </c>
      <c r="G32" s="1" t="s">
        <v>3162</v>
      </c>
      <c r="H32" s="1" t="s">
        <v>481</v>
      </c>
      <c r="I32" s="1" t="s">
        <v>3044</v>
      </c>
      <c r="J32" s="1" t="s">
        <v>3045</v>
      </c>
      <c r="K32" s="1" t="s">
        <v>3661</v>
      </c>
      <c r="L32" s="4" t="s">
        <v>5051</v>
      </c>
      <c r="M32" s="1" t="s">
        <v>3047</v>
      </c>
      <c r="N32" s="1" t="s">
        <v>488</v>
      </c>
      <c r="O32" s="1" t="s">
        <v>296</v>
      </c>
      <c r="P32" s="1">
        <v>85209</v>
      </c>
      <c r="T32" s="1" t="s">
        <v>3160</v>
      </c>
      <c r="U32" s="1" t="s">
        <v>3161</v>
      </c>
      <c r="V32" s="2" t="s">
        <v>3015</v>
      </c>
      <c r="W32" s="3" t="s">
        <v>3161</v>
      </c>
      <c r="X32" s="1" t="s">
        <v>494</v>
      </c>
      <c r="AA32" s="1" t="s">
        <v>4712</v>
      </c>
      <c r="AB32" s="1" t="s">
        <v>4712</v>
      </c>
    </row>
    <row r="33" spans="2:39" s="1" customFormat="1" ht="15" x14ac:dyDescent="0.25">
      <c r="C33" s="6">
        <v>41921</v>
      </c>
      <c r="D33" s="6">
        <v>41557</v>
      </c>
      <c r="E33" s="2"/>
      <c r="H33" s="1" t="s">
        <v>481</v>
      </c>
      <c r="I33" s="1" t="s">
        <v>1647</v>
      </c>
      <c r="J33" s="1" t="s">
        <v>669</v>
      </c>
      <c r="K33" s="1" t="s">
        <v>4569</v>
      </c>
      <c r="L33" s="4"/>
      <c r="M33" s="1" t="s">
        <v>670</v>
      </c>
      <c r="N33" s="1" t="s">
        <v>488</v>
      </c>
      <c r="O33" s="1" t="s">
        <v>296</v>
      </c>
      <c r="P33" s="1">
        <v>85206</v>
      </c>
      <c r="Q33" s="4"/>
      <c r="T33" s="1" t="s">
        <v>3196</v>
      </c>
      <c r="U33" s="1" t="s">
        <v>671</v>
      </c>
      <c r="V33" s="2" t="s">
        <v>672</v>
      </c>
      <c r="W33" s="3"/>
    </row>
    <row r="34" spans="2:39" s="1" customFormat="1" ht="15" x14ac:dyDescent="0.25">
      <c r="C34" s="6">
        <v>41921</v>
      </c>
      <c r="D34" s="2"/>
      <c r="E34" s="2" t="s">
        <v>297</v>
      </c>
      <c r="G34" s="1" t="s">
        <v>3162</v>
      </c>
      <c r="H34" s="1" t="s">
        <v>481</v>
      </c>
      <c r="I34" s="1" t="s">
        <v>3213</v>
      </c>
      <c r="J34" s="1" t="s">
        <v>3972</v>
      </c>
      <c r="K34" s="1" t="s">
        <v>3973</v>
      </c>
      <c r="L34" s="4" t="s">
        <v>3974</v>
      </c>
      <c r="M34" s="1" t="s">
        <v>1138</v>
      </c>
      <c r="N34" s="1" t="s">
        <v>488</v>
      </c>
      <c r="O34" s="1" t="s">
        <v>296</v>
      </c>
      <c r="P34" s="1">
        <v>85206</v>
      </c>
      <c r="Q34" s="1" t="s">
        <v>297</v>
      </c>
      <c r="T34" s="1" t="s">
        <v>3196</v>
      </c>
      <c r="U34" s="1" t="s">
        <v>3161</v>
      </c>
      <c r="V34" s="2" t="s">
        <v>3975</v>
      </c>
      <c r="W34" s="3"/>
      <c r="X34" s="1" t="s">
        <v>1760</v>
      </c>
    </row>
    <row r="35" spans="2:39" s="1" customFormat="1" ht="15" x14ac:dyDescent="0.25">
      <c r="C35" s="6">
        <v>41921</v>
      </c>
      <c r="D35" s="6">
        <v>41571</v>
      </c>
      <c r="E35" s="2"/>
      <c r="F35" s="2"/>
      <c r="G35" s="1" t="s">
        <v>3161</v>
      </c>
      <c r="H35" s="1" t="s">
        <v>3158</v>
      </c>
      <c r="I35" s="1" t="s">
        <v>2795</v>
      </c>
      <c r="J35" s="1" t="s">
        <v>1748</v>
      </c>
      <c r="K35" s="1" t="s">
        <v>2261</v>
      </c>
      <c r="L35" s="4" t="s">
        <v>2798</v>
      </c>
      <c r="M35" s="1" t="s">
        <v>1347</v>
      </c>
      <c r="N35" s="1" t="s">
        <v>488</v>
      </c>
      <c r="O35" s="1" t="s">
        <v>296</v>
      </c>
      <c r="P35" s="1">
        <v>85206</v>
      </c>
      <c r="S35" s="1" t="s">
        <v>2797</v>
      </c>
      <c r="V35" s="2"/>
      <c r="W35" s="3"/>
    </row>
    <row r="36" spans="2:39" s="1" customFormat="1" ht="15" x14ac:dyDescent="0.25">
      <c r="C36" s="6">
        <v>41921</v>
      </c>
      <c r="D36" s="6">
        <v>41564</v>
      </c>
      <c r="E36" s="2"/>
      <c r="G36" s="1" t="s">
        <v>3162</v>
      </c>
      <c r="H36" s="1" t="s">
        <v>481</v>
      </c>
      <c r="I36" s="1" t="s">
        <v>325</v>
      </c>
      <c r="J36" s="1" t="s">
        <v>4344</v>
      </c>
      <c r="K36" s="1" t="s">
        <v>1179</v>
      </c>
      <c r="L36" s="4" t="s">
        <v>327</v>
      </c>
      <c r="M36" s="1" t="s">
        <v>329</v>
      </c>
      <c r="N36" s="1" t="s">
        <v>5031</v>
      </c>
      <c r="O36" s="1" t="s">
        <v>296</v>
      </c>
      <c r="P36" s="1">
        <v>85278</v>
      </c>
      <c r="R36" s="1" t="s">
        <v>297</v>
      </c>
      <c r="T36" s="1" t="s">
        <v>3160</v>
      </c>
      <c r="U36" s="1" t="s">
        <v>3161</v>
      </c>
      <c r="V36" s="2"/>
      <c r="W36" s="3" t="s">
        <v>3161</v>
      </c>
      <c r="X36" s="1" t="s">
        <v>480</v>
      </c>
    </row>
    <row r="37" spans="2:39" s="1" customFormat="1" ht="15" x14ac:dyDescent="0.25">
      <c r="C37" s="6">
        <v>41921</v>
      </c>
      <c r="D37" s="6">
        <v>41564</v>
      </c>
      <c r="E37" s="2"/>
      <c r="G37" s="1" t="s">
        <v>3162</v>
      </c>
      <c r="H37" s="1" t="s">
        <v>3158</v>
      </c>
      <c r="I37" s="1" t="s">
        <v>325</v>
      </c>
      <c r="J37" s="1" t="s">
        <v>326</v>
      </c>
      <c r="K37" s="1" t="s">
        <v>1179</v>
      </c>
      <c r="L37" s="4" t="s">
        <v>327</v>
      </c>
      <c r="M37" s="1" t="s">
        <v>329</v>
      </c>
      <c r="N37" s="1" t="s">
        <v>5031</v>
      </c>
      <c r="O37" s="1" t="s">
        <v>296</v>
      </c>
      <c r="P37" s="1">
        <v>85178</v>
      </c>
      <c r="R37" s="1" t="s">
        <v>297</v>
      </c>
      <c r="T37" s="1" t="s">
        <v>3160</v>
      </c>
      <c r="U37" s="1" t="s">
        <v>324</v>
      </c>
      <c r="V37" s="2"/>
      <c r="W37" s="3" t="s">
        <v>3161</v>
      </c>
      <c r="X37" s="1" t="s">
        <v>4577</v>
      </c>
    </row>
    <row r="38" spans="2:39" s="1" customFormat="1" ht="15" x14ac:dyDescent="0.25">
      <c r="C38" s="6">
        <v>41921</v>
      </c>
      <c r="D38" s="6">
        <v>41557</v>
      </c>
      <c r="E38" s="2"/>
      <c r="H38" s="1" t="s">
        <v>3158</v>
      </c>
      <c r="I38" s="1" t="s">
        <v>188</v>
      </c>
      <c r="J38" s="1" t="s">
        <v>189</v>
      </c>
      <c r="K38" s="1" t="s">
        <v>4502</v>
      </c>
      <c r="L38" s="4" t="s">
        <v>190</v>
      </c>
      <c r="M38" s="1" t="s">
        <v>4498</v>
      </c>
      <c r="N38" s="1" t="s">
        <v>488</v>
      </c>
      <c r="O38" s="1" t="s">
        <v>296</v>
      </c>
      <c r="P38" s="1">
        <v>85208</v>
      </c>
      <c r="T38" s="1" t="s">
        <v>297</v>
      </c>
      <c r="U38" s="1" t="s">
        <v>3161</v>
      </c>
      <c r="V38" s="2" t="s">
        <v>2771</v>
      </c>
      <c r="W38" s="3" t="s">
        <v>3161</v>
      </c>
      <c r="X38" s="1" t="s">
        <v>1760</v>
      </c>
    </row>
    <row r="39" spans="2:39" s="1" customFormat="1" ht="15" x14ac:dyDescent="0.25">
      <c r="C39" s="6">
        <v>41921</v>
      </c>
      <c r="D39" s="6">
        <v>41564</v>
      </c>
      <c r="E39" s="2"/>
      <c r="G39" s="1" t="s">
        <v>3162</v>
      </c>
      <c r="H39" s="1" t="s">
        <v>481</v>
      </c>
      <c r="I39" s="1" t="s">
        <v>2151</v>
      </c>
      <c r="J39" s="1" t="s">
        <v>2152</v>
      </c>
      <c r="K39" s="1" t="s">
        <v>1184</v>
      </c>
      <c r="L39" s="4"/>
      <c r="M39" s="1" t="s">
        <v>2154</v>
      </c>
      <c r="N39" s="1" t="s">
        <v>4425</v>
      </c>
      <c r="O39" s="1" t="s">
        <v>296</v>
      </c>
      <c r="P39" s="1">
        <v>85242</v>
      </c>
      <c r="T39" s="1" t="s">
        <v>3160</v>
      </c>
      <c r="U39" s="1" t="s">
        <v>2148</v>
      </c>
      <c r="V39" s="2"/>
      <c r="W39" s="3" t="s">
        <v>3161</v>
      </c>
      <c r="X39" s="1" t="s">
        <v>494</v>
      </c>
      <c r="AA39" s="1" t="s">
        <v>4712</v>
      </c>
      <c r="AB39" s="1" t="s">
        <v>4712</v>
      </c>
      <c r="AL39" s="1" t="s">
        <v>4712</v>
      </c>
      <c r="AM39" s="1" t="s">
        <v>4712</v>
      </c>
    </row>
    <row r="40" spans="2:39" s="1" customFormat="1" ht="15" x14ac:dyDescent="0.25">
      <c r="C40" s="6">
        <v>41921</v>
      </c>
      <c r="D40" s="6">
        <v>41627</v>
      </c>
      <c r="E40" s="2"/>
      <c r="H40" s="1" t="s">
        <v>3158</v>
      </c>
      <c r="I40" s="1" t="s">
        <v>1558</v>
      </c>
      <c r="J40" s="1" t="s">
        <v>2451</v>
      </c>
      <c r="K40" s="1" t="s">
        <v>594</v>
      </c>
      <c r="L40" s="4" t="s">
        <v>1559</v>
      </c>
      <c r="M40" s="1" t="s">
        <v>1254</v>
      </c>
      <c r="N40" s="1" t="s">
        <v>488</v>
      </c>
      <c r="O40" s="1" t="s">
        <v>296</v>
      </c>
      <c r="P40" s="1">
        <v>85209</v>
      </c>
      <c r="T40" s="1" t="s">
        <v>3175</v>
      </c>
      <c r="U40" s="1" t="s">
        <v>3161</v>
      </c>
      <c r="V40" s="2" t="s">
        <v>4808</v>
      </c>
      <c r="W40" s="3"/>
      <c r="X40" s="1" t="s">
        <v>367</v>
      </c>
    </row>
    <row r="41" spans="2:39" s="1" customFormat="1" ht="15" x14ac:dyDescent="0.25">
      <c r="C41" s="6">
        <v>41921</v>
      </c>
      <c r="D41" s="6">
        <v>41571</v>
      </c>
      <c r="E41" s="2"/>
      <c r="F41" s="2"/>
      <c r="G41" s="1" t="s">
        <v>3161</v>
      </c>
      <c r="H41" s="1" t="s">
        <v>481</v>
      </c>
      <c r="I41" s="1" t="s">
        <v>1346</v>
      </c>
      <c r="J41" s="1" t="s">
        <v>3178</v>
      </c>
      <c r="K41" s="1" t="s">
        <v>2261</v>
      </c>
      <c r="L41" s="4" t="s">
        <v>2262</v>
      </c>
      <c r="M41" s="1" t="s">
        <v>1347</v>
      </c>
      <c r="N41" s="1" t="s">
        <v>488</v>
      </c>
      <c r="O41" s="1" t="s">
        <v>296</v>
      </c>
      <c r="P41" s="1">
        <v>85206</v>
      </c>
      <c r="S41" s="1" t="s">
        <v>2796</v>
      </c>
      <c r="V41" s="2"/>
      <c r="W41" s="3"/>
    </row>
    <row r="42" spans="2:39" s="1" customFormat="1" ht="15" x14ac:dyDescent="0.25">
      <c r="C42" s="6">
        <v>41921</v>
      </c>
      <c r="D42" s="6">
        <v>41571</v>
      </c>
      <c r="E42" s="2"/>
      <c r="F42" s="2"/>
      <c r="G42" s="1" t="s">
        <v>3162</v>
      </c>
      <c r="H42" s="1" t="s">
        <v>481</v>
      </c>
      <c r="I42" s="1" t="s">
        <v>4013</v>
      </c>
      <c r="J42" s="1" t="s">
        <v>4427</v>
      </c>
      <c r="K42" s="1" t="s">
        <v>3742</v>
      </c>
      <c r="L42" s="4" t="s">
        <v>3741</v>
      </c>
      <c r="M42" s="1" t="s">
        <v>5166</v>
      </c>
      <c r="N42" s="1" t="s">
        <v>5031</v>
      </c>
      <c r="O42" s="1" t="s">
        <v>296</v>
      </c>
      <c r="P42" s="1">
        <v>85119</v>
      </c>
      <c r="V42" s="1" t="s">
        <v>1669</v>
      </c>
      <c r="W42" s="3"/>
      <c r="X42" s="1" t="s">
        <v>494</v>
      </c>
      <c r="AA42" s="1" t="s">
        <v>4712</v>
      </c>
      <c r="AB42" s="1" t="s">
        <v>4712</v>
      </c>
    </row>
    <row r="43" spans="2:39" s="1" customFormat="1" ht="15" x14ac:dyDescent="0.25">
      <c r="B43" s="1" t="s">
        <v>1058</v>
      </c>
      <c r="C43" s="6">
        <v>41921</v>
      </c>
      <c r="D43" s="6">
        <v>41557</v>
      </c>
      <c r="E43" s="2"/>
      <c r="G43" s="1" t="s">
        <v>3161</v>
      </c>
      <c r="H43" s="1" t="s">
        <v>3158</v>
      </c>
      <c r="I43" s="1" t="s">
        <v>2271</v>
      </c>
      <c r="J43" s="1" t="s">
        <v>2272</v>
      </c>
      <c r="K43" s="1" t="s">
        <v>2274</v>
      </c>
      <c r="L43" s="4" t="s">
        <v>2273</v>
      </c>
      <c r="M43" s="1" t="s">
        <v>2641</v>
      </c>
      <c r="N43" s="1" t="s">
        <v>488</v>
      </c>
      <c r="O43" s="1" t="s">
        <v>296</v>
      </c>
      <c r="P43" s="1">
        <v>85212</v>
      </c>
      <c r="V43" s="1" t="s">
        <v>3111</v>
      </c>
      <c r="W43" s="3"/>
      <c r="X43" s="1" t="s">
        <v>1760</v>
      </c>
    </row>
    <row r="44" spans="2:39" s="1" customFormat="1" ht="15" x14ac:dyDescent="0.25">
      <c r="C44" s="6">
        <v>41921</v>
      </c>
      <c r="D44" s="6"/>
      <c r="E44" s="2" t="s">
        <v>297</v>
      </c>
      <c r="F44" s="2"/>
      <c r="H44" s="1" t="s">
        <v>283</v>
      </c>
      <c r="I44" s="1" t="s">
        <v>4499</v>
      </c>
      <c r="J44" s="1" t="s">
        <v>4578</v>
      </c>
      <c r="K44" s="1" t="s">
        <v>4500</v>
      </c>
      <c r="L44" s="4" t="s">
        <v>4501</v>
      </c>
      <c r="M44" s="1" t="s">
        <v>3398</v>
      </c>
      <c r="N44" s="1" t="s">
        <v>488</v>
      </c>
      <c r="O44" s="1" t="s">
        <v>296</v>
      </c>
      <c r="P44" s="1">
        <v>85209</v>
      </c>
      <c r="V44" s="2"/>
      <c r="W44" s="3"/>
    </row>
    <row r="45" spans="2:39" s="1" customFormat="1" ht="15" x14ac:dyDescent="0.25">
      <c r="C45" s="6">
        <v>41921</v>
      </c>
      <c r="D45" s="2"/>
      <c r="E45" s="2" t="s">
        <v>297</v>
      </c>
      <c r="H45" s="1" t="s">
        <v>481</v>
      </c>
      <c r="I45" s="1" t="s">
        <v>3323</v>
      </c>
      <c r="J45" s="1" t="s">
        <v>2829</v>
      </c>
      <c r="K45" s="1" t="s">
        <v>3324</v>
      </c>
      <c r="L45" s="4"/>
      <c r="M45" s="1" t="s">
        <v>3325</v>
      </c>
      <c r="N45" s="1" t="s">
        <v>488</v>
      </c>
      <c r="O45" s="1" t="s">
        <v>296</v>
      </c>
      <c r="P45" s="1">
        <v>85209</v>
      </c>
      <c r="T45" s="1" t="s">
        <v>3196</v>
      </c>
      <c r="U45" s="1" t="s">
        <v>3189</v>
      </c>
      <c r="V45" s="2"/>
      <c r="W45" s="3"/>
    </row>
    <row r="46" spans="2:39" s="1" customFormat="1" ht="15" x14ac:dyDescent="0.25">
      <c r="C46" s="6">
        <v>41921</v>
      </c>
      <c r="D46" s="2"/>
      <c r="E46" s="2" t="s">
        <v>297</v>
      </c>
      <c r="H46" s="1" t="s">
        <v>3158</v>
      </c>
      <c r="I46" s="1" t="s">
        <v>3323</v>
      </c>
      <c r="J46" s="1" t="s">
        <v>3326</v>
      </c>
      <c r="K46" s="1" t="s">
        <v>3324</v>
      </c>
      <c r="L46" s="4"/>
      <c r="M46" s="1" t="s">
        <v>3325</v>
      </c>
      <c r="N46" s="1" t="s">
        <v>488</v>
      </c>
      <c r="O46" s="1" t="s">
        <v>296</v>
      </c>
      <c r="P46" s="1">
        <v>85209</v>
      </c>
      <c r="T46" s="1" t="s">
        <v>3196</v>
      </c>
      <c r="U46" s="1" t="s">
        <v>3189</v>
      </c>
      <c r="V46" s="2"/>
      <c r="W46" s="3"/>
    </row>
    <row r="47" spans="2:39" s="1" customFormat="1" ht="15" x14ac:dyDescent="0.25">
      <c r="C47" s="6">
        <v>41921</v>
      </c>
      <c r="D47" s="6">
        <v>41557</v>
      </c>
      <c r="E47" s="2"/>
      <c r="H47" s="1" t="s">
        <v>481</v>
      </c>
      <c r="I47" s="1" t="s">
        <v>2771</v>
      </c>
      <c r="J47" s="1" t="s">
        <v>3313</v>
      </c>
      <c r="K47" s="1" t="s">
        <v>4502</v>
      </c>
      <c r="L47" s="4"/>
      <c r="M47" s="1" t="s">
        <v>4498</v>
      </c>
      <c r="N47" s="1" t="s">
        <v>488</v>
      </c>
      <c r="O47" s="1" t="s">
        <v>296</v>
      </c>
      <c r="P47" s="1">
        <v>85208</v>
      </c>
      <c r="T47" s="1" t="s">
        <v>297</v>
      </c>
      <c r="U47" s="1" t="s">
        <v>2770</v>
      </c>
      <c r="V47" s="2" t="s">
        <v>188</v>
      </c>
      <c r="W47" s="3" t="s">
        <v>3161</v>
      </c>
    </row>
    <row r="48" spans="2:39" s="1" customFormat="1" ht="15" x14ac:dyDescent="0.25">
      <c r="C48" s="6">
        <v>41921</v>
      </c>
      <c r="D48" s="6"/>
      <c r="E48" s="2" t="s">
        <v>297</v>
      </c>
      <c r="F48" s="2"/>
      <c r="H48" s="1" t="s">
        <v>4682</v>
      </c>
      <c r="I48" s="1" t="s">
        <v>4503</v>
      </c>
      <c r="J48" s="1" t="s">
        <v>4364</v>
      </c>
      <c r="K48" s="1" t="s">
        <v>4504</v>
      </c>
      <c r="L48" s="4" t="s">
        <v>4505</v>
      </c>
      <c r="M48" s="1" t="s">
        <v>3399</v>
      </c>
      <c r="N48" s="1" t="s">
        <v>488</v>
      </c>
      <c r="O48" s="1" t="s">
        <v>296</v>
      </c>
      <c r="P48" s="1">
        <v>85208</v>
      </c>
      <c r="V48" s="2"/>
      <c r="W48" s="3"/>
    </row>
    <row r="49" spans="3:39" s="1" customFormat="1" ht="15" x14ac:dyDescent="0.25">
      <c r="C49" s="6">
        <v>41921</v>
      </c>
      <c r="D49" s="6">
        <v>41557</v>
      </c>
      <c r="E49" s="2"/>
      <c r="H49" s="1" t="s">
        <v>3158</v>
      </c>
      <c r="I49" s="1" t="s">
        <v>672</v>
      </c>
      <c r="J49" s="1" t="s">
        <v>2161</v>
      </c>
      <c r="K49" s="1" t="s">
        <v>4569</v>
      </c>
      <c r="L49" s="4" t="s">
        <v>1781</v>
      </c>
      <c r="M49" s="1" t="s">
        <v>670</v>
      </c>
      <c r="N49" s="1" t="s">
        <v>488</v>
      </c>
      <c r="O49" s="1" t="s">
        <v>296</v>
      </c>
      <c r="P49" s="1">
        <v>85206</v>
      </c>
      <c r="T49" s="1" t="s">
        <v>3196</v>
      </c>
      <c r="U49" s="1" t="s">
        <v>3161</v>
      </c>
      <c r="V49" s="2" t="s">
        <v>1647</v>
      </c>
      <c r="W49" s="3"/>
      <c r="X49" s="1" t="s">
        <v>367</v>
      </c>
    </row>
    <row r="50" spans="3:39" s="1" customFormat="1" ht="15" x14ac:dyDescent="0.25">
      <c r="C50" s="6">
        <v>41921</v>
      </c>
      <c r="D50" s="6">
        <v>41564</v>
      </c>
      <c r="E50" s="2"/>
      <c r="G50" s="1" t="s">
        <v>3162</v>
      </c>
      <c r="H50" s="1" t="s">
        <v>481</v>
      </c>
      <c r="I50" s="1" t="s">
        <v>5038</v>
      </c>
      <c r="J50" s="1" t="s">
        <v>116</v>
      </c>
      <c r="K50" s="1" t="s">
        <v>118</v>
      </c>
      <c r="L50" s="4" t="s">
        <v>117</v>
      </c>
      <c r="M50" s="1" t="s">
        <v>119</v>
      </c>
      <c r="N50" s="1" t="s">
        <v>488</v>
      </c>
      <c r="O50" s="1" t="s">
        <v>296</v>
      </c>
      <c r="P50" s="1">
        <v>85205</v>
      </c>
      <c r="T50" s="1" t="s">
        <v>3175</v>
      </c>
      <c r="U50" s="1" t="s">
        <v>3161</v>
      </c>
      <c r="V50" s="2" t="s">
        <v>5039</v>
      </c>
      <c r="W50" s="3" t="s">
        <v>3161</v>
      </c>
      <c r="X50" s="1" t="s">
        <v>1760</v>
      </c>
    </row>
    <row r="51" spans="3:39" s="1" customFormat="1" ht="15" x14ac:dyDescent="0.25">
      <c r="C51" s="6">
        <v>41921</v>
      </c>
      <c r="D51" s="6">
        <v>41592</v>
      </c>
      <c r="E51" s="2"/>
      <c r="G51" s="1" t="s">
        <v>3162</v>
      </c>
      <c r="H51" s="1" t="s">
        <v>3158</v>
      </c>
      <c r="I51" s="1" t="s">
        <v>3219</v>
      </c>
      <c r="J51" s="1" t="s">
        <v>3220</v>
      </c>
      <c r="K51" s="1" t="s">
        <v>2396</v>
      </c>
      <c r="L51" s="4"/>
      <c r="M51" s="1" t="s">
        <v>2397</v>
      </c>
      <c r="N51" s="1" t="s">
        <v>2398</v>
      </c>
      <c r="O51" s="1" t="s">
        <v>296</v>
      </c>
      <c r="P51" s="1">
        <v>85044</v>
      </c>
      <c r="V51" s="2"/>
      <c r="W51" s="3"/>
    </row>
    <row r="52" spans="3:39" s="1" customFormat="1" ht="15" x14ac:dyDescent="0.25">
      <c r="C52" s="6">
        <v>41921</v>
      </c>
      <c r="D52" s="6"/>
      <c r="E52" s="2" t="s">
        <v>297</v>
      </c>
      <c r="F52" s="2"/>
      <c r="H52" s="1" t="s">
        <v>283</v>
      </c>
      <c r="I52" s="1" t="s">
        <v>4506</v>
      </c>
      <c r="J52" s="1" t="s">
        <v>4507</v>
      </c>
      <c r="K52" s="1" t="s">
        <v>4508</v>
      </c>
      <c r="L52" s="4" t="s">
        <v>4509</v>
      </c>
      <c r="M52" s="1" t="s">
        <v>3397</v>
      </c>
      <c r="N52" s="1" t="s">
        <v>5031</v>
      </c>
      <c r="O52" s="1" t="s">
        <v>296</v>
      </c>
      <c r="P52" s="1">
        <v>85120</v>
      </c>
      <c r="V52" s="2"/>
      <c r="W52" s="3"/>
    </row>
    <row r="53" spans="3:39" s="1" customFormat="1" ht="15" x14ac:dyDescent="0.25">
      <c r="C53" s="6">
        <v>41921</v>
      </c>
      <c r="D53" s="6">
        <v>41557</v>
      </c>
      <c r="E53" s="2"/>
      <c r="H53" s="1" t="s">
        <v>481</v>
      </c>
      <c r="I53" s="1" t="s">
        <v>824</v>
      </c>
      <c r="J53" s="1" t="s">
        <v>144</v>
      </c>
      <c r="K53" s="1" t="s">
        <v>825</v>
      </c>
      <c r="L53" s="4" t="s">
        <v>4358</v>
      </c>
      <c r="M53" s="1" t="s">
        <v>4923</v>
      </c>
      <c r="N53" s="1" t="s">
        <v>488</v>
      </c>
      <c r="O53" s="1" t="s">
        <v>296</v>
      </c>
      <c r="P53" s="1">
        <v>85215</v>
      </c>
      <c r="T53" s="1" t="s">
        <v>3175</v>
      </c>
      <c r="U53" s="1" t="s">
        <v>3401</v>
      </c>
      <c r="V53" s="2" t="s">
        <v>448</v>
      </c>
      <c r="W53" s="3" t="s">
        <v>3161</v>
      </c>
    </row>
    <row r="54" spans="3:39" s="1" customFormat="1" ht="15" x14ac:dyDescent="0.25">
      <c r="C54" s="6">
        <v>41921</v>
      </c>
      <c r="D54" s="6">
        <v>41557</v>
      </c>
      <c r="E54" s="2"/>
      <c r="G54" s="1" t="s">
        <v>3162</v>
      </c>
      <c r="H54" s="1" t="s">
        <v>3158</v>
      </c>
      <c r="I54" s="1" t="s">
        <v>1612</v>
      </c>
      <c r="J54" s="1" t="s">
        <v>1613</v>
      </c>
      <c r="K54" s="1" t="s">
        <v>1192</v>
      </c>
      <c r="L54" s="4" t="s">
        <v>3603</v>
      </c>
      <c r="M54" s="1" t="s">
        <v>1616</v>
      </c>
      <c r="N54" s="1" t="s">
        <v>488</v>
      </c>
      <c r="O54" s="1" t="s">
        <v>296</v>
      </c>
      <c r="P54" s="1">
        <v>85205</v>
      </c>
      <c r="Q54" s="1" t="s">
        <v>297</v>
      </c>
      <c r="T54" s="1" t="s">
        <v>3196</v>
      </c>
      <c r="U54" s="1" t="s">
        <v>3161</v>
      </c>
      <c r="V54" s="2" t="s">
        <v>1627</v>
      </c>
      <c r="W54" s="3" t="s">
        <v>3161</v>
      </c>
      <c r="X54" s="1" t="s">
        <v>494</v>
      </c>
      <c r="AA54" s="1" t="s">
        <v>4712</v>
      </c>
      <c r="AB54" s="1" t="s">
        <v>4712</v>
      </c>
      <c r="AC54" s="1" t="s">
        <v>4712</v>
      </c>
      <c r="AH54" s="1" t="s">
        <v>4712</v>
      </c>
      <c r="AI54" s="1" t="s">
        <v>4712</v>
      </c>
      <c r="AM54" s="1" t="s">
        <v>4712</v>
      </c>
    </row>
    <row r="55" spans="3:39" s="1" customFormat="1" ht="15" x14ac:dyDescent="0.25">
      <c r="C55" s="6">
        <v>41921</v>
      </c>
      <c r="D55" s="6"/>
      <c r="E55" s="2" t="s">
        <v>297</v>
      </c>
      <c r="H55" s="1" t="s">
        <v>481</v>
      </c>
      <c r="I55" s="1" t="s">
        <v>3549</v>
      </c>
      <c r="J55" s="1" t="s">
        <v>4510</v>
      </c>
      <c r="K55" s="1" t="s">
        <v>4511</v>
      </c>
      <c r="L55" s="4" t="s">
        <v>3551</v>
      </c>
      <c r="M55" s="1" t="s">
        <v>3550</v>
      </c>
      <c r="N55" s="1" t="s">
        <v>488</v>
      </c>
      <c r="O55" s="1" t="s">
        <v>296</v>
      </c>
      <c r="P55" s="1">
        <v>85206</v>
      </c>
      <c r="V55" s="2"/>
      <c r="W55" s="3"/>
      <c r="X55" s="1" t="s">
        <v>480</v>
      </c>
    </row>
    <row r="56" spans="3:39" s="1" customFormat="1" ht="15" x14ac:dyDescent="0.25">
      <c r="C56" s="6">
        <v>41921</v>
      </c>
      <c r="D56" s="6"/>
      <c r="E56" s="2" t="s">
        <v>297</v>
      </c>
      <c r="H56" s="1" t="s">
        <v>3158</v>
      </c>
      <c r="I56" s="1" t="s">
        <v>3549</v>
      </c>
      <c r="J56" s="1" t="s">
        <v>1692</v>
      </c>
      <c r="K56" s="1" t="s">
        <v>4511</v>
      </c>
      <c r="L56" s="4" t="s">
        <v>4512</v>
      </c>
      <c r="M56" s="1" t="s">
        <v>3550</v>
      </c>
      <c r="N56" s="1" t="s">
        <v>488</v>
      </c>
      <c r="O56" s="1" t="s">
        <v>296</v>
      </c>
      <c r="P56" s="1">
        <v>85206</v>
      </c>
      <c r="V56" s="2"/>
      <c r="W56" s="3"/>
      <c r="X56" s="1" t="s">
        <v>4577</v>
      </c>
    </row>
    <row r="57" spans="3:39" s="1" customFormat="1" ht="15" x14ac:dyDescent="0.25">
      <c r="C57" s="6">
        <v>41921</v>
      </c>
      <c r="D57" s="6">
        <v>41557</v>
      </c>
      <c r="E57" s="2"/>
      <c r="G57" s="1" t="s">
        <v>3162</v>
      </c>
      <c r="H57" s="1" t="s">
        <v>3158</v>
      </c>
      <c r="I57" s="1" t="s">
        <v>2119</v>
      </c>
      <c r="J57" s="1" t="s">
        <v>2120</v>
      </c>
      <c r="K57" s="1" t="s">
        <v>1190</v>
      </c>
      <c r="L57" s="4"/>
      <c r="M57" s="1" t="s">
        <v>2122</v>
      </c>
      <c r="N57" s="1" t="s">
        <v>488</v>
      </c>
      <c r="O57" s="1" t="s">
        <v>296</v>
      </c>
      <c r="P57" s="1">
        <v>85206</v>
      </c>
      <c r="T57" s="1" t="s">
        <v>3196</v>
      </c>
      <c r="U57" s="1" t="s">
        <v>3189</v>
      </c>
      <c r="V57" s="2" t="s">
        <v>1015</v>
      </c>
      <c r="W57" s="3" t="s">
        <v>3161</v>
      </c>
      <c r="AA57" s="1" t="s">
        <v>4712</v>
      </c>
      <c r="AB57" s="1" t="s">
        <v>4712</v>
      </c>
      <c r="AC57" s="1" t="s">
        <v>4712</v>
      </c>
      <c r="AI57" s="1" t="s">
        <v>4712</v>
      </c>
    </row>
    <row r="58" spans="3:39" s="1" customFormat="1" ht="15" x14ac:dyDescent="0.25">
      <c r="C58" s="6">
        <v>41921</v>
      </c>
      <c r="D58" s="6">
        <v>41641</v>
      </c>
      <c r="E58" s="2"/>
      <c r="H58" s="1" t="s">
        <v>481</v>
      </c>
      <c r="I58" s="1" t="s">
        <v>1163</v>
      </c>
      <c r="J58" s="1" t="s">
        <v>1167</v>
      </c>
      <c r="K58" s="1" t="s">
        <v>132</v>
      </c>
      <c r="L58" s="4" t="s">
        <v>2480</v>
      </c>
      <c r="M58" s="1" t="s">
        <v>1166</v>
      </c>
      <c r="N58" s="1" t="s">
        <v>488</v>
      </c>
      <c r="O58" s="1" t="s">
        <v>296</v>
      </c>
      <c r="P58" s="1">
        <v>85215</v>
      </c>
      <c r="V58" s="2" t="s">
        <v>1558</v>
      </c>
      <c r="W58" s="3"/>
    </row>
    <row r="59" spans="3:39" s="1" customFormat="1" ht="15" x14ac:dyDescent="0.25">
      <c r="C59" s="6">
        <v>41921</v>
      </c>
      <c r="D59" s="6">
        <v>41564</v>
      </c>
      <c r="E59" s="2"/>
      <c r="H59" s="1" t="s">
        <v>481</v>
      </c>
      <c r="I59" s="1" t="s">
        <v>912</v>
      </c>
      <c r="J59" s="1" t="s">
        <v>3178</v>
      </c>
      <c r="K59" s="1" t="s">
        <v>1188</v>
      </c>
      <c r="L59" s="4" t="s">
        <v>2140</v>
      </c>
      <c r="M59" s="1" t="s">
        <v>279</v>
      </c>
      <c r="N59" s="1" t="s">
        <v>488</v>
      </c>
      <c r="O59" s="1" t="s">
        <v>296</v>
      </c>
      <c r="P59" s="1">
        <v>85213</v>
      </c>
      <c r="V59" s="2" t="s">
        <v>913</v>
      </c>
      <c r="W59" s="3"/>
      <c r="X59" s="1" t="s">
        <v>1760</v>
      </c>
    </row>
    <row r="60" spans="3:39" s="1" customFormat="1" ht="15" x14ac:dyDescent="0.25">
      <c r="C60" s="6">
        <v>41921</v>
      </c>
      <c r="D60" s="6"/>
      <c r="E60" s="2" t="s">
        <v>297</v>
      </c>
      <c r="H60" s="1" t="s">
        <v>481</v>
      </c>
      <c r="I60" s="1" t="s">
        <v>2090</v>
      </c>
      <c r="J60" s="1" t="s">
        <v>2091</v>
      </c>
      <c r="K60" s="1" t="s">
        <v>4513</v>
      </c>
      <c r="L60" s="4" t="s">
        <v>2093</v>
      </c>
      <c r="M60" s="1" t="s">
        <v>2092</v>
      </c>
      <c r="N60" s="1" t="s">
        <v>3195</v>
      </c>
      <c r="O60" s="1" t="s">
        <v>296</v>
      </c>
      <c r="P60" s="1">
        <v>85282</v>
      </c>
      <c r="V60" s="2"/>
      <c r="W60" s="3"/>
      <c r="X60" s="1" t="s">
        <v>1760</v>
      </c>
    </row>
    <row r="61" spans="3:39" s="1" customFormat="1" ht="15" x14ac:dyDescent="0.25">
      <c r="C61" s="6">
        <v>41921</v>
      </c>
      <c r="D61" s="6"/>
      <c r="E61" s="3" t="s">
        <v>297</v>
      </c>
      <c r="F61" s="2"/>
      <c r="G61" s="3"/>
      <c r="H61" s="1" t="s">
        <v>283</v>
      </c>
      <c r="I61" s="6" t="s">
        <v>4515</v>
      </c>
      <c r="J61" s="1" t="s">
        <v>2450</v>
      </c>
      <c r="K61" s="1" t="s">
        <v>4516</v>
      </c>
      <c r="L61" s="4" t="s">
        <v>4517</v>
      </c>
      <c r="M61" s="1" t="s">
        <v>4514</v>
      </c>
      <c r="N61" s="1" t="s">
        <v>2870</v>
      </c>
      <c r="O61" s="1" t="s">
        <v>296</v>
      </c>
      <c r="P61" s="1">
        <v>85248</v>
      </c>
      <c r="V61" s="6" t="s">
        <v>287</v>
      </c>
      <c r="W61" s="2"/>
      <c r="X61" s="3"/>
      <c r="AB61" s="1" t="s">
        <v>4712</v>
      </c>
      <c r="AC61" s="1" t="s">
        <v>4712</v>
      </c>
    </row>
    <row r="62" spans="3:39" s="1" customFormat="1" ht="15" x14ac:dyDescent="0.25">
      <c r="C62" s="6">
        <v>41921</v>
      </c>
      <c r="D62" s="6">
        <v>41592</v>
      </c>
      <c r="E62" s="2"/>
      <c r="H62" s="1" t="s">
        <v>3158</v>
      </c>
      <c r="I62" s="1" t="s">
        <v>129</v>
      </c>
      <c r="J62" s="1" t="s">
        <v>954</v>
      </c>
      <c r="K62" s="1" t="s">
        <v>130</v>
      </c>
      <c r="L62" s="4"/>
      <c r="M62" s="1" t="s">
        <v>4296</v>
      </c>
      <c r="N62" s="1" t="s">
        <v>131</v>
      </c>
      <c r="O62" s="1" t="s">
        <v>296</v>
      </c>
      <c r="P62" s="1">
        <v>85205</v>
      </c>
      <c r="V62" s="1" t="s">
        <v>124</v>
      </c>
      <c r="W62" s="3"/>
    </row>
    <row r="63" spans="3:39" s="1" customFormat="1" ht="15" x14ac:dyDescent="0.25">
      <c r="C63" s="6">
        <v>41921</v>
      </c>
      <c r="D63" s="6">
        <v>41557</v>
      </c>
      <c r="E63" s="2"/>
      <c r="H63" s="1" t="s">
        <v>481</v>
      </c>
      <c r="I63" s="1" t="s">
        <v>1012</v>
      </c>
      <c r="J63" s="1" t="s">
        <v>3105</v>
      </c>
      <c r="K63" s="1" t="s">
        <v>1651</v>
      </c>
      <c r="L63" s="4" t="s">
        <v>152</v>
      </c>
      <c r="M63" s="1" t="s">
        <v>1014</v>
      </c>
      <c r="N63" s="1" t="s">
        <v>488</v>
      </c>
      <c r="O63" s="1" t="s">
        <v>296</v>
      </c>
      <c r="P63" s="1">
        <v>85209</v>
      </c>
      <c r="T63" s="1" t="s">
        <v>3160</v>
      </c>
      <c r="U63" s="1" t="s">
        <v>1011</v>
      </c>
      <c r="V63" s="2" t="s">
        <v>4434</v>
      </c>
      <c r="W63" s="3" t="s">
        <v>3161</v>
      </c>
    </row>
    <row r="64" spans="3:39" s="1" customFormat="1" ht="15" x14ac:dyDescent="0.25">
      <c r="C64" s="6">
        <v>41921</v>
      </c>
      <c r="D64" s="6">
        <v>41564</v>
      </c>
      <c r="E64" s="2"/>
      <c r="G64" s="1" t="s">
        <v>3161</v>
      </c>
      <c r="H64" s="1" t="s">
        <v>3158</v>
      </c>
      <c r="I64" s="1" t="s">
        <v>3425</v>
      </c>
      <c r="J64" s="1" t="s">
        <v>4295</v>
      </c>
      <c r="K64" s="1" t="s">
        <v>3428</v>
      </c>
      <c r="L64" s="4" t="s">
        <v>3429</v>
      </c>
      <c r="M64" s="1" t="s">
        <v>4918</v>
      </c>
      <c r="N64" s="1" t="s">
        <v>5031</v>
      </c>
      <c r="O64" s="1" t="s">
        <v>296</v>
      </c>
      <c r="P64" s="1">
        <v>85120</v>
      </c>
      <c r="V64" s="2"/>
      <c r="W64" s="3"/>
      <c r="X64" s="1" t="s">
        <v>1760</v>
      </c>
    </row>
    <row r="65" spans="2:57" s="1" customFormat="1" ht="15" x14ac:dyDescent="0.25">
      <c r="C65" s="6">
        <v>41921</v>
      </c>
      <c r="D65" s="6">
        <v>41557</v>
      </c>
      <c r="E65" s="2"/>
      <c r="H65" s="1" t="s">
        <v>3158</v>
      </c>
      <c r="I65" s="1" t="s">
        <v>4489</v>
      </c>
      <c r="J65" s="1" t="s">
        <v>4490</v>
      </c>
      <c r="K65" s="1" t="s">
        <v>4163</v>
      </c>
      <c r="L65" s="4" t="s">
        <v>4162</v>
      </c>
      <c r="M65" s="1" t="s">
        <v>4917</v>
      </c>
      <c r="N65" s="1" t="s">
        <v>3192</v>
      </c>
      <c r="O65" s="1" t="s">
        <v>296</v>
      </c>
      <c r="P65" s="1">
        <v>85218</v>
      </c>
      <c r="Q65" s="1" t="s">
        <v>694</v>
      </c>
      <c r="V65" s="2" t="s">
        <v>4355</v>
      </c>
      <c r="W65" s="3"/>
    </row>
    <row r="66" spans="2:57" s="1" customFormat="1" ht="15" x14ac:dyDescent="0.25">
      <c r="C66" s="3">
        <f>COUNTA(C2:C65)</f>
        <v>64</v>
      </c>
      <c r="D66" s="3">
        <f>COUNTA(D2:D65)</f>
        <v>48</v>
      </c>
      <c r="E66" s="3">
        <f>COUNTA(E2:E65)</f>
        <v>16</v>
      </c>
      <c r="F66" s="3">
        <f>COUNTA(F2:F65)</f>
        <v>1</v>
      </c>
      <c r="G66" s="3"/>
      <c r="I66" s="6">
        <v>41921</v>
      </c>
      <c r="J66" s="1" t="s">
        <v>3432</v>
      </c>
      <c r="W66" s="2"/>
      <c r="X66" s="3"/>
      <c r="AB66" s="1" t="s">
        <v>4712</v>
      </c>
      <c r="AC66" s="1" t="s">
        <v>4712</v>
      </c>
    </row>
    <row r="67" spans="2:57" s="1" customFormat="1" ht="15" x14ac:dyDescent="0.25">
      <c r="C67" s="6">
        <v>41928</v>
      </c>
      <c r="D67" s="6">
        <v>41578</v>
      </c>
      <c r="E67" s="2"/>
      <c r="H67" s="1" t="s">
        <v>481</v>
      </c>
      <c r="I67" s="1" t="s">
        <v>483</v>
      </c>
      <c r="J67" s="1" t="s">
        <v>484</v>
      </c>
      <c r="K67" s="1" t="s">
        <v>486</v>
      </c>
      <c r="L67" s="4" t="s">
        <v>485</v>
      </c>
      <c r="M67" s="1" t="s">
        <v>487</v>
      </c>
      <c r="N67" s="1" t="s">
        <v>488</v>
      </c>
      <c r="O67" s="1" t="s">
        <v>296</v>
      </c>
      <c r="P67" s="1">
        <v>85205</v>
      </c>
      <c r="V67" s="2" t="s">
        <v>1286</v>
      </c>
      <c r="W67" s="3"/>
      <c r="X67" s="1" t="s">
        <v>494</v>
      </c>
      <c r="AA67" s="1" t="s">
        <v>4712</v>
      </c>
      <c r="AC67" s="1" t="s">
        <v>4712</v>
      </c>
      <c r="AD67" s="1" t="s">
        <v>4712</v>
      </c>
      <c r="AE67" s="1" t="s">
        <v>4712</v>
      </c>
      <c r="AF67" s="1" t="s">
        <v>4712</v>
      </c>
      <c r="AG67" s="1" t="s">
        <v>4712</v>
      </c>
      <c r="AI67" s="1" t="s">
        <v>4712</v>
      </c>
      <c r="AJ67" s="1" t="s">
        <v>4712</v>
      </c>
      <c r="AK67" s="1" t="s">
        <v>4712</v>
      </c>
      <c r="AM67" s="1" t="s">
        <v>4712</v>
      </c>
      <c r="AN67" s="1" t="s">
        <v>4712</v>
      </c>
      <c r="AO67" s="1" t="s">
        <v>4712</v>
      </c>
      <c r="AP67" s="1" t="s">
        <v>4712</v>
      </c>
      <c r="AQ67" s="1" t="s">
        <v>4712</v>
      </c>
      <c r="AR67" s="1" t="s">
        <v>4712</v>
      </c>
      <c r="AS67" s="1" t="s">
        <v>4712</v>
      </c>
      <c r="AT67" s="1" t="s">
        <v>4712</v>
      </c>
    </row>
    <row r="68" spans="2:57" s="1" customFormat="1" ht="15" x14ac:dyDescent="0.25">
      <c r="B68" s="1" t="s">
        <v>1058</v>
      </c>
      <c r="C68" s="6">
        <v>41928</v>
      </c>
      <c r="D68" s="6">
        <v>41557</v>
      </c>
      <c r="E68" s="2"/>
      <c r="G68" s="1" t="s">
        <v>3162</v>
      </c>
      <c r="H68" s="1" t="s">
        <v>3158</v>
      </c>
      <c r="I68" s="1" t="s">
        <v>440</v>
      </c>
      <c r="J68" s="1" t="s">
        <v>705</v>
      </c>
      <c r="K68" s="1" t="s">
        <v>3726</v>
      </c>
      <c r="L68" s="4" t="s">
        <v>446</v>
      </c>
      <c r="M68" s="1" t="s">
        <v>1994</v>
      </c>
      <c r="N68" s="1" t="s">
        <v>488</v>
      </c>
      <c r="O68" s="1" t="s">
        <v>296</v>
      </c>
      <c r="P68" s="1">
        <v>85209</v>
      </c>
      <c r="Q68" s="1" t="s">
        <v>297</v>
      </c>
      <c r="R68" s="1" t="s">
        <v>297</v>
      </c>
      <c r="T68" s="1" t="s">
        <v>3160</v>
      </c>
      <c r="U68" s="1" t="s">
        <v>3161</v>
      </c>
      <c r="V68" s="2" t="s">
        <v>541</v>
      </c>
      <c r="W68" s="3" t="s">
        <v>3161</v>
      </c>
      <c r="X68" s="1" t="s">
        <v>494</v>
      </c>
      <c r="AA68" s="1" t="s">
        <v>5053</v>
      </c>
      <c r="AB68" s="1" t="s">
        <v>5053</v>
      </c>
      <c r="AC68" s="1" t="s">
        <v>5053</v>
      </c>
      <c r="AD68" s="1" t="s">
        <v>5053</v>
      </c>
      <c r="AE68" s="1" t="s">
        <v>4712</v>
      </c>
      <c r="AG68" s="1" t="s">
        <v>4712</v>
      </c>
      <c r="AH68" s="1" t="s">
        <v>5053</v>
      </c>
      <c r="AJ68" s="1" t="s">
        <v>4712</v>
      </c>
    </row>
    <row r="69" spans="2:57" s="1" customFormat="1" ht="15" x14ac:dyDescent="0.25">
      <c r="C69" s="6">
        <v>41928</v>
      </c>
      <c r="D69" s="6">
        <v>41571</v>
      </c>
      <c r="E69" s="2"/>
      <c r="F69" s="2"/>
      <c r="H69" s="1" t="s">
        <v>3158</v>
      </c>
      <c r="I69" s="1" t="s">
        <v>3476</v>
      </c>
      <c r="J69" s="1" t="s">
        <v>3477</v>
      </c>
      <c r="K69" s="1" t="s">
        <v>3478</v>
      </c>
      <c r="L69" s="4"/>
      <c r="M69" s="1" t="s">
        <v>990</v>
      </c>
      <c r="N69" s="1" t="s">
        <v>488</v>
      </c>
      <c r="O69" s="1" t="s">
        <v>296</v>
      </c>
      <c r="P69" s="1">
        <v>85203</v>
      </c>
      <c r="V69" s="2" t="s">
        <v>2610</v>
      </c>
      <c r="W69" s="3"/>
    </row>
    <row r="70" spans="2:57" s="1" customFormat="1" ht="15" x14ac:dyDescent="0.25">
      <c r="B70" s="1" t="s">
        <v>1058</v>
      </c>
      <c r="C70" s="6">
        <v>41928</v>
      </c>
      <c r="D70" s="6">
        <v>41557</v>
      </c>
      <c r="E70" s="2"/>
      <c r="G70" s="1" t="s">
        <v>3162</v>
      </c>
      <c r="H70" s="1" t="s">
        <v>3158</v>
      </c>
      <c r="I70" s="1" t="s">
        <v>362</v>
      </c>
      <c r="J70" s="1" t="s">
        <v>363</v>
      </c>
      <c r="K70" s="1" t="s">
        <v>3819</v>
      </c>
      <c r="L70" s="4" t="s">
        <v>364</v>
      </c>
      <c r="M70" s="1" t="s">
        <v>365</v>
      </c>
      <c r="N70" s="1" t="s">
        <v>650</v>
      </c>
      <c r="O70" s="1" t="s">
        <v>296</v>
      </c>
      <c r="P70" s="1">
        <v>85226</v>
      </c>
      <c r="R70" s="1" t="s">
        <v>297</v>
      </c>
      <c r="S70" s="1" t="s">
        <v>366</v>
      </c>
      <c r="T70" s="1" t="s">
        <v>3196</v>
      </c>
      <c r="U70" s="1" t="s">
        <v>3161</v>
      </c>
      <c r="W70" s="3" t="s">
        <v>3161</v>
      </c>
      <c r="X70" s="1" t="s">
        <v>494</v>
      </c>
      <c r="AA70" s="1" t="s">
        <v>4712</v>
      </c>
      <c r="AB70" s="1" t="s">
        <v>4712</v>
      </c>
      <c r="AK70" s="1" t="s">
        <v>729</v>
      </c>
    </row>
    <row r="71" spans="2:57" s="1" customFormat="1" ht="15" x14ac:dyDescent="0.25">
      <c r="B71" s="1" t="s">
        <v>1058</v>
      </c>
      <c r="C71" s="6">
        <v>41928</v>
      </c>
      <c r="D71" s="6">
        <v>41557</v>
      </c>
      <c r="E71" s="2"/>
      <c r="G71" s="1" t="s">
        <v>3162</v>
      </c>
      <c r="H71" s="1" t="s">
        <v>481</v>
      </c>
      <c r="I71" s="1" t="s">
        <v>3312</v>
      </c>
      <c r="J71" s="1" t="s">
        <v>3313</v>
      </c>
      <c r="K71" s="1" t="s">
        <v>3655</v>
      </c>
      <c r="L71" s="4" t="s">
        <v>3314</v>
      </c>
      <c r="M71" s="1" t="s">
        <v>3316</v>
      </c>
      <c r="N71" s="1" t="s">
        <v>3192</v>
      </c>
      <c r="O71" s="1" t="s">
        <v>296</v>
      </c>
      <c r="P71" s="1">
        <v>85218</v>
      </c>
      <c r="T71" s="1" t="s">
        <v>3160</v>
      </c>
      <c r="U71" s="1" t="s">
        <v>3161</v>
      </c>
      <c r="V71" s="2"/>
      <c r="W71" s="3" t="s">
        <v>3161</v>
      </c>
      <c r="X71" s="1" t="s">
        <v>494</v>
      </c>
      <c r="AA71" s="1" t="s">
        <v>4712</v>
      </c>
      <c r="AB71" s="1" t="s">
        <v>4712</v>
      </c>
      <c r="AC71" s="1" t="s">
        <v>4712</v>
      </c>
      <c r="AJ71" s="1" t="s">
        <v>4712</v>
      </c>
    </row>
    <row r="72" spans="2:57" s="1" customFormat="1" ht="15" x14ac:dyDescent="0.25">
      <c r="C72" s="6">
        <v>41928</v>
      </c>
      <c r="D72" s="6">
        <v>41557</v>
      </c>
      <c r="E72" s="2"/>
      <c r="F72" s="1" t="s">
        <v>297</v>
      </c>
      <c r="G72" s="1" t="s">
        <v>3162</v>
      </c>
      <c r="H72" s="1" t="s">
        <v>481</v>
      </c>
      <c r="I72" s="1" t="s">
        <v>5151</v>
      </c>
      <c r="J72" s="1" t="s">
        <v>5152</v>
      </c>
      <c r="K72" s="1" t="s">
        <v>3658</v>
      </c>
      <c r="L72" s="4" t="s">
        <v>5153</v>
      </c>
      <c r="M72" s="1" t="s">
        <v>3009</v>
      </c>
      <c r="N72" s="1" t="s">
        <v>488</v>
      </c>
      <c r="O72" s="1" t="s">
        <v>296</v>
      </c>
      <c r="P72" s="1">
        <v>85208</v>
      </c>
      <c r="T72" s="1" t="s">
        <v>3196</v>
      </c>
      <c r="U72" s="1" t="s">
        <v>3161</v>
      </c>
      <c r="V72" s="2"/>
      <c r="W72" s="3"/>
      <c r="X72" s="1" t="s">
        <v>494</v>
      </c>
      <c r="AA72" s="1" t="s">
        <v>4712</v>
      </c>
      <c r="AN72" s="1" t="s">
        <v>4712</v>
      </c>
      <c r="BE72" s="1" t="s">
        <v>729</v>
      </c>
    </row>
    <row r="73" spans="2:57" s="1" customFormat="1" ht="15" x14ac:dyDescent="0.25">
      <c r="C73" s="6">
        <v>41928</v>
      </c>
      <c r="D73" s="6">
        <v>41578</v>
      </c>
      <c r="E73" s="2"/>
      <c r="G73" s="1" t="s">
        <v>3161</v>
      </c>
      <c r="H73" s="1" t="s">
        <v>481</v>
      </c>
      <c r="I73" s="1" t="s">
        <v>1755</v>
      </c>
      <c r="J73" s="1" t="s">
        <v>987</v>
      </c>
      <c r="K73" s="1" t="s">
        <v>2546</v>
      </c>
      <c r="L73" s="4" t="s">
        <v>2544</v>
      </c>
      <c r="M73" s="1" t="s">
        <v>2545</v>
      </c>
      <c r="N73" s="1" t="s">
        <v>488</v>
      </c>
      <c r="O73" s="1" t="s">
        <v>296</v>
      </c>
      <c r="P73" s="1">
        <v>85209</v>
      </c>
      <c r="V73" s="2"/>
      <c r="W73" s="3"/>
    </row>
    <row r="74" spans="2:57" s="1" customFormat="1" ht="15" x14ac:dyDescent="0.25">
      <c r="C74" s="6">
        <v>41928</v>
      </c>
      <c r="D74" s="6">
        <v>41578</v>
      </c>
      <c r="E74" s="2"/>
      <c r="G74" s="1" t="s">
        <v>3161</v>
      </c>
      <c r="H74" s="1" t="s">
        <v>3158</v>
      </c>
      <c r="I74" s="1" t="s">
        <v>1755</v>
      </c>
      <c r="J74" s="1" t="s">
        <v>954</v>
      </c>
      <c r="K74" s="1" t="s">
        <v>2546</v>
      </c>
      <c r="L74" s="4" t="s">
        <v>2547</v>
      </c>
      <c r="M74" s="1" t="s">
        <v>2545</v>
      </c>
      <c r="N74" s="1" t="s">
        <v>488</v>
      </c>
      <c r="O74" s="1" t="s">
        <v>296</v>
      </c>
      <c r="P74" s="1">
        <v>85209</v>
      </c>
      <c r="V74" s="2"/>
      <c r="W74" s="3"/>
    </row>
    <row r="75" spans="2:57" s="1" customFormat="1" ht="15" x14ac:dyDescent="0.25">
      <c r="C75" s="6">
        <v>41928</v>
      </c>
      <c r="D75" s="6">
        <v>41557</v>
      </c>
      <c r="E75" s="2"/>
      <c r="G75" s="1" t="s">
        <v>3162</v>
      </c>
      <c r="H75" s="1" t="s">
        <v>481</v>
      </c>
      <c r="I75" s="1" t="s">
        <v>2452</v>
      </c>
      <c r="J75" s="1" t="s">
        <v>3031</v>
      </c>
      <c r="K75" s="1" t="s">
        <v>2454</v>
      </c>
      <c r="L75" s="4"/>
      <c r="M75" s="1" t="s">
        <v>2455</v>
      </c>
      <c r="N75" s="1" t="s">
        <v>488</v>
      </c>
      <c r="O75" s="1" t="s">
        <v>296</v>
      </c>
      <c r="P75" s="1">
        <v>85206</v>
      </c>
      <c r="T75" s="1" t="s">
        <v>3160</v>
      </c>
      <c r="U75" s="1" t="s">
        <v>498</v>
      </c>
      <c r="V75" s="2" t="s">
        <v>1937</v>
      </c>
      <c r="W75" s="3" t="s">
        <v>3161</v>
      </c>
    </row>
    <row r="76" spans="2:57" s="1" customFormat="1" ht="15" x14ac:dyDescent="0.25">
      <c r="C76" s="6">
        <v>41928</v>
      </c>
      <c r="D76" s="6">
        <v>41557</v>
      </c>
      <c r="E76" s="2"/>
      <c r="H76" s="1" t="s">
        <v>481</v>
      </c>
      <c r="I76" s="1" t="s">
        <v>1550</v>
      </c>
      <c r="J76" s="1" t="s">
        <v>951</v>
      </c>
      <c r="K76" s="1" t="s">
        <v>1180</v>
      </c>
      <c r="L76" s="4" t="s">
        <v>1551</v>
      </c>
      <c r="M76" s="1" t="s">
        <v>1553</v>
      </c>
      <c r="N76" s="1" t="s">
        <v>488</v>
      </c>
      <c r="O76" s="1" t="s">
        <v>296</v>
      </c>
      <c r="P76" s="1">
        <v>85206</v>
      </c>
      <c r="T76" s="1" t="s">
        <v>3196</v>
      </c>
      <c r="U76" s="1" t="s">
        <v>3161</v>
      </c>
      <c r="V76" s="2" t="s">
        <v>1541</v>
      </c>
      <c r="W76" s="3" t="s">
        <v>3161</v>
      </c>
      <c r="X76" s="1" t="s">
        <v>494</v>
      </c>
      <c r="AA76" s="1" t="s">
        <v>4712</v>
      </c>
      <c r="AB76" s="1" t="s">
        <v>4712</v>
      </c>
      <c r="AC76" s="1" t="s">
        <v>4712</v>
      </c>
    </row>
    <row r="77" spans="2:57" s="1" customFormat="1" ht="15" x14ac:dyDescent="0.25">
      <c r="C77" s="6">
        <v>41928</v>
      </c>
      <c r="D77" s="6">
        <v>41627</v>
      </c>
      <c r="E77" s="2"/>
      <c r="H77" s="1" t="s">
        <v>3158</v>
      </c>
      <c r="I77" s="1" t="s">
        <v>2160</v>
      </c>
      <c r="J77" s="1" t="s">
        <v>2161</v>
      </c>
      <c r="K77" s="1" t="s">
        <v>1247</v>
      </c>
      <c r="L77" s="4" t="s">
        <v>2162</v>
      </c>
      <c r="M77" s="1" t="s">
        <v>923</v>
      </c>
      <c r="N77" s="1" t="s">
        <v>924</v>
      </c>
      <c r="O77" s="1" t="s">
        <v>296</v>
      </c>
      <c r="P77" s="1">
        <v>85258</v>
      </c>
      <c r="V77" s="2"/>
      <c r="W77" s="3" t="s">
        <v>3161</v>
      </c>
      <c r="X77" s="1" t="s">
        <v>494</v>
      </c>
      <c r="AA77" s="1" t="s">
        <v>4712</v>
      </c>
      <c r="AB77" s="1" t="s">
        <v>4712</v>
      </c>
      <c r="AC77" s="1" t="s">
        <v>3595</v>
      </c>
    </row>
    <row r="78" spans="2:57" s="1" customFormat="1" ht="15" x14ac:dyDescent="0.25">
      <c r="B78" s="1" t="s">
        <v>1058</v>
      </c>
      <c r="C78" s="6">
        <v>41928</v>
      </c>
      <c r="D78" s="6">
        <v>41557</v>
      </c>
      <c r="E78" s="2"/>
      <c r="G78" s="1" t="s">
        <v>3162</v>
      </c>
      <c r="H78" s="1" t="s">
        <v>3158</v>
      </c>
      <c r="I78" s="1" t="s">
        <v>4434</v>
      </c>
      <c r="J78" s="1" t="s">
        <v>2742</v>
      </c>
      <c r="K78" s="1" t="s">
        <v>2744</v>
      </c>
      <c r="L78" s="4" t="s">
        <v>2743</v>
      </c>
      <c r="M78" s="1" t="s">
        <v>2745</v>
      </c>
      <c r="N78" s="1" t="s">
        <v>4583</v>
      </c>
      <c r="O78" s="1" t="s">
        <v>296</v>
      </c>
      <c r="P78" s="1">
        <v>85143</v>
      </c>
      <c r="R78" s="1" t="s">
        <v>297</v>
      </c>
      <c r="T78" s="1" t="s">
        <v>3160</v>
      </c>
      <c r="U78" s="1" t="s">
        <v>3161</v>
      </c>
      <c r="V78" s="2" t="s">
        <v>1012</v>
      </c>
      <c r="W78" s="3" t="s">
        <v>3161</v>
      </c>
      <c r="X78" s="1" t="s">
        <v>1760</v>
      </c>
    </row>
    <row r="79" spans="2:57" s="1" customFormat="1" ht="15" x14ac:dyDescent="0.25">
      <c r="C79" s="6">
        <v>41928</v>
      </c>
      <c r="D79" s="2"/>
      <c r="E79" s="2" t="s">
        <v>297</v>
      </c>
      <c r="G79" s="1" t="s">
        <v>3162</v>
      </c>
      <c r="H79" s="1" t="s">
        <v>481</v>
      </c>
      <c r="I79" s="1" t="s">
        <v>3002</v>
      </c>
      <c r="J79" s="1" t="s">
        <v>3003</v>
      </c>
      <c r="K79" s="1" t="s">
        <v>3004</v>
      </c>
      <c r="L79" s="4" t="s">
        <v>3006</v>
      </c>
      <c r="M79" s="1" t="s">
        <v>3005</v>
      </c>
      <c r="N79" s="1" t="s">
        <v>650</v>
      </c>
      <c r="O79" s="1" t="s">
        <v>296</v>
      </c>
      <c r="P79" s="1">
        <v>85225</v>
      </c>
      <c r="V79" s="2"/>
      <c r="W79" s="3"/>
      <c r="X79" s="1" t="s">
        <v>494</v>
      </c>
      <c r="AA79" s="1" t="s">
        <v>4712</v>
      </c>
      <c r="AB79" s="1" t="s">
        <v>4712</v>
      </c>
      <c r="AC79" s="1" t="s">
        <v>4712</v>
      </c>
      <c r="AD79" s="1" t="s">
        <v>4712</v>
      </c>
      <c r="AG79" s="1" t="s">
        <v>4712</v>
      </c>
      <c r="AH79" s="1" t="s">
        <v>4712</v>
      </c>
      <c r="AI79" s="1" t="s">
        <v>4712</v>
      </c>
      <c r="AJ79" s="1" t="s">
        <v>4712</v>
      </c>
      <c r="AK79" s="1" t="s">
        <v>4712</v>
      </c>
      <c r="AL79" s="1" t="s">
        <v>4712</v>
      </c>
      <c r="AN79" s="1" t="s">
        <v>4712</v>
      </c>
    </row>
    <row r="80" spans="2:57" s="1" customFormat="1" ht="15" x14ac:dyDescent="0.25">
      <c r="C80" s="6">
        <v>41928</v>
      </c>
      <c r="D80" s="6">
        <v>41564</v>
      </c>
      <c r="E80" s="2"/>
      <c r="H80" s="1" t="s">
        <v>3158</v>
      </c>
      <c r="I80" s="1" t="s">
        <v>275</v>
      </c>
      <c r="J80" s="1" t="s">
        <v>906</v>
      </c>
      <c r="K80" s="1" t="s">
        <v>1200</v>
      </c>
      <c r="L80" s="4" t="s">
        <v>2265</v>
      </c>
      <c r="M80" s="1" t="s">
        <v>2267</v>
      </c>
      <c r="N80" s="1" t="s">
        <v>488</v>
      </c>
      <c r="O80" s="1" t="s">
        <v>296</v>
      </c>
      <c r="P80" s="1">
        <v>85213</v>
      </c>
      <c r="V80" s="1" t="s">
        <v>4013</v>
      </c>
      <c r="W80" s="3" t="s">
        <v>3161</v>
      </c>
      <c r="X80" s="1" t="s">
        <v>494</v>
      </c>
      <c r="AA80" s="1" t="s">
        <v>4712</v>
      </c>
      <c r="AB80" s="1" t="s">
        <v>4712</v>
      </c>
      <c r="AC80" s="1" t="s">
        <v>4712</v>
      </c>
      <c r="AG80" s="1" t="s">
        <v>4712</v>
      </c>
      <c r="AH80" s="1" t="s">
        <v>4712</v>
      </c>
      <c r="AI80" s="1" t="s">
        <v>4712</v>
      </c>
      <c r="AJ80" s="1" t="s">
        <v>4712</v>
      </c>
      <c r="AM80" s="1" t="s">
        <v>4712</v>
      </c>
    </row>
    <row r="81" spans="3:37" s="1" customFormat="1" ht="15" x14ac:dyDescent="0.25">
      <c r="C81" s="6">
        <v>41928</v>
      </c>
      <c r="D81" s="6">
        <v>41557</v>
      </c>
      <c r="E81" s="2"/>
      <c r="G81" s="1" t="s">
        <v>3161</v>
      </c>
      <c r="H81" s="1" t="s">
        <v>481</v>
      </c>
      <c r="I81" s="1" t="s">
        <v>2758</v>
      </c>
      <c r="J81" s="1" t="s">
        <v>361</v>
      </c>
      <c r="K81" s="1" t="s">
        <v>1199</v>
      </c>
      <c r="L81" s="4" t="s">
        <v>2759</v>
      </c>
      <c r="M81" s="1" t="s">
        <v>2761</v>
      </c>
      <c r="N81" s="1" t="s">
        <v>488</v>
      </c>
      <c r="O81" s="1" t="s">
        <v>296</v>
      </c>
      <c r="P81" s="1">
        <v>85209</v>
      </c>
      <c r="T81" s="1" t="s">
        <v>3196</v>
      </c>
      <c r="U81" s="1" t="s">
        <v>2757</v>
      </c>
      <c r="V81" s="2"/>
      <c r="W81" s="3"/>
      <c r="X81" s="1" t="s">
        <v>5052</v>
      </c>
      <c r="AA81" s="1" t="s">
        <v>4712</v>
      </c>
      <c r="AB81" s="1" t="s">
        <v>4712</v>
      </c>
      <c r="AE81" s="1" t="s">
        <v>4712</v>
      </c>
      <c r="AF81" s="1" t="s">
        <v>4712</v>
      </c>
      <c r="AG81" s="1" t="s">
        <v>4712</v>
      </c>
      <c r="AJ81" s="1" t="s">
        <v>4712</v>
      </c>
      <c r="AK81" s="1" t="s">
        <v>4712</v>
      </c>
    </row>
    <row r="82" spans="3:37" s="1" customFormat="1" ht="15" x14ac:dyDescent="0.25">
      <c r="C82" s="6">
        <v>41928</v>
      </c>
      <c r="D82" s="6">
        <v>41557</v>
      </c>
      <c r="E82" s="2"/>
      <c r="G82" s="1" t="s">
        <v>3161</v>
      </c>
      <c r="H82" s="1" t="s">
        <v>3158</v>
      </c>
      <c r="I82" s="1" t="s">
        <v>2758</v>
      </c>
      <c r="J82" s="1" t="s">
        <v>2762</v>
      </c>
      <c r="K82" s="1" t="s">
        <v>1199</v>
      </c>
      <c r="L82" s="4" t="s">
        <v>2759</v>
      </c>
      <c r="M82" s="1" t="s">
        <v>2761</v>
      </c>
      <c r="N82" s="1" t="s">
        <v>3023</v>
      </c>
      <c r="O82" s="1" t="s">
        <v>296</v>
      </c>
      <c r="P82" s="1">
        <v>85209</v>
      </c>
      <c r="S82" s="1" t="s">
        <v>2763</v>
      </c>
      <c r="T82" s="1" t="s">
        <v>3196</v>
      </c>
      <c r="U82" s="1" t="s">
        <v>3161</v>
      </c>
      <c r="V82" s="2"/>
      <c r="W82" s="3"/>
      <c r="X82" s="1" t="s">
        <v>494</v>
      </c>
      <c r="AA82" s="1" t="s">
        <v>4712</v>
      </c>
      <c r="AB82" s="1" t="s">
        <v>4712</v>
      </c>
      <c r="AE82" s="1" t="s">
        <v>4712</v>
      </c>
      <c r="AF82" s="1" t="s">
        <v>4712</v>
      </c>
      <c r="AG82" s="1" t="s">
        <v>4712</v>
      </c>
      <c r="AI82" s="1" t="s">
        <v>4712</v>
      </c>
      <c r="AJ82" s="1" t="s">
        <v>4712</v>
      </c>
      <c r="AK82" s="1" t="s">
        <v>4712</v>
      </c>
    </row>
    <row r="83" spans="3:37" s="1" customFormat="1" ht="15" x14ac:dyDescent="0.25">
      <c r="C83" s="6">
        <v>41928</v>
      </c>
      <c r="D83" s="6"/>
      <c r="E83" s="2" t="s">
        <v>297</v>
      </c>
      <c r="F83" s="2"/>
      <c r="H83" s="1" t="s">
        <v>283</v>
      </c>
      <c r="I83" s="1" t="s">
        <v>4519</v>
      </c>
      <c r="J83" s="1" t="s">
        <v>954</v>
      </c>
      <c r="K83" s="1" t="s">
        <v>4520</v>
      </c>
      <c r="L83" s="4" t="s">
        <v>3395</v>
      </c>
      <c r="M83" s="1" t="s">
        <v>3396</v>
      </c>
      <c r="N83" s="1" t="s">
        <v>131</v>
      </c>
      <c r="O83" s="1" t="s">
        <v>296</v>
      </c>
      <c r="P83" s="1">
        <v>85203</v>
      </c>
      <c r="V83" s="2"/>
      <c r="W83" s="3"/>
    </row>
    <row r="84" spans="3:37" s="1" customFormat="1" ht="15" x14ac:dyDescent="0.25">
      <c r="C84" s="6">
        <v>41928</v>
      </c>
      <c r="D84" s="6"/>
      <c r="E84" s="2" t="s">
        <v>297</v>
      </c>
      <c r="F84" s="2"/>
      <c r="H84" s="1" t="s">
        <v>4682</v>
      </c>
      <c r="I84" s="1" t="s">
        <v>4519</v>
      </c>
      <c r="J84" s="1" t="s">
        <v>3082</v>
      </c>
      <c r="K84" s="1" t="s">
        <v>4520</v>
      </c>
      <c r="L84" s="4"/>
      <c r="M84" s="1" t="s">
        <v>3396</v>
      </c>
      <c r="N84" s="1" t="s">
        <v>131</v>
      </c>
      <c r="O84" s="1" t="s">
        <v>296</v>
      </c>
      <c r="P84" s="1">
        <v>85203</v>
      </c>
      <c r="V84" s="2"/>
      <c r="W84" s="3"/>
    </row>
    <row r="85" spans="3:37" s="1" customFormat="1" ht="15" x14ac:dyDescent="0.25">
      <c r="C85" s="6">
        <v>41928</v>
      </c>
      <c r="D85" s="6">
        <v>41557</v>
      </c>
      <c r="E85" s="2"/>
      <c r="H85" s="1" t="s">
        <v>3158</v>
      </c>
      <c r="I85" s="1" t="s">
        <v>2772</v>
      </c>
      <c r="J85" s="1" t="s">
        <v>4345</v>
      </c>
      <c r="K85" s="1" t="s">
        <v>1201</v>
      </c>
      <c r="L85" s="4" t="s">
        <v>2774</v>
      </c>
      <c r="M85" s="1" t="s">
        <v>1519</v>
      </c>
      <c r="N85" s="1" t="s">
        <v>488</v>
      </c>
      <c r="O85" s="1" t="s">
        <v>296</v>
      </c>
      <c r="P85" s="1">
        <v>85212</v>
      </c>
      <c r="T85" s="1" t="s">
        <v>3196</v>
      </c>
      <c r="U85" s="1" t="s">
        <v>1520</v>
      </c>
      <c r="V85" s="2"/>
      <c r="W85" s="3"/>
      <c r="X85" s="1" t="s">
        <v>4577</v>
      </c>
    </row>
    <row r="86" spans="3:37" s="1" customFormat="1" ht="15" x14ac:dyDescent="0.25">
      <c r="C86" s="6">
        <v>41928</v>
      </c>
      <c r="D86" s="6">
        <v>41557</v>
      </c>
      <c r="E86" s="2"/>
      <c r="H86" s="1" t="s">
        <v>481</v>
      </c>
      <c r="I86" s="1" t="s">
        <v>2772</v>
      </c>
      <c r="J86" s="1" t="s">
        <v>2773</v>
      </c>
      <c r="K86" s="1" t="s">
        <v>1201</v>
      </c>
      <c r="L86" s="4" t="s">
        <v>2774</v>
      </c>
      <c r="M86" s="1" t="s">
        <v>1519</v>
      </c>
      <c r="N86" s="1" t="s">
        <v>488</v>
      </c>
      <c r="O86" s="1" t="s">
        <v>296</v>
      </c>
      <c r="P86" s="1">
        <v>85212</v>
      </c>
      <c r="T86" s="1" t="s">
        <v>3196</v>
      </c>
      <c r="U86" s="1" t="s">
        <v>3161</v>
      </c>
      <c r="V86" s="2"/>
      <c r="W86" s="3"/>
      <c r="X86" s="1" t="s">
        <v>480</v>
      </c>
    </row>
    <row r="87" spans="3:37" s="1" customFormat="1" ht="15" x14ac:dyDescent="0.25">
      <c r="C87" s="6">
        <v>41928</v>
      </c>
      <c r="D87" s="6">
        <v>41578</v>
      </c>
      <c r="E87" s="2"/>
      <c r="H87" s="1" t="s">
        <v>3158</v>
      </c>
      <c r="I87" s="1" t="s">
        <v>1541</v>
      </c>
      <c r="J87" s="1" t="s">
        <v>1542</v>
      </c>
      <c r="K87" s="1" t="s">
        <v>1197</v>
      </c>
      <c r="L87" s="4" t="s">
        <v>1545</v>
      </c>
      <c r="M87" s="1" t="s">
        <v>98</v>
      </c>
      <c r="N87" s="1" t="s">
        <v>488</v>
      </c>
      <c r="O87" s="1" t="s">
        <v>296</v>
      </c>
      <c r="P87" s="1">
        <v>85206</v>
      </c>
      <c r="T87" s="1" t="s">
        <v>3196</v>
      </c>
      <c r="U87" s="1" t="s">
        <v>3161</v>
      </c>
      <c r="V87" s="2" t="s">
        <v>1550</v>
      </c>
      <c r="W87" s="3" t="s">
        <v>3161</v>
      </c>
      <c r="X87" s="1" t="s">
        <v>494</v>
      </c>
      <c r="Z87" s="1" t="s">
        <v>497</v>
      </c>
      <c r="AA87" s="1" t="s">
        <v>4712</v>
      </c>
      <c r="AB87" s="1" t="s">
        <v>4712</v>
      </c>
      <c r="AG87" s="1" t="s">
        <v>4712</v>
      </c>
    </row>
    <row r="88" spans="3:37" s="1" customFormat="1" ht="15" x14ac:dyDescent="0.25">
      <c r="C88" s="6">
        <v>41928</v>
      </c>
      <c r="D88" s="6">
        <v>41557</v>
      </c>
      <c r="E88" s="2"/>
      <c r="G88" s="1" t="s">
        <v>3161</v>
      </c>
      <c r="H88" s="1" t="s">
        <v>481</v>
      </c>
      <c r="I88" s="1" t="s">
        <v>2614</v>
      </c>
      <c r="J88" s="1" t="s">
        <v>4346</v>
      </c>
      <c r="K88" s="1" t="s">
        <v>1194</v>
      </c>
      <c r="L88" s="4" t="s">
        <v>3695</v>
      </c>
      <c r="M88" s="1" t="s">
        <v>1995</v>
      </c>
      <c r="N88" s="1" t="s">
        <v>488</v>
      </c>
      <c r="O88" s="1" t="s">
        <v>296</v>
      </c>
      <c r="P88" s="1">
        <v>85209</v>
      </c>
      <c r="T88" s="1" t="s">
        <v>3196</v>
      </c>
      <c r="U88" s="1" t="s">
        <v>3161</v>
      </c>
      <c r="V88" s="2"/>
      <c r="W88" s="3"/>
      <c r="X88" s="1" t="s">
        <v>480</v>
      </c>
    </row>
    <row r="89" spans="3:37" s="1" customFormat="1" ht="15" x14ac:dyDescent="0.25">
      <c r="C89" s="6">
        <v>41928</v>
      </c>
      <c r="D89" s="6">
        <v>41641</v>
      </c>
      <c r="E89" s="2"/>
      <c r="G89" s="1" t="s">
        <v>3162</v>
      </c>
      <c r="H89" s="1" t="s">
        <v>481</v>
      </c>
      <c r="I89" s="1" t="s">
        <v>2614</v>
      </c>
      <c r="J89" s="1" t="s">
        <v>2615</v>
      </c>
      <c r="K89" s="1" t="s">
        <v>1195</v>
      </c>
      <c r="L89" s="4" t="s">
        <v>2616</v>
      </c>
      <c r="M89" s="1" t="s">
        <v>3693</v>
      </c>
      <c r="N89" s="1" t="s">
        <v>3182</v>
      </c>
      <c r="O89" s="1" t="s">
        <v>296</v>
      </c>
      <c r="P89" s="1">
        <v>85234</v>
      </c>
      <c r="V89" s="2" t="s">
        <v>3068</v>
      </c>
      <c r="W89" s="3" t="s">
        <v>3161</v>
      </c>
      <c r="X89" s="1" t="s">
        <v>1760</v>
      </c>
    </row>
    <row r="90" spans="3:37" s="1" customFormat="1" ht="15" x14ac:dyDescent="0.25">
      <c r="C90" s="6">
        <v>41928</v>
      </c>
      <c r="D90" s="6">
        <v>41557</v>
      </c>
      <c r="E90" s="2"/>
      <c r="G90" s="1" t="s">
        <v>3161</v>
      </c>
      <c r="H90" s="1" t="s">
        <v>3158</v>
      </c>
      <c r="I90" s="1" t="s">
        <v>2614</v>
      </c>
      <c r="J90" s="1" t="s">
        <v>371</v>
      </c>
      <c r="K90" s="1" t="s">
        <v>1194</v>
      </c>
      <c r="L90" s="4" t="s">
        <v>3695</v>
      </c>
      <c r="M90" s="1" t="s">
        <v>1995</v>
      </c>
      <c r="N90" s="1" t="s">
        <v>488</v>
      </c>
      <c r="O90" s="1" t="s">
        <v>296</v>
      </c>
      <c r="P90" s="1">
        <v>85209</v>
      </c>
      <c r="T90" s="1" t="s">
        <v>3196</v>
      </c>
      <c r="U90" s="1" t="s">
        <v>3694</v>
      </c>
      <c r="V90" s="2"/>
      <c r="W90" s="3"/>
      <c r="X90" s="1" t="s">
        <v>4577</v>
      </c>
    </row>
    <row r="91" spans="3:37" s="1" customFormat="1" ht="15" x14ac:dyDescent="0.25">
      <c r="C91" s="6">
        <v>41928</v>
      </c>
      <c r="D91" s="6"/>
      <c r="E91" s="2" t="s">
        <v>297</v>
      </c>
      <c r="F91" s="2"/>
      <c r="H91" s="1" t="s">
        <v>4682</v>
      </c>
      <c r="I91" s="1" t="s">
        <v>493</v>
      </c>
      <c r="J91" s="1" t="s">
        <v>1532</v>
      </c>
      <c r="K91" s="1" t="s">
        <v>3402</v>
      </c>
      <c r="L91" s="4"/>
      <c r="M91" s="1" t="s">
        <v>1776</v>
      </c>
      <c r="N91" s="1" t="s">
        <v>488</v>
      </c>
      <c r="O91" s="1" t="s">
        <v>296</v>
      </c>
      <c r="P91" s="1">
        <v>85206</v>
      </c>
      <c r="V91" s="1" t="s">
        <v>1793</v>
      </c>
      <c r="W91" s="3"/>
    </row>
    <row r="92" spans="3:37" s="1" customFormat="1" ht="15" x14ac:dyDescent="0.25">
      <c r="C92" s="6">
        <v>41928</v>
      </c>
      <c r="D92" s="6"/>
      <c r="E92" s="2" t="s">
        <v>297</v>
      </c>
      <c r="F92" s="2"/>
      <c r="H92" s="1" t="s">
        <v>283</v>
      </c>
      <c r="I92" s="1" t="s">
        <v>1793</v>
      </c>
      <c r="J92" s="1" t="s">
        <v>3470</v>
      </c>
      <c r="K92" s="1" t="s">
        <v>3402</v>
      </c>
      <c r="L92" s="4"/>
      <c r="M92" s="1" t="s">
        <v>1776</v>
      </c>
      <c r="N92" s="1" t="s">
        <v>488</v>
      </c>
      <c r="O92" s="1" t="s">
        <v>296</v>
      </c>
      <c r="P92" s="1">
        <v>85206</v>
      </c>
      <c r="V92" s="1" t="s">
        <v>493</v>
      </c>
      <c r="W92" s="3"/>
    </row>
    <row r="93" spans="3:37" s="1" customFormat="1" ht="15" x14ac:dyDescent="0.25">
      <c r="C93" s="6">
        <v>41928</v>
      </c>
      <c r="D93" s="6">
        <v>41571</v>
      </c>
      <c r="E93" s="2"/>
      <c r="F93" s="2"/>
      <c r="H93" s="1" t="s">
        <v>3158</v>
      </c>
      <c r="I93" s="1" t="s">
        <v>1660</v>
      </c>
      <c r="J93" s="1" t="s">
        <v>1665</v>
      </c>
      <c r="K93" s="1" t="s">
        <v>1661</v>
      </c>
      <c r="L93" s="4" t="s">
        <v>1662</v>
      </c>
      <c r="M93" s="1" t="s">
        <v>1663</v>
      </c>
      <c r="N93" s="1" t="s">
        <v>1664</v>
      </c>
      <c r="O93" s="1" t="s">
        <v>296</v>
      </c>
      <c r="P93" s="1">
        <v>85296</v>
      </c>
      <c r="V93" s="2"/>
      <c r="W93" s="3"/>
    </row>
    <row r="94" spans="3:37" s="1" customFormat="1" ht="15" x14ac:dyDescent="0.25">
      <c r="C94" s="6">
        <v>41928</v>
      </c>
      <c r="D94" s="6">
        <v>41557</v>
      </c>
      <c r="E94" s="2"/>
      <c r="G94" s="1" t="s">
        <v>3162</v>
      </c>
      <c r="H94" s="1" t="s">
        <v>3158</v>
      </c>
      <c r="I94" s="1" t="s">
        <v>1937</v>
      </c>
      <c r="J94" s="1" t="s">
        <v>1938</v>
      </c>
      <c r="K94" s="1" t="s">
        <v>1940</v>
      </c>
      <c r="L94" s="4" t="s">
        <v>1939</v>
      </c>
      <c r="M94" s="1" t="s">
        <v>3259</v>
      </c>
      <c r="N94" s="1" t="s">
        <v>488</v>
      </c>
      <c r="O94" s="1" t="s">
        <v>296</v>
      </c>
      <c r="P94" s="1">
        <v>85205</v>
      </c>
      <c r="T94" s="1" t="s">
        <v>3160</v>
      </c>
      <c r="U94" s="1" t="s">
        <v>3161</v>
      </c>
      <c r="V94" s="2" t="s">
        <v>2452</v>
      </c>
      <c r="W94" s="3" t="s">
        <v>3161</v>
      </c>
      <c r="X94" s="1" t="s">
        <v>1760</v>
      </c>
    </row>
    <row r="95" spans="3:37" s="1" customFormat="1" ht="15" x14ac:dyDescent="0.25">
      <c r="C95" s="6">
        <v>41928</v>
      </c>
      <c r="D95" s="6">
        <v>41571</v>
      </c>
      <c r="E95" s="2"/>
      <c r="F95" s="2"/>
      <c r="G95" s="1" t="s">
        <v>3162</v>
      </c>
      <c r="H95" s="1" t="s">
        <v>481</v>
      </c>
      <c r="I95" s="1" t="s">
        <v>1947</v>
      </c>
      <c r="J95" s="1" t="s">
        <v>649</v>
      </c>
      <c r="K95" s="1" t="s">
        <v>2659</v>
      </c>
      <c r="L95" s="4" t="s">
        <v>1948</v>
      </c>
      <c r="M95" s="1" t="s">
        <v>2660</v>
      </c>
      <c r="N95" s="1" t="s">
        <v>488</v>
      </c>
      <c r="O95" s="1" t="s">
        <v>296</v>
      </c>
      <c r="P95" s="1">
        <v>85209</v>
      </c>
      <c r="T95" s="1" t="s">
        <v>3196</v>
      </c>
      <c r="U95" s="1" t="s">
        <v>3161</v>
      </c>
      <c r="V95" s="2"/>
      <c r="W95" s="3"/>
      <c r="X95" s="1" t="s">
        <v>1760</v>
      </c>
    </row>
    <row r="96" spans="3:37" s="1" customFormat="1" ht="15" x14ac:dyDescent="0.25">
      <c r="C96" s="6">
        <v>41928</v>
      </c>
      <c r="D96" s="6">
        <v>41564</v>
      </c>
      <c r="E96" s="2"/>
      <c r="H96" s="1" t="s">
        <v>481</v>
      </c>
      <c r="I96" s="1" t="s">
        <v>1624</v>
      </c>
      <c r="J96" s="1" t="s">
        <v>5150</v>
      </c>
      <c r="K96" s="1" t="s">
        <v>1626</v>
      </c>
      <c r="L96" s="4" t="s">
        <v>1625</v>
      </c>
      <c r="M96" s="1" t="s">
        <v>4563</v>
      </c>
      <c r="N96" s="1" t="s">
        <v>5031</v>
      </c>
      <c r="O96" s="1" t="s">
        <v>296</v>
      </c>
      <c r="P96" s="1">
        <v>85220</v>
      </c>
      <c r="V96" s="2" t="s">
        <v>2123</v>
      </c>
      <c r="W96" s="3" t="s">
        <v>3161</v>
      </c>
      <c r="X96" s="1" t="s">
        <v>1760</v>
      </c>
    </row>
    <row r="97" spans="2:55" s="1" customFormat="1" ht="15" x14ac:dyDescent="0.25">
      <c r="C97" s="6">
        <v>41928</v>
      </c>
      <c r="D97" s="6">
        <v>41599</v>
      </c>
      <c r="E97" s="2"/>
      <c r="H97" s="1" t="s">
        <v>481</v>
      </c>
      <c r="I97" s="1" t="s">
        <v>1416</v>
      </c>
      <c r="J97" s="1" t="s">
        <v>299</v>
      </c>
      <c r="K97" s="1" t="s">
        <v>1189</v>
      </c>
      <c r="L97" s="4" t="s">
        <v>1417</v>
      </c>
      <c r="M97" s="1" t="s">
        <v>1419</v>
      </c>
      <c r="N97" s="1" t="s">
        <v>3023</v>
      </c>
      <c r="O97" s="1" t="s">
        <v>296</v>
      </c>
      <c r="P97" s="1">
        <v>85206</v>
      </c>
      <c r="V97" s="2"/>
      <c r="W97" s="3"/>
      <c r="X97" s="1" t="s">
        <v>1760</v>
      </c>
    </row>
    <row r="98" spans="2:55" s="1" customFormat="1" ht="15" x14ac:dyDescent="0.25">
      <c r="B98" s="1" t="s">
        <v>1058</v>
      </c>
      <c r="C98" s="6">
        <v>41928</v>
      </c>
      <c r="D98" s="6">
        <v>41557</v>
      </c>
      <c r="E98" s="2"/>
      <c r="G98" s="1" t="s">
        <v>3161</v>
      </c>
      <c r="H98" s="1" t="s">
        <v>3158</v>
      </c>
      <c r="I98" s="1" t="s">
        <v>1433</v>
      </c>
      <c r="J98" s="1" t="s">
        <v>3794</v>
      </c>
      <c r="K98" s="1" t="s">
        <v>1186</v>
      </c>
      <c r="L98" s="4" t="s">
        <v>1435</v>
      </c>
      <c r="M98" s="1" t="s">
        <v>836</v>
      </c>
      <c r="N98" s="1" t="s">
        <v>924</v>
      </c>
      <c r="O98" s="1" t="s">
        <v>296</v>
      </c>
      <c r="P98" s="1">
        <v>85257</v>
      </c>
      <c r="S98" s="1" t="s">
        <v>1436</v>
      </c>
      <c r="T98" s="1" t="s">
        <v>3160</v>
      </c>
      <c r="V98" s="2" t="s">
        <v>832</v>
      </c>
      <c r="W98" s="3" t="s">
        <v>3161</v>
      </c>
      <c r="X98" s="1" t="s">
        <v>494</v>
      </c>
      <c r="AA98" s="1" t="s">
        <v>4712</v>
      </c>
      <c r="AB98" s="1" t="s">
        <v>4712</v>
      </c>
      <c r="AC98" s="1" t="s">
        <v>4712</v>
      </c>
      <c r="AD98" s="1" t="s">
        <v>4712</v>
      </c>
      <c r="AE98" s="1" t="s">
        <v>4712</v>
      </c>
      <c r="AF98" s="1" t="s">
        <v>4712</v>
      </c>
      <c r="AG98" s="1" t="s">
        <v>4712</v>
      </c>
      <c r="AH98" s="1" t="s">
        <v>4712</v>
      </c>
      <c r="AI98" s="1" t="s">
        <v>4712</v>
      </c>
      <c r="AJ98" s="1" t="s">
        <v>4712</v>
      </c>
      <c r="AM98" s="1" t="s">
        <v>4712</v>
      </c>
      <c r="AN98" s="1" t="s">
        <v>4712</v>
      </c>
      <c r="BA98" s="1" t="s">
        <v>4712</v>
      </c>
      <c r="BC98" s="1" t="s">
        <v>4712</v>
      </c>
    </row>
    <row r="99" spans="2:55" s="1" customFormat="1" ht="15" x14ac:dyDescent="0.25">
      <c r="C99" s="3">
        <f>COUNTA(C67:C98)</f>
        <v>32</v>
      </c>
      <c r="D99" s="3">
        <f>COUNTA(D67:D98)</f>
        <v>27</v>
      </c>
      <c r="E99" s="3">
        <f>COUNTA(E67:E98)</f>
        <v>5</v>
      </c>
      <c r="F99" s="3">
        <f>COUNTA(F67:F98)</f>
        <v>1</v>
      </c>
      <c r="G99" s="3"/>
      <c r="I99" s="6">
        <v>41928</v>
      </c>
      <c r="J99" s="1" t="s">
        <v>3432</v>
      </c>
      <c r="W99" s="2"/>
      <c r="X99" s="3"/>
      <c r="AB99" s="1" t="s">
        <v>4712</v>
      </c>
      <c r="AC99" s="1" t="s">
        <v>4712</v>
      </c>
    </row>
    <row r="100" spans="2:55" s="1" customFormat="1" ht="15" x14ac:dyDescent="0.25">
      <c r="C100" s="6">
        <v>41935</v>
      </c>
      <c r="D100" s="6">
        <v>41564</v>
      </c>
      <c r="E100" s="2"/>
      <c r="H100" s="1" t="s">
        <v>481</v>
      </c>
      <c r="I100" s="1" t="s">
        <v>298</v>
      </c>
      <c r="J100" s="1" t="s">
        <v>299</v>
      </c>
      <c r="K100" s="1" t="s">
        <v>4813</v>
      </c>
      <c r="L100" s="4" t="s">
        <v>1006</v>
      </c>
      <c r="M100" s="1" t="s">
        <v>301</v>
      </c>
      <c r="N100" s="1" t="s">
        <v>488</v>
      </c>
      <c r="O100" s="1" t="s">
        <v>296</v>
      </c>
      <c r="P100" s="1" t="s">
        <v>486</v>
      </c>
      <c r="V100" s="2"/>
      <c r="W100" s="3" t="s">
        <v>3161</v>
      </c>
      <c r="X100" s="1" t="s">
        <v>494</v>
      </c>
      <c r="AA100" s="1" t="s">
        <v>4712</v>
      </c>
      <c r="AG100" s="1" t="s">
        <v>4712</v>
      </c>
      <c r="AH100" s="1" t="s">
        <v>4712</v>
      </c>
      <c r="AI100" s="1" t="s">
        <v>4712</v>
      </c>
      <c r="AJ100" s="1" t="s">
        <v>4712</v>
      </c>
      <c r="AN100" s="1" t="s">
        <v>4712</v>
      </c>
      <c r="AO100" s="1" t="s">
        <v>4712</v>
      </c>
      <c r="AT100" s="1" t="s">
        <v>4712</v>
      </c>
    </row>
    <row r="101" spans="2:55" s="1" customFormat="1" ht="15" x14ac:dyDescent="0.25">
      <c r="C101" s="6">
        <v>41935</v>
      </c>
      <c r="D101" s="6"/>
      <c r="E101" s="2" t="s">
        <v>4712</v>
      </c>
      <c r="H101" s="1" t="s">
        <v>3158</v>
      </c>
      <c r="I101" s="1" t="s">
        <v>120</v>
      </c>
      <c r="J101" s="1" t="s">
        <v>121</v>
      </c>
      <c r="K101" s="1" t="s">
        <v>122</v>
      </c>
      <c r="L101" s="4" t="s">
        <v>123</v>
      </c>
      <c r="M101" s="1" t="s">
        <v>5061</v>
      </c>
      <c r="N101" s="1" t="s">
        <v>488</v>
      </c>
      <c r="O101" s="1" t="s">
        <v>296</v>
      </c>
      <c r="P101" s="1">
        <v>85205</v>
      </c>
      <c r="V101" s="2"/>
      <c r="W101" s="3"/>
      <c r="X101" s="1" t="s">
        <v>1760</v>
      </c>
    </row>
    <row r="102" spans="2:55" s="1" customFormat="1" ht="15" x14ac:dyDescent="0.25">
      <c r="C102" s="6">
        <v>41935</v>
      </c>
      <c r="D102" s="6">
        <v>41564</v>
      </c>
      <c r="E102" s="2"/>
      <c r="G102" s="1" t="s">
        <v>3162</v>
      </c>
      <c r="H102" s="1" t="s">
        <v>481</v>
      </c>
      <c r="I102" s="1" t="s">
        <v>1605</v>
      </c>
      <c r="J102" s="1" t="s">
        <v>709</v>
      </c>
      <c r="K102" s="1" t="s">
        <v>4181</v>
      </c>
      <c r="L102" s="4" t="s">
        <v>1607</v>
      </c>
      <c r="M102" s="1" t="s">
        <v>4575</v>
      </c>
      <c r="N102" s="1" t="s">
        <v>488</v>
      </c>
      <c r="O102" s="1" t="s">
        <v>296</v>
      </c>
      <c r="P102" s="1">
        <v>85209</v>
      </c>
      <c r="S102" s="1" t="s">
        <v>4576</v>
      </c>
      <c r="T102" s="1" t="s">
        <v>3196</v>
      </c>
      <c r="U102" s="1" t="s">
        <v>3161</v>
      </c>
      <c r="V102" s="1" t="s">
        <v>3362</v>
      </c>
      <c r="W102" s="3" t="s">
        <v>3161</v>
      </c>
      <c r="X102" s="1" t="s">
        <v>494</v>
      </c>
      <c r="AA102" s="1" t="s">
        <v>4712</v>
      </c>
      <c r="AB102" s="1" t="s">
        <v>4712</v>
      </c>
      <c r="AC102" s="1" t="s">
        <v>4712</v>
      </c>
      <c r="AH102" s="1" t="s">
        <v>4712</v>
      </c>
      <c r="AI102" s="1" t="s">
        <v>4712</v>
      </c>
      <c r="AJ102" s="1" t="s">
        <v>4712</v>
      </c>
    </row>
    <row r="103" spans="2:55" s="1" customFormat="1" ht="15" x14ac:dyDescent="0.25">
      <c r="C103" s="6">
        <v>41935</v>
      </c>
      <c r="D103" s="6">
        <v>41627</v>
      </c>
      <c r="E103" s="2"/>
      <c r="H103" s="1" t="s">
        <v>3158</v>
      </c>
      <c r="I103" s="1" t="s">
        <v>1250</v>
      </c>
      <c r="J103" s="1" t="s">
        <v>2690</v>
      </c>
      <c r="K103" s="1" t="s">
        <v>1249</v>
      </c>
      <c r="L103" s="4" t="s">
        <v>2689</v>
      </c>
      <c r="M103" s="1" t="s">
        <v>1255</v>
      </c>
      <c r="N103" s="1" t="s">
        <v>1248</v>
      </c>
      <c r="O103" s="1" t="s">
        <v>296</v>
      </c>
      <c r="P103" s="1">
        <v>85234</v>
      </c>
      <c r="V103" s="2"/>
      <c r="W103" s="3"/>
    </row>
    <row r="104" spans="2:55" s="1" customFormat="1" ht="15" x14ac:dyDescent="0.25">
      <c r="B104" s="1" t="s">
        <v>1058</v>
      </c>
      <c r="C104" s="6">
        <v>41935</v>
      </c>
      <c r="D104" s="6">
        <v>41592</v>
      </c>
      <c r="E104" s="2"/>
      <c r="G104" s="1" t="s">
        <v>3161</v>
      </c>
      <c r="H104" s="1" t="s">
        <v>3158</v>
      </c>
      <c r="I104" s="1" t="s">
        <v>1019</v>
      </c>
      <c r="J104" s="1" t="s">
        <v>436</v>
      </c>
      <c r="K104" s="1" t="s">
        <v>1020</v>
      </c>
      <c r="L104" s="4" t="s">
        <v>2990</v>
      </c>
      <c r="M104" s="1" t="s">
        <v>2991</v>
      </c>
      <c r="N104" s="1" t="s">
        <v>488</v>
      </c>
      <c r="O104" s="1" t="s">
        <v>296</v>
      </c>
      <c r="P104" s="1">
        <v>85213</v>
      </c>
      <c r="T104" s="1" t="s">
        <v>3196</v>
      </c>
      <c r="U104" s="1" t="s">
        <v>3189</v>
      </c>
      <c r="V104" s="2" t="s">
        <v>1021</v>
      </c>
      <c r="W104" s="3"/>
    </row>
    <row r="105" spans="2:55" s="1" customFormat="1" ht="15" x14ac:dyDescent="0.25">
      <c r="C105" s="6">
        <v>41935</v>
      </c>
      <c r="D105" s="6">
        <v>41564</v>
      </c>
      <c r="E105" s="2"/>
      <c r="H105" s="1" t="s">
        <v>481</v>
      </c>
      <c r="I105" s="1" t="s">
        <v>369</v>
      </c>
      <c r="J105" s="1" t="s">
        <v>2752</v>
      </c>
      <c r="K105" s="1" t="s">
        <v>4382</v>
      </c>
      <c r="L105" s="4" t="s">
        <v>4383</v>
      </c>
      <c r="M105" s="1" t="s">
        <v>4186</v>
      </c>
      <c r="N105" s="1" t="s">
        <v>488</v>
      </c>
      <c r="O105" s="1" t="s">
        <v>296</v>
      </c>
      <c r="P105" s="1">
        <v>85209</v>
      </c>
      <c r="V105" s="2"/>
      <c r="W105" s="3"/>
    </row>
    <row r="106" spans="2:55" s="1" customFormat="1" ht="15" x14ac:dyDescent="0.25">
      <c r="C106" s="6">
        <v>41935</v>
      </c>
      <c r="D106" s="6">
        <v>41564</v>
      </c>
      <c r="E106" s="2"/>
      <c r="H106" s="1" t="s">
        <v>3158</v>
      </c>
      <c r="I106" s="1" t="s">
        <v>369</v>
      </c>
      <c r="J106" s="1" t="s">
        <v>689</v>
      </c>
      <c r="K106" s="1" t="s">
        <v>4382</v>
      </c>
      <c r="L106" s="4" t="s">
        <v>4383</v>
      </c>
      <c r="M106" s="1" t="s">
        <v>4186</v>
      </c>
      <c r="N106" s="1" t="s">
        <v>488</v>
      </c>
      <c r="O106" s="1" t="s">
        <v>296</v>
      </c>
      <c r="P106" s="1">
        <v>85209</v>
      </c>
      <c r="V106" s="2"/>
      <c r="W106" s="3"/>
    </row>
    <row r="107" spans="2:55" s="1" customFormat="1" ht="15" x14ac:dyDescent="0.25">
      <c r="C107" s="6">
        <v>41935</v>
      </c>
      <c r="D107" s="2"/>
      <c r="E107" s="2" t="s">
        <v>4712</v>
      </c>
      <c r="H107" s="1" t="s">
        <v>3158</v>
      </c>
      <c r="I107" s="1" t="s">
        <v>316</v>
      </c>
      <c r="J107" s="1" t="s">
        <v>317</v>
      </c>
      <c r="K107" s="1" t="s">
        <v>1922</v>
      </c>
      <c r="L107" s="4" t="s">
        <v>1923</v>
      </c>
      <c r="M107" s="1" t="s">
        <v>1924</v>
      </c>
      <c r="N107" s="1" t="s">
        <v>488</v>
      </c>
      <c r="O107" s="1" t="s">
        <v>296</v>
      </c>
      <c r="P107" s="1">
        <v>85208</v>
      </c>
      <c r="T107" s="1" t="s">
        <v>3175</v>
      </c>
      <c r="V107" s="2"/>
      <c r="W107" s="3"/>
    </row>
    <row r="108" spans="2:55" s="1" customFormat="1" ht="15" x14ac:dyDescent="0.25">
      <c r="C108" s="6">
        <v>41935</v>
      </c>
      <c r="D108" s="2"/>
      <c r="E108" s="2" t="s">
        <v>4712</v>
      </c>
      <c r="H108" s="1" t="s">
        <v>481</v>
      </c>
      <c r="I108" s="1" t="s">
        <v>7</v>
      </c>
      <c r="J108" s="1" t="s">
        <v>8</v>
      </c>
      <c r="K108" s="1" t="s">
        <v>9</v>
      </c>
      <c r="L108" s="4" t="s">
        <v>3462</v>
      </c>
      <c r="M108" s="1" t="s">
        <v>2348</v>
      </c>
      <c r="N108" s="1" t="s">
        <v>488</v>
      </c>
      <c r="O108" s="1" t="s">
        <v>296</v>
      </c>
      <c r="P108" s="1">
        <v>85207</v>
      </c>
      <c r="S108" s="1" t="s">
        <v>3463</v>
      </c>
      <c r="V108" s="2"/>
      <c r="W108" s="3"/>
      <c r="X108" s="1" t="s">
        <v>367</v>
      </c>
    </row>
    <row r="109" spans="2:55" s="1" customFormat="1" ht="15" x14ac:dyDescent="0.25">
      <c r="C109" s="6">
        <v>41935</v>
      </c>
      <c r="D109" s="6">
        <v>41557</v>
      </c>
      <c r="E109" s="2"/>
      <c r="H109" s="1" t="s">
        <v>481</v>
      </c>
      <c r="I109" s="1" t="s">
        <v>4671</v>
      </c>
      <c r="J109" s="1" t="s">
        <v>951</v>
      </c>
      <c r="K109" s="1" t="s">
        <v>4673</v>
      </c>
      <c r="L109" s="4" t="s">
        <v>4672</v>
      </c>
      <c r="M109" s="1" t="s">
        <v>692</v>
      </c>
      <c r="N109" s="1" t="s">
        <v>693</v>
      </c>
      <c r="O109" s="1" t="s">
        <v>296</v>
      </c>
      <c r="P109" s="1">
        <v>85140</v>
      </c>
      <c r="V109" s="1" t="s">
        <v>5063</v>
      </c>
      <c r="W109" s="3"/>
      <c r="X109" s="1" t="s">
        <v>367</v>
      </c>
    </row>
    <row r="110" spans="2:55" s="1" customFormat="1" ht="15" x14ac:dyDescent="0.25">
      <c r="C110" s="6">
        <v>41935</v>
      </c>
      <c r="D110" s="6">
        <v>41578</v>
      </c>
      <c r="E110" s="2"/>
      <c r="H110" s="1" t="s">
        <v>481</v>
      </c>
      <c r="I110" s="1" t="s">
        <v>2445</v>
      </c>
      <c r="J110" s="1" t="s">
        <v>3048</v>
      </c>
      <c r="K110" s="1" t="s">
        <v>3049</v>
      </c>
      <c r="L110" s="4"/>
      <c r="M110" s="1" t="s">
        <v>3050</v>
      </c>
      <c r="N110" s="1" t="s">
        <v>3051</v>
      </c>
      <c r="O110" s="1" t="s">
        <v>3052</v>
      </c>
      <c r="P110" s="1">
        <v>99507</v>
      </c>
      <c r="R110" s="1" t="s">
        <v>297</v>
      </c>
      <c r="V110" s="2"/>
      <c r="W110" s="3" t="s">
        <v>3161</v>
      </c>
    </row>
    <row r="111" spans="2:55" s="1" customFormat="1" ht="15" x14ac:dyDescent="0.25">
      <c r="C111" s="6">
        <v>41935</v>
      </c>
      <c r="D111" s="6">
        <v>41557</v>
      </c>
      <c r="E111" s="2"/>
      <c r="H111" s="1" t="s">
        <v>3158</v>
      </c>
      <c r="I111" s="1" t="s">
        <v>5063</v>
      </c>
      <c r="J111" s="1" t="s">
        <v>4661</v>
      </c>
      <c r="K111" s="1" t="s">
        <v>5064</v>
      </c>
      <c r="L111" s="4" t="s">
        <v>3419</v>
      </c>
      <c r="M111" s="1" t="s">
        <v>4929</v>
      </c>
      <c r="N111" s="1" t="s">
        <v>488</v>
      </c>
      <c r="O111" s="1" t="s">
        <v>296</v>
      </c>
      <c r="P111" s="1">
        <v>85205</v>
      </c>
      <c r="V111" s="2" t="s">
        <v>4671</v>
      </c>
      <c r="W111" s="3"/>
      <c r="X111" s="1" t="s">
        <v>1760</v>
      </c>
    </row>
    <row r="112" spans="2:55" s="1" customFormat="1" ht="15" x14ac:dyDescent="0.25">
      <c r="C112" s="6">
        <v>41935</v>
      </c>
      <c r="D112" s="6"/>
      <c r="E112" s="2" t="s">
        <v>4712</v>
      </c>
      <c r="H112" s="1" t="s">
        <v>283</v>
      </c>
      <c r="I112" s="1" t="s">
        <v>27</v>
      </c>
      <c r="J112" s="1" t="s">
        <v>28</v>
      </c>
      <c r="K112" s="1" t="s">
        <v>29</v>
      </c>
      <c r="L112" s="4" t="s">
        <v>30</v>
      </c>
      <c r="M112" s="1" t="s">
        <v>31</v>
      </c>
      <c r="N112" s="1" t="s">
        <v>32</v>
      </c>
      <c r="O112" s="1" t="s">
        <v>296</v>
      </c>
      <c r="P112" s="1">
        <v>85234</v>
      </c>
      <c r="V112" s="2"/>
      <c r="W112" s="3"/>
    </row>
    <row r="113" spans="3:36" s="1" customFormat="1" ht="15" x14ac:dyDescent="0.25">
      <c r="C113" s="6">
        <v>41935</v>
      </c>
      <c r="D113" s="6">
        <v>41564</v>
      </c>
      <c r="E113" s="2"/>
      <c r="H113" s="1" t="s">
        <v>481</v>
      </c>
      <c r="I113" s="1" t="s">
        <v>187</v>
      </c>
      <c r="J113" s="1" t="s">
        <v>2144</v>
      </c>
      <c r="K113" s="1" t="s">
        <v>1183</v>
      </c>
      <c r="L113" s="4"/>
      <c r="M113" s="1" t="s">
        <v>2146</v>
      </c>
      <c r="N113" s="1" t="s">
        <v>5031</v>
      </c>
      <c r="O113" s="1" t="s">
        <v>296</v>
      </c>
      <c r="P113" s="1">
        <v>85220</v>
      </c>
      <c r="T113" s="1" t="s">
        <v>3160</v>
      </c>
      <c r="U113" s="1" t="s">
        <v>2143</v>
      </c>
      <c r="V113" s="2"/>
      <c r="W113" s="3" t="s">
        <v>3161</v>
      </c>
    </row>
    <row r="114" spans="3:36" s="1" customFormat="1" ht="15" x14ac:dyDescent="0.25">
      <c r="C114" s="6">
        <v>41935</v>
      </c>
      <c r="D114" s="6"/>
      <c r="E114" s="2" t="s">
        <v>4712</v>
      </c>
      <c r="H114" s="1" t="s">
        <v>283</v>
      </c>
      <c r="I114" s="1" t="s">
        <v>33</v>
      </c>
      <c r="J114" s="1" t="s">
        <v>34</v>
      </c>
      <c r="K114" s="1" t="s">
        <v>35</v>
      </c>
      <c r="L114" s="4"/>
      <c r="M114" s="1" t="s">
        <v>36</v>
      </c>
      <c r="N114" s="1" t="s">
        <v>488</v>
      </c>
      <c r="O114" s="1" t="s">
        <v>296</v>
      </c>
      <c r="P114" s="1">
        <v>85000</v>
      </c>
      <c r="V114" s="2"/>
      <c r="W114" s="3"/>
    </row>
    <row r="115" spans="3:36" s="1" customFormat="1" ht="15" x14ac:dyDescent="0.25">
      <c r="C115" s="6">
        <v>41935</v>
      </c>
      <c r="D115" s="6">
        <v>41564</v>
      </c>
      <c r="E115" s="2"/>
      <c r="H115" s="1" t="s">
        <v>481</v>
      </c>
      <c r="I115" s="1" t="s">
        <v>3379</v>
      </c>
      <c r="J115" s="1" t="s">
        <v>4309</v>
      </c>
      <c r="K115" s="1" t="s">
        <v>1008</v>
      </c>
      <c r="L115" s="4" t="s">
        <v>1007</v>
      </c>
      <c r="M115" s="1" t="s">
        <v>3999</v>
      </c>
      <c r="N115" s="1" t="s">
        <v>488</v>
      </c>
      <c r="O115" s="1" t="s">
        <v>296</v>
      </c>
      <c r="P115" s="1">
        <v>85205</v>
      </c>
      <c r="S115" s="1" t="s">
        <v>3998</v>
      </c>
      <c r="V115" s="2" t="s">
        <v>4914</v>
      </c>
      <c r="W115" s="3"/>
    </row>
    <row r="116" spans="3:36" s="1" customFormat="1" ht="15" x14ac:dyDescent="0.25">
      <c r="C116" s="6">
        <v>41935</v>
      </c>
      <c r="D116" s="6">
        <v>41564</v>
      </c>
      <c r="E116" s="2"/>
      <c r="H116" s="1" t="s">
        <v>3158</v>
      </c>
      <c r="I116" s="1" t="s">
        <v>2123</v>
      </c>
      <c r="J116" s="1" t="s">
        <v>2124</v>
      </c>
      <c r="K116" s="1" t="s">
        <v>1191</v>
      </c>
      <c r="L116" s="4" t="s">
        <v>2137</v>
      </c>
      <c r="M116" s="1" t="s">
        <v>2139</v>
      </c>
      <c r="N116" s="1" t="s">
        <v>3192</v>
      </c>
      <c r="O116" s="1" t="s">
        <v>296</v>
      </c>
      <c r="P116" s="1">
        <v>85118</v>
      </c>
      <c r="T116" s="1" t="s">
        <v>3196</v>
      </c>
      <c r="U116" s="1" t="s">
        <v>3161</v>
      </c>
      <c r="V116" s="2" t="s">
        <v>1624</v>
      </c>
      <c r="W116" s="3" t="s">
        <v>3161</v>
      </c>
      <c r="X116" s="1" t="s">
        <v>494</v>
      </c>
      <c r="AA116" s="1" t="s">
        <v>4712</v>
      </c>
      <c r="AB116" s="1" t="s">
        <v>5053</v>
      </c>
      <c r="AC116" s="1" t="s">
        <v>4712</v>
      </c>
    </row>
    <row r="117" spans="3:36" s="1" customFormat="1" ht="15" x14ac:dyDescent="0.25">
      <c r="C117" s="6">
        <v>41935</v>
      </c>
      <c r="D117" s="6">
        <v>41557</v>
      </c>
      <c r="E117" s="2"/>
      <c r="G117" s="1" t="s">
        <v>3162</v>
      </c>
      <c r="H117" s="1" t="s">
        <v>3158</v>
      </c>
      <c r="I117" s="1" t="s">
        <v>1430</v>
      </c>
      <c r="J117" s="1" t="s">
        <v>4347</v>
      </c>
      <c r="K117" s="1" t="s">
        <v>1431</v>
      </c>
      <c r="L117" s="4"/>
      <c r="M117" s="1" t="s">
        <v>1432</v>
      </c>
      <c r="N117" s="1" t="s">
        <v>488</v>
      </c>
      <c r="O117" s="1" t="s">
        <v>296</v>
      </c>
      <c r="P117" s="1">
        <v>85202</v>
      </c>
      <c r="T117" s="1" t="s">
        <v>3160</v>
      </c>
      <c r="U117" s="1" t="s">
        <v>3189</v>
      </c>
      <c r="V117" s="2" t="s">
        <v>1016</v>
      </c>
      <c r="W117" s="3" t="s">
        <v>3161</v>
      </c>
      <c r="AA117" s="1" t="s">
        <v>4712</v>
      </c>
      <c r="AB117" s="1" t="s">
        <v>4712</v>
      </c>
      <c r="AH117" s="1" t="s">
        <v>4712</v>
      </c>
      <c r="AI117" s="1" t="s">
        <v>4712</v>
      </c>
      <c r="AJ117" s="1" t="s">
        <v>4712</v>
      </c>
    </row>
    <row r="118" spans="3:36" s="1" customFormat="1" ht="15" x14ac:dyDescent="0.25">
      <c r="C118" s="6">
        <v>41935</v>
      </c>
      <c r="D118" s="6"/>
      <c r="E118" s="2" t="s">
        <v>4712</v>
      </c>
      <c r="H118" s="1" t="s">
        <v>283</v>
      </c>
      <c r="I118" s="1" t="s">
        <v>37</v>
      </c>
      <c r="J118" s="1" t="s">
        <v>1740</v>
      </c>
      <c r="K118" s="1" t="s">
        <v>38</v>
      </c>
      <c r="L118" s="4" t="s">
        <v>39</v>
      </c>
      <c r="M118" s="1" t="s">
        <v>40</v>
      </c>
      <c r="N118" s="1" t="s">
        <v>488</v>
      </c>
      <c r="O118" s="1" t="s">
        <v>296</v>
      </c>
      <c r="P118" s="1">
        <v>85215</v>
      </c>
      <c r="V118" s="2"/>
      <c r="W118" s="3"/>
    </row>
    <row r="119" spans="3:36" s="1" customFormat="1" ht="15" x14ac:dyDescent="0.25">
      <c r="C119" s="3">
        <f>COUNTA(C100:C118)</f>
        <v>19</v>
      </c>
      <c r="D119" s="3">
        <f>COUNTA(D100:D118)</f>
        <v>13</v>
      </c>
      <c r="E119" s="3">
        <f>COUNTA(E100:E118)</f>
        <v>6</v>
      </c>
      <c r="F119" s="3">
        <f>COUNTA(F100:F118)</f>
        <v>0</v>
      </c>
      <c r="G119" s="3"/>
      <c r="I119" s="6">
        <v>41935</v>
      </c>
      <c r="J119" s="1" t="s">
        <v>3432</v>
      </c>
      <c r="W119" s="2"/>
      <c r="X119" s="3"/>
      <c r="AB119" s="1" t="s">
        <v>4712</v>
      </c>
      <c r="AC119" s="1" t="s">
        <v>4712</v>
      </c>
    </row>
    <row r="120" spans="3:36" s="1" customFormat="1" ht="15" x14ac:dyDescent="0.25">
      <c r="C120" s="6">
        <v>41942</v>
      </c>
      <c r="D120" s="6">
        <v>41557</v>
      </c>
      <c r="E120" s="2"/>
      <c r="H120" s="1" t="s">
        <v>3158</v>
      </c>
      <c r="I120" s="1" t="s">
        <v>3851</v>
      </c>
      <c r="J120" s="1" t="s">
        <v>3852</v>
      </c>
      <c r="K120" s="1" t="s">
        <v>3854</v>
      </c>
      <c r="L120" s="4" t="s">
        <v>3853</v>
      </c>
      <c r="M120" s="1" t="s">
        <v>3855</v>
      </c>
      <c r="N120" s="1" t="s">
        <v>3192</v>
      </c>
      <c r="O120" s="1" t="s">
        <v>296</v>
      </c>
      <c r="P120" s="1">
        <v>85118</v>
      </c>
      <c r="T120" s="1" t="s">
        <v>297</v>
      </c>
      <c r="U120" s="1" t="s">
        <v>3850</v>
      </c>
      <c r="V120" s="2"/>
      <c r="W120" s="3"/>
      <c r="X120" s="1" t="s">
        <v>494</v>
      </c>
      <c r="AA120" s="1" t="s">
        <v>4712</v>
      </c>
    </row>
    <row r="121" spans="3:36" s="1" customFormat="1" ht="15" x14ac:dyDescent="0.25">
      <c r="C121" s="6">
        <v>41942</v>
      </c>
      <c r="D121" s="6">
        <v>41571</v>
      </c>
      <c r="E121" s="2"/>
      <c r="F121" s="1" t="s">
        <v>297</v>
      </c>
      <c r="G121" s="1" t="s">
        <v>3162</v>
      </c>
      <c r="H121" s="1" t="s">
        <v>3158</v>
      </c>
      <c r="I121" s="1" t="s">
        <v>3260</v>
      </c>
      <c r="J121" s="1" t="s">
        <v>707</v>
      </c>
      <c r="K121" s="1" t="s">
        <v>345</v>
      </c>
      <c r="L121" s="4"/>
      <c r="M121" s="1" t="s">
        <v>346</v>
      </c>
      <c r="N121" s="1" t="s">
        <v>488</v>
      </c>
      <c r="O121" s="1" t="s">
        <v>296</v>
      </c>
      <c r="P121" s="1" t="s">
        <v>486</v>
      </c>
      <c r="T121" s="1" t="s">
        <v>3196</v>
      </c>
      <c r="U121" s="1" t="s">
        <v>3189</v>
      </c>
      <c r="V121" s="2" t="s">
        <v>540</v>
      </c>
      <c r="W121" s="3" t="s">
        <v>3161</v>
      </c>
    </row>
    <row r="122" spans="3:36" s="1" customFormat="1" ht="15" x14ac:dyDescent="0.25">
      <c r="C122" s="6">
        <v>41942</v>
      </c>
      <c r="D122" s="6">
        <v>41557</v>
      </c>
      <c r="E122" s="2"/>
      <c r="H122" s="1" t="s">
        <v>3158</v>
      </c>
      <c r="I122" s="1" t="s">
        <v>3053</v>
      </c>
      <c r="J122" s="1" t="s">
        <v>3056</v>
      </c>
      <c r="K122" s="1" t="s">
        <v>3662</v>
      </c>
      <c r="L122" s="4" t="s">
        <v>3057</v>
      </c>
      <c r="M122" s="1" t="s">
        <v>3059</v>
      </c>
      <c r="N122" s="1" t="s">
        <v>488</v>
      </c>
      <c r="O122" s="1" t="s">
        <v>296</v>
      </c>
      <c r="P122" s="1">
        <v>85206</v>
      </c>
      <c r="T122" s="1" t="s">
        <v>3196</v>
      </c>
      <c r="U122" s="1" t="s">
        <v>3161</v>
      </c>
      <c r="V122" s="2" t="s">
        <v>925</v>
      </c>
      <c r="W122" s="3"/>
      <c r="X122" s="1" t="s">
        <v>1760</v>
      </c>
    </row>
    <row r="123" spans="3:36" s="1" customFormat="1" ht="15" x14ac:dyDescent="0.25">
      <c r="C123" s="6">
        <v>41942</v>
      </c>
      <c r="D123" s="6">
        <v>41557</v>
      </c>
      <c r="E123" s="2"/>
      <c r="H123" s="1" t="s">
        <v>481</v>
      </c>
      <c r="I123" s="1" t="s">
        <v>925</v>
      </c>
      <c r="J123" s="1" t="s">
        <v>905</v>
      </c>
      <c r="K123" s="1" t="s">
        <v>4365</v>
      </c>
      <c r="L123" s="4" t="s">
        <v>927</v>
      </c>
      <c r="M123" s="1" t="s">
        <v>3059</v>
      </c>
      <c r="N123" s="1" t="s">
        <v>488</v>
      </c>
      <c r="O123" s="1" t="s">
        <v>296</v>
      </c>
      <c r="P123" s="1">
        <v>85206</v>
      </c>
      <c r="T123" s="1" t="s">
        <v>3196</v>
      </c>
      <c r="U123" s="1" t="s">
        <v>3161</v>
      </c>
      <c r="V123" s="2" t="s">
        <v>3053</v>
      </c>
      <c r="W123" s="3"/>
      <c r="X123" s="1" t="s">
        <v>1760</v>
      </c>
    </row>
    <row r="124" spans="3:36" s="1" customFormat="1" ht="15" x14ac:dyDescent="0.25">
      <c r="C124" s="6">
        <v>41942</v>
      </c>
      <c r="D124" s="6">
        <v>41571</v>
      </c>
      <c r="E124" s="2"/>
      <c r="F124" s="2"/>
      <c r="G124" s="1" t="s">
        <v>3161</v>
      </c>
      <c r="H124" s="1" t="s">
        <v>481</v>
      </c>
      <c r="I124" s="1" t="s">
        <v>1521</v>
      </c>
      <c r="J124" s="1" t="s">
        <v>1522</v>
      </c>
      <c r="K124" s="1" t="s">
        <v>3602</v>
      </c>
      <c r="L124" s="4" t="s">
        <v>1523</v>
      </c>
      <c r="N124" s="1" t="s">
        <v>1524</v>
      </c>
      <c r="O124" s="1" t="s">
        <v>1525</v>
      </c>
      <c r="T124" s="1" t="s">
        <v>3196</v>
      </c>
      <c r="U124" s="1" t="s">
        <v>3161</v>
      </c>
      <c r="V124" s="2" t="s">
        <v>3099</v>
      </c>
      <c r="W124" s="3" t="s">
        <v>3161</v>
      </c>
      <c r="X124" s="1" t="s">
        <v>1760</v>
      </c>
    </row>
    <row r="125" spans="3:36" s="1" customFormat="1" ht="15" x14ac:dyDescent="0.25">
      <c r="C125" s="6">
        <v>41942</v>
      </c>
      <c r="D125" s="6">
        <v>41592</v>
      </c>
      <c r="E125" s="2"/>
      <c r="H125" s="1" t="s">
        <v>481</v>
      </c>
      <c r="I125" s="1" t="s">
        <v>1526</v>
      </c>
      <c r="J125" s="1" t="s">
        <v>1527</v>
      </c>
      <c r="K125" s="1" t="s">
        <v>1202</v>
      </c>
      <c r="L125" s="4" t="s">
        <v>1528</v>
      </c>
      <c r="M125" s="1" t="s">
        <v>1530</v>
      </c>
      <c r="N125" s="1" t="s">
        <v>488</v>
      </c>
      <c r="O125" s="1" t="s">
        <v>296</v>
      </c>
      <c r="P125" s="1">
        <v>85205</v>
      </c>
      <c r="T125" s="1" t="s">
        <v>3196</v>
      </c>
      <c r="U125" s="1" t="s">
        <v>3161</v>
      </c>
      <c r="V125" s="2"/>
      <c r="W125" s="3" t="s">
        <v>3161</v>
      </c>
      <c r="X125" s="1" t="s">
        <v>1760</v>
      </c>
    </row>
    <row r="126" spans="3:36" s="1" customFormat="1" ht="15" x14ac:dyDescent="0.25">
      <c r="C126" s="6">
        <v>41942</v>
      </c>
      <c r="D126" s="6"/>
      <c r="E126" s="2" t="s">
        <v>4712</v>
      </c>
      <c r="H126" s="1" t="s">
        <v>481</v>
      </c>
      <c r="I126" s="1" t="s">
        <v>1296</v>
      </c>
      <c r="J126" s="1" t="s">
        <v>5006</v>
      </c>
      <c r="L126" s="4" t="s">
        <v>1297</v>
      </c>
      <c r="M126" s="1" t="s">
        <v>1298</v>
      </c>
      <c r="N126" s="1" t="s">
        <v>3192</v>
      </c>
      <c r="O126" s="1" t="s">
        <v>296</v>
      </c>
      <c r="P126" s="1">
        <v>85118</v>
      </c>
      <c r="V126" s="2"/>
      <c r="W126" s="3"/>
    </row>
    <row r="127" spans="3:36" s="1" customFormat="1" ht="15" x14ac:dyDescent="0.25">
      <c r="C127" s="6">
        <v>41942</v>
      </c>
      <c r="D127" s="6"/>
      <c r="E127" s="2" t="s">
        <v>4712</v>
      </c>
      <c r="G127" s="1" t="s">
        <v>3162</v>
      </c>
      <c r="H127" s="1" t="s">
        <v>481</v>
      </c>
      <c r="I127" s="1" t="s">
        <v>1424</v>
      </c>
      <c r="J127" s="1" t="s">
        <v>3194</v>
      </c>
      <c r="K127" s="1" t="s">
        <v>413</v>
      </c>
      <c r="L127" s="4" t="s">
        <v>1426</v>
      </c>
      <c r="M127" s="1" t="s">
        <v>414</v>
      </c>
      <c r="N127" s="1" t="s">
        <v>488</v>
      </c>
      <c r="O127" s="1" t="s">
        <v>296</v>
      </c>
      <c r="P127" s="1">
        <v>85209</v>
      </c>
      <c r="T127" s="1" t="s">
        <v>3160</v>
      </c>
      <c r="U127" s="1" t="s">
        <v>1429</v>
      </c>
      <c r="V127" s="2"/>
      <c r="W127" s="3" t="s">
        <v>3161</v>
      </c>
      <c r="X127" s="1" t="s">
        <v>480</v>
      </c>
    </row>
    <row r="128" spans="3:36" s="1" customFormat="1" ht="15" x14ac:dyDescent="0.25">
      <c r="C128" s="6">
        <v>41942</v>
      </c>
      <c r="D128" s="6"/>
      <c r="E128" s="2" t="s">
        <v>4712</v>
      </c>
      <c r="H128" s="1" t="s">
        <v>3158</v>
      </c>
      <c r="I128" s="1" t="s">
        <v>1424</v>
      </c>
      <c r="J128" s="1" t="s">
        <v>1612</v>
      </c>
      <c r="K128" s="1" t="s">
        <v>413</v>
      </c>
      <c r="L128" s="4"/>
      <c r="M128" s="1" t="s">
        <v>414</v>
      </c>
      <c r="N128" s="1" t="s">
        <v>488</v>
      </c>
      <c r="O128" s="1" t="s">
        <v>296</v>
      </c>
      <c r="P128" s="1">
        <v>85209</v>
      </c>
      <c r="V128" s="2"/>
      <c r="W128" s="3"/>
    </row>
    <row r="129" spans="2:62" s="1" customFormat="1" ht="15" x14ac:dyDescent="0.25">
      <c r="C129" s="3">
        <f>COUNTA(C120:C128)</f>
        <v>9</v>
      </c>
      <c r="D129" s="3">
        <f>COUNTA(D120:D128)</f>
        <v>6</v>
      </c>
      <c r="E129" s="3">
        <f>COUNTA(E120:E128)</f>
        <v>3</v>
      </c>
      <c r="F129" s="3">
        <f>COUNTA(F120:F128)</f>
        <v>1</v>
      </c>
      <c r="G129" s="3"/>
      <c r="I129" s="6">
        <v>41942</v>
      </c>
      <c r="J129" s="1" t="s">
        <v>3432</v>
      </c>
      <c r="W129" s="2"/>
      <c r="X129" s="3"/>
      <c r="AB129" s="1" t="s">
        <v>4712</v>
      </c>
      <c r="AC129" s="1" t="s">
        <v>4712</v>
      </c>
    </row>
    <row r="130" spans="2:62" ht="15" x14ac:dyDescent="0.25">
      <c r="C130" s="3">
        <f>C129+C119+C99+C66</f>
        <v>124</v>
      </c>
      <c r="D130" s="3">
        <f>D129+D119+D99+D66</f>
        <v>94</v>
      </c>
      <c r="E130" s="3">
        <f>E129+E119+E99+E66</f>
        <v>30</v>
      </c>
      <c r="F130" s="3">
        <f>F129+F119+F99+F66</f>
        <v>3</v>
      </c>
      <c r="I130" s="11" t="s">
        <v>2670</v>
      </c>
      <c r="J130" s="1" t="s">
        <v>3432</v>
      </c>
      <c r="N130" s="5"/>
    </row>
    <row r="131" spans="2:62" s="1" customFormat="1" ht="15" x14ac:dyDescent="0.25">
      <c r="C131" s="6">
        <v>41949</v>
      </c>
      <c r="D131" s="6">
        <v>41564</v>
      </c>
      <c r="E131" s="2"/>
      <c r="H131" s="1" t="s">
        <v>3158</v>
      </c>
      <c r="I131" s="1" t="s">
        <v>3354</v>
      </c>
      <c r="J131" s="1" t="s">
        <v>3355</v>
      </c>
      <c r="K131" s="1" t="s">
        <v>3140</v>
      </c>
      <c r="L131" s="4" t="s">
        <v>3139</v>
      </c>
      <c r="M131" s="1" t="s">
        <v>3141</v>
      </c>
      <c r="N131" s="1" t="s">
        <v>488</v>
      </c>
      <c r="O131" s="1" t="s">
        <v>296</v>
      </c>
      <c r="P131" s="1">
        <v>85205</v>
      </c>
      <c r="T131" s="1" t="s">
        <v>3196</v>
      </c>
      <c r="U131" s="1" t="s">
        <v>3161</v>
      </c>
      <c r="V131" s="2"/>
      <c r="W131" s="3"/>
      <c r="X131" s="1" t="s">
        <v>494</v>
      </c>
      <c r="Y131" s="1" t="s">
        <v>694</v>
      </c>
      <c r="AA131" s="1" t="s">
        <v>4712</v>
      </c>
      <c r="AB131" s="1" t="s">
        <v>4712</v>
      </c>
      <c r="AC131" s="1" t="s">
        <v>4712</v>
      </c>
      <c r="AD131" s="1" t="s">
        <v>4712</v>
      </c>
      <c r="AE131" s="1" t="s">
        <v>4712</v>
      </c>
      <c r="AG131" s="1" t="s">
        <v>4670</v>
      </c>
      <c r="AH131" s="1" t="s">
        <v>4712</v>
      </c>
    </row>
    <row r="132" spans="2:62" s="1" customFormat="1" ht="15" x14ac:dyDescent="0.25">
      <c r="C132" s="6">
        <v>41949</v>
      </c>
      <c r="D132" s="6">
        <v>41578</v>
      </c>
      <c r="E132" s="2"/>
      <c r="G132" s="1" t="s">
        <v>3161</v>
      </c>
      <c r="H132" s="1" t="s">
        <v>481</v>
      </c>
      <c r="I132" s="1" t="s">
        <v>351</v>
      </c>
      <c r="J132" s="1" t="s">
        <v>708</v>
      </c>
      <c r="K132" s="1" t="s">
        <v>353</v>
      </c>
      <c r="L132" s="4" t="s">
        <v>495</v>
      </c>
      <c r="M132" s="1" t="s">
        <v>354</v>
      </c>
      <c r="N132" s="1" t="s">
        <v>355</v>
      </c>
      <c r="O132" s="1" t="s">
        <v>356</v>
      </c>
      <c r="P132" s="1">
        <v>58711</v>
      </c>
      <c r="T132" s="1" t="s">
        <v>3196</v>
      </c>
      <c r="U132" s="1" t="s">
        <v>3189</v>
      </c>
      <c r="V132" s="2"/>
      <c r="W132" s="3" t="s">
        <v>3161</v>
      </c>
      <c r="X132" s="1" t="s">
        <v>494</v>
      </c>
      <c r="AA132" s="1" t="s">
        <v>4712</v>
      </c>
      <c r="AC132" s="1" t="s">
        <v>5053</v>
      </c>
      <c r="AG132" s="1" t="s">
        <v>5053</v>
      </c>
      <c r="AI132" s="1" t="s">
        <v>5053</v>
      </c>
    </row>
    <row r="133" spans="2:62" s="1" customFormat="1" ht="15" x14ac:dyDescent="0.25">
      <c r="C133" s="6">
        <v>41949</v>
      </c>
      <c r="D133" s="6">
        <v>41571</v>
      </c>
      <c r="E133" s="2"/>
      <c r="F133" s="2"/>
      <c r="G133" s="1" t="s">
        <v>3162</v>
      </c>
      <c r="H133" s="1" t="s">
        <v>3158</v>
      </c>
      <c r="I133" s="1" t="s">
        <v>4554</v>
      </c>
      <c r="J133" s="1" t="s">
        <v>4555</v>
      </c>
      <c r="K133" s="1" t="s">
        <v>4185</v>
      </c>
      <c r="L133" s="4" t="s">
        <v>2199</v>
      </c>
      <c r="M133" s="1" t="s">
        <v>4557</v>
      </c>
      <c r="N133" s="1" t="s">
        <v>488</v>
      </c>
      <c r="O133" s="1" t="s">
        <v>296</v>
      </c>
      <c r="P133" s="1">
        <v>85206</v>
      </c>
      <c r="V133" s="2"/>
      <c r="W133" s="3"/>
      <c r="BJ133" s="1">
        <v>1</v>
      </c>
    </row>
    <row r="134" spans="2:62" s="1" customFormat="1" ht="15" x14ac:dyDescent="0.25">
      <c r="C134" s="6">
        <v>41949</v>
      </c>
      <c r="D134" s="6">
        <v>41571</v>
      </c>
      <c r="E134" s="2"/>
      <c r="F134" s="2"/>
      <c r="G134" s="1" t="s">
        <v>3162</v>
      </c>
      <c r="H134" s="1" t="s">
        <v>481</v>
      </c>
      <c r="I134" s="1" t="s">
        <v>4554</v>
      </c>
      <c r="J134" s="1" t="s">
        <v>4558</v>
      </c>
      <c r="K134" s="1" t="s">
        <v>4185</v>
      </c>
      <c r="L134" s="4" t="s">
        <v>2199</v>
      </c>
      <c r="M134" s="1" t="s">
        <v>4557</v>
      </c>
      <c r="N134" s="1" t="s">
        <v>488</v>
      </c>
      <c r="O134" s="1" t="s">
        <v>296</v>
      </c>
      <c r="P134" s="1">
        <v>85206</v>
      </c>
      <c r="V134" s="2"/>
      <c r="W134" s="3"/>
      <c r="BJ134" s="1">
        <v>1</v>
      </c>
    </row>
    <row r="135" spans="2:62" s="1" customFormat="1" ht="15" x14ac:dyDescent="0.25">
      <c r="C135" s="6">
        <v>41949</v>
      </c>
      <c r="D135" s="6">
        <v>41571</v>
      </c>
      <c r="E135" s="2"/>
      <c r="F135" s="2"/>
      <c r="G135" s="1" t="s">
        <v>3161</v>
      </c>
      <c r="H135" s="1" t="s">
        <v>481</v>
      </c>
      <c r="I135" s="1" t="s">
        <v>369</v>
      </c>
      <c r="J135" s="1" t="s">
        <v>299</v>
      </c>
      <c r="K135" s="1" t="s">
        <v>3656</v>
      </c>
      <c r="L135" s="4" t="s">
        <v>919</v>
      </c>
      <c r="M135" s="1" t="s">
        <v>5090</v>
      </c>
      <c r="N135" s="1" t="s">
        <v>488</v>
      </c>
      <c r="O135" s="1" t="s">
        <v>296</v>
      </c>
      <c r="P135" s="1">
        <v>85209</v>
      </c>
      <c r="T135" s="1" t="s">
        <v>3196</v>
      </c>
      <c r="U135" s="1" t="s">
        <v>3161</v>
      </c>
      <c r="V135" s="2" t="s">
        <v>370</v>
      </c>
      <c r="W135" s="3"/>
      <c r="X135" s="1" t="s">
        <v>1760</v>
      </c>
    </row>
    <row r="136" spans="2:62" s="1" customFormat="1" ht="15" x14ac:dyDescent="0.25">
      <c r="C136" s="6">
        <v>41949</v>
      </c>
      <c r="D136" s="6">
        <v>41564</v>
      </c>
      <c r="E136" s="2"/>
      <c r="H136" s="1" t="s">
        <v>3158</v>
      </c>
      <c r="I136" s="1" t="s">
        <v>3076</v>
      </c>
      <c r="J136" s="1" t="s">
        <v>3077</v>
      </c>
      <c r="K136" s="1" t="s">
        <v>3078</v>
      </c>
      <c r="L136" s="4"/>
      <c r="M136" s="1" t="s">
        <v>3079</v>
      </c>
      <c r="N136" s="1" t="s">
        <v>3192</v>
      </c>
      <c r="O136" s="1" t="s">
        <v>296</v>
      </c>
      <c r="P136" s="1">
        <v>85118</v>
      </c>
      <c r="V136" s="2"/>
      <c r="W136" s="3"/>
      <c r="X136" s="1" t="s">
        <v>480</v>
      </c>
    </row>
    <row r="137" spans="2:62" s="1" customFormat="1" ht="15" x14ac:dyDescent="0.25">
      <c r="C137" s="6">
        <v>41949</v>
      </c>
      <c r="D137" s="6">
        <v>41564</v>
      </c>
      <c r="E137" s="2"/>
      <c r="H137" s="1" t="s">
        <v>481</v>
      </c>
      <c r="I137" s="1" t="s">
        <v>3076</v>
      </c>
      <c r="J137" s="1" t="s">
        <v>3080</v>
      </c>
      <c r="K137" s="1" t="s">
        <v>3078</v>
      </c>
      <c r="L137" s="4"/>
      <c r="M137" s="1" t="s">
        <v>3079</v>
      </c>
      <c r="N137" s="1" t="s">
        <v>3192</v>
      </c>
      <c r="O137" s="1" t="s">
        <v>296</v>
      </c>
      <c r="P137" s="1">
        <v>85118</v>
      </c>
      <c r="V137" s="2"/>
      <c r="W137" s="3"/>
      <c r="X137" s="1" t="s">
        <v>4577</v>
      </c>
    </row>
    <row r="138" spans="2:62" s="1" customFormat="1" ht="15" x14ac:dyDescent="0.25">
      <c r="C138" s="6">
        <v>41949</v>
      </c>
      <c r="D138" s="6"/>
      <c r="E138" s="2" t="s">
        <v>4712</v>
      </c>
      <c r="H138" s="1" t="s">
        <v>3158</v>
      </c>
      <c r="I138" s="1" t="s">
        <v>3646</v>
      </c>
      <c r="J138" s="1" t="s">
        <v>3647</v>
      </c>
      <c r="K138" s="1" t="s">
        <v>3648</v>
      </c>
      <c r="L138" s="4" t="s">
        <v>3649</v>
      </c>
      <c r="M138" s="1" t="s">
        <v>3650</v>
      </c>
      <c r="N138" s="1" t="s">
        <v>488</v>
      </c>
      <c r="O138" s="1" t="s">
        <v>296</v>
      </c>
      <c r="P138" s="1">
        <v>85205</v>
      </c>
      <c r="V138" s="2"/>
      <c r="W138" s="3"/>
    </row>
    <row r="139" spans="2:62" ht="15" x14ac:dyDescent="0.25">
      <c r="C139" s="3">
        <f>COUNTA(C131:C138)</f>
        <v>8</v>
      </c>
      <c r="D139" s="3">
        <f>COUNTA(D131:D138)</f>
        <v>7</v>
      </c>
      <c r="E139" s="3">
        <f>COUNTA(E131:E138)</f>
        <v>1</v>
      </c>
      <c r="F139" s="3">
        <f>COUNTA(F131:F138)</f>
        <v>0</v>
      </c>
      <c r="I139" s="6">
        <v>41949</v>
      </c>
      <c r="J139" s="1" t="s">
        <v>3432</v>
      </c>
    </row>
    <row r="140" spans="2:62" s="1" customFormat="1" ht="15" x14ac:dyDescent="0.25">
      <c r="C140" s="6">
        <v>41950</v>
      </c>
      <c r="D140" s="6">
        <v>41641</v>
      </c>
      <c r="E140" s="2"/>
      <c r="G140" s="1" t="s">
        <v>3161</v>
      </c>
      <c r="H140" s="1" t="s">
        <v>3158</v>
      </c>
      <c r="I140" s="1" t="s">
        <v>1617</v>
      </c>
      <c r="J140" s="1" t="s">
        <v>2450</v>
      </c>
      <c r="K140" s="1" t="s">
        <v>1621</v>
      </c>
      <c r="L140" s="4" t="s">
        <v>1618</v>
      </c>
      <c r="M140" s="1" t="s">
        <v>4562</v>
      </c>
      <c r="N140" s="1" t="s">
        <v>1622</v>
      </c>
      <c r="O140" s="1" t="s">
        <v>1623</v>
      </c>
      <c r="P140" s="1">
        <v>17222</v>
      </c>
      <c r="V140" s="2"/>
      <c r="W140" s="3" t="s">
        <v>3161</v>
      </c>
      <c r="X140" s="1" t="s">
        <v>4577</v>
      </c>
    </row>
    <row r="141" spans="2:62" s="1" customFormat="1" ht="15" x14ac:dyDescent="0.25">
      <c r="C141" s="6">
        <v>41950</v>
      </c>
      <c r="D141" s="6">
        <v>41641</v>
      </c>
      <c r="E141" s="2"/>
      <c r="G141" s="1" t="s">
        <v>3161</v>
      </c>
      <c r="H141" s="1" t="s">
        <v>481</v>
      </c>
      <c r="I141" s="1" t="s">
        <v>1617</v>
      </c>
      <c r="J141" s="1" t="s">
        <v>3178</v>
      </c>
      <c r="K141" s="1" t="s">
        <v>1621</v>
      </c>
      <c r="L141" s="4" t="s">
        <v>1618</v>
      </c>
      <c r="M141" s="1" t="s">
        <v>4562</v>
      </c>
      <c r="N141" s="1" t="s">
        <v>1622</v>
      </c>
      <c r="O141" s="1" t="s">
        <v>1623</v>
      </c>
      <c r="P141" s="1">
        <v>17222</v>
      </c>
      <c r="V141" s="2"/>
      <c r="W141" s="3" t="s">
        <v>3161</v>
      </c>
      <c r="X141" s="1" t="s">
        <v>480</v>
      </c>
    </row>
    <row r="142" spans="2:62" s="1" customFormat="1" ht="15" x14ac:dyDescent="0.25">
      <c r="C142" s="6">
        <v>41956</v>
      </c>
      <c r="D142" s="6"/>
      <c r="E142" s="2" t="s">
        <v>4712</v>
      </c>
      <c r="H142" s="1" t="s">
        <v>481</v>
      </c>
      <c r="I142" s="1" t="s">
        <v>1907</v>
      </c>
      <c r="J142" s="1" t="s">
        <v>1908</v>
      </c>
      <c r="K142" s="1" t="s">
        <v>1909</v>
      </c>
      <c r="L142" s="4" t="s">
        <v>1910</v>
      </c>
      <c r="M142" s="1" t="s">
        <v>1911</v>
      </c>
      <c r="N142" s="1" t="s">
        <v>488</v>
      </c>
      <c r="O142" s="1" t="s">
        <v>296</v>
      </c>
      <c r="P142" s="1">
        <v>85208</v>
      </c>
      <c r="V142" s="2"/>
      <c r="W142" s="3"/>
    </row>
    <row r="143" spans="2:62" s="1" customFormat="1" ht="15" x14ac:dyDescent="0.25">
      <c r="B143" s="1" t="s">
        <v>1058</v>
      </c>
      <c r="C143" s="6">
        <v>41956</v>
      </c>
      <c r="D143" s="6">
        <v>41634</v>
      </c>
      <c r="E143" s="2"/>
      <c r="G143" s="1" t="s">
        <v>3161</v>
      </c>
      <c r="H143" s="1" t="s">
        <v>481</v>
      </c>
      <c r="I143" s="1" t="s">
        <v>651</v>
      </c>
      <c r="J143" s="1" t="s">
        <v>4151</v>
      </c>
      <c r="K143" s="1" t="s">
        <v>4814</v>
      </c>
      <c r="L143" s="4" t="s">
        <v>5028</v>
      </c>
      <c r="M143" s="1" t="s">
        <v>5030</v>
      </c>
      <c r="N143" s="1" t="s">
        <v>5031</v>
      </c>
      <c r="O143" s="1" t="s">
        <v>296</v>
      </c>
      <c r="P143" s="1">
        <v>85119</v>
      </c>
      <c r="T143" s="1" t="s">
        <v>3160</v>
      </c>
      <c r="U143" s="1" t="s">
        <v>3161</v>
      </c>
      <c r="V143" s="2" t="s">
        <v>1438</v>
      </c>
      <c r="W143" s="3" t="s">
        <v>3161</v>
      </c>
      <c r="X143" s="1" t="s">
        <v>1760</v>
      </c>
    </row>
    <row r="144" spans="2:62" s="1" customFormat="1" ht="15" x14ac:dyDescent="0.25">
      <c r="C144" s="6">
        <v>41956</v>
      </c>
      <c r="D144" s="6">
        <v>41557</v>
      </c>
      <c r="E144" s="2"/>
      <c r="G144" s="1" t="s">
        <v>3162</v>
      </c>
      <c r="H144" s="1" t="s">
        <v>3158</v>
      </c>
      <c r="I144" s="1" t="s">
        <v>431</v>
      </c>
      <c r="J144" s="1" t="s">
        <v>3159</v>
      </c>
      <c r="K144" s="1" t="s">
        <v>433</v>
      </c>
      <c r="L144" s="4" t="s">
        <v>432</v>
      </c>
      <c r="M144" s="1" t="s">
        <v>434</v>
      </c>
      <c r="N144" s="1" t="s">
        <v>3182</v>
      </c>
      <c r="O144" s="1" t="s">
        <v>296</v>
      </c>
      <c r="P144" s="1">
        <v>85296</v>
      </c>
      <c r="T144" s="1" t="s">
        <v>3196</v>
      </c>
      <c r="U144" s="1" t="s">
        <v>3161</v>
      </c>
      <c r="V144" s="2" t="s">
        <v>5115</v>
      </c>
      <c r="W144" s="3" t="s">
        <v>3161</v>
      </c>
      <c r="X144" s="1" t="s">
        <v>494</v>
      </c>
      <c r="AA144" s="1" t="s">
        <v>4712</v>
      </c>
      <c r="AB144" s="1" t="s">
        <v>4712</v>
      </c>
      <c r="AC144" s="1" t="s">
        <v>4712</v>
      </c>
      <c r="AH144" s="1" t="s">
        <v>4712</v>
      </c>
      <c r="AI144" s="1" t="s">
        <v>4712</v>
      </c>
      <c r="AJ144" s="1" t="s">
        <v>4712</v>
      </c>
      <c r="AM144" s="1" t="s">
        <v>4712</v>
      </c>
    </row>
    <row r="145" spans="3:55" s="1" customFormat="1" ht="15" x14ac:dyDescent="0.25">
      <c r="C145" s="6">
        <v>41956</v>
      </c>
      <c r="D145" s="6"/>
      <c r="E145" s="2" t="s">
        <v>4712</v>
      </c>
      <c r="H145" s="1" t="s">
        <v>481</v>
      </c>
      <c r="I145" s="1" t="s">
        <v>1912</v>
      </c>
      <c r="J145" s="1" t="s">
        <v>1913</v>
      </c>
      <c r="K145" s="1" t="s">
        <v>1914</v>
      </c>
      <c r="L145" s="4" t="s">
        <v>1915</v>
      </c>
      <c r="M145" s="1" t="s">
        <v>1916</v>
      </c>
      <c r="N145" s="1" t="s">
        <v>488</v>
      </c>
      <c r="O145" s="1" t="s">
        <v>296</v>
      </c>
      <c r="V145" s="2"/>
      <c r="W145" s="3"/>
    </row>
    <row r="146" spans="3:55" s="1" customFormat="1" ht="15" x14ac:dyDescent="0.25">
      <c r="C146" s="6">
        <v>41956</v>
      </c>
      <c r="D146" s="6"/>
      <c r="E146" s="2" t="s">
        <v>4712</v>
      </c>
      <c r="H146" s="1" t="s">
        <v>3158</v>
      </c>
      <c r="I146" s="1" t="s">
        <v>1912</v>
      </c>
      <c r="J146" s="1" t="s">
        <v>1917</v>
      </c>
      <c r="K146" s="1" t="s">
        <v>1914</v>
      </c>
      <c r="L146" s="4" t="s">
        <v>1915</v>
      </c>
      <c r="M146" s="1" t="s">
        <v>1916</v>
      </c>
      <c r="N146" s="1" t="s">
        <v>488</v>
      </c>
      <c r="O146" s="1" t="s">
        <v>296</v>
      </c>
      <c r="V146" s="2"/>
      <c r="W146" s="3"/>
    </row>
    <row r="147" spans="3:55" s="1" customFormat="1" ht="15" x14ac:dyDescent="0.25">
      <c r="C147" s="6">
        <v>41956</v>
      </c>
      <c r="D147" s="6">
        <v>41557</v>
      </c>
      <c r="E147" s="2"/>
      <c r="G147" s="1" t="s">
        <v>3161</v>
      </c>
      <c r="H147" s="1" t="s">
        <v>3158</v>
      </c>
      <c r="I147" s="1" t="s">
        <v>2676</v>
      </c>
      <c r="J147" s="1" t="s">
        <v>2677</v>
      </c>
      <c r="K147" s="1" t="s">
        <v>2679</v>
      </c>
      <c r="L147" s="4" t="s">
        <v>2678</v>
      </c>
      <c r="O147" s="1" t="s">
        <v>296</v>
      </c>
      <c r="R147" s="1" t="s">
        <v>297</v>
      </c>
      <c r="T147" s="1" t="s">
        <v>3160</v>
      </c>
      <c r="U147" s="1" t="s">
        <v>3161</v>
      </c>
      <c r="V147" s="2"/>
      <c r="W147" s="3" t="s">
        <v>3161</v>
      </c>
      <c r="X147" s="1" t="s">
        <v>494</v>
      </c>
      <c r="Z147" s="1" t="s">
        <v>3596</v>
      </c>
      <c r="AA147" s="1" t="s">
        <v>4712</v>
      </c>
      <c r="AB147" s="1" t="s">
        <v>4712</v>
      </c>
      <c r="AE147" s="1" t="s">
        <v>4712</v>
      </c>
      <c r="AJ147" s="1" t="s">
        <v>4712</v>
      </c>
      <c r="AN147" s="1" t="s">
        <v>4712</v>
      </c>
      <c r="BA147" s="1" t="s">
        <v>4712</v>
      </c>
      <c r="BC147" s="1" t="s">
        <v>4712</v>
      </c>
    </row>
    <row r="148" spans="3:55" ht="15" x14ac:dyDescent="0.25">
      <c r="C148" s="3">
        <f>COUNTA(C140:C147)</f>
        <v>8</v>
      </c>
      <c r="D148" s="3">
        <f>COUNTA(D140:D147)</f>
        <v>5</v>
      </c>
      <c r="E148" s="3">
        <f>COUNTA(E140:E147)</f>
        <v>3</v>
      </c>
      <c r="F148" s="3">
        <f>COUNTA(F140:F147)</f>
        <v>0</v>
      </c>
      <c r="I148" s="6">
        <v>41956</v>
      </c>
      <c r="J148" s="1" t="s">
        <v>3432</v>
      </c>
    </row>
    <row r="149" spans="3:55" s="1" customFormat="1" ht="15" x14ac:dyDescent="0.25">
      <c r="C149" s="6">
        <v>41963</v>
      </c>
      <c r="D149" s="6">
        <v>41557</v>
      </c>
      <c r="E149" s="2"/>
      <c r="H149" s="1" t="s">
        <v>3158</v>
      </c>
      <c r="I149" s="1" t="s">
        <v>2692</v>
      </c>
      <c r="J149" s="1" t="s">
        <v>2075</v>
      </c>
      <c r="K149" s="1" t="s">
        <v>2691</v>
      </c>
      <c r="L149" s="4"/>
      <c r="M149" s="1" t="s">
        <v>2076</v>
      </c>
      <c r="N149" s="1" t="s">
        <v>488</v>
      </c>
      <c r="O149" s="1" t="s">
        <v>296</v>
      </c>
      <c r="P149" s="1">
        <v>85209</v>
      </c>
      <c r="V149" s="2"/>
      <c r="W149" s="3"/>
    </row>
    <row r="150" spans="3:55" s="1" customFormat="1" ht="15" x14ac:dyDescent="0.25">
      <c r="C150" s="6">
        <v>41963</v>
      </c>
      <c r="D150" s="6">
        <v>41592</v>
      </c>
      <c r="E150" s="2"/>
      <c r="H150" s="1" t="s">
        <v>481</v>
      </c>
      <c r="I150" s="1" t="s">
        <v>3856</v>
      </c>
      <c r="J150" s="1" t="s">
        <v>868</v>
      </c>
      <c r="K150" s="1" t="s">
        <v>4184</v>
      </c>
      <c r="L150" s="4"/>
      <c r="M150" s="1" t="s">
        <v>4420</v>
      </c>
      <c r="N150" s="1" t="s">
        <v>488</v>
      </c>
      <c r="O150" s="1" t="s">
        <v>296</v>
      </c>
      <c r="P150" s="1">
        <v>85208</v>
      </c>
      <c r="T150" s="1" t="s">
        <v>3175</v>
      </c>
      <c r="U150" s="1" t="s">
        <v>3189</v>
      </c>
      <c r="V150" s="2" t="s">
        <v>2764</v>
      </c>
      <c r="W150" s="3" t="s">
        <v>3161</v>
      </c>
    </row>
    <row r="151" spans="3:55" s="1" customFormat="1" ht="15" x14ac:dyDescent="0.25">
      <c r="C151" s="6">
        <v>41963</v>
      </c>
      <c r="D151" s="6">
        <v>41620</v>
      </c>
      <c r="E151" s="2"/>
      <c r="H151" s="1" t="s">
        <v>3158</v>
      </c>
      <c r="I151" s="1" t="s">
        <v>587</v>
      </c>
      <c r="J151" s="1" t="s">
        <v>588</v>
      </c>
      <c r="K151" s="1" t="s">
        <v>589</v>
      </c>
      <c r="L151" s="4" t="s">
        <v>1231</v>
      </c>
      <c r="M151" s="1" t="s">
        <v>278</v>
      </c>
      <c r="N151" s="1" t="s">
        <v>5031</v>
      </c>
      <c r="O151" s="1" t="s">
        <v>296</v>
      </c>
      <c r="P151" s="1">
        <v>85120</v>
      </c>
      <c r="V151" s="2" t="s">
        <v>591</v>
      </c>
      <c r="W151" s="3"/>
    </row>
    <row r="152" spans="3:55" s="1" customFormat="1" ht="15" x14ac:dyDescent="0.25">
      <c r="C152" s="6">
        <v>41963</v>
      </c>
      <c r="D152" s="6">
        <v>41599</v>
      </c>
      <c r="E152" s="2"/>
      <c r="H152" s="1" t="s">
        <v>3158</v>
      </c>
      <c r="I152" s="1" t="s">
        <v>3064</v>
      </c>
      <c r="J152" s="1" t="s">
        <v>3033</v>
      </c>
      <c r="K152" s="1" t="s">
        <v>146</v>
      </c>
      <c r="L152" s="4"/>
      <c r="M152" s="1" t="s">
        <v>3067</v>
      </c>
      <c r="N152" s="1" t="s">
        <v>5031</v>
      </c>
      <c r="O152" s="1" t="s">
        <v>296</v>
      </c>
      <c r="P152" s="1">
        <v>85119</v>
      </c>
      <c r="T152" s="1" t="s">
        <v>3196</v>
      </c>
      <c r="U152" s="1" t="s">
        <v>3189</v>
      </c>
      <c r="V152" s="2" t="s">
        <v>1941</v>
      </c>
      <c r="W152" s="3" t="s">
        <v>3161</v>
      </c>
    </row>
    <row r="153" spans="3:55" s="1" customFormat="1" ht="15" x14ac:dyDescent="0.25">
      <c r="C153" s="6">
        <v>41963</v>
      </c>
      <c r="D153" s="6">
        <v>41564</v>
      </c>
      <c r="E153" s="2"/>
      <c r="G153" s="1" t="s">
        <v>3162</v>
      </c>
      <c r="H153" s="1" t="s">
        <v>481</v>
      </c>
      <c r="I153" s="1" t="s">
        <v>3073</v>
      </c>
      <c r="J153" s="1" t="s">
        <v>3074</v>
      </c>
      <c r="K153" s="1" t="s">
        <v>2300</v>
      </c>
      <c r="L153" s="4"/>
      <c r="M153" s="1" t="s">
        <v>3075</v>
      </c>
      <c r="N153" s="1" t="s">
        <v>488</v>
      </c>
      <c r="O153" s="1" t="s">
        <v>296</v>
      </c>
      <c r="P153" s="1">
        <v>85206</v>
      </c>
      <c r="T153" s="1" t="s">
        <v>3196</v>
      </c>
      <c r="U153" s="1" t="s">
        <v>3189</v>
      </c>
      <c r="V153" s="2" t="s">
        <v>2155</v>
      </c>
      <c r="W153" s="3"/>
    </row>
    <row r="154" spans="3:55" s="1" customFormat="1" ht="15" x14ac:dyDescent="0.25">
      <c r="C154" s="6">
        <v>41963</v>
      </c>
      <c r="D154" s="6">
        <v>41578</v>
      </c>
      <c r="E154" s="2"/>
      <c r="H154" s="1" t="s">
        <v>3158</v>
      </c>
      <c r="I154" s="1" t="s">
        <v>2155</v>
      </c>
      <c r="J154" s="1" t="s">
        <v>2156</v>
      </c>
      <c r="K154" s="1" t="s">
        <v>2157</v>
      </c>
      <c r="L154" s="4"/>
      <c r="M154" s="1" t="s">
        <v>2158</v>
      </c>
      <c r="N154" s="1" t="s">
        <v>2159</v>
      </c>
      <c r="O154" s="1" t="s">
        <v>296</v>
      </c>
      <c r="P154" s="1">
        <v>85023</v>
      </c>
      <c r="T154" s="1" t="s">
        <v>3196</v>
      </c>
      <c r="U154" s="1" t="s">
        <v>3189</v>
      </c>
      <c r="V154" s="2" t="s">
        <v>3073</v>
      </c>
      <c r="W154" s="3"/>
    </row>
    <row r="155" spans="3:55" s="1" customFormat="1" ht="15" x14ac:dyDescent="0.25">
      <c r="C155" s="6">
        <v>41963</v>
      </c>
      <c r="D155" s="6">
        <v>41571</v>
      </c>
      <c r="E155" s="2"/>
      <c r="H155" s="1" t="s">
        <v>481</v>
      </c>
      <c r="I155" s="1" t="s">
        <v>2740</v>
      </c>
      <c r="J155" s="1" t="s">
        <v>3178</v>
      </c>
      <c r="K155" s="1" t="s">
        <v>2741</v>
      </c>
      <c r="L155" s="4" t="s">
        <v>3101</v>
      </c>
      <c r="M155" s="1" t="s">
        <v>1891</v>
      </c>
      <c r="N155" s="1" t="s">
        <v>488</v>
      </c>
      <c r="O155" s="1" t="s">
        <v>296</v>
      </c>
      <c r="P155" s="1">
        <v>85206</v>
      </c>
      <c r="V155" s="2" t="s">
        <v>4852</v>
      </c>
      <c r="W155" s="3" t="s">
        <v>3161</v>
      </c>
      <c r="X155" s="1" t="s">
        <v>494</v>
      </c>
      <c r="AA155" s="1" t="s">
        <v>4712</v>
      </c>
      <c r="AB155" s="1" t="s">
        <v>4712</v>
      </c>
      <c r="AC155" s="1" t="s">
        <v>4712</v>
      </c>
      <c r="AE155" s="1" t="s">
        <v>4712</v>
      </c>
      <c r="AF155" s="1" t="s">
        <v>4712</v>
      </c>
      <c r="AG155" s="1" t="s">
        <v>4712</v>
      </c>
      <c r="AH155" s="1" t="s">
        <v>4712</v>
      </c>
      <c r="AI155" s="1" t="s">
        <v>4712</v>
      </c>
      <c r="AJ155" s="1" t="s">
        <v>4712</v>
      </c>
      <c r="AM155" s="1" t="s">
        <v>4712</v>
      </c>
      <c r="AN155" s="1" t="s">
        <v>4712</v>
      </c>
      <c r="AU155" s="1" t="s">
        <v>4712</v>
      </c>
    </row>
    <row r="156" spans="3:55" s="1" customFormat="1" ht="15" x14ac:dyDescent="0.25">
      <c r="C156" s="6">
        <v>41963</v>
      </c>
      <c r="D156" s="6">
        <v>41592</v>
      </c>
      <c r="E156" s="2"/>
      <c r="F156" s="1" t="s">
        <v>4712</v>
      </c>
      <c r="H156" s="1" t="s">
        <v>3158</v>
      </c>
      <c r="I156" s="1" t="s">
        <v>2764</v>
      </c>
      <c r="J156" s="1" t="s">
        <v>3688</v>
      </c>
      <c r="K156" s="1" t="s">
        <v>2765</v>
      </c>
      <c r="L156" s="4"/>
      <c r="M156" s="1" t="s">
        <v>1928</v>
      </c>
      <c r="N156" s="1" t="s">
        <v>488</v>
      </c>
      <c r="O156" s="1" t="s">
        <v>296</v>
      </c>
      <c r="T156" s="1" t="s">
        <v>3160</v>
      </c>
      <c r="U156" s="1" t="s">
        <v>3189</v>
      </c>
      <c r="V156" s="2" t="s">
        <v>3856</v>
      </c>
      <c r="W156" s="3" t="s">
        <v>3161</v>
      </c>
    </row>
    <row r="157" spans="3:55" s="1" customFormat="1" ht="15" x14ac:dyDescent="0.25">
      <c r="C157" s="6">
        <v>41963</v>
      </c>
      <c r="D157" s="6">
        <v>41599</v>
      </c>
      <c r="E157" s="2"/>
      <c r="G157" s="1" t="s">
        <v>3161</v>
      </c>
      <c r="H157" s="1" t="s">
        <v>481</v>
      </c>
      <c r="I157" s="1" t="s">
        <v>1941</v>
      </c>
      <c r="J157" s="1" t="s">
        <v>1942</v>
      </c>
      <c r="K157" s="1" t="s">
        <v>1943</v>
      </c>
      <c r="L157" s="4"/>
      <c r="M157" s="1" t="s">
        <v>1944</v>
      </c>
      <c r="N157" s="1" t="s">
        <v>1945</v>
      </c>
      <c r="O157" s="1" t="s">
        <v>1946</v>
      </c>
      <c r="P157" s="1">
        <v>54758</v>
      </c>
      <c r="T157" s="1" t="s">
        <v>3196</v>
      </c>
      <c r="U157" s="1" t="s">
        <v>3189</v>
      </c>
      <c r="V157" s="2" t="s">
        <v>3064</v>
      </c>
      <c r="W157" s="3" t="s">
        <v>3161</v>
      </c>
    </row>
    <row r="158" spans="3:55" s="1" customFormat="1" ht="15" x14ac:dyDescent="0.25">
      <c r="C158" s="6">
        <v>41963</v>
      </c>
      <c r="D158" s="6"/>
      <c r="E158" s="2" t="s">
        <v>4712</v>
      </c>
      <c r="H158" s="1" t="s">
        <v>481</v>
      </c>
      <c r="I158" s="1" t="s">
        <v>1918</v>
      </c>
      <c r="J158" s="1" t="s">
        <v>299</v>
      </c>
      <c r="K158" s="1" t="s">
        <v>1919</v>
      </c>
      <c r="L158" s="4" t="s">
        <v>1920</v>
      </c>
      <c r="M158" s="1" t="s">
        <v>1921</v>
      </c>
      <c r="N158" s="1" t="s">
        <v>650</v>
      </c>
      <c r="O158" s="1" t="s">
        <v>296</v>
      </c>
      <c r="P158" s="1">
        <v>85248</v>
      </c>
      <c r="V158" s="2"/>
      <c r="W158" s="3"/>
    </row>
    <row r="159" spans="3:55" s="1" customFormat="1" ht="15" x14ac:dyDescent="0.25">
      <c r="C159" s="6">
        <v>41963</v>
      </c>
      <c r="D159" s="6">
        <v>41620</v>
      </c>
      <c r="E159" s="2"/>
      <c r="H159" s="1" t="s">
        <v>481</v>
      </c>
      <c r="I159" s="1" t="s">
        <v>591</v>
      </c>
      <c r="J159" s="1" t="s">
        <v>592</v>
      </c>
      <c r="K159" s="1" t="s">
        <v>589</v>
      </c>
      <c r="L159" s="4" t="s">
        <v>593</v>
      </c>
      <c r="M159" s="1" t="s">
        <v>278</v>
      </c>
      <c r="N159" s="1" t="s">
        <v>5031</v>
      </c>
      <c r="O159" s="1" t="s">
        <v>296</v>
      </c>
      <c r="P159" s="1">
        <v>85120</v>
      </c>
      <c r="V159" s="2" t="s">
        <v>587</v>
      </c>
      <c r="W159" s="3"/>
    </row>
    <row r="160" spans="3:55" ht="15" x14ac:dyDescent="0.25">
      <c r="C160" s="3">
        <f>COUNTA(C149:C159)</f>
        <v>11</v>
      </c>
      <c r="D160" s="3">
        <f>COUNTA(D149:D159)</f>
        <v>10</v>
      </c>
      <c r="E160" s="3">
        <f>COUNTA(E149:E159)</f>
        <v>1</v>
      </c>
      <c r="F160" s="3">
        <f>COUNTA(F149:F159)</f>
        <v>1</v>
      </c>
      <c r="I160" s="6">
        <v>41963</v>
      </c>
      <c r="J160" s="1" t="s">
        <v>3432</v>
      </c>
    </row>
    <row r="161" spans="1:60" ht="15" x14ac:dyDescent="0.25">
      <c r="C161" s="3">
        <f>C160+C148+C139</f>
        <v>27</v>
      </c>
      <c r="D161" s="3">
        <f>D160+D148+D139</f>
        <v>22</v>
      </c>
      <c r="E161" s="3">
        <f>E160+E148+E139</f>
        <v>5</v>
      </c>
      <c r="F161" s="3">
        <f>F160+F148+F139</f>
        <v>1</v>
      </c>
      <c r="I161" s="11" t="s">
        <v>2671</v>
      </c>
      <c r="J161" s="1" t="s">
        <v>3432</v>
      </c>
      <c r="N161" s="5"/>
    </row>
    <row r="162" spans="1:60" ht="15" x14ac:dyDescent="0.25">
      <c r="C162" s="3">
        <f>C161+C130</f>
        <v>151</v>
      </c>
      <c r="D162" s="3">
        <f>D161+D130</f>
        <v>116</v>
      </c>
      <c r="E162" s="3">
        <f>E161+E130</f>
        <v>35</v>
      </c>
      <c r="F162" s="3">
        <f>F161+F130</f>
        <v>4</v>
      </c>
      <c r="I162" s="11" t="s">
        <v>2672</v>
      </c>
      <c r="J162" s="1" t="s">
        <v>3432</v>
      </c>
      <c r="N162" s="5"/>
    </row>
    <row r="163" spans="1:60" s="1" customFormat="1" ht="15" x14ac:dyDescent="0.25">
      <c r="A163" s="8" t="s">
        <v>1318</v>
      </c>
      <c r="B163" s="1">
        <v>25</v>
      </c>
      <c r="C163" s="6">
        <v>41977</v>
      </c>
      <c r="D163" s="2"/>
      <c r="E163" s="2" t="s">
        <v>4712</v>
      </c>
      <c r="H163" s="1" t="s">
        <v>3158</v>
      </c>
      <c r="I163" s="1" t="s">
        <v>4805</v>
      </c>
      <c r="J163" s="1" t="s">
        <v>3311</v>
      </c>
      <c r="L163" s="4"/>
      <c r="M163" s="1" t="s">
        <v>4980</v>
      </c>
      <c r="N163" s="1" t="s">
        <v>4981</v>
      </c>
      <c r="O163" s="1" t="s">
        <v>3575</v>
      </c>
      <c r="W163" s="3"/>
    </row>
    <row r="164" spans="1:60" s="1" customFormat="1" ht="15" x14ac:dyDescent="0.25">
      <c r="A164" s="8" t="s">
        <v>1319</v>
      </c>
      <c r="B164" s="1">
        <v>25</v>
      </c>
      <c r="C164" s="6">
        <v>41977</v>
      </c>
      <c r="D164" s="2"/>
      <c r="E164" s="2" t="s">
        <v>4712</v>
      </c>
      <c r="H164" s="1" t="s">
        <v>481</v>
      </c>
      <c r="I164" s="1" t="s">
        <v>4805</v>
      </c>
      <c r="J164" s="1" t="s">
        <v>4806</v>
      </c>
      <c r="K164" s="1" t="s">
        <v>4979</v>
      </c>
      <c r="L164" s="4"/>
      <c r="M164" s="1" t="s">
        <v>4980</v>
      </c>
      <c r="N164" s="1" t="s">
        <v>4981</v>
      </c>
      <c r="O164" s="1" t="s">
        <v>3575</v>
      </c>
      <c r="W164" s="3"/>
    </row>
    <row r="165" spans="1:60" s="1" customFormat="1" ht="15" x14ac:dyDescent="0.25">
      <c r="A165" s="8" t="s">
        <v>4890</v>
      </c>
      <c r="B165" s="1">
        <v>25</v>
      </c>
      <c r="C165" s="6">
        <v>41977</v>
      </c>
      <c r="D165" s="2"/>
      <c r="E165" s="2" t="s">
        <v>4712</v>
      </c>
      <c r="H165" s="1" t="s">
        <v>3158</v>
      </c>
      <c r="I165" s="1" t="s">
        <v>1321</v>
      </c>
      <c r="J165" s="1" t="s">
        <v>1322</v>
      </c>
      <c r="L165" s="4"/>
      <c r="M165" s="1" t="s">
        <v>3619</v>
      </c>
      <c r="N165" s="1" t="s">
        <v>3620</v>
      </c>
      <c r="O165" s="1" t="s">
        <v>3575</v>
      </c>
      <c r="V165" s="2"/>
      <c r="W165" s="3"/>
    </row>
    <row r="166" spans="1:60" s="1" customFormat="1" ht="15" x14ac:dyDescent="0.25">
      <c r="A166" s="8" t="s">
        <v>1320</v>
      </c>
      <c r="B166" s="1">
        <v>25</v>
      </c>
      <c r="C166" s="6">
        <v>41977</v>
      </c>
      <c r="D166" s="6"/>
      <c r="E166" s="2" t="s">
        <v>4712</v>
      </c>
      <c r="H166" s="1" t="s">
        <v>3158</v>
      </c>
      <c r="I166" s="1" t="s">
        <v>272</v>
      </c>
      <c r="J166" s="1" t="s">
        <v>3786</v>
      </c>
      <c r="K166" s="1" t="s">
        <v>3616</v>
      </c>
      <c r="L166" s="4" t="s">
        <v>3617</v>
      </c>
      <c r="M166" s="1" t="s">
        <v>3618</v>
      </c>
      <c r="N166" s="1" t="s">
        <v>488</v>
      </c>
      <c r="O166" s="1" t="s">
        <v>296</v>
      </c>
      <c r="P166" s="1">
        <v>85206</v>
      </c>
      <c r="V166" s="2"/>
      <c r="W166" s="3"/>
      <c r="BH166" s="1" t="s">
        <v>2388</v>
      </c>
    </row>
    <row r="167" spans="1:60" s="1" customFormat="1" ht="15" x14ac:dyDescent="0.25">
      <c r="C167" s="6">
        <v>41977</v>
      </c>
      <c r="D167" s="2"/>
      <c r="E167" s="2" t="s">
        <v>4712</v>
      </c>
      <c r="H167" s="1" t="s">
        <v>481</v>
      </c>
      <c r="I167" s="1" t="s">
        <v>1015</v>
      </c>
      <c r="J167" s="1" t="s">
        <v>2949</v>
      </c>
      <c r="K167" s="1" t="s">
        <v>1981</v>
      </c>
      <c r="L167" s="4"/>
      <c r="M167" s="1" t="s">
        <v>4977</v>
      </c>
      <c r="N167" s="1" t="s">
        <v>4978</v>
      </c>
      <c r="O167" s="1" t="s">
        <v>296</v>
      </c>
      <c r="P167" s="1">
        <v>85234</v>
      </c>
      <c r="V167" s="2"/>
      <c r="W167" s="3"/>
      <c r="AA167" s="1" t="s">
        <v>4712</v>
      </c>
      <c r="AB167" s="1" t="s">
        <v>4712</v>
      </c>
      <c r="AC167" s="1" t="s">
        <v>4712</v>
      </c>
      <c r="AI167" s="1" t="s">
        <v>4712</v>
      </c>
    </row>
    <row r="168" spans="1:60" s="1" customFormat="1" ht="15" x14ac:dyDescent="0.25">
      <c r="A168" s="8" t="s">
        <v>1316</v>
      </c>
      <c r="B168" s="1">
        <v>25</v>
      </c>
      <c r="C168" s="6">
        <v>41977</v>
      </c>
      <c r="D168" s="6"/>
      <c r="E168" s="2" t="s">
        <v>4712</v>
      </c>
      <c r="F168" s="2"/>
      <c r="H168" s="1" t="s">
        <v>3158</v>
      </c>
      <c r="I168" s="1" t="s">
        <v>1293</v>
      </c>
      <c r="J168" s="1" t="s">
        <v>1658</v>
      </c>
      <c r="K168" s="1" t="s">
        <v>1982</v>
      </c>
      <c r="L168" s="4" t="s">
        <v>1983</v>
      </c>
      <c r="M168" s="1" t="s">
        <v>1986</v>
      </c>
      <c r="N168" s="1" t="s">
        <v>4976</v>
      </c>
      <c r="O168" s="1" t="s">
        <v>4919</v>
      </c>
      <c r="P168" s="1">
        <v>87122</v>
      </c>
      <c r="V168" s="2"/>
      <c r="W168" s="3"/>
    </row>
    <row r="169" spans="1:60" s="1" customFormat="1" ht="15" x14ac:dyDescent="0.25">
      <c r="A169" s="8" t="s">
        <v>1315</v>
      </c>
      <c r="B169" s="1">
        <v>25</v>
      </c>
      <c r="C169" s="6">
        <v>41977</v>
      </c>
      <c r="D169" s="6"/>
      <c r="E169" s="2" t="s">
        <v>4712</v>
      </c>
      <c r="F169" s="2"/>
      <c r="H169" s="1" t="s">
        <v>481</v>
      </c>
      <c r="I169" s="1" t="s">
        <v>1293</v>
      </c>
      <c r="J169" s="1" t="s">
        <v>3082</v>
      </c>
      <c r="K169" s="1" t="s">
        <v>1984</v>
      </c>
      <c r="L169" s="4" t="s">
        <v>1985</v>
      </c>
      <c r="M169" s="1" t="s">
        <v>1986</v>
      </c>
      <c r="N169" s="1" t="s">
        <v>4976</v>
      </c>
      <c r="O169" s="1" t="s">
        <v>4919</v>
      </c>
      <c r="P169" s="1">
        <v>87122</v>
      </c>
      <c r="V169" s="2"/>
      <c r="W169" s="3"/>
    </row>
    <row r="170" spans="1:60" ht="15" x14ac:dyDescent="0.25">
      <c r="C170" s="3">
        <f>COUNTA(C163:C169)</f>
        <v>7</v>
      </c>
      <c r="D170" s="3">
        <f>COUNTA(D163:D169)</f>
        <v>0</v>
      </c>
      <c r="E170" s="3">
        <f>COUNTA(E163:E169)</f>
        <v>7</v>
      </c>
      <c r="F170" s="3">
        <f>COUNTA(F163:F169)</f>
        <v>0</v>
      </c>
      <c r="I170" s="6">
        <v>41977</v>
      </c>
      <c r="J170" s="1" t="s">
        <v>3432</v>
      </c>
    </row>
    <row r="171" spans="1:60" s="1" customFormat="1" ht="15" x14ac:dyDescent="0.25">
      <c r="A171" s="8" t="s">
        <v>4842</v>
      </c>
      <c r="B171" s="1">
        <v>25</v>
      </c>
      <c r="C171" s="6">
        <v>41984</v>
      </c>
      <c r="D171" s="2"/>
      <c r="E171" s="2" t="s">
        <v>4712</v>
      </c>
      <c r="H171" s="1" t="s">
        <v>3158</v>
      </c>
      <c r="I171" s="1" t="s">
        <v>2730</v>
      </c>
      <c r="J171" s="1" t="s">
        <v>3159</v>
      </c>
      <c r="K171" s="1" t="s">
        <v>3707</v>
      </c>
      <c r="L171" s="4"/>
      <c r="M171" s="1" t="s">
        <v>3708</v>
      </c>
      <c r="N171" s="1" t="s">
        <v>488</v>
      </c>
      <c r="O171" s="1" t="s">
        <v>296</v>
      </c>
      <c r="P171" s="1">
        <v>85208</v>
      </c>
      <c r="V171" s="2"/>
      <c r="W171" s="3"/>
    </row>
    <row r="172" spans="1:60" s="1" customFormat="1" ht="15" x14ac:dyDescent="0.25">
      <c r="A172" s="8"/>
      <c r="C172" s="6">
        <v>41984</v>
      </c>
      <c r="D172" s="6"/>
      <c r="E172" s="2" t="s">
        <v>4712</v>
      </c>
      <c r="H172" s="1" t="s">
        <v>3158</v>
      </c>
      <c r="I172" s="1" t="s">
        <v>4847</v>
      </c>
      <c r="J172" s="1" t="s">
        <v>363</v>
      </c>
      <c r="K172" s="1" t="s">
        <v>3709</v>
      </c>
      <c r="L172" s="4" t="s">
        <v>3249</v>
      </c>
      <c r="M172" s="1" t="s">
        <v>840</v>
      </c>
      <c r="N172" s="1" t="s">
        <v>5031</v>
      </c>
      <c r="O172" s="1" t="s">
        <v>296</v>
      </c>
      <c r="P172" s="1">
        <v>85119</v>
      </c>
      <c r="V172" s="2"/>
      <c r="W172" s="3"/>
    </row>
    <row r="173" spans="1:60" s="1" customFormat="1" ht="15" x14ac:dyDescent="0.25">
      <c r="A173" s="8"/>
      <c r="C173" s="6">
        <v>41984</v>
      </c>
      <c r="D173" s="6"/>
      <c r="E173" s="2" t="s">
        <v>4712</v>
      </c>
      <c r="H173" s="1" t="s">
        <v>481</v>
      </c>
      <c r="I173" s="1" t="s">
        <v>4847</v>
      </c>
      <c r="J173" s="1" t="s">
        <v>4008</v>
      </c>
      <c r="K173" s="1" t="s">
        <v>3250</v>
      </c>
      <c r="L173" s="4" t="s">
        <v>3251</v>
      </c>
      <c r="M173" s="1" t="s">
        <v>840</v>
      </c>
      <c r="N173" s="1" t="s">
        <v>5031</v>
      </c>
      <c r="O173" s="1" t="s">
        <v>296</v>
      </c>
      <c r="P173" s="1">
        <v>85119</v>
      </c>
      <c r="V173" s="2"/>
      <c r="W173" s="3"/>
    </row>
    <row r="174" spans="1:60" s="1" customFormat="1" ht="15" x14ac:dyDescent="0.25">
      <c r="A174" s="8" t="s">
        <v>2580</v>
      </c>
      <c r="B174" s="1">
        <v>25</v>
      </c>
      <c r="C174" s="6">
        <v>41984</v>
      </c>
      <c r="D174" s="6">
        <v>41613</v>
      </c>
      <c r="E174" s="2"/>
      <c r="G174" s="1" t="s">
        <v>3161</v>
      </c>
      <c r="H174" s="1" t="s">
        <v>481</v>
      </c>
      <c r="I174" s="1" t="s">
        <v>4363</v>
      </c>
      <c r="J174" s="1" t="s">
        <v>4364</v>
      </c>
      <c r="K174" s="1" t="s">
        <v>5015</v>
      </c>
      <c r="L174" s="4" t="s">
        <v>5014</v>
      </c>
      <c r="M174" s="1" t="s">
        <v>5016</v>
      </c>
      <c r="N174" s="1" t="s">
        <v>488</v>
      </c>
      <c r="O174" s="1" t="s">
        <v>296</v>
      </c>
      <c r="T174" s="1" t="s">
        <v>3196</v>
      </c>
      <c r="U174" s="1" t="s">
        <v>4362</v>
      </c>
      <c r="V174" s="2"/>
      <c r="W174" s="3"/>
      <c r="X174" s="1" t="s">
        <v>2392</v>
      </c>
    </row>
    <row r="175" spans="1:60" s="1" customFormat="1" ht="15" x14ac:dyDescent="0.25">
      <c r="A175" s="8" t="s">
        <v>2581</v>
      </c>
      <c r="B175" s="1">
        <v>25</v>
      </c>
      <c r="C175" s="6">
        <v>41984</v>
      </c>
      <c r="D175" s="6">
        <v>41613</v>
      </c>
      <c r="E175" s="2"/>
      <c r="G175" s="1" t="s">
        <v>3161</v>
      </c>
      <c r="H175" s="1" t="s">
        <v>3158</v>
      </c>
      <c r="I175" s="1" t="s">
        <v>4363</v>
      </c>
      <c r="J175" s="1" t="s">
        <v>4578</v>
      </c>
      <c r="K175" s="1" t="s">
        <v>5015</v>
      </c>
      <c r="L175" s="4" t="s">
        <v>5014</v>
      </c>
      <c r="M175" s="1" t="s">
        <v>5016</v>
      </c>
      <c r="N175" s="1" t="s">
        <v>488</v>
      </c>
      <c r="O175" s="1" t="s">
        <v>296</v>
      </c>
      <c r="T175" s="1" t="s">
        <v>3196</v>
      </c>
      <c r="U175" s="1" t="s">
        <v>3161</v>
      </c>
      <c r="V175" s="2"/>
      <c r="W175" s="3"/>
      <c r="X175" s="1" t="s">
        <v>2388</v>
      </c>
    </row>
    <row r="176" spans="1:60" s="1" customFormat="1" ht="15" x14ac:dyDescent="0.25">
      <c r="C176" s="6">
        <v>41984</v>
      </c>
      <c r="D176" s="2"/>
      <c r="E176" s="2" t="s">
        <v>4712</v>
      </c>
      <c r="H176" s="1" t="s">
        <v>481</v>
      </c>
      <c r="I176" s="1" t="s">
        <v>1873</v>
      </c>
      <c r="J176" s="1" t="s">
        <v>3082</v>
      </c>
      <c r="K176" s="1" t="s">
        <v>851</v>
      </c>
      <c r="L176" s="4" t="s">
        <v>852</v>
      </c>
      <c r="M176" s="1" t="s">
        <v>4990</v>
      </c>
      <c r="N176" s="1" t="s">
        <v>126</v>
      </c>
      <c r="O176" s="1" t="s">
        <v>296</v>
      </c>
      <c r="P176" s="1">
        <v>85204</v>
      </c>
      <c r="V176" s="2"/>
      <c r="W176" s="3"/>
      <c r="X176" s="1" t="s">
        <v>2388</v>
      </c>
    </row>
    <row r="177" spans="1:30" s="1" customFormat="1" ht="15" x14ac:dyDescent="0.25">
      <c r="A177" s="8" t="s">
        <v>1670</v>
      </c>
      <c r="B177" s="1">
        <v>25</v>
      </c>
      <c r="C177" s="6">
        <v>41984</v>
      </c>
      <c r="D177" s="6">
        <v>41571</v>
      </c>
      <c r="E177" s="2"/>
      <c r="F177" s="2"/>
      <c r="H177" s="1" t="s">
        <v>3158</v>
      </c>
      <c r="I177" s="1" t="s">
        <v>3675</v>
      </c>
      <c r="J177" s="1" t="s">
        <v>3676</v>
      </c>
      <c r="K177" s="1" t="s">
        <v>3677</v>
      </c>
      <c r="L177" s="4" t="s">
        <v>3679</v>
      </c>
      <c r="M177" s="1" t="s">
        <v>3678</v>
      </c>
      <c r="N177" s="1" t="s">
        <v>488</v>
      </c>
      <c r="O177" s="1" t="s">
        <v>296</v>
      </c>
      <c r="P177" s="1">
        <v>85209</v>
      </c>
      <c r="S177" s="1" t="s">
        <v>1667</v>
      </c>
      <c r="V177" s="2"/>
      <c r="W177" s="3"/>
      <c r="X177" s="1" t="s">
        <v>2388</v>
      </c>
    </row>
    <row r="178" spans="1:30" s="1" customFormat="1" ht="15" x14ac:dyDescent="0.25">
      <c r="A178" s="8"/>
      <c r="C178" s="6">
        <v>41984</v>
      </c>
      <c r="D178" s="6"/>
      <c r="E178" s="2" t="s">
        <v>4712</v>
      </c>
      <c r="H178" s="1" t="s">
        <v>3158</v>
      </c>
      <c r="I178" s="1" t="s">
        <v>4846</v>
      </c>
      <c r="J178" s="1" t="s">
        <v>2161</v>
      </c>
      <c r="K178" s="1" t="s">
        <v>842</v>
      </c>
      <c r="L178" s="4" t="s">
        <v>850</v>
      </c>
      <c r="M178" s="1" t="s">
        <v>4996</v>
      </c>
      <c r="N178" s="1" t="s">
        <v>488</v>
      </c>
      <c r="O178" s="1" t="s">
        <v>296</v>
      </c>
      <c r="P178" s="1">
        <v>85213</v>
      </c>
      <c r="V178" s="2"/>
      <c r="W178" s="3"/>
    </row>
    <row r="179" spans="1:30" s="1" customFormat="1" ht="15" x14ac:dyDescent="0.25">
      <c r="A179" s="8"/>
      <c r="C179" s="6">
        <v>41984</v>
      </c>
      <c r="D179" s="6">
        <v>41599</v>
      </c>
      <c r="E179" s="2"/>
      <c r="H179" s="1" t="s">
        <v>3158</v>
      </c>
      <c r="I179" s="1" t="s">
        <v>538</v>
      </c>
      <c r="J179" s="1" t="s">
        <v>492</v>
      </c>
      <c r="K179" s="1" t="s">
        <v>1198</v>
      </c>
      <c r="L179" s="4"/>
      <c r="M179" s="1" t="s">
        <v>4007</v>
      </c>
      <c r="N179" s="1" t="s">
        <v>488</v>
      </c>
      <c r="O179" s="1" t="s">
        <v>296</v>
      </c>
      <c r="P179" s="1">
        <v>85208</v>
      </c>
      <c r="V179" s="2" t="s">
        <v>334</v>
      </c>
      <c r="W179" s="3" t="s">
        <v>3161</v>
      </c>
    </row>
    <row r="180" spans="1:30" s="1" customFormat="1" ht="15" x14ac:dyDescent="0.25">
      <c r="A180" s="8" t="s">
        <v>3369</v>
      </c>
      <c r="B180" s="1">
        <v>25</v>
      </c>
      <c r="C180" s="6">
        <v>41984</v>
      </c>
      <c r="D180" s="2"/>
      <c r="E180" s="2" t="s">
        <v>4712</v>
      </c>
      <c r="H180" s="1" t="s">
        <v>3158</v>
      </c>
      <c r="I180" s="1" t="s">
        <v>2376</v>
      </c>
      <c r="J180" s="1" t="s">
        <v>3614</v>
      </c>
      <c r="K180" s="1" t="s">
        <v>4992</v>
      </c>
      <c r="L180" s="4" t="s">
        <v>3615</v>
      </c>
      <c r="M180" s="1" t="s">
        <v>4991</v>
      </c>
      <c r="N180" s="1" t="s">
        <v>488</v>
      </c>
      <c r="O180" s="1" t="s">
        <v>296</v>
      </c>
      <c r="P180" s="1">
        <v>85213</v>
      </c>
      <c r="S180" s="1" t="s">
        <v>4319</v>
      </c>
      <c r="V180" s="1" t="s">
        <v>4848</v>
      </c>
      <c r="W180" s="3"/>
      <c r="X180" s="1" t="s">
        <v>2564</v>
      </c>
    </row>
    <row r="181" spans="1:30" s="1" customFormat="1" ht="15" x14ac:dyDescent="0.25">
      <c r="A181" s="8"/>
      <c r="C181" s="6">
        <v>41984</v>
      </c>
      <c r="D181" s="6"/>
      <c r="E181" s="2" t="s">
        <v>4712</v>
      </c>
      <c r="H181" s="1" t="s">
        <v>481</v>
      </c>
      <c r="I181" s="1" t="s">
        <v>4850</v>
      </c>
      <c r="J181" s="1" t="s">
        <v>4851</v>
      </c>
      <c r="K181" s="1" t="s">
        <v>4994</v>
      </c>
      <c r="L181" s="4"/>
      <c r="M181" s="1" t="s">
        <v>4995</v>
      </c>
      <c r="N181" s="1" t="s">
        <v>4997</v>
      </c>
      <c r="O181" s="1" t="s">
        <v>4998</v>
      </c>
      <c r="P181" s="1">
        <v>55072</v>
      </c>
      <c r="W181" s="3"/>
    </row>
    <row r="182" spans="1:30" s="1" customFormat="1" ht="15" x14ac:dyDescent="0.25">
      <c r="C182" s="6">
        <v>41984</v>
      </c>
      <c r="D182" s="6"/>
      <c r="E182" s="2" t="s">
        <v>4712</v>
      </c>
      <c r="H182" s="1" t="s">
        <v>3158</v>
      </c>
      <c r="I182" s="1" t="s">
        <v>4999</v>
      </c>
      <c r="J182" s="1" t="s">
        <v>2161</v>
      </c>
      <c r="K182" s="1" t="s">
        <v>5000</v>
      </c>
      <c r="L182" s="4" t="s">
        <v>2391</v>
      </c>
      <c r="M182" s="1" t="s">
        <v>5001</v>
      </c>
      <c r="N182" s="1" t="s">
        <v>1676</v>
      </c>
      <c r="O182" s="1" t="s">
        <v>296</v>
      </c>
      <c r="P182" s="1">
        <v>85255</v>
      </c>
      <c r="V182" s="2"/>
      <c r="W182" s="3"/>
    </row>
    <row r="183" spans="1:30" s="1" customFormat="1" ht="15" x14ac:dyDescent="0.25">
      <c r="A183" s="8" t="s">
        <v>3370</v>
      </c>
      <c r="B183" s="1">
        <v>25</v>
      </c>
      <c r="C183" s="6">
        <v>41984</v>
      </c>
      <c r="D183" s="2"/>
      <c r="E183" s="2" t="s">
        <v>4712</v>
      </c>
      <c r="H183" s="1" t="s">
        <v>481</v>
      </c>
      <c r="I183" s="1" t="s">
        <v>4848</v>
      </c>
      <c r="J183" s="1" t="s">
        <v>4849</v>
      </c>
      <c r="K183" s="1" t="s">
        <v>4993</v>
      </c>
      <c r="L183" s="4"/>
      <c r="M183" s="1" t="s">
        <v>4991</v>
      </c>
      <c r="N183" s="1" t="s">
        <v>488</v>
      </c>
      <c r="O183" s="1" t="s">
        <v>296</v>
      </c>
      <c r="P183" s="1">
        <v>85213</v>
      </c>
      <c r="V183" s="1" t="s">
        <v>2376</v>
      </c>
      <c r="W183" s="3"/>
    </row>
    <row r="184" spans="1:30" ht="15" x14ac:dyDescent="0.25">
      <c r="C184" s="3">
        <f>COUNTA(C171:C183)</f>
        <v>13</v>
      </c>
      <c r="D184" s="3">
        <f>COUNTA(D171:D183)</f>
        <v>4</v>
      </c>
      <c r="E184" s="3">
        <f>COUNTA(E171:E183)</f>
        <v>9</v>
      </c>
      <c r="F184" s="3">
        <f>COUNTA(F171:F183)</f>
        <v>0</v>
      </c>
      <c r="I184" s="6">
        <v>41984</v>
      </c>
      <c r="J184" s="1" t="s">
        <v>3432</v>
      </c>
    </row>
    <row r="185" spans="1:30" s="1" customFormat="1" ht="15" x14ac:dyDescent="0.25">
      <c r="C185" s="6">
        <v>41991</v>
      </c>
      <c r="D185" s="6">
        <v>41613</v>
      </c>
      <c r="E185" s="2"/>
      <c r="G185" s="1" t="s">
        <v>3161</v>
      </c>
      <c r="H185" s="1" t="s">
        <v>481</v>
      </c>
      <c r="I185" s="1" t="s">
        <v>3197</v>
      </c>
      <c r="J185" s="1" t="s">
        <v>3198</v>
      </c>
      <c r="K185" s="1" t="s">
        <v>644</v>
      </c>
      <c r="L185" s="4" t="s">
        <v>3199</v>
      </c>
      <c r="M185" s="1" t="s">
        <v>645</v>
      </c>
      <c r="N185" s="1" t="s">
        <v>646</v>
      </c>
      <c r="O185" s="1" t="s">
        <v>647</v>
      </c>
      <c r="P185" s="1" t="s">
        <v>648</v>
      </c>
      <c r="T185" s="1" t="s">
        <v>3196</v>
      </c>
      <c r="U185" s="1" t="s">
        <v>3161</v>
      </c>
      <c r="V185" s="2" t="s">
        <v>2746</v>
      </c>
      <c r="W185" s="3"/>
      <c r="X185" s="1" t="s">
        <v>2564</v>
      </c>
    </row>
    <row r="186" spans="1:30" s="1" customFormat="1" ht="15" x14ac:dyDescent="0.25">
      <c r="C186" s="6">
        <v>41991</v>
      </c>
      <c r="D186" s="2"/>
      <c r="E186" s="2" t="s">
        <v>4712</v>
      </c>
      <c r="G186" s="1" t="s">
        <v>3161</v>
      </c>
      <c r="H186" s="1" t="s">
        <v>481</v>
      </c>
      <c r="I186" s="1" t="s">
        <v>3507</v>
      </c>
      <c r="J186" s="1" t="s">
        <v>3045</v>
      </c>
      <c r="K186" s="1" t="s">
        <v>4438</v>
      </c>
      <c r="L186" s="4" t="s">
        <v>3509</v>
      </c>
      <c r="M186" s="1" t="s">
        <v>3508</v>
      </c>
      <c r="N186" s="1" t="s">
        <v>488</v>
      </c>
      <c r="O186" s="1" t="s">
        <v>296</v>
      </c>
      <c r="P186" s="1">
        <v>85208</v>
      </c>
      <c r="V186" s="2"/>
      <c r="W186" s="3" t="s">
        <v>3161</v>
      </c>
      <c r="X186" s="1" t="s">
        <v>2564</v>
      </c>
    </row>
    <row r="187" spans="1:30" s="1" customFormat="1" ht="15" x14ac:dyDescent="0.25">
      <c r="A187" s="8"/>
      <c r="C187" s="6">
        <v>41991</v>
      </c>
      <c r="D187" s="2"/>
      <c r="E187" s="2" t="s">
        <v>4712</v>
      </c>
      <c r="H187" s="1" t="s">
        <v>3158</v>
      </c>
      <c r="I187" s="1" t="s">
        <v>770</v>
      </c>
      <c r="J187" s="1" t="s">
        <v>103</v>
      </c>
      <c r="K187" s="1" t="s">
        <v>772</v>
      </c>
      <c r="L187" s="4" t="s">
        <v>771</v>
      </c>
      <c r="M187" s="1" t="s">
        <v>3502</v>
      </c>
      <c r="N187" s="1" t="s">
        <v>488</v>
      </c>
      <c r="O187" s="1" t="s">
        <v>296</v>
      </c>
      <c r="P187" s="1">
        <v>85204</v>
      </c>
      <c r="V187" s="2"/>
      <c r="W187" s="3"/>
    </row>
    <row r="188" spans="1:30" s="1" customFormat="1" ht="15" x14ac:dyDescent="0.25">
      <c r="A188" s="8"/>
      <c r="C188" s="6">
        <v>41991</v>
      </c>
      <c r="D188" s="2"/>
      <c r="E188" s="2" t="s">
        <v>4712</v>
      </c>
      <c r="H188" s="1" t="s">
        <v>481</v>
      </c>
      <c r="I188" s="1" t="s">
        <v>4558</v>
      </c>
      <c r="J188" s="1" t="s">
        <v>3790</v>
      </c>
      <c r="K188" s="1" t="s">
        <v>772</v>
      </c>
      <c r="L188" s="4" t="s">
        <v>771</v>
      </c>
      <c r="M188" s="1" t="s">
        <v>3502</v>
      </c>
      <c r="N188" s="1" t="s">
        <v>488</v>
      </c>
      <c r="O188" s="1" t="s">
        <v>296</v>
      </c>
      <c r="P188" s="1">
        <v>85204</v>
      </c>
      <c r="V188" s="2"/>
      <c r="W188" s="3"/>
    </row>
    <row r="189" spans="1:30" s="1" customFormat="1" ht="15" x14ac:dyDescent="0.25">
      <c r="A189" s="8" t="s">
        <v>3635</v>
      </c>
      <c r="B189" s="1">
        <v>25</v>
      </c>
      <c r="C189" s="6">
        <v>41991</v>
      </c>
      <c r="D189" s="6"/>
      <c r="E189" s="2" t="s">
        <v>4712</v>
      </c>
      <c r="H189" s="1" t="s">
        <v>3158</v>
      </c>
      <c r="I189" s="1" t="s">
        <v>2283</v>
      </c>
      <c r="J189" s="1" t="s">
        <v>788</v>
      </c>
      <c r="K189" s="1" t="s">
        <v>3813</v>
      </c>
      <c r="L189" s="4" t="s">
        <v>761</v>
      </c>
      <c r="V189" s="2"/>
      <c r="W189" s="3"/>
    </row>
    <row r="190" spans="1:30" s="1" customFormat="1" ht="15" x14ac:dyDescent="0.25">
      <c r="A190" s="8" t="s">
        <v>3634</v>
      </c>
      <c r="B190" s="1">
        <v>25</v>
      </c>
      <c r="C190" s="6">
        <v>41991</v>
      </c>
      <c r="E190" s="2" t="s">
        <v>4712</v>
      </c>
      <c r="H190" s="1" t="s">
        <v>481</v>
      </c>
      <c r="I190" s="1" t="s">
        <v>2283</v>
      </c>
      <c r="J190" s="1" t="s">
        <v>669</v>
      </c>
      <c r="K190" s="1" t="s">
        <v>3813</v>
      </c>
      <c r="L190" s="4" t="s">
        <v>761</v>
      </c>
      <c r="V190" s="2"/>
      <c r="W190" s="3"/>
    </row>
    <row r="191" spans="1:30" s="1" customFormat="1" ht="15" x14ac:dyDescent="0.25">
      <c r="A191" s="8" t="s">
        <v>3365</v>
      </c>
      <c r="B191" s="1">
        <v>25</v>
      </c>
      <c r="C191" s="6">
        <v>41991</v>
      </c>
      <c r="D191" s="6">
        <v>41641</v>
      </c>
      <c r="E191" s="2"/>
      <c r="G191" s="1" t="s">
        <v>3161</v>
      </c>
      <c r="H191" s="1" t="s">
        <v>481</v>
      </c>
      <c r="I191" s="1" t="s">
        <v>4725</v>
      </c>
      <c r="J191" s="1" t="s">
        <v>2152</v>
      </c>
      <c r="K191" s="1" t="s">
        <v>4961</v>
      </c>
      <c r="L191" s="4" t="s">
        <v>4726</v>
      </c>
      <c r="M191" s="1" t="s">
        <v>760</v>
      </c>
      <c r="N191" s="1" t="s">
        <v>488</v>
      </c>
      <c r="O191" s="1" t="s">
        <v>296</v>
      </c>
      <c r="P191" s="1">
        <v>85213</v>
      </c>
      <c r="V191" s="2"/>
      <c r="W191" s="3"/>
      <c r="X191" s="1" t="s">
        <v>2564</v>
      </c>
      <c r="AA191" s="1" t="s">
        <v>4712</v>
      </c>
      <c r="AB191" s="1" t="s">
        <v>4712</v>
      </c>
      <c r="AD191" s="1" t="s">
        <v>4712</v>
      </c>
    </row>
    <row r="192" spans="1:30" s="1" customFormat="1" ht="15" x14ac:dyDescent="0.25">
      <c r="A192" s="8" t="s">
        <v>3366</v>
      </c>
      <c r="B192" s="1">
        <v>25</v>
      </c>
      <c r="C192" s="6">
        <v>41991</v>
      </c>
      <c r="D192" s="6">
        <v>41641</v>
      </c>
      <c r="E192" s="2"/>
      <c r="G192" s="1" t="s">
        <v>3161</v>
      </c>
      <c r="H192" s="1" t="s">
        <v>3158</v>
      </c>
      <c r="I192" s="1" t="s">
        <v>4725</v>
      </c>
      <c r="J192" s="1" t="s">
        <v>4727</v>
      </c>
      <c r="K192" s="1" t="s">
        <v>4961</v>
      </c>
      <c r="L192" s="4" t="s">
        <v>4726</v>
      </c>
      <c r="M192" s="1" t="s">
        <v>760</v>
      </c>
      <c r="N192" s="1" t="s">
        <v>488</v>
      </c>
      <c r="O192" s="1" t="s">
        <v>296</v>
      </c>
      <c r="P192" s="1">
        <v>85213</v>
      </c>
      <c r="V192" s="2"/>
      <c r="W192" s="3"/>
      <c r="X192" s="1" t="s">
        <v>2568</v>
      </c>
      <c r="AA192" s="1" t="s">
        <v>4712</v>
      </c>
      <c r="AB192" s="1" t="s">
        <v>4712</v>
      </c>
      <c r="AD192" s="1" t="s">
        <v>4712</v>
      </c>
    </row>
    <row r="193" spans="1:55" s="1" customFormat="1" ht="15" x14ac:dyDescent="0.25">
      <c r="A193" s="8" t="s">
        <v>1327</v>
      </c>
      <c r="B193" s="1">
        <v>25</v>
      </c>
      <c r="C193" s="6">
        <v>41991</v>
      </c>
      <c r="D193" s="6">
        <v>41634</v>
      </c>
      <c r="E193" s="2"/>
      <c r="G193" s="1" t="s">
        <v>3161</v>
      </c>
      <c r="H193" s="1" t="s">
        <v>3158</v>
      </c>
      <c r="I193" s="1" t="s">
        <v>338</v>
      </c>
      <c r="J193" s="1" t="s">
        <v>1604</v>
      </c>
      <c r="K193" s="1" t="s">
        <v>4926</v>
      </c>
      <c r="L193" s="4" t="s">
        <v>339</v>
      </c>
      <c r="M193" s="1" t="s">
        <v>5172</v>
      </c>
      <c r="N193" s="1" t="s">
        <v>340</v>
      </c>
      <c r="O193" s="1" t="s">
        <v>341</v>
      </c>
      <c r="P193" s="1">
        <v>62675</v>
      </c>
      <c r="S193" s="1" t="s">
        <v>342</v>
      </c>
      <c r="T193" s="1" t="s">
        <v>3175</v>
      </c>
      <c r="U193" s="1" t="s">
        <v>3161</v>
      </c>
      <c r="V193" s="2"/>
      <c r="W193" s="3" t="s">
        <v>3161</v>
      </c>
      <c r="X193" s="1" t="s">
        <v>2388</v>
      </c>
    </row>
    <row r="194" spans="1:55" s="1" customFormat="1" ht="15" x14ac:dyDescent="0.25">
      <c r="A194" s="8" t="s">
        <v>1328</v>
      </c>
      <c r="B194" s="1">
        <v>25</v>
      </c>
      <c r="C194" s="6">
        <v>41991</v>
      </c>
      <c r="D194" s="6">
        <v>41634</v>
      </c>
      <c r="E194" s="2"/>
      <c r="G194" s="1" t="s">
        <v>3161</v>
      </c>
      <c r="H194" s="1" t="s">
        <v>481</v>
      </c>
      <c r="I194" s="1" t="s">
        <v>338</v>
      </c>
      <c r="J194" s="1" t="s">
        <v>1549</v>
      </c>
      <c r="K194" s="1" t="s">
        <v>4926</v>
      </c>
      <c r="L194" s="4" t="s">
        <v>339</v>
      </c>
      <c r="M194" s="1" t="s">
        <v>5172</v>
      </c>
      <c r="N194" s="1" t="s">
        <v>340</v>
      </c>
      <c r="O194" s="1" t="s">
        <v>341</v>
      </c>
      <c r="P194" s="1">
        <v>62675</v>
      </c>
      <c r="S194" s="1" t="s">
        <v>342</v>
      </c>
      <c r="T194" s="1" t="s">
        <v>3175</v>
      </c>
      <c r="U194" s="1" t="s">
        <v>343</v>
      </c>
      <c r="V194" s="2"/>
      <c r="W194" s="3" t="s">
        <v>3161</v>
      </c>
      <c r="X194" s="1" t="s">
        <v>2392</v>
      </c>
    </row>
    <row r="195" spans="1:55" ht="15" x14ac:dyDescent="0.25">
      <c r="C195" s="3">
        <f>COUNTA(C185:C194)</f>
        <v>10</v>
      </c>
      <c r="D195" s="3">
        <f>COUNTA(D185:D194)</f>
        <v>5</v>
      </c>
      <c r="E195" s="3">
        <f>COUNTA(E185:E194)</f>
        <v>5</v>
      </c>
      <c r="F195" s="3">
        <f>COUNTA(F185:F194)</f>
        <v>0</v>
      </c>
      <c r="I195" s="6">
        <v>41991</v>
      </c>
      <c r="J195" s="1" t="s">
        <v>3432</v>
      </c>
    </row>
    <row r="196" spans="1:55" s="1" customFormat="1" ht="15" x14ac:dyDescent="0.25">
      <c r="A196" s="1" t="s">
        <v>1543</v>
      </c>
      <c r="B196" s="1">
        <v>25</v>
      </c>
      <c r="C196" s="6">
        <v>41994</v>
      </c>
      <c r="D196" s="6">
        <v>41641</v>
      </c>
      <c r="E196" s="2"/>
      <c r="H196" s="1" t="s">
        <v>3158</v>
      </c>
      <c r="I196" s="1" t="s">
        <v>4952</v>
      </c>
      <c r="J196" s="1" t="s">
        <v>4578</v>
      </c>
      <c r="K196" s="1" t="s">
        <v>4953</v>
      </c>
      <c r="L196" s="4" t="s">
        <v>4954</v>
      </c>
      <c r="M196" s="1" t="s">
        <v>4955</v>
      </c>
      <c r="N196" s="1" t="s">
        <v>4956</v>
      </c>
      <c r="O196" s="1" t="s">
        <v>647</v>
      </c>
      <c r="W196" s="3"/>
      <c r="X196" s="1" t="s">
        <v>2392</v>
      </c>
    </row>
    <row r="197" spans="1:55" s="1" customFormat="1" ht="15" x14ac:dyDescent="0.25">
      <c r="A197" s="1" t="s">
        <v>1544</v>
      </c>
      <c r="B197" s="1">
        <v>25</v>
      </c>
      <c r="C197" s="6">
        <v>41994</v>
      </c>
      <c r="D197" s="6">
        <v>41641</v>
      </c>
      <c r="E197" s="2"/>
      <c r="H197" s="1" t="s">
        <v>481</v>
      </c>
      <c r="I197" s="1" t="s">
        <v>4952</v>
      </c>
      <c r="J197" s="1" t="s">
        <v>5004</v>
      </c>
      <c r="K197" s="1" t="s">
        <v>4953</v>
      </c>
      <c r="L197" s="4" t="s">
        <v>4954</v>
      </c>
      <c r="M197" s="1" t="s">
        <v>4955</v>
      </c>
      <c r="N197" s="1" t="s">
        <v>4956</v>
      </c>
      <c r="O197" s="1" t="s">
        <v>647</v>
      </c>
      <c r="W197" s="3"/>
      <c r="X197" s="1" t="s">
        <v>2388</v>
      </c>
    </row>
    <row r="198" spans="1:55" s="1" customFormat="1" ht="15" x14ac:dyDescent="0.25">
      <c r="A198" s="8" t="s">
        <v>1588</v>
      </c>
      <c r="B198" s="1">
        <v>25</v>
      </c>
      <c r="C198" s="6">
        <v>42003</v>
      </c>
      <c r="D198" s="6">
        <v>41592</v>
      </c>
      <c r="E198" s="2"/>
      <c r="H198" s="1" t="s">
        <v>481</v>
      </c>
      <c r="I198" s="1" t="s">
        <v>2828</v>
      </c>
      <c r="J198" s="1" t="s">
        <v>2829</v>
      </c>
      <c r="K198" s="1" t="s">
        <v>2830</v>
      </c>
      <c r="L198" s="4" t="s">
        <v>2832</v>
      </c>
      <c r="M198" s="1" t="s">
        <v>2831</v>
      </c>
      <c r="N198" s="1" t="s">
        <v>488</v>
      </c>
      <c r="O198" s="1" t="s">
        <v>296</v>
      </c>
      <c r="P198" s="1">
        <v>85209</v>
      </c>
      <c r="V198" s="2"/>
      <c r="W198" s="3" t="s">
        <v>3161</v>
      </c>
      <c r="X198" s="1" t="s">
        <v>2388</v>
      </c>
    </row>
    <row r="199" spans="1:55" s="1" customFormat="1" ht="15" x14ac:dyDescent="0.25">
      <c r="A199" s="8" t="s">
        <v>1589</v>
      </c>
      <c r="B199" s="1">
        <v>25</v>
      </c>
      <c r="C199" s="6">
        <v>42003</v>
      </c>
      <c r="D199" s="6">
        <v>41592</v>
      </c>
      <c r="E199" s="2"/>
      <c r="H199" s="1" t="s">
        <v>3158</v>
      </c>
      <c r="I199" s="1" t="s">
        <v>2828</v>
      </c>
      <c r="J199" s="1" t="s">
        <v>4578</v>
      </c>
      <c r="K199" s="1" t="s">
        <v>2830</v>
      </c>
      <c r="L199" s="4" t="s">
        <v>2832</v>
      </c>
      <c r="M199" s="1" t="s">
        <v>2831</v>
      </c>
      <c r="N199" s="1" t="s">
        <v>488</v>
      </c>
      <c r="O199" s="1" t="s">
        <v>296</v>
      </c>
      <c r="P199" s="1">
        <v>85209</v>
      </c>
      <c r="V199" s="2"/>
      <c r="W199" s="3" t="s">
        <v>3161</v>
      </c>
      <c r="X199" s="1" t="s">
        <v>2388</v>
      </c>
    </row>
    <row r="200" spans="1:55" s="1" customFormat="1" ht="15" x14ac:dyDescent="0.25">
      <c r="A200" s="7" t="s">
        <v>1317</v>
      </c>
      <c r="B200" s="1">
        <v>25</v>
      </c>
      <c r="C200" s="6">
        <v>42003</v>
      </c>
      <c r="D200" s="6">
        <v>41564</v>
      </c>
      <c r="E200" s="2"/>
      <c r="G200" s="1" t="s">
        <v>3161</v>
      </c>
      <c r="H200" s="1" t="s">
        <v>481</v>
      </c>
      <c r="I200" s="1" t="s">
        <v>832</v>
      </c>
      <c r="J200" s="1" t="s">
        <v>3082</v>
      </c>
      <c r="K200" s="1" t="s">
        <v>1186</v>
      </c>
      <c r="L200" s="4" t="s">
        <v>833</v>
      </c>
      <c r="M200" s="1" t="s">
        <v>836</v>
      </c>
      <c r="N200" s="1" t="s">
        <v>924</v>
      </c>
      <c r="O200" s="1" t="s">
        <v>4426</v>
      </c>
      <c r="P200" s="1">
        <v>85257</v>
      </c>
      <c r="R200" s="1" t="s">
        <v>297</v>
      </c>
      <c r="T200" s="1" t="s">
        <v>3160</v>
      </c>
      <c r="U200" s="1" t="s">
        <v>3161</v>
      </c>
      <c r="V200" s="2" t="s">
        <v>1433</v>
      </c>
      <c r="W200" s="3" t="s">
        <v>3161</v>
      </c>
      <c r="X200" s="1" t="s">
        <v>2388</v>
      </c>
      <c r="AA200" s="1" t="s">
        <v>4712</v>
      </c>
      <c r="AB200" s="1" t="s">
        <v>4712</v>
      </c>
      <c r="AC200" s="1" t="s">
        <v>4712</v>
      </c>
      <c r="AD200" s="1" t="s">
        <v>4712</v>
      </c>
      <c r="AE200" s="1" t="s">
        <v>4712</v>
      </c>
      <c r="AF200" s="1" t="s">
        <v>4712</v>
      </c>
      <c r="AG200" s="1" t="s">
        <v>4712</v>
      </c>
      <c r="AH200" s="1" t="s">
        <v>4712</v>
      </c>
      <c r="AI200" s="1" t="s">
        <v>4712</v>
      </c>
      <c r="AJ200" s="1" t="s">
        <v>4712</v>
      </c>
      <c r="AM200" s="1" t="s">
        <v>4712</v>
      </c>
      <c r="AN200" s="1" t="s">
        <v>4712</v>
      </c>
      <c r="BA200" s="1" t="s">
        <v>4712</v>
      </c>
      <c r="BC200" s="1" t="s">
        <v>4712</v>
      </c>
    </row>
    <row r="201" spans="1:55" ht="15" x14ac:dyDescent="0.25">
      <c r="C201" s="3">
        <f>COUNTA(C196:C200)</f>
        <v>5</v>
      </c>
      <c r="D201" s="3">
        <f>COUNTA(D196:D200)</f>
        <v>5</v>
      </c>
      <c r="E201" s="3">
        <f>COUNTA(E196:E200)</f>
        <v>0</v>
      </c>
      <c r="F201" s="3">
        <f>COUNTA(F196:F200)</f>
        <v>0</v>
      </c>
      <c r="I201" s="6">
        <v>42004</v>
      </c>
      <c r="J201" s="1" t="s">
        <v>3432</v>
      </c>
    </row>
    <row r="202" spans="1:55" ht="15" x14ac:dyDescent="0.25">
      <c r="C202" s="3">
        <f>C195+C184+C170+C201</f>
        <v>35</v>
      </c>
      <c r="D202" s="3">
        <f>D195+D184+D170+D201</f>
        <v>14</v>
      </c>
      <c r="E202" s="3">
        <f>E195+E184+E170+E201</f>
        <v>21</v>
      </c>
      <c r="F202" s="3">
        <f>F195+F184+F170+F201</f>
        <v>0</v>
      </c>
      <c r="I202" s="11" t="s">
        <v>2767</v>
      </c>
      <c r="J202" s="1" t="s">
        <v>3432</v>
      </c>
      <c r="N202" s="5"/>
    </row>
    <row r="203" spans="1:55" ht="15" x14ac:dyDescent="0.25">
      <c r="C203" s="3">
        <f>C202+C162</f>
        <v>186</v>
      </c>
      <c r="D203" s="3">
        <f>D202+D162</f>
        <v>130</v>
      </c>
      <c r="E203" s="3">
        <f>E202+E162</f>
        <v>56</v>
      </c>
      <c r="F203" s="3">
        <f>F202+F162</f>
        <v>4</v>
      </c>
      <c r="I203" s="11" t="s">
        <v>2672</v>
      </c>
      <c r="J203" s="1" t="s">
        <v>3432</v>
      </c>
      <c r="N203" s="5"/>
    </row>
    <row r="204" spans="1:55" s="1" customFormat="1" ht="15" x14ac:dyDescent="0.25">
      <c r="A204" s="8" t="s">
        <v>1587</v>
      </c>
      <c r="B204" s="1">
        <v>25</v>
      </c>
      <c r="C204" s="6">
        <v>42006</v>
      </c>
      <c r="D204" s="2">
        <v>40889</v>
      </c>
      <c r="E204" s="2" t="s">
        <v>4712</v>
      </c>
      <c r="G204" s="1" t="s">
        <v>3161</v>
      </c>
      <c r="H204" s="1" t="s">
        <v>481</v>
      </c>
      <c r="I204" s="1" t="s">
        <v>4656</v>
      </c>
      <c r="J204" s="1" t="s">
        <v>4833</v>
      </c>
      <c r="K204" s="1" t="s">
        <v>4834</v>
      </c>
      <c r="L204" s="4" t="s">
        <v>607</v>
      </c>
      <c r="M204" s="1" t="s">
        <v>4835</v>
      </c>
      <c r="N204" s="1" t="s">
        <v>4836</v>
      </c>
      <c r="O204" s="1" t="s">
        <v>4435</v>
      </c>
      <c r="P204" s="1">
        <v>57106</v>
      </c>
      <c r="T204" s="1" t="s">
        <v>3175</v>
      </c>
      <c r="U204" s="1" t="s">
        <v>3161</v>
      </c>
      <c r="V204" s="2" t="s">
        <v>4649</v>
      </c>
      <c r="W204" s="3" t="s">
        <v>3161</v>
      </c>
      <c r="X204" s="1" t="s">
        <v>2388</v>
      </c>
    </row>
    <row r="205" spans="1:55" ht="15" x14ac:dyDescent="0.25">
      <c r="C205" s="3">
        <f>COUNTA(C204:C204)</f>
        <v>1</v>
      </c>
      <c r="D205" s="3">
        <f>COUNTA(D204:D204)</f>
        <v>1</v>
      </c>
      <c r="E205" s="3">
        <f>COUNTA(E204:E204)</f>
        <v>1</v>
      </c>
      <c r="F205" s="3">
        <f>COUNTA(F204:F204)</f>
        <v>0</v>
      </c>
      <c r="I205" s="6">
        <v>42005</v>
      </c>
      <c r="J205" s="1" t="s">
        <v>3432</v>
      </c>
    </row>
    <row r="206" spans="1:55" s="1" customFormat="1" ht="15" x14ac:dyDescent="0.25">
      <c r="C206" s="6">
        <v>42012</v>
      </c>
      <c r="D206" s="6"/>
      <c r="E206" s="2" t="s">
        <v>4712</v>
      </c>
      <c r="H206" s="1" t="s">
        <v>3158</v>
      </c>
      <c r="I206" s="1" t="s">
        <v>2432</v>
      </c>
      <c r="J206" s="1" t="s">
        <v>150</v>
      </c>
      <c r="K206" s="1" t="s">
        <v>151</v>
      </c>
      <c r="L206" s="4" t="s">
        <v>1146</v>
      </c>
      <c r="M206" s="1" t="s">
        <v>4975</v>
      </c>
      <c r="N206" s="1" t="s">
        <v>488</v>
      </c>
      <c r="O206" s="1" t="s">
        <v>296</v>
      </c>
      <c r="P206" s="1">
        <v>85213</v>
      </c>
      <c r="V206" s="2"/>
      <c r="W206" s="3"/>
    </row>
    <row r="207" spans="1:55" s="1" customFormat="1" ht="15" x14ac:dyDescent="0.25">
      <c r="C207" s="6">
        <v>42012</v>
      </c>
      <c r="D207" s="6">
        <v>41648</v>
      </c>
      <c r="E207" s="2"/>
      <c r="H207" s="1" t="s">
        <v>3158</v>
      </c>
      <c r="I207" s="1" t="s">
        <v>1810</v>
      </c>
      <c r="J207" s="1" t="s">
        <v>2986</v>
      </c>
      <c r="K207" s="1" t="s">
        <v>1815</v>
      </c>
      <c r="L207" s="4" t="s">
        <v>5184</v>
      </c>
      <c r="M207" s="1" t="s">
        <v>4623</v>
      </c>
      <c r="N207" s="1" t="s">
        <v>4624</v>
      </c>
      <c r="O207" s="1" t="s">
        <v>296</v>
      </c>
      <c r="P207" s="1">
        <v>85120</v>
      </c>
      <c r="V207" s="2"/>
      <c r="W207" s="3"/>
      <c r="X207" s="1" t="s">
        <v>2568</v>
      </c>
    </row>
    <row r="208" spans="1:55" s="1" customFormat="1" ht="15" x14ac:dyDescent="0.25">
      <c r="C208" s="6">
        <v>42012</v>
      </c>
      <c r="D208" s="6">
        <v>41648</v>
      </c>
      <c r="E208" s="2"/>
      <c r="H208" s="1" t="s">
        <v>481</v>
      </c>
      <c r="I208" s="1" t="s">
        <v>5181</v>
      </c>
      <c r="J208" s="1" t="s">
        <v>3030</v>
      </c>
      <c r="K208" s="1" t="s">
        <v>3200</v>
      </c>
      <c r="L208" s="4" t="s">
        <v>5184</v>
      </c>
      <c r="M208" s="1" t="s">
        <v>4623</v>
      </c>
      <c r="N208" s="1" t="s">
        <v>3201</v>
      </c>
      <c r="O208" s="1" t="s">
        <v>615</v>
      </c>
      <c r="P208" s="1">
        <v>48134</v>
      </c>
      <c r="V208" s="2"/>
      <c r="W208" s="3"/>
      <c r="X208" s="1" t="s">
        <v>2564</v>
      </c>
    </row>
    <row r="209" spans="1:76" s="1" customFormat="1" ht="15" x14ac:dyDescent="0.25">
      <c r="C209" s="6">
        <v>42012</v>
      </c>
      <c r="D209" s="2"/>
      <c r="E209" s="2"/>
      <c r="F209" s="1" t="s">
        <v>297</v>
      </c>
      <c r="H209" s="1" t="s">
        <v>3158</v>
      </c>
      <c r="I209" s="1" t="s">
        <v>3445</v>
      </c>
      <c r="J209" s="1" t="s">
        <v>2471</v>
      </c>
      <c r="L209" s="4"/>
      <c r="M209" s="1" t="s">
        <v>3336</v>
      </c>
      <c r="N209" s="1" t="s">
        <v>3335</v>
      </c>
      <c r="O209" s="1" t="s">
        <v>3802</v>
      </c>
      <c r="V209" s="2"/>
      <c r="W209" s="3"/>
    </row>
    <row r="210" spans="1:76" s="1" customFormat="1" ht="15" x14ac:dyDescent="0.25">
      <c r="C210" s="6">
        <v>42012</v>
      </c>
      <c r="D210" s="6"/>
      <c r="E210" s="2" t="s">
        <v>4712</v>
      </c>
      <c r="H210" s="1" t="s">
        <v>3158</v>
      </c>
      <c r="I210" s="1" t="s">
        <v>1147</v>
      </c>
      <c r="J210" s="1" t="s">
        <v>2451</v>
      </c>
      <c r="K210" s="1" t="s">
        <v>1148</v>
      </c>
      <c r="L210" s="4" t="s">
        <v>1812</v>
      </c>
      <c r="M210" s="1" t="s">
        <v>2726</v>
      </c>
      <c r="N210" s="1" t="s">
        <v>5031</v>
      </c>
      <c r="O210" s="1" t="s">
        <v>296</v>
      </c>
      <c r="P210" s="1">
        <v>85119</v>
      </c>
      <c r="V210" s="2"/>
      <c r="W210" s="3"/>
    </row>
    <row r="211" spans="1:76" s="1" customFormat="1" ht="15" x14ac:dyDescent="0.25">
      <c r="C211" s="6">
        <v>42012</v>
      </c>
      <c r="D211" s="6"/>
      <c r="E211" s="2" t="s">
        <v>4712</v>
      </c>
      <c r="H211" s="1" t="s">
        <v>481</v>
      </c>
      <c r="I211" s="1" t="s">
        <v>1293</v>
      </c>
      <c r="J211" s="1" t="s">
        <v>3816</v>
      </c>
      <c r="K211" s="1" t="s">
        <v>1813</v>
      </c>
      <c r="L211" s="4" t="s">
        <v>1814</v>
      </c>
      <c r="M211" s="1" t="s">
        <v>2933</v>
      </c>
      <c r="N211" s="1" t="s">
        <v>488</v>
      </c>
      <c r="O211" s="1" t="s">
        <v>296</v>
      </c>
      <c r="P211" s="1">
        <v>85204</v>
      </c>
      <c r="V211" s="2"/>
      <c r="W211" s="3"/>
    </row>
    <row r="212" spans="1:76" ht="15" x14ac:dyDescent="0.25">
      <c r="C212" s="3">
        <f>COUNTA(C206:C211)</f>
        <v>6</v>
      </c>
      <c r="D212" s="3">
        <f>COUNTA(D206:D211)</f>
        <v>2</v>
      </c>
      <c r="E212" s="3">
        <f>COUNTA(E206:E211)</f>
        <v>3</v>
      </c>
      <c r="F212" s="3">
        <f>COUNTA(F206:F211)</f>
        <v>1</v>
      </c>
      <c r="I212" s="6">
        <v>42012</v>
      </c>
      <c r="J212" s="1" t="s">
        <v>3432</v>
      </c>
    </row>
    <row r="213" spans="1:76" s="1" customFormat="1" ht="15" x14ac:dyDescent="0.25">
      <c r="A213" s="8" t="s">
        <v>622</v>
      </c>
      <c r="B213" s="1">
        <v>25</v>
      </c>
      <c r="C213" s="6">
        <v>42017</v>
      </c>
      <c r="D213" s="6">
        <v>41592</v>
      </c>
      <c r="E213" s="2" t="s">
        <v>4712</v>
      </c>
      <c r="H213" s="1" t="s">
        <v>481</v>
      </c>
      <c r="I213" s="1" t="s">
        <v>914</v>
      </c>
      <c r="J213" s="1" t="s">
        <v>1690</v>
      </c>
      <c r="K213" s="1" t="s">
        <v>2400</v>
      </c>
      <c r="L213" s="4"/>
      <c r="M213" s="1" t="s">
        <v>2401</v>
      </c>
      <c r="N213" s="1" t="s">
        <v>488</v>
      </c>
      <c r="O213" s="1" t="s">
        <v>296</v>
      </c>
      <c r="P213" s="1">
        <v>85209</v>
      </c>
      <c r="V213" s="2" t="s">
        <v>915</v>
      </c>
      <c r="W213" s="3"/>
    </row>
    <row r="214" spans="1:76" s="1" customFormat="1" ht="15" x14ac:dyDescent="0.25">
      <c r="A214" s="8" t="s">
        <v>623</v>
      </c>
      <c r="B214" s="1">
        <v>25</v>
      </c>
      <c r="C214" s="6">
        <v>42017</v>
      </c>
      <c r="D214" s="6">
        <v>41592</v>
      </c>
      <c r="E214" s="2" t="s">
        <v>4712</v>
      </c>
      <c r="H214" s="1" t="s">
        <v>3158</v>
      </c>
      <c r="I214" s="1" t="s">
        <v>2399</v>
      </c>
      <c r="J214" s="1" t="s">
        <v>916</v>
      </c>
      <c r="K214" s="1" t="s">
        <v>2400</v>
      </c>
      <c r="L214" s="4"/>
      <c r="M214" s="1" t="s">
        <v>2401</v>
      </c>
      <c r="N214" s="1" t="s">
        <v>488</v>
      </c>
      <c r="O214" s="1" t="s">
        <v>296</v>
      </c>
      <c r="P214" s="1">
        <v>85209</v>
      </c>
      <c r="V214" s="2" t="s">
        <v>914</v>
      </c>
      <c r="W214" s="3"/>
    </row>
    <row r="215" spans="1:76" ht="15" x14ac:dyDescent="0.25">
      <c r="C215" s="3">
        <f>COUNTA(C213:C214)</f>
        <v>2</v>
      </c>
      <c r="D215" s="3">
        <f>COUNTA(D213:D214)</f>
        <v>2</v>
      </c>
      <c r="E215" s="3">
        <f>COUNTA(E213:E214)</f>
        <v>2</v>
      </c>
      <c r="F215" s="3">
        <f>COUNTA(F213:F214)</f>
        <v>0</v>
      </c>
      <c r="I215" s="6">
        <v>42019</v>
      </c>
      <c r="J215" s="1" t="s">
        <v>3432</v>
      </c>
    </row>
    <row r="216" spans="1:76" s="1" customFormat="1" ht="15" x14ac:dyDescent="0.25">
      <c r="A216" s="8" t="s">
        <v>3636</v>
      </c>
      <c r="B216" s="1">
        <v>25</v>
      </c>
      <c r="C216" s="6">
        <v>42026</v>
      </c>
      <c r="D216" s="6"/>
      <c r="E216" s="2" t="s">
        <v>4712</v>
      </c>
      <c r="H216" s="1" t="s">
        <v>481</v>
      </c>
      <c r="I216" s="1" t="s">
        <v>636</v>
      </c>
      <c r="J216" s="1" t="s">
        <v>3313</v>
      </c>
      <c r="K216" s="1" t="s">
        <v>637</v>
      </c>
      <c r="L216" s="4" t="s">
        <v>482</v>
      </c>
      <c r="M216" s="1" t="s">
        <v>638</v>
      </c>
      <c r="N216" s="1" t="s">
        <v>488</v>
      </c>
      <c r="O216" s="1" t="s">
        <v>296</v>
      </c>
      <c r="P216" s="1">
        <v>85205</v>
      </c>
      <c r="S216" s="1" t="s">
        <v>486</v>
      </c>
      <c r="T216" s="1" t="s">
        <v>486</v>
      </c>
      <c r="U216" s="1" t="s">
        <v>486</v>
      </c>
      <c r="W216" s="1" t="s">
        <v>486</v>
      </c>
      <c r="X216" s="1" t="s">
        <v>149</v>
      </c>
      <c r="Y216" s="1" t="s">
        <v>486</v>
      </c>
      <c r="Z216" s="1" t="s">
        <v>486</v>
      </c>
      <c r="AA216" s="1" t="s">
        <v>486</v>
      </c>
      <c r="AB216" s="1" t="s">
        <v>486</v>
      </c>
      <c r="AC216" s="1" t="s">
        <v>486</v>
      </c>
      <c r="AD216" s="1" t="s">
        <v>486</v>
      </c>
      <c r="AE216" s="1" t="s">
        <v>486</v>
      </c>
      <c r="AF216" s="1" t="s">
        <v>486</v>
      </c>
      <c r="AG216" s="1" t="s">
        <v>486</v>
      </c>
      <c r="AH216" s="1" t="s">
        <v>486</v>
      </c>
      <c r="AI216" s="1" t="s">
        <v>486</v>
      </c>
      <c r="AJ216" s="1" t="s">
        <v>486</v>
      </c>
      <c r="AK216" s="1" t="s">
        <v>486</v>
      </c>
      <c r="AL216" s="1" t="s">
        <v>486</v>
      </c>
      <c r="AM216" s="1" t="s">
        <v>486</v>
      </c>
      <c r="AN216" s="1" t="s">
        <v>486</v>
      </c>
      <c r="AO216" s="1" t="s">
        <v>486</v>
      </c>
      <c r="AP216" s="1" t="s">
        <v>486</v>
      </c>
      <c r="AQ216" s="1" t="s">
        <v>486</v>
      </c>
      <c r="AR216" s="1" t="s">
        <v>486</v>
      </c>
      <c r="AS216" s="1" t="s">
        <v>486</v>
      </c>
      <c r="AT216" s="1" t="s">
        <v>486</v>
      </c>
      <c r="AU216" s="1" t="s">
        <v>486</v>
      </c>
      <c r="AV216" s="1" t="s">
        <v>486</v>
      </c>
      <c r="AW216" s="1" t="s">
        <v>486</v>
      </c>
      <c r="AX216" s="1" t="s">
        <v>486</v>
      </c>
      <c r="AY216" s="1" t="s">
        <v>486</v>
      </c>
      <c r="AZ216" s="1" t="s">
        <v>486</v>
      </c>
      <c r="BA216" s="1" t="s">
        <v>486</v>
      </c>
      <c r="BB216" s="1" t="s">
        <v>486</v>
      </c>
      <c r="BC216" s="1" t="s">
        <v>486</v>
      </c>
      <c r="BD216" s="1" t="s">
        <v>486</v>
      </c>
      <c r="BE216" s="1" t="s">
        <v>486</v>
      </c>
      <c r="BF216" s="1" t="s">
        <v>486</v>
      </c>
      <c r="BG216" s="1" t="s">
        <v>486</v>
      </c>
      <c r="BH216" s="1" t="s">
        <v>486</v>
      </c>
      <c r="BI216" s="1" t="s">
        <v>486</v>
      </c>
      <c r="BJ216" s="1" t="s">
        <v>486</v>
      </c>
      <c r="BK216" s="1" t="s">
        <v>486</v>
      </c>
      <c r="BL216" s="1" t="s">
        <v>486</v>
      </c>
      <c r="BM216" s="1" t="s">
        <v>486</v>
      </c>
      <c r="BN216" s="1" t="s">
        <v>486</v>
      </c>
      <c r="BO216" s="1" t="s">
        <v>486</v>
      </c>
      <c r="BP216" s="1" t="s">
        <v>486</v>
      </c>
      <c r="BQ216" s="1" t="s">
        <v>486</v>
      </c>
      <c r="BR216" s="1" t="s">
        <v>486</v>
      </c>
      <c r="BS216" s="1" t="s">
        <v>486</v>
      </c>
      <c r="BT216" s="1" t="s">
        <v>486</v>
      </c>
      <c r="BU216" s="1" t="s">
        <v>486</v>
      </c>
      <c r="BV216" s="1" t="s">
        <v>486</v>
      </c>
      <c r="BW216" s="1" t="s">
        <v>486</v>
      </c>
      <c r="BX216" s="1" t="s">
        <v>486</v>
      </c>
    </row>
    <row r="217" spans="1:76" s="1" customFormat="1" ht="15" x14ac:dyDescent="0.25">
      <c r="A217" s="8" t="s">
        <v>764</v>
      </c>
      <c r="B217" s="1">
        <v>25</v>
      </c>
      <c r="C217" s="6">
        <v>42026</v>
      </c>
      <c r="D217" s="6"/>
      <c r="E217" s="2" t="s">
        <v>4712</v>
      </c>
      <c r="H217" s="1" t="s">
        <v>3158</v>
      </c>
      <c r="I217" s="1" t="s">
        <v>636</v>
      </c>
      <c r="J217" s="1" t="s">
        <v>149</v>
      </c>
      <c r="K217" s="1" t="s">
        <v>637</v>
      </c>
      <c r="L217" s="4" t="s">
        <v>482</v>
      </c>
      <c r="M217" s="1" t="s">
        <v>638</v>
      </c>
      <c r="N217" s="1" t="s">
        <v>488</v>
      </c>
      <c r="O217" s="1" t="s">
        <v>296</v>
      </c>
      <c r="P217" s="1">
        <v>85205</v>
      </c>
      <c r="S217" s="1" t="s">
        <v>486</v>
      </c>
      <c r="T217" s="1" t="s">
        <v>486</v>
      </c>
      <c r="U217" s="1" t="s">
        <v>486</v>
      </c>
      <c r="W217" s="1" t="s">
        <v>486</v>
      </c>
      <c r="X217" s="1" t="s">
        <v>3313</v>
      </c>
      <c r="Y217" s="1" t="s">
        <v>486</v>
      </c>
      <c r="Z217" s="1" t="s">
        <v>486</v>
      </c>
      <c r="AA217" s="1" t="s">
        <v>486</v>
      </c>
      <c r="AB217" s="1" t="s">
        <v>486</v>
      </c>
      <c r="AC217" s="1" t="s">
        <v>486</v>
      </c>
      <c r="AD217" s="1" t="s">
        <v>486</v>
      </c>
      <c r="AE217" s="1" t="s">
        <v>486</v>
      </c>
      <c r="AF217" s="1" t="s">
        <v>486</v>
      </c>
      <c r="AG217" s="1" t="s">
        <v>486</v>
      </c>
      <c r="AH217" s="1" t="s">
        <v>486</v>
      </c>
      <c r="AI217" s="1" t="s">
        <v>486</v>
      </c>
      <c r="AJ217" s="1" t="s">
        <v>486</v>
      </c>
      <c r="AK217" s="1" t="s">
        <v>486</v>
      </c>
      <c r="AL217" s="1" t="s">
        <v>486</v>
      </c>
      <c r="AM217" s="1" t="s">
        <v>486</v>
      </c>
      <c r="AN217" s="1" t="s">
        <v>486</v>
      </c>
      <c r="AO217" s="1" t="s">
        <v>486</v>
      </c>
      <c r="AP217" s="1" t="s">
        <v>486</v>
      </c>
      <c r="AQ217" s="1" t="s">
        <v>486</v>
      </c>
      <c r="AR217" s="1" t="s">
        <v>486</v>
      </c>
      <c r="AS217" s="1" t="s">
        <v>486</v>
      </c>
      <c r="AT217" s="1" t="s">
        <v>486</v>
      </c>
      <c r="AU217" s="1" t="s">
        <v>486</v>
      </c>
      <c r="AV217" s="1" t="s">
        <v>486</v>
      </c>
      <c r="AW217" s="1" t="s">
        <v>486</v>
      </c>
      <c r="AX217" s="1" t="s">
        <v>486</v>
      </c>
      <c r="AY217" s="1" t="s">
        <v>486</v>
      </c>
      <c r="AZ217" s="1" t="s">
        <v>486</v>
      </c>
      <c r="BA217" s="1" t="s">
        <v>486</v>
      </c>
      <c r="BB217" s="1" t="s">
        <v>486</v>
      </c>
      <c r="BC217" s="1" t="s">
        <v>486</v>
      </c>
      <c r="BD217" s="1" t="s">
        <v>486</v>
      </c>
      <c r="BE217" s="1" t="s">
        <v>486</v>
      </c>
      <c r="BF217" s="1" t="s">
        <v>486</v>
      </c>
      <c r="BG217" s="1" t="s">
        <v>486</v>
      </c>
      <c r="BH217" s="1" t="s">
        <v>486</v>
      </c>
      <c r="BI217" s="1" t="s">
        <v>486</v>
      </c>
      <c r="BJ217" s="1" t="s">
        <v>486</v>
      </c>
      <c r="BK217" s="1" t="s">
        <v>486</v>
      </c>
      <c r="BL217" s="1" t="s">
        <v>486</v>
      </c>
      <c r="BM217" s="1" t="s">
        <v>486</v>
      </c>
      <c r="BN217" s="1" t="s">
        <v>486</v>
      </c>
      <c r="BO217" s="1" t="s">
        <v>486</v>
      </c>
      <c r="BP217" s="1" t="s">
        <v>486</v>
      </c>
      <c r="BQ217" s="1" t="s">
        <v>486</v>
      </c>
      <c r="BR217" s="1" t="s">
        <v>486</v>
      </c>
      <c r="BS217" s="1" t="s">
        <v>486</v>
      </c>
      <c r="BT217" s="1" t="s">
        <v>486</v>
      </c>
      <c r="BU217" s="1" t="s">
        <v>486</v>
      </c>
      <c r="BV217" s="1" t="s">
        <v>486</v>
      </c>
      <c r="BW217" s="1" t="s">
        <v>486</v>
      </c>
      <c r="BX217" s="1" t="s">
        <v>486</v>
      </c>
    </row>
    <row r="218" spans="1:76" s="1" customFormat="1" ht="15" x14ac:dyDescent="0.25">
      <c r="A218" s="8" t="s">
        <v>3629</v>
      </c>
      <c r="B218" s="1">
        <v>25</v>
      </c>
      <c r="C218" s="6">
        <v>42026</v>
      </c>
      <c r="D218" s="6">
        <v>41221</v>
      </c>
      <c r="E218" s="2" t="s">
        <v>4712</v>
      </c>
      <c r="F218" s="1" t="s">
        <v>4712</v>
      </c>
      <c r="H218" s="1" t="s">
        <v>481</v>
      </c>
      <c r="I218" s="1" t="s">
        <v>334</v>
      </c>
      <c r="J218" s="1" t="s">
        <v>3081</v>
      </c>
      <c r="K218" s="1" t="s">
        <v>336</v>
      </c>
      <c r="L218" s="4" t="s">
        <v>335</v>
      </c>
      <c r="M218" s="1" t="s">
        <v>337</v>
      </c>
      <c r="N218" s="1" t="s">
        <v>488</v>
      </c>
      <c r="O218" s="1" t="s">
        <v>296</v>
      </c>
      <c r="P218" s="1">
        <v>85209</v>
      </c>
      <c r="W218" s="3" t="s">
        <v>3161</v>
      </c>
      <c r="X218" s="2" t="s">
        <v>538</v>
      </c>
    </row>
    <row r="219" spans="1:76" s="1" customFormat="1" ht="15" x14ac:dyDescent="0.25">
      <c r="C219" s="6">
        <v>42026</v>
      </c>
      <c r="D219" s="6">
        <v>41298</v>
      </c>
      <c r="E219" s="2" t="s">
        <v>4712</v>
      </c>
      <c r="H219" s="1" t="s">
        <v>481</v>
      </c>
      <c r="I219" s="1" t="s">
        <v>1531</v>
      </c>
      <c r="J219" s="1" t="s">
        <v>1532</v>
      </c>
      <c r="K219" s="1" t="s">
        <v>1534</v>
      </c>
      <c r="L219" s="4"/>
      <c r="M219" s="1" t="s">
        <v>1535</v>
      </c>
      <c r="N219" s="1" t="s">
        <v>488</v>
      </c>
      <c r="O219" s="1" t="s">
        <v>296</v>
      </c>
      <c r="P219" s="1">
        <v>85206</v>
      </c>
      <c r="U219" s="1" t="s">
        <v>639</v>
      </c>
      <c r="X219" s="2" t="s">
        <v>537</v>
      </c>
      <c r="Y219" s="3"/>
      <c r="Z219" s="1" t="s">
        <v>2564</v>
      </c>
    </row>
    <row r="220" spans="1:76" s="1" customFormat="1" ht="15" x14ac:dyDescent="0.25">
      <c r="C220" s="6">
        <v>42026</v>
      </c>
      <c r="D220" s="6"/>
      <c r="E220" s="2" t="s">
        <v>4712</v>
      </c>
      <c r="H220" s="1" t="s">
        <v>481</v>
      </c>
      <c r="I220" s="1" t="s">
        <v>641</v>
      </c>
      <c r="J220" s="1" t="s">
        <v>299</v>
      </c>
      <c r="K220" s="1" t="s">
        <v>642</v>
      </c>
      <c r="L220" s="4" t="s">
        <v>643</v>
      </c>
      <c r="M220" s="1" t="s">
        <v>4965</v>
      </c>
      <c r="N220" s="1" t="s">
        <v>4966</v>
      </c>
      <c r="O220" s="1" t="s">
        <v>615</v>
      </c>
      <c r="X220" s="2"/>
      <c r="Y220" s="3"/>
    </row>
    <row r="221" spans="1:76" s="1" customFormat="1" ht="15" x14ac:dyDescent="0.25">
      <c r="C221" s="6">
        <v>42026</v>
      </c>
      <c r="D221" s="6"/>
      <c r="E221" s="2" t="s">
        <v>4712</v>
      </c>
      <c r="H221" s="1" t="s">
        <v>3158</v>
      </c>
      <c r="I221" s="1" t="s">
        <v>641</v>
      </c>
      <c r="J221" s="1" t="s">
        <v>4578</v>
      </c>
      <c r="K221" s="1" t="s">
        <v>642</v>
      </c>
      <c r="L221" s="4" t="s">
        <v>643</v>
      </c>
      <c r="M221" s="1" t="s">
        <v>4965</v>
      </c>
      <c r="N221" s="1" t="s">
        <v>4966</v>
      </c>
      <c r="O221" s="1" t="s">
        <v>615</v>
      </c>
      <c r="X221" s="2"/>
      <c r="Y221" s="3"/>
    </row>
    <row r="222" spans="1:76" s="1" customFormat="1" ht="15" x14ac:dyDescent="0.25">
      <c r="C222" s="6">
        <v>42026</v>
      </c>
      <c r="D222" s="6"/>
      <c r="E222" s="2" t="s">
        <v>4712</v>
      </c>
      <c r="H222" s="1" t="s">
        <v>481</v>
      </c>
      <c r="I222" s="1" t="s">
        <v>4967</v>
      </c>
      <c r="J222" s="1" t="s">
        <v>2949</v>
      </c>
      <c r="K222" s="1" t="s">
        <v>4968</v>
      </c>
      <c r="L222" s="4"/>
      <c r="M222" s="1" t="s">
        <v>630</v>
      </c>
      <c r="N222" s="1" t="s">
        <v>488</v>
      </c>
      <c r="O222" s="1" t="s">
        <v>296</v>
      </c>
      <c r="P222" s="1">
        <v>85205</v>
      </c>
      <c r="X222" s="2"/>
      <c r="Y222" s="3"/>
    </row>
    <row r="223" spans="1:76" ht="15" x14ac:dyDescent="0.25">
      <c r="C223" s="3">
        <f>COUNTA(C216:C222)</f>
        <v>7</v>
      </c>
      <c r="D223" s="3">
        <f>COUNTA(D216:D222)</f>
        <v>2</v>
      </c>
      <c r="E223" s="3">
        <f>COUNTA(E216:E222)</f>
        <v>7</v>
      </c>
      <c r="F223" s="3">
        <f>COUNTA(F216:F222)</f>
        <v>1</v>
      </c>
      <c r="I223" s="6">
        <v>42026</v>
      </c>
      <c r="J223" s="1" t="s">
        <v>3432</v>
      </c>
    </row>
    <row r="224" spans="1:76" s="1" customFormat="1" ht="15" x14ac:dyDescent="0.25">
      <c r="C224" s="6">
        <v>42033</v>
      </c>
      <c r="D224" s="6">
        <v>41634</v>
      </c>
      <c r="E224" s="2"/>
      <c r="H224" s="1" t="s">
        <v>3158</v>
      </c>
      <c r="I224" s="1" t="s">
        <v>2206</v>
      </c>
      <c r="J224" s="1" t="s">
        <v>2205</v>
      </c>
      <c r="K224" s="1" t="s">
        <v>2207</v>
      </c>
      <c r="L224" s="4" t="s">
        <v>2208</v>
      </c>
      <c r="M224" s="1" t="s">
        <v>1723</v>
      </c>
      <c r="N224" s="1" t="s">
        <v>1724</v>
      </c>
      <c r="O224" s="1" t="s">
        <v>296</v>
      </c>
      <c r="P224" s="1">
        <v>85283</v>
      </c>
      <c r="X224" s="1" t="s">
        <v>4341</v>
      </c>
      <c r="Y224" s="3"/>
      <c r="Z224" s="1" t="s">
        <v>2388</v>
      </c>
    </row>
    <row r="225" spans="1:48" s="1" customFormat="1" ht="15" x14ac:dyDescent="0.25">
      <c r="C225" s="6">
        <v>42033</v>
      </c>
      <c r="D225" s="6">
        <v>41634</v>
      </c>
      <c r="E225" s="2"/>
      <c r="H225" s="1" t="s">
        <v>481</v>
      </c>
      <c r="I225" s="1" t="s">
        <v>4341</v>
      </c>
      <c r="J225" s="1" t="s">
        <v>4951</v>
      </c>
      <c r="K225" s="1" t="s">
        <v>2207</v>
      </c>
      <c r="L225" s="4" t="s">
        <v>1722</v>
      </c>
      <c r="M225" s="1" t="s">
        <v>1723</v>
      </c>
      <c r="N225" s="1" t="s">
        <v>1724</v>
      </c>
      <c r="O225" s="1" t="s">
        <v>296</v>
      </c>
      <c r="P225" s="1">
        <v>85283</v>
      </c>
      <c r="U225" s="1" t="s">
        <v>138</v>
      </c>
      <c r="X225" s="1" t="s">
        <v>2206</v>
      </c>
      <c r="Y225" s="3"/>
    </row>
    <row r="226" spans="1:48" ht="15" x14ac:dyDescent="0.25">
      <c r="C226" s="3">
        <f>COUNTA(C224:C225)</f>
        <v>2</v>
      </c>
      <c r="D226" s="3">
        <f>COUNTA(D224:D225)</f>
        <v>2</v>
      </c>
      <c r="E226" s="3">
        <f>COUNTA(E224:E225)</f>
        <v>0</v>
      </c>
      <c r="F226" s="3">
        <f>COUNTA(F224:F225)</f>
        <v>0</v>
      </c>
      <c r="I226" s="6">
        <v>42033</v>
      </c>
      <c r="J226" s="1" t="s">
        <v>3432</v>
      </c>
    </row>
    <row r="227" spans="1:48" ht="15" x14ac:dyDescent="0.25">
      <c r="C227" s="3">
        <f>C205+C212+C215+C223+C226</f>
        <v>18</v>
      </c>
      <c r="D227" s="3">
        <f>D205+D212+D215+D223+D226</f>
        <v>9</v>
      </c>
      <c r="E227" s="3">
        <f>E205+E212+E215+E223+E226</f>
        <v>13</v>
      </c>
      <c r="F227" s="3">
        <f>F205+F212+F215+F223+F226</f>
        <v>2</v>
      </c>
      <c r="I227" s="11" t="s">
        <v>1425</v>
      </c>
      <c r="J227" s="1" t="s">
        <v>3432</v>
      </c>
      <c r="N227" s="5"/>
    </row>
    <row r="228" spans="1:48" ht="15" x14ac:dyDescent="0.25">
      <c r="C228" s="3">
        <f>C227+C203</f>
        <v>204</v>
      </c>
      <c r="D228" s="3">
        <f>D227+D203</f>
        <v>139</v>
      </c>
      <c r="E228" s="3">
        <f>E227+E203</f>
        <v>69</v>
      </c>
      <c r="F228" s="3">
        <f>F227+F203</f>
        <v>6</v>
      </c>
      <c r="I228" s="11" t="s">
        <v>2512</v>
      </c>
      <c r="J228" s="1" t="s">
        <v>3432</v>
      </c>
      <c r="N228" s="5"/>
    </row>
    <row r="229" spans="1:48" s="1" customFormat="1" ht="15" x14ac:dyDescent="0.25">
      <c r="C229" s="6">
        <v>42040</v>
      </c>
      <c r="D229" s="6">
        <v>41564</v>
      </c>
      <c r="E229" s="2"/>
      <c r="H229" s="1" t="s">
        <v>481</v>
      </c>
      <c r="I229" s="1" t="s">
        <v>2268</v>
      </c>
      <c r="J229" s="1" t="s">
        <v>907</v>
      </c>
      <c r="K229" s="1" t="s">
        <v>2270</v>
      </c>
      <c r="L229" s="4"/>
      <c r="M229" s="1" t="s">
        <v>4925</v>
      </c>
      <c r="N229" s="1" t="s">
        <v>488</v>
      </c>
      <c r="O229" s="1" t="s">
        <v>296</v>
      </c>
      <c r="P229" s="1">
        <v>85203</v>
      </c>
      <c r="X229" s="2"/>
      <c r="Y229" s="3"/>
    </row>
    <row r="230" spans="1:48" s="1" customFormat="1" ht="15" x14ac:dyDescent="0.25">
      <c r="C230" s="6">
        <v>42040</v>
      </c>
      <c r="D230" s="6"/>
      <c r="E230" s="2" t="s">
        <v>4712</v>
      </c>
      <c r="H230" s="1" t="s">
        <v>3158</v>
      </c>
      <c r="I230" s="1" t="s">
        <v>2764</v>
      </c>
      <c r="J230" s="1" t="s">
        <v>2918</v>
      </c>
      <c r="K230" s="1" t="s">
        <v>2929</v>
      </c>
      <c r="L230" s="4"/>
      <c r="M230" s="1" t="s">
        <v>2930</v>
      </c>
      <c r="N230" s="1" t="s">
        <v>488</v>
      </c>
      <c r="O230" s="1" t="s">
        <v>296</v>
      </c>
      <c r="P230" s="1">
        <v>85206</v>
      </c>
      <c r="X230" s="2"/>
      <c r="Y230" s="3"/>
    </row>
    <row r="231" spans="1:48" s="1" customFormat="1" ht="15" x14ac:dyDescent="0.25">
      <c r="A231" s="8" t="s">
        <v>2312</v>
      </c>
      <c r="B231" s="1">
        <v>30</v>
      </c>
      <c r="C231" s="6">
        <v>42040</v>
      </c>
      <c r="D231" s="6"/>
      <c r="E231" s="2" t="s">
        <v>4712</v>
      </c>
      <c r="G231" s="1" t="s">
        <v>3161</v>
      </c>
      <c r="H231" s="1" t="s">
        <v>3158</v>
      </c>
      <c r="I231" s="1" t="s">
        <v>1691</v>
      </c>
      <c r="J231" s="1" t="s">
        <v>1692</v>
      </c>
      <c r="K231" s="1" t="s">
        <v>5104</v>
      </c>
      <c r="L231" s="4" t="s">
        <v>5103</v>
      </c>
      <c r="M231" s="1" t="s">
        <v>5105</v>
      </c>
      <c r="N231" s="1" t="s">
        <v>5031</v>
      </c>
      <c r="O231" s="1" t="s">
        <v>296</v>
      </c>
      <c r="P231" s="1">
        <v>85219</v>
      </c>
      <c r="V231" s="1" t="s">
        <v>3196</v>
      </c>
      <c r="W231" s="1" t="s">
        <v>3161</v>
      </c>
      <c r="X231" s="2"/>
      <c r="Y231" s="3"/>
      <c r="Z231" s="1" t="s">
        <v>2564</v>
      </c>
    </row>
    <row r="232" spans="1:48" s="1" customFormat="1" ht="15" x14ac:dyDescent="0.25">
      <c r="A232" s="1" t="s">
        <v>3202</v>
      </c>
      <c r="C232" s="6">
        <v>42040</v>
      </c>
      <c r="D232" s="2"/>
      <c r="E232" s="2" t="s">
        <v>4712</v>
      </c>
      <c r="H232" s="1" t="s">
        <v>481</v>
      </c>
      <c r="I232" s="1" t="s">
        <v>2879</v>
      </c>
      <c r="J232" s="1" t="s">
        <v>2773</v>
      </c>
      <c r="K232" s="12" t="s">
        <v>4414</v>
      </c>
      <c r="L232" s="4" t="s">
        <v>2926</v>
      </c>
      <c r="M232" s="1" t="s">
        <v>2927</v>
      </c>
      <c r="N232" s="1" t="s">
        <v>2928</v>
      </c>
      <c r="O232" s="1" t="s">
        <v>296</v>
      </c>
      <c r="P232" s="1">
        <v>85224</v>
      </c>
      <c r="Y232" s="3"/>
    </row>
    <row r="233" spans="1:48" ht="15" x14ac:dyDescent="0.25">
      <c r="C233" s="3">
        <f>COUNTA(C229:C232)</f>
        <v>4</v>
      </c>
      <c r="D233" s="3">
        <f>COUNTA(D229:D232)</f>
        <v>1</v>
      </c>
      <c r="E233" s="3">
        <f>COUNTA(E229:E232)</f>
        <v>3</v>
      </c>
      <c r="F233" s="3">
        <f>COUNTA(F229:F232)</f>
        <v>0</v>
      </c>
      <c r="I233" s="6">
        <v>42040</v>
      </c>
      <c r="J233" s="1" t="s">
        <v>3432</v>
      </c>
    </row>
    <row r="234" spans="1:48" s="1" customFormat="1" ht="15" x14ac:dyDescent="0.25"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</row>
    <row r="235" spans="1:48" s="1" customFormat="1" ht="15" x14ac:dyDescent="0.25"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</row>
    <row r="236" spans="1:48" s="1" customFormat="1" ht="15" x14ac:dyDescent="0.25"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</row>
    <row r="237" spans="1:48" s="1" customFormat="1" ht="15" x14ac:dyDescent="0.25"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</row>
    <row r="238" spans="1:48" ht="15" x14ac:dyDescent="0.25">
      <c r="C238" s="3">
        <f>COUNTA(C234:C237)</f>
        <v>0</v>
      </c>
      <c r="D238" s="3">
        <f>COUNTA(D234:D237)</f>
        <v>0</v>
      </c>
      <c r="E238" s="3">
        <f>COUNTA(E234:E237)</f>
        <v>0</v>
      </c>
      <c r="F238" s="3">
        <f>COUNTA(F234:F237)</f>
        <v>0</v>
      </c>
      <c r="I238" s="6">
        <v>42047</v>
      </c>
      <c r="J238" s="1" t="s">
        <v>3432</v>
      </c>
    </row>
    <row r="239" spans="1:48" s="1" customFormat="1" ht="15" x14ac:dyDescent="0.25"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</row>
    <row r="240" spans="1:48" s="1" customFormat="1" ht="15" x14ac:dyDescent="0.25"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</row>
    <row r="241" spans="3:48" s="1" customFormat="1" ht="15" x14ac:dyDescent="0.25"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</row>
    <row r="242" spans="3:48" s="1" customFormat="1" ht="15" x14ac:dyDescent="0.25"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</row>
    <row r="243" spans="3:48" ht="15" x14ac:dyDescent="0.25">
      <c r="C243" s="3">
        <f>COUNTA(C239:C242)</f>
        <v>0</v>
      </c>
      <c r="D243" s="3">
        <f>COUNTA(D239:D242)</f>
        <v>0</v>
      </c>
      <c r="E243" s="3">
        <f>COUNTA(E239:E242)</f>
        <v>0</v>
      </c>
      <c r="F243" s="3">
        <f>COUNTA(F239:F242)</f>
        <v>0</v>
      </c>
      <c r="I243" s="6">
        <v>42054</v>
      </c>
      <c r="J243" s="1" t="s">
        <v>3432</v>
      </c>
    </row>
    <row r="244" spans="3:48" s="1" customFormat="1" ht="15" x14ac:dyDescent="0.25"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</row>
    <row r="245" spans="3:48" s="1" customFormat="1" ht="15" x14ac:dyDescent="0.25"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</row>
    <row r="246" spans="3:48" s="1" customFormat="1" ht="15" x14ac:dyDescent="0.25">
      <c r="C246" s="6">
        <v>42061</v>
      </c>
      <c r="D246" s="6"/>
      <c r="E246" s="2"/>
      <c r="F246" s="2"/>
      <c r="H246" s="1" t="s">
        <v>3158</v>
      </c>
      <c r="I246" s="1" t="s">
        <v>2194</v>
      </c>
      <c r="J246" s="1" t="s">
        <v>1666</v>
      </c>
      <c r="K246" s="1" t="s">
        <v>2195</v>
      </c>
      <c r="L246" s="4" t="s">
        <v>2196</v>
      </c>
      <c r="M246" s="1" t="s">
        <v>2197</v>
      </c>
      <c r="N246" s="1" t="s">
        <v>2198</v>
      </c>
      <c r="O246" s="1" t="s">
        <v>296</v>
      </c>
      <c r="P246" s="1">
        <v>85247</v>
      </c>
      <c r="Y246" s="2"/>
      <c r="Z246" s="3"/>
      <c r="AA246" s="1" t="s">
        <v>2564</v>
      </c>
    </row>
    <row r="247" spans="3:48" s="1" customFormat="1" ht="15" x14ac:dyDescent="0.25"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</row>
    <row r="248" spans="3:48" ht="15" x14ac:dyDescent="0.25">
      <c r="C248" s="3">
        <f>COUNTA(C244:C247)</f>
        <v>1</v>
      </c>
      <c r="D248" s="3">
        <f>COUNTA(D244:D247)</f>
        <v>0</v>
      </c>
      <c r="E248" s="3">
        <f>COUNTA(E244:E247)</f>
        <v>0</v>
      </c>
      <c r="F248" s="3">
        <f>COUNTA(F244:F247)</f>
        <v>0</v>
      </c>
      <c r="I248" s="6">
        <v>42061</v>
      </c>
      <c r="J248" s="1" t="s">
        <v>3432</v>
      </c>
    </row>
    <row r="249" spans="3:48" ht="15" x14ac:dyDescent="0.25">
      <c r="C249" s="3">
        <f>C233+C238+C243+C248</f>
        <v>5</v>
      </c>
      <c r="D249" s="3">
        <f>D233+D238+D243+D248</f>
        <v>1</v>
      </c>
      <c r="E249" s="3">
        <f>E233+E238+E243+E248</f>
        <v>3</v>
      </c>
      <c r="F249" s="3">
        <f>F233+F238+F243+F248</f>
        <v>0</v>
      </c>
      <c r="I249" s="11" t="s">
        <v>1762</v>
      </c>
      <c r="J249" s="1" t="s">
        <v>3432</v>
      </c>
      <c r="N249" s="5"/>
    </row>
    <row r="250" spans="3:48" ht="15" x14ac:dyDescent="0.25">
      <c r="C250" s="3">
        <f>C249+C228</f>
        <v>209</v>
      </c>
      <c r="D250" s="3">
        <f>D249+D228</f>
        <v>140</v>
      </c>
      <c r="E250" s="3">
        <f>E249+E228</f>
        <v>72</v>
      </c>
      <c r="F250" s="3">
        <f>F249+F228</f>
        <v>6</v>
      </c>
      <c r="I250" s="11" t="s">
        <v>2512</v>
      </c>
      <c r="J250" s="1" t="s">
        <v>3432</v>
      </c>
      <c r="N250" s="5"/>
    </row>
    <row r="251" spans="3:48" s="1" customFormat="1" ht="15" x14ac:dyDescent="0.25"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</row>
    <row r="252" spans="3:48" s="1" customFormat="1" ht="15" x14ac:dyDescent="0.25"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</row>
    <row r="253" spans="3:48" s="1" customFormat="1" ht="15" x14ac:dyDescent="0.25"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</row>
    <row r="254" spans="3:48" s="1" customFormat="1" ht="15" x14ac:dyDescent="0.25"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</row>
    <row r="255" spans="3:48" ht="15" x14ac:dyDescent="0.25">
      <c r="C255" s="3">
        <f>COUNTA(C251:C254)</f>
        <v>0</v>
      </c>
      <c r="D255" s="3">
        <f>COUNTA(D251:D254)</f>
        <v>0</v>
      </c>
      <c r="E255" s="3">
        <f>COUNTA(E251:E254)</f>
        <v>0</v>
      </c>
      <c r="F255" s="3">
        <f>COUNTA(F251:F254)</f>
        <v>0</v>
      </c>
      <c r="I255" s="6">
        <v>42068</v>
      </c>
      <c r="J255" s="1" t="s">
        <v>3432</v>
      </c>
    </row>
    <row r="256" spans="3:48" s="1" customFormat="1" ht="15" x14ac:dyDescent="0.25"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</row>
    <row r="257" spans="3:48" s="1" customFormat="1" ht="15" x14ac:dyDescent="0.25"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</row>
    <row r="258" spans="3:48" s="1" customFormat="1" ht="15" x14ac:dyDescent="0.25"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</row>
    <row r="259" spans="3:48" s="1" customFormat="1" ht="15" x14ac:dyDescent="0.25"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</row>
    <row r="260" spans="3:48" ht="15" x14ac:dyDescent="0.25">
      <c r="C260" s="3">
        <f>COUNTA(C256:C259)</f>
        <v>0</v>
      </c>
      <c r="D260" s="3">
        <f>COUNTA(D256:D259)</f>
        <v>0</v>
      </c>
      <c r="E260" s="3">
        <f>COUNTA(E256:E259)</f>
        <v>0</v>
      </c>
      <c r="F260" s="3">
        <f>COUNTA(F256:F259)</f>
        <v>0</v>
      </c>
      <c r="I260" s="6">
        <v>42075</v>
      </c>
      <c r="J260" s="1" t="s">
        <v>3432</v>
      </c>
    </row>
    <row r="261" spans="3:48" s="1" customFormat="1" ht="15" x14ac:dyDescent="0.25"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</row>
    <row r="262" spans="3:48" s="1" customFormat="1" ht="15" x14ac:dyDescent="0.25"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</row>
    <row r="263" spans="3:48" s="1" customFormat="1" ht="15" x14ac:dyDescent="0.25"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</row>
    <row r="264" spans="3:48" s="1" customFormat="1" ht="15" x14ac:dyDescent="0.25"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</row>
    <row r="265" spans="3:48" ht="15" x14ac:dyDescent="0.25">
      <c r="C265" s="3">
        <f>COUNTA(C261:C264)</f>
        <v>0</v>
      </c>
      <c r="D265" s="3">
        <f>COUNTA(D261:D264)</f>
        <v>0</v>
      </c>
      <c r="E265" s="3">
        <f>COUNTA(E261:E264)</f>
        <v>0</v>
      </c>
      <c r="F265" s="3">
        <f>COUNTA(F261:F264)</f>
        <v>0</v>
      </c>
      <c r="I265" s="6">
        <v>42082</v>
      </c>
      <c r="J265" s="1" t="s">
        <v>3432</v>
      </c>
    </row>
    <row r="266" spans="3:48" s="1" customFormat="1" ht="15" x14ac:dyDescent="0.25"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</row>
    <row r="267" spans="3:48" s="1" customFormat="1" ht="15" x14ac:dyDescent="0.25"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</row>
    <row r="268" spans="3:48" s="1" customFormat="1" ht="15" x14ac:dyDescent="0.25"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</row>
    <row r="269" spans="3:48" s="1" customFormat="1" ht="15" x14ac:dyDescent="0.25"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</row>
    <row r="270" spans="3:48" ht="15" x14ac:dyDescent="0.25">
      <c r="C270" s="3">
        <f>COUNTA(C266:C269)</f>
        <v>0</v>
      </c>
      <c r="D270" s="3">
        <f>COUNTA(D266:D269)</f>
        <v>0</v>
      </c>
      <c r="E270" s="3">
        <f>COUNTA(E266:E269)</f>
        <v>0</v>
      </c>
      <c r="F270" s="3">
        <f>COUNTA(F266:F269)</f>
        <v>0</v>
      </c>
      <c r="I270" s="6">
        <v>42089</v>
      </c>
      <c r="J270" s="1" t="s">
        <v>3432</v>
      </c>
    </row>
    <row r="271" spans="3:48" ht="15" x14ac:dyDescent="0.25">
      <c r="C271" s="3">
        <f>C255+C260+C265+C270</f>
        <v>0</v>
      </c>
      <c r="D271" s="3">
        <f>D255+D260+D265+D270</f>
        <v>0</v>
      </c>
      <c r="E271" s="3">
        <f>E255+E260+E265+E270</f>
        <v>0</v>
      </c>
      <c r="F271" s="3">
        <f>F255+F260+F265+F270</f>
        <v>0</v>
      </c>
      <c r="I271" s="11" t="s">
        <v>320</v>
      </c>
      <c r="J271" s="1" t="s">
        <v>3432</v>
      </c>
      <c r="N271" s="5"/>
    </row>
    <row r="272" spans="3:48" ht="15" x14ac:dyDescent="0.25">
      <c r="C272" s="3">
        <f>C271+C250</f>
        <v>209</v>
      </c>
      <c r="D272" s="3">
        <f>D271+D250</f>
        <v>140</v>
      </c>
      <c r="E272" s="3">
        <f>E271+E250</f>
        <v>72</v>
      </c>
      <c r="F272" s="3">
        <f>F271+F250</f>
        <v>6</v>
      </c>
      <c r="I272" s="11" t="s">
        <v>2512</v>
      </c>
      <c r="J272" s="1" t="s">
        <v>3432</v>
      </c>
      <c r="N272" s="5"/>
    </row>
    <row r="273" spans="3:48" s="1" customFormat="1" ht="15" x14ac:dyDescent="0.25"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</row>
    <row r="274" spans="3:48" s="1" customFormat="1" ht="15" x14ac:dyDescent="0.25"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</row>
    <row r="275" spans="3:48" s="1" customFormat="1" ht="15" x14ac:dyDescent="0.25"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</row>
    <row r="276" spans="3:48" s="1" customFormat="1" ht="15" x14ac:dyDescent="0.25"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</row>
    <row r="277" spans="3:48" ht="15" x14ac:dyDescent="0.25">
      <c r="C277" s="3">
        <f>COUNTA(C273:C276)</f>
        <v>0</v>
      </c>
      <c r="D277" s="3">
        <f>COUNTA(D273:D276)</f>
        <v>0</v>
      </c>
      <c r="E277" s="3">
        <f>COUNTA(E273:E276)</f>
        <v>0</v>
      </c>
      <c r="F277" s="3">
        <f>COUNTA(F273:F276)</f>
        <v>0</v>
      </c>
      <c r="I277" s="6">
        <v>42096</v>
      </c>
      <c r="J277" s="1" t="s">
        <v>3432</v>
      </c>
    </row>
    <row r="278" spans="3:48" s="1" customFormat="1" ht="15" x14ac:dyDescent="0.25"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</row>
    <row r="279" spans="3:48" s="1" customFormat="1" ht="15" x14ac:dyDescent="0.25"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</row>
    <row r="280" spans="3:48" s="1" customFormat="1" ht="15" x14ac:dyDescent="0.25"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</row>
    <row r="281" spans="3:48" s="1" customFormat="1" ht="15" x14ac:dyDescent="0.25"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</row>
    <row r="282" spans="3:48" ht="15" x14ac:dyDescent="0.25">
      <c r="C282" s="3">
        <f>COUNTA(C278:C281)</f>
        <v>0</v>
      </c>
      <c r="D282" s="3">
        <f>COUNTA(D278:D281)</f>
        <v>0</v>
      </c>
      <c r="E282" s="3">
        <f>COUNTA(E278:E281)</f>
        <v>0</v>
      </c>
      <c r="F282" s="3">
        <f>COUNTA(F278:F281)</f>
        <v>0</v>
      </c>
      <c r="I282" s="6">
        <v>42103</v>
      </c>
      <c r="J282" s="1" t="s">
        <v>3432</v>
      </c>
    </row>
    <row r="283" spans="3:48" s="1" customFormat="1" ht="15" x14ac:dyDescent="0.25"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</row>
    <row r="284" spans="3:48" s="1" customFormat="1" ht="15" x14ac:dyDescent="0.25"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</row>
    <row r="285" spans="3:48" s="1" customFormat="1" ht="15" x14ac:dyDescent="0.25"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</row>
    <row r="286" spans="3:48" s="1" customFormat="1" ht="15" x14ac:dyDescent="0.25"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</row>
    <row r="287" spans="3:48" ht="15" x14ac:dyDescent="0.25">
      <c r="C287" s="3">
        <f>COUNTA(C283:C286)</f>
        <v>0</v>
      </c>
      <c r="D287" s="3">
        <f>COUNTA(D283:D286)</f>
        <v>0</v>
      </c>
      <c r="E287" s="3">
        <f>COUNTA(E283:E286)</f>
        <v>0</v>
      </c>
      <c r="F287" s="3">
        <f>COUNTA(F283:F286)</f>
        <v>0</v>
      </c>
      <c r="I287" s="6">
        <v>42110</v>
      </c>
      <c r="J287" s="1" t="s">
        <v>3432</v>
      </c>
    </row>
    <row r="288" spans="3:48" s="1" customFormat="1" ht="15" x14ac:dyDescent="0.25"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</row>
    <row r="289" spans="3:48" s="1" customFormat="1" ht="15" x14ac:dyDescent="0.25"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</row>
    <row r="290" spans="3:48" s="1" customFormat="1" ht="15" x14ac:dyDescent="0.25"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</row>
    <row r="291" spans="3:48" s="1" customFormat="1" ht="15" x14ac:dyDescent="0.25"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</row>
    <row r="292" spans="3:48" ht="15" x14ac:dyDescent="0.25">
      <c r="C292" s="3">
        <f>COUNTA(C288:C291)</f>
        <v>0</v>
      </c>
      <c r="D292" s="3">
        <f>COUNTA(D288:D291)</f>
        <v>0</v>
      </c>
      <c r="E292" s="3">
        <f>COUNTA(E288:E291)</f>
        <v>0</v>
      </c>
      <c r="F292" s="3">
        <f>COUNTA(F288:F291)</f>
        <v>0</v>
      </c>
      <c r="I292" s="6">
        <v>42117</v>
      </c>
      <c r="J292" s="1" t="s">
        <v>3432</v>
      </c>
    </row>
    <row r="293" spans="3:48" s="1" customFormat="1" ht="15" x14ac:dyDescent="0.25"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</row>
    <row r="294" spans="3:48" s="1" customFormat="1" ht="15" x14ac:dyDescent="0.25"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</row>
    <row r="295" spans="3:48" s="1" customFormat="1" ht="15" x14ac:dyDescent="0.25"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</row>
    <row r="296" spans="3:48" s="1" customFormat="1" ht="15" x14ac:dyDescent="0.25"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</row>
    <row r="297" spans="3:48" ht="15" x14ac:dyDescent="0.25">
      <c r="C297" s="3">
        <f>COUNTA(C293:C296)</f>
        <v>0</v>
      </c>
      <c r="D297" s="3">
        <f>COUNTA(D293:D296)</f>
        <v>0</v>
      </c>
      <c r="E297" s="3">
        <f>COUNTA(E293:E296)</f>
        <v>0</v>
      </c>
      <c r="F297" s="3">
        <f>COUNTA(F293:F296)</f>
        <v>0</v>
      </c>
      <c r="I297" s="6">
        <v>42124</v>
      </c>
      <c r="J297" s="1" t="s">
        <v>3432</v>
      </c>
    </row>
    <row r="298" spans="3:48" ht="15" x14ac:dyDescent="0.25">
      <c r="C298" s="3">
        <f>C277+C282+C287+C292+C297</f>
        <v>0</v>
      </c>
      <c r="D298" s="3">
        <f>D277+D282+D287+D292+D297</f>
        <v>0</v>
      </c>
      <c r="E298" s="3">
        <f>E277+E282+E287+E292+E297</f>
        <v>0</v>
      </c>
      <c r="F298" s="3">
        <f>F277+F282+F287+F292+F297</f>
        <v>0</v>
      </c>
      <c r="I298" s="11" t="s">
        <v>322</v>
      </c>
      <c r="J298" s="1" t="s">
        <v>3432</v>
      </c>
      <c r="N298" s="5"/>
    </row>
    <row r="299" spans="3:48" ht="15" x14ac:dyDescent="0.25">
      <c r="C299" s="3">
        <f>C298+C272</f>
        <v>209</v>
      </c>
      <c r="D299" s="3">
        <f>D298+D272</f>
        <v>140</v>
      </c>
      <c r="E299" s="3">
        <f>E298+E272</f>
        <v>72</v>
      </c>
      <c r="F299" s="3">
        <f>F298+F272</f>
        <v>6</v>
      </c>
      <c r="I299" s="11" t="s">
        <v>2512</v>
      </c>
      <c r="J299" s="1" t="s">
        <v>3432</v>
      </c>
      <c r="N299" s="5"/>
    </row>
  </sheetData>
  <phoneticPr fontId="2" type="noConversion"/>
  <hyperlinks>
    <hyperlink ref="L50" r:id="rId1" display="mailto:jjjlquinn@hotmail.com" xr:uid="{00000000-0004-0000-1100-000000000000}"/>
    <hyperlink ref="L59" r:id="rId2" xr:uid="{00000000-0004-0000-1100-000001000000}"/>
    <hyperlink ref="L55" r:id="rId3" xr:uid="{00000000-0004-0000-1100-000002000000}"/>
    <hyperlink ref="L60" r:id="rId4" xr:uid="{00000000-0004-0000-1100-000003000000}"/>
    <hyperlink ref="L34" r:id="rId5" xr:uid="{00000000-0004-0000-1100-000004000000}"/>
    <hyperlink ref="L2" r:id="rId6" xr:uid="{00000000-0004-0000-1100-000005000000}"/>
    <hyperlink ref="L14" r:id="rId7" display="cmdever@cox.net" xr:uid="{00000000-0004-0000-1100-000006000000}"/>
    <hyperlink ref="L6" r:id="rId8" xr:uid="{00000000-0004-0000-1100-000007000000}"/>
    <hyperlink ref="L13" r:id="rId9" xr:uid="{00000000-0004-0000-1100-000008000000}"/>
    <hyperlink ref="L54" r:id="rId10" xr:uid="{00000000-0004-0000-1100-000009000000}"/>
    <hyperlink ref="L3" r:id="rId11" xr:uid="{00000000-0004-0000-1100-00000A000000}"/>
    <hyperlink ref="L29" r:id="rId12" xr:uid="{00000000-0004-0000-1100-00000B000000}"/>
    <hyperlink ref="L9" r:id="rId13" xr:uid="{00000000-0004-0000-1100-00000C000000}"/>
    <hyperlink ref="L53" r:id="rId14" xr:uid="{00000000-0004-0000-1100-00000D000000}"/>
    <hyperlink ref="L5" r:id="rId15" xr:uid="{00000000-0004-0000-1100-00000E000000}"/>
    <hyperlink ref="L28" r:id="rId16" xr:uid="{00000000-0004-0000-1100-00000F000000}"/>
    <hyperlink ref="L24" r:id="rId17" xr:uid="{00000000-0004-0000-1100-000010000000}"/>
    <hyperlink ref="L30" r:id="rId18" xr:uid="{00000000-0004-0000-1100-000011000000}"/>
    <hyperlink ref="L32" r:id="rId19" xr:uid="{00000000-0004-0000-1100-000012000000}"/>
    <hyperlink ref="L15" r:id="rId20" xr:uid="{00000000-0004-0000-1100-000013000000}"/>
    <hyperlink ref="L38" r:id="rId21" xr:uid="{00000000-0004-0000-1100-000014000000}"/>
    <hyperlink ref="L37" r:id="rId22" xr:uid="{00000000-0004-0000-1100-000015000000}"/>
    <hyperlink ref="L36" r:id="rId23" xr:uid="{00000000-0004-0000-1100-000016000000}"/>
    <hyperlink ref="L49" r:id="rId24" xr:uid="{00000000-0004-0000-1100-000017000000}"/>
    <hyperlink ref="L42" r:id="rId25" xr:uid="{00000000-0004-0000-1100-000018000000}"/>
    <hyperlink ref="L41" r:id="rId26" xr:uid="{00000000-0004-0000-1100-000019000000}"/>
    <hyperlink ref="L35" r:id="rId27" xr:uid="{00000000-0004-0000-1100-00001A000000}"/>
    <hyperlink ref="L43" r:id="rId28" xr:uid="{00000000-0004-0000-1100-00001B000000}"/>
    <hyperlink ref="L17" r:id="rId29" xr:uid="{00000000-0004-0000-1100-00001C000000}"/>
    <hyperlink ref="L8" r:id="rId30" xr:uid="{00000000-0004-0000-1100-00001D000000}"/>
    <hyperlink ref="L27" r:id="rId31" xr:uid="{00000000-0004-0000-1100-00001E000000}"/>
    <hyperlink ref="L58" r:id="rId32" xr:uid="{00000000-0004-0000-1100-00001F000000}"/>
    <hyperlink ref="L11" r:id="rId33" xr:uid="{00000000-0004-0000-1100-000020000000}"/>
    <hyperlink ref="L10" r:id="rId34" xr:uid="{00000000-0004-0000-1100-000021000000}"/>
    <hyperlink ref="L21" r:id="rId35" xr:uid="{00000000-0004-0000-1100-000022000000}"/>
    <hyperlink ref="L22" r:id="rId36" xr:uid="{00000000-0004-0000-1100-000023000000}"/>
    <hyperlink ref="L31" r:id="rId37" xr:uid="{00000000-0004-0000-1100-000024000000}"/>
    <hyperlink ref="L44" r:id="rId38" xr:uid="{00000000-0004-0000-1100-000025000000}"/>
    <hyperlink ref="L48" r:id="rId39" xr:uid="{00000000-0004-0000-1100-000026000000}"/>
    <hyperlink ref="L52" r:id="rId40" xr:uid="{00000000-0004-0000-1100-000027000000}"/>
    <hyperlink ref="L56" r:id="rId41" xr:uid="{00000000-0004-0000-1100-000028000000}"/>
    <hyperlink ref="L61" r:id="rId42" xr:uid="{00000000-0004-0000-1100-000029000000}"/>
    <hyperlink ref="L72" r:id="rId43" display="mailto:bgizzi@cox.net" xr:uid="{00000000-0004-0000-1100-00002A000000}"/>
    <hyperlink ref="L97" r:id="rId44" xr:uid="{00000000-0004-0000-1100-00002B000000}"/>
    <hyperlink ref="L85" r:id="rId45" xr:uid="{00000000-0004-0000-1100-00002C000000}"/>
    <hyperlink ref="L79" r:id="rId46" xr:uid="{00000000-0004-0000-1100-00002D000000}"/>
    <hyperlink ref="L95" r:id="rId47" xr:uid="{00000000-0004-0000-1100-00002E000000}"/>
    <hyperlink ref="L93" r:id="rId48" xr:uid="{00000000-0004-0000-1100-00002F000000}"/>
    <hyperlink ref="L74" r:id="rId49" xr:uid="{00000000-0004-0000-1100-000030000000}"/>
    <hyperlink ref="L86" r:id="rId50" xr:uid="{00000000-0004-0000-1100-000031000000}"/>
    <hyperlink ref="L73" r:id="rId51" xr:uid="{00000000-0004-0000-1100-000032000000}"/>
    <hyperlink ref="L96" r:id="rId52" xr:uid="{00000000-0004-0000-1100-000033000000}"/>
    <hyperlink ref="L67" r:id="rId53" xr:uid="{00000000-0004-0000-1100-000034000000}"/>
    <hyperlink ref="L98" r:id="rId54" xr:uid="{00000000-0004-0000-1100-000035000000}"/>
    <hyperlink ref="L76" r:id="rId55" xr:uid="{00000000-0004-0000-1100-000036000000}"/>
    <hyperlink ref="L70" r:id="rId56" xr:uid="{00000000-0004-0000-1100-000037000000}"/>
    <hyperlink ref="L68" r:id="rId57" xr:uid="{00000000-0004-0000-1100-000038000000}"/>
    <hyperlink ref="L77" r:id="rId58" xr:uid="{00000000-0004-0000-1100-000039000000}"/>
    <hyperlink ref="L78" r:id="rId59" xr:uid="{00000000-0004-0000-1100-00003A000000}"/>
    <hyperlink ref="L71" r:id="rId60" xr:uid="{00000000-0004-0000-1100-00003B000000}"/>
    <hyperlink ref="L87" r:id="rId61" xr:uid="{00000000-0004-0000-1100-00003C000000}"/>
    <hyperlink ref="L89" r:id="rId62" xr:uid="{00000000-0004-0000-1100-00003D000000}"/>
    <hyperlink ref="L81" r:id="rId63" xr:uid="{00000000-0004-0000-1100-00003E000000}"/>
    <hyperlink ref="L88" r:id="rId64" display="mailto:mhmtr@juno.com" xr:uid="{00000000-0004-0000-1100-00003F000000}"/>
    <hyperlink ref="L94" r:id="rId65" xr:uid="{00000000-0004-0000-1100-000040000000}"/>
    <hyperlink ref="L80" r:id="rId66" xr:uid="{00000000-0004-0000-1100-000041000000}"/>
    <hyperlink ref="L82" r:id="rId67" xr:uid="{00000000-0004-0000-1100-000042000000}"/>
    <hyperlink ref="L90" r:id="rId68" display="mailto:mhmtr@juno.com" xr:uid="{00000000-0004-0000-1100-000043000000}"/>
    <hyperlink ref="L83" r:id="rId69" xr:uid="{00000000-0004-0000-1100-000044000000}"/>
    <hyperlink ref="L101" r:id="rId70" xr:uid="{00000000-0004-0000-1100-000045000000}"/>
    <hyperlink ref="L108" r:id="rId71" xr:uid="{00000000-0004-0000-1100-000046000000}"/>
    <hyperlink ref="L105" r:id="rId72" xr:uid="{00000000-0004-0000-1100-000047000000}"/>
    <hyperlink ref="L103" r:id="rId73" xr:uid="{00000000-0004-0000-1100-000048000000}"/>
    <hyperlink ref="L106" r:id="rId74" xr:uid="{00000000-0004-0000-1100-000049000000}"/>
    <hyperlink ref="L102" r:id="rId75" xr:uid="{00000000-0004-0000-1100-00004A000000}"/>
    <hyperlink ref="L100" r:id="rId76" xr:uid="{00000000-0004-0000-1100-00004B000000}"/>
    <hyperlink ref="L109" r:id="rId77" xr:uid="{00000000-0004-0000-1100-00004C000000}"/>
    <hyperlink ref="L111" r:id="rId78" xr:uid="{00000000-0004-0000-1100-00004D000000}"/>
    <hyperlink ref="L116" r:id="rId79" xr:uid="{00000000-0004-0000-1100-00004E000000}"/>
    <hyperlink ref="L104" r:id="rId80" xr:uid="{00000000-0004-0000-1100-00004F000000}"/>
    <hyperlink ref="L115" r:id="rId81" display="mailto:nodakwillie@comcast.net" xr:uid="{00000000-0004-0000-1100-000050000000}"/>
    <hyperlink ref="L112" r:id="rId82" xr:uid="{00000000-0004-0000-1100-000051000000}"/>
    <hyperlink ref="L118" r:id="rId83" xr:uid="{00000000-0004-0000-1100-000052000000}"/>
    <hyperlink ref="L63" r:id="rId84" xr:uid="{00000000-0004-0000-1100-000053000000}"/>
    <hyperlink ref="L64" r:id="rId85" xr:uid="{00000000-0004-0000-1100-000054000000}"/>
    <hyperlink ref="L65" r:id="rId86" xr:uid="{00000000-0004-0000-1100-000055000000}"/>
    <hyperlink ref="L40" r:id="rId87" xr:uid="{00000000-0004-0000-1100-000056000000}"/>
    <hyperlink ref="L127" r:id="rId88" xr:uid="{00000000-0004-0000-1100-000057000000}"/>
    <hyperlink ref="L120" r:id="rId89" xr:uid="{00000000-0004-0000-1100-000058000000}"/>
    <hyperlink ref="L125" r:id="rId90" xr:uid="{00000000-0004-0000-1100-000059000000}"/>
    <hyperlink ref="L122" r:id="rId91" xr:uid="{00000000-0004-0000-1100-00005A000000}"/>
    <hyperlink ref="L123" r:id="rId92" xr:uid="{00000000-0004-0000-1100-00005B000000}"/>
    <hyperlink ref="L126" r:id="rId93" xr:uid="{00000000-0004-0000-1100-00005C000000}"/>
    <hyperlink ref="L131" r:id="rId94" display="https://webmail.west.cox.net/do/mail/message/mailto?to=havingfundancing%40gmail.com" xr:uid="{00000000-0004-0000-1100-00005D000000}"/>
    <hyperlink ref="L133" r:id="rId95" xr:uid="{00000000-0004-0000-1100-00005E000000}"/>
    <hyperlink ref="L134" r:id="rId96" xr:uid="{00000000-0004-0000-1100-00005F000000}"/>
    <hyperlink ref="L132" r:id="rId97" xr:uid="{00000000-0004-0000-1100-000060000000}"/>
    <hyperlink ref="L138" r:id="rId98" xr:uid="{00000000-0004-0000-1100-000061000000}"/>
    <hyperlink ref="L140" r:id="rId99" xr:uid="{00000000-0004-0000-1100-000062000000}"/>
    <hyperlink ref="L141" r:id="rId100" xr:uid="{00000000-0004-0000-1100-000063000000}"/>
    <hyperlink ref="L143" r:id="rId101" xr:uid="{00000000-0004-0000-1100-000064000000}"/>
    <hyperlink ref="L142" r:id="rId102" xr:uid="{00000000-0004-0000-1100-000065000000}"/>
    <hyperlink ref="L145" r:id="rId103" xr:uid="{00000000-0004-0000-1100-000066000000}"/>
    <hyperlink ref="L147" r:id="rId104" xr:uid="{00000000-0004-0000-1100-000067000000}"/>
    <hyperlink ref="L155" r:id="rId105" xr:uid="{00000000-0004-0000-1100-000068000000}"/>
    <hyperlink ref="L159" r:id="rId106" xr:uid="{00000000-0004-0000-1100-000069000000}"/>
    <hyperlink ref="L151" r:id="rId107" xr:uid="{00000000-0004-0000-1100-00006A000000}"/>
    <hyperlink ref="L158" r:id="rId108" xr:uid="{00000000-0004-0000-1100-00006B000000}"/>
    <hyperlink ref="L107" r:id="rId109" xr:uid="{00000000-0004-0000-1100-00006C000000}"/>
    <hyperlink ref="L169" r:id="rId110" xr:uid="{00000000-0004-0000-1100-00006D000000}"/>
    <hyperlink ref="L168" r:id="rId111" xr:uid="{00000000-0004-0000-1100-00006E000000}"/>
    <hyperlink ref="L146" r:id="rId112" xr:uid="{00000000-0004-0000-1100-00006F000000}"/>
    <hyperlink ref="L166" r:id="rId113" xr:uid="{00000000-0004-0000-1100-000070000000}"/>
    <hyperlink ref="L177" r:id="rId114" xr:uid="{00000000-0004-0000-1100-000071000000}"/>
    <hyperlink ref="L174" r:id="rId115" xr:uid="{00000000-0004-0000-1100-000072000000}"/>
    <hyperlink ref="L175" r:id="rId116" xr:uid="{00000000-0004-0000-1100-000073000000}"/>
    <hyperlink ref="L172" r:id="rId117" xr:uid="{00000000-0004-0000-1100-000074000000}"/>
    <hyperlink ref="L173" r:id="rId118" xr:uid="{00000000-0004-0000-1100-000075000000}"/>
    <hyperlink ref="L178" r:id="rId119" xr:uid="{00000000-0004-0000-1100-000076000000}"/>
    <hyperlink ref="L176" r:id="rId120" xr:uid="{00000000-0004-0000-1100-000077000000}"/>
    <hyperlink ref="L182" r:id="rId121" xr:uid="{00000000-0004-0000-1100-000078000000}"/>
    <hyperlink ref="L186" r:id="rId122" display="mailto:grat99zek@yahoo.com" xr:uid="{00000000-0004-0000-1100-000079000000}"/>
    <hyperlink ref="L191" r:id="rId123" xr:uid="{00000000-0004-0000-1100-00007A000000}"/>
    <hyperlink ref="L192" r:id="rId124" xr:uid="{00000000-0004-0000-1100-00007B000000}"/>
    <hyperlink ref="L194" r:id="rId125" xr:uid="{00000000-0004-0000-1100-00007C000000}"/>
    <hyperlink ref="L190" r:id="rId126" xr:uid="{00000000-0004-0000-1100-00007D000000}"/>
    <hyperlink ref="L189" r:id="rId127" xr:uid="{00000000-0004-0000-1100-00007E000000}"/>
    <hyperlink ref="L187" r:id="rId128" xr:uid="{00000000-0004-0000-1100-00007F000000}"/>
    <hyperlink ref="L197" r:id="rId129" xr:uid="{00000000-0004-0000-1100-000080000000}"/>
    <hyperlink ref="L196" r:id="rId130" xr:uid="{00000000-0004-0000-1100-000081000000}"/>
    <hyperlink ref="L198" r:id="rId131" xr:uid="{00000000-0004-0000-1100-000082000000}"/>
    <hyperlink ref="L199" r:id="rId132" xr:uid="{00000000-0004-0000-1100-000083000000}"/>
    <hyperlink ref="L200" r:id="rId133" display="mailto:msack11720@cox.net" xr:uid="{00000000-0004-0000-1100-000084000000}"/>
    <hyperlink ref="L206" r:id="rId134" xr:uid="{00000000-0004-0000-1100-000085000000}"/>
    <hyperlink ref="L210" r:id="rId135" xr:uid="{00000000-0004-0000-1100-000086000000}"/>
    <hyperlink ref="L211" r:id="rId136" xr:uid="{00000000-0004-0000-1100-000087000000}"/>
    <hyperlink ref="L208" r:id="rId137" xr:uid="{00000000-0004-0000-1100-000088000000}"/>
    <hyperlink ref="L207" r:id="rId138" xr:uid="{00000000-0004-0000-1100-000089000000}"/>
    <hyperlink ref="L204" r:id="rId139" xr:uid="{00000000-0004-0000-1100-00008A000000}"/>
    <hyperlink ref="L218" r:id="rId140" xr:uid="{00000000-0004-0000-1100-00008B000000}"/>
    <hyperlink ref="L220" r:id="rId141" xr:uid="{00000000-0004-0000-1100-00008C000000}"/>
    <hyperlink ref="L221" r:id="rId142" xr:uid="{00000000-0004-0000-1100-00008D000000}"/>
    <hyperlink ref="L224" r:id="rId143" xr:uid="{00000000-0004-0000-1100-00008E000000}"/>
    <hyperlink ref="L225" r:id="rId144" xr:uid="{00000000-0004-0000-1100-00008F000000}"/>
    <hyperlink ref="L216" r:id="rId145" xr:uid="{00000000-0004-0000-1100-000090000000}"/>
    <hyperlink ref="L217" r:id="rId146" xr:uid="{00000000-0004-0000-1100-000091000000}"/>
    <hyperlink ref="L231" r:id="rId147" xr:uid="{00000000-0004-0000-1100-000092000000}"/>
    <hyperlink ref="L232" r:id="rId148" xr:uid="{00000000-0004-0000-1100-000093000000}"/>
    <hyperlink ref="L246" r:id="rId149" xr:uid="{00000000-0004-0000-1100-000094000000}"/>
  </hyperlinks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Z287"/>
  <sheetViews>
    <sheetView workbookViewId="0"/>
  </sheetViews>
  <sheetFormatPr defaultRowHeight="13.2" x14ac:dyDescent="0.25"/>
  <cols>
    <col min="3" max="3" width="11.109375" customWidth="1"/>
    <col min="4" max="4" width="10.44140625" customWidth="1"/>
    <col min="5" max="5" width="5" customWidth="1"/>
    <col min="6" max="6" width="10.6640625" customWidth="1"/>
    <col min="7" max="7" width="2.6640625" customWidth="1"/>
    <col min="8" max="8" width="4" customWidth="1"/>
    <col min="9" max="9" width="20.88671875" bestFit="1" customWidth="1"/>
    <col min="10" max="10" width="12.33203125" customWidth="1"/>
    <col min="11" max="11" width="15" customWidth="1"/>
    <col min="12" max="12" width="25.5546875" customWidth="1"/>
    <col min="13" max="13" width="38.6640625" customWidth="1"/>
    <col min="14" max="14" width="4.88671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4.109375" customWidth="1"/>
  </cols>
  <sheetData>
    <row r="1" spans="1:60" s="1" customFormat="1" ht="15" x14ac:dyDescent="0.25">
      <c r="A1" s="1" t="s">
        <v>4700</v>
      </c>
      <c r="B1" s="1" t="s">
        <v>1119</v>
      </c>
      <c r="C1" s="6" t="s">
        <v>4701</v>
      </c>
      <c r="D1" s="6" t="s">
        <v>4702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472</v>
      </c>
      <c r="L1" s="4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3356</v>
      </c>
      <c r="S1" s="1" t="s">
        <v>477</v>
      </c>
      <c r="T1" s="1" t="s">
        <v>478</v>
      </c>
      <c r="U1" s="1" t="s">
        <v>479</v>
      </c>
      <c r="V1" s="1" t="s">
        <v>3643</v>
      </c>
      <c r="W1" s="1" t="s">
        <v>5122</v>
      </c>
      <c r="X1" s="2" t="s">
        <v>4518</v>
      </c>
      <c r="Y1" s="3" t="s">
        <v>4010</v>
      </c>
      <c r="Z1" s="1" t="s">
        <v>3987</v>
      </c>
      <c r="AA1" s="1" t="s">
        <v>5123</v>
      </c>
      <c r="AB1" s="1" t="s">
        <v>5124</v>
      </c>
      <c r="AC1" s="1" t="s">
        <v>5125</v>
      </c>
      <c r="AD1" s="1" t="s">
        <v>5126</v>
      </c>
      <c r="AE1" s="1" t="s">
        <v>5127</v>
      </c>
      <c r="AF1" s="1" t="s">
        <v>5128</v>
      </c>
      <c r="AG1" s="1" t="s">
        <v>5129</v>
      </c>
      <c r="AH1" s="1" t="s">
        <v>5130</v>
      </c>
      <c r="AI1" s="1" t="s">
        <v>728</v>
      </c>
      <c r="AJ1" s="1" t="s">
        <v>5131</v>
      </c>
      <c r="AK1" s="1" t="s">
        <v>5132</v>
      </c>
      <c r="AL1" s="1" t="s">
        <v>5133</v>
      </c>
      <c r="AM1" s="1" t="s">
        <v>5134</v>
      </c>
      <c r="AN1" s="1" t="s">
        <v>5135</v>
      </c>
      <c r="AO1" s="1" t="s">
        <v>5136</v>
      </c>
      <c r="AP1" s="1" t="s">
        <v>5137</v>
      </c>
      <c r="AQ1" s="1" t="s">
        <v>5138</v>
      </c>
      <c r="AR1" s="1" t="s">
        <v>5139</v>
      </c>
      <c r="AS1" s="1" t="s">
        <v>5140</v>
      </c>
      <c r="AT1" s="1" t="s">
        <v>5141</v>
      </c>
      <c r="AU1" s="1" t="s">
        <v>5142</v>
      </c>
      <c r="AV1" s="1" t="s">
        <v>5143</v>
      </c>
      <c r="AW1" s="1" t="s">
        <v>5144</v>
      </c>
      <c r="AX1" s="1" t="s">
        <v>5145</v>
      </c>
      <c r="AY1" s="1" t="s">
        <v>5146</v>
      </c>
      <c r="AZ1" s="1" t="s">
        <v>4703</v>
      </c>
      <c r="BA1" s="1" t="s">
        <v>4704</v>
      </c>
      <c r="BB1" s="1" t="s">
        <v>4705</v>
      </c>
      <c r="BC1" s="1" t="s">
        <v>4706</v>
      </c>
      <c r="BD1" s="1" t="s">
        <v>4707</v>
      </c>
      <c r="BE1" s="1" t="s">
        <v>4708</v>
      </c>
      <c r="BF1" s="1" t="s">
        <v>4709</v>
      </c>
      <c r="BG1" s="1" t="s">
        <v>4710</v>
      </c>
      <c r="BH1" s="1" t="s">
        <v>4711</v>
      </c>
    </row>
    <row r="2" spans="1:60" s="1" customFormat="1" ht="15" x14ac:dyDescent="0.25">
      <c r="D2" s="6"/>
      <c r="E2" s="2"/>
      <c r="F2" s="2"/>
      <c r="L2" s="4"/>
      <c r="V2" s="2"/>
      <c r="W2" s="3"/>
    </row>
    <row r="3" spans="1:60" s="1" customFormat="1" ht="15" x14ac:dyDescent="0.25">
      <c r="C3" s="6">
        <v>42285</v>
      </c>
      <c r="D3" s="6">
        <v>41921</v>
      </c>
      <c r="E3" s="2"/>
      <c r="G3" s="1" t="s">
        <v>3162</v>
      </c>
      <c r="H3" s="1" t="s">
        <v>481</v>
      </c>
      <c r="I3" s="1" t="s">
        <v>3183</v>
      </c>
      <c r="J3" s="1" t="s">
        <v>3184</v>
      </c>
      <c r="K3" s="1" t="s">
        <v>3186</v>
      </c>
      <c r="L3" s="4" t="s">
        <v>3185</v>
      </c>
      <c r="M3" s="1" t="s">
        <v>3187</v>
      </c>
      <c r="N3" s="1" t="s">
        <v>3188</v>
      </c>
      <c r="O3" s="1" t="s">
        <v>296</v>
      </c>
      <c r="P3" s="1">
        <v>85501</v>
      </c>
      <c r="Q3" s="1">
        <v>1</v>
      </c>
      <c r="R3" s="1" t="s">
        <v>3357</v>
      </c>
      <c r="X3" s="2"/>
      <c r="Y3" s="3"/>
      <c r="Z3" s="1" t="s">
        <v>1768</v>
      </c>
      <c r="AC3" s="1" t="s">
        <v>4712</v>
      </c>
      <c r="AD3" s="1" t="s">
        <v>4712</v>
      </c>
      <c r="AE3" s="1" t="s">
        <v>4712</v>
      </c>
      <c r="AF3" s="1" t="s">
        <v>4712</v>
      </c>
      <c r="AG3" s="1" t="s">
        <v>4712</v>
      </c>
      <c r="AI3" s="1" t="s">
        <v>4712</v>
      </c>
      <c r="AJ3" s="1" t="s">
        <v>4712</v>
      </c>
      <c r="AK3" s="1" t="s">
        <v>4712</v>
      </c>
      <c r="AL3" s="1" t="s">
        <v>4712</v>
      </c>
    </row>
    <row r="4" spans="1:60" s="1" customFormat="1" ht="15" x14ac:dyDescent="0.25">
      <c r="C4" s="6">
        <v>42285</v>
      </c>
      <c r="D4" s="6">
        <v>41921</v>
      </c>
      <c r="E4" s="2"/>
      <c r="G4" s="1" t="s">
        <v>3162</v>
      </c>
      <c r="H4" s="1" t="s">
        <v>3158</v>
      </c>
      <c r="I4" s="1" t="s">
        <v>5032</v>
      </c>
      <c r="J4" s="1" t="s">
        <v>5033</v>
      </c>
      <c r="K4" s="1" t="s">
        <v>909</v>
      </c>
      <c r="L4" s="4" t="s">
        <v>5034</v>
      </c>
      <c r="M4" s="1" t="s">
        <v>5036</v>
      </c>
      <c r="N4" s="1" t="s">
        <v>488</v>
      </c>
      <c r="O4" s="1" t="s">
        <v>296</v>
      </c>
      <c r="P4" s="1">
        <v>85205</v>
      </c>
      <c r="Q4" s="1">
        <v>1</v>
      </c>
      <c r="R4" s="1" t="s">
        <v>3357</v>
      </c>
      <c r="V4" s="1" t="s">
        <v>3196</v>
      </c>
      <c r="W4" s="1" t="s">
        <v>3161</v>
      </c>
      <c r="X4" s="2" t="s">
        <v>2442</v>
      </c>
      <c r="Y4" s="3" t="s">
        <v>3161</v>
      </c>
      <c r="Z4" s="1" t="s">
        <v>1771</v>
      </c>
      <c r="AC4" s="1" t="s">
        <v>4712</v>
      </c>
      <c r="AD4" s="1" t="s">
        <v>4712</v>
      </c>
      <c r="AH4" s="1" t="s">
        <v>4712</v>
      </c>
    </row>
    <row r="5" spans="1:60" s="1" customFormat="1" ht="15" x14ac:dyDescent="0.25">
      <c r="C5" s="6">
        <v>42285</v>
      </c>
      <c r="D5" s="6">
        <v>41921</v>
      </c>
      <c r="E5" s="2"/>
      <c r="H5" s="1" t="s">
        <v>481</v>
      </c>
      <c r="I5" s="1" t="s">
        <v>4824</v>
      </c>
      <c r="J5" s="1" t="s">
        <v>704</v>
      </c>
      <c r="K5" s="1" t="s">
        <v>4825</v>
      </c>
      <c r="L5" s="4"/>
      <c r="M5" s="1" t="s">
        <v>700</v>
      </c>
      <c r="N5" s="1" t="s">
        <v>5031</v>
      </c>
      <c r="O5" s="1" t="s">
        <v>296</v>
      </c>
      <c r="P5" s="1">
        <v>85120</v>
      </c>
      <c r="T5" s="1" t="s">
        <v>297</v>
      </c>
      <c r="X5" s="2"/>
      <c r="Y5" s="3"/>
    </row>
    <row r="6" spans="1:60" s="1" customFormat="1" ht="15" x14ac:dyDescent="0.25">
      <c r="B6" s="1" t="s">
        <v>1058</v>
      </c>
      <c r="C6" s="6">
        <v>42285</v>
      </c>
      <c r="D6" s="6">
        <v>41928</v>
      </c>
      <c r="E6" s="2"/>
      <c r="G6" s="1" t="s">
        <v>3162</v>
      </c>
      <c r="H6" s="1" t="s">
        <v>3158</v>
      </c>
      <c r="I6" s="1" t="s">
        <v>440</v>
      </c>
      <c r="J6" s="1" t="s">
        <v>705</v>
      </c>
      <c r="K6" s="1" t="s">
        <v>3726</v>
      </c>
      <c r="L6" s="4" t="s">
        <v>446</v>
      </c>
      <c r="M6" s="1" t="s">
        <v>1994</v>
      </c>
      <c r="N6" s="1" t="s">
        <v>488</v>
      </c>
      <c r="O6" s="1" t="s">
        <v>296</v>
      </c>
      <c r="P6" s="1">
        <v>85209</v>
      </c>
      <c r="Q6" s="1">
        <v>1</v>
      </c>
      <c r="R6" s="1" t="s">
        <v>5192</v>
      </c>
      <c r="S6" s="1" t="s">
        <v>297</v>
      </c>
      <c r="T6" s="1" t="s">
        <v>297</v>
      </c>
      <c r="V6" s="1" t="s">
        <v>3160</v>
      </c>
      <c r="W6" s="1" t="s">
        <v>3161</v>
      </c>
      <c r="X6" s="2" t="s">
        <v>541</v>
      </c>
      <c r="Y6" s="3" t="s">
        <v>3161</v>
      </c>
      <c r="Z6" s="1" t="s">
        <v>1771</v>
      </c>
      <c r="AC6" s="1" t="s">
        <v>5053</v>
      </c>
      <c r="AD6" s="1" t="s">
        <v>5053</v>
      </c>
      <c r="AE6" s="1" t="s">
        <v>5053</v>
      </c>
      <c r="AF6" s="1" t="s">
        <v>5053</v>
      </c>
      <c r="AG6" s="1" t="s">
        <v>4712</v>
      </c>
      <c r="AI6" s="1" t="s">
        <v>4712</v>
      </c>
      <c r="AJ6" s="1" t="s">
        <v>5053</v>
      </c>
      <c r="AL6" s="1" t="s">
        <v>4712</v>
      </c>
    </row>
    <row r="7" spans="1:60" s="1" customFormat="1" ht="15" x14ac:dyDescent="0.25">
      <c r="C7" s="6">
        <v>42285</v>
      </c>
      <c r="D7" s="6"/>
      <c r="E7" s="2" t="s">
        <v>4712</v>
      </c>
      <c r="H7" s="1" t="s">
        <v>3158</v>
      </c>
      <c r="I7" s="1" t="s">
        <v>2938</v>
      </c>
      <c r="J7" s="1" t="s">
        <v>2939</v>
      </c>
      <c r="K7" s="1" t="s">
        <v>568</v>
      </c>
      <c r="L7" s="4"/>
      <c r="M7" s="1" t="s">
        <v>572</v>
      </c>
      <c r="N7" s="1" t="s">
        <v>3192</v>
      </c>
      <c r="O7" s="1" t="s">
        <v>296</v>
      </c>
      <c r="P7" s="1">
        <v>85118</v>
      </c>
      <c r="X7" s="2"/>
      <c r="Y7" s="3"/>
    </row>
    <row r="8" spans="1:60" s="1" customFormat="1" ht="15" x14ac:dyDescent="0.25">
      <c r="C8" s="6">
        <v>42285</v>
      </c>
      <c r="D8" s="6">
        <v>41935</v>
      </c>
      <c r="E8" s="2"/>
      <c r="G8" s="1" t="s">
        <v>3162</v>
      </c>
      <c r="H8" s="1" t="s">
        <v>481</v>
      </c>
      <c r="I8" s="1" t="s">
        <v>1605</v>
      </c>
      <c r="J8" s="1" t="s">
        <v>709</v>
      </c>
      <c r="K8" s="1" t="s">
        <v>4181</v>
      </c>
      <c r="L8" s="4" t="s">
        <v>1607</v>
      </c>
      <c r="M8" s="1" t="s">
        <v>4575</v>
      </c>
      <c r="N8" s="1" t="s">
        <v>488</v>
      </c>
      <c r="O8" s="1" t="s">
        <v>296</v>
      </c>
      <c r="P8" s="1">
        <v>85209</v>
      </c>
      <c r="Q8" s="1">
        <v>1</v>
      </c>
      <c r="R8" s="1" t="s">
        <v>5192</v>
      </c>
      <c r="U8" s="1" t="s">
        <v>4576</v>
      </c>
      <c r="V8" s="1" t="s">
        <v>3196</v>
      </c>
      <c r="W8" s="1" t="s">
        <v>3161</v>
      </c>
      <c r="X8" s="1" t="s">
        <v>3362</v>
      </c>
      <c r="Y8" s="3" t="s">
        <v>3161</v>
      </c>
      <c r="Z8" s="1" t="s">
        <v>1771</v>
      </c>
      <c r="AC8" s="1" t="s">
        <v>4712</v>
      </c>
      <c r="AD8" s="1" t="s">
        <v>4712</v>
      </c>
      <c r="AE8" s="1" t="s">
        <v>4712</v>
      </c>
      <c r="AJ8" s="1" t="s">
        <v>4712</v>
      </c>
      <c r="AK8" s="1" t="s">
        <v>4712</v>
      </c>
      <c r="AL8" s="1" t="s">
        <v>4712</v>
      </c>
    </row>
    <row r="9" spans="1:60" s="1" customFormat="1" ht="15" x14ac:dyDescent="0.25">
      <c r="C9" s="6">
        <v>42285</v>
      </c>
      <c r="D9" s="6">
        <v>41921</v>
      </c>
      <c r="E9" s="2"/>
      <c r="F9" s="2"/>
      <c r="G9" s="1" t="s">
        <v>3162</v>
      </c>
      <c r="H9" s="1" t="s">
        <v>3158</v>
      </c>
      <c r="I9" s="1" t="s">
        <v>282</v>
      </c>
      <c r="J9" s="1" t="s">
        <v>281</v>
      </c>
      <c r="K9" s="1" t="s">
        <v>280</v>
      </c>
      <c r="L9" s="4" t="s">
        <v>285</v>
      </c>
      <c r="M9" s="1" t="s">
        <v>284</v>
      </c>
      <c r="N9" s="1" t="s">
        <v>488</v>
      </c>
      <c r="O9" s="1" t="s">
        <v>296</v>
      </c>
      <c r="P9" s="1">
        <v>85206</v>
      </c>
      <c r="Q9" s="1">
        <v>1</v>
      </c>
      <c r="R9" s="1" t="s">
        <v>378</v>
      </c>
      <c r="X9" s="1" t="s">
        <v>116</v>
      </c>
      <c r="Y9" s="3"/>
      <c r="Z9" s="1" t="s">
        <v>1771</v>
      </c>
    </row>
    <row r="10" spans="1:60" s="1" customFormat="1" ht="15" x14ac:dyDescent="0.25">
      <c r="C10" s="6">
        <v>42285</v>
      </c>
      <c r="D10" s="6">
        <v>41921</v>
      </c>
      <c r="E10" s="2"/>
      <c r="F10" s="2"/>
      <c r="G10" s="1" t="s">
        <v>3162</v>
      </c>
      <c r="H10" s="1" t="s">
        <v>481</v>
      </c>
      <c r="I10" s="1" t="s">
        <v>282</v>
      </c>
      <c r="J10" s="1" t="s">
        <v>576</v>
      </c>
      <c r="K10" s="1" t="s">
        <v>286</v>
      </c>
      <c r="L10" s="4" t="s">
        <v>285</v>
      </c>
      <c r="M10" s="1" t="s">
        <v>284</v>
      </c>
      <c r="N10" s="1" t="s">
        <v>488</v>
      </c>
      <c r="O10" s="1" t="s">
        <v>296</v>
      </c>
      <c r="P10" s="1">
        <v>85206</v>
      </c>
      <c r="Q10" s="1">
        <v>1</v>
      </c>
      <c r="R10" s="1" t="s">
        <v>378</v>
      </c>
      <c r="X10" s="1" t="s">
        <v>281</v>
      </c>
      <c r="Y10" s="3"/>
      <c r="Z10" s="1" t="s">
        <v>1774</v>
      </c>
    </row>
    <row r="11" spans="1:60" s="1" customFormat="1" ht="15" x14ac:dyDescent="0.25">
      <c r="C11" s="6">
        <v>42285</v>
      </c>
      <c r="D11" s="6">
        <v>41921</v>
      </c>
      <c r="E11" s="2"/>
      <c r="F11" s="2"/>
      <c r="H11" s="1" t="s">
        <v>481</v>
      </c>
      <c r="I11" s="1" t="s">
        <v>4584</v>
      </c>
      <c r="J11" s="1" t="s">
        <v>3795</v>
      </c>
      <c r="K11" s="1" t="s">
        <v>5156</v>
      </c>
      <c r="L11" s="4"/>
      <c r="M11" s="1" t="s">
        <v>4591</v>
      </c>
      <c r="N11" s="1" t="s">
        <v>488</v>
      </c>
      <c r="O11" s="1" t="s">
        <v>296</v>
      </c>
      <c r="P11" s="1">
        <v>85203</v>
      </c>
      <c r="V11" s="1" t="s">
        <v>3196</v>
      </c>
      <c r="W11" s="1" t="s">
        <v>3189</v>
      </c>
      <c r="X11" s="2"/>
      <c r="Y11" s="3"/>
    </row>
    <row r="12" spans="1:60" s="1" customFormat="1" ht="15" x14ac:dyDescent="0.25">
      <c r="C12" s="6">
        <v>42285</v>
      </c>
      <c r="D12" s="6">
        <v>41921</v>
      </c>
      <c r="E12" s="2"/>
      <c r="F12" s="1" t="s">
        <v>297</v>
      </c>
      <c r="G12" s="1" t="s">
        <v>3161</v>
      </c>
      <c r="H12" s="1" t="s">
        <v>481</v>
      </c>
      <c r="I12" s="1" t="s">
        <v>3749</v>
      </c>
      <c r="J12" s="1" t="s">
        <v>3796</v>
      </c>
      <c r="K12" s="1" t="s">
        <v>1628</v>
      </c>
      <c r="L12" s="4" t="s">
        <v>3751</v>
      </c>
      <c r="M12" s="1" t="s">
        <v>2129</v>
      </c>
      <c r="N12" s="1" t="s">
        <v>5031</v>
      </c>
      <c r="O12" s="1" t="s">
        <v>296</v>
      </c>
      <c r="P12" s="1">
        <v>85120</v>
      </c>
      <c r="U12" s="1" t="s">
        <v>4488</v>
      </c>
      <c r="X12" s="1" t="s">
        <v>3373</v>
      </c>
      <c r="Y12" s="3"/>
      <c r="Z12" s="1" t="s">
        <v>1772</v>
      </c>
      <c r="AC12" s="1" t="s">
        <v>4712</v>
      </c>
      <c r="AD12" s="1" t="s">
        <v>4712</v>
      </c>
      <c r="AF12" s="1" t="s">
        <v>4712</v>
      </c>
      <c r="AG12" s="1" t="s">
        <v>4712</v>
      </c>
      <c r="AO12" s="1" t="s">
        <v>4712</v>
      </c>
    </row>
    <row r="13" spans="1:60" s="1" customFormat="1" ht="15" x14ac:dyDescent="0.25">
      <c r="C13" s="6">
        <v>42285</v>
      </c>
      <c r="D13" s="6">
        <v>41921</v>
      </c>
      <c r="E13" s="2"/>
      <c r="G13" s="1" t="s">
        <v>3162</v>
      </c>
      <c r="H13" s="1" t="s">
        <v>3158</v>
      </c>
      <c r="I13" s="1" t="s">
        <v>3743</v>
      </c>
      <c r="J13" s="1" t="s">
        <v>3744</v>
      </c>
      <c r="K13" s="1" t="s">
        <v>3746</v>
      </c>
      <c r="L13" s="4" t="s">
        <v>3745</v>
      </c>
      <c r="M13" s="1" t="s">
        <v>128</v>
      </c>
      <c r="N13" s="1" t="s">
        <v>488</v>
      </c>
      <c r="O13" s="1" t="s">
        <v>296</v>
      </c>
      <c r="P13" s="1">
        <v>85206</v>
      </c>
      <c r="X13" s="1" t="s">
        <v>714</v>
      </c>
      <c r="Y13" s="3"/>
      <c r="Z13" s="1" t="s">
        <v>1768</v>
      </c>
      <c r="AC13" s="1" t="s">
        <v>4712</v>
      </c>
      <c r="AD13" s="1" t="s">
        <v>4712</v>
      </c>
      <c r="AE13" s="1" t="s">
        <v>4712</v>
      </c>
      <c r="AL13" s="1" t="s">
        <v>4712</v>
      </c>
    </row>
    <row r="14" spans="1:60" s="1" customFormat="1" ht="15" x14ac:dyDescent="0.25">
      <c r="C14" s="6">
        <v>42285</v>
      </c>
      <c r="D14" s="6">
        <v>41921</v>
      </c>
      <c r="E14" s="2"/>
      <c r="H14" s="1" t="s">
        <v>3158</v>
      </c>
      <c r="I14" s="1" t="s">
        <v>3747</v>
      </c>
      <c r="J14" s="1" t="s">
        <v>2451</v>
      </c>
      <c r="K14" s="1" t="s">
        <v>3748</v>
      </c>
      <c r="L14" s="4" t="s">
        <v>5173</v>
      </c>
      <c r="M14" s="1" t="s">
        <v>1018</v>
      </c>
      <c r="N14" s="1" t="s">
        <v>5031</v>
      </c>
      <c r="O14" s="1" t="s">
        <v>296</v>
      </c>
      <c r="P14" s="1">
        <v>85120</v>
      </c>
      <c r="X14" s="2"/>
      <c r="Y14" s="3"/>
      <c r="Z14" s="1" t="s">
        <v>1764</v>
      </c>
      <c r="AC14" s="1" t="s">
        <v>4712</v>
      </c>
    </row>
    <row r="15" spans="1:60" s="1" customFormat="1" ht="15" x14ac:dyDescent="0.25">
      <c r="C15" s="6">
        <v>42285</v>
      </c>
      <c r="D15" s="6"/>
      <c r="E15" s="2" t="s">
        <v>4712</v>
      </c>
      <c r="H15" s="1" t="s">
        <v>3158</v>
      </c>
      <c r="I15" s="1" t="s">
        <v>573</v>
      </c>
      <c r="J15" s="1" t="s">
        <v>1536</v>
      </c>
      <c r="K15" s="1" t="s">
        <v>575</v>
      </c>
      <c r="L15" s="4" t="s">
        <v>1619</v>
      </c>
      <c r="M15" s="1" t="s">
        <v>1620</v>
      </c>
      <c r="N15" s="1" t="s">
        <v>5031</v>
      </c>
      <c r="O15" s="1" t="s">
        <v>296</v>
      </c>
      <c r="P15" s="1">
        <v>85119</v>
      </c>
      <c r="X15" s="2"/>
      <c r="Y15" s="3"/>
      <c r="Z15" s="1" t="s">
        <v>1764</v>
      </c>
    </row>
    <row r="16" spans="1:60" s="1" customFormat="1" ht="15" x14ac:dyDescent="0.25">
      <c r="B16" s="1" t="s">
        <v>1058</v>
      </c>
      <c r="C16" s="6">
        <v>42285</v>
      </c>
      <c r="D16" s="6">
        <v>41928</v>
      </c>
      <c r="E16" s="2"/>
      <c r="G16" s="1" t="s">
        <v>3162</v>
      </c>
      <c r="H16" s="1" t="s">
        <v>3158</v>
      </c>
      <c r="I16" s="1" t="s">
        <v>362</v>
      </c>
      <c r="J16" s="1" t="s">
        <v>363</v>
      </c>
      <c r="K16" s="1" t="s">
        <v>3819</v>
      </c>
      <c r="L16" s="4" t="s">
        <v>364</v>
      </c>
      <c r="M16" s="1" t="s">
        <v>365</v>
      </c>
      <c r="N16" s="1" t="s">
        <v>650</v>
      </c>
      <c r="O16" s="1" t="s">
        <v>296</v>
      </c>
      <c r="P16" s="1">
        <v>85226</v>
      </c>
      <c r="T16" s="1" t="s">
        <v>297</v>
      </c>
      <c r="U16" s="1" t="s">
        <v>366</v>
      </c>
      <c r="V16" s="1" t="s">
        <v>3196</v>
      </c>
      <c r="W16" s="1" t="s">
        <v>3161</v>
      </c>
      <c r="X16" s="1" t="s">
        <v>4698</v>
      </c>
      <c r="Y16" s="3" t="s">
        <v>3161</v>
      </c>
      <c r="Z16" s="1" t="s">
        <v>1768</v>
      </c>
      <c r="AC16" s="1" t="s">
        <v>4712</v>
      </c>
      <c r="AD16" s="1" t="s">
        <v>4712</v>
      </c>
      <c r="AM16" s="1" t="s">
        <v>729</v>
      </c>
    </row>
    <row r="17" spans="1:59" s="1" customFormat="1" ht="15" x14ac:dyDescent="0.25">
      <c r="B17" s="1" t="s">
        <v>1058</v>
      </c>
      <c r="C17" s="6">
        <v>42285</v>
      </c>
      <c r="D17" s="6">
        <v>41921</v>
      </c>
      <c r="E17" s="2"/>
      <c r="G17" s="1" t="s">
        <v>3162</v>
      </c>
      <c r="H17" s="1" t="s">
        <v>3158</v>
      </c>
      <c r="I17" s="1" t="s">
        <v>5024</v>
      </c>
      <c r="J17" s="1" t="s">
        <v>5025</v>
      </c>
      <c r="K17" s="1" t="s">
        <v>3652</v>
      </c>
      <c r="L17" s="4"/>
      <c r="M17" s="1" t="s">
        <v>3022</v>
      </c>
      <c r="N17" s="1" t="s">
        <v>488</v>
      </c>
      <c r="O17" s="1" t="s">
        <v>296</v>
      </c>
      <c r="P17" s="1">
        <v>85208</v>
      </c>
      <c r="V17" s="1" t="s">
        <v>3196</v>
      </c>
      <c r="W17" s="1" t="s">
        <v>3189</v>
      </c>
      <c r="X17" s="2"/>
      <c r="Y17" s="3" t="s">
        <v>3161</v>
      </c>
      <c r="AC17" s="1" t="s">
        <v>5053</v>
      </c>
      <c r="AD17" s="1" t="s">
        <v>5053</v>
      </c>
      <c r="AE17" s="1" t="s">
        <v>4712</v>
      </c>
      <c r="AP17" s="1" t="s">
        <v>4712</v>
      </c>
      <c r="BF17" s="1" t="s">
        <v>4712</v>
      </c>
    </row>
    <row r="18" spans="1:59" s="1" customFormat="1" ht="15" x14ac:dyDescent="0.25">
      <c r="C18" s="6">
        <v>42285</v>
      </c>
      <c r="D18" s="6">
        <v>41921</v>
      </c>
      <c r="E18" s="2"/>
      <c r="F18" s="2"/>
      <c r="H18" s="1" t="s">
        <v>3158</v>
      </c>
      <c r="I18" s="1" t="s">
        <v>2200</v>
      </c>
      <c r="J18" s="1" t="s">
        <v>2161</v>
      </c>
      <c r="K18" s="1" t="s">
        <v>2201</v>
      </c>
      <c r="L18" s="4" t="s">
        <v>2202</v>
      </c>
      <c r="M18" s="1" t="s">
        <v>2203</v>
      </c>
      <c r="N18" s="1" t="s">
        <v>488</v>
      </c>
      <c r="O18" s="1" t="s">
        <v>296</v>
      </c>
      <c r="P18" s="1">
        <v>85206</v>
      </c>
      <c r="X18" s="2"/>
      <c r="Y18" s="3"/>
      <c r="Z18" s="1" t="s">
        <v>1764</v>
      </c>
    </row>
    <row r="19" spans="1:59" s="1" customFormat="1" ht="15" x14ac:dyDescent="0.25">
      <c r="C19" s="6">
        <v>42285</v>
      </c>
      <c r="D19" s="6">
        <v>41928</v>
      </c>
      <c r="E19" s="2"/>
      <c r="F19" s="1" t="s">
        <v>297</v>
      </c>
      <c r="G19" s="1" t="s">
        <v>3162</v>
      </c>
      <c r="H19" s="1" t="s">
        <v>481</v>
      </c>
      <c r="I19" s="1" t="s">
        <v>5151</v>
      </c>
      <c r="J19" s="1" t="s">
        <v>5152</v>
      </c>
      <c r="K19" s="1" t="s">
        <v>2131</v>
      </c>
      <c r="L19" s="4" t="s">
        <v>5153</v>
      </c>
      <c r="M19" s="1" t="s">
        <v>3009</v>
      </c>
      <c r="N19" s="1" t="s">
        <v>488</v>
      </c>
      <c r="O19" s="1" t="s">
        <v>296</v>
      </c>
      <c r="P19" s="1">
        <v>85208</v>
      </c>
      <c r="Q19" s="1">
        <v>1</v>
      </c>
      <c r="R19" s="1" t="s">
        <v>3357</v>
      </c>
      <c r="V19" s="1" t="s">
        <v>3196</v>
      </c>
      <c r="W19" s="1" t="s">
        <v>3161</v>
      </c>
      <c r="X19" s="2"/>
      <c r="Y19" s="3"/>
      <c r="Z19" s="1" t="s">
        <v>1771</v>
      </c>
      <c r="AC19" s="1" t="s">
        <v>4712</v>
      </c>
      <c r="AP19" s="1" t="s">
        <v>4712</v>
      </c>
      <c r="BG19" s="1" t="s">
        <v>729</v>
      </c>
    </row>
    <row r="20" spans="1:59" s="1" customFormat="1" ht="15" x14ac:dyDescent="0.25">
      <c r="C20" s="6">
        <v>42285</v>
      </c>
      <c r="D20" s="6">
        <v>41921</v>
      </c>
      <c r="E20" s="2"/>
      <c r="G20" s="1" t="s">
        <v>3162</v>
      </c>
      <c r="H20" s="1" t="s">
        <v>481</v>
      </c>
      <c r="I20" s="1" t="s">
        <v>2792</v>
      </c>
      <c r="J20" s="1" t="s">
        <v>5004</v>
      </c>
      <c r="K20" s="1" t="s">
        <v>2793</v>
      </c>
      <c r="L20" s="4" t="s">
        <v>3095</v>
      </c>
      <c r="M20" s="1" t="s">
        <v>2794</v>
      </c>
      <c r="N20" s="1" t="s">
        <v>4583</v>
      </c>
      <c r="O20" s="1" t="s">
        <v>296</v>
      </c>
      <c r="P20" s="1">
        <v>85140</v>
      </c>
      <c r="Q20" s="1">
        <v>1</v>
      </c>
      <c r="R20" s="1" t="s">
        <v>3357</v>
      </c>
      <c r="X20" s="1" t="s">
        <v>3219</v>
      </c>
      <c r="Y20" s="3"/>
      <c r="Z20" s="1" t="s">
        <v>1771</v>
      </c>
    </row>
    <row r="21" spans="1:59" s="1" customFormat="1" ht="15" x14ac:dyDescent="0.25">
      <c r="C21" s="6">
        <v>42285</v>
      </c>
      <c r="D21" s="6">
        <v>41921</v>
      </c>
      <c r="E21" s="2"/>
      <c r="F21" s="2"/>
      <c r="G21" s="1" t="s">
        <v>3161</v>
      </c>
      <c r="H21" s="1" t="s">
        <v>3158</v>
      </c>
      <c r="I21" s="1" t="s">
        <v>934</v>
      </c>
      <c r="J21" s="1" t="s">
        <v>4816</v>
      </c>
      <c r="K21" s="1" t="s">
        <v>4817</v>
      </c>
      <c r="L21" s="4" t="s">
        <v>2479</v>
      </c>
      <c r="M21" s="1" t="s">
        <v>4818</v>
      </c>
      <c r="N21" s="1" t="s">
        <v>488</v>
      </c>
      <c r="O21" s="1" t="s">
        <v>296</v>
      </c>
      <c r="P21" s="1">
        <v>85205</v>
      </c>
      <c r="X21" s="2"/>
      <c r="Y21" s="3"/>
      <c r="Z21" s="1" t="s">
        <v>1772</v>
      </c>
    </row>
    <row r="22" spans="1:59" s="1" customFormat="1" ht="15" x14ac:dyDescent="0.25">
      <c r="A22" s="8"/>
      <c r="C22" s="6">
        <v>42285</v>
      </c>
      <c r="D22" s="6">
        <v>41921</v>
      </c>
      <c r="E22" s="2"/>
      <c r="G22" s="1" t="s">
        <v>3162</v>
      </c>
      <c r="H22" s="1" t="s">
        <v>481</v>
      </c>
      <c r="I22" s="1" t="s">
        <v>2442</v>
      </c>
      <c r="J22" s="1" t="s">
        <v>2443</v>
      </c>
      <c r="K22" s="1" t="s">
        <v>486</v>
      </c>
      <c r="L22" s="4" t="s">
        <v>5119</v>
      </c>
      <c r="M22" s="1" t="s">
        <v>2444</v>
      </c>
      <c r="N22" s="1" t="s">
        <v>488</v>
      </c>
      <c r="O22" s="1" t="s">
        <v>296</v>
      </c>
      <c r="P22" s="1">
        <v>85205</v>
      </c>
      <c r="Q22" s="1">
        <v>1</v>
      </c>
      <c r="R22" s="1" t="s">
        <v>3357</v>
      </c>
      <c r="V22" s="1" t="s">
        <v>3196</v>
      </c>
      <c r="W22" s="1" t="s">
        <v>3161</v>
      </c>
      <c r="X22" s="2" t="s">
        <v>5032</v>
      </c>
      <c r="Y22" s="3" t="s">
        <v>3161</v>
      </c>
      <c r="Z22" s="1" t="s">
        <v>1771</v>
      </c>
      <c r="AC22" s="1" t="s">
        <v>4712</v>
      </c>
      <c r="AD22" s="1" t="s">
        <v>4712</v>
      </c>
      <c r="AE22" s="1" t="s">
        <v>4712</v>
      </c>
      <c r="AG22" s="1" t="s">
        <v>4712</v>
      </c>
      <c r="AH22" s="1" t="s">
        <v>4712</v>
      </c>
      <c r="AI22" s="1" t="s">
        <v>4712</v>
      </c>
    </row>
    <row r="23" spans="1:59" s="1" customFormat="1" ht="15" x14ac:dyDescent="0.25">
      <c r="A23" s="8"/>
      <c r="C23" s="6">
        <v>42285</v>
      </c>
      <c r="D23" s="6">
        <v>41928</v>
      </c>
      <c r="E23" s="2"/>
      <c r="F23" s="1" t="s">
        <v>297</v>
      </c>
      <c r="G23" s="1" t="s">
        <v>3162</v>
      </c>
      <c r="H23" s="1" t="s">
        <v>481</v>
      </c>
      <c r="I23" s="1" t="s">
        <v>2452</v>
      </c>
      <c r="J23" s="1" t="s">
        <v>3031</v>
      </c>
      <c r="K23" s="1" t="s">
        <v>2454</v>
      </c>
      <c r="L23" s="4"/>
      <c r="M23" s="1" t="s">
        <v>2455</v>
      </c>
      <c r="N23" s="1" t="s">
        <v>488</v>
      </c>
      <c r="O23" s="1" t="s">
        <v>296</v>
      </c>
      <c r="P23" s="1">
        <v>85206</v>
      </c>
      <c r="Q23" s="1">
        <v>1</v>
      </c>
      <c r="R23" s="1" t="s">
        <v>3357</v>
      </c>
      <c r="V23" s="1" t="s">
        <v>3160</v>
      </c>
      <c r="W23" s="1" t="s">
        <v>498</v>
      </c>
      <c r="X23" s="2" t="s">
        <v>1937</v>
      </c>
      <c r="Y23" s="3" t="s">
        <v>3161</v>
      </c>
    </row>
    <row r="24" spans="1:59" s="1" customFormat="1" ht="15" x14ac:dyDescent="0.25">
      <c r="A24" s="8"/>
      <c r="C24" s="6">
        <v>42285</v>
      </c>
      <c r="D24" s="6">
        <v>42033</v>
      </c>
      <c r="E24" s="2"/>
      <c r="H24" s="1" t="s">
        <v>3158</v>
      </c>
      <c r="I24" s="1" t="s">
        <v>2206</v>
      </c>
      <c r="J24" s="1" t="s">
        <v>577</v>
      </c>
      <c r="K24" s="1" t="s">
        <v>2207</v>
      </c>
      <c r="L24" s="4" t="s">
        <v>2208</v>
      </c>
      <c r="M24" s="1" t="s">
        <v>2133</v>
      </c>
      <c r="N24" s="1" t="s">
        <v>3195</v>
      </c>
      <c r="O24" s="1" t="s">
        <v>296</v>
      </c>
      <c r="P24" s="1">
        <v>85283</v>
      </c>
      <c r="X24" s="1" t="s">
        <v>4341</v>
      </c>
      <c r="Y24" s="3"/>
      <c r="Z24" s="1" t="s">
        <v>1764</v>
      </c>
    </row>
    <row r="25" spans="1:59" s="1" customFormat="1" ht="15" x14ac:dyDescent="0.25">
      <c r="C25" s="6">
        <v>42285</v>
      </c>
      <c r="D25" s="6">
        <v>41963</v>
      </c>
      <c r="E25" s="2"/>
      <c r="G25" s="1" t="s">
        <v>3162</v>
      </c>
      <c r="H25" s="1" t="s">
        <v>481</v>
      </c>
      <c r="I25" s="1" t="s">
        <v>3073</v>
      </c>
      <c r="J25" s="1" t="s">
        <v>3074</v>
      </c>
      <c r="K25" s="1" t="s">
        <v>2300</v>
      </c>
      <c r="L25" s="4"/>
      <c r="M25" s="1" t="s">
        <v>3075</v>
      </c>
      <c r="N25" s="1" t="s">
        <v>488</v>
      </c>
      <c r="O25" s="1" t="s">
        <v>296</v>
      </c>
      <c r="P25" s="1">
        <v>85206</v>
      </c>
      <c r="V25" s="1" t="s">
        <v>3196</v>
      </c>
      <c r="W25" s="1" t="s">
        <v>3189</v>
      </c>
      <c r="X25" s="2" t="s">
        <v>2155</v>
      </c>
      <c r="Y25" s="3"/>
    </row>
    <row r="26" spans="1:59" s="1" customFormat="1" ht="15" x14ac:dyDescent="0.25">
      <c r="C26" s="6">
        <v>42285</v>
      </c>
      <c r="D26" s="2"/>
      <c r="E26" s="2" t="s">
        <v>4712</v>
      </c>
      <c r="G26" s="1" t="s">
        <v>3161</v>
      </c>
      <c r="H26" s="1" t="s">
        <v>481</v>
      </c>
      <c r="I26" s="1" t="s">
        <v>3213</v>
      </c>
      <c r="J26" s="1" t="s">
        <v>3011</v>
      </c>
      <c r="K26" s="1" t="s">
        <v>3969</v>
      </c>
      <c r="L26" s="4" t="s">
        <v>3971</v>
      </c>
      <c r="M26" s="1" t="s">
        <v>3970</v>
      </c>
      <c r="N26" s="1" t="s">
        <v>488</v>
      </c>
      <c r="O26" s="1" t="s">
        <v>296</v>
      </c>
      <c r="P26" s="1">
        <v>85207</v>
      </c>
      <c r="V26" s="1" t="s">
        <v>3196</v>
      </c>
      <c r="W26" s="1" t="s">
        <v>3161</v>
      </c>
      <c r="X26" s="2"/>
      <c r="Y26" s="3" t="s">
        <v>3161</v>
      </c>
      <c r="Z26" s="1" t="s">
        <v>1768</v>
      </c>
    </row>
    <row r="27" spans="1:59" s="1" customFormat="1" ht="15" x14ac:dyDescent="0.25">
      <c r="C27" s="6">
        <v>42285</v>
      </c>
      <c r="D27" s="6">
        <v>41921</v>
      </c>
      <c r="E27" s="2"/>
      <c r="G27" s="1" t="s">
        <v>3162</v>
      </c>
      <c r="H27" s="1" t="s">
        <v>481</v>
      </c>
      <c r="I27" s="1" t="s">
        <v>3213</v>
      </c>
      <c r="J27" s="1" t="s">
        <v>3972</v>
      </c>
      <c r="K27" s="1" t="s">
        <v>4415</v>
      </c>
      <c r="L27" s="4" t="s">
        <v>1769</v>
      </c>
      <c r="M27" s="1" t="s">
        <v>531</v>
      </c>
      <c r="N27" s="1" t="s">
        <v>5031</v>
      </c>
      <c r="O27" s="1" t="s">
        <v>296</v>
      </c>
      <c r="P27" s="1">
        <v>85219</v>
      </c>
      <c r="S27" s="1" t="s">
        <v>297</v>
      </c>
      <c r="V27" s="1" t="s">
        <v>3196</v>
      </c>
      <c r="W27" s="1" t="s">
        <v>3161</v>
      </c>
      <c r="X27" s="2" t="s">
        <v>715</v>
      </c>
      <c r="Y27" s="3"/>
      <c r="Z27" s="1" t="s">
        <v>1768</v>
      </c>
    </row>
    <row r="28" spans="1:59" s="1" customFormat="1" ht="15" x14ac:dyDescent="0.25">
      <c r="C28" s="6">
        <v>42285</v>
      </c>
      <c r="D28" s="6">
        <v>41921</v>
      </c>
      <c r="E28" s="2"/>
      <c r="G28" s="1" t="s">
        <v>3162</v>
      </c>
      <c r="H28" s="1" t="s">
        <v>481</v>
      </c>
      <c r="I28" s="1" t="s">
        <v>325</v>
      </c>
      <c r="J28" s="1" t="s">
        <v>4344</v>
      </c>
      <c r="K28" s="1" t="s">
        <v>1179</v>
      </c>
      <c r="L28" s="4" t="s">
        <v>327</v>
      </c>
      <c r="M28" s="1" t="s">
        <v>329</v>
      </c>
      <c r="N28" s="1" t="s">
        <v>5031</v>
      </c>
      <c r="O28" s="1" t="s">
        <v>296</v>
      </c>
      <c r="P28" s="1">
        <v>85278</v>
      </c>
      <c r="Q28" s="1">
        <v>1</v>
      </c>
      <c r="R28" s="1" t="s">
        <v>3357</v>
      </c>
      <c r="T28" s="1" t="s">
        <v>297</v>
      </c>
      <c r="V28" s="1" t="s">
        <v>3160</v>
      </c>
      <c r="W28" s="1" t="s">
        <v>3161</v>
      </c>
      <c r="X28" s="2"/>
      <c r="Y28" s="3" t="s">
        <v>3161</v>
      </c>
      <c r="Z28" s="1" t="s">
        <v>1771</v>
      </c>
    </row>
    <row r="29" spans="1:59" s="1" customFormat="1" ht="15" x14ac:dyDescent="0.25">
      <c r="C29" s="6">
        <v>42285</v>
      </c>
      <c r="D29" s="6">
        <v>41921</v>
      </c>
      <c r="E29" s="2"/>
      <c r="G29" s="1" t="s">
        <v>3162</v>
      </c>
      <c r="H29" s="1" t="s">
        <v>3158</v>
      </c>
      <c r="I29" s="1" t="s">
        <v>325</v>
      </c>
      <c r="J29" s="1" t="s">
        <v>326</v>
      </c>
      <c r="K29" s="1" t="s">
        <v>1179</v>
      </c>
      <c r="L29" s="4" t="s">
        <v>327</v>
      </c>
      <c r="M29" s="1" t="s">
        <v>329</v>
      </c>
      <c r="N29" s="1" t="s">
        <v>5031</v>
      </c>
      <c r="O29" s="1" t="s">
        <v>296</v>
      </c>
      <c r="P29" s="1">
        <v>85178</v>
      </c>
      <c r="Q29" s="1">
        <v>1</v>
      </c>
      <c r="R29" s="1" t="s">
        <v>3357</v>
      </c>
      <c r="T29" s="1" t="s">
        <v>297</v>
      </c>
      <c r="V29" s="1" t="s">
        <v>3160</v>
      </c>
      <c r="W29" s="1" t="s">
        <v>324</v>
      </c>
      <c r="X29" s="2"/>
      <c r="Y29" s="3" t="s">
        <v>3161</v>
      </c>
      <c r="Z29" s="1" t="s">
        <v>1774</v>
      </c>
    </row>
    <row r="30" spans="1:59" s="1" customFormat="1" ht="15" x14ac:dyDescent="0.25">
      <c r="C30" s="6">
        <v>42285</v>
      </c>
      <c r="D30" s="6">
        <v>42033</v>
      </c>
      <c r="E30" s="2"/>
      <c r="H30" s="1" t="s">
        <v>481</v>
      </c>
      <c r="I30" s="1" t="s">
        <v>4341</v>
      </c>
      <c r="J30" s="1" t="s">
        <v>4951</v>
      </c>
      <c r="K30" s="1" t="s">
        <v>138</v>
      </c>
      <c r="L30" s="4" t="s">
        <v>2208</v>
      </c>
      <c r="M30" s="1" t="s">
        <v>2204</v>
      </c>
      <c r="N30" s="1" t="s">
        <v>488</v>
      </c>
      <c r="O30" s="1" t="s">
        <v>296</v>
      </c>
      <c r="P30" s="1">
        <v>85215</v>
      </c>
      <c r="U30" s="1" t="s">
        <v>138</v>
      </c>
      <c r="X30" s="1" t="s">
        <v>2206</v>
      </c>
      <c r="Y30" s="3"/>
      <c r="Z30" s="1" t="s">
        <v>1767</v>
      </c>
    </row>
    <row r="31" spans="1:59" s="1" customFormat="1" ht="15" x14ac:dyDescent="0.25">
      <c r="C31" s="6">
        <v>42285</v>
      </c>
      <c r="D31" s="6"/>
      <c r="E31" s="2" t="s">
        <v>4712</v>
      </c>
      <c r="H31" s="1" t="s">
        <v>481</v>
      </c>
      <c r="I31" s="1" t="s">
        <v>578</v>
      </c>
      <c r="J31" s="1" t="s">
        <v>187</v>
      </c>
      <c r="K31" s="1" t="s">
        <v>579</v>
      </c>
      <c r="L31" s="4"/>
      <c r="M31" s="1" t="s">
        <v>580</v>
      </c>
      <c r="N31" s="1" t="s">
        <v>488</v>
      </c>
      <c r="O31" s="1" t="s">
        <v>296</v>
      </c>
      <c r="P31" s="1">
        <v>85208</v>
      </c>
      <c r="X31" s="2"/>
      <c r="Y31" s="3"/>
    </row>
    <row r="32" spans="1:59" s="1" customFormat="1" ht="15" x14ac:dyDescent="0.25">
      <c r="C32" s="6">
        <v>42285</v>
      </c>
      <c r="D32" s="6">
        <v>41921</v>
      </c>
      <c r="E32" s="2"/>
      <c r="G32" s="1" t="s">
        <v>3162</v>
      </c>
      <c r="H32" s="1" t="s">
        <v>481</v>
      </c>
      <c r="I32" s="1" t="s">
        <v>2151</v>
      </c>
      <c r="J32" s="1" t="s">
        <v>2152</v>
      </c>
      <c r="K32" s="1" t="s">
        <v>3098</v>
      </c>
      <c r="L32" s="4"/>
      <c r="M32" s="1" t="s">
        <v>2154</v>
      </c>
      <c r="N32" s="1" t="s">
        <v>4425</v>
      </c>
      <c r="O32" s="1" t="s">
        <v>296</v>
      </c>
      <c r="P32" s="1">
        <v>85242</v>
      </c>
      <c r="V32" s="1" t="s">
        <v>3160</v>
      </c>
      <c r="W32" s="1" t="s">
        <v>2148</v>
      </c>
      <c r="X32" s="2"/>
      <c r="Y32" s="3" t="s">
        <v>3161</v>
      </c>
      <c r="AC32" s="1" t="s">
        <v>4712</v>
      </c>
      <c r="AD32" s="1" t="s">
        <v>4712</v>
      </c>
      <c r="AN32" s="1" t="s">
        <v>4712</v>
      </c>
      <c r="AO32" s="1" t="s">
        <v>4712</v>
      </c>
    </row>
    <row r="33" spans="3:57" s="1" customFormat="1" ht="15" x14ac:dyDescent="0.25">
      <c r="C33" s="6">
        <v>42285</v>
      </c>
      <c r="D33" s="6">
        <v>41963</v>
      </c>
      <c r="E33" s="2"/>
      <c r="G33" s="1" t="s">
        <v>3162</v>
      </c>
      <c r="H33" s="1" t="s">
        <v>3158</v>
      </c>
      <c r="I33" s="1" t="s">
        <v>2155</v>
      </c>
      <c r="J33" s="1" t="s">
        <v>2156</v>
      </c>
      <c r="K33" s="1" t="s">
        <v>2157</v>
      </c>
      <c r="L33" s="4"/>
      <c r="M33" s="1" t="s">
        <v>2158</v>
      </c>
      <c r="N33" s="1" t="s">
        <v>2398</v>
      </c>
      <c r="O33" s="1" t="s">
        <v>296</v>
      </c>
      <c r="P33" s="1">
        <v>85023</v>
      </c>
      <c r="V33" s="1" t="s">
        <v>3196</v>
      </c>
      <c r="W33" s="1" t="s">
        <v>3189</v>
      </c>
      <c r="X33" s="2" t="s">
        <v>3073</v>
      </c>
      <c r="Y33" s="3"/>
    </row>
    <row r="34" spans="3:57" s="1" customFormat="1" ht="15" x14ac:dyDescent="0.25">
      <c r="C34" s="6">
        <v>42285</v>
      </c>
      <c r="D34" s="6">
        <v>41963</v>
      </c>
      <c r="E34" s="2"/>
      <c r="F34" s="2"/>
      <c r="H34" s="1" t="s">
        <v>481</v>
      </c>
      <c r="I34" s="1" t="s">
        <v>2740</v>
      </c>
      <c r="J34" s="1" t="s">
        <v>3178</v>
      </c>
      <c r="K34" s="1" t="s">
        <v>2741</v>
      </c>
      <c r="L34" s="4" t="s">
        <v>3101</v>
      </c>
      <c r="M34" s="1" t="s">
        <v>1891</v>
      </c>
      <c r="N34" s="1" t="s">
        <v>488</v>
      </c>
      <c r="O34" s="1" t="s">
        <v>296</v>
      </c>
      <c r="P34" s="1">
        <v>85206</v>
      </c>
      <c r="X34" s="2" t="s">
        <v>1041</v>
      </c>
      <c r="Y34" s="3" t="s">
        <v>3161</v>
      </c>
      <c r="Z34" s="1" t="s">
        <v>1764</v>
      </c>
      <c r="AC34" s="1" t="s">
        <v>4712</v>
      </c>
      <c r="AD34" s="1" t="s">
        <v>4712</v>
      </c>
      <c r="AE34" s="1" t="s">
        <v>4712</v>
      </c>
      <c r="AG34" s="1" t="s">
        <v>4712</v>
      </c>
      <c r="AH34" s="1" t="s">
        <v>4712</v>
      </c>
      <c r="AI34" s="1" t="s">
        <v>4712</v>
      </c>
      <c r="AJ34" s="1" t="s">
        <v>4712</v>
      </c>
      <c r="AK34" s="1" t="s">
        <v>4712</v>
      </c>
      <c r="AL34" s="1" t="s">
        <v>4712</v>
      </c>
      <c r="AO34" s="1" t="s">
        <v>4712</v>
      </c>
      <c r="AP34" s="1" t="s">
        <v>4712</v>
      </c>
      <c r="AW34" s="1" t="s">
        <v>4712</v>
      </c>
    </row>
    <row r="35" spans="3:57" s="1" customFormat="1" ht="15" x14ac:dyDescent="0.25">
      <c r="C35" s="6">
        <v>42285</v>
      </c>
      <c r="D35" s="6">
        <v>41928</v>
      </c>
      <c r="E35" s="2"/>
      <c r="G35" s="1" t="s">
        <v>3162</v>
      </c>
      <c r="H35" s="1" t="s">
        <v>3158</v>
      </c>
      <c r="I35" s="1" t="s">
        <v>275</v>
      </c>
      <c r="J35" s="1" t="s">
        <v>906</v>
      </c>
      <c r="K35" s="1" t="s">
        <v>1200</v>
      </c>
      <c r="L35" s="4" t="s">
        <v>2265</v>
      </c>
      <c r="M35" s="1" t="s">
        <v>2267</v>
      </c>
      <c r="N35" s="1" t="s">
        <v>488</v>
      </c>
      <c r="O35" s="1" t="s">
        <v>296</v>
      </c>
      <c r="P35" s="1">
        <v>85213</v>
      </c>
      <c r="Q35" s="1">
        <v>1</v>
      </c>
      <c r="R35" s="1" t="s">
        <v>3357</v>
      </c>
      <c r="X35" s="1" t="s">
        <v>3374</v>
      </c>
      <c r="Y35" s="3" t="s">
        <v>3161</v>
      </c>
      <c r="Z35" s="1" t="s">
        <v>1771</v>
      </c>
      <c r="AC35" s="1" t="s">
        <v>4712</v>
      </c>
      <c r="AD35" s="1" t="s">
        <v>4712</v>
      </c>
      <c r="AE35" s="1" t="s">
        <v>4712</v>
      </c>
      <c r="AI35" s="1" t="s">
        <v>4712</v>
      </c>
      <c r="AJ35" s="1" t="s">
        <v>4712</v>
      </c>
      <c r="AK35" s="1" t="s">
        <v>4712</v>
      </c>
      <c r="AL35" s="1" t="s">
        <v>4712</v>
      </c>
      <c r="AO35" s="1" t="s">
        <v>4712</v>
      </c>
    </row>
    <row r="36" spans="3:57" s="1" customFormat="1" ht="15" x14ac:dyDescent="0.25">
      <c r="C36" s="6">
        <v>42285</v>
      </c>
      <c r="D36" s="6"/>
      <c r="E36" s="2" t="s">
        <v>4712</v>
      </c>
      <c r="H36" s="1" t="s">
        <v>481</v>
      </c>
      <c r="I36" s="1" t="s">
        <v>569</v>
      </c>
      <c r="J36" s="1" t="s">
        <v>1532</v>
      </c>
      <c r="K36" s="1" t="s">
        <v>570</v>
      </c>
      <c r="L36" s="4" t="s">
        <v>319</v>
      </c>
      <c r="M36" s="1" t="s">
        <v>571</v>
      </c>
      <c r="N36" s="1" t="s">
        <v>4795</v>
      </c>
      <c r="O36" s="1" t="s">
        <v>296</v>
      </c>
      <c r="P36" s="1">
        <v>85395</v>
      </c>
      <c r="U36" s="1" t="s">
        <v>318</v>
      </c>
      <c r="X36" s="2"/>
      <c r="Y36" s="3"/>
      <c r="Z36" s="1" t="s">
        <v>1764</v>
      </c>
    </row>
    <row r="37" spans="3:57" s="1" customFormat="1" ht="15" x14ac:dyDescent="0.25">
      <c r="C37" s="6">
        <v>42285</v>
      </c>
      <c r="D37" s="6">
        <v>42040</v>
      </c>
      <c r="E37" s="2"/>
      <c r="H37" s="1" t="s">
        <v>3158</v>
      </c>
      <c r="I37" s="1" t="s">
        <v>2764</v>
      </c>
      <c r="J37" s="1" t="s">
        <v>2918</v>
      </c>
      <c r="K37" s="1" t="s">
        <v>2929</v>
      </c>
      <c r="L37" s="4" t="s">
        <v>581</v>
      </c>
      <c r="M37" s="1" t="s">
        <v>2930</v>
      </c>
      <c r="N37" s="1" t="s">
        <v>488</v>
      </c>
      <c r="O37" s="1" t="s">
        <v>296</v>
      </c>
      <c r="P37" s="1">
        <v>85206</v>
      </c>
      <c r="X37" s="2"/>
      <c r="Y37" s="3"/>
      <c r="Z37" s="1" t="s">
        <v>1764</v>
      </c>
    </row>
    <row r="38" spans="3:57" s="1" customFormat="1" ht="15" x14ac:dyDescent="0.25">
      <c r="C38" s="6">
        <v>42285</v>
      </c>
      <c r="D38" s="2"/>
      <c r="E38" s="2" t="s">
        <v>4712</v>
      </c>
      <c r="H38" s="1" t="s">
        <v>481</v>
      </c>
      <c r="I38" s="1" t="s">
        <v>2606</v>
      </c>
      <c r="J38" s="1" t="s">
        <v>48</v>
      </c>
      <c r="K38" s="1" t="s">
        <v>574</v>
      </c>
      <c r="L38" s="4" t="s">
        <v>4581</v>
      </c>
      <c r="M38" s="1" t="s">
        <v>3322</v>
      </c>
      <c r="N38" s="1" t="s">
        <v>3182</v>
      </c>
      <c r="O38" s="1" t="s">
        <v>296</v>
      </c>
      <c r="P38" s="1">
        <v>85256</v>
      </c>
      <c r="V38" s="1" t="s">
        <v>3196</v>
      </c>
      <c r="W38" s="1" t="s">
        <v>3189</v>
      </c>
      <c r="X38" s="2" t="s">
        <v>2602</v>
      </c>
      <c r="Y38" s="3"/>
    </row>
    <row r="39" spans="3:57" s="1" customFormat="1" ht="15" x14ac:dyDescent="0.25">
      <c r="C39" s="6">
        <v>42285</v>
      </c>
      <c r="D39" s="6">
        <v>41921</v>
      </c>
      <c r="E39" s="2"/>
      <c r="H39" s="1" t="s">
        <v>481</v>
      </c>
      <c r="I39" s="1" t="s">
        <v>3323</v>
      </c>
      <c r="J39" s="1" t="s">
        <v>2829</v>
      </c>
      <c r="K39" s="1" t="s">
        <v>2134</v>
      </c>
      <c r="L39" s="4" t="s">
        <v>4014</v>
      </c>
      <c r="M39" s="1" t="s">
        <v>3325</v>
      </c>
      <c r="N39" s="1" t="s">
        <v>488</v>
      </c>
      <c r="O39" s="1" t="s">
        <v>296</v>
      </c>
      <c r="P39" s="1">
        <v>85209</v>
      </c>
      <c r="V39" s="1" t="s">
        <v>3196</v>
      </c>
      <c r="W39" s="1" t="s">
        <v>3189</v>
      </c>
      <c r="X39" s="2"/>
      <c r="Y39" s="3"/>
    </row>
    <row r="40" spans="3:57" s="1" customFormat="1" ht="15" x14ac:dyDescent="0.25">
      <c r="C40" s="6">
        <v>42285</v>
      </c>
      <c r="D40" s="6">
        <v>41921</v>
      </c>
      <c r="E40" s="2"/>
      <c r="H40" s="1" t="s">
        <v>3158</v>
      </c>
      <c r="I40" s="1" t="s">
        <v>3323</v>
      </c>
      <c r="J40" s="1" t="s">
        <v>3326</v>
      </c>
      <c r="K40" s="1" t="s">
        <v>2134</v>
      </c>
      <c r="L40" s="4" t="s">
        <v>4014</v>
      </c>
      <c r="M40" s="1" t="s">
        <v>3325</v>
      </c>
      <c r="N40" s="1" t="s">
        <v>488</v>
      </c>
      <c r="O40" s="1" t="s">
        <v>296</v>
      </c>
      <c r="P40" s="1">
        <v>85209</v>
      </c>
      <c r="V40" s="1" t="s">
        <v>3196</v>
      </c>
      <c r="W40" s="1" t="s">
        <v>3189</v>
      </c>
      <c r="X40" s="2"/>
      <c r="Y40" s="3"/>
    </row>
    <row r="41" spans="3:57" s="1" customFormat="1" ht="15" x14ac:dyDescent="0.25">
      <c r="C41" s="6">
        <v>42285</v>
      </c>
      <c r="D41" s="6"/>
      <c r="E41" s="2" t="s">
        <v>4712</v>
      </c>
      <c r="G41" s="1" t="s">
        <v>3162</v>
      </c>
      <c r="H41" s="1" t="s">
        <v>481</v>
      </c>
      <c r="I41" s="1" t="s">
        <v>110</v>
      </c>
      <c r="J41" s="1" t="s">
        <v>4364</v>
      </c>
      <c r="K41" s="1" t="s">
        <v>111</v>
      </c>
      <c r="L41" s="4" t="s">
        <v>1650</v>
      </c>
      <c r="M41" s="1" t="s">
        <v>112</v>
      </c>
      <c r="N41" s="1" t="s">
        <v>113</v>
      </c>
      <c r="O41" s="1" t="s">
        <v>296</v>
      </c>
      <c r="P41" s="1">
        <v>85132</v>
      </c>
      <c r="V41" s="1" t="s">
        <v>3196</v>
      </c>
      <c r="W41" s="1" t="s">
        <v>3189</v>
      </c>
      <c r="X41" s="2"/>
      <c r="Y41" s="3"/>
      <c r="Z41" s="1" t="s">
        <v>1768</v>
      </c>
    </row>
    <row r="42" spans="3:57" s="1" customFormat="1" ht="15" x14ac:dyDescent="0.25">
      <c r="C42" s="6">
        <v>42285</v>
      </c>
      <c r="D42" s="6"/>
      <c r="E42" s="2" t="s">
        <v>4712</v>
      </c>
      <c r="G42" s="1" t="s">
        <v>3162</v>
      </c>
      <c r="H42" s="1" t="s">
        <v>3158</v>
      </c>
      <c r="I42" s="1" t="s">
        <v>110</v>
      </c>
      <c r="J42" s="1" t="s">
        <v>114</v>
      </c>
      <c r="K42" s="1" t="s">
        <v>115</v>
      </c>
      <c r="L42" s="4" t="s">
        <v>1650</v>
      </c>
      <c r="M42" s="1" t="s">
        <v>112</v>
      </c>
      <c r="N42" s="1" t="s">
        <v>113</v>
      </c>
      <c r="O42" s="1" t="s">
        <v>296</v>
      </c>
      <c r="P42" s="1">
        <v>85132</v>
      </c>
      <c r="V42" s="1" t="s">
        <v>3196</v>
      </c>
      <c r="W42" s="1" t="s">
        <v>3189</v>
      </c>
      <c r="X42" s="2"/>
      <c r="Y42" s="3"/>
      <c r="Z42" s="1" t="s">
        <v>1770</v>
      </c>
    </row>
    <row r="43" spans="3:57" s="1" customFormat="1" ht="15" x14ac:dyDescent="0.25">
      <c r="C43" s="6">
        <v>42285</v>
      </c>
      <c r="D43" s="6">
        <v>41921</v>
      </c>
      <c r="E43" s="2"/>
      <c r="G43" s="1" t="s">
        <v>3162</v>
      </c>
      <c r="H43" s="1" t="s">
        <v>3158</v>
      </c>
      <c r="I43" s="1" t="s">
        <v>3219</v>
      </c>
      <c r="J43" s="1" t="s">
        <v>3220</v>
      </c>
      <c r="K43" s="1" t="s">
        <v>2396</v>
      </c>
      <c r="L43" s="4" t="s">
        <v>3345</v>
      </c>
      <c r="M43" s="1" t="s">
        <v>2397</v>
      </c>
      <c r="N43" s="1" t="s">
        <v>2398</v>
      </c>
      <c r="O43" s="1" t="s">
        <v>296</v>
      </c>
      <c r="P43" s="1">
        <v>85044</v>
      </c>
      <c r="Q43" s="1">
        <v>1</v>
      </c>
      <c r="R43" s="1" t="s">
        <v>3357</v>
      </c>
      <c r="X43" s="1" t="s">
        <v>2792</v>
      </c>
      <c r="Y43" s="3"/>
      <c r="Z43" s="1" t="s">
        <v>1771</v>
      </c>
    </row>
    <row r="44" spans="3:57" s="1" customFormat="1" ht="15" x14ac:dyDescent="0.25">
      <c r="C44" s="6">
        <v>42285</v>
      </c>
      <c r="D44" s="6"/>
      <c r="E44" s="2" t="s">
        <v>4712</v>
      </c>
      <c r="G44" s="1" t="s">
        <v>3162</v>
      </c>
      <c r="H44" s="1" t="s">
        <v>3158</v>
      </c>
      <c r="I44" s="1" t="s">
        <v>793</v>
      </c>
      <c r="J44" s="1" t="s">
        <v>794</v>
      </c>
      <c r="K44" s="1" t="s">
        <v>1193</v>
      </c>
      <c r="L44" s="4" t="s">
        <v>821</v>
      </c>
      <c r="M44" s="1" t="s">
        <v>4356</v>
      </c>
      <c r="N44" s="1" t="s">
        <v>924</v>
      </c>
      <c r="O44" s="1" t="s">
        <v>296</v>
      </c>
      <c r="P44" s="1">
        <v>85050</v>
      </c>
      <c r="V44" s="1" t="s">
        <v>3196</v>
      </c>
      <c r="W44" s="1" t="s">
        <v>3161</v>
      </c>
      <c r="X44" s="2" t="s">
        <v>1245</v>
      </c>
      <c r="Y44" s="3" t="s">
        <v>3161</v>
      </c>
      <c r="Z44" s="1" t="s">
        <v>1768</v>
      </c>
    </row>
    <row r="45" spans="3:57" s="1" customFormat="1" ht="15" x14ac:dyDescent="0.25">
      <c r="C45" s="6">
        <v>42285</v>
      </c>
      <c r="D45" s="6">
        <v>41921</v>
      </c>
      <c r="E45" s="2"/>
      <c r="F45" s="2"/>
      <c r="H45" s="1" t="s">
        <v>3158</v>
      </c>
      <c r="I45" s="1" t="s">
        <v>4506</v>
      </c>
      <c r="J45" s="1" t="s">
        <v>582</v>
      </c>
      <c r="K45" s="1" t="s">
        <v>4508</v>
      </c>
      <c r="L45" s="4" t="s">
        <v>892</v>
      </c>
      <c r="M45" s="1" t="s">
        <v>2706</v>
      </c>
      <c r="N45" s="1" t="s">
        <v>5031</v>
      </c>
      <c r="O45" s="1" t="s">
        <v>296</v>
      </c>
      <c r="P45" s="1">
        <v>85120</v>
      </c>
      <c r="X45" s="2"/>
      <c r="Y45" s="3"/>
      <c r="Z45" s="1" t="s">
        <v>1764</v>
      </c>
    </row>
    <row r="46" spans="3:57" s="1" customFormat="1" ht="15" x14ac:dyDescent="0.25">
      <c r="C46" s="6">
        <v>42285</v>
      </c>
      <c r="D46" s="6">
        <v>42003</v>
      </c>
      <c r="E46" s="2"/>
      <c r="G46" s="1" t="s">
        <v>3161</v>
      </c>
      <c r="H46" s="1" t="s">
        <v>481</v>
      </c>
      <c r="I46" s="1" t="s">
        <v>832</v>
      </c>
      <c r="J46" s="1" t="s">
        <v>3082</v>
      </c>
      <c r="K46" s="1" t="s">
        <v>1186</v>
      </c>
      <c r="L46" s="4" t="s">
        <v>833</v>
      </c>
      <c r="M46" s="1" t="s">
        <v>836</v>
      </c>
      <c r="N46" s="1" t="s">
        <v>924</v>
      </c>
      <c r="O46" s="1" t="s">
        <v>4426</v>
      </c>
      <c r="P46" s="1">
        <v>85257</v>
      </c>
      <c r="T46" s="1" t="s">
        <v>297</v>
      </c>
      <c r="V46" s="1" t="s">
        <v>3160</v>
      </c>
      <c r="W46" s="1" t="s">
        <v>3161</v>
      </c>
      <c r="X46" s="2" t="s">
        <v>1433</v>
      </c>
      <c r="Y46" s="3" t="s">
        <v>3161</v>
      </c>
      <c r="Z46" s="1" t="s">
        <v>1772</v>
      </c>
      <c r="AC46" s="1" t="s">
        <v>4712</v>
      </c>
      <c r="AD46" s="1" t="s">
        <v>4712</v>
      </c>
      <c r="AE46" s="1" t="s">
        <v>4712</v>
      </c>
      <c r="AF46" s="1" t="s">
        <v>4712</v>
      </c>
      <c r="AG46" s="1" t="s">
        <v>4712</v>
      </c>
      <c r="AH46" s="1" t="s">
        <v>4712</v>
      </c>
      <c r="AI46" s="1" t="s">
        <v>4712</v>
      </c>
      <c r="AJ46" s="1" t="s">
        <v>4712</v>
      </c>
      <c r="AK46" s="1" t="s">
        <v>4712</v>
      </c>
      <c r="AL46" s="1" t="s">
        <v>4712</v>
      </c>
      <c r="AO46" s="1" t="s">
        <v>4712</v>
      </c>
      <c r="AP46" s="1" t="s">
        <v>4712</v>
      </c>
      <c r="BC46" s="1" t="s">
        <v>4712</v>
      </c>
      <c r="BE46" s="1" t="s">
        <v>4712</v>
      </c>
    </row>
    <row r="47" spans="3:57" s="1" customFormat="1" ht="15" x14ac:dyDescent="0.25">
      <c r="C47" s="6">
        <v>42285</v>
      </c>
      <c r="D47" s="6">
        <v>42012</v>
      </c>
      <c r="E47" s="2"/>
      <c r="G47" s="1" t="s">
        <v>3162</v>
      </c>
      <c r="H47" s="1" t="s">
        <v>481</v>
      </c>
      <c r="I47" s="1" t="s">
        <v>1293</v>
      </c>
      <c r="J47" s="1" t="s">
        <v>3816</v>
      </c>
      <c r="K47" s="1" t="s">
        <v>1813</v>
      </c>
      <c r="L47" s="4" t="s">
        <v>1814</v>
      </c>
      <c r="M47" s="1" t="s">
        <v>2707</v>
      </c>
      <c r="N47" s="1" t="s">
        <v>488</v>
      </c>
      <c r="O47" s="1" t="s">
        <v>296</v>
      </c>
      <c r="P47" s="1">
        <v>85204</v>
      </c>
      <c r="Q47" s="1">
        <v>1</v>
      </c>
      <c r="R47" s="1" t="s">
        <v>3357</v>
      </c>
      <c r="X47" s="2"/>
      <c r="Y47" s="3"/>
      <c r="Z47" s="1" t="s">
        <v>1771</v>
      </c>
    </row>
    <row r="48" spans="3:57" s="1" customFormat="1" ht="15" x14ac:dyDescent="0.25">
      <c r="C48" s="6">
        <v>42285</v>
      </c>
      <c r="D48" s="6">
        <v>41928</v>
      </c>
      <c r="E48" s="2"/>
      <c r="H48" s="1" t="s">
        <v>481</v>
      </c>
      <c r="I48" s="1" t="s">
        <v>1624</v>
      </c>
      <c r="J48" s="1" t="s">
        <v>5150</v>
      </c>
      <c r="K48" s="1" t="s">
        <v>1626</v>
      </c>
      <c r="L48" s="4" t="s">
        <v>1625</v>
      </c>
      <c r="M48" s="1" t="s">
        <v>4563</v>
      </c>
      <c r="N48" s="1" t="s">
        <v>5031</v>
      </c>
      <c r="O48" s="1" t="s">
        <v>296</v>
      </c>
      <c r="P48" s="1">
        <v>85220</v>
      </c>
      <c r="X48" s="2" t="s">
        <v>2123</v>
      </c>
      <c r="Y48" s="3" t="s">
        <v>3161</v>
      </c>
      <c r="Z48" s="1" t="s">
        <v>1764</v>
      </c>
    </row>
    <row r="49" spans="1:57" s="1" customFormat="1" ht="15" x14ac:dyDescent="0.25">
      <c r="C49" s="6">
        <v>42285</v>
      </c>
      <c r="D49" s="6">
        <v>41921</v>
      </c>
      <c r="E49" s="2"/>
      <c r="G49" s="1" t="s">
        <v>3162</v>
      </c>
      <c r="H49" s="1" t="s">
        <v>481</v>
      </c>
      <c r="I49" s="1" t="s">
        <v>3549</v>
      </c>
      <c r="J49" s="1" t="s">
        <v>4510</v>
      </c>
      <c r="K49" s="1" t="s">
        <v>4511</v>
      </c>
      <c r="L49" s="4" t="s">
        <v>3551</v>
      </c>
      <c r="M49" s="1" t="s">
        <v>3550</v>
      </c>
      <c r="N49" s="1" t="s">
        <v>488</v>
      </c>
      <c r="O49" s="1" t="s">
        <v>296</v>
      </c>
      <c r="P49" s="1">
        <v>85206</v>
      </c>
      <c r="Q49" s="1">
        <v>1</v>
      </c>
      <c r="R49" s="1" t="s">
        <v>3357</v>
      </c>
      <c r="X49" s="1" t="s">
        <v>1692</v>
      </c>
      <c r="Y49" s="3"/>
      <c r="Z49" s="1" t="s">
        <v>1771</v>
      </c>
    </row>
    <row r="50" spans="1:57" s="1" customFormat="1" ht="15" x14ac:dyDescent="0.25">
      <c r="C50" s="6">
        <v>42285</v>
      </c>
      <c r="D50" s="6">
        <v>41921</v>
      </c>
      <c r="E50" s="2"/>
      <c r="G50" s="1" t="s">
        <v>3162</v>
      </c>
      <c r="H50" s="1" t="s">
        <v>3158</v>
      </c>
      <c r="I50" s="1" t="s">
        <v>3549</v>
      </c>
      <c r="J50" s="1" t="s">
        <v>1692</v>
      </c>
      <c r="K50" s="1" t="s">
        <v>4511</v>
      </c>
      <c r="L50" s="4" t="s">
        <v>1044</v>
      </c>
      <c r="M50" s="1" t="s">
        <v>3550</v>
      </c>
      <c r="N50" s="1" t="s">
        <v>488</v>
      </c>
      <c r="O50" s="1" t="s">
        <v>296</v>
      </c>
      <c r="P50" s="1">
        <v>85206</v>
      </c>
      <c r="Q50" s="1">
        <v>1</v>
      </c>
      <c r="R50" s="1" t="s">
        <v>3357</v>
      </c>
      <c r="X50" s="1" t="s">
        <v>4510</v>
      </c>
      <c r="Y50" s="3"/>
      <c r="Z50" s="1" t="s">
        <v>1771</v>
      </c>
    </row>
    <row r="51" spans="1:57" s="1" customFormat="1" ht="15" x14ac:dyDescent="0.25">
      <c r="C51" s="6">
        <v>42285</v>
      </c>
      <c r="D51" s="6">
        <v>42040</v>
      </c>
      <c r="E51" s="2"/>
      <c r="H51" s="1" t="s">
        <v>481</v>
      </c>
      <c r="I51" s="1" t="s">
        <v>2879</v>
      </c>
      <c r="J51" s="1" t="s">
        <v>2773</v>
      </c>
      <c r="K51" s="12" t="s">
        <v>4414</v>
      </c>
      <c r="L51" s="4" t="s">
        <v>2926</v>
      </c>
      <c r="M51" s="1" t="s">
        <v>2927</v>
      </c>
      <c r="N51" s="1" t="s">
        <v>2928</v>
      </c>
      <c r="O51" s="1" t="s">
        <v>296</v>
      </c>
      <c r="P51" s="1">
        <v>85224</v>
      </c>
      <c r="Q51" s="1">
        <v>1</v>
      </c>
      <c r="R51" s="1" t="s">
        <v>3357</v>
      </c>
      <c r="Y51" s="3"/>
      <c r="Z51" s="1" t="s">
        <v>1771</v>
      </c>
    </row>
    <row r="52" spans="1:57" s="1" customFormat="1" ht="15" x14ac:dyDescent="0.25">
      <c r="C52" s="6">
        <v>42285</v>
      </c>
      <c r="D52" s="6">
        <v>41921</v>
      </c>
      <c r="E52" s="2"/>
      <c r="H52" s="1" t="s">
        <v>481</v>
      </c>
      <c r="I52" s="1" t="s">
        <v>1163</v>
      </c>
      <c r="J52" s="1" t="s">
        <v>1167</v>
      </c>
      <c r="K52" s="1" t="s">
        <v>132</v>
      </c>
      <c r="L52" s="4" t="s">
        <v>2480</v>
      </c>
      <c r="M52" s="1" t="s">
        <v>1166</v>
      </c>
      <c r="N52" s="1" t="s">
        <v>488</v>
      </c>
      <c r="O52" s="1" t="s">
        <v>296</v>
      </c>
      <c r="P52" s="1">
        <v>85215</v>
      </c>
      <c r="X52" s="2" t="s">
        <v>1558</v>
      </c>
      <c r="Y52" s="3"/>
      <c r="Z52" s="1" t="s">
        <v>1764</v>
      </c>
    </row>
    <row r="53" spans="1:57" s="1" customFormat="1" ht="15" x14ac:dyDescent="0.25">
      <c r="C53" s="6">
        <v>42285</v>
      </c>
      <c r="D53" s="6">
        <v>41928</v>
      </c>
      <c r="E53" s="2"/>
      <c r="G53" s="1" t="s">
        <v>3161</v>
      </c>
      <c r="H53" s="1" t="s">
        <v>3158</v>
      </c>
      <c r="I53" s="1" t="s">
        <v>1433</v>
      </c>
      <c r="J53" s="1" t="s">
        <v>3794</v>
      </c>
      <c r="K53" s="1" t="s">
        <v>1186</v>
      </c>
      <c r="L53" s="4" t="s">
        <v>1435</v>
      </c>
      <c r="M53" s="1" t="s">
        <v>836</v>
      </c>
      <c r="N53" s="1" t="s">
        <v>924</v>
      </c>
      <c r="O53" s="1" t="s">
        <v>296</v>
      </c>
      <c r="P53" s="1">
        <v>85257</v>
      </c>
      <c r="U53" s="1" t="s">
        <v>1436</v>
      </c>
      <c r="V53" s="1" t="s">
        <v>3160</v>
      </c>
      <c r="X53" s="2" t="s">
        <v>832</v>
      </c>
      <c r="Y53" s="3" t="s">
        <v>3161</v>
      </c>
      <c r="Z53" s="1" t="s">
        <v>1772</v>
      </c>
      <c r="AC53" s="1" t="s">
        <v>4712</v>
      </c>
      <c r="AD53" s="1" t="s">
        <v>4712</v>
      </c>
      <c r="AE53" s="1" t="s">
        <v>4712</v>
      </c>
      <c r="AF53" s="1" t="s">
        <v>4712</v>
      </c>
      <c r="AG53" s="1" t="s">
        <v>4712</v>
      </c>
      <c r="AH53" s="1" t="s">
        <v>4712</v>
      </c>
      <c r="AI53" s="1" t="s">
        <v>4712</v>
      </c>
      <c r="AJ53" s="1" t="s">
        <v>4712</v>
      </c>
      <c r="AK53" s="1" t="s">
        <v>4712</v>
      </c>
      <c r="AL53" s="1" t="s">
        <v>4712</v>
      </c>
      <c r="AO53" s="1" t="s">
        <v>4712</v>
      </c>
      <c r="AP53" s="1" t="s">
        <v>4712</v>
      </c>
      <c r="BC53" s="1" t="s">
        <v>4712</v>
      </c>
      <c r="BE53" s="1" t="s">
        <v>4712</v>
      </c>
    </row>
    <row r="54" spans="1:57" s="1" customFormat="1" ht="15" x14ac:dyDescent="0.25">
      <c r="C54" s="6">
        <v>42285</v>
      </c>
      <c r="D54" s="6"/>
      <c r="E54" s="2" t="s">
        <v>4712</v>
      </c>
      <c r="H54" s="1" t="s">
        <v>3158</v>
      </c>
      <c r="I54" s="1" t="s">
        <v>1990</v>
      </c>
      <c r="J54" s="1" t="s">
        <v>3786</v>
      </c>
      <c r="K54" s="1" t="s">
        <v>1185</v>
      </c>
      <c r="L54" s="4" t="s">
        <v>1991</v>
      </c>
      <c r="M54" s="1" t="s">
        <v>5198</v>
      </c>
      <c r="N54" s="1" t="s">
        <v>488</v>
      </c>
      <c r="O54" s="1" t="s">
        <v>296</v>
      </c>
      <c r="P54" s="1">
        <v>85209</v>
      </c>
      <c r="V54" s="1" t="s">
        <v>3196</v>
      </c>
      <c r="W54" s="1" t="s">
        <v>3161</v>
      </c>
      <c r="X54" s="2"/>
      <c r="Y54" s="3" t="s">
        <v>3161</v>
      </c>
      <c r="Z54" s="1" t="s">
        <v>1767</v>
      </c>
    </row>
    <row r="55" spans="1:57" s="1" customFormat="1" ht="15" x14ac:dyDescent="0.25">
      <c r="C55" s="6">
        <v>42285</v>
      </c>
      <c r="D55" s="6"/>
      <c r="E55" s="2" t="s">
        <v>4712</v>
      </c>
      <c r="H55" s="1" t="s">
        <v>481</v>
      </c>
      <c r="I55" s="1" t="s">
        <v>1990</v>
      </c>
      <c r="J55" s="1" t="s">
        <v>1010</v>
      </c>
      <c r="K55" s="1" t="s">
        <v>1185</v>
      </c>
      <c r="L55" s="4" t="s">
        <v>1991</v>
      </c>
      <c r="M55" s="1" t="s">
        <v>5198</v>
      </c>
      <c r="N55" s="1" t="s">
        <v>488</v>
      </c>
      <c r="O55" s="1" t="s">
        <v>296</v>
      </c>
      <c r="P55" s="1">
        <v>85209</v>
      </c>
      <c r="V55" s="1" t="s">
        <v>3196</v>
      </c>
      <c r="W55" s="1" t="s">
        <v>1009</v>
      </c>
      <c r="X55" s="2"/>
      <c r="Y55" s="3" t="s">
        <v>3161</v>
      </c>
      <c r="Z55" s="1" t="s">
        <v>1764</v>
      </c>
    </row>
    <row r="56" spans="1:57" s="1" customFormat="1" ht="15" x14ac:dyDescent="0.25">
      <c r="C56" s="6">
        <v>42285</v>
      </c>
      <c r="D56" s="6">
        <v>41921</v>
      </c>
      <c r="E56" s="2"/>
      <c r="G56" s="1" t="s">
        <v>3161</v>
      </c>
      <c r="H56" s="1" t="s">
        <v>3158</v>
      </c>
      <c r="I56" s="1" t="s">
        <v>3425</v>
      </c>
      <c r="J56" s="1" t="s">
        <v>4295</v>
      </c>
      <c r="K56" s="1" t="s">
        <v>3428</v>
      </c>
      <c r="L56" s="4" t="s">
        <v>3429</v>
      </c>
      <c r="M56" s="1" t="s">
        <v>4918</v>
      </c>
      <c r="N56" s="1" t="s">
        <v>5031</v>
      </c>
      <c r="O56" s="1" t="s">
        <v>296</v>
      </c>
      <c r="P56" s="1">
        <v>85120</v>
      </c>
      <c r="Q56" s="1">
        <v>1</v>
      </c>
      <c r="R56" s="1" t="s">
        <v>2937</v>
      </c>
      <c r="X56" s="2"/>
      <c r="Y56" s="3"/>
      <c r="Z56" s="1" t="s">
        <v>1771</v>
      </c>
    </row>
    <row r="57" spans="1:57" s="1" customFormat="1" ht="15" x14ac:dyDescent="0.25">
      <c r="D57" s="6"/>
      <c r="E57" s="2"/>
      <c r="F57" s="2"/>
      <c r="L57" s="4"/>
      <c r="V57" s="2"/>
      <c r="W57" s="3"/>
    </row>
    <row r="58" spans="1:57" s="1" customFormat="1" ht="15" x14ac:dyDescent="0.25">
      <c r="C58" s="3">
        <f>COUNTA(C2:C57)</f>
        <v>54</v>
      </c>
      <c r="D58" s="3">
        <f>COUNTA(D2:D57)</f>
        <v>43</v>
      </c>
      <c r="E58" s="3">
        <f>COUNTA(E2:E57)</f>
        <v>11</v>
      </c>
      <c r="F58" s="3">
        <f>COUNTA(F2:F57)</f>
        <v>3</v>
      </c>
      <c r="G58" s="3"/>
      <c r="I58" s="6">
        <v>42285</v>
      </c>
      <c r="J58" s="1" t="s">
        <v>3432</v>
      </c>
      <c r="W58" s="2"/>
      <c r="X58" s="3"/>
      <c r="AB58" s="1" t="s">
        <v>4712</v>
      </c>
      <c r="AC58" s="1" t="s">
        <v>4712</v>
      </c>
    </row>
    <row r="59" spans="1:57" s="1" customFormat="1" ht="15" x14ac:dyDescent="0.25">
      <c r="D59" s="6"/>
      <c r="E59" s="2"/>
      <c r="F59" s="2"/>
      <c r="L59" s="4"/>
      <c r="V59" s="2"/>
      <c r="W59" s="3"/>
    </row>
    <row r="60" spans="1:57" s="1" customFormat="1" ht="15" x14ac:dyDescent="0.25">
      <c r="C60" s="6">
        <v>42292</v>
      </c>
      <c r="D60" s="6"/>
      <c r="E60" s="2" t="s">
        <v>4712</v>
      </c>
      <c r="H60" s="1" t="s">
        <v>3158</v>
      </c>
      <c r="I60" s="1" t="s">
        <v>3728</v>
      </c>
      <c r="J60" s="1" t="s">
        <v>3729</v>
      </c>
      <c r="K60" s="1" t="s">
        <v>3730</v>
      </c>
      <c r="L60" s="4"/>
      <c r="M60" s="1" t="s">
        <v>3731</v>
      </c>
      <c r="N60" s="1" t="s">
        <v>650</v>
      </c>
      <c r="O60" s="1" t="s">
        <v>296</v>
      </c>
      <c r="P60" s="1">
        <v>85224</v>
      </c>
      <c r="X60" s="2" t="s">
        <v>1918</v>
      </c>
      <c r="Y60" s="3"/>
    </row>
    <row r="61" spans="1:57" s="1" customFormat="1" ht="15" x14ac:dyDescent="0.25">
      <c r="C61" s="2">
        <v>42292</v>
      </c>
      <c r="D61" s="6"/>
      <c r="E61" s="2" t="s">
        <v>4712</v>
      </c>
      <c r="H61" s="1" t="s">
        <v>481</v>
      </c>
      <c r="I61" s="1" t="s">
        <v>2426</v>
      </c>
      <c r="J61" s="1" t="s">
        <v>2427</v>
      </c>
      <c r="K61" s="1" t="s">
        <v>3733</v>
      </c>
      <c r="L61" s="4"/>
      <c r="M61" s="1" t="s">
        <v>3732</v>
      </c>
      <c r="N61" s="1" t="s">
        <v>5031</v>
      </c>
      <c r="O61" s="1" t="s">
        <v>296</v>
      </c>
      <c r="P61" s="1">
        <v>85210</v>
      </c>
      <c r="V61" s="1" t="s">
        <v>3189</v>
      </c>
      <c r="X61" s="2" t="s">
        <v>3739</v>
      </c>
      <c r="Y61" s="3"/>
    </row>
    <row r="62" spans="1:57" s="1" customFormat="1" ht="15" x14ac:dyDescent="0.25">
      <c r="C62" s="6">
        <v>42292</v>
      </c>
      <c r="D62" s="6">
        <v>41935</v>
      </c>
      <c r="E62" s="2"/>
      <c r="H62" s="1" t="s">
        <v>481</v>
      </c>
      <c r="I62" s="1" t="s">
        <v>369</v>
      </c>
      <c r="J62" s="1" t="s">
        <v>2752</v>
      </c>
      <c r="K62" s="1" t="s">
        <v>4382</v>
      </c>
      <c r="L62" s="4" t="s">
        <v>4383</v>
      </c>
      <c r="M62" s="1" t="s">
        <v>3734</v>
      </c>
      <c r="N62" s="1" t="s">
        <v>488</v>
      </c>
      <c r="O62" s="1" t="s">
        <v>296</v>
      </c>
      <c r="P62" s="1">
        <v>85209</v>
      </c>
      <c r="X62" s="2"/>
      <c r="Y62" s="3"/>
      <c r="Z62" s="1" t="s">
        <v>1767</v>
      </c>
    </row>
    <row r="63" spans="1:57" s="1" customFormat="1" ht="15" x14ac:dyDescent="0.25">
      <c r="C63" s="6">
        <v>42292</v>
      </c>
      <c r="D63" s="6">
        <v>41935</v>
      </c>
      <c r="E63" s="2"/>
      <c r="H63" s="1" t="s">
        <v>3158</v>
      </c>
      <c r="I63" s="1" t="s">
        <v>369</v>
      </c>
      <c r="J63" s="1" t="s">
        <v>689</v>
      </c>
      <c r="K63" s="1" t="s">
        <v>4382</v>
      </c>
      <c r="L63" s="4" t="s">
        <v>4383</v>
      </c>
      <c r="M63" s="1" t="s">
        <v>3734</v>
      </c>
      <c r="N63" s="1" t="s">
        <v>488</v>
      </c>
      <c r="O63" s="1" t="s">
        <v>296</v>
      </c>
      <c r="P63" s="1">
        <v>85209</v>
      </c>
      <c r="X63" s="2"/>
      <c r="Y63" s="3"/>
      <c r="Z63" s="1" t="s">
        <v>1764</v>
      </c>
    </row>
    <row r="64" spans="1:57" s="1" customFormat="1" ht="15" x14ac:dyDescent="0.25">
      <c r="A64" s="8"/>
      <c r="C64" s="6">
        <v>42292</v>
      </c>
      <c r="D64" s="6">
        <v>41921</v>
      </c>
      <c r="E64" s="2"/>
      <c r="G64" s="1" t="s">
        <v>3162</v>
      </c>
      <c r="H64" s="1" t="s">
        <v>3158</v>
      </c>
      <c r="I64" s="1" t="s">
        <v>3015</v>
      </c>
      <c r="J64" s="1" t="s">
        <v>3016</v>
      </c>
      <c r="K64" s="1" t="s">
        <v>3659</v>
      </c>
      <c r="L64" s="4" t="s">
        <v>3017</v>
      </c>
      <c r="M64" s="1" t="s">
        <v>3019</v>
      </c>
      <c r="N64" s="1" t="s">
        <v>488</v>
      </c>
      <c r="O64" s="1" t="s">
        <v>296</v>
      </c>
      <c r="P64" s="1">
        <v>85209</v>
      </c>
      <c r="Q64" s="1">
        <v>1</v>
      </c>
      <c r="R64" s="1" t="s">
        <v>3357</v>
      </c>
      <c r="V64" s="1" t="s">
        <v>3160</v>
      </c>
      <c r="W64" s="1" t="s">
        <v>3161</v>
      </c>
      <c r="X64" s="2" t="s">
        <v>3044</v>
      </c>
      <c r="Y64" s="3" t="s">
        <v>3161</v>
      </c>
      <c r="Z64" s="1" t="s">
        <v>1771</v>
      </c>
      <c r="AC64" s="1" t="s">
        <v>4712</v>
      </c>
      <c r="AD64" s="1" t="s">
        <v>4712</v>
      </c>
      <c r="AJ64" s="1" t="s">
        <v>4712</v>
      </c>
      <c r="AK64" s="1" t="s">
        <v>4712</v>
      </c>
      <c r="AL64" s="1" t="s">
        <v>4712</v>
      </c>
    </row>
    <row r="65" spans="1:44" s="1" customFormat="1" ht="15" x14ac:dyDescent="0.25">
      <c r="C65" s="2">
        <v>42292</v>
      </c>
      <c r="D65" s="6"/>
      <c r="E65" s="2" t="s">
        <v>4712</v>
      </c>
      <c r="H65" s="1" t="s">
        <v>481</v>
      </c>
      <c r="I65" s="1" t="s">
        <v>1755</v>
      </c>
      <c r="J65" s="1" t="s">
        <v>3045</v>
      </c>
      <c r="K65" s="1" t="s">
        <v>3736</v>
      </c>
      <c r="L65" s="4"/>
      <c r="M65" s="1" t="s">
        <v>3735</v>
      </c>
      <c r="N65" s="1" t="s">
        <v>488</v>
      </c>
      <c r="O65" s="1" t="s">
        <v>296</v>
      </c>
      <c r="P65" s="1">
        <v>85209</v>
      </c>
      <c r="X65" s="2"/>
      <c r="Y65" s="3"/>
    </row>
    <row r="66" spans="1:44" s="1" customFormat="1" ht="15" x14ac:dyDescent="0.25">
      <c r="A66" s="8"/>
      <c r="C66" s="6">
        <v>42292</v>
      </c>
      <c r="D66" s="6">
        <v>41921</v>
      </c>
      <c r="E66" s="2"/>
      <c r="F66" s="1" t="s">
        <v>297</v>
      </c>
      <c r="G66" s="1" t="s">
        <v>3162</v>
      </c>
      <c r="H66" s="1" t="s">
        <v>481</v>
      </c>
      <c r="I66" s="1" t="s">
        <v>3044</v>
      </c>
      <c r="J66" s="1" t="s">
        <v>3045</v>
      </c>
      <c r="K66" s="1" t="s">
        <v>3661</v>
      </c>
      <c r="L66" s="4" t="s">
        <v>5051</v>
      </c>
      <c r="M66" s="1" t="s">
        <v>3047</v>
      </c>
      <c r="N66" s="1" t="s">
        <v>488</v>
      </c>
      <c r="O66" s="1" t="s">
        <v>296</v>
      </c>
      <c r="P66" s="1">
        <v>85209</v>
      </c>
      <c r="Q66" s="1">
        <v>1</v>
      </c>
      <c r="R66" s="1" t="s">
        <v>3357</v>
      </c>
      <c r="V66" s="1" t="s">
        <v>3160</v>
      </c>
      <c r="W66" s="1" t="s">
        <v>3161</v>
      </c>
      <c r="X66" s="2" t="s">
        <v>3015</v>
      </c>
      <c r="Y66" s="3" t="s">
        <v>3161</v>
      </c>
      <c r="Z66" s="1" t="s">
        <v>1771</v>
      </c>
      <c r="AC66" s="1" t="s">
        <v>4712</v>
      </c>
      <c r="AD66" s="1" t="s">
        <v>4712</v>
      </c>
    </row>
    <row r="67" spans="1:44" s="1" customFormat="1" ht="15" x14ac:dyDescent="0.25">
      <c r="C67" s="6">
        <v>42292</v>
      </c>
      <c r="D67" s="6"/>
      <c r="E67" s="2" t="s">
        <v>4712</v>
      </c>
      <c r="H67" s="1" t="s">
        <v>3158</v>
      </c>
      <c r="I67" s="1" t="s">
        <v>3737</v>
      </c>
      <c r="J67" s="1" t="s">
        <v>2192</v>
      </c>
      <c r="K67" s="1" t="s">
        <v>3738</v>
      </c>
      <c r="L67" s="4"/>
      <c r="M67" s="1" t="s">
        <v>3740</v>
      </c>
      <c r="N67" s="1" t="s">
        <v>488</v>
      </c>
      <c r="O67" s="1" t="s">
        <v>296</v>
      </c>
      <c r="P67" s="1">
        <v>85209</v>
      </c>
      <c r="X67" s="2"/>
      <c r="Y67" s="3"/>
    </row>
    <row r="68" spans="1:44" s="1" customFormat="1" ht="15" x14ac:dyDescent="0.25">
      <c r="C68" s="6">
        <v>42292</v>
      </c>
      <c r="D68" s="6">
        <v>41928</v>
      </c>
      <c r="E68" s="2"/>
      <c r="F68" s="2"/>
      <c r="G68" s="1" t="s">
        <v>3162</v>
      </c>
      <c r="H68" s="1" t="s">
        <v>3158</v>
      </c>
      <c r="I68" s="1" t="s">
        <v>4519</v>
      </c>
      <c r="J68" s="1" t="s">
        <v>954</v>
      </c>
      <c r="K68" s="1" t="s">
        <v>4520</v>
      </c>
      <c r="L68" s="4" t="s">
        <v>3395</v>
      </c>
      <c r="M68" s="1" t="s">
        <v>4753</v>
      </c>
      <c r="N68" s="1" t="s">
        <v>131</v>
      </c>
      <c r="O68" s="1" t="s">
        <v>296</v>
      </c>
      <c r="P68" s="1">
        <v>85203</v>
      </c>
      <c r="Q68" s="1">
        <v>1</v>
      </c>
      <c r="R68" s="1" t="s">
        <v>3357</v>
      </c>
      <c r="X68" s="1" t="s">
        <v>3082</v>
      </c>
      <c r="Y68" s="3"/>
      <c r="Z68" s="1" t="s">
        <v>1771</v>
      </c>
    </row>
    <row r="69" spans="1:44" s="1" customFormat="1" ht="15" x14ac:dyDescent="0.25">
      <c r="C69" s="6">
        <v>42292</v>
      </c>
      <c r="D69" s="6">
        <v>41928</v>
      </c>
      <c r="E69" s="2"/>
      <c r="F69" s="2"/>
      <c r="G69" s="1" t="s">
        <v>3162</v>
      </c>
      <c r="H69" s="1" t="s">
        <v>481</v>
      </c>
      <c r="I69" s="1" t="s">
        <v>4519</v>
      </c>
      <c r="J69" s="1" t="s">
        <v>3082</v>
      </c>
      <c r="K69" s="1" t="s">
        <v>4520</v>
      </c>
      <c r="L69" s="4" t="s">
        <v>3395</v>
      </c>
      <c r="M69" s="1" t="s">
        <v>4753</v>
      </c>
      <c r="N69" s="1" t="s">
        <v>131</v>
      </c>
      <c r="O69" s="1" t="s">
        <v>296</v>
      </c>
      <c r="P69" s="1">
        <v>85203</v>
      </c>
      <c r="Q69" s="1">
        <v>1</v>
      </c>
      <c r="R69" s="1" t="s">
        <v>3357</v>
      </c>
      <c r="X69" s="1" t="s">
        <v>954</v>
      </c>
      <c r="Y69" s="3"/>
      <c r="Z69" s="1" t="s">
        <v>1774</v>
      </c>
    </row>
    <row r="70" spans="1:44" s="1" customFormat="1" ht="15" x14ac:dyDescent="0.25">
      <c r="C70" s="6">
        <v>42292</v>
      </c>
      <c r="D70" s="6">
        <v>41963</v>
      </c>
      <c r="E70" s="2"/>
      <c r="G70" s="1" t="s">
        <v>3162</v>
      </c>
      <c r="H70" s="1" t="s">
        <v>481</v>
      </c>
      <c r="I70" s="1" t="s">
        <v>1918</v>
      </c>
      <c r="J70" s="1" t="s">
        <v>299</v>
      </c>
      <c r="K70" s="1" t="s">
        <v>1919</v>
      </c>
      <c r="L70" s="4" t="s">
        <v>1920</v>
      </c>
      <c r="M70" s="1" t="s">
        <v>841</v>
      </c>
      <c r="N70" s="1" t="s">
        <v>650</v>
      </c>
      <c r="O70" s="1" t="s">
        <v>296</v>
      </c>
      <c r="P70" s="1">
        <v>85248</v>
      </c>
      <c r="Q70" s="1">
        <v>1</v>
      </c>
      <c r="R70" s="1" t="s">
        <v>3357</v>
      </c>
      <c r="X70" s="2" t="s">
        <v>3728</v>
      </c>
      <c r="Y70" s="3"/>
      <c r="Z70" s="1" t="s">
        <v>1771</v>
      </c>
    </row>
    <row r="71" spans="1:44" s="1" customFormat="1" ht="15" x14ac:dyDescent="0.25">
      <c r="D71" s="6"/>
      <c r="E71" s="2"/>
      <c r="F71" s="2"/>
      <c r="L71" s="4"/>
      <c r="V71" s="2"/>
      <c r="W71" s="3"/>
    </row>
    <row r="72" spans="1:44" s="1" customFormat="1" ht="15" x14ac:dyDescent="0.25">
      <c r="C72" s="3">
        <f>COUNTA(C59:C71)</f>
        <v>11</v>
      </c>
      <c r="D72" s="3">
        <f>COUNTA(D59:D71)</f>
        <v>7</v>
      </c>
      <c r="E72" s="3">
        <f>COUNTA(E59:E71)</f>
        <v>4</v>
      </c>
      <c r="F72" s="3">
        <f>COUNTA(F59:F71)</f>
        <v>1</v>
      </c>
      <c r="G72" s="3"/>
      <c r="I72" s="6">
        <v>42292</v>
      </c>
      <c r="J72" s="1" t="s">
        <v>3432</v>
      </c>
      <c r="W72" s="2"/>
      <c r="X72" s="3"/>
      <c r="AB72" s="1" t="s">
        <v>4712</v>
      </c>
      <c r="AC72" s="1" t="s">
        <v>4712</v>
      </c>
    </row>
    <row r="73" spans="1:44" s="1" customFormat="1" ht="15" x14ac:dyDescent="0.25">
      <c r="D73" s="6"/>
      <c r="E73" s="2"/>
      <c r="F73" s="2"/>
      <c r="L73" s="4"/>
      <c r="V73" s="2"/>
      <c r="W73" s="3"/>
    </row>
    <row r="74" spans="1:44" s="1" customFormat="1" ht="15" x14ac:dyDescent="0.25">
      <c r="C74" s="6">
        <v>42299</v>
      </c>
      <c r="D74" s="6">
        <v>41921</v>
      </c>
      <c r="E74" s="2"/>
      <c r="F74" s="2"/>
      <c r="G74" s="1" t="s">
        <v>3162</v>
      </c>
      <c r="H74" s="1" t="s">
        <v>3158</v>
      </c>
      <c r="I74" s="1" t="s">
        <v>5048</v>
      </c>
      <c r="J74" s="1" t="s">
        <v>5049</v>
      </c>
      <c r="K74" s="1" t="s">
        <v>911</v>
      </c>
      <c r="L74" s="4" t="s">
        <v>2394</v>
      </c>
      <c r="M74" s="1" t="s">
        <v>2193</v>
      </c>
      <c r="N74" s="1" t="s">
        <v>488</v>
      </c>
      <c r="O74" s="1" t="s">
        <v>296</v>
      </c>
      <c r="P74" s="1">
        <v>85208</v>
      </c>
      <c r="X74" s="1" t="s">
        <v>3175</v>
      </c>
      <c r="Y74" s="1" t="s">
        <v>3161</v>
      </c>
      <c r="Z74" s="2" t="s">
        <v>3010</v>
      </c>
      <c r="AA74" s="3" t="s">
        <v>3161</v>
      </c>
      <c r="AB74" s="1" t="s">
        <v>2388</v>
      </c>
      <c r="AE74" s="1" t="s">
        <v>5053</v>
      </c>
      <c r="AF74" s="1" t="s">
        <v>5053</v>
      </c>
      <c r="AG74" s="1" t="s">
        <v>5053</v>
      </c>
      <c r="AH74" s="1" t="s">
        <v>5053</v>
      </c>
      <c r="AI74" s="1" t="s">
        <v>5053</v>
      </c>
      <c r="AJ74" s="1" t="s">
        <v>5053</v>
      </c>
      <c r="AK74" s="1" t="s">
        <v>5053</v>
      </c>
      <c r="AL74" s="1" t="s">
        <v>5053</v>
      </c>
      <c r="AM74" s="1" t="s">
        <v>5053</v>
      </c>
      <c r="AN74" s="1" t="s">
        <v>5053</v>
      </c>
      <c r="AO74" s="1" t="s">
        <v>5053</v>
      </c>
      <c r="AP74" s="1" t="s">
        <v>5053</v>
      </c>
      <c r="AQ74" s="1" t="s">
        <v>5053</v>
      </c>
      <c r="AR74" s="1" t="s">
        <v>5053</v>
      </c>
    </row>
    <row r="75" spans="1:44" s="1" customFormat="1" ht="15" x14ac:dyDescent="0.25">
      <c r="C75" s="6">
        <v>42299</v>
      </c>
      <c r="D75" s="6">
        <v>41921</v>
      </c>
      <c r="E75" s="2"/>
      <c r="G75" s="1" t="s">
        <v>3162</v>
      </c>
      <c r="H75" s="1" t="s">
        <v>3158</v>
      </c>
      <c r="I75" s="1" t="s">
        <v>3350</v>
      </c>
      <c r="J75" s="1" t="s">
        <v>3351</v>
      </c>
      <c r="K75" s="1" t="s">
        <v>3426</v>
      </c>
      <c r="L75" s="4" t="s">
        <v>3352</v>
      </c>
      <c r="M75" s="1" t="s">
        <v>4974</v>
      </c>
      <c r="N75" s="1" t="s">
        <v>488</v>
      </c>
      <c r="O75" s="1" t="s">
        <v>296</v>
      </c>
      <c r="P75" s="1">
        <v>85206</v>
      </c>
      <c r="Q75" s="1">
        <v>1</v>
      </c>
      <c r="R75" s="1" t="s">
        <v>3357</v>
      </c>
      <c r="T75" s="1">
        <v>1</v>
      </c>
      <c r="X75" s="1" t="s">
        <v>3196</v>
      </c>
      <c r="Y75" s="1" t="s">
        <v>3161</v>
      </c>
      <c r="Z75" s="2" t="s">
        <v>912</v>
      </c>
      <c r="AA75" s="3" t="s">
        <v>3161</v>
      </c>
      <c r="AB75" s="1" t="s">
        <v>2564</v>
      </c>
    </row>
    <row r="76" spans="1:44" s="1" customFormat="1" ht="15" x14ac:dyDescent="0.25">
      <c r="C76" s="6">
        <v>42299</v>
      </c>
      <c r="D76" s="6">
        <v>41921</v>
      </c>
      <c r="E76" s="2"/>
      <c r="G76" s="1" t="s">
        <v>3162</v>
      </c>
      <c r="H76" s="1" t="s">
        <v>3158</v>
      </c>
      <c r="I76" s="1" t="s">
        <v>448</v>
      </c>
      <c r="J76" s="1" t="s">
        <v>449</v>
      </c>
      <c r="K76" s="1" t="s">
        <v>3727</v>
      </c>
      <c r="L76" s="4" t="s">
        <v>450</v>
      </c>
      <c r="M76" s="1" t="s">
        <v>1603</v>
      </c>
      <c r="N76" s="1" t="s">
        <v>3182</v>
      </c>
      <c r="O76" s="1" t="s">
        <v>296</v>
      </c>
      <c r="P76" s="1">
        <v>85234</v>
      </c>
      <c r="Q76" s="1">
        <v>1</v>
      </c>
      <c r="R76" s="1" t="s">
        <v>3357</v>
      </c>
      <c r="S76" s="1">
        <v>1</v>
      </c>
      <c r="X76" s="1" t="s">
        <v>3175</v>
      </c>
      <c r="Y76" s="1" t="s">
        <v>3161</v>
      </c>
      <c r="Z76" s="2" t="s">
        <v>2704</v>
      </c>
      <c r="AA76" s="3" t="s">
        <v>3161</v>
      </c>
      <c r="AB76" s="1" t="s">
        <v>2564</v>
      </c>
      <c r="AE76" s="1" t="s">
        <v>4712</v>
      </c>
      <c r="AF76" s="1" t="s">
        <v>4712</v>
      </c>
      <c r="AL76" s="1" t="s">
        <v>4712</v>
      </c>
      <c r="AM76" s="1" t="s">
        <v>4712</v>
      </c>
      <c r="AN76" s="1" t="s">
        <v>4712</v>
      </c>
    </row>
    <row r="77" spans="1:44" s="1" customFormat="1" ht="15" x14ac:dyDescent="0.25">
      <c r="C77" s="6">
        <v>42299</v>
      </c>
      <c r="D77" s="6">
        <v>41942</v>
      </c>
      <c r="E77" s="2"/>
      <c r="F77" s="1" t="s">
        <v>297</v>
      </c>
      <c r="G77" s="1" t="s">
        <v>3162</v>
      </c>
      <c r="H77" s="1" t="s">
        <v>3158</v>
      </c>
      <c r="I77" s="1" t="s">
        <v>3260</v>
      </c>
      <c r="J77" s="1" t="s">
        <v>707</v>
      </c>
      <c r="K77" s="1" t="s">
        <v>345</v>
      </c>
      <c r="L77" s="4"/>
      <c r="M77" s="1" t="s">
        <v>346</v>
      </c>
      <c r="N77" s="1" t="s">
        <v>488</v>
      </c>
      <c r="O77" s="1" t="s">
        <v>296</v>
      </c>
      <c r="P77" s="1" t="s">
        <v>486</v>
      </c>
      <c r="X77" s="1" t="s">
        <v>3196</v>
      </c>
      <c r="Y77" s="1" t="s">
        <v>3189</v>
      </c>
      <c r="Z77" s="2" t="s">
        <v>540</v>
      </c>
      <c r="AA77" s="3" t="s">
        <v>3161</v>
      </c>
    </row>
    <row r="78" spans="1:44" s="1" customFormat="1" ht="15" x14ac:dyDescent="0.25">
      <c r="C78" s="6">
        <v>42299</v>
      </c>
      <c r="D78" s="6">
        <v>41935</v>
      </c>
      <c r="E78" s="2"/>
      <c r="G78" s="1" t="s">
        <v>3162</v>
      </c>
      <c r="H78" s="1" t="s">
        <v>3158</v>
      </c>
      <c r="I78" s="1" t="s">
        <v>1250</v>
      </c>
      <c r="J78" s="1" t="s">
        <v>2690</v>
      </c>
      <c r="K78" s="1" t="s">
        <v>1249</v>
      </c>
      <c r="L78" s="4" t="s">
        <v>2689</v>
      </c>
      <c r="M78" s="1" t="s">
        <v>2688</v>
      </c>
      <c r="N78" s="1" t="s">
        <v>3182</v>
      </c>
      <c r="O78" s="1" t="s">
        <v>296</v>
      </c>
      <c r="P78" s="1">
        <v>85234</v>
      </c>
      <c r="Q78" s="1">
        <v>1</v>
      </c>
      <c r="R78" s="1" t="s">
        <v>3357</v>
      </c>
      <c r="Z78" s="2"/>
      <c r="AA78" s="3"/>
      <c r="AB78" s="1" t="s">
        <v>2388</v>
      </c>
    </row>
    <row r="79" spans="1:44" s="1" customFormat="1" ht="15" x14ac:dyDescent="0.25">
      <c r="A79" s="8"/>
      <c r="C79" s="6">
        <v>42299</v>
      </c>
      <c r="D79" s="6">
        <v>41935</v>
      </c>
      <c r="E79" s="2"/>
      <c r="H79" s="1" t="s">
        <v>481</v>
      </c>
      <c r="I79" s="1" t="s">
        <v>4671</v>
      </c>
      <c r="J79" s="1" t="s">
        <v>951</v>
      </c>
      <c r="K79" s="1" t="s">
        <v>4673</v>
      </c>
      <c r="L79" s="4" t="s">
        <v>4672</v>
      </c>
      <c r="M79" s="1" t="s">
        <v>692</v>
      </c>
      <c r="N79" s="1" t="s">
        <v>693</v>
      </c>
      <c r="O79" s="1" t="s">
        <v>296</v>
      </c>
      <c r="P79" s="1">
        <v>85140</v>
      </c>
      <c r="Z79" s="1" t="s">
        <v>5063</v>
      </c>
      <c r="AA79" s="3"/>
      <c r="AB79" s="1" t="s">
        <v>2388</v>
      </c>
    </row>
    <row r="80" spans="1:44" s="1" customFormat="1" ht="15" x14ac:dyDescent="0.25">
      <c r="C80" s="6">
        <v>42299</v>
      </c>
      <c r="D80" s="6">
        <v>41935</v>
      </c>
      <c r="E80" s="2"/>
      <c r="G80" s="1" t="s">
        <v>3162</v>
      </c>
      <c r="H80" s="1" t="s">
        <v>3158</v>
      </c>
      <c r="I80" s="1" t="s">
        <v>5099</v>
      </c>
      <c r="J80" s="1" t="s">
        <v>4661</v>
      </c>
      <c r="K80" s="1" t="s">
        <v>5064</v>
      </c>
      <c r="L80" s="4" t="s">
        <v>3419</v>
      </c>
      <c r="M80" s="1" t="s">
        <v>4929</v>
      </c>
      <c r="N80" s="1" t="s">
        <v>488</v>
      </c>
      <c r="O80" s="1" t="s">
        <v>296</v>
      </c>
      <c r="P80" s="1">
        <v>85205</v>
      </c>
      <c r="Z80" s="2" t="s">
        <v>4671</v>
      </c>
      <c r="AA80" s="3"/>
      <c r="AB80" s="1" t="s">
        <v>2564</v>
      </c>
    </row>
    <row r="81" spans="1:29" s="1" customFormat="1" ht="15" x14ac:dyDescent="0.25">
      <c r="C81" s="6">
        <v>42299</v>
      </c>
      <c r="D81" s="6">
        <v>41928</v>
      </c>
      <c r="E81" s="2"/>
      <c r="H81" s="1" t="s">
        <v>3158</v>
      </c>
      <c r="I81" s="1" t="s">
        <v>2772</v>
      </c>
      <c r="J81" s="1" t="s">
        <v>4345</v>
      </c>
      <c r="K81" s="1" t="s">
        <v>1201</v>
      </c>
      <c r="L81" s="4" t="s">
        <v>2774</v>
      </c>
      <c r="M81" s="1" t="s">
        <v>1519</v>
      </c>
      <c r="N81" s="1" t="s">
        <v>488</v>
      </c>
      <c r="O81" s="1" t="s">
        <v>296</v>
      </c>
      <c r="P81" s="1">
        <v>85212</v>
      </c>
      <c r="X81" s="1" t="s">
        <v>3196</v>
      </c>
      <c r="Y81" s="1" t="s">
        <v>1520</v>
      </c>
      <c r="Z81" s="2"/>
      <c r="AA81" s="3"/>
      <c r="AB81" s="1" t="s">
        <v>2568</v>
      </c>
    </row>
    <row r="82" spans="1:29" s="1" customFormat="1" ht="15" x14ac:dyDescent="0.25">
      <c r="C82" s="6">
        <v>42299</v>
      </c>
      <c r="D82" s="6">
        <v>41928</v>
      </c>
      <c r="E82" s="2"/>
      <c r="H82" s="1" t="s">
        <v>481</v>
      </c>
      <c r="I82" s="1" t="s">
        <v>2772</v>
      </c>
      <c r="J82" s="1" t="s">
        <v>2773</v>
      </c>
      <c r="K82" s="1" t="s">
        <v>1201</v>
      </c>
      <c r="L82" s="4" t="s">
        <v>2774</v>
      </c>
      <c r="M82" s="1" t="s">
        <v>1519</v>
      </c>
      <c r="N82" s="1" t="s">
        <v>488</v>
      </c>
      <c r="O82" s="1" t="s">
        <v>296</v>
      </c>
      <c r="P82" s="1">
        <v>85212</v>
      </c>
      <c r="X82" s="1" t="s">
        <v>3196</v>
      </c>
      <c r="Y82" s="1" t="s">
        <v>3161</v>
      </c>
      <c r="Z82" s="2"/>
      <c r="AA82" s="3"/>
      <c r="AB82" s="1" t="s">
        <v>2564</v>
      </c>
    </row>
    <row r="83" spans="1:29" s="1" customFormat="1" ht="15" x14ac:dyDescent="0.25">
      <c r="C83" s="6">
        <v>42299</v>
      </c>
      <c r="D83" s="6">
        <v>41935</v>
      </c>
      <c r="E83" s="2"/>
      <c r="H83" s="1" t="s">
        <v>3158</v>
      </c>
      <c r="I83" s="1" t="s">
        <v>33</v>
      </c>
      <c r="J83" s="1" t="s">
        <v>34</v>
      </c>
      <c r="K83" s="1" t="s">
        <v>35</v>
      </c>
      <c r="L83" s="4"/>
      <c r="M83" s="1" t="s">
        <v>2705</v>
      </c>
      <c r="N83" s="1" t="s">
        <v>488</v>
      </c>
      <c r="O83" s="1" t="s">
        <v>296</v>
      </c>
      <c r="P83" s="1">
        <v>85000</v>
      </c>
      <c r="Z83" s="2"/>
      <c r="AA83" s="3"/>
    </row>
    <row r="84" spans="1:29" s="1" customFormat="1" ht="15" x14ac:dyDescent="0.25">
      <c r="C84" s="6">
        <v>42299</v>
      </c>
      <c r="D84" s="6"/>
      <c r="E84" s="2" t="s">
        <v>4712</v>
      </c>
      <c r="F84" s="2"/>
      <c r="H84" s="1" t="s">
        <v>481</v>
      </c>
      <c r="I84" s="1" t="s">
        <v>1242</v>
      </c>
      <c r="J84" s="1" t="s">
        <v>3048</v>
      </c>
      <c r="K84" s="1" t="s">
        <v>1243</v>
      </c>
      <c r="L84" s="4"/>
      <c r="M84" s="1" t="s">
        <v>1244</v>
      </c>
      <c r="N84" s="1" t="s">
        <v>488</v>
      </c>
      <c r="O84" s="1" t="s">
        <v>296</v>
      </c>
      <c r="P84" s="1">
        <v>85208</v>
      </c>
      <c r="Z84" s="2"/>
      <c r="AA84" s="3"/>
    </row>
    <row r="85" spans="1:29" s="1" customFormat="1" ht="15" x14ac:dyDescent="0.25">
      <c r="C85" s="6">
        <v>42299</v>
      </c>
      <c r="D85" s="6"/>
      <c r="E85" s="2" t="s">
        <v>4712</v>
      </c>
      <c r="F85" s="2"/>
      <c r="H85" s="1" t="s">
        <v>3158</v>
      </c>
      <c r="I85" s="1" t="s">
        <v>1242</v>
      </c>
      <c r="J85" s="1" t="s">
        <v>1536</v>
      </c>
      <c r="K85" s="1" t="s">
        <v>1243</v>
      </c>
      <c r="L85" s="4"/>
      <c r="M85" s="1" t="s">
        <v>1244</v>
      </c>
      <c r="N85" s="1" t="s">
        <v>488</v>
      </c>
      <c r="O85" s="1" t="s">
        <v>296</v>
      </c>
      <c r="P85" s="1">
        <v>85208</v>
      </c>
      <c r="Z85" s="2"/>
      <c r="AA85" s="3"/>
    </row>
    <row r="86" spans="1:29" s="1" customFormat="1" ht="15" x14ac:dyDescent="0.25">
      <c r="D86" s="6"/>
      <c r="E86" s="2"/>
      <c r="F86" s="2"/>
      <c r="L86" s="4"/>
      <c r="V86" s="2"/>
      <c r="W86" s="3"/>
    </row>
    <row r="87" spans="1:29" s="1" customFormat="1" ht="15" x14ac:dyDescent="0.25">
      <c r="C87" s="3">
        <f>COUNTA(C73:C86)</f>
        <v>12</v>
      </c>
      <c r="D87" s="3">
        <f>COUNTA(D73:D86)</f>
        <v>10</v>
      </c>
      <c r="E87" s="3">
        <f>COUNTA(E73:E86)</f>
        <v>2</v>
      </c>
      <c r="F87" s="3">
        <f>COUNTA(F73:F86)</f>
        <v>1</v>
      </c>
      <c r="G87" s="3"/>
      <c r="I87" s="6">
        <v>42299</v>
      </c>
      <c r="J87" s="1" t="s">
        <v>3432</v>
      </c>
      <c r="W87" s="2"/>
      <c r="X87" s="3"/>
      <c r="AB87" s="1" t="s">
        <v>4712</v>
      </c>
      <c r="AC87" s="1" t="s">
        <v>4712</v>
      </c>
    </row>
    <row r="88" spans="1:29" s="1" customFormat="1" ht="15" x14ac:dyDescent="0.25">
      <c r="D88" s="6"/>
      <c r="E88" s="2"/>
      <c r="F88" s="2"/>
      <c r="L88" s="4"/>
      <c r="V88" s="2"/>
      <c r="W88" s="3"/>
    </row>
    <row r="89" spans="1:29" s="1" customFormat="1" ht="15" x14ac:dyDescent="0.25">
      <c r="C89" s="6">
        <v>42306</v>
      </c>
      <c r="D89" s="6">
        <v>41921</v>
      </c>
      <c r="E89" s="2"/>
      <c r="G89" s="1" t="s">
        <v>3162</v>
      </c>
      <c r="H89" s="1" t="s">
        <v>3158</v>
      </c>
      <c r="I89" s="1" t="s">
        <v>5039</v>
      </c>
      <c r="J89" s="1" t="s">
        <v>703</v>
      </c>
      <c r="K89" s="1" t="s">
        <v>5041</v>
      </c>
      <c r="L89" s="4"/>
      <c r="M89" s="1" t="s">
        <v>499</v>
      </c>
      <c r="N89" s="1" t="s">
        <v>488</v>
      </c>
      <c r="O89" s="1" t="s">
        <v>296</v>
      </c>
      <c r="P89" s="1">
        <v>85028</v>
      </c>
      <c r="Q89" s="1">
        <v>1</v>
      </c>
      <c r="R89" s="1" t="s">
        <v>378</v>
      </c>
      <c r="W89" s="1" t="s">
        <v>5042</v>
      </c>
      <c r="X89" s="1" t="s">
        <v>3175</v>
      </c>
      <c r="Y89" s="1" t="s">
        <v>5037</v>
      </c>
      <c r="Z89" s="2" t="s">
        <v>5038</v>
      </c>
      <c r="AA89" s="3" t="s">
        <v>3161</v>
      </c>
    </row>
    <row r="90" spans="1:29" s="1" customFormat="1" ht="15" x14ac:dyDescent="0.25">
      <c r="C90" s="6">
        <v>42306</v>
      </c>
      <c r="E90" s="2" t="s">
        <v>4712</v>
      </c>
      <c r="H90" s="1" t="s">
        <v>3158</v>
      </c>
      <c r="I90" s="1" t="s">
        <v>3211</v>
      </c>
      <c r="J90" s="1" t="s">
        <v>3311</v>
      </c>
      <c r="K90" s="1" t="s">
        <v>3956</v>
      </c>
      <c r="L90" s="4" t="s">
        <v>3212</v>
      </c>
      <c r="M90" s="1" t="s">
        <v>3957</v>
      </c>
      <c r="N90" s="1" t="s">
        <v>488</v>
      </c>
      <c r="O90" s="1" t="s">
        <v>296</v>
      </c>
      <c r="P90" s="1">
        <v>85205</v>
      </c>
      <c r="S90" s="1">
        <v>1</v>
      </c>
      <c r="X90" s="1" t="s">
        <v>3196</v>
      </c>
      <c r="Y90" s="1" t="s">
        <v>3161</v>
      </c>
      <c r="Z90" s="2" t="s">
        <v>3714</v>
      </c>
      <c r="AA90" s="3"/>
      <c r="AB90" s="1" t="s">
        <v>2388</v>
      </c>
    </row>
    <row r="91" spans="1:29" s="1" customFormat="1" ht="15" x14ac:dyDescent="0.25">
      <c r="C91" s="6">
        <v>42306</v>
      </c>
      <c r="D91" s="6">
        <v>41921</v>
      </c>
      <c r="E91" s="2"/>
      <c r="H91" s="1" t="s">
        <v>481</v>
      </c>
      <c r="I91" s="1" t="s">
        <v>4164</v>
      </c>
      <c r="J91" s="1" t="s">
        <v>3624</v>
      </c>
      <c r="K91" s="1" t="s">
        <v>3625</v>
      </c>
      <c r="L91" s="4" t="s">
        <v>3683</v>
      </c>
      <c r="M91" s="1" t="s">
        <v>983</v>
      </c>
      <c r="N91" s="1" t="s">
        <v>3182</v>
      </c>
      <c r="O91" s="1" t="s">
        <v>4426</v>
      </c>
      <c r="P91" s="1">
        <v>85233</v>
      </c>
      <c r="Z91" s="2" t="s">
        <v>4489</v>
      </c>
      <c r="AA91" s="3"/>
      <c r="AB91" s="1" t="s">
        <v>2564</v>
      </c>
    </row>
    <row r="92" spans="1:29" s="1" customFormat="1" ht="15" x14ac:dyDescent="0.25">
      <c r="C92" s="6">
        <v>42306</v>
      </c>
      <c r="D92" s="6">
        <v>41921</v>
      </c>
      <c r="E92" s="2"/>
      <c r="F92" s="2"/>
      <c r="G92" s="1" t="s">
        <v>3162</v>
      </c>
      <c r="H92" s="1" t="s">
        <v>3158</v>
      </c>
      <c r="I92" s="1" t="s">
        <v>370</v>
      </c>
      <c r="J92" s="1" t="s">
        <v>371</v>
      </c>
      <c r="K92" s="1" t="s">
        <v>372</v>
      </c>
      <c r="L92" s="4"/>
      <c r="M92" s="1" t="s">
        <v>3967</v>
      </c>
      <c r="N92" s="1" t="s">
        <v>488</v>
      </c>
      <c r="O92" s="1" t="s">
        <v>296</v>
      </c>
      <c r="P92" s="1">
        <v>85206</v>
      </c>
      <c r="X92" s="1" t="s">
        <v>3196</v>
      </c>
      <c r="Y92" s="1" t="s">
        <v>368</v>
      </c>
      <c r="Z92" s="2" t="s">
        <v>369</v>
      </c>
      <c r="AA92" s="3"/>
    </row>
    <row r="93" spans="1:29" s="1" customFormat="1" ht="15" x14ac:dyDescent="0.25">
      <c r="C93" s="6">
        <v>42306</v>
      </c>
      <c r="D93" s="6">
        <v>41949</v>
      </c>
      <c r="E93" s="2"/>
      <c r="F93" s="2"/>
      <c r="G93" s="1" t="s">
        <v>3161</v>
      </c>
      <c r="H93" s="1" t="s">
        <v>481</v>
      </c>
      <c r="I93" s="1" t="s">
        <v>369</v>
      </c>
      <c r="J93" s="1" t="s">
        <v>299</v>
      </c>
      <c r="K93" s="1" t="s">
        <v>3656</v>
      </c>
      <c r="L93" s="4" t="s">
        <v>919</v>
      </c>
      <c r="M93" s="1" t="s">
        <v>5090</v>
      </c>
      <c r="N93" s="1" t="s">
        <v>488</v>
      </c>
      <c r="O93" s="1" t="s">
        <v>296</v>
      </c>
      <c r="P93" s="1">
        <v>85209</v>
      </c>
      <c r="Q93" s="1">
        <v>0</v>
      </c>
      <c r="X93" s="1" t="s">
        <v>3196</v>
      </c>
      <c r="Y93" s="1" t="s">
        <v>3161</v>
      </c>
      <c r="Z93" s="2" t="s">
        <v>370</v>
      </c>
      <c r="AA93" s="3"/>
      <c r="AB93" s="1" t="s">
        <v>2564</v>
      </c>
    </row>
    <row r="94" spans="1:29" s="1" customFormat="1" ht="15" x14ac:dyDescent="0.25">
      <c r="C94" s="6">
        <v>42306</v>
      </c>
      <c r="D94" s="6"/>
      <c r="E94" s="2" t="s">
        <v>4712</v>
      </c>
      <c r="H94" s="1" t="s">
        <v>481</v>
      </c>
      <c r="I94" s="1" t="s">
        <v>3040</v>
      </c>
      <c r="J94" s="1" t="s">
        <v>3041</v>
      </c>
      <c r="K94" s="1" t="s">
        <v>3043</v>
      </c>
      <c r="L94" s="4" t="s">
        <v>3715</v>
      </c>
      <c r="M94" s="1" t="s">
        <v>4931</v>
      </c>
      <c r="N94" s="1" t="s">
        <v>488</v>
      </c>
      <c r="O94" s="1" t="s">
        <v>296</v>
      </c>
      <c r="P94" s="1">
        <v>85206</v>
      </c>
      <c r="Z94" s="2"/>
      <c r="AA94" s="3"/>
      <c r="AB94" s="1" t="s">
        <v>2564</v>
      </c>
    </row>
    <row r="95" spans="1:29" s="1" customFormat="1" ht="15" x14ac:dyDescent="0.25">
      <c r="A95" s="8"/>
      <c r="C95" s="6">
        <v>42306</v>
      </c>
      <c r="D95" s="6">
        <v>41942</v>
      </c>
      <c r="E95" s="2"/>
      <c r="G95" s="1" t="s">
        <v>3162</v>
      </c>
      <c r="H95" s="1" t="s">
        <v>3158</v>
      </c>
      <c r="I95" s="1" t="s">
        <v>3053</v>
      </c>
      <c r="J95" s="1" t="s">
        <v>3056</v>
      </c>
      <c r="K95" s="1" t="s">
        <v>3662</v>
      </c>
      <c r="L95" s="4" t="s">
        <v>5107</v>
      </c>
      <c r="M95" s="1" t="s">
        <v>3059</v>
      </c>
      <c r="N95" s="1" t="s">
        <v>488</v>
      </c>
      <c r="O95" s="1" t="s">
        <v>296</v>
      </c>
      <c r="P95" s="1">
        <v>85206</v>
      </c>
      <c r="S95" s="1">
        <v>1</v>
      </c>
      <c r="X95" s="1" t="s">
        <v>3196</v>
      </c>
      <c r="Y95" s="1" t="s">
        <v>3161</v>
      </c>
      <c r="Z95" s="2" t="s">
        <v>925</v>
      </c>
      <c r="AA95" s="3"/>
      <c r="AB95" s="1" t="s">
        <v>2388</v>
      </c>
    </row>
    <row r="96" spans="1:29" s="1" customFormat="1" ht="15" x14ac:dyDescent="0.25">
      <c r="C96" s="6">
        <v>42306</v>
      </c>
      <c r="D96" s="6">
        <v>41991</v>
      </c>
      <c r="E96" s="2"/>
      <c r="H96" s="1" t="s">
        <v>3158</v>
      </c>
      <c r="I96" s="1" t="s">
        <v>2283</v>
      </c>
      <c r="J96" s="1" t="s">
        <v>788</v>
      </c>
      <c r="K96" s="1" t="s">
        <v>3813</v>
      </c>
      <c r="L96" s="4" t="s">
        <v>761</v>
      </c>
      <c r="Z96" s="1" t="s">
        <v>669</v>
      </c>
      <c r="AA96" s="3"/>
    </row>
    <row r="97" spans="1:59" s="1" customFormat="1" ht="15" x14ac:dyDescent="0.25">
      <c r="C97" s="6">
        <v>42306</v>
      </c>
      <c r="D97" s="6">
        <v>41991</v>
      </c>
      <c r="E97" s="2"/>
      <c r="H97" s="1" t="s">
        <v>481</v>
      </c>
      <c r="I97" s="1" t="s">
        <v>2283</v>
      </c>
      <c r="J97" s="1" t="s">
        <v>669</v>
      </c>
      <c r="K97" s="1" t="s">
        <v>801</v>
      </c>
      <c r="L97" s="4" t="s">
        <v>800</v>
      </c>
      <c r="Z97" s="1" t="s">
        <v>788</v>
      </c>
      <c r="AA97" s="3"/>
    </row>
    <row r="98" spans="1:59" s="1" customFormat="1" ht="15" x14ac:dyDescent="0.25">
      <c r="C98" s="6">
        <v>42306</v>
      </c>
      <c r="D98" s="6">
        <v>41935</v>
      </c>
      <c r="E98" s="2"/>
      <c r="H98" s="1" t="s">
        <v>481</v>
      </c>
      <c r="I98" s="1" t="s">
        <v>187</v>
      </c>
      <c r="J98" s="1" t="s">
        <v>2144</v>
      </c>
      <c r="K98" s="1" t="s">
        <v>1183</v>
      </c>
      <c r="L98" s="4"/>
      <c r="M98" s="1" t="s">
        <v>2146</v>
      </c>
      <c r="N98" s="1" t="s">
        <v>5031</v>
      </c>
      <c r="O98" s="1" t="s">
        <v>296</v>
      </c>
      <c r="P98" s="1">
        <v>85220</v>
      </c>
      <c r="X98" s="1" t="s">
        <v>3160</v>
      </c>
      <c r="Y98" s="1" t="s">
        <v>2143</v>
      </c>
      <c r="Z98" s="2"/>
      <c r="AA98" s="3" t="s">
        <v>3161</v>
      </c>
    </row>
    <row r="99" spans="1:59" s="1" customFormat="1" ht="15" x14ac:dyDescent="0.25">
      <c r="C99" s="6">
        <v>42306</v>
      </c>
      <c r="D99" s="6">
        <v>41921</v>
      </c>
      <c r="E99" s="2"/>
      <c r="G99" s="1" t="s">
        <v>3162</v>
      </c>
      <c r="H99" s="1" t="s">
        <v>3158</v>
      </c>
      <c r="I99" s="1" t="s">
        <v>1558</v>
      </c>
      <c r="J99" s="1" t="s">
        <v>2451</v>
      </c>
      <c r="K99" s="1" t="s">
        <v>594</v>
      </c>
      <c r="L99" s="4" t="s">
        <v>5185</v>
      </c>
      <c r="M99" s="1" t="s">
        <v>3398</v>
      </c>
      <c r="N99" s="1" t="s">
        <v>488</v>
      </c>
      <c r="O99" s="1" t="s">
        <v>296</v>
      </c>
      <c r="P99" s="1">
        <v>85209</v>
      </c>
      <c r="X99" s="1" t="s">
        <v>3175</v>
      </c>
      <c r="Y99" s="1" t="s">
        <v>3161</v>
      </c>
      <c r="Z99" s="2" t="s">
        <v>4808</v>
      </c>
      <c r="AA99" s="3"/>
      <c r="AB99" s="1" t="s">
        <v>2388</v>
      </c>
    </row>
    <row r="100" spans="1:59" s="1" customFormat="1" ht="15" x14ac:dyDescent="0.25">
      <c r="C100" s="6">
        <v>42306</v>
      </c>
      <c r="D100" s="6">
        <v>41942</v>
      </c>
      <c r="E100" s="2"/>
      <c r="G100" s="1" t="s">
        <v>3162</v>
      </c>
      <c r="H100" s="1" t="s">
        <v>481</v>
      </c>
      <c r="I100" s="1" t="s">
        <v>925</v>
      </c>
      <c r="J100" s="1" t="s">
        <v>905</v>
      </c>
      <c r="K100" s="1" t="s">
        <v>4365</v>
      </c>
      <c r="L100" s="4" t="s">
        <v>927</v>
      </c>
      <c r="M100" s="1" t="s">
        <v>3059</v>
      </c>
      <c r="N100" s="1" t="s">
        <v>488</v>
      </c>
      <c r="O100" s="1" t="s">
        <v>296</v>
      </c>
      <c r="P100" s="1">
        <v>85206</v>
      </c>
      <c r="S100" s="1">
        <v>1</v>
      </c>
      <c r="X100" s="1" t="s">
        <v>3196</v>
      </c>
      <c r="Y100" s="1" t="s">
        <v>3161</v>
      </c>
      <c r="Z100" s="2" t="s">
        <v>3053</v>
      </c>
      <c r="AA100" s="3"/>
      <c r="AB100" s="1" t="s">
        <v>2564</v>
      </c>
    </row>
    <row r="101" spans="1:59" s="1" customFormat="1" ht="15" x14ac:dyDescent="0.25">
      <c r="C101" s="6">
        <v>42306</v>
      </c>
      <c r="D101" s="6">
        <v>41956</v>
      </c>
      <c r="E101" s="2"/>
      <c r="G101" s="1" t="s">
        <v>3161</v>
      </c>
      <c r="H101" s="1" t="s">
        <v>3158</v>
      </c>
      <c r="I101" s="1" t="s">
        <v>2676</v>
      </c>
      <c r="J101" s="1" t="s">
        <v>2677</v>
      </c>
      <c r="K101" s="1" t="s">
        <v>2679</v>
      </c>
      <c r="L101" s="4" t="s">
        <v>2678</v>
      </c>
      <c r="M101" s="1" t="s">
        <v>3716</v>
      </c>
      <c r="N101" s="1" t="s">
        <v>5031</v>
      </c>
      <c r="O101" s="1" t="s">
        <v>296</v>
      </c>
      <c r="P101" s="1">
        <v>85120</v>
      </c>
      <c r="S101" s="1">
        <v>1</v>
      </c>
      <c r="V101" s="1" t="s">
        <v>297</v>
      </c>
      <c r="X101" s="1" t="s">
        <v>3160</v>
      </c>
      <c r="Y101" s="1" t="s">
        <v>3161</v>
      </c>
      <c r="Z101" s="2" t="s">
        <v>651</v>
      </c>
      <c r="AA101" s="3" t="s">
        <v>3161</v>
      </c>
      <c r="AB101" s="1" t="s">
        <v>2388</v>
      </c>
      <c r="AD101" s="1" t="s">
        <v>3596</v>
      </c>
      <c r="AE101" s="1" t="s">
        <v>4712</v>
      </c>
      <c r="AF101" s="1" t="s">
        <v>4712</v>
      </c>
      <c r="AI101" s="1" t="s">
        <v>4712</v>
      </c>
      <c r="AN101" s="1" t="s">
        <v>4712</v>
      </c>
      <c r="AR101" s="1" t="s">
        <v>4712</v>
      </c>
      <c r="BE101" s="1" t="s">
        <v>4712</v>
      </c>
      <c r="BG101" s="1" t="s">
        <v>4712</v>
      </c>
    </row>
    <row r="102" spans="1:59" s="1" customFormat="1" ht="15" x14ac:dyDescent="0.25">
      <c r="C102" s="6">
        <v>42306</v>
      </c>
      <c r="D102" s="6">
        <v>41928</v>
      </c>
      <c r="E102" s="2"/>
      <c r="G102" s="1" t="s">
        <v>3161</v>
      </c>
      <c r="H102" s="1" t="s">
        <v>481</v>
      </c>
      <c r="I102" s="1" t="s">
        <v>2758</v>
      </c>
      <c r="J102" s="1" t="s">
        <v>361</v>
      </c>
      <c r="K102" s="1" t="s">
        <v>1199</v>
      </c>
      <c r="L102" s="4" t="s">
        <v>2759</v>
      </c>
      <c r="M102" s="1" t="s">
        <v>2761</v>
      </c>
      <c r="N102" s="1" t="s">
        <v>488</v>
      </c>
      <c r="O102" s="1" t="s">
        <v>296</v>
      </c>
      <c r="P102" s="1">
        <v>85209</v>
      </c>
      <c r="W102" s="1" t="s">
        <v>809</v>
      </c>
      <c r="X102" s="1" t="s">
        <v>3196</v>
      </c>
      <c r="Y102" s="1" t="s">
        <v>2757</v>
      </c>
      <c r="Z102" s="2"/>
      <c r="AA102" s="3"/>
      <c r="AB102" s="1" t="s">
        <v>2568</v>
      </c>
      <c r="AE102" s="1" t="s">
        <v>4712</v>
      </c>
      <c r="AF102" s="1" t="s">
        <v>4712</v>
      </c>
      <c r="AI102" s="1" t="s">
        <v>4712</v>
      </c>
      <c r="AJ102" s="1" t="s">
        <v>4712</v>
      </c>
      <c r="AK102" s="1" t="s">
        <v>4712</v>
      </c>
      <c r="AN102" s="1" t="s">
        <v>4712</v>
      </c>
      <c r="AO102" s="1" t="s">
        <v>4712</v>
      </c>
    </row>
    <row r="103" spans="1:59" s="1" customFormat="1" ht="15" x14ac:dyDescent="0.25">
      <c r="C103" s="6">
        <v>42306</v>
      </c>
      <c r="D103" s="6">
        <v>41928</v>
      </c>
      <c r="E103" s="2"/>
      <c r="G103" s="1" t="s">
        <v>3161</v>
      </c>
      <c r="H103" s="1" t="s">
        <v>3158</v>
      </c>
      <c r="I103" s="1" t="s">
        <v>2758</v>
      </c>
      <c r="J103" s="1" t="s">
        <v>2762</v>
      </c>
      <c r="K103" s="1" t="s">
        <v>1199</v>
      </c>
      <c r="L103" s="4" t="s">
        <v>2759</v>
      </c>
      <c r="M103" s="1" t="s">
        <v>2761</v>
      </c>
      <c r="N103" s="1" t="s">
        <v>3023</v>
      </c>
      <c r="O103" s="1" t="s">
        <v>296</v>
      </c>
      <c r="P103" s="1">
        <v>85209</v>
      </c>
      <c r="W103" s="1" t="s">
        <v>2763</v>
      </c>
      <c r="X103" s="1" t="s">
        <v>3196</v>
      </c>
      <c r="Y103" s="1" t="s">
        <v>3161</v>
      </c>
      <c r="Z103" s="2"/>
      <c r="AA103" s="3"/>
      <c r="AB103" s="1" t="s">
        <v>2564</v>
      </c>
      <c r="AE103" s="1" t="s">
        <v>4712</v>
      </c>
      <c r="AF103" s="1" t="s">
        <v>4712</v>
      </c>
      <c r="AI103" s="1" t="s">
        <v>4712</v>
      </c>
      <c r="AJ103" s="1" t="s">
        <v>4712</v>
      </c>
      <c r="AK103" s="1" t="s">
        <v>4712</v>
      </c>
      <c r="AM103" s="1" t="s">
        <v>4712</v>
      </c>
      <c r="AN103" s="1" t="s">
        <v>4712</v>
      </c>
      <c r="AO103" s="1" t="s">
        <v>4712</v>
      </c>
    </row>
    <row r="104" spans="1:59" s="1" customFormat="1" ht="15" x14ac:dyDescent="0.25">
      <c r="C104" s="6">
        <v>42306</v>
      </c>
      <c r="D104" s="6">
        <v>41921</v>
      </c>
      <c r="E104" s="2"/>
      <c r="G104" s="1" t="s">
        <v>3162</v>
      </c>
      <c r="H104" s="1" t="s">
        <v>481</v>
      </c>
      <c r="I104" s="1" t="s">
        <v>5038</v>
      </c>
      <c r="J104" s="1" t="s">
        <v>116</v>
      </c>
      <c r="K104" s="1" t="s">
        <v>118</v>
      </c>
      <c r="L104" s="4" t="s">
        <v>2387</v>
      </c>
      <c r="M104" s="1" t="s">
        <v>119</v>
      </c>
      <c r="N104" s="1" t="s">
        <v>488</v>
      </c>
      <c r="O104" s="1" t="s">
        <v>296</v>
      </c>
      <c r="P104" s="1">
        <v>85205</v>
      </c>
      <c r="Q104" s="1">
        <v>1</v>
      </c>
      <c r="R104" s="1" t="s">
        <v>378</v>
      </c>
      <c r="X104" s="1" t="s">
        <v>3175</v>
      </c>
      <c r="Y104" s="1" t="s">
        <v>3161</v>
      </c>
      <c r="Z104" s="2" t="s">
        <v>5039</v>
      </c>
      <c r="AA104" s="3" t="s">
        <v>3161</v>
      </c>
      <c r="AB104" s="1" t="s">
        <v>2564</v>
      </c>
    </row>
    <row r="105" spans="1:59" s="1" customFormat="1" ht="15" x14ac:dyDescent="0.25">
      <c r="C105" s="6">
        <v>42306</v>
      </c>
      <c r="D105" s="6">
        <v>41928</v>
      </c>
      <c r="E105" s="2"/>
      <c r="G105" s="1" t="s">
        <v>3161</v>
      </c>
      <c r="H105" s="1" t="s">
        <v>481</v>
      </c>
      <c r="I105" s="1" t="s">
        <v>2614</v>
      </c>
      <c r="J105" s="1" t="s">
        <v>4346</v>
      </c>
      <c r="K105" s="1" t="s">
        <v>795</v>
      </c>
      <c r="L105" s="4" t="s">
        <v>3695</v>
      </c>
      <c r="M105" s="1" t="s">
        <v>1995</v>
      </c>
      <c r="N105" s="1" t="s">
        <v>488</v>
      </c>
      <c r="O105" s="1" t="s">
        <v>296</v>
      </c>
      <c r="P105" s="1">
        <v>85209</v>
      </c>
      <c r="W105" s="1" t="s">
        <v>795</v>
      </c>
      <c r="X105" s="1" t="s">
        <v>3196</v>
      </c>
      <c r="Y105" s="1" t="s">
        <v>3161</v>
      </c>
      <c r="Z105" s="2"/>
      <c r="AA105" s="3"/>
      <c r="AB105" s="1" t="s">
        <v>2388</v>
      </c>
    </row>
    <row r="106" spans="1:59" s="1" customFormat="1" ht="15" x14ac:dyDescent="0.25">
      <c r="C106" s="6">
        <v>42306</v>
      </c>
      <c r="D106" s="6">
        <v>41928</v>
      </c>
      <c r="E106" s="2"/>
      <c r="G106" s="1" t="s">
        <v>3162</v>
      </c>
      <c r="H106" s="1" t="s">
        <v>481</v>
      </c>
      <c r="I106" s="1" t="s">
        <v>2614</v>
      </c>
      <c r="J106" s="1" t="s">
        <v>2615</v>
      </c>
      <c r="K106" s="1" t="s">
        <v>1195</v>
      </c>
      <c r="L106" s="4" t="s">
        <v>2616</v>
      </c>
      <c r="M106" s="1" t="s">
        <v>3693</v>
      </c>
      <c r="N106" s="1" t="s">
        <v>3182</v>
      </c>
      <c r="O106" s="1" t="s">
        <v>296</v>
      </c>
      <c r="P106" s="1">
        <v>85234</v>
      </c>
      <c r="S106" s="1">
        <v>1</v>
      </c>
      <c r="Z106" s="2" t="s">
        <v>3717</v>
      </c>
      <c r="AA106" s="3" t="s">
        <v>3161</v>
      </c>
      <c r="AB106" s="1" t="s">
        <v>2564</v>
      </c>
    </row>
    <row r="107" spans="1:59" s="1" customFormat="1" ht="15" x14ac:dyDescent="0.25">
      <c r="C107" s="6">
        <v>42306</v>
      </c>
      <c r="D107" s="6">
        <v>41928</v>
      </c>
      <c r="E107" s="2"/>
      <c r="G107" s="1" t="s">
        <v>3161</v>
      </c>
      <c r="H107" s="1" t="s">
        <v>3158</v>
      </c>
      <c r="I107" s="1" t="s">
        <v>2614</v>
      </c>
      <c r="J107" s="1" t="s">
        <v>371</v>
      </c>
      <c r="K107" s="1" t="s">
        <v>795</v>
      </c>
      <c r="L107" s="4" t="s">
        <v>3695</v>
      </c>
      <c r="M107" s="1" t="s">
        <v>1995</v>
      </c>
      <c r="N107" s="1" t="s">
        <v>488</v>
      </c>
      <c r="O107" s="1" t="s">
        <v>296</v>
      </c>
      <c r="P107" s="1">
        <v>85209</v>
      </c>
      <c r="W107" s="1" t="s">
        <v>796</v>
      </c>
      <c r="X107" s="1" t="s">
        <v>3196</v>
      </c>
      <c r="Y107" s="1" t="s">
        <v>3694</v>
      </c>
      <c r="Z107" s="2"/>
      <c r="AA107" s="3"/>
      <c r="AB107" s="1" t="s">
        <v>2392</v>
      </c>
    </row>
    <row r="108" spans="1:59" s="1" customFormat="1" ht="15" x14ac:dyDescent="0.25">
      <c r="A108" s="7" t="s">
        <v>4046</v>
      </c>
      <c r="B108" s="1">
        <v>25</v>
      </c>
      <c r="C108" s="6">
        <v>42306</v>
      </c>
      <c r="D108" s="6">
        <v>41928</v>
      </c>
      <c r="E108" s="2"/>
      <c r="F108" s="2" t="s">
        <v>297</v>
      </c>
      <c r="G108" s="1" t="s">
        <v>3161</v>
      </c>
      <c r="H108" s="1" t="s">
        <v>481</v>
      </c>
      <c r="I108" s="1" t="s">
        <v>493</v>
      </c>
      <c r="J108" s="1" t="s">
        <v>1532</v>
      </c>
      <c r="K108" s="1" t="s">
        <v>1792</v>
      </c>
      <c r="L108" s="4"/>
      <c r="M108" s="1" t="s">
        <v>5168</v>
      </c>
      <c r="N108" s="1" t="s">
        <v>488</v>
      </c>
      <c r="O108" s="1" t="s">
        <v>296</v>
      </c>
      <c r="P108" s="1">
        <v>85206</v>
      </c>
      <c r="W108" s="1" t="s">
        <v>3402</v>
      </c>
      <c r="Z108" s="1" t="s">
        <v>1793</v>
      </c>
      <c r="AA108" s="3"/>
    </row>
    <row r="109" spans="1:59" s="1" customFormat="1" ht="15" x14ac:dyDescent="0.25">
      <c r="C109" s="6">
        <v>42306</v>
      </c>
      <c r="D109" s="6">
        <v>41928</v>
      </c>
      <c r="E109" s="2"/>
      <c r="F109" s="2"/>
      <c r="H109" s="1" t="s">
        <v>3158</v>
      </c>
      <c r="I109" s="1" t="s">
        <v>1793</v>
      </c>
      <c r="J109" s="1" t="s">
        <v>3470</v>
      </c>
      <c r="K109" s="1" t="s">
        <v>3402</v>
      </c>
      <c r="L109" s="4"/>
      <c r="M109" s="1" t="s">
        <v>1776</v>
      </c>
      <c r="N109" s="1" t="s">
        <v>488</v>
      </c>
      <c r="O109" s="1" t="s">
        <v>296</v>
      </c>
      <c r="P109" s="1">
        <v>85206</v>
      </c>
      <c r="Z109" s="1" t="s">
        <v>493</v>
      </c>
      <c r="AA109" s="3"/>
    </row>
    <row r="110" spans="1:59" s="1" customFormat="1" ht="15" x14ac:dyDescent="0.25">
      <c r="C110" s="6">
        <v>42306</v>
      </c>
      <c r="D110" s="6">
        <v>41935</v>
      </c>
      <c r="E110" s="2"/>
      <c r="H110" s="1" t="s">
        <v>3158</v>
      </c>
      <c r="I110" s="1" t="s">
        <v>2123</v>
      </c>
      <c r="J110" s="1" t="s">
        <v>2124</v>
      </c>
      <c r="K110" s="1" t="s">
        <v>1191</v>
      </c>
      <c r="L110" s="4" t="s">
        <v>2137</v>
      </c>
      <c r="M110" s="1" t="s">
        <v>2139</v>
      </c>
      <c r="N110" s="1" t="s">
        <v>3192</v>
      </c>
      <c r="O110" s="1" t="s">
        <v>296</v>
      </c>
      <c r="P110" s="1">
        <v>85118</v>
      </c>
      <c r="X110" s="1" t="s">
        <v>3196</v>
      </c>
      <c r="Y110" s="1" t="s">
        <v>3161</v>
      </c>
      <c r="Z110" s="2" t="s">
        <v>1040</v>
      </c>
      <c r="AA110" s="3" t="s">
        <v>3161</v>
      </c>
      <c r="AB110" s="1" t="s">
        <v>2564</v>
      </c>
      <c r="AE110" s="1" t="s">
        <v>4712</v>
      </c>
      <c r="AF110" s="1" t="s">
        <v>5053</v>
      </c>
      <c r="AG110" s="1" t="s">
        <v>4712</v>
      </c>
    </row>
    <row r="111" spans="1:59" s="1" customFormat="1" ht="15" x14ac:dyDescent="0.25">
      <c r="C111" s="6">
        <v>42306</v>
      </c>
      <c r="D111" s="6">
        <v>41921</v>
      </c>
      <c r="E111" s="2"/>
      <c r="G111" s="1" t="s">
        <v>3161</v>
      </c>
      <c r="H111" s="1" t="s">
        <v>3158</v>
      </c>
      <c r="I111" s="1" t="s">
        <v>4489</v>
      </c>
      <c r="J111" s="1" t="s">
        <v>4490</v>
      </c>
      <c r="K111" s="1" t="s">
        <v>4163</v>
      </c>
      <c r="L111" s="4" t="s">
        <v>4162</v>
      </c>
      <c r="M111" s="1" t="s">
        <v>4917</v>
      </c>
      <c r="N111" s="1" t="s">
        <v>3192</v>
      </c>
      <c r="O111" s="1" t="s">
        <v>296</v>
      </c>
      <c r="P111" s="1">
        <v>85218</v>
      </c>
      <c r="Q111" s="1">
        <v>1</v>
      </c>
      <c r="R111" s="1" t="s">
        <v>5193</v>
      </c>
      <c r="U111" s="1" t="s">
        <v>694</v>
      </c>
      <c r="Z111" s="2" t="s">
        <v>4355</v>
      </c>
      <c r="AA111" s="3"/>
      <c r="AB111" s="1" t="s">
        <v>2564</v>
      </c>
    </row>
    <row r="112" spans="1:59" s="1" customFormat="1" ht="15" x14ac:dyDescent="0.25">
      <c r="D112" s="6"/>
      <c r="E112" s="2"/>
      <c r="F112" s="2"/>
      <c r="L112" s="4"/>
      <c r="V112" s="2"/>
      <c r="W112" s="3"/>
    </row>
    <row r="113" spans="2:43" s="1" customFormat="1" ht="15" x14ac:dyDescent="0.25">
      <c r="C113" s="3">
        <f>COUNTA(C88:C112)</f>
        <v>23</v>
      </c>
      <c r="D113" s="3">
        <f>COUNTA(D88:D112)</f>
        <v>21</v>
      </c>
      <c r="E113" s="3">
        <f>COUNTA(E88:E112)</f>
        <v>2</v>
      </c>
      <c r="F113" s="3">
        <f>COUNTA(F88:F112)</f>
        <v>1</v>
      </c>
      <c r="G113" s="3"/>
      <c r="I113" s="6">
        <v>42306</v>
      </c>
      <c r="J113" s="1" t="s">
        <v>3432</v>
      </c>
      <c r="W113" s="2"/>
      <c r="X113" s="3"/>
      <c r="AB113" s="1" t="s">
        <v>4712</v>
      </c>
      <c r="AC113" s="1" t="s">
        <v>4712</v>
      </c>
    </row>
    <row r="114" spans="2:43" ht="15" x14ac:dyDescent="0.25">
      <c r="C114" s="3">
        <f>C113+C87+C72+C58</f>
        <v>100</v>
      </c>
      <c r="D114" s="3">
        <f>D113+D87+D72+D58</f>
        <v>81</v>
      </c>
      <c r="E114" s="3">
        <f>E113+E87+E72+E58</f>
        <v>19</v>
      </c>
      <c r="F114" s="3">
        <f>F113+F87+F72+F58</f>
        <v>6</v>
      </c>
      <c r="I114" s="11" t="s">
        <v>2670</v>
      </c>
      <c r="J114" s="1" t="s">
        <v>3432</v>
      </c>
      <c r="N114" s="5"/>
    </row>
    <row r="115" spans="2:43" s="1" customFormat="1" ht="15" x14ac:dyDescent="0.25">
      <c r="D115" s="6"/>
      <c r="E115" s="2"/>
      <c r="F115" s="2"/>
      <c r="L115" s="4"/>
      <c r="V115" s="2"/>
      <c r="W115" s="3"/>
    </row>
    <row r="116" spans="2:43" s="1" customFormat="1" ht="15" x14ac:dyDescent="0.25">
      <c r="C116" s="6">
        <v>42313</v>
      </c>
      <c r="D116" s="6">
        <v>41956</v>
      </c>
      <c r="E116" s="2"/>
      <c r="H116" s="1" t="s">
        <v>481</v>
      </c>
      <c r="I116" s="1" t="s">
        <v>1907</v>
      </c>
      <c r="J116" s="1" t="s">
        <v>1908</v>
      </c>
      <c r="K116" s="1" t="s">
        <v>1909</v>
      </c>
      <c r="L116" s="4" t="s">
        <v>2126</v>
      </c>
      <c r="M116" s="1" t="s">
        <v>4972</v>
      </c>
      <c r="N116" s="1" t="s">
        <v>488</v>
      </c>
      <c r="O116" s="1" t="s">
        <v>296</v>
      </c>
      <c r="P116" s="1">
        <v>85208</v>
      </c>
      <c r="Z116" s="2" t="s">
        <v>431</v>
      </c>
      <c r="AA116" s="3"/>
      <c r="AB116" s="1" t="s">
        <v>2564</v>
      </c>
    </row>
    <row r="117" spans="2:43" s="1" customFormat="1" ht="15" x14ac:dyDescent="0.25">
      <c r="C117" s="6">
        <v>42313</v>
      </c>
      <c r="D117" s="6">
        <v>41956</v>
      </c>
      <c r="E117" s="2"/>
      <c r="G117" s="1" t="s">
        <v>3162</v>
      </c>
      <c r="H117" s="1" t="s">
        <v>3158</v>
      </c>
      <c r="I117" s="1" t="s">
        <v>431</v>
      </c>
      <c r="J117" s="1" t="s">
        <v>3159</v>
      </c>
      <c r="K117" s="1" t="s">
        <v>433</v>
      </c>
      <c r="L117" s="4" t="s">
        <v>432</v>
      </c>
      <c r="M117" s="1" t="s">
        <v>434</v>
      </c>
      <c r="N117" s="1" t="s">
        <v>3182</v>
      </c>
      <c r="O117" s="1" t="s">
        <v>296</v>
      </c>
      <c r="P117" s="1">
        <v>85296</v>
      </c>
      <c r="X117" s="1" t="s">
        <v>3196</v>
      </c>
      <c r="Y117" s="1" t="s">
        <v>3161</v>
      </c>
      <c r="Z117" s="2" t="s">
        <v>1816</v>
      </c>
      <c r="AA117" s="3" t="s">
        <v>3161</v>
      </c>
      <c r="AB117" s="1" t="s">
        <v>2564</v>
      </c>
      <c r="AE117" s="1" t="s">
        <v>4712</v>
      </c>
      <c r="AF117" s="1" t="s">
        <v>4712</v>
      </c>
      <c r="AG117" s="1" t="s">
        <v>4712</v>
      </c>
      <c r="AL117" s="1" t="s">
        <v>4712</v>
      </c>
      <c r="AM117" s="1" t="s">
        <v>4712</v>
      </c>
      <c r="AN117" s="1" t="s">
        <v>4712</v>
      </c>
      <c r="AQ117" s="1" t="s">
        <v>4712</v>
      </c>
    </row>
    <row r="118" spans="2:43" s="1" customFormat="1" ht="15" x14ac:dyDescent="0.25">
      <c r="C118" s="6">
        <v>42313</v>
      </c>
      <c r="D118" s="6">
        <v>41935</v>
      </c>
      <c r="E118" s="2"/>
      <c r="G118" s="1" t="s">
        <v>3161</v>
      </c>
      <c r="H118" s="1" t="s">
        <v>3158</v>
      </c>
      <c r="I118" s="1" t="s">
        <v>1019</v>
      </c>
      <c r="J118" s="1" t="s">
        <v>436</v>
      </c>
      <c r="K118" s="1" t="s">
        <v>1020</v>
      </c>
      <c r="L118" s="4" t="s">
        <v>2990</v>
      </c>
      <c r="M118" s="1" t="s">
        <v>2991</v>
      </c>
      <c r="N118" s="1" t="s">
        <v>488</v>
      </c>
      <c r="O118" s="1" t="s">
        <v>296</v>
      </c>
      <c r="P118" s="1">
        <v>85213</v>
      </c>
      <c r="X118" s="1" t="s">
        <v>3196</v>
      </c>
      <c r="Y118" s="1" t="s">
        <v>3189</v>
      </c>
      <c r="Z118" s="2" t="s">
        <v>1021</v>
      </c>
      <c r="AA118" s="3"/>
      <c r="AB118" s="1" t="s">
        <v>2388</v>
      </c>
    </row>
    <row r="119" spans="2:43" s="1" customFormat="1" ht="15" x14ac:dyDescent="0.25">
      <c r="C119" s="6">
        <v>42313</v>
      </c>
      <c r="D119" s="6"/>
      <c r="E119" s="2" t="s">
        <v>4712</v>
      </c>
      <c r="G119" s="1" t="s">
        <v>3161</v>
      </c>
      <c r="H119" s="1" t="s">
        <v>4682</v>
      </c>
      <c r="I119" s="1" t="s">
        <v>1032</v>
      </c>
      <c r="J119" s="1" t="s">
        <v>361</v>
      </c>
      <c r="K119" s="1" t="s">
        <v>3718</v>
      </c>
      <c r="L119" s="4" t="s">
        <v>1034</v>
      </c>
      <c r="M119" s="1" t="s">
        <v>3719</v>
      </c>
      <c r="N119" s="1" t="s">
        <v>5031</v>
      </c>
      <c r="O119" s="1" t="s">
        <v>296</v>
      </c>
      <c r="P119" s="1">
        <v>85120</v>
      </c>
      <c r="X119" s="1" t="s">
        <v>3196</v>
      </c>
      <c r="Y119" s="1" t="s">
        <v>3161</v>
      </c>
      <c r="Z119" s="2"/>
      <c r="AA119" s="3"/>
      <c r="AB119" s="1" t="s">
        <v>2392</v>
      </c>
      <c r="AE119" s="1" t="s">
        <v>4712</v>
      </c>
    </row>
    <row r="120" spans="2:43" s="1" customFormat="1" ht="15" x14ac:dyDescent="0.25">
      <c r="C120" s="6">
        <v>42313</v>
      </c>
      <c r="D120" s="6"/>
      <c r="E120" s="2" t="s">
        <v>4712</v>
      </c>
      <c r="G120" s="1" t="s">
        <v>3161</v>
      </c>
      <c r="H120" s="1" t="s">
        <v>283</v>
      </c>
      <c r="I120" s="1" t="s">
        <v>1032</v>
      </c>
      <c r="J120" s="1" t="s">
        <v>1035</v>
      </c>
      <c r="K120" s="1" t="s">
        <v>3718</v>
      </c>
      <c r="L120" s="4" t="s">
        <v>1034</v>
      </c>
      <c r="M120" s="1" t="s">
        <v>3719</v>
      </c>
      <c r="N120" s="1" t="s">
        <v>5031</v>
      </c>
      <c r="O120" s="1" t="s">
        <v>296</v>
      </c>
      <c r="P120" s="1">
        <v>85120</v>
      </c>
      <c r="X120" s="1" t="s">
        <v>3196</v>
      </c>
      <c r="Y120" s="1" t="s">
        <v>1036</v>
      </c>
      <c r="Z120" s="2"/>
      <c r="AA120" s="3"/>
      <c r="AB120" s="1" t="s">
        <v>2388</v>
      </c>
      <c r="AE120" s="1" t="s">
        <v>4712</v>
      </c>
    </row>
    <row r="121" spans="2:43" s="1" customFormat="1" ht="15" x14ac:dyDescent="0.25">
      <c r="B121" s="1" t="s">
        <v>1058</v>
      </c>
      <c r="C121" s="6">
        <v>42313</v>
      </c>
      <c r="D121" s="6">
        <v>41928</v>
      </c>
      <c r="E121" s="2"/>
      <c r="G121" s="1" t="s">
        <v>3162</v>
      </c>
      <c r="H121" s="1" t="s">
        <v>3158</v>
      </c>
      <c r="I121" s="1" t="s">
        <v>4434</v>
      </c>
      <c r="J121" s="1" t="s">
        <v>2742</v>
      </c>
      <c r="K121" s="1" t="s">
        <v>2744</v>
      </c>
      <c r="L121" s="4" t="s">
        <v>2743</v>
      </c>
      <c r="M121" s="1" t="s">
        <v>2745</v>
      </c>
      <c r="N121" s="1" t="s">
        <v>4583</v>
      </c>
      <c r="O121" s="1" t="s">
        <v>296</v>
      </c>
      <c r="P121" s="1">
        <v>85143</v>
      </c>
      <c r="V121" s="1" t="s">
        <v>297</v>
      </c>
      <c r="X121" s="1" t="s">
        <v>3160</v>
      </c>
      <c r="Y121" s="1" t="s">
        <v>3161</v>
      </c>
      <c r="Z121" s="2" t="s">
        <v>1012</v>
      </c>
      <c r="AA121" s="3" t="s">
        <v>3161</v>
      </c>
      <c r="AB121" s="1" t="s">
        <v>2388</v>
      </c>
    </row>
    <row r="122" spans="2:43" s="1" customFormat="1" ht="15" x14ac:dyDescent="0.25">
      <c r="C122" s="6">
        <v>42313</v>
      </c>
      <c r="D122" s="6">
        <v>41921</v>
      </c>
      <c r="E122" s="2"/>
      <c r="F122" s="2"/>
      <c r="G122" s="1" t="s">
        <v>3162</v>
      </c>
      <c r="H122" s="1" t="s">
        <v>3158</v>
      </c>
      <c r="I122" s="1" t="s">
        <v>4499</v>
      </c>
      <c r="J122" s="1" t="s">
        <v>4578</v>
      </c>
      <c r="K122" s="1" t="s">
        <v>4500</v>
      </c>
      <c r="L122" s="4" t="s">
        <v>4501</v>
      </c>
      <c r="M122" s="1" t="s">
        <v>380</v>
      </c>
      <c r="N122" s="1" t="s">
        <v>488</v>
      </c>
      <c r="O122" s="1" t="s">
        <v>296</v>
      </c>
      <c r="P122" s="1">
        <v>85209</v>
      </c>
      <c r="Q122" s="1">
        <v>1</v>
      </c>
      <c r="R122" s="1" t="s">
        <v>3357</v>
      </c>
      <c r="T122" s="1">
        <v>1</v>
      </c>
      <c r="Z122" s="2"/>
      <c r="AA122" s="3"/>
      <c r="AB122" s="1" t="s">
        <v>2388</v>
      </c>
    </row>
    <row r="123" spans="2:43" s="1" customFormat="1" ht="15" x14ac:dyDescent="0.25">
      <c r="C123" s="6">
        <v>42313</v>
      </c>
      <c r="D123" s="6">
        <v>41942</v>
      </c>
      <c r="E123" s="2"/>
      <c r="F123" s="2"/>
      <c r="G123" s="1" t="s">
        <v>3161</v>
      </c>
      <c r="H123" s="1" t="s">
        <v>481</v>
      </c>
      <c r="I123" s="1" t="s">
        <v>1521</v>
      </c>
      <c r="J123" s="1" t="s">
        <v>1522</v>
      </c>
      <c r="K123" s="1" t="s">
        <v>3602</v>
      </c>
      <c r="L123" s="4" t="s">
        <v>1523</v>
      </c>
      <c r="N123" s="1" t="s">
        <v>1524</v>
      </c>
      <c r="O123" s="1" t="s">
        <v>1525</v>
      </c>
      <c r="X123" s="1" t="s">
        <v>3196</v>
      </c>
      <c r="Y123" s="1" t="s">
        <v>3161</v>
      </c>
      <c r="Z123" s="2" t="s">
        <v>3099</v>
      </c>
      <c r="AA123" s="3" t="s">
        <v>3161</v>
      </c>
      <c r="AB123" s="1" t="s">
        <v>2564</v>
      </c>
    </row>
    <row r="124" spans="2:43" s="1" customFormat="1" ht="15" x14ac:dyDescent="0.25">
      <c r="C124" s="6">
        <v>42313</v>
      </c>
      <c r="D124" s="6">
        <v>41928</v>
      </c>
      <c r="E124" s="2"/>
      <c r="H124" s="1" t="s">
        <v>3158</v>
      </c>
      <c r="I124" s="1" t="s">
        <v>1541</v>
      </c>
      <c r="J124" s="1" t="s">
        <v>1542</v>
      </c>
      <c r="K124" s="1" t="s">
        <v>1197</v>
      </c>
      <c r="L124" s="4" t="s">
        <v>1545</v>
      </c>
      <c r="M124" s="1" t="s">
        <v>98</v>
      </c>
      <c r="N124" s="1" t="s">
        <v>488</v>
      </c>
      <c r="O124" s="1" t="s">
        <v>296</v>
      </c>
      <c r="P124" s="1">
        <v>85206</v>
      </c>
      <c r="S124" s="1">
        <v>1</v>
      </c>
      <c r="X124" s="1" t="s">
        <v>3196</v>
      </c>
      <c r="Y124" s="1" t="s">
        <v>3161</v>
      </c>
      <c r="Z124" s="2" t="s">
        <v>1550</v>
      </c>
      <c r="AA124" s="3" t="s">
        <v>3161</v>
      </c>
      <c r="AB124" s="1" t="s">
        <v>2388</v>
      </c>
      <c r="AD124" s="1" t="s">
        <v>497</v>
      </c>
      <c r="AE124" s="1" t="s">
        <v>4712</v>
      </c>
      <c r="AF124" s="1" t="s">
        <v>4712</v>
      </c>
      <c r="AK124" s="1" t="s">
        <v>4712</v>
      </c>
    </row>
    <row r="125" spans="2:43" s="1" customFormat="1" ht="15" x14ac:dyDescent="0.25">
      <c r="C125" s="6">
        <v>42313</v>
      </c>
      <c r="D125" s="6">
        <v>42017</v>
      </c>
      <c r="E125" s="2"/>
      <c r="G125" s="1" t="s">
        <v>3161</v>
      </c>
      <c r="H125" s="1" t="s">
        <v>481</v>
      </c>
      <c r="I125" s="1" t="s">
        <v>914</v>
      </c>
      <c r="J125" s="1" t="s">
        <v>1690</v>
      </c>
      <c r="K125" s="1" t="s">
        <v>2400</v>
      </c>
      <c r="L125" s="4"/>
      <c r="M125" s="1" t="s">
        <v>1807</v>
      </c>
      <c r="N125" s="1" t="s">
        <v>488</v>
      </c>
      <c r="O125" s="1" t="s">
        <v>296</v>
      </c>
      <c r="P125" s="1">
        <v>85209</v>
      </c>
      <c r="V125" s="1" t="s">
        <v>1621</v>
      </c>
      <c r="Z125" s="2" t="s">
        <v>915</v>
      </c>
      <c r="AA125" s="3"/>
    </row>
    <row r="126" spans="2:43" s="1" customFormat="1" ht="15" x14ac:dyDescent="0.25">
      <c r="C126" s="6">
        <v>42313</v>
      </c>
      <c r="D126" s="6">
        <v>42017</v>
      </c>
      <c r="E126" s="2"/>
      <c r="G126" s="1" t="s">
        <v>3161</v>
      </c>
      <c r="H126" s="1" t="s">
        <v>3158</v>
      </c>
      <c r="I126" s="1" t="s">
        <v>2399</v>
      </c>
      <c r="J126" s="1" t="s">
        <v>916</v>
      </c>
      <c r="K126" s="1" t="s">
        <v>2400</v>
      </c>
      <c r="L126" s="4"/>
      <c r="M126" s="1" t="s">
        <v>1807</v>
      </c>
      <c r="N126" s="1" t="s">
        <v>488</v>
      </c>
      <c r="O126" s="1" t="s">
        <v>296</v>
      </c>
      <c r="P126" s="1">
        <v>85209</v>
      </c>
      <c r="Z126" s="2" t="s">
        <v>914</v>
      </c>
      <c r="AA126" s="3"/>
    </row>
    <row r="127" spans="2:43" s="1" customFormat="1" ht="15" x14ac:dyDescent="0.25">
      <c r="C127" s="6">
        <v>42313</v>
      </c>
      <c r="D127" s="6">
        <v>42040</v>
      </c>
      <c r="E127" s="2"/>
      <c r="G127" s="1" t="s">
        <v>3161</v>
      </c>
      <c r="H127" s="1" t="s">
        <v>3158</v>
      </c>
      <c r="I127" s="1" t="s">
        <v>1691</v>
      </c>
      <c r="J127" s="1" t="s">
        <v>1692</v>
      </c>
      <c r="K127" s="1" t="s">
        <v>5104</v>
      </c>
      <c r="L127" s="4" t="s">
        <v>3720</v>
      </c>
      <c r="M127" s="1" t="s">
        <v>5105</v>
      </c>
      <c r="N127" s="1" t="s">
        <v>5031</v>
      </c>
      <c r="O127" s="1" t="s">
        <v>296</v>
      </c>
      <c r="P127" s="1">
        <v>85219</v>
      </c>
      <c r="X127" s="1" t="s">
        <v>3196</v>
      </c>
      <c r="Y127" s="1" t="s">
        <v>3161</v>
      </c>
      <c r="Z127" s="2"/>
      <c r="AA127" s="3"/>
      <c r="AB127" s="1" t="s">
        <v>2564</v>
      </c>
    </row>
    <row r="128" spans="2:43" s="1" customFormat="1" ht="15" x14ac:dyDescent="0.25">
      <c r="C128" s="6">
        <v>42313</v>
      </c>
      <c r="D128" s="6">
        <v>41921</v>
      </c>
      <c r="E128" s="2"/>
      <c r="H128" s="1" t="s">
        <v>481</v>
      </c>
      <c r="I128" s="1" t="s">
        <v>1012</v>
      </c>
      <c r="J128" s="1" t="s">
        <v>3105</v>
      </c>
      <c r="K128" s="1" t="s">
        <v>1651</v>
      </c>
      <c r="L128" s="4" t="s">
        <v>152</v>
      </c>
      <c r="M128" s="1" t="s">
        <v>1014</v>
      </c>
      <c r="N128" s="1" t="s">
        <v>488</v>
      </c>
      <c r="O128" s="1" t="s">
        <v>296</v>
      </c>
      <c r="P128" s="1">
        <v>85209</v>
      </c>
      <c r="X128" s="1" t="s">
        <v>3160</v>
      </c>
      <c r="Y128" s="1" t="s">
        <v>1011</v>
      </c>
      <c r="Z128" s="2" t="s">
        <v>4434</v>
      </c>
      <c r="AA128" s="3" t="s">
        <v>3161</v>
      </c>
      <c r="AB128" s="1" t="s">
        <v>2388</v>
      </c>
    </row>
    <row r="129" spans="1:41" s="1" customFormat="1" ht="15" x14ac:dyDescent="0.25">
      <c r="D129" s="6"/>
      <c r="E129" s="2"/>
      <c r="F129" s="2"/>
      <c r="L129" s="4"/>
      <c r="V129" s="2"/>
      <c r="W129" s="3"/>
    </row>
    <row r="130" spans="1:41" ht="15" x14ac:dyDescent="0.25">
      <c r="C130" s="3">
        <f>COUNTA(C115:C129)</f>
        <v>13</v>
      </c>
      <c r="D130" s="3">
        <f>COUNTA(D115:D129)</f>
        <v>11</v>
      </c>
      <c r="E130" s="3">
        <f>COUNTA(E115:E129)</f>
        <v>2</v>
      </c>
      <c r="F130" s="3">
        <f>COUNTA(F115:F129)</f>
        <v>0</v>
      </c>
      <c r="I130" s="6">
        <v>42313</v>
      </c>
      <c r="J130" s="1" t="s">
        <v>3432</v>
      </c>
    </row>
    <row r="131" spans="1:41" s="1" customFormat="1" ht="15" x14ac:dyDescent="0.25">
      <c r="D131" s="6"/>
      <c r="E131" s="2"/>
      <c r="F131" s="2"/>
      <c r="L131" s="4"/>
      <c r="V131" s="2"/>
      <c r="W131" s="3"/>
    </row>
    <row r="132" spans="1:41" s="1" customFormat="1" ht="15" x14ac:dyDescent="0.25">
      <c r="C132" s="6">
        <v>42320</v>
      </c>
      <c r="E132" s="2" t="s">
        <v>4712</v>
      </c>
      <c r="H132" s="1" t="s">
        <v>3158</v>
      </c>
      <c r="I132" s="1" t="s">
        <v>3721</v>
      </c>
      <c r="J132" s="1" t="s">
        <v>3722</v>
      </c>
      <c r="K132" s="1" t="s">
        <v>3723</v>
      </c>
      <c r="L132" s="4" t="s">
        <v>4197</v>
      </c>
      <c r="M132" s="1" t="s">
        <v>4198</v>
      </c>
      <c r="N132" s="1" t="s">
        <v>488</v>
      </c>
      <c r="O132" s="1" t="s">
        <v>296</v>
      </c>
      <c r="P132" s="1">
        <v>85209</v>
      </c>
      <c r="Z132" s="2"/>
      <c r="AA132" s="3"/>
    </row>
    <row r="133" spans="1:41" s="1" customFormat="1" ht="15" x14ac:dyDescent="0.25">
      <c r="C133" s="6">
        <v>42320</v>
      </c>
      <c r="D133" s="6">
        <v>41921</v>
      </c>
      <c r="E133" s="2"/>
      <c r="F133" s="2"/>
      <c r="G133" s="1" t="s">
        <v>3162</v>
      </c>
      <c r="H133" s="1" t="s">
        <v>3158</v>
      </c>
      <c r="I133" s="1" t="s">
        <v>435</v>
      </c>
      <c r="J133" s="1" t="s">
        <v>436</v>
      </c>
      <c r="K133" s="1" t="s">
        <v>3724</v>
      </c>
      <c r="L133" s="4" t="s">
        <v>437</v>
      </c>
      <c r="M133" s="1" t="s">
        <v>439</v>
      </c>
      <c r="N133" s="1" t="s">
        <v>488</v>
      </c>
      <c r="O133" s="1" t="s">
        <v>296</v>
      </c>
      <c r="P133" s="1">
        <v>85208</v>
      </c>
      <c r="Q133" s="1">
        <v>1</v>
      </c>
      <c r="R133" s="1" t="s">
        <v>378</v>
      </c>
      <c r="S133" s="1">
        <v>1</v>
      </c>
      <c r="Z133" s="2" t="s">
        <v>1668</v>
      </c>
      <c r="AA133" s="3"/>
      <c r="AB133" s="1" t="s">
        <v>2564</v>
      </c>
      <c r="AE133" s="1" t="s">
        <v>4712</v>
      </c>
      <c r="AF133" s="1" t="s">
        <v>4712</v>
      </c>
      <c r="AG133" s="1" t="s">
        <v>4712</v>
      </c>
      <c r="AN133" s="1" t="s">
        <v>4712</v>
      </c>
      <c r="AO133" s="1" t="s">
        <v>4712</v>
      </c>
    </row>
    <row r="134" spans="1:41" s="1" customFormat="1" ht="15" x14ac:dyDescent="0.25">
      <c r="C134" s="6">
        <v>42320</v>
      </c>
      <c r="D134" s="6">
        <v>41949</v>
      </c>
      <c r="E134" s="2"/>
      <c r="G134" s="1" t="s">
        <v>3161</v>
      </c>
      <c r="H134" s="1" t="s">
        <v>481</v>
      </c>
      <c r="I134" s="1" t="s">
        <v>541</v>
      </c>
      <c r="J134" s="1" t="s">
        <v>708</v>
      </c>
      <c r="K134" s="1" t="s">
        <v>353</v>
      </c>
      <c r="L134" s="4" t="s">
        <v>495</v>
      </c>
      <c r="M134" s="1" t="s">
        <v>354</v>
      </c>
      <c r="N134" s="1" t="s">
        <v>355</v>
      </c>
      <c r="O134" s="1" t="s">
        <v>356</v>
      </c>
      <c r="P134" s="1">
        <v>58711</v>
      </c>
      <c r="X134" s="1" t="s">
        <v>3196</v>
      </c>
      <c r="Y134" s="1" t="s">
        <v>3189</v>
      </c>
      <c r="Z134" s="1" t="s">
        <v>440</v>
      </c>
      <c r="AA134" s="3" t="s">
        <v>3161</v>
      </c>
      <c r="AB134" s="1" t="s">
        <v>2564</v>
      </c>
      <c r="AE134" s="1" t="s">
        <v>4712</v>
      </c>
      <c r="AG134" s="1" t="s">
        <v>5053</v>
      </c>
      <c r="AK134" s="1" t="s">
        <v>5053</v>
      </c>
      <c r="AM134" s="1" t="s">
        <v>5053</v>
      </c>
    </row>
    <row r="135" spans="1:41" s="1" customFormat="1" ht="15" x14ac:dyDescent="0.25">
      <c r="A135" s="8"/>
      <c r="C135" s="6">
        <v>42320</v>
      </c>
      <c r="D135" s="6">
        <v>41935</v>
      </c>
      <c r="E135" s="2"/>
      <c r="G135" s="1" t="s">
        <v>3161</v>
      </c>
      <c r="H135" s="1" t="s">
        <v>481</v>
      </c>
      <c r="I135" s="1" t="s">
        <v>2445</v>
      </c>
      <c r="J135" s="1" t="s">
        <v>3048</v>
      </c>
      <c r="K135" s="1" t="s">
        <v>3049</v>
      </c>
      <c r="L135" s="4"/>
      <c r="M135" s="1" t="s">
        <v>3050</v>
      </c>
      <c r="N135" s="1" t="s">
        <v>3051</v>
      </c>
      <c r="O135" s="1" t="s">
        <v>3052</v>
      </c>
      <c r="P135" s="1">
        <v>99507</v>
      </c>
      <c r="V135" s="1" t="s">
        <v>297</v>
      </c>
      <c r="Z135" s="2"/>
      <c r="AA135" s="3" t="s">
        <v>3161</v>
      </c>
    </row>
    <row r="136" spans="1:41" s="1" customFormat="1" ht="15" x14ac:dyDescent="0.25">
      <c r="C136" s="6">
        <v>42320</v>
      </c>
      <c r="D136" s="6">
        <v>41956</v>
      </c>
      <c r="E136" s="2"/>
      <c r="G136" s="1" t="s">
        <v>3161</v>
      </c>
      <c r="H136" s="1" t="s">
        <v>481</v>
      </c>
      <c r="I136" s="1" t="s">
        <v>1912</v>
      </c>
      <c r="J136" s="1" t="s">
        <v>1913</v>
      </c>
      <c r="K136" s="1" t="s">
        <v>1914</v>
      </c>
      <c r="L136" s="4" t="s">
        <v>1915</v>
      </c>
      <c r="M136" s="1" t="s">
        <v>533</v>
      </c>
      <c r="N136" s="1" t="s">
        <v>488</v>
      </c>
      <c r="O136" s="1" t="s">
        <v>296</v>
      </c>
      <c r="Z136" s="2"/>
      <c r="AA136" s="3"/>
      <c r="AB136" s="1" t="s">
        <v>2564</v>
      </c>
    </row>
    <row r="137" spans="1:41" s="1" customFormat="1" ht="15" x14ac:dyDescent="0.25">
      <c r="C137" s="6">
        <v>42320</v>
      </c>
      <c r="D137" s="6">
        <v>41956</v>
      </c>
      <c r="E137" s="2"/>
      <c r="G137" s="1" t="s">
        <v>3161</v>
      </c>
      <c r="H137" s="1" t="s">
        <v>3158</v>
      </c>
      <c r="I137" s="1" t="s">
        <v>1912</v>
      </c>
      <c r="J137" s="1" t="s">
        <v>1917</v>
      </c>
      <c r="K137" s="1" t="s">
        <v>1914</v>
      </c>
      <c r="L137" s="4" t="s">
        <v>806</v>
      </c>
      <c r="M137" s="1" t="s">
        <v>533</v>
      </c>
      <c r="N137" s="1" t="s">
        <v>488</v>
      </c>
      <c r="O137" s="1" t="s">
        <v>296</v>
      </c>
      <c r="Z137" s="2"/>
      <c r="AA137" s="3"/>
      <c r="AB137" s="1" t="s">
        <v>2568</v>
      </c>
    </row>
    <row r="138" spans="1:41" s="1" customFormat="1" ht="15" x14ac:dyDescent="0.25">
      <c r="C138" s="6">
        <v>42320</v>
      </c>
      <c r="D138" s="6">
        <v>41921</v>
      </c>
      <c r="E138" s="2"/>
      <c r="F138" s="2"/>
      <c r="G138" s="1" t="s">
        <v>3162</v>
      </c>
      <c r="H138" s="1" t="s">
        <v>481</v>
      </c>
      <c r="I138" s="1" t="s">
        <v>4013</v>
      </c>
      <c r="J138" s="1" t="s">
        <v>4427</v>
      </c>
      <c r="K138" s="1" t="s">
        <v>3742</v>
      </c>
      <c r="L138" s="4" t="s">
        <v>3741</v>
      </c>
      <c r="M138" s="1" t="s">
        <v>5166</v>
      </c>
      <c r="N138" s="1" t="s">
        <v>5031</v>
      </c>
      <c r="O138" s="1" t="s">
        <v>296</v>
      </c>
      <c r="P138" s="1">
        <v>85119</v>
      </c>
      <c r="Q138" s="1">
        <v>1</v>
      </c>
      <c r="R138" s="1" t="s">
        <v>378</v>
      </c>
      <c r="S138" s="1">
        <v>1</v>
      </c>
      <c r="Z138" s="1" t="s">
        <v>3498</v>
      </c>
      <c r="AA138" s="3"/>
      <c r="AB138" s="1" t="s">
        <v>2564</v>
      </c>
      <c r="AE138" s="1" t="s">
        <v>4712</v>
      </c>
      <c r="AF138" s="1" t="s">
        <v>4712</v>
      </c>
    </row>
    <row r="139" spans="1:41" s="1" customFormat="1" ht="15" x14ac:dyDescent="0.25">
      <c r="C139" s="6">
        <v>42320</v>
      </c>
      <c r="D139" s="6"/>
      <c r="E139" s="6" t="s">
        <v>4712</v>
      </c>
      <c r="F139" s="6"/>
      <c r="G139" s="6" t="s">
        <v>3161</v>
      </c>
      <c r="H139" s="1" t="s">
        <v>3158</v>
      </c>
      <c r="I139" s="1" t="s">
        <v>3642</v>
      </c>
      <c r="J139" s="1" t="s">
        <v>2593</v>
      </c>
      <c r="K139" s="1" t="s">
        <v>4199</v>
      </c>
      <c r="L139" s="4" t="s">
        <v>4200</v>
      </c>
      <c r="M139" s="1" t="s">
        <v>4201</v>
      </c>
      <c r="N139" s="1" t="s">
        <v>4202</v>
      </c>
      <c r="O139" s="1" t="s">
        <v>5097</v>
      </c>
      <c r="P139" s="1">
        <v>89104</v>
      </c>
      <c r="Z139" s="2"/>
      <c r="AA139" s="3"/>
    </row>
    <row r="140" spans="1:41" s="1" customFormat="1" ht="15" x14ac:dyDescent="0.25">
      <c r="A140" s="8" t="s">
        <v>2627</v>
      </c>
      <c r="B140" s="1" t="s">
        <v>1058</v>
      </c>
      <c r="C140" s="6">
        <v>42320</v>
      </c>
      <c r="D140" s="6">
        <v>41921</v>
      </c>
      <c r="E140" s="2"/>
      <c r="G140" s="1" t="s">
        <v>3162</v>
      </c>
      <c r="H140" s="1" t="s">
        <v>3158</v>
      </c>
      <c r="I140" s="1" t="s">
        <v>2271</v>
      </c>
      <c r="J140" s="1" t="s">
        <v>2272</v>
      </c>
      <c r="K140" s="1" t="s">
        <v>2274</v>
      </c>
      <c r="L140" s="4" t="s">
        <v>2273</v>
      </c>
      <c r="M140" s="1" t="s">
        <v>4203</v>
      </c>
      <c r="N140" s="1" t="s">
        <v>488</v>
      </c>
      <c r="O140" s="1" t="s">
        <v>296</v>
      </c>
      <c r="P140" s="1">
        <v>85209</v>
      </c>
      <c r="Z140" s="1" t="s">
        <v>712</v>
      </c>
      <c r="AA140" s="3"/>
      <c r="AB140" s="1" t="s">
        <v>2564</v>
      </c>
    </row>
    <row r="141" spans="1:41" s="1" customFormat="1" ht="15" x14ac:dyDescent="0.25">
      <c r="A141" s="8" t="s">
        <v>4879</v>
      </c>
      <c r="B141" s="1">
        <v>25</v>
      </c>
      <c r="C141" s="6">
        <v>42320</v>
      </c>
      <c r="D141" s="6"/>
      <c r="E141" s="2" t="s">
        <v>4712</v>
      </c>
      <c r="H141" s="1" t="s">
        <v>481</v>
      </c>
      <c r="I141" s="1" t="s">
        <v>1281</v>
      </c>
      <c r="J141" s="1" t="s">
        <v>106</v>
      </c>
      <c r="L141" s="4"/>
      <c r="AA141" s="3"/>
    </row>
    <row r="142" spans="1:41" s="1" customFormat="1" ht="15" x14ac:dyDescent="0.25">
      <c r="A142" s="8" t="s">
        <v>4887</v>
      </c>
      <c r="B142" s="1">
        <v>25</v>
      </c>
      <c r="C142" s="6">
        <v>42320</v>
      </c>
      <c r="D142" s="6"/>
      <c r="E142" s="2" t="s">
        <v>4712</v>
      </c>
      <c r="H142" s="1" t="s">
        <v>3158</v>
      </c>
      <c r="I142" s="1" t="s">
        <v>1281</v>
      </c>
      <c r="J142" s="1" t="s">
        <v>1282</v>
      </c>
      <c r="L142" s="4"/>
      <c r="AA142" s="3"/>
    </row>
    <row r="143" spans="1:41" s="1" customFormat="1" ht="15" x14ac:dyDescent="0.25">
      <c r="C143" s="6">
        <v>42320</v>
      </c>
      <c r="D143" s="6">
        <v>41935</v>
      </c>
      <c r="E143" s="2"/>
      <c r="H143" s="1" t="s">
        <v>481</v>
      </c>
      <c r="I143" s="1" t="s">
        <v>3379</v>
      </c>
      <c r="J143" s="1" t="s">
        <v>4309</v>
      </c>
      <c r="K143" s="1" t="s">
        <v>1008</v>
      </c>
      <c r="L143" s="4" t="s">
        <v>1007</v>
      </c>
      <c r="M143" s="1" t="s">
        <v>3999</v>
      </c>
      <c r="N143" s="1" t="s">
        <v>488</v>
      </c>
      <c r="O143" s="1" t="s">
        <v>296</v>
      </c>
      <c r="P143" s="1">
        <v>85205</v>
      </c>
      <c r="W143" s="1" t="s">
        <v>3998</v>
      </c>
      <c r="Z143" s="2" t="s">
        <v>4914</v>
      </c>
      <c r="AA143" s="3"/>
      <c r="AB143" s="1" t="s">
        <v>2388</v>
      </c>
    </row>
    <row r="144" spans="1:41" s="1" customFormat="1" ht="15" x14ac:dyDescent="0.25">
      <c r="A144" s="8" t="s">
        <v>2306</v>
      </c>
      <c r="B144" s="1">
        <v>25</v>
      </c>
      <c r="C144" s="6">
        <v>42320</v>
      </c>
      <c r="D144" s="6"/>
      <c r="E144" s="2" t="s">
        <v>4712</v>
      </c>
      <c r="G144" s="1" t="s">
        <v>3161</v>
      </c>
      <c r="H144" s="1" t="s">
        <v>481</v>
      </c>
      <c r="I144" s="1" t="s">
        <v>1245</v>
      </c>
      <c r="J144" s="1" t="s">
        <v>4364</v>
      </c>
      <c r="K144" s="1" t="s">
        <v>1988</v>
      </c>
      <c r="L144" s="4" t="s">
        <v>1246</v>
      </c>
      <c r="M144" s="1" t="s">
        <v>1992</v>
      </c>
      <c r="N144" s="1" t="s">
        <v>4354</v>
      </c>
      <c r="O144" s="1" t="s">
        <v>3193</v>
      </c>
      <c r="P144" s="1">
        <v>85032</v>
      </c>
      <c r="W144" s="1" t="s">
        <v>1989</v>
      </c>
      <c r="X144" s="1" t="s">
        <v>3196</v>
      </c>
      <c r="Y144" s="1" t="s">
        <v>3161</v>
      </c>
      <c r="Z144" s="2" t="s">
        <v>793</v>
      </c>
      <c r="AA144" s="3" t="s">
        <v>3161</v>
      </c>
      <c r="AB144" s="1" t="s">
        <v>2388</v>
      </c>
    </row>
    <row r="145" spans="1:34" s="1" customFormat="1" ht="15" x14ac:dyDescent="0.25">
      <c r="D145" s="6"/>
      <c r="E145" s="2"/>
      <c r="F145" s="2"/>
      <c r="L145" s="4"/>
      <c r="V145" s="2"/>
      <c r="W145" s="3"/>
    </row>
    <row r="146" spans="1:34" ht="15" x14ac:dyDescent="0.25">
      <c r="C146" s="3">
        <f>COUNTA(C131:C145)</f>
        <v>13</v>
      </c>
      <c r="D146" s="3">
        <f>COUNTA(D131:D145)</f>
        <v>8</v>
      </c>
      <c r="E146" s="3">
        <f>COUNTA(E131:E145)</f>
        <v>5</v>
      </c>
      <c r="F146" s="3">
        <f>COUNTA(F131:F145)</f>
        <v>0</v>
      </c>
      <c r="I146" s="6">
        <v>42320</v>
      </c>
      <c r="J146" s="1" t="s">
        <v>3432</v>
      </c>
    </row>
    <row r="147" spans="1:34" s="1" customFormat="1" ht="15" x14ac:dyDescent="0.25">
      <c r="D147" s="6"/>
      <c r="E147" s="2"/>
      <c r="F147" s="2"/>
      <c r="L147" s="4"/>
      <c r="V147" s="2"/>
      <c r="W147" s="3"/>
    </row>
    <row r="148" spans="1:34" s="1" customFormat="1" ht="15" x14ac:dyDescent="0.25">
      <c r="C148" s="6">
        <v>42327</v>
      </c>
      <c r="D148" s="6"/>
      <c r="E148" s="2" t="s">
        <v>4712</v>
      </c>
      <c r="G148" s="1" t="s">
        <v>3162</v>
      </c>
      <c r="H148" s="1" t="s">
        <v>3158</v>
      </c>
      <c r="I148" s="1" t="s">
        <v>3163</v>
      </c>
      <c r="J148" s="1" t="s">
        <v>3164</v>
      </c>
      <c r="K148" s="1" t="s">
        <v>3166</v>
      </c>
      <c r="L148" s="4" t="s">
        <v>3165</v>
      </c>
      <c r="M148" s="1" t="s">
        <v>3167</v>
      </c>
      <c r="N148" s="1" t="s">
        <v>488</v>
      </c>
      <c r="O148" s="1" t="s">
        <v>296</v>
      </c>
      <c r="P148" s="1">
        <v>85206</v>
      </c>
      <c r="S148" s="1">
        <v>1</v>
      </c>
      <c r="X148" s="1" t="s">
        <v>3160</v>
      </c>
      <c r="Y148" s="1" t="s">
        <v>3161</v>
      </c>
      <c r="Z148" s="2" t="s">
        <v>5106</v>
      </c>
      <c r="AA148" s="3" t="s">
        <v>3161</v>
      </c>
      <c r="AB148" s="1" t="s">
        <v>2564</v>
      </c>
      <c r="AE148" s="1" t="s">
        <v>3162</v>
      </c>
      <c r="AF148" s="1" t="s">
        <v>4712</v>
      </c>
      <c r="AH148" s="1" t="s">
        <v>4712</v>
      </c>
    </row>
    <row r="149" spans="1:34" s="1" customFormat="1" ht="15" x14ac:dyDescent="0.25">
      <c r="C149" s="6">
        <v>42327</v>
      </c>
      <c r="D149" s="6">
        <v>41963</v>
      </c>
      <c r="E149" s="2"/>
      <c r="H149" s="1" t="s">
        <v>481</v>
      </c>
      <c r="I149" s="1" t="s">
        <v>3856</v>
      </c>
      <c r="J149" s="1" t="s">
        <v>868</v>
      </c>
      <c r="K149" s="1" t="s">
        <v>4184</v>
      </c>
      <c r="L149" s="4"/>
      <c r="M149" s="1" t="s">
        <v>4420</v>
      </c>
      <c r="N149" s="1" t="s">
        <v>488</v>
      </c>
      <c r="O149" s="1" t="s">
        <v>296</v>
      </c>
      <c r="P149" s="1">
        <v>85208</v>
      </c>
      <c r="X149" s="1" t="s">
        <v>3175</v>
      </c>
      <c r="Y149" s="1" t="s">
        <v>3189</v>
      </c>
      <c r="Z149" s="2" t="s">
        <v>2764</v>
      </c>
      <c r="AA149" s="3" t="s">
        <v>3161</v>
      </c>
    </row>
    <row r="150" spans="1:34" s="1" customFormat="1" ht="15" x14ac:dyDescent="0.25">
      <c r="A150" s="8"/>
      <c r="C150" s="6">
        <v>42327</v>
      </c>
      <c r="D150" s="6">
        <v>41935</v>
      </c>
      <c r="E150" s="2"/>
      <c r="G150" s="1" t="s">
        <v>3162</v>
      </c>
      <c r="H150" s="1" t="s">
        <v>481</v>
      </c>
      <c r="I150" s="1" t="s">
        <v>7</v>
      </c>
      <c r="J150" s="1" t="s">
        <v>8</v>
      </c>
      <c r="K150" s="1" t="s">
        <v>2132</v>
      </c>
      <c r="L150" s="4" t="s">
        <v>5066</v>
      </c>
      <c r="M150" s="1" t="s">
        <v>2348</v>
      </c>
      <c r="N150" s="1" t="s">
        <v>488</v>
      </c>
      <c r="O150" s="1" t="s">
        <v>296</v>
      </c>
      <c r="P150" s="1">
        <v>85207</v>
      </c>
      <c r="Q150" s="1">
        <v>1</v>
      </c>
      <c r="R150" s="1" t="s">
        <v>3357</v>
      </c>
      <c r="W150" s="1" t="s">
        <v>3463</v>
      </c>
      <c r="Z150" s="2" t="s">
        <v>37</v>
      </c>
      <c r="AA150" s="3"/>
      <c r="AB150" s="1" t="s">
        <v>2388</v>
      </c>
    </row>
    <row r="151" spans="1:34" s="1" customFormat="1" ht="15" x14ac:dyDescent="0.25">
      <c r="C151" s="6">
        <v>42327</v>
      </c>
      <c r="D151" s="6"/>
      <c r="E151" s="2" t="s">
        <v>4712</v>
      </c>
      <c r="H151" s="1" t="s">
        <v>4682</v>
      </c>
      <c r="I151" s="1" t="s">
        <v>5067</v>
      </c>
      <c r="J151" s="1" t="s">
        <v>1743</v>
      </c>
      <c r="L151" s="4" t="s">
        <v>5068</v>
      </c>
      <c r="M151" s="1" t="s">
        <v>5069</v>
      </c>
      <c r="N151" s="1" t="s">
        <v>5031</v>
      </c>
      <c r="O151" s="1" t="s">
        <v>296</v>
      </c>
      <c r="P151" s="1">
        <v>85117</v>
      </c>
      <c r="Z151" s="2"/>
      <c r="AA151" s="3"/>
    </row>
    <row r="152" spans="1:34" s="1" customFormat="1" ht="15" x14ac:dyDescent="0.25">
      <c r="C152" s="6">
        <v>42327</v>
      </c>
      <c r="D152" s="6">
        <v>41921</v>
      </c>
      <c r="E152" s="2"/>
      <c r="H152" s="1" t="s">
        <v>3158</v>
      </c>
      <c r="I152" s="1" t="s">
        <v>188</v>
      </c>
      <c r="J152" s="1" t="s">
        <v>189</v>
      </c>
      <c r="K152" s="1" t="s">
        <v>4502</v>
      </c>
      <c r="L152" s="4" t="s">
        <v>190</v>
      </c>
      <c r="M152" s="1" t="s">
        <v>4498</v>
      </c>
      <c r="N152" s="1" t="s">
        <v>488</v>
      </c>
      <c r="O152" s="1" t="s">
        <v>296</v>
      </c>
      <c r="P152" s="1">
        <v>85208</v>
      </c>
      <c r="X152" s="1" t="s">
        <v>297</v>
      </c>
      <c r="Y152" s="1" t="s">
        <v>3161</v>
      </c>
      <c r="Z152" s="2" t="s">
        <v>2771</v>
      </c>
      <c r="AA152" s="3" t="s">
        <v>3161</v>
      </c>
      <c r="AB152" s="1" t="s">
        <v>2388</v>
      </c>
    </row>
    <row r="153" spans="1:34" s="1" customFormat="1" ht="15" x14ac:dyDescent="0.25">
      <c r="C153" s="6">
        <v>42327</v>
      </c>
      <c r="D153" s="6">
        <v>41963</v>
      </c>
      <c r="E153" s="2"/>
      <c r="F153" s="1" t="s">
        <v>297</v>
      </c>
      <c r="H153" s="1" t="s">
        <v>3158</v>
      </c>
      <c r="I153" s="1" t="s">
        <v>2764</v>
      </c>
      <c r="J153" s="1" t="s">
        <v>3688</v>
      </c>
      <c r="K153" s="1" t="s">
        <v>2765</v>
      </c>
      <c r="L153" s="4"/>
      <c r="M153" s="1" t="s">
        <v>1928</v>
      </c>
      <c r="N153" s="1" t="s">
        <v>488</v>
      </c>
      <c r="O153" s="1" t="s">
        <v>296</v>
      </c>
      <c r="X153" s="1" t="s">
        <v>3160</v>
      </c>
      <c r="Y153" s="1" t="s">
        <v>3189</v>
      </c>
      <c r="Z153" s="2" t="s">
        <v>3856</v>
      </c>
      <c r="AA153" s="3" t="s">
        <v>3161</v>
      </c>
    </row>
    <row r="154" spans="1:34" s="1" customFormat="1" ht="15" x14ac:dyDescent="0.25">
      <c r="C154" s="6">
        <v>42327</v>
      </c>
      <c r="D154" s="6">
        <v>41921</v>
      </c>
      <c r="E154" s="2"/>
      <c r="H154" s="1" t="s">
        <v>481</v>
      </c>
      <c r="I154" s="1" t="s">
        <v>2771</v>
      </c>
      <c r="J154" s="1" t="s">
        <v>3313</v>
      </c>
      <c r="K154" s="1" t="s">
        <v>4502</v>
      </c>
      <c r="L154" s="4"/>
      <c r="M154" s="1" t="s">
        <v>4498</v>
      </c>
      <c r="N154" s="1" t="s">
        <v>488</v>
      </c>
      <c r="O154" s="1" t="s">
        <v>296</v>
      </c>
      <c r="P154" s="1">
        <v>85208</v>
      </c>
      <c r="X154" s="1" t="s">
        <v>297</v>
      </c>
      <c r="Y154" s="1" t="s">
        <v>2770</v>
      </c>
      <c r="Z154" s="2" t="s">
        <v>188</v>
      </c>
      <c r="AA154" s="3" t="s">
        <v>3161</v>
      </c>
    </row>
    <row r="155" spans="1:34" s="1" customFormat="1" ht="15" x14ac:dyDescent="0.25">
      <c r="C155" s="6">
        <v>42327</v>
      </c>
      <c r="D155" s="6"/>
      <c r="E155" s="2" t="s">
        <v>4712</v>
      </c>
      <c r="H155" s="1" t="s">
        <v>283</v>
      </c>
      <c r="I155" s="1" t="s">
        <v>5070</v>
      </c>
      <c r="J155" s="1" t="s">
        <v>4593</v>
      </c>
      <c r="K155" s="1" t="s">
        <v>5071</v>
      </c>
      <c r="L155" s="4" t="s">
        <v>5072</v>
      </c>
      <c r="M155" s="1" t="s">
        <v>5073</v>
      </c>
      <c r="N155" s="1" t="s">
        <v>488</v>
      </c>
      <c r="O155" s="1" t="s">
        <v>296</v>
      </c>
      <c r="P155" s="1">
        <v>85205</v>
      </c>
      <c r="Z155" s="2"/>
      <c r="AA155" s="3"/>
    </row>
    <row r="156" spans="1:34" s="1" customFormat="1" ht="15" x14ac:dyDescent="0.25">
      <c r="C156" s="6">
        <v>42327</v>
      </c>
      <c r="D156" s="6"/>
      <c r="E156" s="2" t="s">
        <v>4712</v>
      </c>
      <c r="H156" s="1" t="s">
        <v>4682</v>
      </c>
      <c r="I156" s="1" t="s">
        <v>3448</v>
      </c>
      <c r="J156" s="1" t="s">
        <v>3449</v>
      </c>
      <c r="K156" s="1" t="s">
        <v>3450</v>
      </c>
      <c r="L156" s="4"/>
      <c r="M156" s="1" t="s">
        <v>3451</v>
      </c>
      <c r="N156" s="1" t="s">
        <v>488</v>
      </c>
      <c r="O156" s="1" t="s">
        <v>296</v>
      </c>
      <c r="P156" s="1">
        <v>85207</v>
      </c>
      <c r="Z156" s="2"/>
      <c r="AA156" s="3"/>
    </row>
    <row r="157" spans="1:34" s="1" customFormat="1" ht="15" x14ac:dyDescent="0.25">
      <c r="C157" s="6">
        <v>42327</v>
      </c>
      <c r="D157" s="6"/>
      <c r="E157" s="2" t="s">
        <v>4712</v>
      </c>
      <c r="H157" s="1" t="s">
        <v>283</v>
      </c>
      <c r="I157" s="1" t="s">
        <v>3448</v>
      </c>
      <c r="J157" s="1" t="s">
        <v>5033</v>
      </c>
      <c r="K157" s="1" t="s">
        <v>3450</v>
      </c>
      <c r="L157" s="4" t="s">
        <v>3452</v>
      </c>
      <c r="M157" s="1" t="s">
        <v>3451</v>
      </c>
      <c r="N157" s="1" t="s">
        <v>488</v>
      </c>
      <c r="O157" s="1" t="s">
        <v>296</v>
      </c>
      <c r="P157" s="1">
        <v>85207</v>
      </c>
      <c r="Z157" s="2"/>
      <c r="AA157" s="3"/>
    </row>
    <row r="158" spans="1:34" s="1" customFormat="1" ht="15" x14ac:dyDescent="0.25">
      <c r="C158" s="6">
        <v>42327</v>
      </c>
      <c r="D158" s="6"/>
      <c r="E158" s="2" t="s">
        <v>4712</v>
      </c>
      <c r="G158" s="1" t="s">
        <v>3162</v>
      </c>
      <c r="H158" s="1" t="s">
        <v>481</v>
      </c>
      <c r="I158" s="1" t="s">
        <v>5106</v>
      </c>
      <c r="J158" s="1" t="s">
        <v>1557</v>
      </c>
      <c r="K158" s="1" t="s">
        <v>5109</v>
      </c>
      <c r="L158" s="4" t="s">
        <v>5108</v>
      </c>
      <c r="M158" s="1" t="s">
        <v>3167</v>
      </c>
      <c r="N158" s="1" t="s">
        <v>3023</v>
      </c>
      <c r="O158" s="1" t="s">
        <v>296</v>
      </c>
      <c r="P158" s="1">
        <v>85206</v>
      </c>
      <c r="S158" s="1">
        <v>1</v>
      </c>
      <c r="X158" s="1" t="s">
        <v>3160</v>
      </c>
      <c r="Y158" s="1" t="s">
        <v>3161</v>
      </c>
      <c r="Z158" s="2" t="s">
        <v>3163</v>
      </c>
      <c r="AA158" s="3" t="s">
        <v>3161</v>
      </c>
      <c r="AB158" s="1" t="s">
        <v>2564</v>
      </c>
      <c r="AE158" s="1" t="s">
        <v>3162</v>
      </c>
      <c r="AF158" s="1" t="s">
        <v>729</v>
      </c>
      <c r="AH158" s="1" t="s">
        <v>729</v>
      </c>
    </row>
    <row r="159" spans="1:34" s="1" customFormat="1" ht="15" x14ac:dyDescent="0.25">
      <c r="C159" s="6">
        <v>42327</v>
      </c>
      <c r="D159" s="6">
        <v>41984</v>
      </c>
      <c r="E159" s="2"/>
      <c r="G159" s="1" t="s">
        <v>3162</v>
      </c>
      <c r="H159" s="1" t="s">
        <v>3158</v>
      </c>
      <c r="I159" s="1" t="s">
        <v>4999</v>
      </c>
      <c r="J159" s="1" t="s">
        <v>2161</v>
      </c>
      <c r="K159" s="1" t="s">
        <v>5000</v>
      </c>
      <c r="L159" s="4" t="s">
        <v>2391</v>
      </c>
      <c r="M159" s="1" t="s">
        <v>5001</v>
      </c>
      <c r="N159" s="1" t="s">
        <v>1676</v>
      </c>
      <c r="O159" s="1" t="s">
        <v>296</v>
      </c>
      <c r="P159" s="1">
        <v>85255</v>
      </c>
      <c r="Q159" s="1">
        <v>1</v>
      </c>
      <c r="R159" s="1" t="s">
        <v>3357</v>
      </c>
      <c r="Z159" s="2"/>
      <c r="AA159" s="3"/>
    </row>
    <row r="160" spans="1:34" s="1" customFormat="1" ht="15" x14ac:dyDescent="0.25">
      <c r="C160" s="6">
        <v>42327</v>
      </c>
      <c r="D160" s="6">
        <v>41935</v>
      </c>
      <c r="E160" s="2"/>
      <c r="G160" s="1" t="s">
        <v>3162</v>
      </c>
      <c r="H160" s="1" t="s">
        <v>3158</v>
      </c>
      <c r="I160" s="1" t="s">
        <v>37</v>
      </c>
      <c r="J160" s="1" t="s">
        <v>1740</v>
      </c>
      <c r="K160" s="1" t="s">
        <v>38</v>
      </c>
      <c r="L160" s="4" t="s">
        <v>3453</v>
      </c>
      <c r="M160" s="1" t="s">
        <v>1960</v>
      </c>
      <c r="N160" s="1" t="s">
        <v>488</v>
      </c>
      <c r="O160" s="1" t="s">
        <v>296</v>
      </c>
      <c r="P160" s="1">
        <v>85215</v>
      </c>
      <c r="Q160" s="1">
        <v>1</v>
      </c>
      <c r="R160" s="1" t="s">
        <v>3357</v>
      </c>
      <c r="Z160" s="2" t="s">
        <v>7</v>
      </c>
      <c r="AA160" s="3"/>
      <c r="AB160" s="1" t="s">
        <v>2388</v>
      </c>
    </row>
    <row r="161" spans="3:50" s="1" customFormat="1" ht="15" x14ac:dyDescent="0.25">
      <c r="D161" s="6"/>
      <c r="E161" s="2"/>
      <c r="F161" s="2"/>
      <c r="L161" s="4"/>
      <c r="V161" s="2"/>
      <c r="W161" s="3"/>
    </row>
    <row r="162" spans="3:50" ht="15" x14ac:dyDescent="0.25">
      <c r="C162" s="3">
        <f>COUNTA(C147:C161)</f>
        <v>13</v>
      </c>
      <c r="D162" s="3">
        <f>COUNTA(D147:D161)</f>
        <v>7</v>
      </c>
      <c r="E162" s="3">
        <f>COUNTA(E147:E161)</f>
        <v>6</v>
      </c>
      <c r="F162" s="3">
        <f>COUNTA(F147:F161)</f>
        <v>1</v>
      </c>
      <c r="I162" s="6">
        <v>42327</v>
      </c>
      <c r="J162" s="1" t="s">
        <v>3432</v>
      </c>
    </row>
    <row r="163" spans="3:50" ht="15" x14ac:dyDescent="0.25">
      <c r="C163" s="3">
        <f>C162+C146+C130</f>
        <v>39</v>
      </c>
      <c r="D163" s="3">
        <f>D162+D146+D130</f>
        <v>26</v>
      </c>
      <c r="E163" s="3">
        <f>E162+E146+E130</f>
        <v>13</v>
      </c>
      <c r="F163" s="3">
        <f>F162+F146+F130</f>
        <v>1</v>
      </c>
      <c r="I163" s="11" t="s">
        <v>2671</v>
      </c>
      <c r="J163" s="1" t="s">
        <v>3432</v>
      </c>
      <c r="N163" s="5"/>
    </row>
    <row r="164" spans="3:50" ht="15" x14ac:dyDescent="0.25">
      <c r="C164" s="3">
        <f>C163+C114</f>
        <v>139</v>
      </c>
      <c r="D164" s="3">
        <f>D163+D114</f>
        <v>107</v>
      </c>
      <c r="E164" s="3">
        <f>E163+E114</f>
        <v>32</v>
      </c>
      <c r="F164" s="3">
        <f>F163+F114</f>
        <v>7</v>
      </c>
      <c r="I164" s="11" t="s">
        <v>2672</v>
      </c>
      <c r="J164" s="1" t="s">
        <v>3432</v>
      </c>
      <c r="N164" s="5"/>
    </row>
    <row r="165" spans="3:50" s="1" customFormat="1" ht="15" x14ac:dyDescent="0.25">
      <c r="D165" s="6"/>
      <c r="E165" s="2"/>
      <c r="F165" s="2"/>
      <c r="L165" s="4"/>
      <c r="V165" s="2"/>
      <c r="W165" s="3"/>
    </row>
    <row r="166" spans="3:50" s="1" customFormat="1" ht="15" x14ac:dyDescent="0.25">
      <c r="C166" s="6">
        <v>42341</v>
      </c>
      <c r="D166" s="6">
        <v>41935</v>
      </c>
      <c r="E166" s="2"/>
      <c r="G166" s="1" t="s">
        <v>3162</v>
      </c>
      <c r="H166" s="1" t="s">
        <v>481</v>
      </c>
      <c r="I166" s="1" t="s">
        <v>298</v>
      </c>
      <c r="J166" s="1" t="s">
        <v>299</v>
      </c>
      <c r="K166" s="1" t="s">
        <v>4813</v>
      </c>
      <c r="L166" s="4" t="s">
        <v>2563</v>
      </c>
      <c r="M166" s="1" t="s">
        <v>301</v>
      </c>
      <c r="N166" s="1" t="s">
        <v>488</v>
      </c>
      <c r="O166" s="1" t="s">
        <v>296</v>
      </c>
      <c r="P166" s="1" t="s">
        <v>486</v>
      </c>
      <c r="Q166" s="1">
        <v>1</v>
      </c>
      <c r="R166" s="1" t="s">
        <v>3357</v>
      </c>
      <c r="T166" s="1">
        <v>1</v>
      </c>
      <c r="Z166" s="1" t="s">
        <v>448</v>
      </c>
      <c r="AA166" s="3" t="s">
        <v>3161</v>
      </c>
      <c r="AB166" s="1" t="s">
        <v>2564</v>
      </c>
      <c r="AE166" s="1" t="s">
        <v>4712</v>
      </c>
      <c r="AK166" s="1" t="s">
        <v>4712</v>
      </c>
      <c r="AL166" s="1" t="s">
        <v>4712</v>
      </c>
      <c r="AM166" s="1" t="s">
        <v>4712</v>
      </c>
      <c r="AN166" s="1" t="s">
        <v>4712</v>
      </c>
      <c r="AR166" s="1" t="s">
        <v>4712</v>
      </c>
      <c r="AS166" s="1" t="s">
        <v>4712</v>
      </c>
      <c r="AX166" s="1" t="s">
        <v>4712</v>
      </c>
    </row>
    <row r="167" spans="3:50" s="1" customFormat="1" ht="15" x14ac:dyDescent="0.25">
      <c r="C167" s="6">
        <v>42341</v>
      </c>
      <c r="D167" s="2"/>
      <c r="E167" s="1" t="s">
        <v>4712</v>
      </c>
      <c r="H167" s="1" t="s">
        <v>481</v>
      </c>
      <c r="I167" s="1" t="s">
        <v>3111</v>
      </c>
      <c r="J167" s="1" t="s">
        <v>2494</v>
      </c>
      <c r="K167" s="1" t="s">
        <v>584</v>
      </c>
      <c r="L167" s="4"/>
      <c r="M167" s="1" t="s">
        <v>3112</v>
      </c>
      <c r="N167" s="1" t="s">
        <v>488</v>
      </c>
      <c r="O167" s="1" t="s">
        <v>296</v>
      </c>
      <c r="P167" s="1">
        <v>85209</v>
      </c>
      <c r="Y167" s="1" t="s">
        <v>3189</v>
      </c>
      <c r="Z167" s="2" t="s">
        <v>2271</v>
      </c>
      <c r="AA167" s="3" t="s">
        <v>3161</v>
      </c>
      <c r="AE167" s="1" t="s">
        <v>4712</v>
      </c>
      <c r="AF167" s="1" t="s">
        <v>4712</v>
      </c>
      <c r="AG167" s="1" t="s">
        <v>4712</v>
      </c>
      <c r="AI167" s="1" t="s">
        <v>4712</v>
      </c>
      <c r="AN167" s="1" t="s">
        <v>4712</v>
      </c>
    </row>
    <row r="168" spans="3:50" s="1" customFormat="1" ht="15" x14ac:dyDescent="0.25">
      <c r="C168" s="6">
        <v>42341</v>
      </c>
      <c r="D168" s="6">
        <v>41928</v>
      </c>
      <c r="G168" s="1" t="s">
        <v>3162</v>
      </c>
      <c r="H168" s="1" t="s">
        <v>3158</v>
      </c>
      <c r="I168" s="1" t="s">
        <v>1937</v>
      </c>
      <c r="J168" s="1" t="s">
        <v>1938</v>
      </c>
      <c r="K168" s="1" t="s">
        <v>1940</v>
      </c>
      <c r="L168" s="4" t="s">
        <v>1939</v>
      </c>
      <c r="M168" s="1" t="s">
        <v>2135</v>
      </c>
      <c r="N168" s="1" t="s">
        <v>488</v>
      </c>
      <c r="O168" s="1" t="s">
        <v>296</v>
      </c>
      <c r="P168" s="1">
        <v>85206</v>
      </c>
      <c r="Q168" s="1">
        <v>1</v>
      </c>
      <c r="R168" s="1" t="s">
        <v>3357</v>
      </c>
      <c r="S168" s="1">
        <v>1</v>
      </c>
      <c r="T168" s="1">
        <v>1</v>
      </c>
      <c r="X168" s="1" t="s">
        <v>3160</v>
      </c>
      <c r="Y168" s="1" t="s">
        <v>3161</v>
      </c>
      <c r="Z168" s="2" t="s">
        <v>2452</v>
      </c>
      <c r="AA168" s="3" t="s">
        <v>3161</v>
      </c>
      <c r="AB168" s="1" t="s">
        <v>2564</v>
      </c>
    </row>
    <row r="169" spans="3:50" s="1" customFormat="1" ht="15" x14ac:dyDescent="0.25">
      <c r="C169" s="6">
        <v>42341</v>
      </c>
      <c r="D169" s="6">
        <v>41928</v>
      </c>
      <c r="E169" s="2"/>
      <c r="G169" s="1" t="s">
        <v>3162</v>
      </c>
      <c r="H169" s="1" t="s">
        <v>481</v>
      </c>
      <c r="I169" s="1" t="s">
        <v>1416</v>
      </c>
      <c r="J169" s="1" t="s">
        <v>299</v>
      </c>
      <c r="K169" s="1" t="s">
        <v>1189</v>
      </c>
      <c r="L169" s="4" t="s">
        <v>1417</v>
      </c>
      <c r="M169" s="1" t="s">
        <v>1419</v>
      </c>
      <c r="N169" s="1" t="s">
        <v>3023</v>
      </c>
      <c r="O169" s="1" t="s">
        <v>296</v>
      </c>
      <c r="P169" s="1">
        <v>85206</v>
      </c>
      <c r="Z169" s="2"/>
      <c r="AA169" s="3"/>
      <c r="AB169" s="1" t="s">
        <v>2564</v>
      </c>
    </row>
    <row r="170" spans="3:50" s="1" customFormat="1" ht="15" x14ac:dyDescent="0.25">
      <c r="D170" s="6"/>
      <c r="E170" s="2"/>
      <c r="F170" s="2"/>
      <c r="L170" s="4"/>
      <c r="V170" s="2"/>
      <c r="W170" s="3"/>
    </row>
    <row r="171" spans="3:50" ht="15" x14ac:dyDescent="0.25">
      <c r="C171" s="3">
        <f>COUNTA(C165:C170)</f>
        <v>4</v>
      </c>
      <c r="D171" s="3">
        <f>COUNTA(D165:D170)</f>
        <v>3</v>
      </c>
      <c r="E171" s="3">
        <f>COUNTA(E165:E170)</f>
        <v>1</v>
      </c>
      <c r="F171" s="3">
        <f>COUNTA(F165:F170)</f>
        <v>0</v>
      </c>
      <c r="I171" s="6">
        <v>42341</v>
      </c>
      <c r="J171" s="1" t="s">
        <v>3432</v>
      </c>
    </row>
    <row r="172" spans="3:50" s="1" customFormat="1" ht="15" x14ac:dyDescent="0.25">
      <c r="D172" s="6"/>
      <c r="E172" s="2"/>
      <c r="F172" s="2"/>
      <c r="L172" s="4"/>
      <c r="V172" s="2"/>
      <c r="W172" s="3"/>
    </row>
    <row r="173" spans="3:50" s="1" customFormat="1" ht="15" x14ac:dyDescent="0.25">
      <c r="C173" s="6">
        <v>42348</v>
      </c>
      <c r="D173" s="6">
        <v>41921</v>
      </c>
      <c r="E173" s="2"/>
      <c r="F173" s="2"/>
      <c r="G173" s="1" t="s">
        <v>3162</v>
      </c>
      <c r="H173" s="1" t="s">
        <v>3158</v>
      </c>
      <c r="I173" s="1" t="s">
        <v>1967</v>
      </c>
      <c r="J173" s="1" t="s">
        <v>294</v>
      </c>
      <c r="K173" s="1" t="s">
        <v>4493</v>
      </c>
      <c r="L173" s="4"/>
      <c r="M173" s="1" t="s">
        <v>4923</v>
      </c>
      <c r="N173" s="1" t="s">
        <v>488</v>
      </c>
      <c r="O173" s="1" t="s">
        <v>296</v>
      </c>
      <c r="P173" s="1">
        <v>85215</v>
      </c>
      <c r="Z173" s="2" t="s">
        <v>3499</v>
      </c>
      <c r="AA173" s="3"/>
    </row>
    <row r="174" spans="3:50" s="1" customFormat="1" ht="15" x14ac:dyDescent="0.25">
      <c r="C174" s="6">
        <v>42348</v>
      </c>
      <c r="D174" s="6">
        <v>41921</v>
      </c>
      <c r="E174" s="2"/>
      <c r="H174" s="1" t="s">
        <v>481</v>
      </c>
      <c r="I174" s="1" t="s">
        <v>1647</v>
      </c>
      <c r="J174" s="1" t="s">
        <v>669</v>
      </c>
      <c r="K174" s="1" t="s">
        <v>4569</v>
      </c>
      <c r="L174" s="4"/>
      <c r="M174" s="1" t="s">
        <v>670</v>
      </c>
      <c r="N174" s="1" t="s">
        <v>488</v>
      </c>
      <c r="O174" s="1" t="s">
        <v>296</v>
      </c>
      <c r="P174" s="1">
        <v>85206</v>
      </c>
      <c r="U174" s="4"/>
      <c r="X174" s="1" t="s">
        <v>3196</v>
      </c>
      <c r="Y174" s="1" t="s">
        <v>671</v>
      </c>
      <c r="Z174" s="2" t="s">
        <v>672</v>
      </c>
      <c r="AA174" s="3"/>
    </row>
    <row r="175" spans="3:50" s="1" customFormat="1" ht="15" x14ac:dyDescent="0.25">
      <c r="C175" s="6">
        <v>42348</v>
      </c>
      <c r="D175" s="6">
        <v>41921</v>
      </c>
      <c r="E175" s="2"/>
      <c r="H175" s="1" t="s">
        <v>3158</v>
      </c>
      <c r="I175" s="1" t="s">
        <v>672</v>
      </c>
      <c r="J175" s="1" t="s">
        <v>2161</v>
      </c>
      <c r="K175" s="1" t="s">
        <v>4569</v>
      </c>
      <c r="L175" s="4" t="s">
        <v>1781</v>
      </c>
      <c r="M175" s="1" t="s">
        <v>670</v>
      </c>
      <c r="N175" s="1" t="s">
        <v>488</v>
      </c>
      <c r="O175" s="1" t="s">
        <v>296</v>
      </c>
      <c r="P175" s="1">
        <v>85206</v>
      </c>
      <c r="S175" s="1">
        <v>1</v>
      </c>
      <c r="X175" s="1" t="s">
        <v>3196</v>
      </c>
      <c r="Y175" s="1" t="s">
        <v>3161</v>
      </c>
      <c r="Z175" s="2" t="s">
        <v>1647</v>
      </c>
      <c r="AA175" s="3"/>
      <c r="AB175" s="1" t="s">
        <v>2564</v>
      </c>
    </row>
    <row r="176" spans="3:50" s="1" customFormat="1" ht="15" x14ac:dyDescent="0.25">
      <c r="C176" s="6">
        <v>42348</v>
      </c>
      <c r="D176" s="6">
        <v>41921</v>
      </c>
      <c r="E176" s="2"/>
      <c r="H176" s="1" t="s">
        <v>481</v>
      </c>
      <c r="I176" s="1" t="s">
        <v>824</v>
      </c>
      <c r="J176" s="1" t="s">
        <v>144</v>
      </c>
      <c r="K176" s="1" t="s">
        <v>825</v>
      </c>
      <c r="L176" s="4" t="s">
        <v>4358</v>
      </c>
      <c r="M176" s="1" t="s">
        <v>4923</v>
      </c>
      <c r="N176" s="1" t="s">
        <v>488</v>
      </c>
      <c r="O176" s="1" t="s">
        <v>296</v>
      </c>
      <c r="P176" s="1">
        <v>85215</v>
      </c>
      <c r="X176" s="1" t="s">
        <v>3175</v>
      </c>
      <c r="Y176" s="1" t="s">
        <v>3401</v>
      </c>
      <c r="Z176" s="2" t="s">
        <v>3500</v>
      </c>
      <c r="AA176" s="3" t="s">
        <v>3161</v>
      </c>
      <c r="AB176" s="1" t="s">
        <v>2564</v>
      </c>
    </row>
    <row r="177" spans="1:33" s="1" customFormat="1" ht="15" x14ac:dyDescent="0.25">
      <c r="D177" s="6"/>
      <c r="E177" s="2"/>
      <c r="F177" s="2"/>
      <c r="L177" s="4"/>
      <c r="V177" s="2"/>
      <c r="W177" s="3"/>
    </row>
    <row r="178" spans="1:33" ht="15" x14ac:dyDescent="0.25">
      <c r="C178" s="3">
        <f>COUNTA(C172:C177)</f>
        <v>4</v>
      </c>
      <c r="D178" s="3">
        <f>COUNTA(D172:D177)</f>
        <v>4</v>
      </c>
      <c r="E178" s="3">
        <f>COUNTA(E172:E177)</f>
        <v>0</v>
      </c>
      <c r="F178" s="3">
        <f>COUNTA(F172:F177)</f>
        <v>0</v>
      </c>
      <c r="I178" s="6">
        <v>42348</v>
      </c>
      <c r="J178" s="1" t="s">
        <v>3432</v>
      </c>
    </row>
    <row r="179" spans="1:33" s="1" customFormat="1" ht="15" x14ac:dyDescent="0.25">
      <c r="D179" s="6"/>
      <c r="E179" s="2"/>
      <c r="F179" s="2"/>
      <c r="L179" s="4"/>
      <c r="V179" s="2"/>
      <c r="W179" s="3"/>
    </row>
    <row r="180" spans="1:33" s="1" customFormat="1" ht="15" x14ac:dyDescent="0.25">
      <c r="B180" s="1" t="s">
        <v>1058</v>
      </c>
      <c r="C180" s="6">
        <v>42355</v>
      </c>
      <c r="D180" s="6">
        <v>41956</v>
      </c>
      <c r="E180" s="2"/>
      <c r="G180" s="1" t="s">
        <v>3161</v>
      </c>
      <c r="H180" s="1" t="s">
        <v>481</v>
      </c>
      <c r="I180" s="1" t="s">
        <v>651</v>
      </c>
      <c r="J180" s="1" t="s">
        <v>4151</v>
      </c>
      <c r="K180" s="1" t="s">
        <v>4814</v>
      </c>
      <c r="L180" s="4" t="s">
        <v>5028</v>
      </c>
      <c r="M180" s="1" t="s">
        <v>5030</v>
      </c>
      <c r="N180" s="1" t="s">
        <v>5031</v>
      </c>
      <c r="O180" s="1" t="s">
        <v>296</v>
      </c>
      <c r="P180" s="1">
        <v>85119</v>
      </c>
      <c r="Q180" s="1">
        <v>1</v>
      </c>
      <c r="R180" s="1" t="s">
        <v>3358</v>
      </c>
      <c r="X180" s="1" t="s">
        <v>3160</v>
      </c>
      <c r="Y180" s="1" t="s">
        <v>3161</v>
      </c>
      <c r="Z180" s="2" t="s">
        <v>2377</v>
      </c>
      <c r="AA180" s="3" t="s">
        <v>3161</v>
      </c>
      <c r="AB180" s="1" t="s">
        <v>2388</v>
      </c>
    </row>
    <row r="181" spans="1:33" s="1" customFormat="1" ht="15" x14ac:dyDescent="0.25">
      <c r="C181" s="6">
        <v>42355</v>
      </c>
      <c r="D181" s="6"/>
      <c r="E181" s="2" t="s">
        <v>4712</v>
      </c>
      <c r="F181" s="2"/>
      <c r="H181" s="1" t="s">
        <v>3158</v>
      </c>
      <c r="I181" s="1" t="s">
        <v>3454</v>
      </c>
      <c r="J181" s="1" t="s">
        <v>3455</v>
      </c>
      <c r="K181" s="1" t="s">
        <v>3456</v>
      </c>
      <c r="L181" s="4" t="s">
        <v>3457</v>
      </c>
      <c r="M181" s="1" t="s">
        <v>3458</v>
      </c>
      <c r="N181" s="1" t="s">
        <v>5031</v>
      </c>
      <c r="O181" s="1" t="s">
        <v>3193</v>
      </c>
      <c r="P181" s="1">
        <v>85119</v>
      </c>
      <c r="V181" s="2"/>
      <c r="W181" s="3"/>
    </row>
    <row r="182" spans="1:33" s="1" customFormat="1" ht="15" x14ac:dyDescent="0.25">
      <c r="C182" s="6">
        <v>42355</v>
      </c>
      <c r="D182" s="6">
        <v>41991</v>
      </c>
      <c r="E182" s="2"/>
      <c r="G182" s="1" t="s">
        <v>3161</v>
      </c>
      <c r="H182" s="1" t="s">
        <v>481</v>
      </c>
      <c r="I182" s="1" t="s">
        <v>3507</v>
      </c>
      <c r="J182" s="1" t="s">
        <v>3045</v>
      </c>
      <c r="K182" s="1" t="s">
        <v>4438</v>
      </c>
      <c r="L182" s="4" t="s">
        <v>3509</v>
      </c>
      <c r="M182" s="1" t="s">
        <v>3508</v>
      </c>
      <c r="N182" s="1" t="s">
        <v>488</v>
      </c>
      <c r="O182" s="1" t="s">
        <v>296</v>
      </c>
      <c r="P182" s="1">
        <v>85208</v>
      </c>
      <c r="Z182" s="2"/>
      <c r="AA182" s="3" t="s">
        <v>3161</v>
      </c>
      <c r="AB182" s="1" t="s">
        <v>2564</v>
      </c>
    </row>
    <row r="183" spans="1:33" s="1" customFormat="1" ht="15" x14ac:dyDescent="0.25">
      <c r="A183" s="8"/>
      <c r="C183" s="6">
        <v>42355</v>
      </c>
      <c r="D183" s="6">
        <v>41921</v>
      </c>
      <c r="E183" s="2"/>
      <c r="G183" s="1" t="s">
        <v>3162</v>
      </c>
      <c r="H183" s="1" t="s">
        <v>481</v>
      </c>
      <c r="I183" s="1" t="s">
        <v>3010</v>
      </c>
      <c r="J183" s="1" t="s">
        <v>3011</v>
      </c>
      <c r="K183" s="1" t="s">
        <v>690</v>
      </c>
      <c r="L183" s="4" t="s">
        <v>153</v>
      </c>
      <c r="M183" s="1" t="s">
        <v>3014</v>
      </c>
      <c r="N183" s="1" t="s">
        <v>488</v>
      </c>
      <c r="O183" s="1" t="s">
        <v>296</v>
      </c>
      <c r="P183" s="1">
        <v>85208</v>
      </c>
      <c r="X183" s="1" t="s">
        <v>3175</v>
      </c>
      <c r="Y183" s="1" t="s">
        <v>3161</v>
      </c>
      <c r="Z183" s="2" t="s">
        <v>5048</v>
      </c>
      <c r="AA183" s="3" t="s">
        <v>3161</v>
      </c>
      <c r="AB183" s="1" t="s">
        <v>2564</v>
      </c>
    </row>
    <row r="184" spans="1:33" s="1" customFormat="1" ht="15" x14ac:dyDescent="0.25">
      <c r="A184" s="8"/>
      <c r="C184" s="6">
        <v>42355</v>
      </c>
      <c r="D184" s="6">
        <v>41963</v>
      </c>
      <c r="E184" s="2"/>
      <c r="H184" s="1" t="s">
        <v>3158</v>
      </c>
      <c r="I184" s="1" t="s">
        <v>3064</v>
      </c>
      <c r="J184" s="1" t="s">
        <v>3033</v>
      </c>
      <c r="K184" s="1" t="s">
        <v>146</v>
      </c>
      <c r="L184" s="4"/>
      <c r="M184" s="1" t="s">
        <v>3067</v>
      </c>
      <c r="N184" s="1" t="s">
        <v>5031</v>
      </c>
      <c r="O184" s="1" t="s">
        <v>296</v>
      </c>
      <c r="P184" s="1">
        <v>85119</v>
      </c>
      <c r="X184" s="1" t="s">
        <v>3196</v>
      </c>
      <c r="Y184" s="1" t="s">
        <v>3189</v>
      </c>
      <c r="Z184" s="2" t="s">
        <v>1941</v>
      </c>
      <c r="AA184" s="3" t="s">
        <v>3161</v>
      </c>
    </row>
    <row r="185" spans="1:33" s="1" customFormat="1" ht="15" x14ac:dyDescent="0.25">
      <c r="A185" s="8" t="s">
        <v>4882</v>
      </c>
      <c r="B185" s="1">
        <v>25</v>
      </c>
      <c r="C185" s="6">
        <v>42355</v>
      </c>
      <c r="D185" s="6">
        <v>41991</v>
      </c>
      <c r="E185" s="2"/>
      <c r="G185" s="1" t="s">
        <v>3161</v>
      </c>
      <c r="H185" s="1" t="s">
        <v>3158</v>
      </c>
      <c r="I185" s="1" t="s">
        <v>338</v>
      </c>
      <c r="J185" s="1" t="s">
        <v>1604</v>
      </c>
      <c r="K185" s="1" t="s">
        <v>4926</v>
      </c>
      <c r="L185" s="4" t="s">
        <v>339</v>
      </c>
      <c r="M185" s="1" t="s">
        <v>534</v>
      </c>
      <c r="N185" s="1" t="s">
        <v>340</v>
      </c>
      <c r="O185" s="1" t="s">
        <v>341</v>
      </c>
      <c r="P185" s="1">
        <v>62675</v>
      </c>
      <c r="W185" s="1" t="s">
        <v>342</v>
      </c>
      <c r="X185" s="1" t="s">
        <v>3175</v>
      </c>
      <c r="Y185" s="1" t="s">
        <v>3161</v>
      </c>
      <c r="Z185" s="2"/>
      <c r="AA185" s="3" t="s">
        <v>3161</v>
      </c>
      <c r="AB185" s="1" t="s">
        <v>2388</v>
      </c>
    </row>
    <row r="186" spans="1:33" s="1" customFormat="1" ht="15" x14ac:dyDescent="0.25">
      <c r="A186" s="8" t="s">
        <v>4895</v>
      </c>
      <c r="B186" s="1">
        <v>25</v>
      </c>
      <c r="C186" s="6">
        <v>42355</v>
      </c>
      <c r="D186" s="6">
        <v>41991</v>
      </c>
      <c r="E186" s="2"/>
      <c r="G186" s="1" t="s">
        <v>3161</v>
      </c>
      <c r="H186" s="1" t="s">
        <v>481</v>
      </c>
      <c r="I186" s="1" t="s">
        <v>338</v>
      </c>
      <c r="J186" s="1" t="s">
        <v>1549</v>
      </c>
      <c r="K186" s="1" t="s">
        <v>4926</v>
      </c>
      <c r="L186" s="4" t="s">
        <v>339</v>
      </c>
      <c r="M186" s="1" t="s">
        <v>534</v>
      </c>
      <c r="N186" s="1" t="s">
        <v>340</v>
      </c>
      <c r="O186" s="1" t="s">
        <v>341</v>
      </c>
      <c r="P186" s="1">
        <v>62675</v>
      </c>
      <c r="W186" s="1" t="s">
        <v>342</v>
      </c>
      <c r="X186" s="1" t="s">
        <v>3175</v>
      </c>
      <c r="Y186" s="1" t="s">
        <v>343</v>
      </c>
      <c r="Z186" s="2"/>
      <c r="AA186" s="3" t="s">
        <v>3161</v>
      </c>
      <c r="AB186" s="1" t="s">
        <v>2392</v>
      </c>
    </row>
    <row r="187" spans="1:33" s="1" customFormat="1" ht="15" x14ac:dyDescent="0.25">
      <c r="A187" s="8" t="s">
        <v>4890</v>
      </c>
      <c r="B187" s="1">
        <v>25</v>
      </c>
      <c r="C187" s="6">
        <v>42355</v>
      </c>
      <c r="D187" s="6">
        <v>41928</v>
      </c>
      <c r="E187" s="2"/>
      <c r="H187" s="1" t="s">
        <v>3158</v>
      </c>
      <c r="I187" s="1" t="s">
        <v>2160</v>
      </c>
      <c r="J187" s="1" t="s">
        <v>2161</v>
      </c>
      <c r="K187" s="1" t="s">
        <v>1247</v>
      </c>
      <c r="L187" s="4" t="s">
        <v>2162</v>
      </c>
      <c r="M187" s="1" t="s">
        <v>923</v>
      </c>
      <c r="N187" s="1" t="s">
        <v>924</v>
      </c>
      <c r="O187" s="1" t="s">
        <v>296</v>
      </c>
      <c r="P187" s="1">
        <v>85258</v>
      </c>
      <c r="Z187" s="2"/>
      <c r="AA187" s="3" t="s">
        <v>3161</v>
      </c>
      <c r="AB187" s="1" t="s">
        <v>2564</v>
      </c>
      <c r="AE187" s="1" t="s">
        <v>4712</v>
      </c>
      <c r="AF187" s="1" t="s">
        <v>4712</v>
      </c>
      <c r="AG187" s="1" t="s">
        <v>3595</v>
      </c>
    </row>
    <row r="188" spans="1:33" s="1" customFormat="1" ht="15" x14ac:dyDescent="0.25">
      <c r="A188" s="1" t="s">
        <v>1819</v>
      </c>
      <c r="B188" s="1">
        <v>25</v>
      </c>
      <c r="C188" s="6">
        <v>42355</v>
      </c>
      <c r="D188" s="6">
        <v>41950</v>
      </c>
      <c r="E188" s="2"/>
      <c r="G188" s="1" t="s">
        <v>3161</v>
      </c>
      <c r="H188" s="1" t="s">
        <v>3158</v>
      </c>
      <c r="I188" s="1" t="s">
        <v>1617</v>
      </c>
      <c r="J188" s="1" t="s">
        <v>2450</v>
      </c>
      <c r="K188" s="1" t="s">
        <v>815</v>
      </c>
      <c r="L188" s="4" t="s">
        <v>1618</v>
      </c>
      <c r="M188" s="1" t="s">
        <v>4562</v>
      </c>
      <c r="N188" s="1" t="s">
        <v>1622</v>
      </c>
      <c r="O188" s="1" t="s">
        <v>1623</v>
      </c>
      <c r="P188" s="1">
        <v>17222</v>
      </c>
      <c r="W188" s="1" t="s">
        <v>1621</v>
      </c>
      <c r="Z188" s="2"/>
      <c r="AA188" s="3" t="s">
        <v>3161</v>
      </c>
      <c r="AB188" s="1" t="s">
        <v>2568</v>
      </c>
    </row>
    <row r="189" spans="1:33" s="1" customFormat="1" ht="15" x14ac:dyDescent="0.25">
      <c r="A189" s="1" t="s">
        <v>4896</v>
      </c>
      <c r="B189" s="1">
        <v>25</v>
      </c>
      <c r="C189" s="6">
        <v>42355</v>
      </c>
      <c r="D189" s="6">
        <v>41950</v>
      </c>
      <c r="E189" s="2"/>
      <c r="G189" s="1" t="s">
        <v>3161</v>
      </c>
      <c r="H189" s="1" t="s">
        <v>481</v>
      </c>
      <c r="I189" s="1" t="s">
        <v>1617</v>
      </c>
      <c r="J189" s="1" t="s">
        <v>3178</v>
      </c>
      <c r="K189" s="1" t="s">
        <v>815</v>
      </c>
      <c r="L189" s="4" t="s">
        <v>1618</v>
      </c>
      <c r="M189" s="1" t="s">
        <v>4562</v>
      </c>
      <c r="N189" s="1" t="s">
        <v>1622</v>
      </c>
      <c r="O189" s="1" t="s">
        <v>1623</v>
      </c>
      <c r="P189" s="1">
        <v>17222</v>
      </c>
      <c r="Z189" s="2"/>
      <c r="AA189" s="3" t="s">
        <v>3161</v>
      </c>
      <c r="AB189" s="1" t="s">
        <v>2564</v>
      </c>
    </row>
    <row r="190" spans="1:33" s="1" customFormat="1" ht="15" x14ac:dyDescent="0.25">
      <c r="D190" s="6"/>
      <c r="E190" s="2"/>
      <c r="F190" s="2"/>
      <c r="L190" s="4"/>
      <c r="V190" s="2"/>
      <c r="W190" s="3"/>
    </row>
    <row r="191" spans="1:33" ht="15" x14ac:dyDescent="0.25">
      <c r="C191" s="3">
        <f>COUNTA(C179:C190)</f>
        <v>10</v>
      </c>
      <c r="D191" s="3">
        <f>COUNTA(D179:D190)</f>
        <v>9</v>
      </c>
      <c r="E191" s="3">
        <f>COUNTA(E179:E190)</f>
        <v>1</v>
      </c>
      <c r="F191" s="3">
        <f>COUNTA(F179:F190)</f>
        <v>0</v>
      </c>
      <c r="I191" s="6">
        <v>42355</v>
      </c>
      <c r="J191" s="1" t="s">
        <v>3432</v>
      </c>
    </row>
    <row r="192" spans="1:33" ht="15" x14ac:dyDescent="0.25">
      <c r="C192" s="3">
        <f>C191+C178+C171</f>
        <v>18</v>
      </c>
      <c r="D192" s="3">
        <f>D191+D178+D171</f>
        <v>16</v>
      </c>
      <c r="E192" s="3">
        <f>E191+E178+E171</f>
        <v>2</v>
      </c>
      <c r="F192" s="3">
        <f>F191+F178+F171</f>
        <v>0</v>
      </c>
      <c r="I192" s="11" t="s">
        <v>2767</v>
      </c>
      <c r="J192" s="1" t="s">
        <v>3432</v>
      </c>
      <c r="N192" s="5"/>
    </row>
    <row r="193" spans="1:78" ht="15" x14ac:dyDescent="0.25">
      <c r="C193" s="3">
        <f>C192+C164</f>
        <v>157</v>
      </c>
      <c r="D193" s="3">
        <f>D192+D164</f>
        <v>123</v>
      </c>
      <c r="E193" s="3">
        <f>E192+E164</f>
        <v>34</v>
      </c>
      <c r="F193" s="3">
        <f>F192+F164</f>
        <v>7</v>
      </c>
      <c r="I193" s="11" t="s">
        <v>2672</v>
      </c>
      <c r="J193" s="1" t="s">
        <v>3432</v>
      </c>
      <c r="N193" s="5"/>
    </row>
    <row r="194" spans="1:78" s="1" customFormat="1" ht="15" x14ac:dyDescent="0.25"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</row>
    <row r="195" spans="1:78" s="1" customFormat="1" ht="15" x14ac:dyDescent="0.25">
      <c r="A195" s="8" t="s">
        <v>3636</v>
      </c>
      <c r="B195" s="1">
        <v>25</v>
      </c>
      <c r="C195" s="6">
        <v>42376</v>
      </c>
      <c r="D195" s="6">
        <v>42012</v>
      </c>
      <c r="E195" s="2"/>
      <c r="G195" s="1" t="s">
        <v>3161</v>
      </c>
      <c r="H195" s="1" t="s">
        <v>3158</v>
      </c>
      <c r="I195" s="1" t="s">
        <v>1810</v>
      </c>
      <c r="J195" s="1" t="s">
        <v>2986</v>
      </c>
      <c r="K195" s="1" t="s">
        <v>1815</v>
      </c>
      <c r="L195" s="4" t="s">
        <v>5184</v>
      </c>
      <c r="M195" s="1" t="s">
        <v>2941</v>
      </c>
      <c r="N195" s="1" t="s">
        <v>3201</v>
      </c>
      <c r="O195" s="1" t="s">
        <v>615</v>
      </c>
      <c r="P195" s="1">
        <v>48134</v>
      </c>
      <c r="Z195" s="2"/>
      <c r="AA195" s="3"/>
      <c r="AB195" s="1" t="s">
        <v>2568</v>
      </c>
    </row>
    <row r="196" spans="1:78" s="1" customFormat="1" ht="15" x14ac:dyDescent="0.25">
      <c r="A196" s="8" t="s">
        <v>764</v>
      </c>
      <c r="B196" s="1">
        <v>25</v>
      </c>
      <c r="C196" s="6">
        <v>42376</v>
      </c>
      <c r="D196" s="6">
        <v>42012</v>
      </c>
      <c r="E196" s="2"/>
      <c r="G196" s="1" t="s">
        <v>3161</v>
      </c>
      <c r="H196" s="1" t="s">
        <v>481</v>
      </c>
      <c r="I196" s="1" t="s">
        <v>5181</v>
      </c>
      <c r="J196" s="1" t="s">
        <v>3030</v>
      </c>
      <c r="K196" s="1" t="s">
        <v>1815</v>
      </c>
      <c r="L196" s="4" t="s">
        <v>5184</v>
      </c>
      <c r="M196" s="1" t="s">
        <v>2941</v>
      </c>
      <c r="N196" s="1" t="s">
        <v>3201</v>
      </c>
      <c r="O196" s="1" t="s">
        <v>615</v>
      </c>
      <c r="P196" s="1">
        <v>48134</v>
      </c>
      <c r="Z196" s="2"/>
      <c r="AA196" s="3"/>
      <c r="AB196" s="1" t="s">
        <v>2564</v>
      </c>
    </row>
    <row r="197" spans="1:78" s="1" customFormat="1" ht="15" x14ac:dyDescent="0.25">
      <c r="A197" s="8" t="s">
        <v>3371</v>
      </c>
      <c r="B197" s="1">
        <v>25</v>
      </c>
      <c r="C197" s="6">
        <v>42376</v>
      </c>
      <c r="D197" s="6">
        <v>41977</v>
      </c>
      <c r="E197" s="2"/>
      <c r="G197" s="1" t="s">
        <v>3161</v>
      </c>
      <c r="H197" s="1" t="s">
        <v>3158</v>
      </c>
      <c r="I197" s="1" t="s">
        <v>4805</v>
      </c>
      <c r="J197" s="1" t="s">
        <v>2983</v>
      </c>
      <c r="K197" s="1" t="s">
        <v>4979</v>
      </c>
      <c r="L197" s="4"/>
      <c r="M197" s="1" t="s">
        <v>2943</v>
      </c>
      <c r="N197" s="1" t="s">
        <v>4981</v>
      </c>
      <c r="O197" s="1" t="s">
        <v>3575</v>
      </c>
      <c r="Z197" s="1" t="s">
        <v>3459</v>
      </c>
      <c r="AA197" s="3"/>
    </row>
    <row r="198" spans="1:78" s="1" customFormat="1" ht="15" x14ac:dyDescent="0.25">
      <c r="A198" s="8" t="s">
        <v>3372</v>
      </c>
      <c r="B198" s="1">
        <v>25</v>
      </c>
      <c r="C198" s="6">
        <v>42376</v>
      </c>
      <c r="D198" s="6">
        <v>41977</v>
      </c>
      <c r="E198" s="2"/>
      <c r="G198" s="1" t="s">
        <v>3161</v>
      </c>
      <c r="H198" s="1" t="s">
        <v>481</v>
      </c>
      <c r="I198" s="1" t="s">
        <v>4805</v>
      </c>
      <c r="J198" s="1" t="s">
        <v>4806</v>
      </c>
      <c r="K198" s="1" t="s">
        <v>4979</v>
      </c>
      <c r="L198" s="4"/>
      <c r="M198" s="1" t="s">
        <v>2943</v>
      </c>
      <c r="N198" s="1" t="s">
        <v>4981</v>
      </c>
      <c r="O198" s="1" t="s">
        <v>3575</v>
      </c>
      <c r="Z198" s="1" t="s">
        <v>3311</v>
      </c>
      <c r="AA198" s="3"/>
    </row>
    <row r="199" spans="1:78" s="1" customFormat="1" ht="15" x14ac:dyDescent="0.25">
      <c r="A199" s="7" t="s">
        <v>4897</v>
      </c>
      <c r="B199" s="1">
        <v>25</v>
      </c>
      <c r="C199" s="6">
        <v>42376</v>
      </c>
      <c r="D199" s="6">
        <v>42026</v>
      </c>
      <c r="E199" s="2"/>
      <c r="G199" s="1" t="s">
        <v>3161</v>
      </c>
      <c r="H199" s="1" t="s">
        <v>481</v>
      </c>
      <c r="I199" s="1" t="s">
        <v>636</v>
      </c>
      <c r="J199" s="1" t="s">
        <v>3313</v>
      </c>
      <c r="K199" s="1" t="s">
        <v>637</v>
      </c>
      <c r="L199" s="4" t="s">
        <v>482</v>
      </c>
      <c r="M199" s="1" t="s">
        <v>638</v>
      </c>
      <c r="N199" s="1" t="s">
        <v>488</v>
      </c>
      <c r="O199" s="1" t="s">
        <v>296</v>
      </c>
      <c r="P199" s="1">
        <v>85205</v>
      </c>
      <c r="U199" s="1" t="s">
        <v>486</v>
      </c>
      <c r="V199" s="1" t="s">
        <v>486</v>
      </c>
      <c r="W199" s="1" t="s">
        <v>486</v>
      </c>
      <c r="Y199" s="1" t="s">
        <v>486</v>
      </c>
      <c r="Z199" s="1" t="s">
        <v>149</v>
      </c>
      <c r="AA199" s="1" t="s">
        <v>486</v>
      </c>
      <c r="AB199" s="1" t="s">
        <v>486</v>
      </c>
      <c r="AC199" s="1" t="s">
        <v>486</v>
      </c>
      <c r="AD199" s="1" t="s">
        <v>486</v>
      </c>
      <c r="AE199" s="1" t="s">
        <v>486</v>
      </c>
      <c r="AF199" s="1" t="s">
        <v>486</v>
      </c>
      <c r="AG199" s="1" t="s">
        <v>486</v>
      </c>
      <c r="AH199" s="1" t="s">
        <v>486</v>
      </c>
      <c r="AI199" s="1" t="s">
        <v>486</v>
      </c>
      <c r="AJ199" s="1" t="s">
        <v>486</v>
      </c>
      <c r="AK199" s="1" t="s">
        <v>486</v>
      </c>
      <c r="AL199" s="1" t="s">
        <v>486</v>
      </c>
      <c r="AM199" s="1" t="s">
        <v>486</v>
      </c>
      <c r="AN199" s="1" t="s">
        <v>486</v>
      </c>
      <c r="AO199" s="1" t="s">
        <v>486</v>
      </c>
      <c r="AP199" s="1" t="s">
        <v>486</v>
      </c>
      <c r="AQ199" s="1" t="s">
        <v>486</v>
      </c>
      <c r="AR199" s="1" t="s">
        <v>486</v>
      </c>
      <c r="AS199" s="1" t="s">
        <v>486</v>
      </c>
      <c r="AT199" s="1" t="s">
        <v>486</v>
      </c>
      <c r="AU199" s="1" t="s">
        <v>486</v>
      </c>
      <c r="AV199" s="1" t="s">
        <v>486</v>
      </c>
      <c r="AW199" s="1" t="s">
        <v>486</v>
      </c>
      <c r="AX199" s="1" t="s">
        <v>486</v>
      </c>
      <c r="AY199" s="1" t="s">
        <v>486</v>
      </c>
      <c r="AZ199" s="1" t="s">
        <v>486</v>
      </c>
      <c r="BA199" s="1" t="s">
        <v>486</v>
      </c>
      <c r="BB199" s="1" t="s">
        <v>486</v>
      </c>
      <c r="BC199" s="1" t="s">
        <v>486</v>
      </c>
      <c r="BD199" s="1" t="s">
        <v>486</v>
      </c>
      <c r="BE199" s="1" t="s">
        <v>486</v>
      </c>
      <c r="BF199" s="1" t="s">
        <v>486</v>
      </c>
      <c r="BG199" s="1" t="s">
        <v>486</v>
      </c>
      <c r="BH199" s="1" t="s">
        <v>486</v>
      </c>
      <c r="BI199" s="1" t="s">
        <v>486</v>
      </c>
      <c r="BJ199" s="1" t="s">
        <v>486</v>
      </c>
      <c r="BK199" s="1" t="s">
        <v>486</v>
      </c>
      <c r="BL199" s="1" t="s">
        <v>486</v>
      </c>
      <c r="BM199" s="1" t="s">
        <v>486</v>
      </c>
      <c r="BN199" s="1" t="s">
        <v>486</v>
      </c>
      <c r="BO199" s="1" t="s">
        <v>486</v>
      </c>
      <c r="BP199" s="1" t="s">
        <v>486</v>
      </c>
      <c r="BQ199" s="1" t="s">
        <v>486</v>
      </c>
      <c r="BR199" s="1" t="s">
        <v>486</v>
      </c>
      <c r="BS199" s="1" t="s">
        <v>486</v>
      </c>
      <c r="BT199" s="1" t="s">
        <v>486</v>
      </c>
      <c r="BU199" s="1" t="s">
        <v>486</v>
      </c>
      <c r="BV199" s="1" t="s">
        <v>486</v>
      </c>
      <c r="BW199" s="1" t="s">
        <v>486</v>
      </c>
      <c r="BX199" s="1" t="s">
        <v>486</v>
      </c>
      <c r="BY199" s="1" t="s">
        <v>486</v>
      </c>
      <c r="BZ199" s="1" t="s">
        <v>486</v>
      </c>
    </row>
    <row r="200" spans="1:78" s="1" customFormat="1" ht="15" x14ac:dyDescent="0.25">
      <c r="A200" s="7" t="s">
        <v>4898</v>
      </c>
      <c r="B200" s="1">
        <v>25</v>
      </c>
      <c r="C200" s="6">
        <v>42376</v>
      </c>
      <c r="D200" s="6">
        <v>42026</v>
      </c>
      <c r="E200" s="2"/>
      <c r="G200" s="1" t="s">
        <v>3161</v>
      </c>
      <c r="H200" s="1" t="s">
        <v>3158</v>
      </c>
      <c r="I200" s="1" t="s">
        <v>636</v>
      </c>
      <c r="J200" s="1" t="s">
        <v>149</v>
      </c>
      <c r="K200" s="1" t="s">
        <v>637</v>
      </c>
      <c r="L200" s="4" t="s">
        <v>482</v>
      </c>
      <c r="M200" s="1" t="s">
        <v>638</v>
      </c>
      <c r="N200" s="1" t="s">
        <v>488</v>
      </c>
      <c r="O200" s="1" t="s">
        <v>296</v>
      </c>
      <c r="P200" s="1">
        <v>85205</v>
      </c>
      <c r="U200" s="1" t="s">
        <v>486</v>
      </c>
      <c r="V200" s="1" t="s">
        <v>486</v>
      </c>
      <c r="W200" s="1" t="s">
        <v>486</v>
      </c>
      <c r="Y200" s="1" t="s">
        <v>486</v>
      </c>
      <c r="Z200" s="1" t="s">
        <v>3313</v>
      </c>
      <c r="AA200" s="1" t="s">
        <v>486</v>
      </c>
      <c r="AB200" s="1" t="s">
        <v>486</v>
      </c>
      <c r="AC200" s="1" t="s">
        <v>486</v>
      </c>
      <c r="AD200" s="1" t="s">
        <v>486</v>
      </c>
      <c r="AE200" s="1" t="s">
        <v>486</v>
      </c>
      <c r="AF200" s="1" t="s">
        <v>486</v>
      </c>
      <c r="AG200" s="1" t="s">
        <v>486</v>
      </c>
      <c r="AH200" s="1" t="s">
        <v>486</v>
      </c>
      <c r="AI200" s="1" t="s">
        <v>486</v>
      </c>
      <c r="AJ200" s="1" t="s">
        <v>486</v>
      </c>
      <c r="AK200" s="1" t="s">
        <v>486</v>
      </c>
      <c r="AL200" s="1" t="s">
        <v>486</v>
      </c>
      <c r="AM200" s="1" t="s">
        <v>486</v>
      </c>
      <c r="AN200" s="1" t="s">
        <v>486</v>
      </c>
      <c r="AO200" s="1" t="s">
        <v>486</v>
      </c>
      <c r="AP200" s="1" t="s">
        <v>486</v>
      </c>
      <c r="AQ200" s="1" t="s">
        <v>486</v>
      </c>
      <c r="AR200" s="1" t="s">
        <v>486</v>
      </c>
      <c r="AS200" s="1" t="s">
        <v>486</v>
      </c>
      <c r="AT200" s="1" t="s">
        <v>486</v>
      </c>
      <c r="AU200" s="1" t="s">
        <v>486</v>
      </c>
      <c r="AV200" s="1" t="s">
        <v>486</v>
      </c>
      <c r="AW200" s="1" t="s">
        <v>486</v>
      </c>
      <c r="AX200" s="1" t="s">
        <v>486</v>
      </c>
      <c r="AY200" s="1" t="s">
        <v>486</v>
      </c>
      <c r="AZ200" s="1" t="s">
        <v>486</v>
      </c>
      <c r="BA200" s="1" t="s">
        <v>486</v>
      </c>
      <c r="BB200" s="1" t="s">
        <v>486</v>
      </c>
      <c r="BC200" s="1" t="s">
        <v>486</v>
      </c>
      <c r="BD200" s="1" t="s">
        <v>486</v>
      </c>
      <c r="BE200" s="1" t="s">
        <v>486</v>
      </c>
      <c r="BF200" s="1" t="s">
        <v>486</v>
      </c>
      <c r="BG200" s="1" t="s">
        <v>486</v>
      </c>
      <c r="BH200" s="1" t="s">
        <v>486</v>
      </c>
      <c r="BI200" s="1" t="s">
        <v>486</v>
      </c>
      <c r="BJ200" s="1" t="s">
        <v>486</v>
      </c>
      <c r="BK200" s="1" t="s">
        <v>486</v>
      </c>
      <c r="BL200" s="1" t="s">
        <v>486</v>
      </c>
      <c r="BM200" s="1" t="s">
        <v>486</v>
      </c>
      <c r="BN200" s="1" t="s">
        <v>486</v>
      </c>
      <c r="BO200" s="1" t="s">
        <v>486</v>
      </c>
      <c r="BP200" s="1" t="s">
        <v>486</v>
      </c>
      <c r="BQ200" s="1" t="s">
        <v>486</v>
      </c>
      <c r="BR200" s="1" t="s">
        <v>486</v>
      </c>
      <c r="BS200" s="1" t="s">
        <v>486</v>
      </c>
      <c r="BT200" s="1" t="s">
        <v>486</v>
      </c>
      <c r="BU200" s="1" t="s">
        <v>486</v>
      </c>
      <c r="BV200" s="1" t="s">
        <v>486</v>
      </c>
      <c r="BW200" s="1" t="s">
        <v>486</v>
      </c>
      <c r="BX200" s="1" t="s">
        <v>486</v>
      </c>
      <c r="BY200" s="1" t="s">
        <v>486</v>
      </c>
      <c r="BZ200" s="1" t="s">
        <v>486</v>
      </c>
    </row>
    <row r="201" spans="1:78" s="1" customFormat="1" ht="15" x14ac:dyDescent="0.25">
      <c r="A201" s="8" t="s">
        <v>765</v>
      </c>
      <c r="B201" s="1">
        <v>25</v>
      </c>
      <c r="C201" s="6">
        <v>42376</v>
      </c>
      <c r="D201" s="6"/>
      <c r="E201" s="2" t="s">
        <v>4712</v>
      </c>
      <c r="H201" s="1" t="s">
        <v>481</v>
      </c>
      <c r="I201" s="1" t="s">
        <v>4526</v>
      </c>
      <c r="J201" s="1" t="s">
        <v>4427</v>
      </c>
      <c r="K201" s="6" t="s">
        <v>3460</v>
      </c>
      <c r="M201" s="6" t="s">
        <v>3461</v>
      </c>
      <c r="N201" s="6" t="s">
        <v>488</v>
      </c>
      <c r="O201" s="6" t="s">
        <v>296</v>
      </c>
      <c r="P201" s="3">
        <v>85207</v>
      </c>
      <c r="AA201" s="2"/>
      <c r="AB201" s="3"/>
    </row>
    <row r="202" spans="1:78" s="1" customFormat="1" ht="15" x14ac:dyDescent="0.25">
      <c r="C202" s="6">
        <v>42376</v>
      </c>
      <c r="D202" s="6">
        <v>41942</v>
      </c>
      <c r="E202" s="2"/>
      <c r="H202" s="1" t="s">
        <v>481</v>
      </c>
      <c r="I202" s="1" t="s">
        <v>1526</v>
      </c>
      <c r="J202" s="1" t="s">
        <v>3667</v>
      </c>
      <c r="K202" s="1" t="s">
        <v>1202</v>
      </c>
      <c r="L202" s="4" t="s">
        <v>1528</v>
      </c>
      <c r="M202" s="1" t="s">
        <v>1530</v>
      </c>
      <c r="N202" s="1" t="s">
        <v>488</v>
      </c>
      <c r="O202" s="1" t="s">
        <v>296</v>
      </c>
      <c r="P202" s="1">
        <v>85205</v>
      </c>
      <c r="X202" s="1" t="s">
        <v>3196</v>
      </c>
      <c r="Y202" s="1" t="s">
        <v>3161</v>
      </c>
      <c r="Z202" s="1" t="s">
        <v>3501</v>
      </c>
      <c r="AA202" s="3" t="s">
        <v>3161</v>
      </c>
      <c r="AB202" s="1" t="s">
        <v>2564</v>
      </c>
    </row>
    <row r="203" spans="1:78" s="1" customFormat="1" ht="15" x14ac:dyDescent="0.25">
      <c r="A203" s="8" t="s">
        <v>3365</v>
      </c>
      <c r="B203" s="1">
        <v>25</v>
      </c>
      <c r="C203" s="6">
        <v>42376</v>
      </c>
      <c r="D203" s="6">
        <v>42006</v>
      </c>
      <c r="E203" s="2"/>
      <c r="G203" s="1" t="s">
        <v>3161</v>
      </c>
      <c r="H203" s="1" t="s">
        <v>481</v>
      </c>
      <c r="I203" s="1" t="s">
        <v>4656</v>
      </c>
      <c r="J203" s="1" t="s">
        <v>4833</v>
      </c>
      <c r="K203" s="1" t="s">
        <v>4834</v>
      </c>
      <c r="L203" s="4" t="s">
        <v>607</v>
      </c>
      <c r="M203" s="1" t="s">
        <v>4835</v>
      </c>
      <c r="N203" s="1" t="s">
        <v>4836</v>
      </c>
      <c r="O203" s="1" t="s">
        <v>4435</v>
      </c>
      <c r="P203" s="1">
        <v>57106</v>
      </c>
      <c r="X203" s="1" t="s">
        <v>3175</v>
      </c>
      <c r="Y203" s="1" t="s">
        <v>3161</v>
      </c>
      <c r="Z203" s="2" t="s">
        <v>4015</v>
      </c>
      <c r="AA203" s="3" t="s">
        <v>3161</v>
      </c>
      <c r="AB203" s="1" t="s">
        <v>2388</v>
      </c>
    </row>
    <row r="204" spans="1:78" s="1" customFormat="1" ht="15" x14ac:dyDescent="0.25">
      <c r="C204" s="6">
        <v>42376</v>
      </c>
      <c r="D204" s="6">
        <v>42026</v>
      </c>
      <c r="E204" s="2"/>
      <c r="G204" s="1" t="s">
        <v>3161</v>
      </c>
      <c r="H204" s="1" t="s">
        <v>481</v>
      </c>
      <c r="I204" s="1" t="s">
        <v>641</v>
      </c>
      <c r="J204" s="1" t="s">
        <v>299</v>
      </c>
      <c r="K204" s="1" t="s">
        <v>642</v>
      </c>
      <c r="L204" s="4" t="s">
        <v>643</v>
      </c>
      <c r="M204" s="1" t="s">
        <v>4965</v>
      </c>
      <c r="N204" s="1" t="s">
        <v>4966</v>
      </c>
      <c r="O204" s="1" t="s">
        <v>615</v>
      </c>
      <c r="Z204" s="2"/>
      <c r="AA204" s="3"/>
    </row>
    <row r="205" spans="1:78" s="1" customFormat="1" ht="15" x14ac:dyDescent="0.25">
      <c r="C205" s="6">
        <v>42376</v>
      </c>
      <c r="D205" s="6">
        <v>42026</v>
      </c>
      <c r="E205" s="2"/>
      <c r="G205" s="1" t="s">
        <v>3161</v>
      </c>
      <c r="H205" s="1" t="s">
        <v>3158</v>
      </c>
      <c r="I205" s="1" t="s">
        <v>641</v>
      </c>
      <c r="J205" s="1" t="s">
        <v>4578</v>
      </c>
      <c r="K205" s="1" t="s">
        <v>642</v>
      </c>
      <c r="L205" s="4" t="s">
        <v>643</v>
      </c>
      <c r="M205" s="1" t="s">
        <v>4965</v>
      </c>
      <c r="N205" s="1" t="s">
        <v>4966</v>
      </c>
      <c r="O205" s="1" t="s">
        <v>615</v>
      </c>
      <c r="Z205" s="2"/>
      <c r="AA205" s="3"/>
    </row>
    <row r="206" spans="1:78" s="1" customFormat="1" ht="15" x14ac:dyDescent="0.25">
      <c r="A206" s="8" t="s">
        <v>3366</v>
      </c>
      <c r="B206" s="1">
        <v>25</v>
      </c>
      <c r="C206" s="6">
        <v>42376</v>
      </c>
      <c r="D206" s="6"/>
      <c r="E206" s="2" t="s">
        <v>4712</v>
      </c>
      <c r="H206" s="1" t="s">
        <v>3158</v>
      </c>
      <c r="I206" s="1" t="s">
        <v>4481</v>
      </c>
      <c r="J206" s="1" t="s">
        <v>781</v>
      </c>
      <c r="L206" s="4"/>
      <c r="Z206" s="1" t="s">
        <v>4656</v>
      </c>
      <c r="AA206" s="3"/>
    </row>
    <row r="207" spans="1:78" s="1" customFormat="1" ht="13.5" customHeight="1" x14ac:dyDescent="0.25">
      <c r="A207" s="8" t="s">
        <v>2638</v>
      </c>
      <c r="B207" s="1">
        <v>25</v>
      </c>
      <c r="C207" s="6">
        <v>42376</v>
      </c>
      <c r="D207" s="6"/>
      <c r="E207" s="2" t="s">
        <v>4712</v>
      </c>
      <c r="G207" s="1" t="s">
        <v>3161</v>
      </c>
      <c r="H207" s="1" t="s">
        <v>481</v>
      </c>
      <c r="I207" s="1" t="s">
        <v>4016</v>
      </c>
      <c r="J207" s="1" t="s">
        <v>4364</v>
      </c>
      <c r="Z207" s="1" t="s">
        <v>1691</v>
      </c>
      <c r="AN207" s="1" t="s">
        <v>4712</v>
      </c>
      <c r="AR207" s="1" t="s">
        <v>4712</v>
      </c>
      <c r="BE207" s="1" t="s">
        <v>4712</v>
      </c>
      <c r="BG207" s="1" t="s">
        <v>4712</v>
      </c>
    </row>
    <row r="208" spans="1:78" s="1" customFormat="1" ht="15" x14ac:dyDescent="0.25"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</row>
    <row r="209" spans="3:48" ht="15" x14ac:dyDescent="0.25">
      <c r="C209" s="3">
        <f>COUNTA(C195:C207)</f>
        <v>13</v>
      </c>
      <c r="D209" s="3">
        <f>COUNTA(D195:D207)</f>
        <v>10</v>
      </c>
      <c r="E209" s="3">
        <f>COUNTA(E195:E207)</f>
        <v>3</v>
      </c>
      <c r="F209" s="3">
        <f>COUNTA(F195:F207)</f>
        <v>0</v>
      </c>
      <c r="I209" s="6">
        <v>42376</v>
      </c>
      <c r="J209" s="1" t="s">
        <v>3432</v>
      </c>
    </row>
    <row r="210" spans="3:48" s="1" customFormat="1" ht="15" x14ac:dyDescent="0.25"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</row>
    <row r="211" spans="3:48" s="1" customFormat="1" ht="15" x14ac:dyDescent="0.25"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</row>
    <row r="212" spans="3:48" ht="15" x14ac:dyDescent="0.25">
      <c r="C212" s="3">
        <f>COUNTA(C210:C211)</f>
        <v>0</v>
      </c>
      <c r="D212" s="3">
        <f>COUNTA(D210:D211)</f>
        <v>0</v>
      </c>
      <c r="E212" s="3">
        <f>COUNTA(E210:E211)</f>
        <v>0</v>
      </c>
      <c r="F212" s="3">
        <f>COUNTA(F210:F211)</f>
        <v>0</v>
      </c>
      <c r="I212" s="6">
        <v>42383</v>
      </c>
      <c r="J212" s="1" t="s">
        <v>3432</v>
      </c>
    </row>
    <row r="213" spans="3:48" s="1" customFormat="1" ht="15" x14ac:dyDescent="0.25"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</row>
    <row r="214" spans="3:48" s="1" customFormat="1" ht="15" x14ac:dyDescent="0.25"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</row>
    <row r="215" spans="3:48" ht="15" x14ac:dyDescent="0.25">
      <c r="C215" s="3">
        <f>COUNTA(C213:C214)</f>
        <v>0</v>
      </c>
      <c r="D215" s="3">
        <f>COUNTA(D213:D214)</f>
        <v>0</v>
      </c>
      <c r="E215" s="3">
        <f>COUNTA(E213:E214)</f>
        <v>0</v>
      </c>
      <c r="F215" s="3">
        <f>COUNTA(F213:F214)</f>
        <v>0</v>
      </c>
      <c r="I215" s="6">
        <v>42390</v>
      </c>
      <c r="J215" s="1" t="s">
        <v>3432</v>
      </c>
    </row>
    <row r="216" spans="3:48" s="1" customFormat="1" ht="15" x14ac:dyDescent="0.25"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</row>
    <row r="217" spans="3:48" s="1" customFormat="1" ht="15" x14ac:dyDescent="0.25"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</row>
    <row r="218" spans="3:48" ht="15" x14ac:dyDescent="0.25">
      <c r="C218" s="3">
        <f>COUNTA(C216:C217)</f>
        <v>0</v>
      </c>
      <c r="D218" s="3">
        <f>COUNTA(D216:D217)</f>
        <v>0</v>
      </c>
      <c r="E218" s="3">
        <f>COUNTA(E216:E217)</f>
        <v>0</v>
      </c>
      <c r="F218" s="3">
        <f>COUNTA(F216:F217)</f>
        <v>0</v>
      </c>
      <c r="I218" s="6">
        <v>42397</v>
      </c>
      <c r="J218" s="1" t="s">
        <v>3432</v>
      </c>
    </row>
    <row r="219" spans="3:48" ht="15" x14ac:dyDescent="0.25">
      <c r="C219" s="3">
        <f>C209+C212+C215+C218</f>
        <v>13</v>
      </c>
      <c r="D219" s="3">
        <f>D209+D212+D215+D218</f>
        <v>10</v>
      </c>
      <c r="E219" s="3">
        <f>E209+E212+E215+E218</f>
        <v>3</v>
      </c>
      <c r="F219" s="3">
        <f>F209+F212+F215+F218</f>
        <v>0</v>
      </c>
      <c r="I219" s="11" t="s">
        <v>1425</v>
      </c>
      <c r="J219" s="1" t="s">
        <v>3432</v>
      </c>
      <c r="N219" s="5"/>
    </row>
    <row r="220" spans="3:48" ht="15" x14ac:dyDescent="0.25">
      <c r="C220" s="3">
        <f>C219+C193</f>
        <v>170</v>
      </c>
      <c r="D220" s="3">
        <f>D219+D193</f>
        <v>133</v>
      </c>
      <c r="E220" s="3">
        <f>E219+E193</f>
        <v>37</v>
      </c>
      <c r="F220" s="3">
        <f>F219+F193</f>
        <v>7</v>
      </c>
      <c r="I220" s="11" t="s">
        <v>2512</v>
      </c>
      <c r="J220" s="1" t="s">
        <v>3432</v>
      </c>
      <c r="N220" s="5"/>
    </row>
    <row r="221" spans="3:48" s="1" customFormat="1" ht="15" x14ac:dyDescent="0.25"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</row>
    <row r="222" spans="3:48" s="1" customFormat="1" ht="15" x14ac:dyDescent="0.25"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</row>
    <row r="223" spans="3:48" ht="15" x14ac:dyDescent="0.25">
      <c r="C223" s="3">
        <f>COUNTA(C221:C222)</f>
        <v>0</v>
      </c>
      <c r="D223" s="3">
        <f>COUNTA(D221:D222)</f>
        <v>0</v>
      </c>
      <c r="E223" s="3">
        <f>COUNTA(E221:E222)</f>
        <v>0</v>
      </c>
      <c r="F223" s="3">
        <f>COUNTA(F221:F222)</f>
        <v>0</v>
      </c>
      <c r="I223" s="6">
        <v>42404</v>
      </c>
      <c r="J223" s="1" t="s">
        <v>3432</v>
      </c>
    </row>
    <row r="224" spans="3:48" s="1" customFormat="1" ht="15" x14ac:dyDescent="0.25"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</row>
    <row r="225" spans="3:48" s="1" customFormat="1" ht="15" x14ac:dyDescent="0.25"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</row>
    <row r="226" spans="3:48" ht="15" x14ac:dyDescent="0.25">
      <c r="C226" s="3">
        <f>COUNTA(C224:C225)</f>
        <v>0</v>
      </c>
      <c r="D226" s="3">
        <f>COUNTA(D224:D225)</f>
        <v>0</v>
      </c>
      <c r="E226" s="3">
        <f>COUNTA(E224:E225)</f>
        <v>0</v>
      </c>
      <c r="F226" s="3">
        <f>COUNTA(F224:F225)</f>
        <v>0</v>
      </c>
      <c r="I226" s="6">
        <v>42411</v>
      </c>
      <c r="J226" s="1" t="s">
        <v>3432</v>
      </c>
    </row>
    <row r="227" spans="3:48" s="1" customFormat="1" ht="15" x14ac:dyDescent="0.25"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</row>
    <row r="228" spans="3:48" s="1" customFormat="1" ht="15" x14ac:dyDescent="0.25">
      <c r="C228" s="6">
        <v>42418</v>
      </c>
      <c r="D228" s="6">
        <v>41991</v>
      </c>
      <c r="E228" s="2"/>
      <c r="G228" s="1" t="s">
        <v>3161</v>
      </c>
      <c r="H228" s="1" t="s">
        <v>481</v>
      </c>
      <c r="I228" s="1" t="s">
        <v>3197</v>
      </c>
      <c r="J228" s="1" t="s">
        <v>3198</v>
      </c>
      <c r="K228" s="1" t="s">
        <v>644</v>
      </c>
      <c r="L228" s="4" t="s">
        <v>3199</v>
      </c>
      <c r="M228" s="1" t="s">
        <v>645</v>
      </c>
      <c r="N228" s="1" t="s">
        <v>646</v>
      </c>
      <c r="O228" s="1" t="s">
        <v>647</v>
      </c>
      <c r="P228" s="1" t="s">
        <v>648</v>
      </c>
      <c r="X228" s="1" t="s">
        <v>3196</v>
      </c>
      <c r="Y228" s="1" t="s">
        <v>3161</v>
      </c>
      <c r="Z228" s="2" t="s">
        <v>2746</v>
      </c>
      <c r="AA228" s="3"/>
      <c r="AB228" s="1" t="s">
        <v>2564</v>
      </c>
    </row>
    <row r="229" spans="3:48" s="1" customFormat="1" ht="15" x14ac:dyDescent="0.25">
      <c r="C229" s="6">
        <v>42418</v>
      </c>
      <c r="D229" s="6">
        <v>41928</v>
      </c>
      <c r="E229" s="2"/>
      <c r="G229" s="1" t="s">
        <v>3162</v>
      </c>
      <c r="H229" s="1" t="s">
        <v>481</v>
      </c>
      <c r="I229" s="1" t="s">
        <v>3002</v>
      </c>
      <c r="J229" s="1" t="s">
        <v>3003</v>
      </c>
      <c r="K229" s="1" t="s">
        <v>3004</v>
      </c>
      <c r="L229" s="4" t="s">
        <v>3006</v>
      </c>
      <c r="M229" s="1" t="s">
        <v>3005</v>
      </c>
      <c r="N229" s="1" t="s">
        <v>650</v>
      </c>
      <c r="O229" s="1" t="s">
        <v>296</v>
      </c>
      <c r="P229" s="1">
        <v>85225</v>
      </c>
      <c r="Z229" s="2"/>
      <c r="AA229" s="3"/>
      <c r="AB229" s="1" t="s">
        <v>2388</v>
      </c>
      <c r="AE229" s="1" t="s">
        <v>4712</v>
      </c>
      <c r="AF229" s="1" t="s">
        <v>4712</v>
      </c>
      <c r="AG229" s="1" t="s">
        <v>4712</v>
      </c>
      <c r="AH229" s="1" t="s">
        <v>4712</v>
      </c>
      <c r="AK229" s="1" t="s">
        <v>4712</v>
      </c>
      <c r="AL229" s="1" t="s">
        <v>4712</v>
      </c>
      <c r="AM229" s="1" t="s">
        <v>4712</v>
      </c>
      <c r="AN229" s="1" t="s">
        <v>4712</v>
      </c>
      <c r="AO229" s="1" t="s">
        <v>4712</v>
      </c>
      <c r="AP229" s="1" t="s">
        <v>4712</v>
      </c>
      <c r="AR229" s="1" t="s">
        <v>4712</v>
      </c>
    </row>
    <row r="230" spans="3:48" s="1" customFormat="1" ht="15" x14ac:dyDescent="0.25"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</row>
    <row r="231" spans="3:48" ht="15" x14ac:dyDescent="0.25">
      <c r="C231" s="3">
        <f>COUNTA(C227:C230)</f>
        <v>2</v>
      </c>
      <c r="D231" s="3">
        <f>COUNTA(D227:D230)</f>
        <v>2</v>
      </c>
      <c r="E231" s="3">
        <f>COUNTA(E227:E230)</f>
        <v>0</v>
      </c>
      <c r="F231" s="3">
        <f>COUNTA(F227:F230)</f>
        <v>0</v>
      </c>
      <c r="I231" s="6">
        <v>42418</v>
      </c>
      <c r="J231" s="1" t="s">
        <v>3432</v>
      </c>
    </row>
    <row r="232" spans="3:48" s="1" customFormat="1" ht="15" x14ac:dyDescent="0.25"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</row>
    <row r="233" spans="3:48" s="1" customFormat="1" ht="15" x14ac:dyDescent="0.25"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</row>
    <row r="234" spans="3:48" s="1" customFormat="1" ht="15" x14ac:dyDescent="0.25"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</row>
    <row r="235" spans="3:48" s="1" customFormat="1" ht="15" x14ac:dyDescent="0.25"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</row>
    <row r="236" spans="3:48" ht="15" x14ac:dyDescent="0.25">
      <c r="C236" s="3">
        <f>COUNTA(C232:C235)</f>
        <v>0</v>
      </c>
      <c r="D236" s="3">
        <f>COUNTA(D232:D235)</f>
        <v>0</v>
      </c>
      <c r="E236" s="3">
        <f>COUNTA(E232:E235)</f>
        <v>0</v>
      </c>
      <c r="F236" s="3">
        <f>COUNTA(F232:F235)</f>
        <v>0</v>
      </c>
      <c r="I236" s="6">
        <v>42425</v>
      </c>
      <c r="J236" s="1" t="s">
        <v>3432</v>
      </c>
    </row>
    <row r="237" spans="3:48" ht="15" x14ac:dyDescent="0.25">
      <c r="C237" s="3">
        <f>C223+C226+C231+C236</f>
        <v>2</v>
      </c>
      <c r="D237" s="3">
        <f>D223+D226+D231+D236</f>
        <v>2</v>
      </c>
      <c r="E237" s="3">
        <f>E223+E226+E231+E236</f>
        <v>0</v>
      </c>
      <c r="F237" s="3">
        <f>F223+F226+F231+F236</f>
        <v>0</v>
      </c>
      <c r="I237" s="11" t="s">
        <v>1762</v>
      </c>
      <c r="J237" s="1" t="s">
        <v>3432</v>
      </c>
      <c r="N237" s="5"/>
    </row>
    <row r="238" spans="3:48" ht="15" x14ac:dyDescent="0.25">
      <c r="C238" s="3">
        <f>C237+C220</f>
        <v>172</v>
      </c>
      <c r="D238" s="3">
        <f>D237+D220</f>
        <v>135</v>
      </c>
      <c r="E238" s="3">
        <f>E237+E220</f>
        <v>37</v>
      </c>
      <c r="F238" s="3">
        <f>F237+F220</f>
        <v>7</v>
      </c>
      <c r="I238" s="11" t="s">
        <v>2512</v>
      </c>
      <c r="J238" s="1" t="s">
        <v>3432</v>
      </c>
      <c r="N238" s="5"/>
    </row>
    <row r="239" spans="3:48" s="1" customFormat="1" ht="15" x14ac:dyDescent="0.25"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</row>
    <row r="240" spans="3:48" s="1" customFormat="1" ht="15" x14ac:dyDescent="0.25"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</row>
    <row r="241" spans="3:48" s="1" customFormat="1" ht="15" x14ac:dyDescent="0.25"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</row>
    <row r="242" spans="3:48" s="1" customFormat="1" ht="15" x14ac:dyDescent="0.25"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</row>
    <row r="243" spans="3:48" ht="15" x14ac:dyDescent="0.25">
      <c r="C243" s="3">
        <f>COUNTA(C239:C242)</f>
        <v>0</v>
      </c>
      <c r="D243" s="3">
        <f>COUNTA(D239:D242)</f>
        <v>0</v>
      </c>
      <c r="E243" s="3">
        <f>COUNTA(E239:E242)</f>
        <v>0</v>
      </c>
      <c r="F243" s="3">
        <f>COUNTA(F239:F242)</f>
        <v>0</v>
      </c>
      <c r="I243" s="6">
        <v>42432</v>
      </c>
      <c r="J243" s="1" t="s">
        <v>3432</v>
      </c>
    </row>
    <row r="244" spans="3:48" s="1" customFormat="1" ht="15" x14ac:dyDescent="0.25"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</row>
    <row r="245" spans="3:48" s="1" customFormat="1" ht="15" x14ac:dyDescent="0.25"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</row>
    <row r="246" spans="3:48" s="1" customFormat="1" ht="15" x14ac:dyDescent="0.25"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</row>
    <row r="247" spans="3:48" s="1" customFormat="1" ht="15" x14ac:dyDescent="0.25"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</row>
    <row r="248" spans="3:48" ht="15" x14ac:dyDescent="0.25">
      <c r="C248" s="3">
        <f>COUNTA(C244:C247)</f>
        <v>0</v>
      </c>
      <c r="D248" s="3">
        <f>COUNTA(D244:D247)</f>
        <v>0</v>
      </c>
      <c r="E248" s="3">
        <f>COUNTA(E244:E247)</f>
        <v>0</v>
      </c>
      <c r="F248" s="3">
        <f>COUNTA(F244:F247)</f>
        <v>0</v>
      </c>
      <c r="I248" s="6">
        <v>42439</v>
      </c>
      <c r="J248" s="1" t="s">
        <v>3432</v>
      </c>
    </row>
    <row r="249" spans="3:48" s="1" customFormat="1" ht="15" x14ac:dyDescent="0.25"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</row>
    <row r="250" spans="3:48" s="1" customFormat="1" ht="15" x14ac:dyDescent="0.25"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</row>
    <row r="251" spans="3:48" s="1" customFormat="1" ht="15" x14ac:dyDescent="0.25"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</row>
    <row r="252" spans="3:48" s="1" customFormat="1" ht="15" x14ac:dyDescent="0.25"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</row>
    <row r="253" spans="3:48" ht="15" x14ac:dyDescent="0.25">
      <c r="C253" s="3">
        <f>COUNTA(C249:C252)</f>
        <v>0</v>
      </c>
      <c r="D253" s="3">
        <f>COUNTA(D249:D252)</f>
        <v>0</v>
      </c>
      <c r="E253" s="3">
        <f>COUNTA(E249:E252)</f>
        <v>0</v>
      </c>
      <c r="F253" s="3">
        <f>COUNTA(F249:F252)</f>
        <v>0</v>
      </c>
      <c r="I253" s="6">
        <v>42446</v>
      </c>
      <c r="J253" s="1" t="s">
        <v>3432</v>
      </c>
    </row>
    <row r="254" spans="3:48" s="1" customFormat="1" ht="15" x14ac:dyDescent="0.25"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</row>
    <row r="255" spans="3:48" s="1" customFormat="1" ht="15" x14ac:dyDescent="0.25"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</row>
    <row r="256" spans="3:48" s="1" customFormat="1" ht="15" x14ac:dyDescent="0.25"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</row>
    <row r="257" spans="3:48" s="1" customFormat="1" ht="15" x14ac:dyDescent="0.25"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</row>
    <row r="258" spans="3:48" ht="15" x14ac:dyDescent="0.25">
      <c r="C258" s="3">
        <f>COUNTA(C254:C257)</f>
        <v>0</v>
      </c>
      <c r="D258" s="3">
        <f>COUNTA(D254:D257)</f>
        <v>0</v>
      </c>
      <c r="E258" s="3">
        <f>COUNTA(E254:E257)</f>
        <v>0</v>
      </c>
      <c r="F258" s="3">
        <f>COUNTA(F254:F257)</f>
        <v>0</v>
      </c>
      <c r="I258" s="6">
        <v>42453</v>
      </c>
      <c r="J258" s="1" t="s">
        <v>3432</v>
      </c>
    </row>
    <row r="259" spans="3:48" s="1" customFormat="1" ht="15" x14ac:dyDescent="0.25"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</row>
    <row r="260" spans="3:48" s="1" customFormat="1" ht="15" x14ac:dyDescent="0.25"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</row>
    <row r="261" spans="3:48" s="1" customFormat="1" ht="15" x14ac:dyDescent="0.25"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</row>
    <row r="262" spans="3:48" s="1" customFormat="1" ht="15" x14ac:dyDescent="0.25"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</row>
    <row r="263" spans="3:48" ht="15" x14ac:dyDescent="0.25">
      <c r="C263" s="3">
        <f>COUNTA(C259:C262)</f>
        <v>0</v>
      </c>
      <c r="D263" s="3">
        <f>COUNTA(D259:D262)</f>
        <v>0</v>
      </c>
      <c r="E263" s="3">
        <f>COUNTA(E259:E262)</f>
        <v>0</v>
      </c>
      <c r="F263" s="3">
        <f>COUNTA(F259:F262)</f>
        <v>0</v>
      </c>
      <c r="I263" s="6">
        <v>42460</v>
      </c>
      <c r="J263" s="1" t="s">
        <v>3432</v>
      </c>
    </row>
    <row r="264" spans="3:48" ht="15" x14ac:dyDescent="0.25">
      <c r="C264" s="3">
        <f>C243+C248+C253+C258+C263</f>
        <v>0</v>
      </c>
      <c r="D264" s="3">
        <f>D243+D248+D253+D258+D263</f>
        <v>0</v>
      </c>
      <c r="E264" s="3">
        <f>E243+E248+E253+E258+E263</f>
        <v>0</v>
      </c>
      <c r="F264" s="3">
        <f>F243+F248+F253+F258+F263</f>
        <v>0</v>
      </c>
      <c r="I264" s="11" t="s">
        <v>320</v>
      </c>
      <c r="J264" s="1" t="s">
        <v>3432</v>
      </c>
      <c r="N264" s="5"/>
    </row>
    <row r="265" spans="3:48" ht="15" x14ac:dyDescent="0.25">
      <c r="C265" s="3">
        <f>C264+C238</f>
        <v>172</v>
      </c>
      <c r="D265" s="3">
        <f>D264+D238</f>
        <v>135</v>
      </c>
      <c r="E265" s="3">
        <f>E264+E238</f>
        <v>37</v>
      </c>
      <c r="F265" s="3">
        <f>F264+F238</f>
        <v>7</v>
      </c>
      <c r="I265" s="11" t="s">
        <v>2512</v>
      </c>
      <c r="J265" s="1" t="s">
        <v>3432</v>
      </c>
      <c r="N265" s="5"/>
    </row>
    <row r="266" spans="3:48" s="1" customFormat="1" ht="15" x14ac:dyDescent="0.25"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</row>
    <row r="267" spans="3:48" s="1" customFormat="1" ht="15" x14ac:dyDescent="0.25"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</row>
    <row r="268" spans="3:48" s="1" customFormat="1" ht="15" x14ac:dyDescent="0.25"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</row>
    <row r="269" spans="3:48" s="1" customFormat="1" ht="15" x14ac:dyDescent="0.25"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</row>
    <row r="270" spans="3:48" ht="15" x14ac:dyDescent="0.25">
      <c r="C270" s="3">
        <f>COUNTA(C266:C269)</f>
        <v>0</v>
      </c>
      <c r="D270" s="3">
        <f>COUNTA(D266:D269)</f>
        <v>0</v>
      </c>
      <c r="E270" s="3">
        <f>COUNTA(E266:E269)</f>
        <v>0</v>
      </c>
      <c r="F270" s="3">
        <f>COUNTA(F266:F269)</f>
        <v>0</v>
      </c>
      <c r="I270" s="6">
        <v>42467</v>
      </c>
      <c r="J270" s="1" t="s">
        <v>3432</v>
      </c>
    </row>
    <row r="271" spans="3:48" s="1" customFormat="1" ht="15" x14ac:dyDescent="0.25"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</row>
    <row r="272" spans="3:48" s="1" customFormat="1" ht="15" x14ac:dyDescent="0.25"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</row>
    <row r="273" spans="3:48" s="1" customFormat="1" ht="15" x14ac:dyDescent="0.25"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</row>
    <row r="274" spans="3:48" s="1" customFormat="1" ht="15" x14ac:dyDescent="0.25"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</row>
    <row r="275" spans="3:48" ht="15" x14ac:dyDescent="0.25">
      <c r="C275" s="3">
        <f>COUNTA(C271:C274)</f>
        <v>0</v>
      </c>
      <c r="D275" s="3">
        <f>COUNTA(D271:D274)</f>
        <v>0</v>
      </c>
      <c r="E275" s="3">
        <f>COUNTA(E271:E274)</f>
        <v>0</v>
      </c>
      <c r="F275" s="3">
        <f>COUNTA(F271:F274)</f>
        <v>0</v>
      </c>
      <c r="I275" s="6">
        <v>42474</v>
      </c>
      <c r="J275" s="1" t="s">
        <v>3432</v>
      </c>
    </row>
    <row r="276" spans="3:48" s="1" customFormat="1" ht="15" x14ac:dyDescent="0.25"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</row>
    <row r="277" spans="3:48" s="1" customFormat="1" ht="15" x14ac:dyDescent="0.25"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</row>
    <row r="278" spans="3:48" s="1" customFormat="1" ht="15" x14ac:dyDescent="0.25"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</row>
    <row r="279" spans="3:48" s="1" customFormat="1" ht="15" x14ac:dyDescent="0.25"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</row>
    <row r="280" spans="3:48" ht="15" x14ac:dyDescent="0.25">
      <c r="C280" s="3">
        <f>COUNTA(C276:C279)</f>
        <v>0</v>
      </c>
      <c r="D280" s="3">
        <f>COUNTA(D276:D279)</f>
        <v>0</v>
      </c>
      <c r="E280" s="3">
        <f>COUNTA(E276:E279)</f>
        <v>0</v>
      </c>
      <c r="F280" s="3">
        <f>COUNTA(F276:F279)</f>
        <v>0</v>
      </c>
      <c r="I280" s="6">
        <v>42481</v>
      </c>
      <c r="J280" s="1" t="s">
        <v>3432</v>
      </c>
    </row>
    <row r="281" spans="3:48" s="1" customFormat="1" ht="15" x14ac:dyDescent="0.25"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</row>
    <row r="282" spans="3:48" s="1" customFormat="1" ht="15" x14ac:dyDescent="0.25"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</row>
    <row r="283" spans="3:48" s="1" customFormat="1" ht="15" x14ac:dyDescent="0.25"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</row>
    <row r="284" spans="3:48" s="1" customFormat="1" ht="15" x14ac:dyDescent="0.25"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</row>
    <row r="285" spans="3:48" ht="15" x14ac:dyDescent="0.25">
      <c r="C285" s="3">
        <f>COUNTA(C281:C284)</f>
        <v>0</v>
      </c>
      <c r="D285" s="3">
        <f>COUNTA(D281:D284)</f>
        <v>0</v>
      </c>
      <c r="E285" s="3">
        <f>COUNTA(E281:E284)</f>
        <v>0</v>
      </c>
      <c r="F285" s="3">
        <f>COUNTA(F281:F284)</f>
        <v>0</v>
      </c>
      <c r="I285" s="6">
        <v>42488</v>
      </c>
      <c r="J285" s="1" t="s">
        <v>3432</v>
      </c>
    </row>
    <row r="286" spans="3:48" ht="15" x14ac:dyDescent="0.25">
      <c r="C286" s="3">
        <f>C270+C275+C280+C285</f>
        <v>0</v>
      </c>
      <c r="D286" s="3">
        <f>D270+D275+D280+D285</f>
        <v>0</v>
      </c>
      <c r="E286" s="3">
        <f>E270+E275+E280+E285</f>
        <v>0</v>
      </c>
      <c r="F286" s="3">
        <f>F270+F275+F280+F285</f>
        <v>0</v>
      </c>
      <c r="I286" s="11" t="s">
        <v>322</v>
      </c>
      <c r="J286" s="1" t="s">
        <v>3432</v>
      </c>
      <c r="N286" s="5"/>
    </row>
    <row r="287" spans="3:48" ht="15" x14ac:dyDescent="0.25">
      <c r="C287" s="3">
        <f>C286+C265</f>
        <v>172</v>
      </c>
      <c r="D287" s="3">
        <f>D286+D265</f>
        <v>135</v>
      </c>
      <c r="E287" s="3">
        <f>E286+E265</f>
        <v>37</v>
      </c>
      <c r="F287" s="3">
        <f>F286+F265</f>
        <v>7</v>
      </c>
      <c r="I287" s="11" t="s">
        <v>2512</v>
      </c>
      <c r="J287" s="1" t="s">
        <v>3432</v>
      </c>
      <c r="N287" s="5"/>
    </row>
  </sheetData>
  <phoneticPr fontId="2" type="noConversion"/>
  <hyperlinks>
    <hyperlink ref="L19" r:id="rId1" display="mailto:bgizzi@cox.net" xr:uid="{00000000-0004-0000-1200-000000000000}"/>
    <hyperlink ref="L26" r:id="rId2" xr:uid="{00000000-0004-0000-1200-000001000000}"/>
    <hyperlink ref="L14" r:id="rId3" xr:uid="{00000000-0004-0000-1200-000002000000}"/>
    <hyperlink ref="L41" r:id="rId4" xr:uid="{00000000-0004-0000-1200-000003000000}"/>
    <hyperlink ref="L42" r:id="rId5" xr:uid="{00000000-0004-0000-1200-000004000000}"/>
    <hyperlink ref="L48" r:id="rId6" xr:uid="{00000000-0004-0000-1200-000005000000}"/>
    <hyperlink ref="L18" r:id="rId7" xr:uid="{00000000-0004-0000-1200-000006000000}"/>
    <hyperlink ref="L45" r:id="rId8" xr:uid="{00000000-0004-0000-1200-000007000000}"/>
    <hyperlink ref="L12" r:id="rId9" xr:uid="{00000000-0004-0000-1200-000008000000}"/>
    <hyperlink ref="L8" r:id="rId10" xr:uid="{00000000-0004-0000-1200-000009000000}"/>
    <hyperlink ref="L44" r:id="rId11" xr:uid="{00000000-0004-0000-1200-00000A000000}"/>
    <hyperlink ref="L34" r:id="rId12" xr:uid="{00000000-0004-0000-1200-00000B000000}"/>
    <hyperlink ref="L29" r:id="rId13" xr:uid="{00000000-0004-0000-1200-00000C000000}"/>
    <hyperlink ref="L28" r:id="rId14" xr:uid="{00000000-0004-0000-1200-00000D000000}"/>
    <hyperlink ref="L52" r:id="rId15" xr:uid="{00000000-0004-0000-1200-00000E000000}"/>
    <hyperlink ref="L56" r:id="rId16" xr:uid="{00000000-0004-0000-1200-00000F000000}"/>
    <hyperlink ref="L35" r:id="rId17" xr:uid="{00000000-0004-0000-1200-000010000000}"/>
    <hyperlink ref="L27" r:id="rId18" xr:uid="{00000000-0004-0000-1200-000011000000}"/>
    <hyperlink ref="L6" r:id="rId19" xr:uid="{00000000-0004-0000-1200-000012000000}"/>
    <hyperlink ref="L3" r:id="rId20" xr:uid="{00000000-0004-0000-1200-000013000000}"/>
    <hyperlink ref="L53" r:id="rId21" xr:uid="{00000000-0004-0000-1200-000014000000}"/>
    <hyperlink ref="L46" r:id="rId22" display="mailto:msack11720@cox.net" xr:uid="{00000000-0004-0000-1200-000015000000}"/>
    <hyperlink ref="L4" r:id="rId23" xr:uid="{00000000-0004-0000-1200-000016000000}"/>
    <hyperlink ref="L16" r:id="rId24" xr:uid="{00000000-0004-0000-1200-000017000000}"/>
    <hyperlink ref="L22" r:id="rId25" xr:uid="{00000000-0004-0000-1200-000018000000}"/>
    <hyperlink ref="L13" r:id="rId26" xr:uid="{00000000-0004-0000-1200-000019000000}"/>
    <hyperlink ref="L21" r:id="rId27" xr:uid="{00000000-0004-0000-1200-00001A000000}"/>
    <hyperlink ref="L43" r:id="rId28" xr:uid="{00000000-0004-0000-1200-00001B000000}"/>
    <hyperlink ref="L49" r:id="rId29" xr:uid="{00000000-0004-0000-1200-00001C000000}"/>
    <hyperlink ref="L10" r:id="rId30" xr:uid="{00000000-0004-0000-1200-00001D000000}"/>
    <hyperlink ref="L9" r:id="rId31" xr:uid="{00000000-0004-0000-1200-00001E000000}"/>
    <hyperlink ref="L50" r:id="rId32" xr:uid="{00000000-0004-0000-1200-00001F000000}"/>
    <hyperlink ref="L54" r:id="rId33" xr:uid="{00000000-0004-0000-1200-000020000000}"/>
    <hyperlink ref="L55" r:id="rId34" xr:uid="{00000000-0004-0000-1200-000021000000}"/>
    <hyperlink ref="L20" r:id="rId35" xr:uid="{00000000-0004-0000-1200-000022000000}"/>
    <hyperlink ref="L30" r:id="rId36" xr:uid="{00000000-0004-0000-1200-000023000000}"/>
    <hyperlink ref="L24" r:id="rId37" xr:uid="{00000000-0004-0000-1200-000024000000}"/>
    <hyperlink ref="L51" r:id="rId38" xr:uid="{00000000-0004-0000-1200-000025000000}"/>
    <hyperlink ref="L47" r:id="rId39" xr:uid="{00000000-0004-0000-1200-000026000000}"/>
    <hyperlink ref="L36" r:id="rId40" display="dancingdavemucklow900@gmail.com" xr:uid="{00000000-0004-0000-1200-000027000000}"/>
    <hyperlink ref="L37" r:id="rId41" xr:uid="{00000000-0004-0000-1200-000028000000}"/>
    <hyperlink ref="L15" r:id="rId42" xr:uid="{00000000-0004-0000-1200-000029000000}"/>
    <hyperlink ref="L62" r:id="rId43" xr:uid="{00000000-0004-0000-1200-00002A000000}"/>
    <hyperlink ref="L63" r:id="rId44" xr:uid="{00000000-0004-0000-1200-00002B000000}"/>
    <hyperlink ref="L70" r:id="rId45" xr:uid="{00000000-0004-0000-1200-00002C000000}"/>
    <hyperlink ref="L64" r:id="rId46" xr:uid="{00000000-0004-0000-1200-00002D000000}"/>
    <hyperlink ref="L66" r:id="rId47" xr:uid="{00000000-0004-0000-1200-00002E000000}"/>
    <hyperlink ref="L68" r:id="rId48" xr:uid="{00000000-0004-0000-1200-00002F000000}"/>
    <hyperlink ref="L69" r:id="rId49" xr:uid="{00000000-0004-0000-1200-000030000000}"/>
    <hyperlink ref="L39" r:id="rId50" xr:uid="{00000000-0004-0000-1200-000031000000}"/>
    <hyperlink ref="L40" r:id="rId51" xr:uid="{00000000-0004-0000-1200-000032000000}"/>
    <hyperlink ref="L80" r:id="rId52" xr:uid="{00000000-0004-0000-1200-000033000000}"/>
    <hyperlink ref="L79" r:id="rId53" xr:uid="{00000000-0004-0000-1200-000034000000}"/>
    <hyperlink ref="L76" r:id="rId54" xr:uid="{00000000-0004-0000-1200-000035000000}"/>
    <hyperlink ref="L78" r:id="rId55" xr:uid="{00000000-0004-0000-1200-000036000000}"/>
    <hyperlink ref="L74" r:id="rId56" xr:uid="{00000000-0004-0000-1200-000037000000}"/>
    <hyperlink ref="L82" r:id="rId57" xr:uid="{00000000-0004-0000-1200-000038000000}"/>
    <hyperlink ref="L75" r:id="rId58" xr:uid="{00000000-0004-0000-1200-000039000000}"/>
    <hyperlink ref="L81" r:id="rId59" xr:uid="{00000000-0004-0000-1200-00003A000000}"/>
    <hyperlink ref="L94" r:id="rId60" xr:uid="{00000000-0004-0000-1200-00003B000000}"/>
    <hyperlink ref="L90" r:id="rId61" display="mailto:patberg41@aol.com" xr:uid="{00000000-0004-0000-1200-00003C000000}"/>
    <hyperlink ref="L111" r:id="rId62" xr:uid="{00000000-0004-0000-1200-00003D000000}"/>
    <hyperlink ref="L95" r:id="rId63" display="mailto:twnhuang88@gmail.com" xr:uid="{00000000-0004-0000-1200-00003E000000}"/>
    <hyperlink ref="L96" r:id="rId64" xr:uid="{00000000-0004-0000-1200-00003F000000}"/>
    <hyperlink ref="L97" r:id="rId65" xr:uid="{00000000-0004-0000-1200-000040000000}"/>
    <hyperlink ref="L106" r:id="rId66" xr:uid="{00000000-0004-0000-1200-000041000000}"/>
    <hyperlink ref="L110" r:id="rId67" xr:uid="{00000000-0004-0000-1200-000042000000}"/>
    <hyperlink ref="L99" r:id="rId68" xr:uid="{00000000-0004-0000-1200-000043000000}"/>
    <hyperlink ref="L107" r:id="rId69" display="mailto:mhmtr@juno.com" xr:uid="{00000000-0004-0000-1200-000044000000}"/>
    <hyperlink ref="L103" r:id="rId70" xr:uid="{00000000-0004-0000-1200-000045000000}"/>
    <hyperlink ref="L105" r:id="rId71" display="mailto:mhmtr@juno.com" xr:uid="{00000000-0004-0000-1200-000046000000}"/>
    <hyperlink ref="L102" r:id="rId72" xr:uid="{00000000-0004-0000-1200-000047000000}"/>
    <hyperlink ref="L100" r:id="rId73" xr:uid="{00000000-0004-0000-1200-000048000000}"/>
    <hyperlink ref="L91" r:id="rId74" xr:uid="{00000000-0004-0000-1200-000049000000}"/>
    <hyperlink ref="L101" r:id="rId75" xr:uid="{00000000-0004-0000-1200-00004A000000}"/>
    <hyperlink ref="L104" r:id="rId76" xr:uid="{00000000-0004-0000-1200-00004B000000}"/>
    <hyperlink ref="L128" r:id="rId77" xr:uid="{00000000-0004-0000-1200-00004C000000}"/>
    <hyperlink ref="L124" r:id="rId78" xr:uid="{00000000-0004-0000-1200-00004D000000}"/>
    <hyperlink ref="L121" r:id="rId79" xr:uid="{00000000-0004-0000-1200-00004E000000}"/>
    <hyperlink ref="L116" r:id="rId80" xr:uid="{00000000-0004-0000-1200-00004F000000}"/>
    <hyperlink ref="L118" r:id="rId81" xr:uid="{00000000-0004-0000-1200-000050000000}"/>
    <hyperlink ref="L122" r:id="rId82" xr:uid="{00000000-0004-0000-1200-000051000000}"/>
    <hyperlink ref="L119" r:id="rId83" xr:uid="{00000000-0004-0000-1200-000052000000}"/>
    <hyperlink ref="L120" r:id="rId84" xr:uid="{00000000-0004-0000-1200-000053000000}"/>
    <hyperlink ref="L127" r:id="rId85" display="mailto:gailsouth41@yahoo.com" xr:uid="{00000000-0004-0000-1200-000054000000}"/>
    <hyperlink ref="L133" r:id="rId86" xr:uid="{00000000-0004-0000-1200-000055000000}"/>
    <hyperlink ref="L138" r:id="rId87" xr:uid="{00000000-0004-0000-1200-000056000000}"/>
    <hyperlink ref="L140" r:id="rId88" xr:uid="{00000000-0004-0000-1200-000057000000}"/>
    <hyperlink ref="L134" r:id="rId89" xr:uid="{00000000-0004-0000-1200-000058000000}"/>
    <hyperlink ref="L136" r:id="rId90" xr:uid="{00000000-0004-0000-1200-000059000000}"/>
    <hyperlink ref="L143" r:id="rId91" display="mailto:nodakwillie@comcast.net" xr:uid="{00000000-0004-0000-1200-00005A000000}"/>
    <hyperlink ref="K144" r:id="rId92" display="kj7u@msn.com" xr:uid="{00000000-0004-0000-1200-00005B000000}"/>
    <hyperlink ref="L144" r:id="rId93" xr:uid="{00000000-0004-0000-1200-00005C000000}"/>
    <hyperlink ref="L132" r:id="rId94" xr:uid="{00000000-0004-0000-1200-00005D000000}"/>
    <hyperlink ref="L139" r:id="rId95" xr:uid="{00000000-0004-0000-1200-00005E000000}"/>
    <hyperlink ref="L148" r:id="rId96" xr:uid="{00000000-0004-0000-1200-00005F000000}"/>
    <hyperlink ref="L158" r:id="rId97" display="mailto:howard.standage@hotmail.com" xr:uid="{00000000-0004-0000-1200-000060000000}"/>
    <hyperlink ref="L160" r:id="rId98" display="johnrgroves@comcast.net" xr:uid="{00000000-0004-0000-1200-000061000000}"/>
    <hyperlink ref="L159" r:id="rId99" xr:uid="{00000000-0004-0000-1200-000062000000}"/>
    <hyperlink ref="L150" r:id="rId100" display="johnrgroves@comcast.net" xr:uid="{00000000-0004-0000-1200-000063000000}"/>
    <hyperlink ref="L152" r:id="rId101" xr:uid="{00000000-0004-0000-1200-000064000000}"/>
    <hyperlink ref="L151" r:id="rId102" xr:uid="{00000000-0004-0000-1200-000065000000}"/>
    <hyperlink ref="L155" r:id="rId103" xr:uid="{00000000-0004-0000-1200-000066000000}"/>
    <hyperlink ref="L157" r:id="rId104" xr:uid="{00000000-0004-0000-1200-000067000000}"/>
    <hyperlink ref="L166" r:id="rId105" xr:uid="{00000000-0004-0000-1200-000068000000}"/>
    <hyperlink ref="L169" r:id="rId106" xr:uid="{00000000-0004-0000-1200-000069000000}"/>
    <hyperlink ref="L168" r:id="rId107" xr:uid="{00000000-0004-0000-1200-00006A000000}"/>
    <hyperlink ref="L176" r:id="rId108" xr:uid="{00000000-0004-0000-1200-00006B000000}"/>
    <hyperlink ref="L175" r:id="rId109" xr:uid="{00000000-0004-0000-1200-00006C000000}"/>
    <hyperlink ref="L183" r:id="rId110" xr:uid="{00000000-0004-0000-1200-00006D000000}"/>
    <hyperlink ref="L182" r:id="rId111" display="mailto:grat99zek@yahoo.com" xr:uid="{00000000-0004-0000-1200-00006E000000}"/>
    <hyperlink ref="L181" r:id="rId112" xr:uid="{00000000-0004-0000-1200-00006F000000}"/>
    <hyperlink ref="L186" r:id="rId113" xr:uid="{00000000-0004-0000-1200-000070000000}"/>
    <hyperlink ref="L187" r:id="rId114" xr:uid="{00000000-0004-0000-1200-000071000000}"/>
    <hyperlink ref="L188" r:id="rId115" xr:uid="{00000000-0004-0000-1200-000072000000}"/>
    <hyperlink ref="L189" r:id="rId116" xr:uid="{00000000-0004-0000-1200-000073000000}"/>
    <hyperlink ref="L180" r:id="rId117" xr:uid="{00000000-0004-0000-1200-000074000000}"/>
    <hyperlink ref="L200" r:id="rId118" xr:uid="{00000000-0004-0000-1200-000075000000}"/>
    <hyperlink ref="L195" r:id="rId119" xr:uid="{00000000-0004-0000-1200-000076000000}"/>
    <hyperlink ref="L196" r:id="rId120" xr:uid="{00000000-0004-0000-1200-000077000000}"/>
    <hyperlink ref="L202" r:id="rId121" xr:uid="{00000000-0004-0000-1200-000078000000}"/>
    <hyperlink ref="L199" r:id="rId122" xr:uid="{00000000-0004-0000-1200-000079000000}"/>
    <hyperlink ref="L203" r:id="rId123" xr:uid="{00000000-0004-0000-1200-00007A000000}"/>
    <hyperlink ref="L205" r:id="rId124" xr:uid="{00000000-0004-0000-1200-00007B000000}"/>
    <hyperlink ref="L204" r:id="rId125" xr:uid="{00000000-0004-0000-1200-00007C000000}"/>
    <hyperlink ref="L229" r:id="rId126" xr:uid="{00000000-0004-0000-1200-00007D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W324"/>
  <sheetViews>
    <sheetView workbookViewId="0">
      <pane xSplit="6408" ySplit="564" topLeftCell="A84" activePane="bottomLeft"/>
      <selection activeCell="D1" sqref="D1"/>
      <selection pane="topRight" activeCell="J1" sqref="J1"/>
      <selection pane="bottomLeft" activeCell="C108" sqref="C108"/>
      <selection pane="bottomRight" activeCell="L93" sqref="L93"/>
    </sheetView>
  </sheetViews>
  <sheetFormatPr defaultRowHeight="13.2" x14ac:dyDescent="0.25"/>
  <cols>
    <col min="2" max="2" width="11.109375" customWidth="1"/>
    <col min="3" max="3" width="10.44140625" customWidth="1"/>
    <col min="4" max="4" width="5" customWidth="1"/>
    <col min="5" max="5" width="10.6640625" customWidth="1"/>
    <col min="6" max="6" width="2.6640625" customWidth="1"/>
    <col min="7" max="7" width="4" customWidth="1"/>
    <col min="8" max="8" width="20.88671875" bestFit="1" customWidth="1"/>
    <col min="9" max="9" width="12.33203125" customWidth="1"/>
    <col min="10" max="10" width="15" customWidth="1"/>
    <col min="11" max="11" width="25.5546875" customWidth="1"/>
    <col min="12" max="12" width="38.6640625" customWidth="1"/>
    <col min="13" max="13" width="4.88671875" customWidth="1"/>
    <col min="14" max="14" width="4.44140625" customWidth="1"/>
    <col min="15" max="15" width="10.33203125" bestFit="1" customWidth="1"/>
    <col min="16" max="16" width="10.109375" customWidth="1"/>
    <col min="19" max="19" width="10.109375" bestFit="1" customWidth="1"/>
    <col min="20" max="20" width="3.5546875" customWidth="1"/>
    <col min="21" max="21" width="4.109375" customWidth="1"/>
  </cols>
  <sheetData>
    <row r="1" spans="1:152" s="1" customFormat="1" ht="15" x14ac:dyDescent="0.25">
      <c r="A1" s="1" t="s">
        <v>5839</v>
      </c>
      <c r="B1" s="1" t="s">
        <v>5838</v>
      </c>
      <c r="C1" s="2" t="s">
        <v>5718</v>
      </c>
      <c r="D1" s="2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4910</v>
      </c>
      <c r="R1" s="1" t="s">
        <v>3356</v>
      </c>
      <c r="T1" s="1" t="s">
        <v>4486</v>
      </c>
      <c r="U1" s="1" t="s">
        <v>4487</v>
      </c>
      <c r="V1" s="1" t="s">
        <v>477</v>
      </c>
      <c r="W1" s="1" t="s">
        <v>478</v>
      </c>
      <c r="X1" s="1" t="s">
        <v>479</v>
      </c>
      <c r="Y1" s="1" t="s">
        <v>3643</v>
      </c>
      <c r="Z1" s="1" t="s">
        <v>5122</v>
      </c>
      <c r="AA1" s="2" t="s">
        <v>5245</v>
      </c>
      <c r="AB1" s="3" t="s">
        <v>4010</v>
      </c>
      <c r="AC1" s="3" t="s">
        <v>5534</v>
      </c>
      <c r="AD1" s="1" t="s">
        <v>3987</v>
      </c>
      <c r="AE1" s="2">
        <v>43041</v>
      </c>
      <c r="AF1" s="2">
        <v>43048</v>
      </c>
      <c r="AG1" s="2">
        <v>43055</v>
      </c>
      <c r="AH1" s="2">
        <v>43069</v>
      </c>
      <c r="AI1" s="2">
        <v>43076</v>
      </c>
      <c r="AJ1" s="2">
        <v>43083</v>
      </c>
      <c r="AK1" s="2">
        <v>43090</v>
      </c>
      <c r="AL1" s="2">
        <v>43097</v>
      </c>
      <c r="AM1" s="2">
        <v>43104</v>
      </c>
      <c r="AN1" s="2">
        <v>43111</v>
      </c>
      <c r="AO1" s="2">
        <v>43118</v>
      </c>
      <c r="AP1" s="2">
        <v>43125</v>
      </c>
      <c r="AQ1" s="2">
        <v>43132</v>
      </c>
      <c r="AR1" s="2">
        <v>43139</v>
      </c>
      <c r="AS1" s="2">
        <v>43146</v>
      </c>
      <c r="AT1" s="2">
        <v>43153</v>
      </c>
      <c r="AU1" s="2">
        <v>43160</v>
      </c>
      <c r="AV1" s="2">
        <v>43167</v>
      </c>
      <c r="AW1" s="2">
        <v>43174</v>
      </c>
      <c r="AX1" s="2">
        <v>43181</v>
      </c>
      <c r="AY1" s="2">
        <v>43188</v>
      </c>
      <c r="AZ1" s="2">
        <v>43195</v>
      </c>
      <c r="BA1" s="1" t="s">
        <v>1442</v>
      </c>
      <c r="BB1" s="1" t="s">
        <v>5123</v>
      </c>
      <c r="BC1" s="1" t="s">
        <v>5124</v>
      </c>
      <c r="BD1" s="1" t="s">
        <v>5125</v>
      </c>
      <c r="BE1" s="1" t="s">
        <v>5126</v>
      </c>
      <c r="BF1" s="1" t="s">
        <v>5127</v>
      </c>
      <c r="BG1" s="1" t="s">
        <v>5128</v>
      </c>
      <c r="BH1" s="1" t="s">
        <v>5129</v>
      </c>
      <c r="BI1" s="1" t="s">
        <v>5130</v>
      </c>
      <c r="BJ1" s="1" t="s">
        <v>728</v>
      </c>
      <c r="BK1" s="1" t="s">
        <v>5131</v>
      </c>
      <c r="BL1" s="1" t="s">
        <v>5132</v>
      </c>
      <c r="BM1" s="1" t="s">
        <v>5133</v>
      </c>
      <c r="BN1" s="1" t="s">
        <v>5134</v>
      </c>
      <c r="BO1" s="1" t="s">
        <v>5135</v>
      </c>
      <c r="BP1" s="1" t="s">
        <v>5136</v>
      </c>
      <c r="BQ1" s="1" t="s">
        <v>5137</v>
      </c>
      <c r="BR1" s="1" t="s">
        <v>5138</v>
      </c>
      <c r="BS1" s="1" t="s">
        <v>5139</v>
      </c>
      <c r="BT1" s="1" t="s">
        <v>5140</v>
      </c>
      <c r="BU1" s="1" t="s">
        <v>5141</v>
      </c>
      <c r="BV1" s="1" t="s">
        <v>5142</v>
      </c>
      <c r="BW1" s="1" t="s">
        <v>5143</v>
      </c>
      <c r="BX1" s="1" t="s">
        <v>5144</v>
      </c>
      <c r="BY1" s="1" t="s">
        <v>5145</v>
      </c>
      <c r="BZ1" s="1" t="s">
        <v>5146</v>
      </c>
      <c r="CA1" s="1" t="s">
        <v>4703</v>
      </c>
      <c r="CB1" s="1" t="s">
        <v>4704</v>
      </c>
      <c r="CC1" s="1" t="s">
        <v>4705</v>
      </c>
      <c r="CD1" s="1" t="s">
        <v>4706</v>
      </c>
      <c r="CE1" s="1" t="s">
        <v>4707</v>
      </c>
      <c r="CF1" s="1" t="s">
        <v>4708</v>
      </c>
      <c r="CG1" s="1" t="s">
        <v>4709</v>
      </c>
      <c r="CH1" s="1" t="s">
        <v>4710</v>
      </c>
      <c r="CI1" s="1" t="s">
        <v>4711</v>
      </c>
      <c r="CX1" s="1" t="s">
        <v>5406</v>
      </c>
      <c r="CY1" s="2">
        <v>44861</v>
      </c>
      <c r="CZ1" s="2">
        <v>44868</v>
      </c>
      <c r="DA1" s="2">
        <v>44875</v>
      </c>
      <c r="DB1" s="2">
        <v>44882</v>
      </c>
      <c r="DC1" s="2">
        <v>44896</v>
      </c>
      <c r="DD1" s="2">
        <v>44903</v>
      </c>
      <c r="DE1" s="2">
        <v>44910</v>
      </c>
      <c r="DF1" s="2">
        <v>44917</v>
      </c>
      <c r="DG1" s="2">
        <v>44924</v>
      </c>
      <c r="DH1" s="2">
        <v>44931</v>
      </c>
      <c r="DI1" s="2">
        <v>44938</v>
      </c>
      <c r="DJ1" s="2">
        <v>44945</v>
      </c>
      <c r="DK1" s="2">
        <v>44952</v>
      </c>
      <c r="DL1" s="2">
        <v>44959</v>
      </c>
      <c r="DM1" s="2">
        <v>44966</v>
      </c>
      <c r="DN1" s="2">
        <v>44973</v>
      </c>
      <c r="DO1" s="2">
        <v>44980</v>
      </c>
      <c r="DP1" s="2">
        <v>44987</v>
      </c>
      <c r="DQ1" s="2">
        <v>44994</v>
      </c>
      <c r="DR1" s="2">
        <v>45001</v>
      </c>
      <c r="DS1" s="2">
        <v>45008</v>
      </c>
      <c r="DT1" s="2">
        <v>45015</v>
      </c>
      <c r="DU1" s="2">
        <v>45022</v>
      </c>
      <c r="DV1" s="1" t="s">
        <v>1442</v>
      </c>
      <c r="DW1" s="2">
        <v>45232</v>
      </c>
      <c r="DX1" s="2">
        <v>45239</v>
      </c>
      <c r="DY1" s="2">
        <v>45246</v>
      </c>
      <c r="DZ1" s="2">
        <v>45260</v>
      </c>
      <c r="EA1" s="2">
        <v>45267</v>
      </c>
      <c r="EB1" s="2">
        <v>45274</v>
      </c>
      <c r="EC1" s="2">
        <v>45281</v>
      </c>
      <c r="ED1" s="2">
        <v>45288</v>
      </c>
      <c r="EE1" s="2">
        <v>45295</v>
      </c>
      <c r="EF1" s="2">
        <v>45302</v>
      </c>
      <c r="EG1" s="2">
        <v>45309</v>
      </c>
      <c r="EH1" s="2">
        <v>45316</v>
      </c>
      <c r="EI1" s="2">
        <v>45323</v>
      </c>
      <c r="EJ1" s="2">
        <v>45330</v>
      </c>
      <c r="EK1" s="2">
        <v>45337</v>
      </c>
      <c r="EL1" s="2">
        <v>45344</v>
      </c>
      <c r="EM1" s="2">
        <v>45351</v>
      </c>
      <c r="EN1" s="2">
        <v>45358</v>
      </c>
      <c r="EO1" s="2">
        <v>45365</v>
      </c>
      <c r="EP1" s="2">
        <v>45372</v>
      </c>
      <c r="EQ1" s="2">
        <v>45379</v>
      </c>
      <c r="ER1" s="2">
        <v>45386</v>
      </c>
      <c r="ES1" s="2">
        <v>45393</v>
      </c>
      <c r="ET1" s="2">
        <v>45400</v>
      </c>
      <c r="EU1" s="2">
        <v>45407</v>
      </c>
      <c r="EV1" s="2" t="s">
        <v>1442</v>
      </c>
    </row>
    <row r="2" spans="1:152" s="1" customFormat="1" ht="15" x14ac:dyDescent="0.25">
      <c r="A2" s="1" t="s">
        <v>1058</v>
      </c>
      <c r="B2" s="2">
        <v>45610</v>
      </c>
      <c r="C2" s="2">
        <v>45239</v>
      </c>
      <c r="D2" s="2"/>
      <c r="F2" s="1" t="s">
        <v>3162</v>
      </c>
      <c r="G2" s="1" t="s">
        <v>3158</v>
      </c>
      <c r="H2" s="1" t="s">
        <v>440</v>
      </c>
      <c r="I2" s="1" t="s">
        <v>705</v>
      </c>
      <c r="J2" s="1" t="s">
        <v>3726</v>
      </c>
      <c r="K2" s="4" t="s">
        <v>5657</v>
      </c>
      <c r="L2" s="1" t="s">
        <v>1994</v>
      </c>
      <c r="M2" s="1" t="s">
        <v>488</v>
      </c>
      <c r="N2" s="1" t="s">
        <v>296</v>
      </c>
      <c r="O2" s="1">
        <v>85209</v>
      </c>
      <c r="P2" s="1" t="s">
        <v>4213</v>
      </c>
      <c r="R2" s="1">
        <v>1</v>
      </c>
      <c r="S2" s="1" t="s">
        <v>5192</v>
      </c>
      <c r="T2" s="1">
        <v>1</v>
      </c>
      <c r="V2" s="1" t="s">
        <v>297</v>
      </c>
      <c r="W2" s="1" t="s">
        <v>297</v>
      </c>
      <c r="Y2" s="1" t="s">
        <v>3160</v>
      </c>
      <c r="Z2" s="1" t="s">
        <v>3161</v>
      </c>
      <c r="AA2" s="2" t="s">
        <v>541</v>
      </c>
      <c r="AB2" s="3" t="s">
        <v>3161</v>
      </c>
      <c r="AC2" s="3" t="s">
        <v>4712</v>
      </c>
      <c r="AD2" s="1" t="s">
        <v>2388</v>
      </c>
      <c r="AE2" s="1" t="s">
        <v>3158</v>
      </c>
      <c r="AF2" s="1" t="s">
        <v>3158</v>
      </c>
      <c r="AG2" s="1" t="s">
        <v>3158</v>
      </c>
      <c r="AH2" s="1" t="s">
        <v>3158</v>
      </c>
      <c r="AI2" s="1" t="s">
        <v>3158</v>
      </c>
      <c r="AJ2" s="1" t="s">
        <v>3158</v>
      </c>
      <c r="AK2" s="1" t="s">
        <v>3158</v>
      </c>
      <c r="AL2" s="1" t="s">
        <v>3158</v>
      </c>
      <c r="AM2" s="1" t="s">
        <v>3158</v>
      </c>
      <c r="AN2" s="1" t="s">
        <v>3158</v>
      </c>
      <c r="AO2" s="1" t="s">
        <v>3158</v>
      </c>
      <c r="AP2" s="1" t="s">
        <v>3158</v>
      </c>
      <c r="AR2" s="1" t="s">
        <v>3158</v>
      </c>
      <c r="AS2" s="1" t="s">
        <v>3158</v>
      </c>
      <c r="AT2" s="1" t="s">
        <v>3158</v>
      </c>
      <c r="AU2" s="1" t="s">
        <v>3158</v>
      </c>
      <c r="AV2" s="1" t="s">
        <v>3158</v>
      </c>
      <c r="AW2" s="1" t="s">
        <v>3158</v>
      </c>
      <c r="AX2" s="1" t="s">
        <v>3158</v>
      </c>
      <c r="AY2" s="1" t="s">
        <v>3158</v>
      </c>
      <c r="AZ2" s="1" t="s">
        <v>3158</v>
      </c>
      <c r="BA2" s="1">
        <f>COUNTA(AE2:AZ2)</f>
        <v>21</v>
      </c>
      <c r="BD2" s="1" t="s">
        <v>5053</v>
      </c>
      <c r="BE2" s="1" t="s">
        <v>5053</v>
      </c>
      <c r="BF2" s="1" t="s">
        <v>5053</v>
      </c>
      <c r="BG2" s="1" t="s">
        <v>5053</v>
      </c>
      <c r="BH2" s="1" t="s">
        <v>4712</v>
      </c>
      <c r="BJ2" s="1" t="s">
        <v>4712</v>
      </c>
      <c r="BK2" s="1" t="s">
        <v>5053</v>
      </c>
      <c r="BM2" s="1" t="s">
        <v>4712</v>
      </c>
      <c r="CY2" s="1" t="s">
        <v>283</v>
      </c>
      <c r="DA2" s="1" t="s">
        <v>283</v>
      </c>
      <c r="DB2" s="1" t="s">
        <v>3158</v>
      </c>
      <c r="DC2" s="1" t="s">
        <v>3158</v>
      </c>
      <c r="DD2" s="1" t="s">
        <v>3158</v>
      </c>
      <c r="DE2" s="1" t="s">
        <v>3158</v>
      </c>
      <c r="DF2" s="1" t="s">
        <v>3158</v>
      </c>
      <c r="DG2" s="1" t="s">
        <v>3158</v>
      </c>
      <c r="DH2" s="1" t="s">
        <v>3158</v>
      </c>
      <c r="DI2" s="1" t="s">
        <v>3158</v>
      </c>
      <c r="DJ2" s="1" t="s">
        <v>3158</v>
      </c>
      <c r="DK2" s="1" t="s">
        <v>3158</v>
      </c>
      <c r="DL2" s="1" t="s">
        <v>3158</v>
      </c>
      <c r="DN2" s="1" t="s">
        <v>3158</v>
      </c>
      <c r="DO2" s="1" t="s">
        <v>3158</v>
      </c>
      <c r="DV2" s="1">
        <f>COUNTA(CY2:DU2)</f>
        <v>15</v>
      </c>
      <c r="DX2" s="1" t="s">
        <v>3158</v>
      </c>
      <c r="DY2" s="1" t="s">
        <v>3158</v>
      </c>
      <c r="EB2" s="1" t="s">
        <v>3158</v>
      </c>
      <c r="EV2" s="1">
        <f>SUM(DW2:EU2)</f>
        <v>0</v>
      </c>
    </row>
    <row r="3" spans="1:152" s="1" customFormat="1" ht="15" x14ac:dyDescent="0.25">
      <c r="B3" s="2">
        <v>45610</v>
      </c>
      <c r="C3" s="2"/>
      <c r="D3" s="2" t="s">
        <v>4712</v>
      </c>
      <c r="H3" s="1" t="s">
        <v>5842</v>
      </c>
      <c r="I3" s="1" t="s">
        <v>5843</v>
      </c>
      <c r="J3" s="1" t="s">
        <v>5847</v>
      </c>
      <c r="K3" s="4" t="s">
        <v>5848</v>
      </c>
      <c r="AA3" s="1" t="s">
        <v>4341</v>
      </c>
      <c r="AB3" s="3"/>
      <c r="AC3" s="3"/>
    </row>
    <row r="4" spans="1:152" s="1" customFormat="1" ht="15" x14ac:dyDescent="0.25">
      <c r="B4" s="2">
        <v>45610</v>
      </c>
      <c r="C4" s="2">
        <v>45232</v>
      </c>
      <c r="D4" s="2"/>
      <c r="F4" s="1" t="s">
        <v>3162</v>
      </c>
      <c r="G4" s="1" t="s">
        <v>481</v>
      </c>
      <c r="H4" s="1" t="s">
        <v>4535</v>
      </c>
      <c r="I4" s="1" t="s">
        <v>1031</v>
      </c>
      <c r="J4" s="1" t="s">
        <v>4532</v>
      </c>
      <c r="K4" s="18" t="s">
        <v>4534</v>
      </c>
      <c r="L4" s="1" t="s">
        <v>4533</v>
      </c>
      <c r="M4" s="1" t="s">
        <v>3182</v>
      </c>
      <c r="N4" s="1" t="s">
        <v>296</v>
      </c>
      <c r="O4" s="1">
        <v>85295</v>
      </c>
      <c r="P4" s="1" t="s">
        <v>4213</v>
      </c>
      <c r="AA4" s="2" t="s">
        <v>5280</v>
      </c>
      <c r="AB4" s="3"/>
      <c r="AC4" s="3" t="s">
        <v>4712</v>
      </c>
      <c r="AD4" s="1" t="s">
        <v>2564</v>
      </c>
      <c r="BA4" s="1">
        <f>COUNTA(AE4:AZ4)</f>
        <v>0</v>
      </c>
      <c r="CZ4" s="1" t="s">
        <v>4682</v>
      </c>
      <c r="DA4" s="1" t="s">
        <v>4682</v>
      </c>
      <c r="DC4" s="1" t="s">
        <v>481</v>
      </c>
      <c r="DD4" s="1" t="s">
        <v>3158</v>
      </c>
      <c r="DE4" s="1" t="s">
        <v>481</v>
      </c>
      <c r="DF4" s="1" t="s">
        <v>481</v>
      </c>
      <c r="DG4" s="1" t="s">
        <v>481</v>
      </c>
      <c r="DH4" s="1" t="s">
        <v>481</v>
      </c>
      <c r="DI4" s="1" t="s">
        <v>481</v>
      </c>
      <c r="DJ4" s="1" t="s">
        <v>481</v>
      </c>
      <c r="DK4" s="1" t="s">
        <v>3158</v>
      </c>
      <c r="DL4" s="1" t="s">
        <v>481</v>
      </c>
      <c r="DN4" s="1" t="s">
        <v>3158</v>
      </c>
      <c r="DO4" s="1" t="s">
        <v>3158</v>
      </c>
      <c r="DV4" s="1">
        <f t="shared" ref="DV4:DV17" si="0">COUNTA(CY4:DU4)</f>
        <v>14</v>
      </c>
      <c r="DW4" s="1" t="s">
        <v>481</v>
      </c>
      <c r="DX4" s="1" t="s">
        <v>481</v>
      </c>
      <c r="DY4" s="1" t="s">
        <v>481</v>
      </c>
      <c r="DZ4" s="1" t="s">
        <v>481</v>
      </c>
      <c r="EA4" s="1" t="s">
        <v>481</v>
      </c>
      <c r="EB4" s="1" t="s">
        <v>481</v>
      </c>
      <c r="EV4" s="1">
        <f>SUM(DW4:EU4)</f>
        <v>0</v>
      </c>
    </row>
    <row r="5" spans="1:152" s="1" customFormat="1" ht="15" x14ac:dyDescent="0.25">
      <c r="A5" s="1" t="s">
        <v>1058</v>
      </c>
      <c r="B5" s="2">
        <v>45610</v>
      </c>
      <c r="C5" s="2">
        <v>45232</v>
      </c>
      <c r="D5" s="2"/>
      <c r="E5" s="2"/>
      <c r="F5" s="1" t="s">
        <v>3162</v>
      </c>
      <c r="G5" s="1" t="s">
        <v>3158</v>
      </c>
      <c r="H5" s="1" t="s">
        <v>1775</v>
      </c>
      <c r="I5" s="1" t="s">
        <v>371</v>
      </c>
      <c r="J5" s="1" t="s">
        <v>372</v>
      </c>
      <c r="K5" s="4" t="s">
        <v>1835</v>
      </c>
      <c r="L5" s="1" t="s">
        <v>3967</v>
      </c>
      <c r="M5" s="1" t="s">
        <v>488</v>
      </c>
      <c r="N5" s="1" t="s">
        <v>296</v>
      </c>
      <c r="O5" s="1">
        <v>85206</v>
      </c>
      <c r="P5" s="1" t="s">
        <v>4712</v>
      </c>
      <c r="Y5" s="1" t="s">
        <v>3196</v>
      </c>
      <c r="Z5" s="1" t="s">
        <v>368</v>
      </c>
      <c r="AA5" s="2" t="s">
        <v>369</v>
      </c>
      <c r="AB5" s="3"/>
      <c r="AC5" s="3"/>
      <c r="AE5" s="1" t="s">
        <v>3158</v>
      </c>
      <c r="AF5" s="1" t="s">
        <v>3158</v>
      </c>
      <c r="AG5" s="1" t="s">
        <v>3158</v>
      </c>
      <c r="AH5" s="1" t="s">
        <v>3158</v>
      </c>
      <c r="AI5" s="1" t="s">
        <v>3158</v>
      </c>
      <c r="AJ5" s="1" t="s">
        <v>3158</v>
      </c>
      <c r="AK5" s="1" t="s">
        <v>3158</v>
      </c>
      <c r="AL5" s="1" t="s">
        <v>3158</v>
      </c>
      <c r="AM5" s="1" t="s">
        <v>3158</v>
      </c>
      <c r="AN5" s="1" t="s">
        <v>3158</v>
      </c>
      <c r="AO5" s="1" t="s">
        <v>3158</v>
      </c>
      <c r="AP5" s="1" t="s">
        <v>3158</v>
      </c>
      <c r="AQ5" s="1" t="s">
        <v>3158</v>
      </c>
      <c r="AR5" s="1" t="s">
        <v>3158</v>
      </c>
      <c r="AS5" s="1" t="s">
        <v>3158</v>
      </c>
      <c r="AT5" s="1" t="s">
        <v>3158</v>
      </c>
      <c r="AU5" s="1" t="s">
        <v>3158</v>
      </c>
      <c r="AV5" s="1" t="s">
        <v>3158</v>
      </c>
      <c r="AW5" s="1" t="s">
        <v>3158</v>
      </c>
      <c r="AX5" s="1" t="s">
        <v>3158</v>
      </c>
      <c r="AY5" s="1" t="s">
        <v>3158</v>
      </c>
      <c r="AZ5" s="1" t="s">
        <v>3158</v>
      </c>
      <c r="BA5" s="1">
        <f>COUNTA(AE5:AZ5)</f>
        <v>22</v>
      </c>
      <c r="CY5" s="1" t="s">
        <v>283</v>
      </c>
      <c r="CZ5" s="1" t="s">
        <v>283</v>
      </c>
      <c r="DA5" s="1" t="s">
        <v>283</v>
      </c>
      <c r="DC5" s="1" t="s">
        <v>3158</v>
      </c>
      <c r="DD5" s="1" t="s">
        <v>3158</v>
      </c>
      <c r="DE5" s="1" t="s">
        <v>3158</v>
      </c>
      <c r="DF5" s="1" t="s">
        <v>3158</v>
      </c>
      <c r="DG5" s="1" t="s">
        <v>3158</v>
      </c>
      <c r="DH5" s="1" t="s">
        <v>3158</v>
      </c>
      <c r="DI5" s="1" t="s">
        <v>3158</v>
      </c>
      <c r="DK5" s="1" t="s">
        <v>3158</v>
      </c>
      <c r="DL5" s="1" t="s">
        <v>3158</v>
      </c>
      <c r="DN5" s="1" t="s">
        <v>3158</v>
      </c>
      <c r="DO5" s="1" t="s">
        <v>3158</v>
      </c>
      <c r="DV5" s="1">
        <f t="shared" si="0"/>
        <v>14</v>
      </c>
      <c r="DW5" s="1" t="s">
        <v>3158</v>
      </c>
      <c r="DX5" s="1" t="s">
        <v>3158</v>
      </c>
      <c r="DY5" s="1" t="s">
        <v>3158</v>
      </c>
      <c r="DZ5" s="1" t="s">
        <v>3158</v>
      </c>
      <c r="EA5" s="1" t="s">
        <v>3158</v>
      </c>
      <c r="EB5" s="1" t="s">
        <v>3158</v>
      </c>
      <c r="EV5" s="1">
        <f>SUM(DW5:EU5)</f>
        <v>0</v>
      </c>
    </row>
    <row r="6" spans="1:152" s="1" customFormat="1" ht="15" x14ac:dyDescent="0.25">
      <c r="A6" s="1" t="s">
        <v>1058</v>
      </c>
      <c r="B6" s="2">
        <v>45610</v>
      </c>
      <c r="C6" s="2">
        <v>45232</v>
      </c>
      <c r="D6" s="2"/>
      <c r="E6" s="2"/>
      <c r="F6" s="1" t="s">
        <v>3161</v>
      </c>
      <c r="G6" s="1" t="s">
        <v>481</v>
      </c>
      <c r="H6" s="1" t="s">
        <v>369</v>
      </c>
      <c r="I6" s="1" t="s">
        <v>299</v>
      </c>
      <c r="J6" s="1" t="s">
        <v>2805</v>
      </c>
      <c r="K6" s="18" t="s">
        <v>919</v>
      </c>
      <c r="L6" s="1" t="s">
        <v>3967</v>
      </c>
      <c r="M6" s="1" t="s">
        <v>488</v>
      </c>
      <c r="N6" s="1" t="s">
        <v>296</v>
      </c>
      <c r="O6" s="1">
        <v>85206</v>
      </c>
      <c r="P6" s="1" t="s">
        <v>4213</v>
      </c>
      <c r="R6" s="1">
        <v>0</v>
      </c>
      <c r="Y6" s="1" t="s">
        <v>3196</v>
      </c>
      <c r="Z6" s="1" t="s">
        <v>3161</v>
      </c>
      <c r="AA6" s="2" t="s">
        <v>370</v>
      </c>
      <c r="AB6" s="3"/>
      <c r="AC6" s="3"/>
      <c r="AD6" s="1" t="s">
        <v>2564</v>
      </c>
      <c r="AE6" s="1" t="s">
        <v>481</v>
      </c>
      <c r="AF6" s="1" t="s">
        <v>481</v>
      </c>
      <c r="AG6" s="1" t="s">
        <v>481</v>
      </c>
      <c r="AH6" s="1" t="s">
        <v>481</v>
      </c>
      <c r="AI6" s="1" t="s">
        <v>481</v>
      </c>
      <c r="AJ6" s="1" t="s">
        <v>481</v>
      </c>
      <c r="AK6" s="1" t="s">
        <v>481</v>
      </c>
      <c r="AM6" s="1" t="s">
        <v>481</v>
      </c>
      <c r="AO6" s="1" t="s">
        <v>481</v>
      </c>
      <c r="AP6" s="1" t="s">
        <v>481</v>
      </c>
      <c r="AQ6" s="1" t="s">
        <v>481</v>
      </c>
      <c r="AR6" s="1" t="s">
        <v>481</v>
      </c>
      <c r="AS6" s="1" t="s">
        <v>481</v>
      </c>
      <c r="AT6" s="1" t="s">
        <v>481</v>
      </c>
      <c r="AU6" s="1" t="s">
        <v>481</v>
      </c>
      <c r="AV6" s="1" t="s">
        <v>481</v>
      </c>
      <c r="AX6" s="1" t="s">
        <v>481</v>
      </c>
      <c r="AZ6" s="1" t="s">
        <v>481</v>
      </c>
      <c r="BA6" s="1">
        <f>COUNTA(AE6:AZ6)</f>
        <v>18</v>
      </c>
      <c r="CY6" s="1" t="s">
        <v>283</v>
      </c>
      <c r="CZ6" s="1" t="s">
        <v>283</v>
      </c>
      <c r="DA6" s="1" t="s">
        <v>283</v>
      </c>
      <c r="DB6" s="1" t="s">
        <v>3158</v>
      </c>
      <c r="DC6" s="1" t="s">
        <v>3158</v>
      </c>
      <c r="DD6" s="1" t="s">
        <v>3158</v>
      </c>
      <c r="DE6" s="1" t="s">
        <v>3158</v>
      </c>
      <c r="DF6" s="1" t="s">
        <v>3158</v>
      </c>
      <c r="DG6" s="1" t="s">
        <v>3158</v>
      </c>
      <c r="DH6" s="1" t="s">
        <v>3158</v>
      </c>
      <c r="DI6" s="1" t="s">
        <v>3158</v>
      </c>
      <c r="DK6" s="1" t="s">
        <v>3158</v>
      </c>
      <c r="DL6" s="1" t="s">
        <v>3158</v>
      </c>
      <c r="DN6" s="1" t="s">
        <v>3158</v>
      </c>
      <c r="DV6" s="1">
        <f t="shared" si="0"/>
        <v>14</v>
      </c>
      <c r="DW6" s="1" t="s">
        <v>3158</v>
      </c>
      <c r="DX6" s="1" t="s">
        <v>3158</v>
      </c>
      <c r="DY6" s="1" t="s">
        <v>3158</v>
      </c>
      <c r="DZ6" s="1" t="s">
        <v>3158</v>
      </c>
      <c r="EA6" s="1" t="s">
        <v>3158</v>
      </c>
      <c r="EB6" s="1" t="s">
        <v>3158</v>
      </c>
      <c r="EV6" s="1">
        <f>SUM(DW6:EU6)</f>
        <v>0</v>
      </c>
    </row>
    <row r="7" spans="1:152" s="1" customFormat="1" ht="15" x14ac:dyDescent="0.25">
      <c r="A7" s="8"/>
      <c r="B7" s="2">
        <v>45610</v>
      </c>
      <c r="C7" s="2">
        <v>45232</v>
      </c>
      <c r="D7" s="2"/>
      <c r="F7" s="1" t="s">
        <v>3161</v>
      </c>
      <c r="G7" s="1" t="s">
        <v>3158</v>
      </c>
      <c r="H7" s="1" t="s">
        <v>1634</v>
      </c>
      <c r="I7" s="1" t="s">
        <v>1635</v>
      </c>
      <c r="J7" s="1" t="s">
        <v>799</v>
      </c>
      <c r="K7" s="18" t="s">
        <v>1638</v>
      </c>
      <c r="L7" s="1" t="s">
        <v>3226</v>
      </c>
      <c r="M7" s="1" t="s">
        <v>488</v>
      </c>
      <c r="N7" s="1" t="s">
        <v>296</v>
      </c>
      <c r="O7" s="1">
        <v>85205</v>
      </c>
      <c r="AA7" s="1" t="s">
        <v>299</v>
      </c>
      <c r="AB7" s="3"/>
      <c r="AC7" s="3"/>
      <c r="AQ7" s="1" t="s">
        <v>3162</v>
      </c>
      <c r="AV7" s="1" t="s">
        <v>3162</v>
      </c>
      <c r="AY7" s="1" t="s">
        <v>3162</v>
      </c>
      <c r="BA7" s="1">
        <f>COUNTA(AE7:AZ7)</f>
        <v>3</v>
      </c>
      <c r="DA7" s="1" t="s">
        <v>4682</v>
      </c>
      <c r="DC7" s="1" t="s">
        <v>481</v>
      </c>
      <c r="DG7" s="1" t="s">
        <v>481</v>
      </c>
      <c r="DI7" s="1" t="s">
        <v>481</v>
      </c>
      <c r="DJ7" s="1" t="s">
        <v>481</v>
      </c>
      <c r="DK7" s="1" t="s">
        <v>481</v>
      </c>
      <c r="DL7" s="1" t="s">
        <v>481</v>
      </c>
      <c r="DN7" s="1" t="s">
        <v>481</v>
      </c>
      <c r="DV7" s="1">
        <f t="shared" si="0"/>
        <v>8</v>
      </c>
      <c r="DW7" s="1" t="s">
        <v>481</v>
      </c>
      <c r="DY7" s="1" t="s">
        <v>481</v>
      </c>
      <c r="EB7" s="1" t="s">
        <v>3158</v>
      </c>
      <c r="EV7" s="1">
        <f>SUM(DW7:EU7)</f>
        <v>0</v>
      </c>
    </row>
    <row r="8" spans="1:152" s="1" customFormat="1" ht="15" x14ac:dyDescent="0.25">
      <c r="A8" s="1" t="s">
        <v>1058</v>
      </c>
      <c r="B8" s="2">
        <v>45610</v>
      </c>
      <c r="C8" s="2">
        <v>45232</v>
      </c>
      <c r="D8" s="2"/>
      <c r="E8" s="1" t="s">
        <v>297</v>
      </c>
      <c r="F8" s="1" t="s">
        <v>3161</v>
      </c>
      <c r="G8" s="1" t="s">
        <v>481</v>
      </c>
      <c r="H8" s="1" t="s">
        <v>1634</v>
      </c>
      <c r="I8" s="1" t="s">
        <v>1639</v>
      </c>
      <c r="J8" s="1" t="s">
        <v>799</v>
      </c>
      <c r="K8" s="18" t="s">
        <v>1638</v>
      </c>
      <c r="L8" s="1" t="s">
        <v>3226</v>
      </c>
      <c r="M8" s="1" t="s">
        <v>488</v>
      </c>
      <c r="N8" s="1" t="s">
        <v>296</v>
      </c>
      <c r="O8" s="1">
        <v>85205</v>
      </c>
      <c r="AA8" s="1" t="s">
        <v>1635</v>
      </c>
      <c r="AB8" s="3"/>
      <c r="AC8" s="3"/>
      <c r="AQ8" s="1" t="s">
        <v>3162</v>
      </c>
      <c r="AV8" s="1" t="s">
        <v>3162</v>
      </c>
      <c r="AY8" s="1" t="s">
        <v>3162</v>
      </c>
      <c r="BA8" s="1">
        <f>COUNTA(AE8:AZ8)</f>
        <v>3</v>
      </c>
      <c r="DA8" s="1" t="s">
        <v>4682</v>
      </c>
      <c r="DC8" s="1" t="s">
        <v>481</v>
      </c>
      <c r="DG8" s="1" t="s">
        <v>481</v>
      </c>
      <c r="DI8" s="1" t="s">
        <v>481</v>
      </c>
      <c r="DJ8" s="1" t="s">
        <v>481</v>
      </c>
      <c r="DK8" s="1" t="s">
        <v>481</v>
      </c>
      <c r="DL8" s="1" t="s">
        <v>481</v>
      </c>
      <c r="DN8" s="1" t="s">
        <v>481</v>
      </c>
      <c r="DV8" s="1">
        <f t="shared" si="0"/>
        <v>8</v>
      </c>
      <c r="DW8" s="1" t="s">
        <v>481</v>
      </c>
      <c r="DY8" s="1" t="s">
        <v>481</v>
      </c>
      <c r="EB8" s="1" t="s">
        <v>481</v>
      </c>
      <c r="EV8" s="1">
        <f>SUM(DW8:EU8)</f>
        <v>0</v>
      </c>
    </row>
    <row r="9" spans="1:152" s="1" customFormat="1" ht="15" x14ac:dyDescent="0.25">
      <c r="B9" s="2">
        <v>45610</v>
      </c>
      <c r="C9" s="2">
        <v>45246</v>
      </c>
      <c r="D9" s="2"/>
      <c r="G9" s="1" t="s">
        <v>481</v>
      </c>
      <c r="H9" s="1" t="s">
        <v>1398</v>
      </c>
      <c r="I9" s="1" t="s">
        <v>5004</v>
      </c>
      <c r="J9" s="1" t="s">
        <v>5763</v>
      </c>
      <c r="K9" s="4" t="s">
        <v>5762</v>
      </c>
      <c r="AA9" s="1" t="s">
        <v>5765</v>
      </c>
      <c r="AB9" s="3"/>
      <c r="AC9" s="3"/>
      <c r="DV9" s="1">
        <f t="shared" si="0"/>
        <v>0</v>
      </c>
      <c r="DY9" s="1" t="s">
        <v>481</v>
      </c>
      <c r="DZ9" s="1" t="s">
        <v>481</v>
      </c>
    </row>
    <row r="10" spans="1:152" s="1" customFormat="1" ht="15" x14ac:dyDescent="0.25">
      <c r="A10" s="8"/>
      <c r="B10" s="2">
        <v>45610</v>
      </c>
      <c r="C10" s="2">
        <v>45239</v>
      </c>
      <c r="D10" s="2"/>
      <c r="G10" s="1" t="s">
        <v>3158</v>
      </c>
      <c r="H10" s="1" t="s">
        <v>5261</v>
      </c>
      <c r="I10" s="1" t="s">
        <v>1875</v>
      </c>
      <c r="J10" s="1" t="s">
        <v>5263</v>
      </c>
      <c r="K10" s="4" t="s">
        <v>5264</v>
      </c>
      <c r="L10" s="1" t="s">
        <v>5428</v>
      </c>
      <c r="M10" s="1" t="s">
        <v>488</v>
      </c>
      <c r="N10" s="1" t="s">
        <v>296</v>
      </c>
      <c r="O10" s="1">
        <v>85205</v>
      </c>
      <c r="AA10" s="1" t="s">
        <v>5262</v>
      </c>
      <c r="BA10" s="1">
        <f t="shared" ref="BA10:BA17" si="1">COUNTA(AE10:AZ10)</f>
        <v>0</v>
      </c>
      <c r="BB10" s="3"/>
      <c r="DA10" s="1" t="s">
        <v>4682</v>
      </c>
      <c r="DC10" s="1" t="s">
        <v>481</v>
      </c>
      <c r="DD10" s="1" t="s">
        <v>481</v>
      </c>
      <c r="DE10" s="1" t="s">
        <v>481</v>
      </c>
      <c r="DF10" s="1" t="s">
        <v>481</v>
      </c>
      <c r="DI10" s="1" t="s">
        <v>481</v>
      </c>
      <c r="DJ10" s="1" t="s">
        <v>481</v>
      </c>
      <c r="DL10" s="1" t="s">
        <v>481</v>
      </c>
      <c r="DN10" s="1" t="s">
        <v>481</v>
      </c>
      <c r="DV10" s="1">
        <f t="shared" si="0"/>
        <v>9</v>
      </c>
      <c r="DX10" s="1" t="s">
        <v>481</v>
      </c>
      <c r="DY10" s="1" t="s">
        <v>481</v>
      </c>
      <c r="DZ10" s="1" t="s">
        <v>481</v>
      </c>
      <c r="EB10" s="1" t="s">
        <v>481</v>
      </c>
      <c r="EV10" s="1">
        <f t="shared" ref="EV10:EV16" si="2">SUM(DW10:EU10)</f>
        <v>0</v>
      </c>
    </row>
    <row r="11" spans="1:152" s="1" customFormat="1" ht="15" x14ac:dyDescent="0.25">
      <c r="A11" s="8"/>
      <c r="B11" s="2">
        <v>45610</v>
      </c>
      <c r="C11" s="2">
        <v>45239</v>
      </c>
      <c r="D11" s="2"/>
      <c r="G11" s="1" t="s">
        <v>3158</v>
      </c>
      <c r="H11" s="1" t="s">
        <v>5261</v>
      </c>
      <c r="I11" s="1" t="s">
        <v>5262</v>
      </c>
      <c r="J11" s="1" t="s">
        <v>5263</v>
      </c>
      <c r="K11" s="4" t="s">
        <v>5264</v>
      </c>
      <c r="L11" s="1" t="s">
        <v>5428</v>
      </c>
      <c r="M11" s="1" t="s">
        <v>488</v>
      </c>
      <c r="N11" s="1" t="s">
        <v>296</v>
      </c>
      <c r="O11" s="1">
        <v>85205</v>
      </c>
      <c r="AA11" s="1" t="s">
        <v>1875</v>
      </c>
      <c r="BA11" s="1">
        <f t="shared" si="1"/>
        <v>0</v>
      </c>
      <c r="BB11" s="3"/>
      <c r="DA11" s="1" t="s">
        <v>4682</v>
      </c>
      <c r="DC11" s="1" t="s">
        <v>481</v>
      </c>
      <c r="DD11" s="1" t="s">
        <v>481</v>
      </c>
      <c r="DE11" s="1" t="s">
        <v>481</v>
      </c>
      <c r="DF11" s="1" t="s">
        <v>481</v>
      </c>
      <c r="DI11" s="1" t="s">
        <v>481</v>
      </c>
      <c r="DJ11" s="1" t="s">
        <v>481</v>
      </c>
      <c r="DL11" s="1" t="s">
        <v>481</v>
      </c>
      <c r="DN11" s="1" t="s">
        <v>481</v>
      </c>
      <c r="DV11" s="1">
        <f t="shared" si="0"/>
        <v>9</v>
      </c>
      <c r="DX11" s="1" t="s">
        <v>481</v>
      </c>
      <c r="DY11" s="1" t="s">
        <v>481</v>
      </c>
      <c r="DZ11" s="1" t="s">
        <v>481</v>
      </c>
      <c r="EB11" s="1" t="s">
        <v>481</v>
      </c>
      <c r="EV11" s="1">
        <f t="shared" si="2"/>
        <v>0</v>
      </c>
    </row>
    <row r="12" spans="1:152" s="1" customFormat="1" ht="15" x14ac:dyDescent="0.25">
      <c r="A12" s="8"/>
      <c r="B12" s="2">
        <v>45610</v>
      </c>
      <c r="C12" s="2">
        <v>45281</v>
      </c>
      <c r="D12" s="2"/>
      <c r="G12" s="1" t="s">
        <v>3158</v>
      </c>
      <c r="H12" s="1" t="s">
        <v>3932</v>
      </c>
      <c r="I12" s="1" t="s">
        <v>326</v>
      </c>
      <c r="J12" s="1" t="s">
        <v>3933</v>
      </c>
      <c r="K12" s="18" t="s">
        <v>3934</v>
      </c>
      <c r="L12" s="1" t="s">
        <v>5215</v>
      </c>
      <c r="M12" s="1" t="s">
        <v>3542</v>
      </c>
      <c r="N12" s="1" t="s">
        <v>296</v>
      </c>
      <c r="O12" s="1">
        <v>85138</v>
      </c>
      <c r="AA12" s="1" t="s">
        <v>154</v>
      </c>
      <c r="AB12" s="3"/>
      <c r="AC12" s="3"/>
      <c r="AK12" s="1" t="s">
        <v>481</v>
      </c>
      <c r="AL12" s="1" t="s">
        <v>481</v>
      </c>
      <c r="AU12" s="1" t="s">
        <v>481</v>
      </c>
      <c r="BA12" s="1">
        <f t="shared" si="1"/>
        <v>3</v>
      </c>
      <c r="CY12" s="1" t="s">
        <v>4682</v>
      </c>
      <c r="CZ12" s="1" t="s">
        <v>4682</v>
      </c>
      <c r="DA12" s="1" t="s">
        <v>4682</v>
      </c>
      <c r="DB12" s="1" t="s">
        <v>481</v>
      </c>
      <c r="DC12" s="1" t="s">
        <v>481</v>
      </c>
      <c r="DD12" s="1" t="s">
        <v>481</v>
      </c>
      <c r="DE12" s="1" t="s">
        <v>481</v>
      </c>
      <c r="DF12" s="1" t="s">
        <v>481</v>
      </c>
      <c r="DG12" s="1" t="s">
        <v>3158</v>
      </c>
      <c r="DH12" s="1" t="s">
        <v>481</v>
      </c>
      <c r="DI12" s="1" t="s">
        <v>481</v>
      </c>
      <c r="DJ12" s="1" t="s">
        <v>481</v>
      </c>
      <c r="DL12" s="1" t="s">
        <v>481</v>
      </c>
      <c r="DO12" s="1" t="s">
        <v>481</v>
      </c>
      <c r="DV12" s="1">
        <f t="shared" si="0"/>
        <v>14</v>
      </c>
      <c r="EB12" s="1" t="s">
        <v>481</v>
      </c>
      <c r="EV12" s="1">
        <f t="shared" si="2"/>
        <v>0</v>
      </c>
    </row>
    <row r="13" spans="1:152" s="1" customFormat="1" ht="15" x14ac:dyDescent="0.25">
      <c r="A13" s="8"/>
      <c r="B13" s="2">
        <v>45610</v>
      </c>
      <c r="C13" s="2">
        <v>45281</v>
      </c>
      <c r="D13" s="2"/>
      <c r="G13" s="1" t="s">
        <v>481</v>
      </c>
      <c r="H13" s="1" t="s">
        <v>3932</v>
      </c>
      <c r="I13" s="1" t="s">
        <v>154</v>
      </c>
      <c r="J13" s="1" t="s">
        <v>3933</v>
      </c>
      <c r="K13" s="18" t="s">
        <v>3934</v>
      </c>
      <c r="L13" s="1" t="s">
        <v>5215</v>
      </c>
      <c r="M13" s="1" t="s">
        <v>3542</v>
      </c>
      <c r="N13" s="1" t="s">
        <v>296</v>
      </c>
      <c r="O13" s="1">
        <v>85138</v>
      </c>
      <c r="AA13" s="1" t="s">
        <v>326</v>
      </c>
      <c r="AB13" s="3"/>
      <c r="AC13" s="3"/>
      <c r="AK13" s="1" t="s">
        <v>481</v>
      </c>
      <c r="AL13" s="1" t="s">
        <v>481</v>
      </c>
      <c r="AU13" s="1" t="s">
        <v>481</v>
      </c>
      <c r="BA13" s="1">
        <f t="shared" si="1"/>
        <v>3</v>
      </c>
      <c r="CY13" s="1" t="s">
        <v>4682</v>
      </c>
      <c r="CZ13" s="1" t="s">
        <v>4682</v>
      </c>
      <c r="DA13" s="1" t="s">
        <v>4682</v>
      </c>
      <c r="DB13" s="1" t="s">
        <v>481</v>
      </c>
      <c r="DC13" s="1" t="s">
        <v>481</v>
      </c>
      <c r="DD13" s="1" t="s">
        <v>481</v>
      </c>
      <c r="DE13" s="1" t="s">
        <v>481</v>
      </c>
      <c r="DF13" s="1" t="s">
        <v>481</v>
      </c>
      <c r="DG13" s="1" t="s">
        <v>3158</v>
      </c>
      <c r="DH13" s="1" t="s">
        <v>481</v>
      </c>
      <c r="DI13" s="1" t="s">
        <v>481</v>
      </c>
      <c r="DJ13" s="1" t="s">
        <v>481</v>
      </c>
      <c r="DL13" s="1" t="s">
        <v>481</v>
      </c>
      <c r="DO13" s="1" t="s">
        <v>481</v>
      </c>
      <c r="DV13" s="1">
        <f t="shared" si="0"/>
        <v>14</v>
      </c>
      <c r="EB13" s="1" t="s">
        <v>481</v>
      </c>
      <c r="EV13" s="1">
        <f t="shared" si="2"/>
        <v>0</v>
      </c>
    </row>
    <row r="14" spans="1:152" s="1" customFormat="1" ht="15" x14ac:dyDescent="0.25">
      <c r="A14" s="2"/>
      <c r="B14" s="2">
        <v>45610</v>
      </c>
      <c r="C14" s="2">
        <v>45232</v>
      </c>
      <c r="D14" s="2"/>
      <c r="E14" s="2"/>
      <c r="G14" s="1" t="s">
        <v>3158</v>
      </c>
      <c r="H14" s="2" t="s">
        <v>4412</v>
      </c>
      <c r="I14" s="1" t="s">
        <v>1473</v>
      </c>
      <c r="J14" s="1" t="s">
        <v>5743</v>
      </c>
      <c r="K14" s="18"/>
      <c r="L14" s="1" t="s">
        <v>2791</v>
      </c>
      <c r="M14" s="1" t="s">
        <v>488</v>
      </c>
      <c r="N14" s="1" t="s">
        <v>296</v>
      </c>
      <c r="O14" s="1">
        <v>85209</v>
      </c>
      <c r="T14" s="1" t="s">
        <v>3296</v>
      </c>
      <c r="U14" s="3"/>
      <c r="V14" s="3"/>
      <c r="X14" s="1">
        <v>4</v>
      </c>
      <c r="Z14" s="1" t="s">
        <v>3162</v>
      </c>
      <c r="AA14" s="1" t="s">
        <v>3296</v>
      </c>
      <c r="AB14" s="3"/>
      <c r="AC14" s="3"/>
      <c r="AH14" s="1" t="s">
        <v>3162</v>
      </c>
      <c r="AK14" s="1" t="s">
        <v>3162</v>
      </c>
      <c r="AU14" s="1" t="s">
        <v>3162</v>
      </c>
      <c r="AW14" s="1" t="s">
        <v>3162</v>
      </c>
      <c r="BA14" s="1">
        <f t="shared" si="1"/>
        <v>4</v>
      </c>
      <c r="CY14" s="1" t="s">
        <v>3162</v>
      </c>
      <c r="DB14" s="1" t="s">
        <v>3162</v>
      </c>
      <c r="DF14" s="1" t="s">
        <v>3162</v>
      </c>
      <c r="DG14" s="1" t="s">
        <v>3162</v>
      </c>
      <c r="DO14" s="1" t="s">
        <v>481</v>
      </c>
      <c r="DV14" s="1">
        <f t="shared" si="0"/>
        <v>5</v>
      </c>
      <c r="DW14" s="1" t="s">
        <v>481</v>
      </c>
      <c r="EV14" s="1">
        <f t="shared" si="2"/>
        <v>0</v>
      </c>
    </row>
    <row r="15" spans="1:152" s="1" customFormat="1" ht="15" x14ac:dyDescent="0.25">
      <c r="A15" s="8"/>
      <c r="B15" s="2">
        <v>45610</v>
      </c>
      <c r="C15" s="2">
        <v>45232</v>
      </c>
      <c r="D15" s="2"/>
      <c r="G15" s="1" t="s">
        <v>3158</v>
      </c>
      <c r="H15" s="1" t="s">
        <v>2283</v>
      </c>
      <c r="I15" s="1" t="s">
        <v>788</v>
      </c>
      <c r="J15" s="1" t="s">
        <v>3813</v>
      </c>
      <c r="K15" s="18" t="s">
        <v>761</v>
      </c>
      <c r="L15" s="1" t="s">
        <v>5330</v>
      </c>
      <c r="M15" s="1" t="s">
        <v>488</v>
      </c>
      <c r="N15" s="1" t="s">
        <v>296</v>
      </c>
      <c r="P15" s="1" t="s">
        <v>4401</v>
      </c>
      <c r="AA15" s="1" t="s">
        <v>669</v>
      </c>
      <c r="AB15" s="3"/>
      <c r="AC15" s="3"/>
      <c r="AE15" s="1" t="s">
        <v>481</v>
      </c>
      <c r="AF15" s="1" t="s">
        <v>481</v>
      </c>
      <c r="AH15" s="1" t="s">
        <v>481</v>
      </c>
      <c r="AI15" s="1" t="s">
        <v>481</v>
      </c>
      <c r="AJ15" s="1" t="s">
        <v>481</v>
      </c>
      <c r="BA15" s="1">
        <f t="shared" si="1"/>
        <v>5</v>
      </c>
      <c r="CY15" s="1" t="s">
        <v>4682</v>
      </c>
      <c r="DA15" s="1" t="s">
        <v>694</v>
      </c>
      <c r="DB15" s="1" t="s">
        <v>481</v>
      </c>
      <c r="DC15" s="1" t="s">
        <v>481</v>
      </c>
      <c r="DD15" s="1" t="s">
        <v>481</v>
      </c>
      <c r="DI15" s="1" t="s">
        <v>481</v>
      </c>
      <c r="DJ15" s="1" t="s">
        <v>481</v>
      </c>
      <c r="DK15" s="1" t="s">
        <v>481</v>
      </c>
      <c r="DL15" s="1" t="s">
        <v>481</v>
      </c>
      <c r="DN15" s="1" t="s">
        <v>481</v>
      </c>
      <c r="DO15" s="1" t="s">
        <v>481</v>
      </c>
      <c r="DV15" s="1">
        <f t="shared" si="0"/>
        <v>11</v>
      </c>
      <c r="DW15" s="1" t="s">
        <v>481</v>
      </c>
      <c r="DX15" s="1" t="s">
        <v>481</v>
      </c>
      <c r="DY15" s="1" t="s">
        <v>481</v>
      </c>
      <c r="DZ15" s="1" t="s">
        <v>481</v>
      </c>
      <c r="EB15" s="1" t="s">
        <v>481</v>
      </c>
      <c r="EV15" s="1">
        <f t="shared" si="2"/>
        <v>0</v>
      </c>
    </row>
    <row r="16" spans="1:152" s="1" customFormat="1" ht="15" x14ac:dyDescent="0.25">
      <c r="A16" s="8"/>
      <c r="B16" s="2">
        <v>45610</v>
      </c>
      <c r="C16" s="2">
        <v>45232</v>
      </c>
      <c r="D16" s="2"/>
      <c r="G16" s="1" t="s">
        <v>481</v>
      </c>
      <c r="H16" s="1" t="s">
        <v>2283</v>
      </c>
      <c r="I16" s="1" t="s">
        <v>669</v>
      </c>
      <c r="J16" s="1" t="s">
        <v>801</v>
      </c>
      <c r="K16" s="18" t="s">
        <v>800</v>
      </c>
      <c r="L16" s="1" t="s">
        <v>5330</v>
      </c>
      <c r="M16" s="1" t="s">
        <v>488</v>
      </c>
      <c r="N16" s="1" t="s">
        <v>296</v>
      </c>
      <c r="P16" s="1" t="s">
        <v>4402</v>
      </c>
      <c r="AA16" s="1" t="s">
        <v>788</v>
      </c>
      <c r="AB16" s="3"/>
      <c r="AC16" s="3"/>
      <c r="AE16" s="1" t="s">
        <v>481</v>
      </c>
      <c r="AF16" s="1" t="s">
        <v>481</v>
      </c>
      <c r="AH16" s="1" t="s">
        <v>481</v>
      </c>
      <c r="AI16" s="1" t="s">
        <v>481</v>
      </c>
      <c r="AJ16" s="1" t="s">
        <v>3158</v>
      </c>
      <c r="BA16" s="1">
        <f t="shared" si="1"/>
        <v>5</v>
      </c>
      <c r="CY16" s="1" t="s">
        <v>4682</v>
      </c>
      <c r="DB16" s="1" t="s">
        <v>481</v>
      </c>
      <c r="DC16" s="1" t="s">
        <v>481</v>
      </c>
      <c r="DD16" s="1" t="s">
        <v>481</v>
      </c>
      <c r="DI16" s="1" t="s">
        <v>481</v>
      </c>
      <c r="DJ16" s="1" t="s">
        <v>481</v>
      </c>
      <c r="DK16" s="1" t="s">
        <v>481</v>
      </c>
      <c r="DL16" s="1" t="s">
        <v>481</v>
      </c>
      <c r="DN16" s="1" t="s">
        <v>481</v>
      </c>
      <c r="DO16" s="1" t="s">
        <v>481</v>
      </c>
      <c r="DV16" s="1">
        <f t="shared" si="0"/>
        <v>10</v>
      </c>
      <c r="DW16" s="1" t="s">
        <v>481</v>
      </c>
      <c r="DX16" s="1" t="s">
        <v>481</v>
      </c>
      <c r="DY16" s="1" t="s">
        <v>481</v>
      </c>
      <c r="DZ16" s="1" t="s">
        <v>481</v>
      </c>
      <c r="EB16" s="1" t="s">
        <v>3158</v>
      </c>
      <c r="EV16" s="1">
        <f t="shared" si="2"/>
        <v>0</v>
      </c>
    </row>
    <row r="17" spans="1:152" s="1" customFormat="1" ht="15" x14ac:dyDescent="0.25">
      <c r="A17" s="8"/>
      <c r="B17" s="2">
        <v>45610</v>
      </c>
      <c r="C17" s="2">
        <v>45246</v>
      </c>
      <c r="D17" s="2"/>
      <c r="G17" s="1" t="s">
        <v>3158</v>
      </c>
      <c r="H17" s="1" t="s">
        <v>4625</v>
      </c>
      <c r="I17" s="1" t="s">
        <v>4593</v>
      </c>
      <c r="J17" s="1" t="s">
        <v>5764</v>
      </c>
      <c r="K17" s="18" t="s">
        <v>2555</v>
      </c>
      <c r="L17" s="1" t="s">
        <v>668</v>
      </c>
      <c r="M17" s="1" t="s">
        <v>663</v>
      </c>
      <c r="N17" s="1" t="s">
        <v>664</v>
      </c>
      <c r="O17" s="1" t="s">
        <v>665</v>
      </c>
      <c r="AA17" s="2" t="s">
        <v>5761</v>
      </c>
      <c r="AB17" s="3" t="s">
        <v>3161</v>
      </c>
      <c r="AC17" s="3"/>
      <c r="AD17" s="1" t="s">
        <v>2564</v>
      </c>
      <c r="AG17" s="1" t="s">
        <v>481</v>
      </c>
      <c r="AI17" s="1" t="s">
        <v>481</v>
      </c>
      <c r="AL17" s="1" t="s">
        <v>481</v>
      </c>
      <c r="AR17" s="1" t="s">
        <v>481</v>
      </c>
      <c r="AZ17" s="1" t="s">
        <v>481</v>
      </c>
      <c r="BA17" s="1">
        <f t="shared" si="1"/>
        <v>5</v>
      </c>
      <c r="BC17" s="1" t="s">
        <v>3594</v>
      </c>
      <c r="BD17" s="1" t="s">
        <v>4712</v>
      </c>
      <c r="BE17" s="1" t="s">
        <v>4712</v>
      </c>
      <c r="BF17" s="1" t="s">
        <v>4712</v>
      </c>
      <c r="BG17" s="1" t="s">
        <v>4712</v>
      </c>
      <c r="BN17" s="1" t="s">
        <v>4712</v>
      </c>
      <c r="BO17" s="1" t="s">
        <v>4712</v>
      </c>
      <c r="BP17" s="1" t="s">
        <v>4712</v>
      </c>
      <c r="DV17" s="1">
        <f t="shared" si="0"/>
        <v>0</v>
      </c>
      <c r="DY17" s="1" t="s">
        <v>481</v>
      </c>
      <c r="DZ17" s="1" t="s">
        <v>481</v>
      </c>
      <c r="EB17" s="1" t="s">
        <v>481</v>
      </c>
    </row>
    <row r="18" spans="1:152" s="1" customFormat="1" ht="15" x14ac:dyDescent="0.25">
      <c r="B18" s="2">
        <v>45610</v>
      </c>
      <c r="C18" s="2"/>
      <c r="D18" s="2" t="s">
        <v>4712</v>
      </c>
      <c r="H18" s="1" t="s">
        <v>4341</v>
      </c>
      <c r="I18" s="1" t="s">
        <v>5841</v>
      </c>
      <c r="J18" s="1" t="s">
        <v>5847</v>
      </c>
      <c r="K18" s="4" t="s">
        <v>5848</v>
      </c>
      <c r="AA18" s="1" t="s">
        <v>5842</v>
      </c>
      <c r="AB18" s="3"/>
      <c r="AC18" s="3"/>
    </row>
    <row r="19" spans="1:152" s="1" customFormat="1" ht="15" x14ac:dyDescent="0.25">
      <c r="A19" s="8"/>
      <c r="B19" s="2">
        <v>45610</v>
      </c>
      <c r="C19" s="2">
        <v>45239</v>
      </c>
      <c r="D19" s="2"/>
      <c r="G19" s="1" t="s">
        <v>481</v>
      </c>
      <c r="H19" s="1" t="s">
        <v>3284</v>
      </c>
      <c r="I19" s="1" t="s">
        <v>1955</v>
      </c>
      <c r="J19" s="1" t="s">
        <v>5200</v>
      </c>
      <c r="K19" s="4" t="s">
        <v>3248</v>
      </c>
      <c r="L19" s="1" t="s">
        <v>5447</v>
      </c>
      <c r="M19" s="1" t="s">
        <v>488</v>
      </c>
      <c r="N19" s="1" t="s">
        <v>296</v>
      </c>
      <c r="O19" s="1">
        <v>85209</v>
      </c>
      <c r="AF19" s="1" t="s">
        <v>3162</v>
      </c>
      <c r="AH19" s="1" t="s">
        <v>3162</v>
      </c>
      <c r="AO19" s="1" t="s">
        <v>3158</v>
      </c>
      <c r="AS19" s="1" t="s">
        <v>3162</v>
      </c>
      <c r="AU19" s="1" t="s">
        <v>3162</v>
      </c>
      <c r="AW19" s="1" t="s">
        <v>3162</v>
      </c>
      <c r="AY19" s="1" t="s">
        <v>3162</v>
      </c>
      <c r="BA19" s="1">
        <f>COUNTA(AE19:AZ19)</f>
        <v>7</v>
      </c>
      <c r="BB19" s="3"/>
      <c r="CY19" s="1" t="s">
        <v>4682</v>
      </c>
      <c r="CZ19" s="1" t="s">
        <v>4682</v>
      </c>
      <c r="DA19" s="1" t="s">
        <v>4682</v>
      </c>
      <c r="DC19" s="1" t="s">
        <v>481</v>
      </c>
      <c r="DG19" s="1" t="s">
        <v>481</v>
      </c>
      <c r="DH19" s="1" t="s">
        <v>481</v>
      </c>
      <c r="DI19" s="1" t="s">
        <v>3158</v>
      </c>
      <c r="DJ19" s="1" t="s">
        <v>481</v>
      </c>
      <c r="DK19" s="1" t="s">
        <v>481</v>
      </c>
      <c r="DL19" s="1" t="s">
        <v>481</v>
      </c>
      <c r="DN19" s="1" t="s">
        <v>481</v>
      </c>
      <c r="DO19" s="1" t="s">
        <v>481</v>
      </c>
      <c r="DV19" s="1">
        <f>COUNTA(CY19:DU19)</f>
        <v>12</v>
      </c>
      <c r="DX19" s="1" t="s">
        <v>481</v>
      </c>
      <c r="EB19" s="1" t="s">
        <v>481</v>
      </c>
      <c r="EV19" s="1">
        <f>SUM(DW19:EU19)</f>
        <v>0</v>
      </c>
    </row>
    <row r="20" spans="1:152" s="1" customFormat="1" ht="15" x14ac:dyDescent="0.25">
      <c r="A20" s="8"/>
      <c r="B20" s="2">
        <v>45610</v>
      </c>
      <c r="C20" s="2">
        <v>45239</v>
      </c>
      <c r="D20" s="2"/>
      <c r="G20" s="1" t="s">
        <v>3158</v>
      </c>
      <c r="H20" s="1" t="s">
        <v>3284</v>
      </c>
      <c r="I20" s="1" t="s">
        <v>4748</v>
      </c>
      <c r="J20" s="1" t="s">
        <v>5200</v>
      </c>
      <c r="K20" s="4" t="s">
        <v>3248</v>
      </c>
      <c r="L20" s="1" t="s">
        <v>5447</v>
      </c>
      <c r="M20" s="1" t="s">
        <v>488</v>
      </c>
      <c r="N20" s="1" t="s">
        <v>296</v>
      </c>
      <c r="O20" s="1">
        <v>85209</v>
      </c>
      <c r="AF20" s="1" t="s">
        <v>3162</v>
      </c>
      <c r="AH20" s="1" t="s">
        <v>3162</v>
      </c>
      <c r="AO20" s="1" t="s">
        <v>3158</v>
      </c>
      <c r="AS20" s="1" t="s">
        <v>3162</v>
      </c>
      <c r="AU20" s="1" t="s">
        <v>3162</v>
      </c>
      <c r="AW20" s="1" t="s">
        <v>3162</v>
      </c>
      <c r="AY20" s="1" t="s">
        <v>3162</v>
      </c>
      <c r="BA20" s="1">
        <f>COUNTA(AE20:AZ20)</f>
        <v>7</v>
      </c>
      <c r="BB20" s="3"/>
      <c r="CY20" s="1" t="s">
        <v>4682</v>
      </c>
      <c r="CZ20" s="1" t="s">
        <v>4682</v>
      </c>
      <c r="DA20" s="1" t="s">
        <v>4682</v>
      </c>
      <c r="DC20" s="1" t="s">
        <v>481</v>
      </c>
      <c r="DG20" s="1" t="s">
        <v>481</v>
      </c>
      <c r="DH20" s="1" t="s">
        <v>481</v>
      </c>
      <c r="DI20" s="1" t="s">
        <v>481</v>
      </c>
      <c r="DJ20" s="1" t="s">
        <v>481</v>
      </c>
      <c r="DK20" s="1" t="s">
        <v>481</v>
      </c>
      <c r="DL20" s="1" t="s">
        <v>481</v>
      </c>
      <c r="DN20" s="1" t="s">
        <v>481</v>
      </c>
      <c r="DO20" s="1" t="s">
        <v>481</v>
      </c>
      <c r="DV20" s="1">
        <f>COUNTA(CY20:DU20)</f>
        <v>12</v>
      </c>
      <c r="DX20" s="1" t="s">
        <v>3158</v>
      </c>
      <c r="EB20" s="1" t="s">
        <v>3158</v>
      </c>
      <c r="EV20" s="1">
        <f>SUM(DW20:EU20)</f>
        <v>0</v>
      </c>
    </row>
    <row r="21" spans="1:152" s="1" customFormat="1" ht="15" x14ac:dyDescent="0.25">
      <c r="B21" s="2">
        <v>45610</v>
      </c>
      <c r="C21" s="2"/>
      <c r="D21" s="2" t="s">
        <v>4712</v>
      </c>
      <c r="H21" s="1" t="s">
        <v>1358</v>
      </c>
      <c r="I21" s="1" t="s">
        <v>248</v>
      </c>
      <c r="J21" s="1" t="s">
        <v>5844</v>
      </c>
      <c r="K21" s="4" t="s">
        <v>5845</v>
      </c>
      <c r="L21" s="1" t="s">
        <v>5846</v>
      </c>
      <c r="M21" s="1" t="s">
        <v>488</v>
      </c>
      <c r="N21" s="1" t="s">
        <v>296</v>
      </c>
      <c r="O21" s="1">
        <v>85207</v>
      </c>
      <c r="AA21" s="2" t="s">
        <v>5840</v>
      </c>
      <c r="AB21" s="3"/>
      <c r="AC21" s="3"/>
    </row>
    <row r="22" spans="1:152" s="1" customFormat="1" ht="15" x14ac:dyDescent="0.25">
      <c r="B22" s="2">
        <v>45610</v>
      </c>
      <c r="C22" s="2"/>
      <c r="D22" s="2" t="s">
        <v>4712</v>
      </c>
      <c r="H22" s="1" t="s">
        <v>1358</v>
      </c>
      <c r="I22" s="2" t="s">
        <v>5840</v>
      </c>
      <c r="J22" s="1" t="s">
        <v>5844</v>
      </c>
      <c r="K22" s="4" t="s">
        <v>5845</v>
      </c>
      <c r="L22" s="1" t="s">
        <v>5846</v>
      </c>
      <c r="M22" s="1" t="s">
        <v>488</v>
      </c>
      <c r="N22" s="1" t="s">
        <v>296</v>
      </c>
      <c r="O22" s="1">
        <v>85207</v>
      </c>
      <c r="AA22" s="1" t="s">
        <v>248</v>
      </c>
      <c r="AB22" s="3"/>
      <c r="AC22" s="3"/>
    </row>
    <row r="23" spans="1:152" s="1" customFormat="1" ht="15" x14ac:dyDescent="0.25">
      <c r="A23" s="8"/>
      <c r="B23" s="2">
        <v>45610</v>
      </c>
      <c r="C23" s="2">
        <v>45246</v>
      </c>
      <c r="D23" s="2"/>
      <c r="G23" s="1" t="s">
        <v>3158</v>
      </c>
      <c r="H23" s="1" t="s">
        <v>5769</v>
      </c>
      <c r="I23" s="1" t="s">
        <v>233</v>
      </c>
      <c r="J23" s="1" t="s">
        <v>5770</v>
      </c>
      <c r="K23" s="4" t="s">
        <v>5771</v>
      </c>
      <c r="L23" s="1" t="s">
        <v>5772</v>
      </c>
      <c r="M23" s="1" t="s">
        <v>488</v>
      </c>
      <c r="N23" s="1" t="s">
        <v>296</v>
      </c>
      <c r="O23" s="1">
        <v>85205</v>
      </c>
      <c r="AA23" s="1" t="s">
        <v>3045</v>
      </c>
      <c r="BB23" s="3"/>
      <c r="DV23" s="1">
        <f t="shared" ref="DV23:DV36" si="3">COUNTA(CY23:DU23)</f>
        <v>0</v>
      </c>
      <c r="DY23" s="1" t="s">
        <v>481</v>
      </c>
    </row>
    <row r="24" spans="1:152" s="1" customFormat="1" ht="15" x14ac:dyDescent="0.25">
      <c r="A24" s="8"/>
      <c r="B24" s="2">
        <v>45610</v>
      </c>
      <c r="C24" s="2">
        <v>45246</v>
      </c>
      <c r="D24" s="2"/>
      <c r="G24" s="1" t="s">
        <v>481</v>
      </c>
      <c r="H24" s="1" t="s">
        <v>5769</v>
      </c>
      <c r="I24" s="1" t="s">
        <v>3045</v>
      </c>
      <c r="J24" s="1" t="s">
        <v>5770</v>
      </c>
      <c r="K24" s="4" t="s">
        <v>5771</v>
      </c>
      <c r="L24" s="1" t="s">
        <v>5772</v>
      </c>
      <c r="M24" s="1" t="s">
        <v>488</v>
      </c>
      <c r="N24" s="1" t="s">
        <v>296</v>
      </c>
      <c r="O24" s="1">
        <v>85205</v>
      </c>
      <c r="AA24" s="1" t="s">
        <v>233</v>
      </c>
      <c r="BB24" s="3"/>
      <c r="DV24" s="1">
        <f t="shared" si="3"/>
        <v>0</v>
      </c>
      <c r="DY24" s="1" t="s">
        <v>481</v>
      </c>
    </row>
    <row r="25" spans="1:152" s="1" customFormat="1" ht="15" x14ac:dyDescent="0.25">
      <c r="A25" s="8"/>
      <c r="B25" s="2">
        <v>45610</v>
      </c>
      <c r="C25" s="2">
        <v>45239</v>
      </c>
      <c r="D25" s="2"/>
      <c r="G25" s="1" t="s">
        <v>3158</v>
      </c>
      <c r="H25" s="1" t="s">
        <v>188</v>
      </c>
      <c r="I25" s="1" t="s">
        <v>189</v>
      </c>
      <c r="J25" s="1" t="s">
        <v>5213</v>
      </c>
      <c r="K25" s="4" t="s">
        <v>190</v>
      </c>
      <c r="L25" s="1" t="s">
        <v>4498</v>
      </c>
      <c r="M25" s="1" t="s">
        <v>488</v>
      </c>
      <c r="N25" s="1" t="s">
        <v>296</v>
      </c>
      <c r="O25" s="1">
        <v>85208</v>
      </c>
      <c r="P25" s="1" t="s">
        <v>4213</v>
      </c>
      <c r="Y25" s="1" t="s">
        <v>297</v>
      </c>
      <c r="Z25" s="1" t="s">
        <v>3161</v>
      </c>
      <c r="AA25" s="2" t="s">
        <v>2374</v>
      </c>
      <c r="AB25" s="3" t="s">
        <v>3161</v>
      </c>
      <c r="AC25" s="3"/>
      <c r="AD25" s="1" t="s">
        <v>2388</v>
      </c>
      <c r="AH25" s="1" t="s">
        <v>3158</v>
      </c>
      <c r="AI25" s="1" t="s">
        <v>481</v>
      </c>
      <c r="BA25" s="1">
        <f>COUNTA(AE25:AZ25)</f>
        <v>2</v>
      </c>
      <c r="CY25" s="1" t="s">
        <v>4682</v>
      </c>
      <c r="CZ25" s="1" t="s">
        <v>481</v>
      </c>
      <c r="DA25" s="1" t="s">
        <v>4682</v>
      </c>
      <c r="DC25" s="1" t="s">
        <v>481</v>
      </c>
      <c r="DD25" s="1" t="s">
        <v>481</v>
      </c>
      <c r="DF25" s="1" t="s">
        <v>481</v>
      </c>
      <c r="DI25" s="1" t="s">
        <v>481</v>
      </c>
      <c r="DJ25" s="1" t="s">
        <v>481</v>
      </c>
      <c r="DK25" s="1" t="s">
        <v>481</v>
      </c>
      <c r="DV25" s="1">
        <f t="shared" si="3"/>
        <v>9</v>
      </c>
      <c r="DX25" s="1" t="s">
        <v>481</v>
      </c>
      <c r="EV25" s="1">
        <f t="shared" ref="EV25:EV36" si="4">SUM(DW25:EU25)</f>
        <v>0</v>
      </c>
    </row>
    <row r="26" spans="1:152" s="1" customFormat="1" ht="15" x14ac:dyDescent="0.25">
      <c r="A26" s="8"/>
      <c r="B26" s="2">
        <v>45610</v>
      </c>
      <c r="C26" s="2">
        <v>45239</v>
      </c>
      <c r="D26" s="2"/>
      <c r="G26" s="1" t="s">
        <v>481</v>
      </c>
      <c r="H26" s="1" t="s">
        <v>2771</v>
      </c>
      <c r="I26" s="1" t="s">
        <v>3313</v>
      </c>
      <c r="J26" s="1" t="s">
        <v>4502</v>
      </c>
      <c r="K26" s="18" t="s">
        <v>190</v>
      </c>
      <c r="L26" s="1" t="s">
        <v>4498</v>
      </c>
      <c r="M26" s="1" t="s">
        <v>488</v>
      </c>
      <c r="N26" s="1" t="s">
        <v>296</v>
      </c>
      <c r="O26" s="1">
        <v>85208</v>
      </c>
      <c r="Y26" s="1" t="s">
        <v>297</v>
      </c>
      <c r="Z26" s="1" t="s">
        <v>2770</v>
      </c>
      <c r="AA26" s="2" t="s">
        <v>188</v>
      </c>
      <c r="AB26" s="3" t="s">
        <v>3161</v>
      </c>
      <c r="AC26" s="3"/>
      <c r="AH26" s="1" t="s">
        <v>481</v>
      </c>
      <c r="AI26" s="1" t="s">
        <v>481</v>
      </c>
      <c r="BA26" s="1">
        <f>COUNTA(AE26:AZ26)</f>
        <v>2</v>
      </c>
      <c r="CY26" s="1" t="s">
        <v>4682</v>
      </c>
      <c r="CZ26" s="1" t="s">
        <v>481</v>
      </c>
      <c r="DA26" s="1" t="s">
        <v>4682</v>
      </c>
      <c r="DC26" s="1" t="s">
        <v>481</v>
      </c>
      <c r="DD26" s="1" t="s">
        <v>481</v>
      </c>
      <c r="DF26" s="1" t="s">
        <v>481</v>
      </c>
      <c r="DI26" s="1" t="s">
        <v>481</v>
      </c>
      <c r="DJ26" s="1" t="s">
        <v>481</v>
      </c>
      <c r="DK26" s="1" t="s">
        <v>3158</v>
      </c>
      <c r="DV26" s="1">
        <f t="shared" si="3"/>
        <v>9</v>
      </c>
      <c r="DX26" s="1" t="s">
        <v>481</v>
      </c>
      <c r="EV26" s="1">
        <f t="shared" si="4"/>
        <v>0</v>
      </c>
    </row>
    <row r="27" spans="1:152" s="1" customFormat="1" ht="15" x14ac:dyDescent="0.25">
      <c r="A27" s="6"/>
      <c r="B27" s="2">
        <v>45610</v>
      </c>
      <c r="C27" s="2">
        <v>45232</v>
      </c>
      <c r="D27" s="2"/>
      <c r="E27" s="2"/>
      <c r="F27" s="1" t="s">
        <v>3161</v>
      </c>
      <c r="G27" s="1" t="s">
        <v>481</v>
      </c>
      <c r="H27" s="1" t="s">
        <v>1521</v>
      </c>
      <c r="I27" s="1" t="s">
        <v>1522</v>
      </c>
      <c r="J27" s="1" t="s">
        <v>3602</v>
      </c>
      <c r="K27" s="18" t="s">
        <v>1523</v>
      </c>
      <c r="L27" s="1" t="s">
        <v>5427</v>
      </c>
      <c r="M27" s="1" t="s">
        <v>5426</v>
      </c>
      <c r="N27" s="1" t="s">
        <v>1525</v>
      </c>
      <c r="O27" s="1">
        <v>14001</v>
      </c>
      <c r="Y27" s="1" t="s">
        <v>3196</v>
      </c>
      <c r="Z27" s="1" t="s">
        <v>3161</v>
      </c>
      <c r="AA27" s="2" t="s">
        <v>3099</v>
      </c>
      <c r="AB27" s="3" t="s">
        <v>3161</v>
      </c>
      <c r="AC27" s="3" t="s">
        <v>4712</v>
      </c>
      <c r="AD27" s="1" t="s">
        <v>2564</v>
      </c>
      <c r="AI27" s="1" t="s">
        <v>3162</v>
      </c>
      <c r="AL27" s="1" t="s">
        <v>3162</v>
      </c>
      <c r="AM27" s="1" t="s">
        <v>3162</v>
      </c>
      <c r="AN27" s="1" t="s">
        <v>3162</v>
      </c>
      <c r="AO27" s="1" t="s">
        <v>3162</v>
      </c>
      <c r="AS27" s="1" t="s">
        <v>3162</v>
      </c>
      <c r="AW27" s="1" t="s">
        <v>3162</v>
      </c>
      <c r="AY27" s="1" t="s">
        <v>3162</v>
      </c>
      <c r="AZ27" s="1" t="s">
        <v>3162</v>
      </c>
      <c r="BA27" s="1">
        <f>COUNTA(AE27:AZ27)</f>
        <v>9</v>
      </c>
      <c r="CY27" s="1" t="s">
        <v>4682</v>
      </c>
      <c r="DA27" s="1" t="s">
        <v>4682</v>
      </c>
      <c r="DB27" s="1" t="s">
        <v>481</v>
      </c>
      <c r="DC27" s="1" t="s">
        <v>481</v>
      </c>
      <c r="DD27" s="1" t="s">
        <v>481</v>
      </c>
      <c r="DE27" s="1" t="s">
        <v>481</v>
      </c>
      <c r="DG27" s="1" t="s">
        <v>481</v>
      </c>
      <c r="DH27" s="1" t="s">
        <v>481</v>
      </c>
      <c r="DI27" s="1" t="s">
        <v>481</v>
      </c>
      <c r="DJ27" s="1" t="s">
        <v>481</v>
      </c>
      <c r="DK27" s="1" t="s">
        <v>481</v>
      </c>
      <c r="DL27" s="1" t="s">
        <v>481</v>
      </c>
      <c r="DN27" s="1" t="s">
        <v>481</v>
      </c>
      <c r="DV27" s="1">
        <f t="shared" si="3"/>
        <v>13</v>
      </c>
      <c r="DW27" s="1" t="s">
        <v>481</v>
      </c>
      <c r="DX27" s="1" t="s">
        <v>3158</v>
      </c>
      <c r="DY27" s="1" t="s">
        <v>3158</v>
      </c>
      <c r="DZ27" s="1" t="s">
        <v>3158</v>
      </c>
      <c r="EA27" s="1" t="s">
        <v>3158</v>
      </c>
      <c r="EB27" s="1" t="s">
        <v>3158</v>
      </c>
      <c r="EV27" s="1">
        <f t="shared" si="4"/>
        <v>0</v>
      </c>
    </row>
    <row r="28" spans="1:152" s="1" customFormat="1" ht="15" x14ac:dyDescent="0.25">
      <c r="B28" s="2">
        <v>45610</v>
      </c>
      <c r="C28" s="2">
        <v>45239</v>
      </c>
      <c r="D28" s="2"/>
      <c r="E28" s="2"/>
      <c r="G28" s="1" t="s">
        <v>481</v>
      </c>
      <c r="H28" s="1" t="s">
        <v>5600</v>
      </c>
      <c r="I28" s="1" t="s">
        <v>5598</v>
      </c>
      <c r="J28" s="1" t="s">
        <v>5601</v>
      </c>
      <c r="K28" s="4" t="s">
        <v>5602</v>
      </c>
      <c r="AA28" s="2"/>
      <c r="AB28" s="3"/>
      <c r="AC28" s="3"/>
      <c r="DE28" s="1" t="s">
        <v>481</v>
      </c>
      <c r="DF28" s="1" t="s">
        <v>481</v>
      </c>
      <c r="DG28" s="1" t="s">
        <v>481</v>
      </c>
      <c r="DH28" s="1" t="s">
        <v>481</v>
      </c>
      <c r="DI28" s="1" t="s">
        <v>481</v>
      </c>
      <c r="DJ28" s="1" t="s">
        <v>481</v>
      </c>
      <c r="DV28" s="1">
        <f t="shared" si="3"/>
        <v>6</v>
      </c>
      <c r="DX28" s="1" t="s">
        <v>481</v>
      </c>
      <c r="DY28" s="1" t="s">
        <v>481</v>
      </c>
      <c r="DZ28" s="1" t="s">
        <v>481</v>
      </c>
      <c r="EV28" s="1">
        <f t="shared" si="4"/>
        <v>0</v>
      </c>
    </row>
    <row r="29" spans="1:152" s="1" customFormat="1" ht="15" x14ac:dyDescent="0.25">
      <c r="B29" s="2">
        <v>45610</v>
      </c>
      <c r="C29" s="2">
        <v>45239</v>
      </c>
      <c r="D29" s="2"/>
      <c r="E29" s="2"/>
      <c r="G29" s="1" t="s">
        <v>3158</v>
      </c>
      <c r="H29" s="1" t="s">
        <v>5600</v>
      </c>
      <c r="I29" s="1" t="s">
        <v>436</v>
      </c>
      <c r="J29" s="1" t="s">
        <v>5601</v>
      </c>
      <c r="K29" s="4" t="s">
        <v>5602</v>
      </c>
      <c r="AA29" s="2"/>
      <c r="AB29" s="3"/>
      <c r="AC29" s="3"/>
      <c r="DE29" s="1" t="s">
        <v>481</v>
      </c>
      <c r="DF29" s="1" t="s">
        <v>481</v>
      </c>
      <c r="DG29" s="1" t="s">
        <v>481</v>
      </c>
      <c r="DH29" s="1" t="s">
        <v>481</v>
      </c>
      <c r="DI29" s="1" t="s">
        <v>481</v>
      </c>
      <c r="DJ29" s="1" t="s">
        <v>481</v>
      </c>
      <c r="DV29" s="1">
        <f t="shared" si="3"/>
        <v>6</v>
      </c>
      <c r="DX29" s="1" t="s">
        <v>481</v>
      </c>
      <c r="DY29" s="1" t="s">
        <v>3158</v>
      </c>
      <c r="DZ29" s="1" t="s">
        <v>481</v>
      </c>
      <c r="EV29" s="1">
        <f t="shared" si="4"/>
        <v>0</v>
      </c>
    </row>
    <row r="30" spans="1:152" s="1" customFormat="1" ht="15" x14ac:dyDescent="0.25">
      <c r="B30" s="2">
        <v>45610</v>
      </c>
      <c r="C30" s="2">
        <v>45246</v>
      </c>
      <c r="D30" s="2"/>
      <c r="F30" s="1" t="s">
        <v>3161</v>
      </c>
      <c r="G30" s="1" t="s">
        <v>481</v>
      </c>
      <c r="H30" s="1" t="s">
        <v>832</v>
      </c>
      <c r="I30" s="1" t="s">
        <v>3082</v>
      </c>
      <c r="J30" s="1" t="s">
        <v>2816</v>
      </c>
      <c r="K30" s="4" t="s">
        <v>3242</v>
      </c>
      <c r="L30" s="1" t="s">
        <v>836</v>
      </c>
      <c r="M30" s="1" t="s">
        <v>924</v>
      </c>
      <c r="N30" s="1" t="s">
        <v>4426</v>
      </c>
      <c r="O30" s="1">
        <v>85257</v>
      </c>
      <c r="P30" s="1" t="s">
        <v>4213</v>
      </c>
      <c r="Q30" s="14">
        <v>13954</v>
      </c>
      <c r="T30" s="1">
        <v>1</v>
      </c>
      <c r="W30" s="1" t="s">
        <v>297</v>
      </c>
      <c r="Y30" s="1" t="s">
        <v>3160</v>
      </c>
      <c r="Z30" s="1" t="s">
        <v>3161</v>
      </c>
      <c r="AA30" s="2" t="s">
        <v>1433</v>
      </c>
      <c r="AB30" s="3" t="s">
        <v>3161</v>
      </c>
      <c r="AC30" s="3" t="s">
        <v>4712</v>
      </c>
      <c r="AD30" s="1" t="s">
        <v>2388</v>
      </c>
      <c r="AF30" s="1" t="s">
        <v>481</v>
      </c>
      <c r="AG30" s="1" t="s">
        <v>481</v>
      </c>
      <c r="AJ30" s="1" t="s">
        <v>481</v>
      </c>
      <c r="AO30" s="1" t="s">
        <v>481</v>
      </c>
      <c r="AP30" s="1" t="s">
        <v>481</v>
      </c>
      <c r="AR30" s="1" t="s">
        <v>481</v>
      </c>
      <c r="AS30" s="1" t="s">
        <v>481</v>
      </c>
      <c r="AT30" s="1" t="s">
        <v>481</v>
      </c>
      <c r="AU30" s="1" t="s">
        <v>481</v>
      </c>
      <c r="AW30" s="1" t="s">
        <v>481</v>
      </c>
      <c r="AX30" s="1" t="s">
        <v>481</v>
      </c>
      <c r="AY30" s="1" t="s">
        <v>481</v>
      </c>
      <c r="AZ30" s="1" t="s">
        <v>481</v>
      </c>
      <c r="BA30" s="1">
        <f t="shared" ref="BA30:BA36" si="5">COUNTA(AE30:AZ30)</f>
        <v>13</v>
      </c>
      <c r="BD30" s="1" t="s">
        <v>4712</v>
      </c>
      <c r="BE30" s="1" t="s">
        <v>4712</v>
      </c>
      <c r="BF30" s="1" t="s">
        <v>4712</v>
      </c>
      <c r="BG30" s="1" t="s">
        <v>4712</v>
      </c>
      <c r="BH30" s="1" t="s">
        <v>4712</v>
      </c>
      <c r="BI30" s="1" t="s">
        <v>4712</v>
      </c>
      <c r="BJ30" s="1" t="s">
        <v>4712</v>
      </c>
      <c r="BK30" s="1" t="s">
        <v>4712</v>
      </c>
      <c r="BL30" s="1" t="s">
        <v>4712</v>
      </c>
      <c r="BM30" s="1" t="s">
        <v>4712</v>
      </c>
      <c r="BP30" s="1" t="s">
        <v>4712</v>
      </c>
      <c r="BQ30" s="1" t="s">
        <v>4712</v>
      </c>
      <c r="CD30" s="1" t="s">
        <v>4712</v>
      </c>
      <c r="CF30" s="1" t="s">
        <v>4712</v>
      </c>
      <c r="CY30" s="1" t="s">
        <v>4682</v>
      </c>
      <c r="DA30" s="1" t="s">
        <v>4682</v>
      </c>
      <c r="DB30" s="1" t="s">
        <v>481</v>
      </c>
      <c r="DF30" s="1" t="s">
        <v>481</v>
      </c>
      <c r="DG30" s="1" t="s">
        <v>481</v>
      </c>
      <c r="DH30" s="1" t="s">
        <v>481</v>
      </c>
      <c r="DI30" s="1" t="s">
        <v>481</v>
      </c>
      <c r="DJ30" s="1" t="s">
        <v>481</v>
      </c>
      <c r="DO30" s="1" t="s">
        <v>481</v>
      </c>
      <c r="DV30" s="1">
        <f t="shared" si="3"/>
        <v>9</v>
      </c>
      <c r="DY30" s="1" t="s">
        <v>481</v>
      </c>
      <c r="EB30" s="1" t="s">
        <v>481</v>
      </c>
      <c r="EV30" s="1">
        <f t="shared" si="4"/>
        <v>0</v>
      </c>
    </row>
    <row r="31" spans="1:152" s="1" customFormat="1" ht="15" x14ac:dyDescent="0.25">
      <c r="A31" s="8"/>
      <c r="B31" s="2">
        <v>45610</v>
      </c>
      <c r="C31" s="2">
        <v>45232</v>
      </c>
      <c r="D31" s="2"/>
      <c r="E31" s="2"/>
      <c r="F31" s="1" t="s">
        <v>3161</v>
      </c>
      <c r="G31" s="1" t="s">
        <v>481</v>
      </c>
      <c r="H31" s="1" t="s">
        <v>3296</v>
      </c>
      <c r="I31" s="1" t="s">
        <v>116</v>
      </c>
      <c r="J31" s="1" t="s">
        <v>5744</v>
      </c>
      <c r="K31" s="18"/>
      <c r="L31" s="1" t="s">
        <v>2791</v>
      </c>
      <c r="M31" s="1" t="s">
        <v>488</v>
      </c>
      <c r="N31" s="1" t="s">
        <v>296</v>
      </c>
      <c r="O31" s="1">
        <v>85209</v>
      </c>
      <c r="AA31" s="2" t="s">
        <v>4412</v>
      </c>
      <c r="AB31" s="3"/>
      <c r="AC31" s="1" t="s">
        <v>3162</v>
      </c>
      <c r="AH31" s="1" t="s">
        <v>3162</v>
      </c>
      <c r="AK31" s="1" t="s">
        <v>3162</v>
      </c>
      <c r="AU31" s="1" t="s">
        <v>3162</v>
      </c>
      <c r="AW31" s="1" t="s">
        <v>3162</v>
      </c>
      <c r="BA31" s="1">
        <f t="shared" si="5"/>
        <v>4</v>
      </c>
      <c r="CY31" s="1" t="s">
        <v>3162</v>
      </c>
      <c r="DB31" s="1" t="s">
        <v>3162</v>
      </c>
      <c r="DF31" s="1" t="s">
        <v>3162</v>
      </c>
      <c r="DG31" s="1" t="s">
        <v>3162</v>
      </c>
      <c r="DV31" s="1">
        <f t="shared" si="3"/>
        <v>4</v>
      </c>
      <c r="DW31" s="1" t="s">
        <v>481</v>
      </c>
      <c r="EV31" s="1">
        <f t="shared" si="4"/>
        <v>0</v>
      </c>
    </row>
    <row r="32" spans="1:152" s="1" customFormat="1" ht="15" x14ac:dyDescent="0.25">
      <c r="B32" s="2">
        <v>45610</v>
      </c>
      <c r="C32" s="2">
        <v>45232</v>
      </c>
      <c r="D32" s="2"/>
      <c r="F32" s="1" t="s">
        <v>3162</v>
      </c>
      <c r="G32" s="1" t="s">
        <v>481</v>
      </c>
      <c r="H32" s="1" t="s">
        <v>3549</v>
      </c>
      <c r="I32" s="1" t="s">
        <v>4510</v>
      </c>
      <c r="J32" s="1" t="s">
        <v>5308</v>
      </c>
      <c r="K32" s="18" t="s">
        <v>3551</v>
      </c>
      <c r="L32" s="1" t="s">
        <v>3550</v>
      </c>
      <c r="M32" s="1" t="s">
        <v>488</v>
      </c>
      <c r="N32" s="1" t="s">
        <v>296</v>
      </c>
      <c r="O32" s="1">
        <v>85206</v>
      </c>
      <c r="P32" s="1" t="s">
        <v>4213</v>
      </c>
      <c r="R32" s="1">
        <v>1</v>
      </c>
      <c r="S32" s="1" t="s">
        <v>3357</v>
      </c>
      <c r="T32" s="1">
        <v>1</v>
      </c>
      <c r="U32" s="1">
        <v>1</v>
      </c>
      <c r="AA32" s="1" t="s">
        <v>1692</v>
      </c>
      <c r="AB32" s="3"/>
      <c r="AC32" s="3"/>
      <c r="AD32" s="1" t="s">
        <v>2388</v>
      </c>
      <c r="AE32" s="1" t="s">
        <v>481</v>
      </c>
      <c r="AG32" s="1" t="s">
        <v>3158</v>
      </c>
      <c r="AH32" s="1" t="s">
        <v>3158</v>
      </c>
      <c r="AI32" s="1" t="s">
        <v>481</v>
      </c>
      <c r="AO32" s="1" t="s">
        <v>481</v>
      </c>
      <c r="AQ32" s="1" t="s">
        <v>481</v>
      </c>
      <c r="AR32" s="1" t="s">
        <v>481</v>
      </c>
      <c r="AS32" s="1" t="s">
        <v>481</v>
      </c>
      <c r="AX32" s="1" t="s">
        <v>481</v>
      </c>
      <c r="AY32" s="1" t="s">
        <v>481</v>
      </c>
      <c r="BA32" s="1">
        <f t="shared" si="5"/>
        <v>10</v>
      </c>
      <c r="DA32" s="1" t="s">
        <v>4682</v>
      </c>
      <c r="DB32" s="1" t="s">
        <v>481</v>
      </c>
      <c r="DC32" s="1" t="s">
        <v>481</v>
      </c>
      <c r="DE32" s="1" t="s">
        <v>3158</v>
      </c>
      <c r="DF32" s="1" t="s">
        <v>481</v>
      </c>
      <c r="DG32" s="1" t="s">
        <v>481</v>
      </c>
      <c r="DJ32" s="1" t="s">
        <v>481</v>
      </c>
      <c r="DK32" s="1" t="s">
        <v>481</v>
      </c>
      <c r="DL32" s="1" t="s">
        <v>481</v>
      </c>
      <c r="DN32" s="1" t="s">
        <v>481</v>
      </c>
      <c r="DO32" s="1" t="s">
        <v>481</v>
      </c>
      <c r="DV32" s="1">
        <f t="shared" si="3"/>
        <v>11</v>
      </c>
      <c r="DW32" s="1" t="s">
        <v>481</v>
      </c>
      <c r="DX32" s="1" t="s">
        <v>3158</v>
      </c>
      <c r="DY32" s="1" t="s">
        <v>481</v>
      </c>
      <c r="DZ32" s="1" t="s">
        <v>481</v>
      </c>
      <c r="EV32" s="1">
        <f t="shared" si="4"/>
        <v>0</v>
      </c>
    </row>
    <row r="33" spans="1:179" s="1" customFormat="1" ht="15" x14ac:dyDescent="0.25">
      <c r="B33" s="2">
        <v>45610</v>
      </c>
      <c r="C33" s="2">
        <v>45232</v>
      </c>
      <c r="D33" s="2"/>
      <c r="F33" s="1" t="s">
        <v>3161</v>
      </c>
      <c r="G33" s="1" t="s">
        <v>481</v>
      </c>
      <c r="H33" s="1" t="s">
        <v>5411</v>
      </c>
      <c r="I33" s="1" t="s">
        <v>2728</v>
      </c>
      <c r="J33" s="1" t="s">
        <v>5448</v>
      </c>
      <c r="K33" s="4" t="s">
        <v>5449</v>
      </c>
      <c r="L33" s="1" t="s">
        <v>5450</v>
      </c>
      <c r="M33" s="1" t="s">
        <v>488</v>
      </c>
      <c r="N33" s="1" t="s">
        <v>296</v>
      </c>
      <c r="O33" s="1">
        <v>85205</v>
      </c>
      <c r="AA33" s="2"/>
      <c r="AB33" s="3"/>
      <c r="AC33" s="3"/>
      <c r="BA33" s="1">
        <f t="shared" si="5"/>
        <v>0</v>
      </c>
      <c r="CY33" s="1" t="s">
        <v>4682</v>
      </c>
      <c r="CZ33" s="1" t="s">
        <v>4682</v>
      </c>
      <c r="DA33" s="1" t="s">
        <v>4682</v>
      </c>
      <c r="DB33" s="1" t="s">
        <v>481</v>
      </c>
      <c r="DC33" s="1" t="s">
        <v>481</v>
      </c>
      <c r="DD33" s="1" t="s">
        <v>481</v>
      </c>
      <c r="DE33" s="1" t="s">
        <v>481</v>
      </c>
      <c r="DG33" s="1" t="s">
        <v>481</v>
      </c>
      <c r="DH33" s="1" t="s">
        <v>481</v>
      </c>
      <c r="DI33" s="1" t="s">
        <v>481</v>
      </c>
      <c r="DJ33" s="1" t="s">
        <v>481</v>
      </c>
      <c r="DK33" s="1" t="s">
        <v>481</v>
      </c>
      <c r="DL33" s="1" t="s">
        <v>481</v>
      </c>
      <c r="DN33" s="1" t="s">
        <v>481</v>
      </c>
      <c r="DO33" s="1" t="s">
        <v>481</v>
      </c>
      <c r="DV33" s="1">
        <f t="shared" si="3"/>
        <v>15</v>
      </c>
      <c r="DW33" s="1" t="s">
        <v>481</v>
      </c>
      <c r="DX33" s="1" t="s">
        <v>481</v>
      </c>
      <c r="DY33" s="1" t="s">
        <v>481</v>
      </c>
      <c r="DZ33" s="1" t="s">
        <v>481</v>
      </c>
      <c r="EB33" s="1" t="s">
        <v>481</v>
      </c>
      <c r="EV33" s="1">
        <f t="shared" si="4"/>
        <v>0</v>
      </c>
    </row>
    <row r="34" spans="1:179" s="1" customFormat="1" ht="15" x14ac:dyDescent="0.25">
      <c r="B34" s="2">
        <v>45610</v>
      </c>
      <c r="C34" s="2">
        <v>45232</v>
      </c>
      <c r="D34" s="2"/>
      <c r="F34" s="1" t="s">
        <v>3161</v>
      </c>
      <c r="G34" s="1" t="s">
        <v>3158</v>
      </c>
      <c r="H34" s="1" t="s">
        <v>5411</v>
      </c>
      <c r="I34" s="1" t="s">
        <v>1871</v>
      </c>
      <c r="J34" s="1" t="s">
        <v>5448</v>
      </c>
      <c r="K34" s="4" t="s">
        <v>3429</v>
      </c>
      <c r="L34" s="1" t="s">
        <v>5450</v>
      </c>
      <c r="M34" s="1" t="s">
        <v>488</v>
      </c>
      <c r="N34" s="1" t="s">
        <v>296</v>
      </c>
      <c r="O34" s="1">
        <v>85205</v>
      </c>
      <c r="AA34" s="2"/>
      <c r="AB34" s="3"/>
      <c r="AC34" s="3"/>
      <c r="BA34" s="1">
        <f t="shared" si="5"/>
        <v>0</v>
      </c>
      <c r="CY34" s="1" t="s">
        <v>4682</v>
      </c>
      <c r="CZ34" s="1" t="s">
        <v>4682</v>
      </c>
      <c r="DA34" s="1" t="s">
        <v>4682</v>
      </c>
      <c r="DB34" s="1" t="s">
        <v>481</v>
      </c>
      <c r="DC34" s="1" t="s">
        <v>481</v>
      </c>
      <c r="DD34" s="1" t="s">
        <v>481</v>
      </c>
      <c r="DE34" s="1" t="s">
        <v>481</v>
      </c>
      <c r="DG34" s="1" t="s">
        <v>3158</v>
      </c>
      <c r="DH34" s="1" t="s">
        <v>481</v>
      </c>
      <c r="DI34" s="1" t="s">
        <v>481</v>
      </c>
      <c r="DJ34" s="1" t="s">
        <v>481</v>
      </c>
      <c r="DK34" s="1" t="s">
        <v>3158</v>
      </c>
      <c r="DL34" s="1" t="s">
        <v>481</v>
      </c>
      <c r="DN34" s="1" t="s">
        <v>481</v>
      </c>
      <c r="DO34" s="1" t="s">
        <v>481</v>
      </c>
      <c r="DV34" s="1">
        <f t="shared" si="3"/>
        <v>15</v>
      </c>
      <c r="DW34" s="1" t="s">
        <v>481</v>
      </c>
      <c r="DX34" s="1" t="s">
        <v>481</v>
      </c>
      <c r="DY34" s="1" t="s">
        <v>481</v>
      </c>
      <c r="DZ34" s="1" t="s">
        <v>481</v>
      </c>
      <c r="EB34" s="1" t="s">
        <v>481</v>
      </c>
      <c r="EV34" s="1">
        <f t="shared" si="4"/>
        <v>0</v>
      </c>
    </row>
    <row r="35" spans="1:179" s="1" customFormat="1" ht="15" x14ac:dyDescent="0.25">
      <c r="A35" s="1" t="s">
        <v>1058</v>
      </c>
      <c r="B35" s="2">
        <v>45610</v>
      </c>
      <c r="C35" s="2">
        <v>45232</v>
      </c>
      <c r="D35" s="2"/>
      <c r="F35" s="1" t="s">
        <v>3161</v>
      </c>
      <c r="G35" s="1" t="s">
        <v>3158</v>
      </c>
      <c r="H35" s="1" t="s">
        <v>2123</v>
      </c>
      <c r="I35" s="1" t="s">
        <v>2124</v>
      </c>
      <c r="J35" s="1" t="s">
        <v>5309</v>
      </c>
      <c r="K35" s="18" t="s">
        <v>2137</v>
      </c>
      <c r="L35" s="1" t="s">
        <v>2139</v>
      </c>
      <c r="M35" s="1" t="s">
        <v>3192</v>
      </c>
      <c r="N35" s="1" t="s">
        <v>296</v>
      </c>
      <c r="O35" s="1">
        <v>85118</v>
      </c>
      <c r="P35" s="1" t="s">
        <v>4213</v>
      </c>
      <c r="Y35" s="1" t="s">
        <v>3196</v>
      </c>
      <c r="Z35" s="1" t="s">
        <v>3161</v>
      </c>
      <c r="AA35" s="2" t="s">
        <v>1040</v>
      </c>
      <c r="AB35" s="3" t="s">
        <v>3161</v>
      </c>
      <c r="AC35" s="3" t="s">
        <v>4712</v>
      </c>
      <c r="AD35" s="1" t="s">
        <v>2564</v>
      </c>
      <c r="AE35" s="1" t="s">
        <v>3158</v>
      </c>
      <c r="AF35" s="1" t="s">
        <v>481</v>
      </c>
      <c r="AG35" s="1" t="s">
        <v>481</v>
      </c>
      <c r="AH35" s="1" t="s">
        <v>481</v>
      </c>
      <c r="AI35" s="1" t="s">
        <v>3158</v>
      </c>
      <c r="AJ35" s="1" t="s">
        <v>3158</v>
      </c>
      <c r="AM35" s="1" t="s">
        <v>3158</v>
      </c>
      <c r="AN35" s="1" t="s">
        <v>3158</v>
      </c>
      <c r="AO35" s="1" t="s">
        <v>3158</v>
      </c>
      <c r="AP35" s="1" t="s">
        <v>3158</v>
      </c>
      <c r="AQ35" s="1" t="s">
        <v>3158</v>
      </c>
      <c r="AR35" s="1" t="s">
        <v>3158</v>
      </c>
      <c r="AS35" s="1" t="s">
        <v>3158</v>
      </c>
      <c r="AT35" s="1" t="s">
        <v>3158</v>
      </c>
      <c r="AU35" s="1" t="s">
        <v>3158</v>
      </c>
      <c r="AV35" s="1" t="s">
        <v>3158</v>
      </c>
      <c r="AW35" s="1" t="s">
        <v>3158</v>
      </c>
      <c r="AX35" s="1" t="s">
        <v>3158</v>
      </c>
      <c r="AY35" s="1" t="s">
        <v>3158</v>
      </c>
      <c r="AZ35" s="1" t="s">
        <v>3158</v>
      </c>
      <c r="BA35" s="1">
        <f t="shared" si="5"/>
        <v>20</v>
      </c>
      <c r="BD35" s="1" t="s">
        <v>4712</v>
      </c>
      <c r="BE35" s="1" t="s">
        <v>5053</v>
      </c>
      <c r="BF35" s="1" t="s">
        <v>4712</v>
      </c>
      <c r="CY35" s="1" t="s">
        <v>283</v>
      </c>
      <c r="DA35" s="1" t="s">
        <v>283</v>
      </c>
      <c r="DB35" s="1" t="s">
        <v>3158</v>
      </c>
      <c r="DC35" s="1" t="s">
        <v>3158</v>
      </c>
      <c r="DD35" s="1" t="s">
        <v>3158</v>
      </c>
      <c r="DE35" s="1" t="s">
        <v>3158</v>
      </c>
      <c r="DF35" s="1" t="s">
        <v>3158</v>
      </c>
      <c r="DG35" s="1" t="s">
        <v>3158</v>
      </c>
      <c r="DH35" s="1" t="s">
        <v>3158</v>
      </c>
      <c r="DI35" s="1" t="s">
        <v>481</v>
      </c>
      <c r="DJ35" s="1" t="s">
        <v>481</v>
      </c>
      <c r="DK35" s="1" t="s">
        <v>3158</v>
      </c>
      <c r="DL35" s="1" t="s">
        <v>3158</v>
      </c>
      <c r="DN35" s="1" t="s">
        <v>3158</v>
      </c>
      <c r="DO35" s="1" t="s">
        <v>3158</v>
      </c>
      <c r="DV35" s="1">
        <f t="shared" si="3"/>
        <v>15</v>
      </c>
      <c r="DW35" s="1" t="s">
        <v>3158</v>
      </c>
      <c r="DX35" s="1" t="s">
        <v>3158</v>
      </c>
      <c r="DY35" s="1" t="s">
        <v>3158</v>
      </c>
      <c r="DZ35" s="1" t="s">
        <v>3158</v>
      </c>
      <c r="EA35" s="1" t="s">
        <v>3158</v>
      </c>
      <c r="EB35" s="1" t="s">
        <v>3158</v>
      </c>
      <c r="EV35" s="1">
        <f t="shared" si="4"/>
        <v>0</v>
      </c>
    </row>
    <row r="36" spans="1:179" s="1" customFormat="1" ht="15" x14ac:dyDescent="0.25">
      <c r="A36" s="1" t="s">
        <v>1058</v>
      </c>
      <c r="B36" s="2">
        <v>45610</v>
      </c>
      <c r="C36" s="2">
        <v>45239</v>
      </c>
      <c r="D36" s="2"/>
      <c r="F36" s="1" t="s">
        <v>3162</v>
      </c>
      <c r="G36" s="1" t="s">
        <v>3158</v>
      </c>
      <c r="H36" s="1" t="s">
        <v>1433</v>
      </c>
      <c r="I36" s="1" t="s">
        <v>3794</v>
      </c>
      <c r="J36" s="1" t="s">
        <v>1436</v>
      </c>
      <c r="K36" s="4" t="s">
        <v>3243</v>
      </c>
      <c r="L36" s="1" t="s">
        <v>836</v>
      </c>
      <c r="M36" s="1" t="s">
        <v>924</v>
      </c>
      <c r="N36" s="1" t="s">
        <v>296</v>
      </c>
      <c r="O36" s="1">
        <v>85257</v>
      </c>
      <c r="P36" s="1" t="s">
        <v>4213</v>
      </c>
      <c r="T36" s="1">
        <v>1</v>
      </c>
      <c r="X36" s="1" t="s">
        <v>1436</v>
      </c>
      <c r="Y36" s="1" t="s">
        <v>3160</v>
      </c>
      <c r="AA36" s="2" t="s">
        <v>832</v>
      </c>
      <c r="AB36" s="3" t="s">
        <v>3161</v>
      </c>
      <c r="AC36" s="3" t="s">
        <v>4712</v>
      </c>
      <c r="AD36" s="1" t="s">
        <v>2388</v>
      </c>
      <c r="AF36" s="1" t="s">
        <v>3158</v>
      </c>
      <c r="AG36" s="1" t="s">
        <v>3158</v>
      </c>
      <c r="AH36" s="1" t="s">
        <v>3158</v>
      </c>
      <c r="AI36" s="1" t="s">
        <v>3158</v>
      </c>
      <c r="AJ36" s="1" t="s">
        <v>3158</v>
      </c>
      <c r="AM36" s="1" t="s">
        <v>3158</v>
      </c>
      <c r="AN36" s="1" t="s">
        <v>3158</v>
      </c>
      <c r="AO36" s="1" t="s">
        <v>3158</v>
      </c>
      <c r="AP36" s="1" t="s">
        <v>3158</v>
      </c>
      <c r="AQ36" s="1" t="s">
        <v>3158</v>
      </c>
      <c r="AR36" s="1" t="s">
        <v>3158</v>
      </c>
      <c r="AS36" s="1" t="s">
        <v>3158</v>
      </c>
      <c r="AT36" s="1" t="s">
        <v>3158</v>
      </c>
      <c r="AU36" s="1" t="s">
        <v>3158</v>
      </c>
      <c r="AV36" s="1" t="s">
        <v>3158</v>
      </c>
      <c r="AW36" s="1" t="s">
        <v>3158</v>
      </c>
      <c r="AX36" s="1" t="s">
        <v>3158</v>
      </c>
      <c r="AY36" s="1" t="s">
        <v>3158</v>
      </c>
      <c r="AZ36" s="1" t="s">
        <v>3158</v>
      </c>
      <c r="BA36" s="1">
        <f t="shared" si="5"/>
        <v>19</v>
      </c>
      <c r="BD36" s="1" t="s">
        <v>4712</v>
      </c>
      <c r="BE36" s="1" t="s">
        <v>4712</v>
      </c>
      <c r="BF36" s="1" t="s">
        <v>4712</v>
      </c>
      <c r="BG36" s="1" t="s">
        <v>4712</v>
      </c>
      <c r="BH36" s="1" t="s">
        <v>4712</v>
      </c>
      <c r="BI36" s="1" t="s">
        <v>4712</v>
      </c>
      <c r="BJ36" s="1" t="s">
        <v>4712</v>
      </c>
      <c r="BK36" s="1" t="s">
        <v>4712</v>
      </c>
      <c r="BL36" s="1" t="s">
        <v>4712</v>
      </c>
      <c r="BM36" s="1" t="s">
        <v>4712</v>
      </c>
      <c r="BP36" s="1" t="s">
        <v>4712</v>
      </c>
      <c r="BQ36" s="1" t="s">
        <v>4712</v>
      </c>
      <c r="CD36" s="1" t="s">
        <v>4712</v>
      </c>
      <c r="CF36" s="1" t="s">
        <v>4712</v>
      </c>
      <c r="CY36" s="1" t="s">
        <v>283</v>
      </c>
      <c r="DA36" s="1" t="s">
        <v>283</v>
      </c>
      <c r="DB36" s="1" t="s">
        <v>3158</v>
      </c>
      <c r="DC36" s="1" t="s">
        <v>3158</v>
      </c>
      <c r="DD36" s="1" t="s">
        <v>3158</v>
      </c>
      <c r="DE36" s="1" t="s">
        <v>3158</v>
      </c>
      <c r="DF36" s="1" t="s">
        <v>3158</v>
      </c>
      <c r="DG36" s="1" t="s">
        <v>3158</v>
      </c>
      <c r="DH36" s="1" t="s">
        <v>3158</v>
      </c>
      <c r="DI36" s="1" t="s">
        <v>3158</v>
      </c>
      <c r="DJ36" s="1" t="s">
        <v>481</v>
      </c>
      <c r="DK36" s="1" t="s">
        <v>3158</v>
      </c>
      <c r="DL36" s="1" t="s">
        <v>3158</v>
      </c>
      <c r="DN36" s="1" t="s">
        <v>3158</v>
      </c>
      <c r="DO36" s="1" t="s">
        <v>3158</v>
      </c>
      <c r="DV36" s="1">
        <f t="shared" si="3"/>
        <v>15</v>
      </c>
      <c r="DX36" s="1" t="s">
        <v>3158</v>
      </c>
      <c r="DY36" s="1" t="s">
        <v>3158</v>
      </c>
      <c r="DZ36" s="1" t="s">
        <v>3158</v>
      </c>
      <c r="EB36" s="1" t="s">
        <v>3158</v>
      </c>
      <c r="EV36" s="1">
        <f t="shared" si="4"/>
        <v>0</v>
      </c>
    </row>
    <row r="37" spans="1:179" ht="15" x14ac:dyDescent="0.25">
      <c r="A37" s="3"/>
      <c r="B37" s="3">
        <f>COUNTA(B2:B36)</f>
        <v>35</v>
      </c>
      <c r="C37" s="3">
        <f>COUNTA(C2:C36)</f>
        <v>31</v>
      </c>
      <c r="D37" s="3">
        <f>COUNTA(D2:D36)</f>
        <v>4</v>
      </c>
      <c r="E37" s="3">
        <f>COUNTA(E2:E36)</f>
        <v>1</v>
      </c>
      <c r="F37" s="3"/>
      <c r="G37" s="1"/>
      <c r="H37" s="6">
        <v>45610</v>
      </c>
      <c r="I37" s="1" t="s">
        <v>3432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2"/>
      <c r="W37" s="3"/>
      <c r="X37" s="1"/>
      <c r="Y37" s="1"/>
      <c r="Z37" s="1"/>
      <c r="AA37" s="1" t="s">
        <v>4712</v>
      </c>
      <c r="AB37" s="1" t="s">
        <v>4712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</row>
    <row r="38" spans="1:179" s="1" customFormat="1" ht="15" x14ac:dyDescent="0.25">
      <c r="A38" s="8"/>
      <c r="B38" s="2">
        <v>45617</v>
      </c>
      <c r="C38" s="2">
        <v>45246</v>
      </c>
      <c r="D38" s="2"/>
      <c r="G38" s="1" t="s">
        <v>3158</v>
      </c>
      <c r="H38" s="1" t="s">
        <v>5326</v>
      </c>
      <c r="I38" s="1" t="s">
        <v>3876</v>
      </c>
      <c r="J38" s="1" t="s">
        <v>5713</v>
      </c>
      <c r="K38" s="18"/>
      <c r="Y38" s="2"/>
      <c r="Z38" s="3"/>
      <c r="AA38" s="1" t="s">
        <v>669</v>
      </c>
      <c r="BA38" s="1">
        <f>COUNTA(AE38:AZ38)</f>
        <v>0</v>
      </c>
      <c r="DD38" s="1" t="s">
        <v>481</v>
      </c>
      <c r="DE38" s="1" t="s">
        <v>481</v>
      </c>
      <c r="DF38" s="1" t="s">
        <v>481</v>
      </c>
      <c r="DG38" s="1" t="s">
        <v>481</v>
      </c>
      <c r="DH38" s="1" t="s">
        <v>481</v>
      </c>
      <c r="DI38" s="1" t="s">
        <v>481</v>
      </c>
      <c r="DJ38" s="1" t="s">
        <v>481</v>
      </c>
      <c r="DL38" s="1" t="s">
        <v>481</v>
      </c>
      <c r="DN38" s="1" t="s">
        <v>481</v>
      </c>
      <c r="DV38" s="1">
        <f>COUNTA(CY38:DU38)</f>
        <v>9</v>
      </c>
      <c r="DY38" s="1" t="s">
        <v>481</v>
      </c>
      <c r="EB38" s="1" t="s">
        <v>481</v>
      </c>
      <c r="EV38" s="1">
        <f>COUNTA(DW38:EU38)</f>
        <v>2</v>
      </c>
      <c r="FR38" s="1">
        <f>COUNTA(EW38:FQ38)</f>
        <v>0</v>
      </c>
    </row>
    <row r="39" spans="1:179" s="1" customFormat="1" ht="15" x14ac:dyDescent="0.25">
      <c r="B39" s="2">
        <v>45617</v>
      </c>
      <c r="C39" s="2">
        <v>45246</v>
      </c>
      <c r="D39" s="2"/>
      <c r="G39" s="1" t="s">
        <v>481</v>
      </c>
      <c r="H39" s="1" t="s">
        <v>5326</v>
      </c>
      <c r="I39" s="1" t="s">
        <v>669</v>
      </c>
      <c r="K39" s="18"/>
      <c r="Y39" s="2"/>
      <c r="Z39" s="3"/>
      <c r="AA39" s="1" t="s">
        <v>3876</v>
      </c>
      <c r="BA39" s="1">
        <f>COUNTA(AE39:AZ39)</f>
        <v>0</v>
      </c>
      <c r="DD39" s="1" t="s">
        <v>481</v>
      </c>
      <c r="DE39" s="1" t="s">
        <v>481</v>
      </c>
      <c r="DF39" s="1" t="s">
        <v>481</v>
      </c>
      <c r="DG39" s="1" t="s">
        <v>3158</v>
      </c>
      <c r="DH39" s="1" t="s">
        <v>481</v>
      </c>
      <c r="DI39" s="1" t="s">
        <v>481</v>
      </c>
      <c r="DJ39" s="1" t="s">
        <v>481</v>
      </c>
      <c r="DL39" s="1" t="s">
        <v>481</v>
      </c>
      <c r="DN39" s="1" t="s">
        <v>481</v>
      </c>
      <c r="DV39" s="1">
        <f>COUNTA(CY39:DU39)</f>
        <v>9</v>
      </c>
      <c r="DY39" s="1" t="s">
        <v>481</v>
      </c>
      <c r="EB39" s="1" t="s">
        <v>3158</v>
      </c>
      <c r="EV39" s="1">
        <f>COUNTA(DW39:EU39)</f>
        <v>2</v>
      </c>
      <c r="FR39" s="1">
        <f>COUNTA(EW39:FQ39)</f>
        <v>0</v>
      </c>
    </row>
    <row r="40" spans="1:179" s="1" customFormat="1" ht="15" x14ac:dyDescent="0.25">
      <c r="B40" s="2">
        <v>45617</v>
      </c>
      <c r="C40" s="2">
        <v>45274</v>
      </c>
      <c r="D40" s="2"/>
      <c r="F40" s="1" t="s">
        <v>3162</v>
      </c>
      <c r="G40" s="1" t="s">
        <v>3158</v>
      </c>
      <c r="H40" s="1" t="s">
        <v>1937</v>
      </c>
      <c r="I40" s="1" t="s">
        <v>1938</v>
      </c>
      <c r="J40" s="1" t="s">
        <v>1940</v>
      </c>
      <c r="K40" s="18" t="s">
        <v>1939</v>
      </c>
      <c r="L40" s="1" t="s">
        <v>2135</v>
      </c>
      <c r="M40" s="1" t="s">
        <v>488</v>
      </c>
      <c r="N40" s="1" t="s">
        <v>296</v>
      </c>
      <c r="O40" s="1">
        <v>85206</v>
      </c>
      <c r="P40" s="1" t="s">
        <v>4213</v>
      </c>
      <c r="R40" s="1">
        <v>1</v>
      </c>
      <c r="S40" s="1" t="s">
        <v>3357</v>
      </c>
      <c r="T40" s="1">
        <v>1</v>
      </c>
      <c r="U40" s="1">
        <v>1</v>
      </c>
      <c r="Y40" s="1" t="s">
        <v>3160</v>
      </c>
      <c r="Z40" s="1" t="s">
        <v>3161</v>
      </c>
      <c r="AA40" s="2" t="s">
        <v>2452</v>
      </c>
      <c r="AB40" s="3" t="s">
        <v>3161</v>
      </c>
      <c r="AC40" s="3"/>
      <c r="AD40" s="1" t="s">
        <v>2564</v>
      </c>
      <c r="AF40" s="1" t="s">
        <v>481</v>
      </c>
      <c r="AK40" s="1" t="s">
        <v>481</v>
      </c>
      <c r="AL40" s="1" t="s">
        <v>481</v>
      </c>
      <c r="AN40" s="1" t="s">
        <v>481</v>
      </c>
      <c r="AO40" s="1" t="s">
        <v>481</v>
      </c>
      <c r="AQ40" s="1" t="s">
        <v>481</v>
      </c>
      <c r="AR40" s="1" t="s">
        <v>481</v>
      </c>
      <c r="AW40" s="1" t="s">
        <v>481</v>
      </c>
      <c r="AY40" s="1" t="s">
        <v>481</v>
      </c>
      <c r="BA40" s="1">
        <f>COUNTA(AE40:AZ40)</f>
        <v>9</v>
      </c>
      <c r="CZ40" s="1" t="s">
        <v>4682</v>
      </c>
      <c r="DC40" s="1" t="s">
        <v>481</v>
      </c>
      <c r="DE40" s="1" t="s">
        <v>481</v>
      </c>
      <c r="DF40" s="1" t="s">
        <v>481</v>
      </c>
      <c r="DG40" s="1" t="s">
        <v>481</v>
      </c>
      <c r="DI40" s="1" t="s">
        <v>481</v>
      </c>
      <c r="DJ40" s="1" t="s">
        <v>481</v>
      </c>
      <c r="DK40" s="1" t="s">
        <v>481</v>
      </c>
      <c r="DO40" s="1" t="s">
        <v>481</v>
      </c>
      <c r="DV40" s="1">
        <f>COUNTA(CY40:DU40)</f>
        <v>9</v>
      </c>
      <c r="EV40" s="1">
        <f>COUNTA(DW40:EU40)</f>
        <v>0</v>
      </c>
      <c r="FR40" s="1">
        <f>COUNTA(EW40:FQ40)</f>
        <v>0</v>
      </c>
    </row>
    <row r="41" spans="1:179" s="1" customFormat="1" ht="15" x14ac:dyDescent="0.25">
      <c r="A41" s="3"/>
      <c r="B41" s="3">
        <f>COUNTA(B38:B40)</f>
        <v>3</v>
      </c>
      <c r="C41" s="3">
        <f>COUNTA(C38:C40)</f>
        <v>3</v>
      </c>
      <c r="D41" s="3">
        <f>COUNTA(D38:D40)</f>
        <v>0</v>
      </c>
      <c r="E41" s="3">
        <f>COUNTA(E38:E40)</f>
        <v>0</v>
      </c>
      <c r="F41" s="3"/>
      <c r="H41" s="6">
        <v>45617</v>
      </c>
      <c r="I41" s="1" t="s">
        <v>3432</v>
      </c>
      <c r="V41" s="2"/>
      <c r="W41" s="3"/>
      <c r="AA41" s="1" t="s">
        <v>4712</v>
      </c>
      <c r="AB41" s="1" t="s">
        <v>4712</v>
      </c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</row>
    <row r="42" spans="1:179" s="1" customFormat="1" ht="15" x14ac:dyDescent="0.25">
      <c r="A42" s="3"/>
      <c r="B42" s="3">
        <f>B41+B37</f>
        <v>38</v>
      </c>
      <c r="C42" s="3">
        <f>C41+C37</f>
        <v>34</v>
      </c>
      <c r="D42" s="3">
        <f>D41+D37</f>
        <v>4</v>
      </c>
      <c r="E42" s="3">
        <f>E41+E37</f>
        <v>1</v>
      </c>
      <c r="F42"/>
      <c r="G42"/>
      <c r="H42" s="11" t="s">
        <v>2671</v>
      </c>
      <c r="I42" s="1" t="s">
        <v>3432</v>
      </c>
      <c r="J42"/>
      <c r="K42"/>
      <c r="L42"/>
      <c r="M42" s="5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</row>
    <row r="43" spans="1:179" s="1" customFormat="1" ht="15" x14ac:dyDescent="0.25">
      <c r="A43" s="3"/>
      <c r="B43" s="3">
        <f>B42</f>
        <v>38</v>
      </c>
      <c r="C43" s="3">
        <f>C42</f>
        <v>34</v>
      </c>
      <c r="D43" s="3">
        <f>D42</f>
        <v>4</v>
      </c>
      <c r="E43" s="3">
        <f>E42</f>
        <v>1</v>
      </c>
      <c r="F43"/>
      <c r="G43"/>
      <c r="H43" s="11" t="s">
        <v>2672</v>
      </c>
      <c r="I43" s="1" t="s">
        <v>3432</v>
      </c>
      <c r="J43"/>
      <c r="K43"/>
      <c r="L43"/>
      <c r="M43" s="5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</row>
    <row r="44" spans="1:179" s="1" customFormat="1" ht="15" x14ac:dyDescent="0.25">
      <c r="B44" s="2">
        <v>45631</v>
      </c>
      <c r="C44" s="2">
        <v>45232</v>
      </c>
      <c r="D44" s="2"/>
      <c r="F44" s="1" t="s">
        <v>3162</v>
      </c>
      <c r="G44" s="1" t="s">
        <v>3158</v>
      </c>
      <c r="H44" s="1" t="s">
        <v>5410</v>
      </c>
      <c r="I44" s="1" t="s">
        <v>3351</v>
      </c>
      <c r="J44" s="1" t="s">
        <v>5415</v>
      </c>
      <c r="K44" s="4" t="s">
        <v>5416</v>
      </c>
      <c r="L44" s="1" t="s">
        <v>5417</v>
      </c>
      <c r="M44" s="1" t="s">
        <v>488</v>
      </c>
      <c r="N44" s="1" t="s">
        <v>296</v>
      </c>
      <c r="O44" s="1">
        <v>85205</v>
      </c>
      <c r="AA44" s="2"/>
      <c r="AB44" s="3"/>
      <c r="AC44" s="3"/>
      <c r="BA44" s="1">
        <f>COUNTA(AE44:AZ44)</f>
        <v>0</v>
      </c>
      <c r="CZ44" s="1" t="s">
        <v>481</v>
      </c>
      <c r="DA44" s="1" t="s">
        <v>481</v>
      </c>
      <c r="DC44" s="1" t="s">
        <v>481</v>
      </c>
      <c r="DE44" s="1" t="s">
        <v>481</v>
      </c>
      <c r="DF44" s="1" t="s">
        <v>481</v>
      </c>
      <c r="DH44" s="1" t="s">
        <v>481</v>
      </c>
      <c r="DI44" s="1" t="s">
        <v>481</v>
      </c>
      <c r="DK44" s="1" t="s">
        <v>481</v>
      </c>
      <c r="DL44" s="1" t="s">
        <v>481</v>
      </c>
      <c r="DN44" s="1" t="s">
        <v>481</v>
      </c>
      <c r="DO44" s="1" t="s">
        <v>481</v>
      </c>
      <c r="DV44" s="1">
        <f>COUNTA(CY44:DU44)</f>
        <v>11</v>
      </c>
      <c r="DW44" s="1" t="s">
        <v>481</v>
      </c>
      <c r="DX44" s="1" t="s">
        <v>481</v>
      </c>
      <c r="DY44" s="1" t="s">
        <v>481</v>
      </c>
      <c r="DZ44" s="1" t="s">
        <v>481</v>
      </c>
      <c r="EV44" s="1">
        <f>COUNTA(DW44:EU44)</f>
        <v>4</v>
      </c>
      <c r="EY44" s="1" t="s">
        <v>481</v>
      </c>
      <c r="FR44" s="1">
        <f>COUNTA(EW44:FQ44)</f>
        <v>1</v>
      </c>
    </row>
    <row r="45" spans="1:179" s="1" customFormat="1" ht="15" x14ac:dyDescent="0.25">
      <c r="B45" s="2">
        <v>45631</v>
      </c>
      <c r="C45" s="2"/>
      <c r="D45" s="2" t="s">
        <v>4712</v>
      </c>
      <c r="G45" s="1" t="s">
        <v>481</v>
      </c>
      <c r="H45" s="1" t="s">
        <v>5850</v>
      </c>
      <c r="I45" s="1" t="s">
        <v>5608</v>
      </c>
      <c r="K45" s="4" t="s">
        <v>5868</v>
      </c>
      <c r="AA45" s="2"/>
      <c r="AB45" s="3"/>
      <c r="AC45" s="3"/>
      <c r="BA45" s="1">
        <f t="shared" ref="BA45:BA46" si="6">COUNTA(AE45:AZ45)</f>
        <v>0</v>
      </c>
      <c r="DV45" s="1">
        <f t="shared" ref="DV45:DV46" si="7">COUNTA(CY45:DU45)</f>
        <v>0</v>
      </c>
      <c r="EV45" s="1">
        <f t="shared" ref="EV45:EV46" si="8">COUNTA(DW45:EU45)</f>
        <v>0</v>
      </c>
      <c r="EW45" s="1" t="s">
        <v>3162</v>
      </c>
      <c r="EY45" s="1" t="s">
        <v>481</v>
      </c>
      <c r="FR45" s="1">
        <f t="shared" ref="FR45:FR46" si="9">COUNTA(EW45:FQ45)</f>
        <v>2</v>
      </c>
    </row>
    <row r="46" spans="1:179" s="1" customFormat="1" ht="15" x14ac:dyDescent="0.25">
      <c r="B46" s="2">
        <v>45631</v>
      </c>
      <c r="C46" s="2"/>
      <c r="D46" s="2" t="s">
        <v>4712</v>
      </c>
      <c r="G46" s="1" t="s">
        <v>3158</v>
      </c>
      <c r="H46" s="1" t="s">
        <v>5867</v>
      </c>
      <c r="I46" s="1" t="s">
        <v>2046</v>
      </c>
      <c r="K46" s="4"/>
      <c r="AA46" s="2"/>
      <c r="AB46" s="3"/>
      <c r="AC46" s="3"/>
      <c r="BA46" s="1">
        <f t="shared" si="6"/>
        <v>0</v>
      </c>
      <c r="DV46" s="1">
        <f t="shared" si="7"/>
        <v>0</v>
      </c>
      <c r="EV46" s="1">
        <f t="shared" si="8"/>
        <v>0</v>
      </c>
      <c r="EW46" s="1" t="s">
        <v>3162</v>
      </c>
      <c r="EY46" s="1" t="s">
        <v>481</v>
      </c>
      <c r="FR46" s="1">
        <f t="shared" si="9"/>
        <v>2</v>
      </c>
    </row>
    <row r="47" spans="1:179" s="1" customFormat="1" ht="15" x14ac:dyDescent="0.25">
      <c r="A47" s="30"/>
      <c r="B47" s="2">
        <v>45631</v>
      </c>
      <c r="C47" s="2">
        <v>45288</v>
      </c>
      <c r="D47" s="2"/>
      <c r="G47" s="1" t="s">
        <v>3158</v>
      </c>
      <c r="H47" s="1" t="s">
        <v>5515</v>
      </c>
      <c r="I47" s="2" t="s">
        <v>5516</v>
      </c>
      <c r="J47" s="1" t="s">
        <v>5807</v>
      </c>
      <c r="K47" s="4" t="s">
        <v>5808</v>
      </c>
      <c r="L47" s="1" t="s">
        <v>5809</v>
      </c>
      <c r="M47" s="1" t="s">
        <v>488</v>
      </c>
      <c r="N47" s="1" t="s">
        <v>296</v>
      </c>
      <c r="O47" s="1">
        <v>85206</v>
      </c>
      <c r="AA47" s="2"/>
      <c r="AB47" s="3"/>
      <c r="AC47" s="3" t="s">
        <v>4712</v>
      </c>
      <c r="AN47" s="1" t="s">
        <v>3162</v>
      </c>
      <c r="AP47" s="1" t="s">
        <v>3162</v>
      </c>
      <c r="BA47" s="1">
        <f t="shared" ref="BA47:BA54" si="10">COUNTA(AE47:AZ47)</f>
        <v>2</v>
      </c>
      <c r="DF47" s="1" t="s">
        <v>3162</v>
      </c>
      <c r="DG47" s="1" t="s">
        <v>3162</v>
      </c>
      <c r="DH47" s="1" t="s">
        <v>3162</v>
      </c>
      <c r="DI47" s="1" t="s">
        <v>3162</v>
      </c>
      <c r="DJ47" s="1" t="s">
        <v>3162</v>
      </c>
      <c r="DK47" s="1" t="s">
        <v>3162</v>
      </c>
      <c r="DV47" s="1">
        <f t="shared" ref="DV47:DV54" si="11">COUNTA(CY47:DU47)</f>
        <v>6</v>
      </c>
      <c r="EV47" s="1">
        <f t="shared" ref="EV47:EV54" si="12">COUNTA(DW47:EU47)</f>
        <v>0</v>
      </c>
      <c r="EY47" s="1" t="s">
        <v>481</v>
      </c>
      <c r="FR47" s="1">
        <f t="shared" ref="FR47:FR54" si="13">COUNTA(EW47:FQ47)</f>
        <v>1</v>
      </c>
    </row>
    <row r="48" spans="1:179" s="1" customFormat="1" ht="15" x14ac:dyDescent="0.25">
      <c r="A48" s="1" t="s">
        <v>1058</v>
      </c>
      <c r="B48" s="2">
        <v>45631</v>
      </c>
      <c r="C48" s="2">
        <v>45232</v>
      </c>
      <c r="D48" s="2"/>
      <c r="E48" s="1" t="s">
        <v>4712</v>
      </c>
      <c r="F48" s="1" t="s">
        <v>3162</v>
      </c>
      <c r="G48" s="1" t="s">
        <v>481</v>
      </c>
      <c r="H48" s="1" t="s">
        <v>3073</v>
      </c>
      <c r="I48" s="1" t="s">
        <v>3074</v>
      </c>
      <c r="J48" s="1" t="s">
        <v>2300</v>
      </c>
      <c r="K48" s="18"/>
      <c r="L48" s="1" t="s">
        <v>3075</v>
      </c>
      <c r="M48" s="1" t="s">
        <v>488</v>
      </c>
      <c r="N48" s="1" t="s">
        <v>296</v>
      </c>
      <c r="O48" s="1">
        <v>85206</v>
      </c>
      <c r="P48" s="8"/>
      <c r="Q48" s="8"/>
      <c r="Y48" s="1" t="s">
        <v>3196</v>
      </c>
      <c r="Z48" s="1" t="s">
        <v>3189</v>
      </c>
      <c r="AA48" s="2" t="s">
        <v>2155</v>
      </c>
      <c r="AB48" s="3"/>
      <c r="AC48" s="3"/>
      <c r="AG48" s="1" t="s">
        <v>481</v>
      </c>
      <c r="AJ48" s="1" t="s">
        <v>481</v>
      </c>
      <c r="AO48" s="1" t="s">
        <v>481</v>
      </c>
      <c r="AP48" s="1" t="s">
        <v>481</v>
      </c>
      <c r="AQ48" s="1" t="s">
        <v>481</v>
      </c>
      <c r="AS48" s="1" t="s">
        <v>481</v>
      </c>
      <c r="AV48" s="1" t="s">
        <v>481</v>
      </c>
      <c r="AW48" s="1" t="s">
        <v>481</v>
      </c>
      <c r="AX48" s="1" t="s">
        <v>481</v>
      </c>
      <c r="AZ48" s="1" t="s">
        <v>481</v>
      </c>
      <c r="BA48" s="1">
        <f t="shared" si="10"/>
        <v>10</v>
      </c>
      <c r="CZ48" s="1" t="s">
        <v>283</v>
      </c>
      <c r="DV48" s="1">
        <f t="shared" si="11"/>
        <v>1</v>
      </c>
      <c r="DW48" s="1" t="s">
        <v>3158</v>
      </c>
      <c r="DX48" s="1" t="s">
        <v>3158</v>
      </c>
      <c r="DY48" s="1" t="s">
        <v>3158</v>
      </c>
      <c r="DZ48" s="1" t="s">
        <v>3158</v>
      </c>
      <c r="EV48" s="1">
        <f t="shared" si="12"/>
        <v>4</v>
      </c>
      <c r="EY48" s="1" t="s">
        <v>3158</v>
      </c>
      <c r="FR48" s="1">
        <f t="shared" si="13"/>
        <v>1</v>
      </c>
    </row>
    <row r="49" spans="1:179" s="1" customFormat="1" ht="15" x14ac:dyDescent="0.25">
      <c r="B49" s="2">
        <v>45631</v>
      </c>
      <c r="C49" s="2">
        <v>45246</v>
      </c>
      <c r="D49" s="2"/>
      <c r="G49" s="1" t="s">
        <v>3158</v>
      </c>
      <c r="H49" s="1" t="s">
        <v>3169</v>
      </c>
      <c r="I49" s="1" t="s">
        <v>3168</v>
      </c>
      <c r="J49" s="1" t="s">
        <v>5768</v>
      </c>
      <c r="K49" s="4" t="s">
        <v>5767</v>
      </c>
      <c r="L49" s="1" t="s">
        <v>5870</v>
      </c>
      <c r="M49" s="1" t="s">
        <v>488</v>
      </c>
      <c r="N49" s="1" t="s">
        <v>296</v>
      </c>
      <c r="O49" s="1">
        <v>85206</v>
      </c>
      <c r="Y49" s="2"/>
      <c r="Z49" s="3"/>
      <c r="AA49" s="1" t="s">
        <v>5751</v>
      </c>
      <c r="BA49" s="1">
        <f t="shared" si="10"/>
        <v>0</v>
      </c>
      <c r="DV49" s="1">
        <f t="shared" si="11"/>
        <v>0</v>
      </c>
      <c r="DW49" s="1" t="s">
        <v>3162</v>
      </c>
      <c r="DX49" s="1" t="s">
        <v>3162</v>
      </c>
      <c r="DY49" s="1" t="s">
        <v>481</v>
      </c>
      <c r="EV49" s="1">
        <f t="shared" si="12"/>
        <v>3</v>
      </c>
      <c r="EY49" s="1" t="s">
        <v>481</v>
      </c>
      <c r="FR49" s="1">
        <f t="shared" si="13"/>
        <v>1</v>
      </c>
    </row>
    <row r="50" spans="1:179" s="1" customFormat="1" ht="15" x14ac:dyDescent="0.25">
      <c r="B50" s="2">
        <v>45631</v>
      </c>
      <c r="C50" s="2">
        <v>45232</v>
      </c>
      <c r="D50" s="2"/>
      <c r="E50" s="2"/>
      <c r="F50" s="1" t="s">
        <v>3161</v>
      </c>
      <c r="G50" s="1" t="s">
        <v>3158</v>
      </c>
      <c r="H50" s="1" t="s">
        <v>2795</v>
      </c>
      <c r="I50" s="1" t="s">
        <v>1748</v>
      </c>
      <c r="J50" s="1" t="s">
        <v>2797</v>
      </c>
      <c r="K50" s="18" t="s">
        <v>2798</v>
      </c>
      <c r="L50" s="1" t="s">
        <v>1347</v>
      </c>
      <c r="M50" s="1" t="s">
        <v>488</v>
      </c>
      <c r="N50" s="1" t="s">
        <v>296</v>
      </c>
      <c r="O50" s="1">
        <v>85206</v>
      </c>
      <c r="P50" s="1" t="s">
        <v>4213</v>
      </c>
      <c r="X50" s="1" t="s">
        <v>2261</v>
      </c>
      <c r="AA50" s="1" t="s">
        <v>1346</v>
      </c>
      <c r="AB50" s="3"/>
      <c r="AC50" s="3"/>
      <c r="AD50" s="1" t="s">
        <v>2388</v>
      </c>
      <c r="BA50" s="1">
        <f t="shared" si="10"/>
        <v>0</v>
      </c>
      <c r="CY50" s="1" t="s">
        <v>4682</v>
      </c>
      <c r="CZ50" s="1" t="s">
        <v>4682</v>
      </c>
      <c r="DA50" s="1" t="s">
        <v>4682</v>
      </c>
      <c r="DB50" s="1" t="s">
        <v>481</v>
      </c>
      <c r="DF50" s="1" t="s">
        <v>481</v>
      </c>
      <c r="DK50" s="1" t="s">
        <v>481</v>
      </c>
      <c r="DL50" s="1" t="s">
        <v>481</v>
      </c>
      <c r="DV50" s="1">
        <f t="shared" si="11"/>
        <v>7</v>
      </c>
      <c r="DW50" s="1" t="s">
        <v>481</v>
      </c>
      <c r="DX50" s="1" t="s">
        <v>481</v>
      </c>
      <c r="EV50" s="1">
        <f t="shared" si="12"/>
        <v>2</v>
      </c>
      <c r="EY50" s="1" t="s">
        <v>481</v>
      </c>
      <c r="FR50" s="1">
        <f t="shared" si="13"/>
        <v>1</v>
      </c>
    </row>
    <row r="51" spans="1:179" s="1" customFormat="1" ht="15" x14ac:dyDescent="0.25">
      <c r="B51" s="2">
        <v>45631</v>
      </c>
      <c r="C51" s="2">
        <v>45232</v>
      </c>
      <c r="D51" s="2"/>
      <c r="E51" s="2"/>
      <c r="F51" s="1" t="s">
        <v>3161</v>
      </c>
      <c r="G51" s="1" t="s">
        <v>481</v>
      </c>
      <c r="H51" s="1" t="s">
        <v>1346</v>
      </c>
      <c r="I51" s="1" t="s">
        <v>3178</v>
      </c>
      <c r="J51" s="1" t="s">
        <v>2796</v>
      </c>
      <c r="K51" s="18" t="s">
        <v>4468</v>
      </c>
      <c r="L51" s="1" t="s">
        <v>1347</v>
      </c>
      <c r="M51" s="1" t="s">
        <v>488</v>
      </c>
      <c r="N51" s="1" t="s">
        <v>296</v>
      </c>
      <c r="O51" s="1">
        <v>85206</v>
      </c>
      <c r="P51" s="1" t="s">
        <v>3161</v>
      </c>
      <c r="X51" s="1" t="s">
        <v>2261</v>
      </c>
      <c r="AA51" s="1" t="s">
        <v>2795</v>
      </c>
      <c r="AB51" s="3"/>
      <c r="AC51" s="3"/>
      <c r="AD51" s="1" t="s">
        <v>2388</v>
      </c>
      <c r="BA51" s="1">
        <f t="shared" si="10"/>
        <v>0</v>
      </c>
      <c r="CY51" s="1" t="s">
        <v>481</v>
      </c>
      <c r="CZ51" s="1" t="s">
        <v>481</v>
      </c>
      <c r="DA51" s="1" t="s">
        <v>481</v>
      </c>
      <c r="DB51" s="1" t="s">
        <v>481</v>
      </c>
      <c r="DF51" s="1" t="s">
        <v>481</v>
      </c>
      <c r="DK51" s="1" t="s">
        <v>481</v>
      </c>
      <c r="DL51" s="1" t="s">
        <v>481</v>
      </c>
      <c r="DV51" s="1">
        <f t="shared" si="11"/>
        <v>7</v>
      </c>
      <c r="DW51" s="1" t="s">
        <v>481</v>
      </c>
      <c r="DX51" s="1" t="s">
        <v>481</v>
      </c>
      <c r="EV51" s="1">
        <f t="shared" si="12"/>
        <v>2</v>
      </c>
      <c r="EY51" s="1" t="s">
        <v>481</v>
      </c>
      <c r="FR51" s="1">
        <f t="shared" si="13"/>
        <v>1</v>
      </c>
    </row>
    <row r="52" spans="1:179" s="1" customFormat="1" ht="15" x14ac:dyDescent="0.25">
      <c r="B52" s="2">
        <v>45631</v>
      </c>
      <c r="C52" s="2">
        <v>45232</v>
      </c>
      <c r="D52" s="2"/>
      <c r="G52" s="1" t="s">
        <v>481</v>
      </c>
      <c r="H52" s="1" t="s">
        <v>4483</v>
      </c>
      <c r="I52" s="1" t="s">
        <v>3790</v>
      </c>
      <c r="J52" s="1" t="s">
        <v>4049</v>
      </c>
      <c r="K52" s="4" t="s">
        <v>5446</v>
      </c>
      <c r="L52" s="1" t="s">
        <v>4484</v>
      </c>
      <c r="M52" s="1" t="s">
        <v>488</v>
      </c>
      <c r="N52" s="1" t="s">
        <v>296</v>
      </c>
      <c r="O52" s="1">
        <v>85209</v>
      </c>
      <c r="T52" s="1">
        <v>1</v>
      </c>
      <c r="AA52" s="2" t="s">
        <v>1352</v>
      </c>
      <c r="AB52" s="3"/>
      <c r="AC52" s="3"/>
      <c r="BA52" s="1">
        <f t="shared" si="10"/>
        <v>0</v>
      </c>
      <c r="CY52" s="1" t="s">
        <v>4682</v>
      </c>
      <c r="CZ52" s="1" t="s">
        <v>4682</v>
      </c>
      <c r="DA52" s="1" t="s">
        <v>4682</v>
      </c>
      <c r="DB52" s="1" t="s">
        <v>481</v>
      </c>
      <c r="DF52" s="1" t="s">
        <v>481</v>
      </c>
      <c r="DJ52" s="1" t="s">
        <v>481</v>
      </c>
      <c r="DK52" s="1" t="s">
        <v>481</v>
      </c>
      <c r="DL52" s="1" t="s">
        <v>481</v>
      </c>
      <c r="DO52" s="1" t="s">
        <v>481</v>
      </c>
      <c r="DV52" s="1">
        <f t="shared" si="11"/>
        <v>9</v>
      </c>
      <c r="DW52" s="1" t="s">
        <v>481</v>
      </c>
      <c r="EB52" s="1" t="s">
        <v>481</v>
      </c>
      <c r="EV52" s="1">
        <f t="shared" si="12"/>
        <v>2</v>
      </c>
      <c r="EY52" s="1" t="s">
        <v>481</v>
      </c>
      <c r="FR52" s="1">
        <f t="shared" si="13"/>
        <v>1</v>
      </c>
    </row>
    <row r="53" spans="1:179" s="1" customFormat="1" ht="15" x14ac:dyDescent="0.25">
      <c r="B53" s="2">
        <v>45631</v>
      </c>
      <c r="C53" s="2">
        <v>45232</v>
      </c>
      <c r="D53" s="2"/>
      <c r="F53" s="1" t="s">
        <v>3162</v>
      </c>
      <c r="G53" s="1" t="s">
        <v>3158</v>
      </c>
      <c r="H53" s="1" t="s">
        <v>1354</v>
      </c>
      <c r="I53" s="1" t="s">
        <v>1049</v>
      </c>
      <c r="J53" s="1" t="s">
        <v>4049</v>
      </c>
      <c r="K53" s="4" t="s">
        <v>1351</v>
      </c>
      <c r="L53" s="1" t="s">
        <v>4484</v>
      </c>
      <c r="M53" s="1" t="s">
        <v>488</v>
      </c>
      <c r="N53" s="1" t="s">
        <v>296</v>
      </c>
      <c r="O53" s="1">
        <v>85209</v>
      </c>
      <c r="P53" s="1" t="s">
        <v>4213</v>
      </c>
      <c r="Q53" s="1" t="s">
        <v>2052</v>
      </c>
      <c r="R53" s="1">
        <v>1</v>
      </c>
      <c r="S53" s="1" t="s">
        <v>378</v>
      </c>
      <c r="AA53" s="2" t="s">
        <v>1353</v>
      </c>
      <c r="AB53" s="3"/>
      <c r="AC53" s="3"/>
      <c r="AD53" s="1" t="s">
        <v>1771</v>
      </c>
      <c r="BA53" s="1">
        <f t="shared" si="10"/>
        <v>0</v>
      </c>
      <c r="BD53" s="1" t="s">
        <v>4712</v>
      </c>
      <c r="BE53" s="1" t="s">
        <v>4712</v>
      </c>
      <c r="BF53" s="1" t="s">
        <v>4712</v>
      </c>
      <c r="BG53" s="1" t="s">
        <v>4712</v>
      </c>
      <c r="BH53" s="1" t="s">
        <v>4712</v>
      </c>
      <c r="BI53" s="1" t="s">
        <v>4712</v>
      </c>
      <c r="BJ53" s="1" t="s">
        <v>4712</v>
      </c>
      <c r="BK53" s="1" t="s">
        <v>4712</v>
      </c>
      <c r="BL53" s="1" t="s">
        <v>4712</v>
      </c>
      <c r="BM53" s="1" t="s">
        <v>4712</v>
      </c>
      <c r="BN53" s="1" t="s">
        <v>4712</v>
      </c>
      <c r="BO53" s="1" t="s">
        <v>4712</v>
      </c>
      <c r="BQ53" s="1" t="s">
        <v>4712</v>
      </c>
      <c r="CY53" s="1" t="s">
        <v>4682</v>
      </c>
      <c r="CZ53" s="1" t="s">
        <v>4682</v>
      </c>
      <c r="DA53" s="1" t="s">
        <v>4682</v>
      </c>
      <c r="DB53" s="1" t="s">
        <v>481</v>
      </c>
      <c r="DF53" s="1" t="s">
        <v>481</v>
      </c>
      <c r="DJ53" s="1" t="s">
        <v>481</v>
      </c>
      <c r="DK53" s="1" t="s">
        <v>481</v>
      </c>
      <c r="DL53" s="1" t="s">
        <v>481</v>
      </c>
      <c r="DO53" s="1" t="s">
        <v>481</v>
      </c>
      <c r="DV53" s="1">
        <f t="shared" si="11"/>
        <v>9</v>
      </c>
      <c r="DW53" s="1" t="s">
        <v>481</v>
      </c>
      <c r="EB53" s="1" t="s">
        <v>481</v>
      </c>
      <c r="EV53" s="1">
        <f t="shared" si="12"/>
        <v>2</v>
      </c>
      <c r="EY53" s="1" t="s">
        <v>481</v>
      </c>
      <c r="FR53" s="1">
        <f t="shared" si="13"/>
        <v>1</v>
      </c>
    </row>
    <row r="54" spans="1:179" s="1" customFormat="1" ht="15" x14ac:dyDescent="0.25">
      <c r="B54" s="2">
        <v>45631</v>
      </c>
      <c r="C54" s="2">
        <v>45260</v>
      </c>
      <c r="D54" s="2"/>
      <c r="F54" s="1" t="s">
        <v>3161</v>
      </c>
      <c r="G54" s="1" t="s">
        <v>3158</v>
      </c>
      <c r="H54" s="1" t="s">
        <v>3425</v>
      </c>
      <c r="I54" s="1" t="s">
        <v>4295</v>
      </c>
      <c r="J54" s="1" t="s">
        <v>3428</v>
      </c>
      <c r="K54" s="18" t="s">
        <v>3429</v>
      </c>
      <c r="L54" s="1" t="s">
        <v>5219</v>
      </c>
      <c r="M54" s="1" t="s">
        <v>488</v>
      </c>
      <c r="N54" s="1" t="s">
        <v>296</v>
      </c>
      <c r="O54" s="1">
        <v>85212</v>
      </c>
      <c r="P54" s="1" t="s">
        <v>4213</v>
      </c>
      <c r="R54" s="1">
        <v>1</v>
      </c>
      <c r="S54" s="1" t="s">
        <v>2937</v>
      </c>
      <c r="T54" s="1">
        <v>1</v>
      </c>
      <c r="U54" s="1">
        <v>1</v>
      </c>
      <c r="AA54" s="1" t="s">
        <v>5786</v>
      </c>
      <c r="AB54" s="3"/>
      <c r="AC54" s="3" t="s">
        <v>4712</v>
      </c>
      <c r="AD54" s="1" t="s">
        <v>2564</v>
      </c>
      <c r="AG54" s="1" t="s">
        <v>481</v>
      </c>
      <c r="AI54" s="1" t="s">
        <v>481</v>
      </c>
      <c r="AJ54" s="1" t="s">
        <v>481</v>
      </c>
      <c r="AK54" s="1" t="s">
        <v>481</v>
      </c>
      <c r="AL54" s="1" t="s">
        <v>481</v>
      </c>
      <c r="AM54" s="1" t="s">
        <v>3158</v>
      </c>
      <c r="AN54" s="1" t="s">
        <v>481</v>
      </c>
      <c r="AO54" s="1" t="s">
        <v>481</v>
      </c>
      <c r="AQ54" s="1" t="s">
        <v>481</v>
      </c>
      <c r="AT54" s="1" t="s">
        <v>481</v>
      </c>
      <c r="AU54" s="1" t="s">
        <v>481</v>
      </c>
      <c r="AV54" s="1" t="s">
        <v>481</v>
      </c>
      <c r="AW54" s="1" t="s">
        <v>481</v>
      </c>
      <c r="AX54" s="1" t="s">
        <v>481</v>
      </c>
      <c r="AZ54" s="1" t="s">
        <v>481</v>
      </c>
      <c r="BA54" s="1">
        <f t="shared" si="10"/>
        <v>15</v>
      </c>
      <c r="DA54" s="1" t="s">
        <v>4682</v>
      </c>
      <c r="DB54" s="1" t="s">
        <v>481</v>
      </c>
      <c r="DC54" s="1" t="s">
        <v>481</v>
      </c>
      <c r="DE54" s="1" t="s">
        <v>481</v>
      </c>
      <c r="DF54" s="1" t="s">
        <v>481</v>
      </c>
      <c r="DG54" s="1" t="s">
        <v>481</v>
      </c>
      <c r="DH54" s="1" t="s">
        <v>481</v>
      </c>
      <c r="DI54" s="1" t="s">
        <v>481</v>
      </c>
      <c r="DJ54" s="1" t="s">
        <v>481</v>
      </c>
      <c r="DK54" s="1" t="s">
        <v>481</v>
      </c>
      <c r="DL54" s="1" t="s">
        <v>481</v>
      </c>
      <c r="DN54" s="1" t="s">
        <v>481</v>
      </c>
      <c r="DV54" s="1">
        <f t="shared" si="11"/>
        <v>12</v>
      </c>
      <c r="DZ54" s="1" t="s">
        <v>481</v>
      </c>
      <c r="EB54" s="1" t="s">
        <v>481</v>
      </c>
      <c r="EV54" s="1">
        <f t="shared" si="12"/>
        <v>2</v>
      </c>
      <c r="EY54" s="1" t="s">
        <v>481</v>
      </c>
      <c r="FR54" s="1">
        <f t="shared" si="13"/>
        <v>1</v>
      </c>
    </row>
    <row r="55" spans="1:179" s="1" customFormat="1" ht="15" x14ac:dyDescent="0.25">
      <c r="A55"/>
      <c r="B55" s="3">
        <f>COUNTA(B44:B54)</f>
        <v>11</v>
      </c>
      <c r="C55" s="3">
        <f>COUNTA(C44:C54)</f>
        <v>9</v>
      </c>
      <c r="D55" s="3">
        <f>COUNTA(D44:D54)</f>
        <v>2</v>
      </c>
      <c r="E55" s="3">
        <f>COUNTA(E44:E54)</f>
        <v>1</v>
      </c>
      <c r="F55"/>
      <c r="G55"/>
      <c r="H55" s="6">
        <v>45631</v>
      </c>
      <c r="I55" s="1" t="s">
        <v>3432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</row>
    <row r="56" spans="1:179" s="1" customFormat="1" ht="15" x14ac:dyDescent="0.25">
      <c r="A56" s="1" t="s">
        <v>1058</v>
      </c>
      <c r="B56" s="2">
        <v>45638</v>
      </c>
      <c r="C56" s="2">
        <v>45246</v>
      </c>
      <c r="D56" s="2"/>
      <c r="F56" s="1" t="s">
        <v>3161</v>
      </c>
      <c r="G56" s="1" t="s">
        <v>481</v>
      </c>
      <c r="H56" s="1" t="s">
        <v>651</v>
      </c>
      <c r="I56" s="1" t="s">
        <v>4151</v>
      </c>
      <c r="J56" s="1" t="s">
        <v>3931</v>
      </c>
      <c r="K56" s="18" t="s">
        <v>5028</v>
      </c>
      <c r="L56" s="1" t="s">
        <v>5299</v>
      </c>
      <c r="M56" s="1" t="s">
        <v>5031</v>
      </c>
      <c r="N56" s="1" t="s">
        <v>296</v>
      </c>
      <c r="O56" s="1">
        <v>85119</v>
      </c>
      <c r="P56" s="1" t="s">
        <v>4213</v>
      </c>
      <c r="R56" s="1">
        <v>1</v>
      </c>
      <c r="S56" s="1" t="s">
        <v>3358</v>
      </c>
      <c r="Y56" s="1" t="s">
        <v>3160</v>
      </c>
      <c r="Z56" s="1" t="s">
        <v>3161</v>
      </c>
      <c r="AA56" s="2" t="s">
        <v>5300</v>
      </c>
      <c r="AB56" s="3" t="s">
        <v>3161</v>
      </c>
      <c r="AC56" s="3"/>
      <c r="AD56" s="1" t="s">
        <v>2388</v>
      </c>
      <c r="AF56" s="1" t="s">
        <v>3158</v>
      </c>
      <c r="AG56" s="1" t="s">
        <v>3158</v>
      </c>
      <c r="AI56" s="1" t="s">
        <v>3158</v>
      </c>
      <c r="AJ56" s="1" t="s">
        <v>3158</v>
      </c>
      <c r="AK56" s="1" t="s">
        <v>3158</v>
      </c>
      <c r="AM56" s="1" t="s">
        <v>3158</v>
      </c>
      <c r="AN56" s="1" t="s">
        <v>3158</v>
      </c>
      <c r="AO56" s="1" t="s">
        <v>3158</v>
      </c>
      <c r="AP56" s="1" t="s">
        <v>3158</v>
      </c>
      <c r="AQ56" s="1" t="s">
        <v>3158</v>
      </c>
      <c r="AR56" s="1" t="s">
        <v>3158</v>
      </c>
      <c r="AS56" s="1" t="s">
        <v>3158</v>
      </c>
      <c r="AT56" s="1" t="s">
        <v>3158</v>
      </c>
      <c r="AU56" s="1" t="s">
        <v>3158</v>
      </c>
      <c r="AV56" s="1" t="s">
        <v>3158</v>
      </c>
      <c r="AW56" s="1" t="s">
        <v>3158</v>
      </c>
      <c r="AX56" s="1" t="s">
        <v>3158</v>
      </c>
      <c r="AY56" s="1" t="s">
        <v>3158</v>
      </c>
      <c r="BA56" s="1">
        <f t="shared" ref="BA56" si="14">COUNTA(AE56:AZ56)</f>
        <v>18</v>
      </c>
      <c r="CZ56" s="1" t="s">
        <v>283</v>
      </c>
      <c r="DA56" s="1" t="s">
        <v>3158</v>
      </c>
      <c r="DB56" s="1" t="s">
        <v>3158</v>
      </c>
      <c r="DC56" s="1" t="s">
        <v>3158</v>
      </c>
      <c r="DD56" s="1" t="s">
        <v>3158</v>
      </c>
      <c r="DE56" s="1" t="s">
        <v>3158</v>
      </c>
      <c r="DF56" s="1" t="s">
        <v>3158</v>
      </c>
      <c r="DH56" s="1" t="s">
        <v>3158</v>
      </c>
      <c r="DI56" s="1" t="s">
        <v>3158</v>
      </c>
      <c r="DJ56" s="1" t="s">
        <v>481</v>
      </c>
      <c r="DK56" s="1" t="s">
        <v>3158</v>
      </c>
      <c r="DL56" s="1" t="s">
        <v>3158</v>
      </c>
      <c r="DN56" s="1" t="s">
        <v>3158</v>
      </c>
      <c r="DO56" s="1" t="s">
        <v>3158</v>
      </c>
      <c r="DV56" s="1">
        <f t="shared" ref="DV56" si="15">COUNTA(CY56:DU56)</f>
        <v>14</v>
      </c>
      <c r="DX56" s="1" t="s">
        <v>3158</v>
      </c>
      <c r="DY56" s="1" t="s">
        <v>3158</v>
      </c>
      <c r="DZ56" s="1" t="s">
        <v>3158</v>
      </c>
      <c r="EA56" s="1" t="s">
        <v>3158</v>
      </c>
      <c r="EB56" s="1" t="s">
        <v>3158</v>
      </c>
      <c r="EV56" s="1">
        <f t="shared" ref="EV56" si="16">COUNTA(DW56:EU56)</f>
        <v>5</v>
      </c>
      <c r="EY56" s="1" t="s">
        <v>3158</v>
      </c>
      <c r="EZ56" s="1" t="s">
        <v>3158</v>
      </c>
      <c r="FR56" s="1">
        <f t="shared" ref="FR56" si="17">COUNTA(EW56:FQ56)</f>
        <v>2</v>
      </c>
    </row>
    <row r="57" spans="1:179" s="1" customFormat="1" ht="15" x14ac:dyDescent="0.25">
      <c r="A57" s="8"/>
      <c r="B57" s="2">
        <v>45638</v>
      </c>
      <c r="C57" s="2">
        <v>45232</v>
      </c>
      <c r="D57" s="2"/>
      <c r="G57" s="1" t="s">
        <v>481</v>
      </c>
      <c r="H57" s="1" t="s">
        <v>4824</v>
      </c>
      <c r="I57" s="1" t="s">
        <v>704</v>
      </c>
      <c r="J57" s="1" t="s">
        <v>4825</v>
      </c>
      <c r="K57" s="18" t="s">
        <v>4150</v>
      </c>
      <c r="L57" s="1" t="s">
        <v>700</v>
      </c>
      <c r="M57" s="1" t="s">
        <v>5031</v>
      </c>
      <c r="N57" s="1" t="s">
        <v>296</v>
      </c>
      <c r="O57" s="1">
        <v>85120</v>
      </c>
      <c r="Y57" s="1" t="s">
        <v>297</v>
      </c>
      <c r="AA57" s="1" t="s">
        <v>2813</v>
      </c>
      <c r="AD57" s="2"/>
      <c r="AE57" s="2"/>
      <c r="AF57" s="2"/>
      <c r="AG57" s="2" t="s">
        <v>481</v>
      </c>
      <c r="AH57" s="2"/>
      <c r="AI57" s="2" t="s">
        <v>481</v>
      </c>
      <c r="AJ57" s="2" t="s">
        <v>481</v>
      </c>
      <c r="AK57" s="2"/>
      <c r="AL57" s="2"/>
      <c r="AM57" s="2" t="s">
        <v>481</v>
      </c>
      <c r="AN57" s="2"/>
      <c r="AO57" s="2"/>
      <c r="AP57" s="2"/>
      <c r="AQ57" s="2"/>
      <c r="AR57" s="2"/>
      <c r="AT57" s="2"/>
      <c r="AU57" s="2"/>
      <c r="AV57" s="2"/>
      <c r="AW57" s="2"/>
      <c r="AX57" s="2"/>
      <c r="AY57" s="2"/>
      <c r="AZ57" s="2"/>
      <c r="BA57" s="1">
        <f>COUNTA(AE57:AZ57)</f>
        <v>4</v>
      </c>
      <c r="BB57" s="3"/>
      <c r="CY57" s="1" t="s">
        <v>4682</v>
      </c>
      <c r="DA57" s="1" t="s">
        <v>4682</v>
      </c>
      <c r="DC57" s="1" t="s">
        <v>481</v>
      </c>
      <c r="DD57" s="1" t="s">
        <v>481</v>
      </c>
      <c r="DE57" s="1" t="s">
        <v>481</v>
      </c>
      <c r="DF57" s="1" t="s">
        <v>481</v>
      </c>
      <c r="DG57" s="1" t="s">
        <v>481</v>
      </c>
      <c r="DH57" s="1" t="s">
        <v>481</v>
      </c>
      <c r="DI57" s="1" t="s">
        <v>481</v>
      </c>
      <c r="DK57" s="1" t="s">
        <v>481</v>
      </c>
      <c r="DL57" s="1" t="s">
        <v>481</v>
      </c>
      <c r="DN57" s="1" t="s">
        <v>3158</v>
      </c>
      <c r="DV57" s="1">
        <f>COUNTA(CY57:DU57)</f>
        <v>12</v>
      </c>
      <c r="DW57" s="1" t="s">
        <v>481</v>
      </c>
      <c r="DY57" s="1" t="s">
        <v>481</v>
      </c>
      <c r="DZ57" s="1" t="s">
        <v>481</v>
      </c>
      <c r="EA57" s="1" t="s">
        <v>481</v>
      </c>
      <c r="EV57" s="1">
        <f>COUNTA(DW57:EU57)</f>
        <v>4</v>
      </c>
      <c r="EZ57" s="1" t="s">
        <v>481</v>
      </c>
      <c r="FR57" s="1">
        <f>COUNTA(EW57:FQ57)</f>
        <v>1</v>
      </c>
    </row>
    <row r="58" spans="1:179" ht="15" x14ac:dyDescent="0.25">
      <c r="B58" s="3">
        <f>COUNTA(B56:B57)</f>
        <v>2</v>
      </c>
      <c r="C58" s="3">
        <f>COUNTA(C56:C57)</f>
        <v>2</v>
      </c>
      <c r="D58" s="3">
        <f>COUNTA(D56:D57)</f>
        <v>0</v>
      </c>
      <c r="E58" s="3">
        <f>COUNTA(E56:E57)</f>
        <v>0</v>
      </c>
      <c r="H58" s="6">
        <v>45638</v>
      </c>
      <c r="I58" s="1" t="s">
        <v>3432</v>
      </c>
      <c r="EU58" s="1"/>
      <c r="EV58" s="1"/>
      <c r="EW58" s="1"/>
    </row>
    <row r="59" spans="1:179" s="1" customFormat="1" ht="15" x14ac:dyDescent="0.25">
      <c r="A59" s="8"/>
      <c r="B59" s="2">
        <v>45645</v>
      </c>
      <c r="C59" s="2"/>
      <c r="D59" s="2" t="s">
        <v>4712</v>
      </c>
      <c r="E59" s="2"/>
      <c r="G59" s="1" t="s">
        <v>3158</v>
      </c>
      <c r="H59" s="1" t="s">
        <v>5885</v>
      </c>
      <c r="I59" s="1" t="s">
        <v>398</v>
      </c>
      <c r="J59" s="1" t="s">
        <v>5884</v>
      </c>
      <c r="K59" s="4" t="s">
        <v>5259</v>
      </c>
      <c r="L59" s="1" t="s">
        <v>5260</v>
      </c>
      <c r="M59" s="1" t="s">
        <v>488</v>
      </c>
      <c r="N59" s="1" t="s">
        <v>296</v>
      </c>
      <c r="O59" s="1">
        <v>85206</v>
      </c>
      <c r="AA59" s="2" t="s">
        <v>3227</v>
      </c>
      <c r="AB59" s="3"/>
      <c r="AC59" s="3"/>
      <c r="BA59" s="1">
        <f t="shared" ref="BA59:BA67" si="18">COUNTA(AE59:AZ59)</f>
        <v>0</v>
      </c>
      <c r="CY59" s="1" t="s">
        <v>4682</v>
      </c>
      <c r="DC59" s="1" t="s">
        <v>481</v>
      </c>
      <c r="DD59" s="1" t="s">
        <v>481</v>
      </c>
      <c r="DE59" s="1" t="s">
        <v>481</v>
      </c>
      <c r="DF59" s="1" t="s">
        <v>481</v>
      </c>
      <c r="DJ59" s="1" t="s">
        <v>481</v>
      </c>
      <c r="DV59" s="1">
        <f t="shared" ref="DV59:DV67" si="19">COUNTA(CY59:DU59)</f>
        <v>6</v>
      </c>
      <c r="EV59" s="1">
        <f>SUM(DW59:EU59)</f>
        <v>0</v>
      </c>
      <c r="FA59" s="1" t="s">
        <v>481</v>
      </c>
      <c r="FB59" s="1" t="s">
        <v>481</v>
      </c>
    </row>
    <row r="60" spans="1:179" s="1" customFormat="1" ht="15" x14ac:dyDescent="0.25">
      <c r="A60" s="8"/>
      <c r="B60" s="2">
        <v>45645</v>
      </c>
      <c r="C60" s="2"/>
      <c r="D60" s="2" t="s">
        <v>4712</v>
      </c>
      <c r="G60" s="1" t="s">
        <v>481</v>
      </c>
      <c r="H60" s="1" t="s">
        <v>5617</v>
      </c>
      <c r="I60" s="1" t="s">
        <v>5429</v>
      </c>
      <c r="J60" s="1" t="s">
        <v>5895</v>
      </c>
      <c r="K60" s="18" t="s">
        <v>5893</v>
      </c>
      <c r="L60" s="1" t="s">
        <v>5896</v>
      </c>
      <c r="M60" s="1" t="s">
        <v>488</v>
      </c>
      <c r="N60" s="1" t="s">
        <v>296</v>
      </c>
      <c r="O60" s="1">
        <v>85206</v>
      </c>
      <c r="AA60" s="1" t="s">
        <v>4578</v>
      </c>
      <c r="BA60" s="1">
        <f t="shared" si="18"/>
        <v>0</v>
      </c>
      <c r="BB60" s="3"/>
      <c r="DF60" s="1" t="s">
        <v>3162</v>
      </c>
      <c r="DK60" s="1" t="s">
        <v>3162</v>
      </c>
      <c r="DV60" s="1">
        <f t="shared" si="19"/>
        <v>2</v>
      </c>
      <c r="FA60" s="1" t="s">
        <v>481</v>
      </c>
    </row>
    <row r="61" spans="1:179" s="1" customFormat="1" ht="15" x14ac:dyDescent="0.25">
      <c r="A61" s="8"/>
      <c r="B61" s="2">
        <v>45645</v>
      </c>
      <c r="C61" s="2"/>
      <c r="D61" s="2" t="s">
        <v>4712</v>
      </c>
      <c r="G61" s="1" t="s">
        <v>3158</v>
      </c>
      <c r="H61" s="1" t="s">
        <v>5617</v>
      </c>
      <c r="I61" s="1" t="s">
        <v>4578</v>
      </c>
      <c r="J61" s="1" t="s">
        <v>5897</v>
      </c>
      <c r="K61" s="18" t="s">
        <v>5894</v>
      </c>
      <c r="L61" s="1" t="s">
        <v>5896</v>
      </c>
      <c r="M61" s="1" t="s">
        <v>488</v>
      </c>
      <c r="N61" s="1" t="s">
        <v>296</v>
      </c>
      <c r="O61" s="1">
        <v>85206</v>
      </c>
      <c r="AA61" s="1" t="s">
        <v>5429</v>
      </c>
      <c r="BA61" s="1">
        <f t="shared" si="18"/>
        <v>0</v>
      </c>
      <c r="BB61" s="3"/>
      <c r="DF61" s="1" t="s">
        <v>3162</v>
      </c>
      <c r="DK61" s="1" t="s">
        <v>3162</v>
      </c>
      <c r="DV61" s="1">
        <f t="shared" si="19"/>
        <v>2</v>
      </c>
      <c r="FA61" s="1" t="s">
        <v>481</v>
      </c>
    </row>
    <row r="62" spans="1:179" s="1" customFormat="1" ht="15" x14ac:dyDescent="0.25">
      <c r="B62" s="2">
        <v>45645</v>
      </c>
      <c r="C62" s="2">
        <v>45232</v>
      </c>
      <c r="D62" s="2"/>
      <c r="G62" s="1" t="s">
        <v>481</v>
      </c>
      <c r="H62" s="1" t="s">
        <v>3313</v>
      </c>
      <c r="I62" s="1" t="s">
        <v>5429</v>
      </c>
      <c r="J62" s="1" t="s">
        <v>5735</v>
      </c>
      <c r="K62" s="4" t="s">
        <v>5736</v>
      </c>
      <c r="L62" s="1" t="s">
        <v>5734</v>
      </c>
      <c r="M62" s="1" t="s">
        <v>488</v>
      </c>
      <c r="N62" s="1" t="s">
        <v>296</v>
      </c>
      <c r="O62" s="1">
        <v>85209</v>
      </c>
      <c r="AA62" s="1" t="s">
        <v>5732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T62" s="2"/>
      <c r="AU62" s="2"/>
      <c r="AV62" s="2"/>
      <c r="AW62" s="2"/>
      <c r="AX62" s="2"/>
      <c r="AY62" s="2"/>
      <c r="AZ62" s="2"/>
      <c r="BA62" s="1">
        <f t="shared" si="18"/>
        <v>0</v>
      </c>
      <c r="BB62" s="3"/>
      <c r="DV62" s="1">
        <f t="shared" si="19"/>
        <v>0</v>
      </c>
      <c r="DW62" s="1" t="s">
        <v>481</v>
      </c>
      <c r="DY62" s="1" t="s">
        <v>481</v>
      </c>
      <c r="DZ62" s="1" t="s">
        <v>481</v>
      </c>
      <c r="EV62" s="1">
        <f>COUNTA(DW62:EU62)</f>
        <v>3</v>
      </c>
      <c r="FA62" s="1" t="s">
        <v>481</v>
      </c>
      <c r="FB62" s="1" t="s">
        <v>481</v>
      </c>
      <c r="FR62" s="1">
        <f>COUNTA(EW62:FQ62)</f>
        <v>2</v>
      </c>
    </row>
    <row r="63" spans="1:179" s="1" customFormat="1" ht="15" x14ac:dyDescent="0.25">
      <c r="B63" s="2">
        <v>45645</v>
      </c>
      <c r="C63" s="2">
        <v>45232</v>
      </c>
      <c r="D63" s="2"/>
      <c r="G63" s="1" t="s">
        <v>3158</v>
      </c>
      <c r="H63" s="1" t="s">
        <v>3313</v>
      </c>
      <c r="I63" s="1" t="s">
        <v>5732</v>
      </c>
      <c r="J63" s="1" t="s">
        <v>5733</v>
      </c>
      <c r="K63" s="4" t="s">
        <v>5737</v>
      </c>
      <c r="L63" s="1" t="s">
        <v>5734</v>
      </c>
      <c r="M63" s="1" t="s">
        <v>488</v>
      </c>
      <c r="N63" s="1" t="s">
        <v>296</v>
      </c>
      <c r="O63" s="1">
        <v>85209</v>
      </c>
      <c r="AA63" s="1" t="s">
        <v>5429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T63" s="2"/>
      <c r="AU63" s="2"/>
      <c r="AV63" s="2"/>
      <c r="AW63" s="2"/>
      <c r="AX63" s="2"/>
      <c r="AY63" s="2"/>
      <c r="AZ63" s="2"/>
      <c r="BA63" s="1">
        <f t="shared" si="18"/>
        <v>0</v>
      </c>
      <c r="BB63" s="3"/>
      <c r="DV63" s="1">
        <f t="shared" si="19"/>
        <v>0</v>
      </c>
      <c r="DW63" s="1" t="s">
        <v>481</v>
      </c>
      <c r="DY63" s="1" t="s">
        <v>3158</v>
      </c>
      <c r="DZ63" s="1" t="s">
        <v>481</v>
      </c>
      <c r="EV63" s="1">
        <f>COUNTA(DW63:EU63)</f>
        <v>3</v>
      </c>
      <c r="FA63" s="1" t="s">
        <v>481</v>
      </c>
      <c r="FB63" s="1" t="s">
        <v>481</v>
      </c>
      <c r="FR63" s="1">
        <f>COUNTA(EW63:FQ63)</f>
        <v>2</v>
      </c>
    </row>
    <row r="64" spans="1:179" s="1" customFormat="1" ht="15" x14ac:dyDescent="0.25">
      <c r="A64" s="6"/>
      <c r="B64" s="2">
        <v>45645</v>
      </c>
      <c r="C64" s="2"/>
      <c r="D64" s="2" t="s">
        <v>4712</v>
      </c>
      <c r="G64" s="1" t="s">
        <v>481</v>
      </c>
      <c r="H64" s="1" t="s">
        <v>3227</v>
      </c>
      <c r="I64" s="1" t="s">
        <v>4713</v>
      </c>
      <c r="J64" s="1" t="s">
        <v>3228</v>
      </c>
      <c r="K64" s="18" t="s">
        <v>3229</v>
      </c>
      <c r="L64" s="1" t="s">
        <v>5260</v>
      </c>
      <c r="M64" s="1" t="s">
        <v>488</v>
      </c>
      <c r="N64" s="1" t="s">
        <v>296</v>
      </c>
      <c r="O64" s="1">
        <v>85206</v>
      </c>
      <c r="Y64" s="2"/>
      <c r="Z64" s="3"/>
      <c r="AA64" s="1" t="s">
        <v>5257</v>
      </c>
      <c r="BA64" s="1">
        <f t="shared" si="18"/>
        <v>0</v>
      </c>
      <c r="CY64" s="1" t="s">
        <v>4682</v>
      </c>
      <c r="DC64" s="1" t="s">
        <v>481</v>
      </c>
      <c r="DD64" s="1" t="s">
        <v>481</v>
      </c>
      <c r="DE64" s="1" t="s">
        <v>481</v>
      </c>
      <c r="DF64" s="1" t="s">
        <v>481</v>
      </c>
      <c r="DJ64" s="1" t="s">
        <v>481</v>
      </c>
      <c r="DV64" s="1">
        <f t="shared" si="19"/>
        <v>6</v>
      </c>
      <c r="EV64" s="1">
        <f>SUM(DW64:EU64)</f>
        <v>0</v>
      </c>
      <c r="FA64" s="1" t="s">
        <v>481</v>
      </c>
      <c r="FB64" s="1" t="s">
        <v>481</v>
      </c>
    </row>
    <row r="65" spans="1:174" s="1" customFormat="1" ht="15" x14ac:dyDescent="0.25">
      <c r="B65" s="2">
        <v>45645</v>
      </c>
      <c r="C65" s="2">
        <v>45232</v>
      </c>
      <c r="D65" s="2"/>
      <c r="F65" s="1" t="s">
        <v>3162</v>
      </c>
      <c r="G65" s="1" t="s">
        <v>3158</v>
      </c>
      <c r="H65" s="1" t="s">
        <v>3549</v>
      </c>
      <c r="I65" s="1" t="s">
        <v>1692</v>
      </c>
      <c r="J65" s="1" t="s">
        <v>5308</v>
      </c>
      <c r="K65" s="18" t="s">
        <v>1044</v>
      </c>
      <c r="L65" s="1" t="s">
        <v>3550</v>
      </c>
      <c r="M65" s="1" t="s">
        <v>488</v>
      </c>
      <c r="N65" s="1" t="s">
        <v>296</v>
      </c>
      <c r="O65" s="1">
        <v>85206</v>
      </c>
      <c r="P65" s="1" t="s">
        <v>4213</v>
      </c>
      <c r="R65" s="1">
        <v>1</v>
      </c>
      <c r="S65" s="1" t="s">
        <v>3357</v>
      </c>
      <c r="T65" s="1">
        <v>1</v>
      </c>
      <c r="U65" s="1">
        <v>1</v>
      </c>
      <c r="AA65" s="1" t="s">
        <v>4510</v>
      </c>
      <c r="AB65" s="3"/>
      <c r="AC65" s="3"/>
      <c r="AD65" s="1" t="s">
        <v>2388</v>
      </c>
      <c r="AE65" s="1" t="s">
        <v>481</v>
      </c>
      <c r="AG65" s="1" t="s">
        <v>481</v>
      </c>
      <c r="AH65" s="1" t="s">
        <v>481</v>
      </c>
      <c r="AI65" s="1" t="s">
        <v>481</v>
      </c>
      <c r="AO65" s="1" t="s">
        <v>481</v>
      </c>
      <c r="AQ65" s="1" t="s">
        <v>481</v>
      </c>
      <c r="AR65" s="1" t="s">
        <v>481</v>
      </c>
      <c r="AS65" s="1" t="s">
        <v>481</v>
      </c>
      <c r="AX65" s="1" t="s">
        <v>481</v>
      </c>
      <c r="AY65" s="1" t="s">
        <v>481</v>
      </c>
      <c r="BA65" s="1">
        <f t="shared" si="18"/>
        <v>10</v>
      </c>
      <c r="DB65" s="1" t="s">
        <v>481</v>
      </c>
      <c r="DE65" s="1" t="s">
        <v>481</v>
      </c>
      <c r="DG65" s="1" t="s">
        <v>481</v>
      </c>
      <c r="DJ65" s="1" t="s">
        <v>481</v>
      </c>
      <c r="DK65" s="1" t="s">
        <v>481</v>
      </c>
      <c r="DN65" s="1" t="s">
        <v>481</v>
      </c>
      <c r="DV65" s="1">
        <f t="shared" si="19"/>
        <v>6</v>
      </c>
      <c r="DW65" s="1" t="s">
        <v>481</v>
      </c>
      <c r="DX65" s="1" t="s">
        <v>481</v>
      </c>
      <c r="DY65" s="1" t="s">
        <v>481</v>
      </c>
      <c r="DZ65" s="1" t="s">
        <v>481</v>
      </c>
      <c r="EV65" s="1">
        <f>COUNTA(DW65:EU65)</f>
        <v>4</v>
      </c>
      <c r="FA65" s="1" t="s">
        <v>481</v>
      </c>
      <c r="FB65" s="1" t="s">
        <v>481</v>
      </c>
      <c r="FR65" s="1">
        <f>COUNTA(EW65:FQ65)</f>
        <v>2</v>
      </c>
    </row>
    <row r="66" spans="1:174" s="1" customFormat="1" ht="15" x14ac:dyDescent="0.25">
      <c r="B66" s="2">
        <v>45645</v>
      </c>
      <c r="C66" s="2">
        <v>45232</v>
      </c>
      <c r="D66" s="2"/>
      <c r="F66" s="1" t="s">
        <v>3162</v>
      </c>
      <c r="G66" s="1" t="s">
        <v>481</v>
      </c>
      <c r="H66" s="1" t="s">
        <v>1861</v>
      </c>
      <c r="I66" s="1" t="s">
        <v>1862</v>
      </c>
      <c r="J66" s="1" t="s">
        <v>5420</v>
      </c>
      <c r="K66" s="4" t="s">
        <v>5421</v>
      </c>
      <c r="L66" s="1" t="s">
        <v>5423</v>
      </c>
      <c r="M66" s="1" t="s">
        <v>488</v>
      </c>
      <c r="N66" s="1" t="s">
        <v>296</v>
      </c>
      <c r="Y66" s="1" t="s">
        <v>3175</v>
      </c>
      <c r="Z66" s="1" t="s">
        <v>1863</v>
      </c>
      <c r="AA66" s="2" t="s">
        <v>5422</v>
      </c>
      <c r="AB66" s="3"/>
      <c r="AC66" s="3"/>
      <c r="BA66" s="1">
        <f t="shared" si="18"/>
        <v>0</v>
      </c>
      <c r="CZ66" s="1" t="s">
        <v>4682</v>
      </c>
      <c r="DA66" s="1" t="s">
        <v>4682</v>
      </c>
      <c r="DB66" s="1" t="s">
        <v>481</v>
      </c>
      <c r="DE66" s="1" t="s">
        <v>481</v>
      </c>
      <c r="DF66" s="1" t="s">
        <v>481</v>
      </c>
      <c r="DV66" s="1">
        <f t="shared" si="19"/>
        <v>5</v>
      </c>
      <c r="DW66" s="1" t="s">
        <v>481</v>
      </c>
      <c r="DX66" s="1" t="s">
        <v>481</v>
      </c>
      <c r="DY66" s="1" t="s">
        <v>481</v>
      </c>
      <c r="DZ66" s="1" t="s">
        <v>481</v>
      </c>
      <c r="EV66" s="1">
        <f>COUNTA(DW66:EU66)</f>
        <v>4</v>
      </c>
      <c r="FA66" s="1" t="s">
        <v>481</v>
      </c>
      <c r="FB66" s="1" t="s">
        <v>481</v>
      </c>
      <c r="FR66" s="1">
        <f>COUNTA(EW66:FQ66)</f>
        <v>2</v>
      </c>
    </row>
    <row r="67" spans="1:174" s="1" customFormat="1" ht="15" x14ac:dyDescent="0.25">
      <c r="B67" s="2">
        <v>45645</v>
      </c>
      <c r="C67" s="2">
        <v>45232</v>
      </c>
      <c r="D67" s="2"/>
      <c r="F67" s="1" t="s">
        <v>3162</v>
      </c>
      <c r="G67" s="1" t="s">
        <v>3158</v>
      </c>
      <c r="H67" s="1" t="s">
        <v>5898</v>
      </c>
      <c r="I67" s="1" t="s">
        <v>3069</v>
      </c>
      <c r="J67" s="1" t="s">
        <v>5420</v>
      </c>
      <c r="K67" s="4" t="s">
        <v>5421</v>
      </c>
      <c r="L67" s="1" t="s">
        <v>5423</v>
      </c>
      <c r="M67" s="1" t="s">
        <v>488</v>
      </c>
      <c r="N67" s="1" t="s">
        <v>296</v>
      </c>
      <c r="AA67" s="1" t="s">
        <v>1862</v>
      </c>
      <c r="AB67" s="3"/>
      <c r="AC67" s="3"/>
      <c r="BA67" s="1">
        <f t="shared" si="18"/>
        <v>0</v>
      </c>
      <c r="CZ67" s="1" t="s">
        <v>4682</v>
      </c>
      <c r="DA67" s="1" t="s">
        <v>4682</v>
      </c>
      <c r="DB67" s="1" t="s">
        <v>481</v>
      </c>
      <c r="DE67" s="1" t="s">
        <v>481</v>
      </c>
      <c r="DF67" s="1" t="s">
        <v>481</v>
      </c>
      <c r="DV67" s="1">
        <f t="shared" si="19"/>
        <v>5</v>
      </c>
      <c r="DW67" s="1" t="s">
        <v>481</v>
      </c>
      <c r="DX67" s="1" t="s">
        <v>481</v>
      </c>
      <c r="DY67" s="1" t="s">
        <v>481</v>
      </c>
      <c r="DZ67" s="1" t="s">
        <v>481</v>
      </c>
      <c r="EV67" s="1">
        <f>COUNTA(DW67:EU67)</f>
        <v>4</v>
      </c>
      <c r="FA67" s="1" t="s">
        <v>481</v>
      </c>
      <c r="FB67" s="1" t="s">
        <v>481</v>
      </c>
      <c r="FR67" s="1">
        <f>COUNTA(EW67:FQ67)</f>
        <v>2</v>
      </c>
    </row>
    <row r="68" spans="1:174" ht="15" x14ac:dyDescent="0.25">
      <c r="B68" s="3">
        <f>COUNTA(B59:B67)</f>
        <v>9</v>
      </c>
      <c r="C68" s="3">
        <f>COUNTA(C59:C67)</f>
        <v>5</v>
      </c>
      <c r="D68" s="3">
        <f>COUNTA(D59:D67)</f>
        <v>4</v>
      </c>
      <c r="E68" s="3">
        <f>COUNTA(E59:E67)</f>
        <v>0</v>
      </c>
      <c r="H68" s="6">
        <v>45645</v>
      </c>
      <c r="I68" s="1" t="s">
        <v>3432</v>
      </c>
      <c r="EU68" s="1"/>
      <c r="EV68" s="1"/>
      <c r="EW68" s="1"/>
    </row>
    <row r="69" spans="1:174" s="1" customFormat="1" ht="15" x14ac:dyDescent="0.25">
      <c r="A69" s="2" t="s">
        <v>694</v>
      </c>
      <c r="B69" s="2">
        <v>45652</v>
      </c>
      <c r="C69" s="2">
        <v>45232</v>
      </c>
      <c r="D69" s="2"/>
      <c r="F69" s="1" t="s">
        <v>3162</v>
      </c>
      <c r="G69" s="1" t="s">
        <v>3158</v>
      </c>
      <c r="H69" s="1" t="s">
        <v>3053</v>
      </c>
      <c r="I69" s="1" t="s">
        <v>3056</v>
      </c>
      <c r="J69" s="1" t="s">
        <v>3662</v>
      </c>
      <c r="K69" s="18" t="s">
        <v>5107</v>
      </c>
      <c r="L69" s="1" t="s">
        <v>3059</v>
      </c>
      <c r="M69" s="1" t="s">
        <v>488</v>
      </c>
      <c r="N69" s="1" t="s">
        <v>296</v>
      </c>
      <c r="O69" s="1">
        <v>85206</v>
      </c>
      <c r="P69" s="1" t="s">
        <v>4213</v>
      </c>
      <c r="T69" s="1">
        <v>1</v>
      </c>
      <c r="Y69" s="1" t="s">
        <v>3196</v>
      </c>
      <c r="Z69" s="1" t="s">
        <v>3161</v>
      </c>
      <c r="AA69" s="2" t="s">
        <v>925</v>
      </c>
      <c r="AB69" s="3"/>
      <c r="AC69" s="3" t="s">
        <v>4712</v>
      </c>
      <c r="AD69" s="1" t="s">
        <v>2388</v>
      </c>
      <c r="AE69" s="1" t="s">
        <v>481</v>
      </c>
      <c r="AH69" s="1" t="s">
        <v>481</v>
      </c>
      <c r="AL69" s="1" t="s">
        <v>3162</v>
      </c>
      <c r="AQ69" s="1" t="s">
        <v>481</v>
      </c>
      <c r="AR69" s="1" t="s">
        <v>481</v>
      </c>
      <c r="AV69" s="1" t="s">
        <v>481</v>
      </c>
      <c r="AY69" s="1" t="s">
        <v>481</v>
      </c>
      <c r="AZ69" s="1" t="s">
        <v>481</v>
      </c>
      <c r="BA69" s="1">
        <f>COUNTA(AE69:AZ69)</f>
        <v>8</v>
      </c>
      <c r="CZ69" s="1" t="s">
        <v>481</v>
      </c>
      <c r="DC69" s="1" t="s">
        <v>3158</v>
      </c>
      <c r="DE69" s="1" t="s">
        <v>3158</v>
      </c>
      <c r="DF69" s="1" t="s">
        <v>481</v>
      </c>
      <c r="DG69" s="1" t="s">
        <v>481</v>
      </c>
      <c r="DJ69" s="1" t="s">
        <v>481</v>
      </c>
      <c r="DK69" s="1" t="s">
        <v>481</v>
      </c>
      <c r="DO69" s="1" t="s">
        <v>481</v>
      </c>
      <c r="DV69" s="1">
        <f>COUNTA(CY69:DU69)</f>
        <v>8</v>
      </c>
      <c r="DW69" s="1" t="s">
        <v>481</v>
      </c>
      <c r="DZ69" s="1" t="s">
        <v>481</v>
      </c>
      <c r="EV69" s="1">
        <f>COUNTA(DW69:EU69)</f>
        <v>2</v>
      </c>
      <c r="FB69" s="1" t="s">
        <v>481</v>
      </c>
      <c r="FR69" s="1">
        <f>COUNTA(EW69:FQ69)</f>
        <v>1</v>
      </c>
    </row>
    <row r="70" spans="1:174" s="1" customFormat="1" ht="15" x14ac:dyDescent="0.25">
      <c r="A70" s="2" t="s">
        <v>694</v>
      </c>
      <c r="B70" s="2">
        <v>45652</v>
      </c>
      <c r="C70" s="2">
        <v>45232</v>
      </c>
      <c r="D70" s="2"/>
      <c r="F70" s="1" t="s">
        <v>3162</v>
      </c>
      <c r="G70" s="1" t="s">
        <v>481</v>
      </c>
      <c r="H70" s="1" t="s">
        <v>925</v>
      </c>
      <c r="I70" s="1" t="s">
        <v>905</v>
      </c>
      <c r="J70" s="1" t="s">
        <v>4365</v>
      </c>
      <c r="K70" s="18" t="s">
        <v>3241</v>
      </c>
      <c r="L70" s="1" t="s">
        <v>3059</v>
      </c>
      <c r="M70" s="1" t="s">
        <v>488</v>
      </c>
      <c r="N70" s="1" t="s">
        <v>296</v>
      </c>
      <c r="O70" s="1">
        <v>85206</v>
      </c>
      <c r="P70" s="1" t="s">
        <v>4213</v>
      </c>
      <c r="T70" s="1">
        <v>1</v>
      </c>
      <c r="Y70" s="1" t="s">
        <v>3196</v>
      </c>
      <c r="Z70" s="1" t="s">
        <v>3161</v>
      </c>
      <c r="AA70" s="2" t="s">
        <v>3053</v>
      </c>
      <c r="AB70" s="3"/>
      <c r="AC70" s="3" t="s">
        <v>4712</v>
      </c>
      <c r="AD70" s="1" t="s">
        <v>2564</v>
      </c>
      <c r="AE70" s="1" t="s">
        <v>481</v>
      </c>
      <c r="AH70" s="1" t="s">
        <v>481</v>
      </c>
      <c r="AL70" s="1" t="s">
        <v>3162</v>
      </c>
      <c r="AQ70" s="1" t="s">
        <v>481</v>
      </c>
      <c r="AR70" s="1" t="s">
        <v>481</v>
      </c>
      <c r="AV70" s="1" t="s">
        <v>481</v>
      </c>
      <c r="AY70" s="1" t="s">
        <v>481</v>
      </c>
      <c r="AZ70" s="1" t="s">
        <v>481</v>
      </c>
      <c r="BA70" s="1">
        <f>COUNTA(AE70:AZ70)</f>
        <v>8</v>
      </c>
      <c r="CZ70" s="1" t="s">
        <v>481</v>
      </c>
      <c r="DB70" s="1" t="s">
        <v>481</v>
      </c>
      <c r="DC70" s="1" t="s">
        <v>481</v>
      </c>
      <c r="DE70" s="1" t="s">
        <v>481</v>
      </c>
      <c r="DF70" s="1" t="s">
        <v>481</v>
      </c>
      <c r="DG70" s="1" t="s">
        <v>481</v>
      </c>
      <c r="DJ70" s="1" t="s">
        <v>481</v>
      </c>
      <c r="DK70" s="1" t="s">
        <v>481</v>
      </c>
      <c r="DO70" s="1" t="s">
        <v>481</v>
      </c>
      <c r="DV70" s="1">
        <f>COUNTA(CY70:DU70)</f>
        <v>9</v>
      </c>
      <c r="DW70" s="1" t="s">
        <v>481</v>
      </c>
      <c r="DZ70" s="1" t="s">
        <v>3158</v>
      </c>
      <c r="EV70" s="1">
        <f>COUNTA(DW70:EU70)</f>
        <v>2</v>
      </c>
      <c r="FB70" s="1" t="s">
        <v>481</v>
      </c>
      <c r="FR70" s="1">
        <f>COUNTA(EW70:FQ70)</f>
        <v>1</v>
      </c>
    </row>
    <row r="71" spans="1:174" s="1" customFormat="1" ht="15" x14ac:dyDescent="0.25">
      <c r="B71" s="2">
        <v>45652</v>
      </c>
      <c r="C71" s="2"/>
      <c r="D71" s="2" t="s">
        <v>4712</v>
      </c>
      <c r="G71" s="1" t="s">
        <v>481</v>
      </c>
      <c r="H71" s="1" t="s">
        <v>5638</v>
      </c>
      <c r="I71" s="1" t="s">
        <v>1532</v>
      </c>
      <c r="J71" s="1" t="s">
        <v>5891</v>
      </c>
      <c r="K71" s="4" t="s">
        <v>5892</v>
      </c>
      <c r="L71" s="1" t="s">
        <v>5890</v>
      </c>
      <c r="M71" s="1" t="s">
        <v>3192</v>
      </c>
      <c r="N71" s="1" t="s">
        <v>296</v>
      </c>
      <c r="O71" s="1">
        <v>85118</v>
      </c>
      <c r="AA71" s="2"/>
      <c r="AB71" s="3"/>
      <c r="AC71" s="3"/>
      <c r="BA71" s="1">
        <f>COUNTA(AE71:AZ71)</f>
        <v>0</v>
      </c>
      <c r="DG71" s="1" t="s">
        <v>3162</v>
      </c>
      <c r="DV71" s="1">
        <f>COUNTA(CY71:DU71)</f>
        <v>1</v>
      </c>
      <c r="FB71" s="1" t="s">
        <v>481</v>
      </c>
    </row>
    <row r="72" spans="1:174" ht="15" x14ac:dyDescent="0.25">
      <c r="B72" s="3">
        <f>COUNTA(B69:B71)</f>
        <v>3</v>
      </c>
      <c r="C72" s="3">
        <f>COUNTA(C69:C71)</f>
        <v>2</v>
      </c>
      <c r="D72" s="3">
        <f>COUNTA(D69:D71)</f>
        <v>1</v>
      </c>
      <c r="E72" s="3">
        <f>COUNTA(E69:E71)</f>
        <v>0</v>
      </c>
      <c r="H72" s="6">
        <v>45652</v>
      </c>
      <c r="I72" s="1" t="s">
        <v>3432</v>
      </c>
      <c r="EU72" s="1"/>
      <c r="EV72" s="1"/>
      <c r="EW72" s="1"/>
    </row>
    <row r="73" spans="1:174" ht="15" x14ac:dyDescent="0.25">
      <c r="A73" s="3"/>
      <c r="B73" s="3">
        <f>B68+B58+B55+B72</f>
        <v>25</v>
      </c>
      <c r="C73" s="3">
        <f>C68+C58+C55+C72</f>
        <v>18</v>
      </c>
      <c r="D73" s="3">
        <f>D68+D58+D55+D72</f>
        <v>7</v>
      </c>
      <c r="E73" s="3">
        <f>E68+E58+E55+E72</f>
        <v>1</v>
      </c>
      <c r="H73" s="11" t="s">
        <v>2767</v>
      </c>
      <c r="I73" s="1" t="s">
        <v>3432</v>
      </c>
      <c r="M73" s="5"/>
      <c r="EU73" s="1"/>
      <c r="EV73" s="1"/>
      <c r="EW73" s="1"/>
    </row>
    <row r="74" spans="1:174" ht="15" x14ac:dyDescent="0.25">
      <c r="A74" s="3"/>
      <c r="B74" s="3">
        <f>B73+B43</f>
        <v>63</v>
      </c>
      <c r="C74" s="3">
        <f>C73+C43</f>
        <v>52</v>
      </c>
      <c r="D74" s="3">
        <f>D73+D43</f>
        <v>11</v>
      </c>
      <c r="E74" s="3">
        <f>E73+E43</f>
        <v>2</v>
      </c>
      <c r="H74" s="11" t="s">
        <v>2672</v>
      </c>
      <c r="I74" s="1" t="s">
        <v>3432</v>
      </c>
      <c r="M74" s="5"/>
      <c r="EU74" s="1"/>
      <c r="EV74" s="1"/>
      <c r="EW74" s="1"/>
    </row>
    <row r="75" spans="1:174" s="1" customFormat="1" ht="15" x14ac:dyDescent="0.25">
      <c r="B75" s="2">
        <v>45659</v>
      </c>
      <c r="C75" s="2"/>
      <c r="D75" s="2" t="s">
        <v>4712</v>
      </c>
      <c r="G75" s="1" t="s">
        <v>3158</v>
      </c>
      <c r="H75" s="1" t="s">
        <v>5910</v>
      </c>
      <c r="I75" s="1" t="s">
        <v>3351</v>
      </c>
      <c r="J75" s="1" t="s">
        <v>5913</v>
      </c>
      <c r="K75" s="18" t="s">
        <v>5912</v>
      </c>
      <c r="L75" s="1" t="s">
        <v>5914</v>
      </c>
      <c r="M75" s="1" t="s">
        <v>488</v>
      </c>
      <c r="N75" s="1" t="s">
        <v>296</v>
      </c>
      <c r="O75" s="1">
        <v>85207</v>
      </c>
      <c r="AB75" s="3"/>
      <c r="AC75" s="3"/>
      <c r="FC75" s="1" t="s">
        <v>481</v>
      </c>
    </row>
    <row r="76" spans="1:174" s="1" customFormat="1" ht="15" x14ac:dyDescent="0.25">
      <c r="B76" s="2">
        <v>45659</v>
      </c>
      <c r="C76" s="2"/>
      <c r="D76" s="2" t="s">
        <v>4712</v>
      </c>
      <c r="G76" s="1" t="s">
        <v>481</v>
      </c>
      <c r="H76" s="1" t="s">
        <v>5918</v>
      </c>
      <c r="I76" s="1" t="s">
        <v>4528</v>
      </c>
      <c r="J76" s="1" t="s">
        <v>5919</v>
      </c>
      <c r="K76" s="4" t="s">
        <v>5920</v>
      </c>
      <c r="L76" s="1" t="s">
        <v>5922</v>
      </c>
      <c r="M76" s="1" t="s">
        <v>5923</v>
      </c>
      <c r="N76" s="1" t="s">
        <v>1946</v>
      </c>
      <c r="O76" s="1">
        <v>98544</v>
      </c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B76" s="3"/>
      <c r="FC76" s="1" t="s">
        <v>481</v>
      </c>
    </row>
    <row r="77" spans="1:174" s="1" customFormat="1" ht="15" x14ac:dyDescent="0.25">
      <c r="B77" s="2">
        <v>45659</v>
      </c>
      <c r="C77" s="2"/>
      <c r="D77" s="2" t="s">
        <v>4712</v>
      </c>
      <c r="G77" s="1" t="s">
        <v>3158</v>
      </c>
      <c r="H77" s="1" t="s">
        <v>3646</v>
      </c>
      <c r="I77" s="1" t="s">
        <v>3647</v>
      </c>
      <c r="J77" s="1" t="s">
        <v>3648</v>
      </c>
      <c r="K77" s="18" t="s">
        <v>3649</v>
      </c>
      <c r="L77" s="1" t="s">
        <v>5915</v>
      </c>
      <c r="M77" s="1" t="s">
        <v>5031</v>
      </c>
      <c r="N77" s="1" t="s">
        <v>296</v>
      </c>
      <c r="O77" s="1">
        <v>85120</v>
      </c>
      <c r="P77" s="1" t="s">
        <v>4213</v>
      </c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1">
        <f>COUNTA(AE77:AZ77)</f>
        <v>0</v>
      </c>
      <c r="BB77" s="3"/>
      <c r="BC77" s="1" t="s">
        <v>2564</v>
      </c>
      <c r="FC77" s="1" t="s">
        <v>481</v>
      </c>
    </row>
    <row r="78" spans="1:174" s="1" customFormat="1" ht="15" x14ac:dyDescent="0.25">
      <c r="B78" s="2">
        <v>45659</v>
      </c>
      <c r="C78" s="2">
        <v>45274</v>
      </c>
      <c r="D78" s="2"/>
      <c r="G78" s="1" t="s">
        <v>481</v>
      </c>
      <c r="H78" s="1" t="s">
        <v>5787</v>
      </c>
      <c r="I78" s="1" t="s">
        <v>2091</v>
      </c>
      <c r="J78" s="1" t="s">
        <v>5794</v>
      </c>
      <c r="K78" s="4" t="s">
        <v>5795</v>
      </c>
      <c r="L78" s="1" t="s">
        <v>5796</v>
      </c>
      <c r="M78" s="1" t="s">
        <v>488</v>
      </c>
      <c r="N78" s="1" t="s">
        <v>296</v>
      </c>
      <c r="O78" s="1">
        <v>85205</v>
      </c>
      <c r="AA78" s="2" t="s">
        <v>5779</v>
      </c>
      <c r="AB78" s="3"/>
      <c r="AC78" s="3"/>
      <c r="BA78" s="1">
        <f>COUNTA(AE78:AZ78)</f>
        <v>0</v>
      </c>
      <c r="DV78" s="1">
        <f>COUNTA(CY78:DU78)</f>
        <v>0</v>
      </c>
      <c r="DY78" s="1" t="s">
        <v>3162</v>
      </c>
      <c r="EB78" s="1" t="s">
        <v>481</v>
      </c>
      <c r="EV78" s="1">
        <f>COUNTA(DW78:EU78)</f>
        <v>2</v>
      </c>
      <c r="FC78" s="1" t="s">
        <v>481</v>
      </c>
      <c r="FR78" s="1">
        <f>COUNTA(EW78:FQ78)</f>
        <v>1</v>
      </c>
    </row>
    <row r="79" spans="1:174" s="1" customFormat="1" ht="15" x14ac:dyDescent="0.25">
      <c r="B79" s="2">
        <v>45659</v>
      </c>
      <c r="C79" s="2">
        <v>45274</v>
      </c>
      <c r="D79" s="2"/>
      <c r="G79" s="1" t="s">
        <v>3158</v>
      </c>
      <c r="H79" s="1" t="s">
        <v>5787</v>
      </c>
      <c r="I79" s="1" t="s">
        <v>5779</v>
      </c>
      <c r="J79" s="1" t="s">
        <v>5794</v>
      </c>
      <c r="K79" s="4" t="s">
        <v>5795</v>
      </c>
      <c r="L79" s="1" t="s">
        <v>5796</v>
      </c>
      <c r="M79" s="1" t="s">
        <v>488</v>
      </c>
      <c r="N79" s="1" t="s">
        <v>296</v>
      </c>
      <c r="O79" s="1">
        <v>85205</v>
      </c>
      <c r="AA79" s="1" t="s">
        <v>2091</v>
      </c>
      <c r="AB79" s="3"/>
      <c r="AC79" s="3"/>
      <c r="BA79" s="1">
        <f>COUNTA(AE79:AZ79)</f>
        <v>0</v>
      </c>
      <c r="DV79" s="1">
        <f>COUNTA(CY79:DU79)</f>
        <v>0</v>
      </c>
      <c r="DY79" s="1" t="s">
        <v>3162</v>
      </c>
      <c r="EB79" s="1" t="s">
        <v>481</v>
      </c>
      <c r="EV79" s="1">
        <f>COUNTA(DW79:EU79)</f>
        <v>2</v>
      </c>
      <c r="FC79" s="1" t="s">
        <v>481</v>
      </c>
      <c r="FR79" s="1">
        <f>COUNTA(EW79:FQ79)</f>
        <v>1</v>
      </c>
    </row>
    <row r="80" spans="1:174" ht="15" x14ac:dyDescent="0.25">
      <c r="B80" s="3">
        <f>COUNTA(B75:B79)</f>
        <v>5</v>
      </c>
      <c r="C80" s="3">
        <f>COUNTA(C75:C79)</f>
        <v>2</v>
      </c>
      <c r="D80" s="3">
        <f>COUNTA(D75:D79)</f>
        <v>3</v>
      </c>
      <c r="E80" s="3">
        <f>COUNTA(E75:E79)</f>
        <v>0</v>
      </c>
      <c r="F80" s="6"/>
      <c r="G80" s="6"/>
      <c r="H80" s="6">
        <v>45659</v>
      </c>
      <c r="I80" s="1" t="s">
        <v>3432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</row>
    <row r="81" spans="1:174" s="1" customFormat="1" ht="15" x14ac:dyDescent="0.25">
      <c r="A81" s="1" t="s">
        <v>1058</v>
      </c>
      <c r="B81" s="2">
        <v>45666</v>
      </c>
      <c r="C81" s="2">
        <v>45302</v>
      </c>
      <c r="D81" s="2"/>
      <c r="E81" s="1" t="s">
        <v>4712</v>
      </c>
      <c r="G81" s="1" t="s">
        <v>3158</v>
      </c>
      <c r="H81" s="1" t="s">
        <v>3323</v>
      </c>
      <c r="I81" s="1" t="s">
        <v>3326</v>
      </c>
      <c r="J81" s="1" t="s">
        <v>2134</v>
      </c>
      <c r="K81" s="18" t="s">
        <v>4014</v>
      </c>
      <c r="L81" s="1" t="s">
        <v>3325</v>
      </c>
      <c r="M81" s="1" t="s">
        <v>488</v>
      </c>
      <c r="N81" s="1" t="s">
        <v>296</v>
      </c>
      <c r="O81" s="1">
        <v>85209</v>
      </c>
      <c r="P81" s="1" t="s">
        <v>4213</v>
      </c>
      <c r="Y81" s="1" t="s">
        <v>3196</v>
      </c>
      <c r="Z81" s="1" t="s">
        <v>3189</v>
      </c>
      <c r="AA81" s="1" t="s">
        <v>1145</v>
      </c>
      <c r="AB81" s="3"/>
      <c r="AC81" s="3" t="s">
        <v>4712</v>
      </c>
      <c r="AE81" s="1" t="s">
        <v>481</v>
      </c>
      <c r="AF81" s="1" t="s">
        <v>481</v>
      </c>
      <c r="AG81" s="1" t="s">
        <v>3158</v>
      </c>
      <c r="AH81" s="1" t="s">
        <v>481</v>
      </c>
      <c r="AI81" s="1" t="s">
        <v>481</v>
      </c>
      <c r="AK81" s="1" t="s">
        <v>481</v>
      </c>
      <c r="AL81" s="1" t="s">
        <v>481</v>
      </c>
      <c r="AM81" s="1" t="s">
        <v>481</v>
      </c>
      <c r="AN81" s="1" t="s">
        <v>481</v>
      </c>
      <c r="AO81" s="1" t="s">
        <v>481</v>
      </c>
      <c r="AP81" s="1" t="s">
        <v>481</v>
      </c>
      <c r="AQ81" s="1" t="s">
        <v>481</v>
      </c>
      <c r="AR81" s="1" t="s">
        <v>481</v>
      </c>
      <c r="AS81" s="1" t="s">
        <v>481</v>
      </c>
      <c r="AT81" s="1" t="s">
        <v>481</v>
      </c>
      <c r="AU81" s="1" t="s">
        <v>481</v>
      </c>
      <c r="AV81" s="1" t="s">
        <v>481</v>
      </c>
      <c r="AW81" s="1" t="s">
        <v>3158</v>
      </c>
      <c r="AX81" s="1" t="s">
        <v>481</v>
      </c>
      <c r="AY81" s="1" t="s">
        <v>481</v>
      </c>
      <c r="AZ81" s="1" t="s">
        <v>3158</v>
      </c>
      <c r="BA81" s="1">
        <f>COUNTA(AE81:AZ81)</f>
        <v>21</v>
      </c>
      <c r="DF81" s="1" t="s">
        <v>3158</v>
      </c>
      <c r="DV81" s="1">
        <f>COUNTA(CY81:DU81)</f>
        <v>1</v>
      </c>
      <c r="EV81" s="1">
        <f>COUNTA(DW81:EU81)</f>
        <v>0</v>
      </c>
      <c r="FR81" s="1">
        <f>COUNTA(EW81:FQ81)</f>
        <v>0</v>
      </c>
    </row>
    <row r="82" spans="1:174" s="1" customFormat="1" ht="15" x14ac:dyDescent="0.25">
      <c r="A82" s="8"/>
      <c r="B82" s="2">
        <v>45666</v>
      </c>
      <c r="C82" s="2"/>
      <c r="D82" s="6" t="s">
        <v>4712</v>
      </c>
      <c r="G82" s="1" t="s">
        <v>3158</v>
      </c>
      <c r="H82" s="1" t="s">
        <v>3323</v>
      </c>
      <c r="I82" s="1" t="s">
        <v>1506</v>
      </c>
      <c r="J82" s="1" t="s">
        <v>5296</v>
      </c>
      <c r="K82" s="4" t="s">
        <v>5297</v>
      </c>
      <c r="L82" s="1" t="s">
        <v>5298</v>
      </c>
      <c r="M82" s="1" t="s">
        <v>488</v>
      </c>
      <c r="N82" s="1" t="s">
        <v>296</v>
      </c>
      <c r="O82" s="1">
        <v>85207</v>
      </c>
      <c r="AA82" s="2" t="s">
        <v>651</v>
      </c>
      <c r="AB82" s="3"/>
      <c r="AC82" s="3" t="s">
        <v>4712</v>
      </c>
      <c r="AM82" s="1" t="s">
        <v>3162</v>
      </c>
      <c r="AN82" s="1" t="s">
        <v>3162</v>
      </c>
      <c r="AO82" s="1" t="s">
        <v>3162</v>
      </c>
      <c r="AP82" s="1" t="s">
        <v>3162</v>
      </c>
      <c r="AR82" s="1" t="s">
        <v>3162</v>
      </c>
      <c r="AS82" s="1" t="s">
        <v>3162</v>
      </c>
      <c r="AU82" s="1" t="s">
        <v>3162</v>
      </c>
      <c r="AV82" s="1" t="s">
        <v>3162</v>
      </c>
      <c r="AW82" s="1" t="s">
        <v>3162</v>
      </c>
      <c r="AX82" s="1" t="s">
        <v>3162</v>
      </c>
      <c r="AZ82" s="1" t="s">
        <v>3162</v>
      </c>
      <c r="BA82" s="1">
        <f>COUNTA(AE82:AZ82)</f>
        <v>11</v>
      </c>
      <c r="DE82" s="1" t="s">
        <v>481</v>
      </c>
      <c r="DF82" s="1" t="s">
        <v>481</v>
      </c>
      <c r="DJ82" s="1" t="s">
        <v>481</v>
      </c>
      <c r="DK82" s="1" t="s">
        <v>481</v>
      </c>
      <c r="DL82" s="1" t="s">
        <v>481</v>
      </c>
      <c r="DN82" s="1" t="s">
        <v>481</v>
      </c>
      <c r="DO82" s="1" t="s">
        <v>481</v>
      </c>
      <c r="DV82" s="1">
        <f>COUNTA(CY82:DU82)</f>
        <v>7</v>
      </c>
      <c r="EV82" s="1">
        <f>SUM(DW82:EU82)</f>
        <v>0</v>
      </c>
    </row>
    <row r="83" spans="1:174" ht="15" x14ac:dyDescent="0.25">
      <c r="B83" s="3">
        <f>COUNTA(B81:B82)</f>
        <v>2</v>
      </c>
      <c r="C83" s="3">
        <f>COUNTA(C81:C82)</f>
        <v>1</v>
      </c>
      <c r="D83" s="3">
        <f>COUNTA(D81:D82)</f>
        <v>1</v>
      </c>
      <c r="E83" s="3">
        <f>COUNTA(E81:E82)</f>
        <v>1</v>
      </c>
      <c r="F83" s="6"/>
      <c r="G83" s="6"/>
      <c r="H83" s="6">
        <v>45666</v>
      </c>
      <c r="I83" s="1" t="s">
        <v>3432</v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</row>
    <row r="84" spans="1:174" ht="15" x14ac:dyDescent="0.25">
      <c r="B84" s="3"/>
      <c r="C84" s="3"/>
      <c r="D84" s="3"/>
      <c r="E84" s="3"/>
      <c r="H84" s="6"/>
      <c r="I84" s="1"/>
      <c r="EU84" s="1"/>
      <c r="EV84" s="1"/>
      <c r="EW84" s="1"/>
    </row>
    <row r="85" spans="1:174" ht="15" x14ac:dyDescent="0.25">
      <c r="B85" s="3"/>
      <c r="C85" s="3"/>
      <c r="D85" s="3"/>
      <c r="E85" s="3"/>
      <c r="H85" s="6"/>
      <c r="I85" s="1"/>
      <c r="EU85" s="1"/>
      <c r="EV85" s="1"/>
      <c r="EW85" s="1"/>
    </row>
    <row r="86" spans="1:174" ht="15" x14ac:dyDescent="0.25">
      <c r="B86" s="3"/>
      <c r="C86" s="3"/>
      <c r="D86" s="3"/>
      <c r="E86" s="3"/>
      <c r="H86" s="6"/>
      <c r="I86" s="1"/>
      <c r="EU86" s="1"/>
      <c r="EV86" s="1"/>
      <c r="EW86" s="1"/>
    </row>
    <row r="87" spans="1:174" ht="15" x14ac:dyDescent="0.25">
      <c r="B87" s="3">
        <f>COUNTA(B84:B86)</f>
        <v>0</v>
      </c>
      <c r="C87" s="3">
        <f>COUNTA(C84:C86)</f>
        <v>0</v>
      </c>
      <c r="D87" s="3">
        <f>COUNTA(D84:D86)</f>
        <v>0</v>
      </c>
      <c r="E87" s="3">
        <f>COUNTA(E84:E86)</f>
        <v>0</v>
      </c>
      <c r="H87" s="6">
        <v>45673</v>
      </c>
      <c r="I87" s="1" t="s">
        <v>3432</v>
      </c>
      <c r="EU87" s="1"/>
      <c r="EV87" s="1"/>
      <c r="EW87" s="1"/>
    </row>
    <row r="88" spans="1:174" ht="15" x14ac:dyDescent="0.25">
      <c r="B88" s="3"/>
      <c r="C88" s="3"/>
      <c r="D88" s="3"/>
      <c r="E88" s="3"/>
      <c r="H88" s="6"/>
      <c r="I88" s="1"/>
      <c r="EU88" s="1"/>
      <c r="EV88" s="1"/>
      <c r="EW88" s="1"/>
    </row>
    <row r="89" spans="1:174" ht="15" x14ac:dyDescent="0.25">
      <c r="B89" s="3"/>
      <c r="C89" s="3"/>
      <c r="D89" s="3"/>
      <c r="E89" s="3"/>
      <c r="H89" s="6"/>
      <c r="I89" s="1"/>
      <c r="EU89" s="1"/>
      <c r="EV89" s="1"/>
      <c r="EW89" s="1"/>
    </row>
    <row r="90" spans="1:174" ht="15" x14ac:dyDescent="0.25">
      <c r="B90" s="3"/>
      <c r="C90" s="3"/>
      <c r="D90" s="3"/>
      <c r="E90" s="3"/>
      <c r="H90" s="6"/>
      <c r="I90" s="1"/>
      <c r="EU90" s="1"/>
      <c r="EV90" s="1"/>
      <c r="EW90" s="1"/>
    </row>
    <row r="91" spans="1:174" ht="15" x14ac:dyDescent="0.25">
      <c r="B91" s="3">
        <f>COUNTA(B88:B90)</f>
        <v>0</v>
      </c>
      <c r="C91" s="3">
        <f>COUNTA(C88:C90)</f>
        <v>0</v>
      </c>
      <c r="D91" s="3">
        <f>COUNTA(D88:D90)</f>
        <v>0</v>
      </c>
      <c r="E91" s="3">
        <f>COUNTA(E88:E90)</f>
        <v>0</v>
      </c>
      <c r="H91" s="6">
        <v>45680</v>
      </c>
      <c r="I91" s="1" t="s">
        <v>3432</v>
      </c>
      <c r="EU91" s="1"/>
      <c r="EV91" s="1"/>
      <c r="EW91" s="1"/>
    </row>
    <row r="92" spans="1:174" ht="15" x14ac:dyDescent="0.25">
      <c r="B92" s="3"/>
      <c r="C92" s="3"/>
      <c r="D92" s="3"/>
      <c r="E92" s="3"/>
      <c r="F92" s="6"/>
      <c r="G92" s="6"/>
      <c r="H92" s="6"/>
      <c r="I92" s="1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</row>
    <row r="93" spans="1:174" ht="15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1"/>
    </row>
    <row r="94" spans="1:174" ht="15" x14ac:dyDescent="0.25">
      <c r="B94" s="3">
        <f>COUNTA(B92:B93)</f>
        <v>0</v>
      </c>
      <c r="C94" s="3">
        <f>COUNTA(C92:C93)</f>
        <v>0</v>
      </c>
      <c r="D94" s="3">
        <f>COUNTA(D92:D93)</f>
        <v>0</v>
      </c>
      <c r="E94" s="3">
        <f>COUNTA(E92:E93)</f>
        <v>0</v>
      </c>
      <c r="F94" s="6"/>
      <c r="G94" s="6"/>
      <c r="H94" s="6">
        <v>45687</v>
      </c>
      <c r="I94" s="1" t="s">
        <v>3432</v>
      </c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</row>
    <row r="95" spans="1:174" ht="15" x14ac:dyDescent="0.25">
      <c r="A95" s="3"/>
      <c r="B95" s="3">
        <f>B80+B83+B87+B91+B94</f>
        <v>7</v>
      </c>
      <c r="C95" s="3">
        <f>C80+C83+C87+C91+C94</f>
        <v>3</v>
      </c>
      <c r="D95" s="3">
        <f>D80+D83+D87+D91+D94</f>
        <v>4</v>
      </c>
      <c r="E95" s="3">
        <f>E80+E83+E87+E91+E94</f>
        <v>1</v>
      </c>
      <c r="H95" s="11" t="s">
        <v>1425</v>
      </c>
      <c r="I95" s="1" t="s">
        <v>3432</v>
      </c>
      <c r="M95" s="5"/>
      <c r="EU95" s="1"/>
      <c r="EV95" s="1"/>
      <c r="EW95" s="1"/>
    </row>
    <row r="96" spans="1:174" ht="15" x14ac:dyDescent="0.25">
      <c r="A96" s="3"/>
      <c r="B96" s="3">
        <f>B95+B74</f>
        <v>70</v>
      </c>
      <c r="C96" s="3">
        <f>C95+C74</f>
        <v>55</v>
      </c>
      <c r="D96" s="3">
        <f>D95+D74</f>
        <v>15</v>
      </c>
      <c r="E96" s="3">
        <f>E95+E74</f>
        <v>3</v>
      </c>
      <c r="H96" s="11" t="s">
        <v>2512</v>
      </c>
      <c r="I96" s="1" t="s">
        <v>3432</v>
      </c>
      <c r="M96" s="5"/>
      <c r="EU96" s="1"/>
      <c r="EV96" s="1"/>
      <c r="EW96" s="1"/>
    </row>
    <row r="97" spans="1:161" ht="15" x14ac:dyDescent="0.25">
      <c r="A97" s="1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</row>
    <row r="98" spans="1:161" ht="15" x14ac:dyDescent="0.25">
      <c r="A98" s="1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</row>
    <row r="99" spans="1:161" ht="15" x14ac:dyDescent="0.25">
      <c r="A99" s="1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</row>
    <row r="100" spans="1:161" ht="15" x14ac:dyDescent="0.25">
      <c r="A100" s="9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</row>
    <row r="101" spans="1:161" ht="15" x14ac:dyDescent="0.25">
      <c r="B101" s="3">
        <f>COUNTA(B97:B100)</f>
        <v>0</v>
      </c>
      <c r="C101" s="3">
        <f>COUNTA(C97:C100)</f>
        <v>0</v>
      </c>
      <c r="D101" s="3">
        <f>COUNTA(D97:D100)</f>
        <v>0</v>
      </c>
      <c r="E101" s="3">
        <f>COUNTA(E97:E100)</f>
        <v>0</v>
      </c>
      <c r="H101" s="6">
        <v>45694</v>
      </c>
      <c r="I101" s="1" t="s">
        <v>3432</v>
      </c>
      <c r="EU101" s="1"/>
      <c r="EV101" s="1"/>
      <c r="EW101" s="1"/>
    </row>
    <row r="102" spans="1:161" ht="15" x14ac:dyDescent="0.25">
      <c r="A102" s="1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</row>
    <row r="103" spans="1:161" s="1" customFormat="1" ht="15" x14ac:dyDescent="0.25">
      <c r="A103" s="8"/>
      <c r="B103" s="2">
        <v>45701</v>
      </c>
      <c r="C103" s="2"/>
      <c r="D103" s="2" t="s">
        <v>4712</v>
      </c>
      <c r="E103" s="1" t="s">
        <v>4712</v>
      </c>
      <c r="G103" s="1" t="s">
        <v>3158</v>
      </c>
      <c r="H103" s="1" t="s">
        <v>3064</v>
      </c>
      <c r="I103" s="1" t="s">
        <v>3033</v>
      </c>
      <c r="J103" s="1" t="s">
        <v>146</v>
      </c>
      <c r="K103" s="18"/>
      <c r="L103" s="1" t="s">
        <v>3067</v>
      </c>
      <c r="M103" s="1" t="s">
        <v>5031</v>
      </c>
      <c r="N103" s="1" t="s">
        <v>296</v>
      </c>
      <c r="O103" s="1">
        <v>85119</v>
      </c>
      <c r="P103" s="8"/>
      <c r="Q103" s="8"/>
      <c r="Y103" s="1" t="s">
        <v>3196</v>
      </c>
      <c r="Z103" s="1" t="s">
        <v>3189</v>
      </c>
      <c r="AA103" s="2" t="s">
        <v>2372</v>
      </c>
      <c r="AB103" s="3" t="s">
        <v>3161</v>
      </c>
      <c r="AC103" s="3"/>
      <c r="AN103" s="1" t="s">
        <v>481</v>
      </c>
      <c r="AO103" s="1" t="s">
        <v>481</v>
      </c>
      <c r="BA103" s="1">
        <f>COUNTA(AE103:AZ103)</f>
        <v>2</v>
      </c>
      <c r="FD103" s="1" t="s">
        <v>3162</v>
      </c>
      <c r="FE103" s="1" t="s">
        <v>3162</v>
      </c>
    </row>
    <row r="104" spans="1:161" ht="15" x14ac:dyDescent="0.25">
      <c r="A104" s="9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</row>
    <row r="105" spans="1:161" ht="15" x14ac:dyDescent="0.25">
      <c r="B105" s="3">
        <f>COUNTA(B102:B104)</f>
        <v>1</v>
      </c>
      <c r="C105" s="3">
        <f>COUNTA(C102:C104)</f>
        <v>0</v>
      </c>
      <c r="D105" s="3">
        <f>COUNTA(D102:D104)</f>
        <v>1</v>
      </c>
      <c r="E105" s="3">
        <f>COUNTA(E102:E104)</f>
        <v>1</v>
      </c>
      <c r="H105" s="6">
        <v>45701</v>
      </c>
      <c r="I105" s="1" t="s">
        <v>3432</v>
      </c>
      <c r="EU105" s="1"/>
      <c r="EV105" s="1"/>
      <c r="EW105" s="1"/>
    </row>
    <row r="106" spans="1:16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</row>
    <row r="107" spans="1:161" ht="15" x14ac:dyDescent="0.25">
      <c r="A107" s="1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</row>
    <row r="108" spans="1:161" ht="15" x14ac:dyDescent="0.25">
      <c r="A108" s="1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</row>
    <row r="109" spans="1:161" ht="15" x14ac:dyDescent="0.25">
      <c r="A109" s="9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</row>
    <row r="110" spans="1:161" ht="15" x14ac:dyDescent="0.25">
      <c r="B110" s="3">
        <f>COUNTA(B106:B109)</f>
        <v>0</v>
      </c>
      <c r="C110" s="3">
        <f>COUNTA(C106:C109)</f>
        <v>0</v>
      </c>
      <c r="D110" s="3">
        <f>COUNTA(D106:D109)</f>
        <v>0</v>
      </c>
      <c r="E110" s="3">
        <f>COUNTA(E106:E109)</f>
        <v>0</v>
      </c>
      <c r="H110" s="6">
        <v>45708</v>
      </c>
      <c r="I110" s="1" t="s">
        <v>3432</v>
      </c>
      <c r="EU110" s="1"/>
      <c r="EV110" s="1"/>
      <c r="EW110" s="1"/>
    </row>
    <row r="111" spans="1:161" ht="15" x14ac:dyDescent="0.25">
      <c r="A111" s="1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</row>
    <row r="112" spans="1:161" ht="15" x14ac:dyDescent="0.25">
      <c r="A112" s="1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</row>
    <row r="113" spans="1:153" ht="15" x14ac:dyDescent="0.25">
      <c r="A113" s="1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</row>
    <row r="114" spans="1:153" ht="15" x14ac:dyDescent="0.25">
      <c r="A114" s="9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</row>
    <row r="115" spans="1:153" ht="15" x14ac:dyDescent="0.25">
      <c r="B115" s="3">
        <f>COUNTA(B111:B114)</f>
        <v>0</v>
      </c>
      <c r="C115" s="3">
        <f>COUNTA(C111:C114)</f>
        <v>0</v>
      </c>
      <c r="D115" s="3">
        <f>COUNTA(D111:D114)</f>
        <v>0</v>
      </c>
      <c r="E115" s="3">
        <f>COUNTA(E111:E114)</f>
        <v>0</v>
      </c>
      <c r="H115" s="6">
        <v>45715</v>
      </c>
      <c r="I115" s="1" t="s">
        <v>3432</v>
      </c>
      <c r="EU115" s="1"/>
      <c r="EV115" s="1"/>
      <c r="EW115" s="1"/>
    </row>
    <row r="116" spans="1:153" ht="15" x14ac:dyDescent="0.25">
      <c r="A116" s="3"/>
      <c r="B116" s="3">
        <f>B101+B105+B110+B115</f>
        <v>1</v>
      </c>
      <c r="C116" s="3">
        <f t="shared" ref="C116:E116" si="20">C101+C105+C110+C115</f>
        <v>0</v>
      </c>
      <c r="D116" s="3">
        <f t="shared" si="20"/>
        <v>1</v>
      </c>
      <c r="E116" s="3">
        <f t="shared" si="20"/>
        <v>1</v>
      </c>
      <c r="H116" s="11" t="s">
        <v>1762</v>
      </c>
      <c r="I116" s="1" t="s">
        <v>3432</v>
      </c>
      <c r="M116" s="5"/>
      <c r="EU116" s="1"/>
      <c r="EV116" s="1"/>
      <c r="EW116" s="1"/>
    </row>
    <row r="117" spans="1:153" ht="15" x14ac:dyDescent="0.25">
      <c r="A117" s="3"/>
      <c r="B117" s="3">
        <f>B116+B96</f>
        <v>71</v>
      </c>
      <c r="C117" s="3">
        <f>C116+C96</f>
        <v>55</v>
      </c>
      <c r="D117" s="3">
        <f>D116+D96</f>
        <v>16</v>
      </c>
      <c r="E117" s="3">
        <f>E116+E96</f>
        <v>4</v>
      </c>
      <c r="H117" s="11" t="s">
        <v>2512</v>
      </c>
      <c r="I117" s="1" t="s">
        <v>3432</v>
      </c>
      <c r="M117" s="5"/>
      <c r="EU117" s="1"/>
      <c r="EV117" s="1"/>
      <c r="EW117" s="1"/>
    </row>
    <row r="118" spans="1:153" ht="15" x14ac:dyDescent="0.25">
      <c r="A118" s="1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</row>
    <row r="119" spans="1:153" ht="15" x14ac:dyDescent="0.25">
      <c r="A119" s="1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</row>
    <row r="120" spans="1:153" ht="15" x14ac:dyDescent="0.25">
      <c r="A120" s="9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</row>
    <row r="121" spans="1:153" ht="15" x14ac:dyDescent="0.25">
      <c r="B121" s="3">
        <f>COUNTA(B118:B120)</f>
        <v>0</v>
      </c>
      <c r="C121" s="3">
        <f>COUNTA(C118:C120)</f>
        <v>0</v>
      </c>
      <c r="D121" s="3">
        <f>COUNTA(D118:D120)</f>
        <v>0</v>
      </c>
      <c r="E121" s="3">
        <f>COUNTA(E118:E120)</f>
        <v>0</v>
      </c>
      <c r="H121" s="6">
        <v>45722</v>
      </c>
      <c r="I121" s="1" t="s">
        <v>3432</v>
      </c>
      <c r="EU121" s="1"/>
      <c r="EV121" s="1"/>
      <c r="EW121" s="1"/>
    </row>
    <row r="122" spans="1:153" ht="15" x14ac:dyDescent="0.25">
      <c r="A122" s="1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</row>
    <row r="123" spans="1:153" ht="15" x14ac:dyDescent="0.25">
      <c r="A123" s="1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</row>
    <row r="124" spans="1:153" ht="15" x14ac:dyDescent="0.25">
      <c r="A124" s="1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</row>
    <row r="125" spans="1:153" ht="15" x14ac:dyDescent="0.25">
      <c r="A125" s="9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</row>
    <row r="126" spans="1:153" ht="15" x14ac:dyDescent="0.25">
      <c r="B126" s="3">
        <f>COUNTA(B122:B125)</f>
        <v>0</v>
      </c>
      <c r="C126" s="3">
        <f>COUNTA(C122:C125)</f>
        <v>0</v>
      </c>
      <c r="D126" s="3">
        <f>COUNTA(D122:D125)</f>
        <v>0</v>
      </c>
      <c r="E126" s="3">
        <f>COUNTA(E122:E125)</f>
        <v>0</v>
      </c>
      <c r="H126" s="6">
        <v>45729</v>
      </c>
      <c r="I126" s="1" t="s">
        <v>3432</v>
      </c>
      <c r="EU126" s="1"/>
      <c r="EV126" s="1"/>
      <c r="EW126" s="1"/>
    </row>
    <row r="127" spans="1:153" ht="15" x14ac:dyDescent="0.25">
      <c r="A127" s="1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</row>
    <row r="128" spans="1:153" ht="15" x14ac:dyDescent="0.25">
      <c r="A128" s="1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</row>
    <row r="129" spans="1:153" ht="15" x14ac:dyDescent="0.25">
      <c r="A129" s="1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</row>
    <row r="130" spans="1:153" ht="15" x14ac:dyDescent="0.25">
      <c r="A130" s="9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</row>
    <row r="131" spans="1:153" ht="15" x14ac:dyDescent="0.25">
      <c r="B131" s="3">
        <f>COUNTA(B127:B130)</f>
        <v>0</v>
      </c>
      <c r="C131" s="3">
        <f>COUNTA(C127:C130)</f>
        <v>0</v>
      </c>
      <c r="D131" s="3">
        <f>COUNTA(D127:D130)</f>
        <v>0</v>
      </c>
      <c r="E131" s="3">
        <f>COUNTA(E127:E130)</f>
        <v>0</v>
      </c>
      <c r="H131" s="6">
        <v>45736</v>
      </c>
      <c r="I131" s="1" t="s">
        <v>3432</v>
      </c>
      <c r="EU131" s="1"/>
      <c r="EV131" s="1"/>
      <c r="EW131" s="1"/>
    </row>
    <row r="132" spans="1:153" ht="15" x14ac:dyDescent="0.25">
      <c r="A132" s="1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</row>
    <row r="133" spans="1:153" ht="15" x14ac:dyDescent="0.25">
      <c r="A133" s="1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</row>
    <row r="134" spans="1:153" ht="15" x14ac:dyDescent="0.25">
      <c r="A134" s="1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</row>
    <row r="135" spans="1:153" ht="15" x14ac:dyDescent="0.25">
      <c r="A135" s="9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</row>
    <row r="136" spans="1:153" ht="15" x14ac:dyDescent="0.25">
      <c r="B136" s="3">
        <f>COUNTA(B132:B135)</f>
        <v>0</v>
      </c>
      <c r="C136" s="3">
        <f>COUNTA(C132:C135)</f>
        <v>0</v>
      </c>
      <c r="D136" s="3">
        <f>COUNTA(D132:D135)</f>
        <v>0</v>
      </c>
      <c r="E136" s="3">
        <f>COUNTA(E132:E135)</f>
        <v>0</v>
      </c>
      <c r="H136" s="6">
        <v>45743</v>
      </c>
      <c r="I136" s="1" t="s">
        <v>3432</v>
      </c>
      <c r="EU136" s="1"/>
      <c r="EV136" s="1"/>
      <c r="EW136" s="1"/>
    </row>
    <row r="137" spans="1:153" ht="15" x14ac:dyDescent="0.25">
      <c r="A137" s="3"/>
      <c r="B137" s="3">
        <f>B121+B126+B131+B136</f>
        <v>0</v>
      </c>
      <c r="C137" s="3">
        <f t="shared" ref="C137:E137" si="21">C121+C126+C131+C136</f>
        <v>0</v>
      </c>
      <c r="D137" s="3">
        <f t="shared" si="21"/>
        <v>0</v>
      </c>
      <c r="E137" s="3">
        <f t="shared" si="21"/>
        <v>0</v>
      </c>
      <c r="H137" s="11" t="s">
        <v>320</v>
      </c>
      <c r="I137" s="1" t="s">
        <v>3432</v>
      </c>
      <c r="M137" s="5"/>
      <c r="EU137" s="1"/>
      <c r="EV137" s="1"/>
      <c r="EW137" s="1"/>
    </row>
    <row r="138" spans="1:153" ht="15" x14ac:dyDescent="0.25">
      <c r="A138" s="3"/>
      <c r="B138" s="3">
        <f>B137+B117</f>
        <v>71</v>
      </c>
      <c r="C138" s="3">
        <f>C137+C117</f>
        <v>55</v>
      </c>
      <c r="D138" s="3">
        <f>D137+D117</f>
        <v>16</v>
      </c>
      <c r="E138" s="3">
        <f>E137+E117</f>
        <v>4</v>
      </c>
      <c r="H138" s="11" t="s">
        <v>2512</v>
      </c>
      <c r="I138" s="1" t="s">
        <v>3432</v>
      </c>
      <c r="M138" s="5"/>
      <c r="EU138" s="1"/>
      <c r="EV138" s="1"/>
      <c r="EW138" s="1"/>
    </row>
    <row r="139" spans="1:153" ht="15" x14ac:dyDescent="0.25">
      <c r="A139" s="1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</row>
    <row r="140" spans="1:153" ht="15" x14ac:dyDescent="0.25">
      <c r="A140" s="1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</row>
    <row r="141" spans="1:153" ht="15" x14ac:dyDescent="0.25">
      <c r="A141" s="1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</row>
    <row r="142" spans="1:153" ht="15" x14ac:dyDescent="0.25">
      <c r="A142" s="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</row>
    <row r="143" spans="1:153" ht="15" x14ac:dyDescent="0.25">
      <c r="B143" s="3">
        <f>COUNTA(B139:B142)</f>
        <v>0</v>
      </c>
      <c r="C143" s="3">
        <f>COUNTA(C139:C142)</f>
        <v>0</v>
      </c>
      <c r="D143" s="3">
        <f>COUNTA(D139:D142)</f>
        <v>0</v>
      </c>
      <c r="E143" s="3">
        <f>COUNTA(E139:E142)</f>
        <v>0</v>
      </c>
      <c r="H143" s="6">
        <v>45750</v>
      </c>
      <c r="I143" s="1" t="s">
        <v>3432</v>
      </c>
      <c r="EU143" s="1"/>
      <c r="EV143" s="1"/>
      <c r="EW143" s="1"/>
    </row>
    <row r="144" spans="1:153" ht="15" x14ac:dyDescent="0.25">
      <c r="A144" s="1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</row>
    <row r="145" spans="1:153" ht="15" x14ac:dyDescent="0.25">
      <c r="A145" s="1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</row>
    <row r="146" spans="1:153" ht="15" x14ac:dyDescent="0.25">
      <c r="A146" s="1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</row>
    <row r="147" spans="1:153" ht="15" x14ac:dyDescent="0.25">
      <c r="A147" s="9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</row>
    <row r="148" spans="1:153" ht="15" x14ac:dyDescent="0.25">
      <c r="B148" s="3">
        <f>COUNTA(B144:B147)</f>
        <v>0</v>
      </c>
      <c r="C148" s="3">
        <f>COUNTA(C144:C147)</f>
        <v>0</v>
      </c>
      <c r="D148" s="3">
        <f>COUNTA(D144:D147)</f>
        <v>0</v>
      </c>
      <c r="E148" s="3">
        <f>COUNTA(E144:E147)</f>
        <v>0</v>
      </c>
      <c r="H148" s="6">
        <v>45757</v>
      </c>
      <c r="I148" s="1" t="s">
        <v>3432</v>
      </c>
      <c r="EU148" s="1"/>
      <c r="EV148" s="1"/>
      <c r="EW148" s="1"/>
    </row>
    <row r="149" spans="1:153" ht="15" x14ac:dyDescent="0.25">
      <c r="A149" s="3"/>
      <c r="B149" s="3">
        <f>B143+B148</f>
        <v>0</v>
      </c>
      <c r="C149" s="3">
        <f t="shared" ref="C149:E149" si="22">C143+C148</f>
        <v>0</v>
      </c>
      <c r="D149" s="3">
        <f t="shared" si="22"/>
        <v>0</v>
      </c>
      <c r="E149" s="3">
        <f t="shared" si="22"/>
        <v>0</v>
      </c>
      <c r="H149" s="11" t="s">
        <v>322</v>
      </c>
      <c r="I149" s="1" t="s">
        <v>3432</v>
      </c>
      <c r="M149" s="5"/>
      <c r="EU149" s="1"/>
      <c r="EV149" s="1"/>
      <c r="EW149" s="1"/>
    </row>
    <row r="150" spans="1:153" ht="15" x14ac:dyDescent="0.25">
      <c r="A150" s="3"/>
      <c r="B150" s="3">
        <f>B149+B138</f>
        <v>71</v>
      </c>
      <c r="C150" s="3">
        <f>C149+C138</f>
        <v>55</v>
      </c>
      <c r="D150" s="3">
        <f>D149+D138</f>
        <v>16</v>
      </c>
      <c r="E150" s="3">
        <f>E149+E138</f>
        <v>4</v>
      </c>
      <c r="H150" s="11" t="s">
        <v>2512</v>
      </c>
      <c r="I150" s="1" t="s">
        <v>3432</v>
      </c>
      <c r="M150" s="5"/>
      <c r="EU150" s="1"/>
      <c r="EV150" s="1"/>
      <c r="EW150" s="1"/>
    </row>
    <row r="151" spans="1:153" ht="15" x14ac:dyDescent="0.25">
      <c r="EU151" s="1"/>
      <c r="EV151" s="1"/>
      <c r="EW151" s="1"/>
    </row>
    <row r="152" spans="1:153" ht="15" x14ac:dyDescent="0.25">
      <c r="EU152" s="1"/>
      <c r="EV152" s="1"/>
      <c r="EW152" s="1"/>
    </row>
    <row r="153" spans="1:153" ht="15" x14ac:dyDescent="0.25">
      <c r="EU153" s="1"/>
      <c r="EV153" s="1"/>
      <c r="EW153" s="1"/>
    </row>
    <row r="154" spans="1:153" ht="15" x14ac:dyDescent="0.25">
      <c r="EU154" s="1"/>
      <c r="EV154" s="1"/>
      <c r="EW154" s="1"/>
    </row>
    <row r="155" spans="1:153" ht="15" x14ac:dyDescent="0.25">
      <c r="EU155" s="1"/>
      <c r="EV155" s="1"/>
      <c r="EW155" s="1"/>
    </row>
    <row r="156" spans="1:153" ht="15" x14ac:dyDescent="0.25">
      <c r="EU156" s="1"/>
      <c r="EV156" s="1"/>
      <c r="EW156" s="1"/>
    </row>
    <row r="157" spans="1:153" ht="15" x14ac:dyDescent="0.25">
      <c r="EU157" s="1"/>
      <c r="EV157" s="1"/>
      <c r="EW157" s="1"/>
    </row>
    <row r="158" spans="1:153" ht="15" x14ac:dyDescent="0.25">
      <c r="EU158" s="1"/>
      <c r="EV158" s="1"/>
      <c r="EW158" s="1"/>
    </row>
    <row r="159" spans="1:153" ht="15" x14ac:dyDescent="0.25">
      <c r="EU159" s="1"/>
      <c r="EV159" s="1"/>
      <c r="EW159" s="1"/>
    </row>
    <row r="160" spans="1:153" ht="15" x14ac:dyDescent="0.25">
      <c r="EU160" s="1"/>
      <c r="EV160" s="1"/>
      <c r="EW160" s="1"/>
    </row>
    <row r="161" spans="151:153" ht="15" x14ac:dyDescent="0.25">
      <c r="EU161" s="1"/>
      <c r="EV161" s="1"/>
      <c r="EW161" s="1"/>
    </row>
    <row r="162" spans="151:153" ht="15" x14ac:dyDescent="0.25">
      <c r="EU162" s="1"/>
      <c r="EV162" s="1"/>
      <c r="EW162" s="1"/>
    </row>
    <row r="163" spans="151:153" ht="15" x14ac:dyDescent="0.25">
      <c r="EU163" s="1"/>
      <c r="EV163" s="1"/>
      <c r="EW163" s="1"/>
    </row>
    <row r="164" spans="151:153" ht="15" x14ac:dyDescent="0.25">
      <c r="EU164" s="1"/>
      <c r="EV164" s="1"/>
      <c r="EW164" s="1"/>
    </row>
    <row r="165" spans="151:153" ht="15" x14ac:dyDescent="0.25">
      <c r="EU165" s="1"/>
      <c r="EV165" s="1"/>
      <c r="EW165" s="1"/>
    </row>
    <row r="166" spans="151:153" ht="15" x14ac:dyDescent="0.25">
      <c r="EU166" s="1"/>
      <c r="EV166" s="1"/>
      <c r="EW166" s="1"/>
    </row>
    <row r="167" spans="151:153" ht="15" x14ac:dyDescent="0.25">
      <c r="EU167" s="1"/>
      <c r="EV167" s="1"/>
      <c r="EW167" s="1"/>
    </row>
    <row r="168" spans="151:153" ht="15" x14ac:dyDescent="0.25">
      <c r="EU168" s="1"/>
      <c r="EV168" s="1"/>
      <c r="EW168" s="1"/>
    </row>
    <row r="169" spans="151:153" ht="15" x14ac:dyDescent="0.25">
      <c r="EU169" s="1"/>
      <c r="EV169" s="1"/>
      <c r="EW169" s="1"/>
    </row>
    <row r="170" spans="151:153" ht="15" x14ac:dyDescent="0.25">
      <c r="EU170" s="1"/>
      <c r="EV170" s="1"/>
      <c r="EW170" s="1"/>
    </row>
    <row r="171" spans="151:153" ht="15" x14ac:dyDescent="0.25">
      <c r="EU171" s="1"/>
      <c r="EV171" s="1"/>
      <c r="EW171" s="1"/>
    </row>
    <row r="172" spans="151:153" ht="15" x14ac:dyDescent="0.25">
      <c r="EU172" s="1"/>
      <c r="EV172" s="1"/>
      <c r="EW172" s="1"/>
    </row>
    <row r="173" spans="151:153" ht="15" x14ac:dyDescent="0.25">
      <c r="EU173" s="1"/>
      <c r="EV173" s="1"/>
      <c r="EW173" s="1"/>
    </row>
    <row r="174" spans="151:153" ht="15" x14ac:dyDescent="0.25">
      <c r="EU174" s="1"/>
      <c r="EV174" s="1"/>
      <c r="EW174" s="1"/>
    </row>
    <row r="175" spans="151:153" ht="15" x14ac:dyDescent="0.25">
      <c r="EU175" s="1"/>
      <c r="EV175" s="1"/>
      <c r="EW175" s="1"/>
    </row>
    <row r="176" spans="151:153" ht="15" x14ac:dyDescent="0.25">
      <c r="EU176" s="1"/>
      <c r="EV176" s="1"/>
      <c r="EW176" s="1"/>
    </row>
    <row r="177" spans="151:153" ht="15" x14ac:dyDescent="0.25">
      <c r="EU177" s="1"/>
      <c r="EV177" s="1"/>
      <c r="EW177" s="1"/>
    </row>
    <row r="178" spans="151:153" ht="15" x14ac:dyDescent="0.25">
      <c r="EU178" s="1"/>
      <c r="EV178" s="1"/>
      <c r="EW178" s="1"/>
    </row>
    <row r="179" spans="151:153" ht="15" x14ac:dyDescent="0.25">
      <c r="EU179" s="1"/>
      <c r="EV179" s="1"/>
      <c r="EW179" s="1"/>
    </row>
    <row r="180" spans="151:153" ht="15" x14ac:dyDescent="0.25">
      <c r="EU180" s="1"/>
      <c r="EV180" s="1"/>
      <c r="EW180" s="1"/>
    </row>
    <row r="181" spans="151:153" ht="15" x14ac:dyDescent="0.25">
      <c r="EU181" s="1"/>
      <c r="EV181" s="1"/>
      <c r="EW181" s="1"/>
    </row>
    <row r="182" spans="151:153" ht="15" x14ac:dyDescent="0.25">
      <c r="EU182" s="1"/>
      <c r="EV182" s="1"/>
      <c r="EW182" s="1"/>
    </row>
    <row r="183" spans="151:153" ht="15" x14ac:dyDescent="0.25">
      <c r="EU183" s="1"/>
      <c r="EV183" s="1"/>
      <c r="EW183" s="1"/>
    </row>
    <row r="184" spans="151:153" ht="15" x14ac:dyDescent="0.25">
      <c r="EU184" s="1"/>
      <c r="EV184" s="1"/>
      <c r="EW184" s="1"/>
    </row>
    <row r="185" spans="151:153" ht="15" x14ac:dyDescent="0.25">
      <c r="EU185" s="1"/>
      <c r="EV185" s="1"/>
      <c r="EW185" s="1"/>
    </row>
    <row r="186" spans="151:153" ht="15" x14ac:dyDescent="0.25">
      <c r="EU186" s="1"/>
      <c r="EV186" s="1"/>
      <c r="EW186" s="1"/>
    </row>
    <row r="187" spans="151:153" ht="15" x14ac:dyDescent="0.25">
      <c r="EU187" s="1"/>
      <c r="EV187" s="1"/>
      <c r="EW187" s="1"/>
    </row>
    <row r="188" spans="151:153" ht="15" x14ac:dyDescent="0.25">
      <c r="EU188" s="1"/>
      <c r="EV188" s="1"/>
      <c r="EW188" s="1"/>
    </row>
    <row r="189" spans="151:153" ht="15" x14ac:dyDescent="0.25">
      <c r="EU189" s="1"/>
      <c r="EV189" s="1"/>
      <c r="EW189" s="1"/>
    </row>
    <row r="190" spans="151:153" ht="15" x14ac:dyDescent="0.25">
      <c r="EU190" s="1"/>
      <c r="EV190" s="1"/>
      <c r="EW190" s="1"/>
    </row>
    <row r="191" spans="151:153" ht="15" x14ac:dyDescent="0.25">
      <c r="EU191" s="1"/>
      <c r="EV191" s="1"/>
      <c r="EW191" s="1"/>
    </row>
    <row r="192" spans="151:153" ht="15" x14ac:dyDescent="0.25">
      <c r="EU192" s="1"/>
      <c r="EV192" s="1"/>
      <c r="EW192" s="1"/>
    </row>
    <row r="193" spans="151:153" ht="15" x14ac:dyDescent="0.25">
      <c r="EU193" s="1"/>
      <c r="EV193" s="1"/>
      <c r="EW193" s="1"/>
    </row>
    <row r="194" spans="151:153" ht="15" x14ac:dyDescent="0.25">
      <c r="EU194" s="1"/>
      <c r="EV194" s="1"/>
      <c r="EW194" s="1"/>
    </row>
    <row r="195" spans="151:153" ht="15" x14ac:dyDescent="0.25">
      <c r="EU195" s="1"/>
      <c r="EV195" s="1"/>
      <c r="EW195" s="1"/>
    </row>
    <row r="196" spans="151:153" ht="15" x14ac:dyDescent="0.25">
      <c r="EU196" s="1"/>
      <c r="EV196" s="1"/>
      <c r="EW196" s="1"/>
    </row>
    <row r="197" spans="151:153" ht="15" x14ac:dyDescent="0.25">
      <c r="EU197" s="1"/>
      <c r="EV197" s="1"/>
      <c r="EW197" s="1"/>
    </row>
    <row r="198" spans="151:153" ht="15" x14ac:dyDescent="0.25">
      <c r="EU198" s="1"/>
      <c r="EV198" s="1"/>
      <c r="EW198" s="1"/>
    </row>
    <row r="199" spans="151:153" ht="15" x14ac:dyDescent="0.25">
      <c r="EU199" s="1"/>
      <c r="EV199" s="1"/>
      <c r="EW199" s="1"/>
    </row>
    <row r="200" spans="151:153" ht="15" x14ac:dyDescent="0.25">
      <c r="EU200" s="1"/>
      <c r="EV200" s="1"/>
      <c r="EW200" s="1"/>
    </row>
    <row r="201" spans="151:153" ht="15" x14ac:dyDescent="0.25">
      <c r="EU201" s="1"/>
      <c r="EV201" s="1"/>
      <c r="EW201" s="1"/>
    </row>
    <row r="202" spans="151:153" ht="15" x14ac:dyDescent="0.25">
      <c r="EU202" s="1"/>
      <c r="EV202" s="1"/>
      <c r="EW202" s="1"/>
    </row>
    <row r="203" spans="151:153" ht="15" x14ac:dyDescent="0.25">
      <c r="EU203" s="1"/>
      <c r="EV203" s="1"/>
      <c r="EW203" s="1"/>
    </row>
    <row r="204" spans="151:153" ht="15" x14ac:dyDescent="0.25">
      <c r="EU204" s="1"/>
      <c r="EV204" s="1"/>
      <c r="EW204" s="1"/>
    </row>
    <row r="205" spans="151:153" ht="15" x14ac:dyDescent="0.25">
      <c r="EU205" s="1"/>
      <c r="EV205" s="1"/>
      <c r="EW205" s="1"/>
    </row>
    <row r="206" spans="151:153" ht="15" x14ac:dyDescent="0.25">
      <c r="EU206" s="1"/>
      <c r="EV206" s="1"/>
      <c r="EW206" s="1"/>
    </row>
    <row r="207" spans="151:153" ht="15" x14ac:dyDescent="0.25">
      <c r="EU207" s="1"/>
      <c r="EV207" s="1"/>
      <c r="EW207" s="1"/>
    </row>
    <row r="208" spans="151:153" ht="15" x14ac:dyDescent="0.25">
      <c r="EU208" s="1"/>
      <c r="EV208" s="1"/>
      <c r="EW208" s="1"/>
    </row>
    <row r="209" spans="151:153" ht="15" x14ac:dyDescent="0.25">
      <c r="EU209" s="1"/>
      <c r="EV209" s="1"/>
      <c r="EW209" s="1"/>
    </row>
    <row r="210" spans="151:153" ht="15" x14ac:dyDescent="0.25">
      <c r="EU210" s="1"/>
      <c r="EV210" s="1"/>
      <c r="EW210" s="1"/>
    </row>
    <row r="211" spans="151:153" ht="15" x14ac:dyDescent="0.25">
      <c r="EU211" s="1"/>
      <c r="EV211" s="1"/>
      <c r="EW211" s="1"/>
    </row>
    <row r="212" spans="151:153" ht="15" x14ac:dyDescent="0.25">
      <c r="EU212" s="1"/>
      <c r="EV212" s="1"/>
      <c r="EW212" s="1"/>
    </row>
    <row r="213" spans="151:153" ht="15" x14ac:dyDescent="0.25">
      <c r="EU213" s="1"/>
      <c r="EV213" s="1"/>
      <c r="EW213" s="1"/>
    </row>
    <row r="214" spans="151:153" ht="15" x14ac:dyDescent="0.25">
      <c r="EU214" s="1"/>
      <c r="EV214" s="1"/>
      <c r="EW214" s="1"/>
    </row>
    <row r="215" spans="151:153" ht="15" x14ac:dyDescent="0.25">
      <c r="EU215" s="1"/>
      <c r="EV215" s="1"/>
      <c r="EW215" s="1"/>
    </row>
    <row r="216" spans="151:153" ht="15" x14ac:dyDescent="0.25">
      <c r="EU216" s="1"/>
      <c r="EV216" s="1"/>
      <c r="EW216" s="1"/>
    </row>
    <row r="217" spans="151:153" ht="15" x14ac:dyDescent="0.25">
      <c r="EU217" s="1"/>
      <c r="EV217" s="1"/>
      <c r="EW217" s="1"/>
    </row>
    <row r="218" spans="151:153" ht="15" x14ac:dyDescent="0.25">
      <c r="EU218" s="1"/>
      <c r="EV218" s="1"/>
      <c r="EW218" s="1"/>
    </row>
    <row r="219" spans="151:153" ht="15" x14ac:dyDescent="0.25">
      <c r="EU219" s="1"/>
      <c r="EV219" s="1"/>
      <c r="EW219" s="1"/>
    </row>
    <row r="220" spans="151:153" ht="15" x14ac:dyDescent="0.25">
      <c r="EU220" s="1"/>
      <c r="EV220" s="1"/>
      <c r="EW220" s="1"/>
    </row>
    <row r="221" spans="151:153" ht="15" x14ac:dyDescent="0.25">
      <c r="EU221" s="1"/>
      <c r="EV221" s="1"/>
      <c r="EW221" s="1"/>
    </row>
    <row r="222" spans="151:153" ht="15" x14ac:dyDescent="0.25">
      <c r="EU222" s="1"/>
      <c r="EV222" s="1"/>
      <c r="EW222" s="1"/>
    </row>
    <row r="223" spans="151:153" ht="15" x14ac:dyDescent="0.25">
      <c r="EU223" s="1"/>
      <c r="EV223" s="1"/>
      <c r="EW223" s="1"/>
    </row>
    <row r="224" spans="151:153" ht="15" x14ac:dyDescent="0.25">
      <c r="EU224" s="1"/>
      <c r="EV224" s="1"/>
      <c r="EW224" s="1"/>
    </row>
    <row r="225" spans="151:153" ht="15" x14ac:dyDescent="0.25">
      <c r="EU225" s="1"/>
      <c r="EV225" s="1"/>
      <c r="EW225" s="1"/>
    </row>
    <row r="226" spans="151:153" ht="15" x14ac:dyDescent="0.25">
      <c r="EU226" s="1"/>
      <c r="EV226" s="1"/>
      <c r="EW226" s="1"/>
    </row>
    <row r="227" spans="151:153" ht="15" x14ac:dyDescent="0.25">
      <c r="EU227" s="1"/>
      <c r="EV227" s="1"/>
      <c r="EW227" s="1"/>
    </row>
    <row r="228" spans="151:153" ht="15" x14ac:dyDescent="0.25">
      <c r="EU228" s="1"/>
      <c r="EV228" s="1"/>
      <c r="EW228" s="1"/>
    </row>
    <row r="229" spans="151:153" ht="15" x14ac:dyDescent="0.25">
      <c r="EU229" s="1"/>
      <c r="EV229" s="1"/>
      <c r="EW229" s="1"/>
    </row>
    <row r="230" spans="151:153" ht="15" x14ac:dyDescent="0.25">
      <c r="EU230" s="1"/>
      <c r="EV230" s="1"/>
      <c r="EW230" s="1"/>
    </row>
    <row r="231" spans="151:153" ht="15" x14ac:dyDescent="0.25">
      <c r="EU231" s="1"/>
      <c r="EV231" s="1"/>
      <c r="EW231" s="1"/>
    </row>
    <row r="232" spans="151:153" ht="15" x14ac:dyDescent="0.25">
      <c r="EU232" s="1"/>
      <c r="EV232" s="1"/>
      <c r="EW232" s="1"/>
    </row>
    <row r="233" spans="151:153" ht="15" x14ac:dyDescent="0.25">
      <c r="EU233" s="1"/>
      <c r="EV233" s="1"/>
      <c r="EW233" s="1"/>
    </row>
    <row r="234" spans="151:153" ht="15" x14ac:dyDescent="0.25">
      <c r="EU234" s="1"/>
      <c r="EV234" s="1"/>
      <c r="EW234" s="1"/>
    </row>
    <row r="235" spans="151:153" ht="15" x14ac:dyDescent="0.25">
      <c r="EU235" s="1"/>
      <c r="EV235" s="1"/>
      <c r="EW235" s="1"/>
    </row>
    <row r="236" spans="151:153" ht="15" x14ac:dyDescent="0.25">
      <c r="EU236" s="1"/>
      <c r="EV236" s="1"/>
      <c r="EW236" s="1"/>
    </row>
    <row r="237" spans="151:153" ht="15" x14ac:dyDescent="0.25">
      <c r="EU237" s="1"/>
      <c r="EV237" s="1"/>
    </row>
    <row r="238" spans="151:153" ht="15" x14ac:dyDescent="0.25">
      <c r="EU238" s="1"/>
      <c r="EV238" s="1"/>
    </row>
    <row r="239" spans="151:153" ht="15" x14ac:dyDescent="0.25">
      <c r="EU239" s="1"/>
      <c r="EV239" s="1"/>
    </row>
    <row r="240" spans="151:153" ht="15" x14ac:dyDescent="0.25">
      <c r="EU240" s="1"/>
      <c r="EV240" s="1"/>
    </row>
    <row r="241" spans="151:152" ht="15" x14ac:dyDescent="0.25">
      <c r="EU241" s="1"/>
      <c r="EV241" s="1"/>
    </row>
    <row r="242" spans="151:152" ht="15" x14ac:dyDescent="0.25">
      <c r="EU242" s="1"/>
      <c r="EV242" s="1"/>
    </row>
    <row r="243" spans="151:152" ht="15" x14ac:dyDescent="0.25">
      <c r="EU243" s="1"/>
      <c r="EV243" s="1"/>
    </row>
    <row r="244" spans="151:152" ht="15" x14ac:dyDescent="0.25">
      <c r="EU244" s="1"/>
      <c r="EV244" s="1"/>
    </row>
    <row r="245" spans="151:152" ht="15" x14ac:dyDescent="0.25">
      <c r="EU245" s="1"/>
      <c r="EV245" s="1"/>
    </row>
    <row r="246" spans="151:152" ht="15" x14ac:dyDescent="0.25">
      <c r="EU246" s="1"/>
      <c r="EV246" s="1"/>
    </row>
    <row r="247" spans="151:152" ht="15" x14ac:dyDescent="0.25">
      <c r="EU247" s="1"/>
      <c r="EV247" s="1"/>
    </row>
    <row r="248" spans="151:152" ht="15" x14ac:dyDescent="0.25">
      <c r="EU248" s="1"/>
      <c r="EV248" s="1"/>
    </row>
    <row r="249" spans="151:152" ht="15" x14ac:dyDescent="0.25">
      <c r="EU249" s="1"/>
      <c r="EV249" s="1"/>
    </row>
    <row r="250" spans="151:152" ht="15" x14ac:dyDescent="0.25">
      <c r="EU250" s="1"/>
      <c r="EV250" s="1"/>
    </row>
    <row r="251" spans="151:152" ht="15" x14ac:dyDescent="0.25">
      <c r="EU251" s="1"/>
      <c r="EV251" s="1"/>
    </row>
    <row r="252" spans="151:152" ht="15" x14ac:dyDescent="0.25">
      <c r="EU252" s="1"/>
      <c r="EV252" s="1"/>
    </row>
    <row r="253" spans="151:152" ht="15" x14ac:dyDescent="0.25">
      <c r="EU253" s="1"/>
      <c r="EV253" s="1"/>
    </row>
    <row r="254" spans="151:152" ht="15" x14ac:dyDescent="0.25">
      <c r="EU254" s="1"/>
      <c r="EV254" s="1"/>
    </row>
    <row r="255" spans="151:152" ht="15" x14ac:dyDescent="0.25">
      <c r="EU255" s="1"/>
      <c r="EV255" s="1"/>
    </row>
    <row r="256" spans="151:152" ht="15" x14ac:dyDescent="0.25">
      <c r="EU256" s="1"/>
      <c r="EV256" s="1"/>
    </row>
    <row r="257" spans="151:152" ht="15" x14ac:dyDescent="0.25">
      <c r="EU257" s="1"/>
      <c r="EV257" s="1"/>
    </row>
    <row r="258" spans="151:152" ht="15" x14ac:dyDescent="0.25">
      <c r="EU258" s="1"/>
      <c r="EV258" s="1"/>
    </row>
    <row r="259" spans="151:152" ht="15" x14ac:dyDescent="0.25">
      <c r="EU259" s="1"/>
      <c r="EV259" s="1"/>
    </row>
    <row r="260" spans="151:152" ht="15" x14ac:dyDescent="0.25">
      <c r="EU260" s="1"/>
      <c r="EV260" s="1"/>
    </row>
    <row r="261" spans="151:152" ht="15" x14ac:dyDescent="0.25">
      <c r="EU261" s="1"/>
      <c r="EV261" s="1"/>
    </row>
    <row r="262" spans="151:152" ht="15" x14ac:dyDescent="0.25">
      <c r="EU262" s="1"/>
      <c r="EV262" s="1"/>
    </row>
    <row r="263" spans="151:152" ht="15" x14ac:dyDescent="0.25">
      <c r="EU263" s="1"/>
      <c r="EV263" s="1"/>
    </row>
    <row r="264" spans="151:152" ht="15" x14ac:dyDescent="0.25">
      <c r="EU264" s="1"/>
      <c r="EV264" s="1"/>
    </row>
    <row r="265" spans="151:152" ht="15" x14ac:dyDescent="0.25">
      <c r="EU265" s="1"/>
      <c r="EV265" s="1"/>
    </row>
    <row r="266" spans="151:152" ht="15" x14ac:dyDescent="0.25">
      <c r="EU266" s="1"/>
      <c r="EV266" s="1"/>
    </row>
    <row r="267" spans="151:152" ht="15" x14ac:dyDescent="0.25">
      <c r="EU267" s="1"/>
      <c r="EV267" s="1"/>
    </row>
    <row r="268" spans="151:152" ht="15" x14ac:dyDescent="0.25">
      <c r="EU268" s="1"/>
      <c r="EV268" s="1"/>
    </row>
    <row r="269" spans="151:152" ht="15" x14ac:dyDescent="0.25">
      <c r="EU269" s="1"/>
      <c r="EV269" s="1"/>
    </row>
    <row r="270" spans="151:152" ht="15" x14ac:dyDescent="0.25">
      <c r="EU270" s="1"/>
      <c r="EV270" s="1"/>
    </row>
    <row r="271" spans="151:152" ht="15" x14ac:dyDescent="0.25">
      <c r="EU271" s="1"/>
      <c r="EV271" s="1"/>
    </row>
    <row r="272" spans="151:152" ht="15" x14ac:dyDescent="0.25">
      <c r="EU272" s="1"/>
      <c r="EV272" s="1"/>
    </row>
    <row r="273" spans="151:152" ht="15" x14ac:dyDescent="0.25">
      <c r="EU273" s="1"/>
      <c r="EV273" s="1"/>
    </row>
    <row r="274" spans="151:152" ht="15" x14ac:dyDescent="0.25">
      <c r="EU274" s="1"/>
      <c r="EV274" s="1"/>
    </row>
    <row r="275" spans="151:152" ht="15" x14ac:dyDescent="0.25">
      <c r="EU275" s="1"/>
      <c r="EV275" s="1"/>
    </row>
    <row r="276" spans="151:152" ht="15" x14ac:dyDescent="0.25">
      <c r="EU276" s="1"/>
      <c r="EV276" s="1"/>
    </row>
    <row r="277" spans="151:152" ht="15" x14ac:dyDescent="0.25">
      <c r="EU277" s="1"/>
      <c r="EV277" s="1"/>
    </row>
    <row r="278" spans="151:152" ht="15" x14ac:dyDescent="0.25">
      <c r="EU278" s="1"/>
      <c r="EV278" s="1"/>
    </row>
    <row r="279" spans="151:152" ht="15" x14ac:dyDescent="0.25">
      <c r="EU279" s="1"/>
      <c r="EV279" s="1"/>
    </row>
    <row r="280" spans="151:152" ht="15" x14ac:dyDescent="0.25">
      <c r="EU280" s="1"/>
      <c r="EV280" s="1"/>
    </row>
    <row r="281" spans="151:152" ht="15" x14ac:dyDescent="0.25">
      <c r="EU281" s="1"/>
      <c r="EV281" s="1"/>
    </row>
    <row r="282" spans="151:152" ht="15" x14ac:dyDescent="0.25">
      <c r="EU282" s="1"/>
      <c r="EV282" s="1"/>
    </row>
    <row r="283" spans="151:152" ht="15" x14ac:dyDescent="0.25">
      <c r="EU283" s="1"/>
      <c r="EV283" s="1"/>
    </row>
    <row r="284" spans="151:152" ht="15" x14ac:dyDescent="0.25">
      <c r="EU284" s="1"/>
      <c r="EV284" s="1"/>
    </row>
    <row r="285" spans="151:152" ht="15" x14ac:dyDescent="0.25">
      <c r="EU285" s="1"/>
      <c r="EV285" s="1"/>
    </row>
    <row r="286" spans="151:152" ht="15" x14ac:dyDescent="0.25">
      <c r="EU286" s="1"/>
      <c r="EV286" s="1"/>
    </row>
    <row r="287" spans="151:152" ht="15" x14ac:dyDescent="0.25">
      <c r="EU287" s="1"/>
      <c r="EV287" s="1"/>
    </row>
    <row r="288" spans="151:152" ht="15" x14ac:dyDescent="0.25">
      <c r="EU288" s="1"/>
      <c r="EV288" s="1"/>
    </row>
    <row r="289" spans="151:152" ht="15" x14ac:dyDescent="0.25">
      <c r="EU289" s="1"/>
      <c r="EV289" s="1"/>
    </row>
    <row r="290" spans="151:152" ht="15" x14ac:dyDescent="0.25">
      <c r="EU290" s="1"/>
      <c r="EV290" s="1"/>
    </row>
    <row r="291" spans="151:152" ht="15" x14ac:dyDescent="0.25">
      <c r="EU291" s="1"/>
      <c r="EV291" s="1"/>
    </row>
    <row r="292" spans="151:152" ht="15" x14ac:dyDescent="0.25">
      <c r="EU292" s="1"/>
      <c r="EV292" s="1"/>
    </row>
    <row r="293" spans="151:152" ht="15" x14ac:dyDescent="0.25">
      <c r="EU293" s="1"/>
      <c r="EV293" s="1"/>
    </row>
    <row r="294" spans="151:152" ht="15" x14ac:dyDescent="0.25">
      <c r="EU294" s="1"/>
      <c r="EV294" s="1"/>
    </row>
    <row r="295" spans="151:152" ht="15" x14ac:dyDescent="0.25">
      <c r="EU295" s="1"/>
      <c r="EV295" s="1"/>
    </row>
    <row r="296" spans="151:152" ht="15" x14ac:dyDescent="0.25">
      <c r="EU296" s="1"/>
      <c r="EV296" s="1"/>
    </row>
    <row r="297" spans="151:152" ht="15" x14ac:dyDescent="0.25">
      <c r="EU297" s="1"/>
      <c r="EV297" s="1"/>
    </row>
    <row r="298" spans="151:152" ht="15" x14ac:dyDescent="0.25">
      <c r="EU298" s="1"/>
      <c r="EV298" s="1"/>
    </row>
    <row r="299" spans="151:152" ht="15" x14ac:dyDescent="0.25">
      <c r="EU299" s="1"/>
      <c r="EV299" s="1"/>
    </row>
    <row r="300" spans="151:152" ht="15" x14ac:dyDescent="0.25">
      <c r="EU300" s="1"/>
      <c r="EV300" s="1"/>
    </row>
    <row r="301" spans="151:152" ht="15" x14ac:dyDescent="0.25">
      <c r="EU301" s="1"/>
      <c r="EV301" s="1"/>
    </row>
    <row r="302" spans="151:152" ht="15" x14ac:dyDescent="0.25">
      <c r="EU302" s="1"/>
      <c r="EV302" s="1"/>
    </row>
    <row r="303" spans="151:152" ht="15" x14ac:dyDescent="0.25">
      <c r="EU303" s="1"/>
      <c r="EV303" s="1"/>
    </row>
    <row r="304" spans="151:152" ht="15" x14ac:dyDescent="0.25">
      <c r="EU304" s="1"/>
      <c r="EV304" s="1"/>
    </row>
    <row r="305" spans="151:152" ht="15" x14ac:dyDescent="0.25">
      <c r="EU305" s="1"/>
      <c r="EV305" s="1"/>
    </row>
    <row r="306" spans="151:152" ht="15" x14ac:dyDescent="0.25">
      <c r="EU306" s="1"/>
      <c r="EV306" s="1"/>
    </row>
    <row r="307" spans="151:152" ht="15" x14ac:dyDescent="0.25">
      <c r="EU307" s="1"/>
      <c r="EV307" s="1"/>
    </row>
    <row r="308" spans="151:152" ht="15" x14ac:dyDescent="0.25">
      <c r="EU308" s="1"/>
      <c r="EV308" s="1"/>
    </row>
    <row r="309" spans="151:152" ht="15" x14ac:dyDescent="0.25">
      <c r="EU309" s="1"/>
      <c r="EV309" s="1"/>
    </row>
    <row r="310" spans="151:152" ht="15" x14ac:dyDescent="0.25">
      <c r="EU310" s="1"/>
      <c r="EV310" s="1"/>
    </row>
    <row r="311" spans="151:152" ht="15" x14ac:dyDescent="0.25">
      <c r="EU311" s="1"/>
      <c r="EV311" s="1"/>
    </row>
    <row r="312" spans="151:152" ht="15" x14ac:dyDescent="0.25">
      <c r="EU312" s="1"/>
      <c r="EV312" s="1"/>
    </row>
    <row r="313" spans="151:152" ht="15" x14ac:dyDescent="0.25">
      <c r="EU313" s="1"/>
      <c r="EV313" s="1"/>
    </row>
    <row r="314" spans="151:152" ht="15" x14ac:dyDescent="0.25">
      <c r="EU314" s="1"/>
      <c r="EV314" s="1"/>
    </row>
    <row r="315" spans="151:152" ht="15" x14ac:dyDescent="0.25">
      <c r="EU315" s="1"/>
      <c r="EV315" s="1"/>
    </row>
    <row r="316" spans="151:152" ht="15" x14ac:dyDescent="0.25">
      <c r="EU316" s="1"/>
      <c r="EV316" s="1"/>
    </row>
    <row r="317" spans="151:152" ht="15" x14ac:dyDescent="0.25">
      <c r="EU317" s="1"/>
      <c r="EV317" s="1"/>
    </row>
    <row r="318" spans="151:152" ht="15" x14ac:dyDescent="0.25">
      <c r="EU318" s="1"/>
      <c r="EV318" s="1"/>
    </row>
    <row r="319" spans="151:152" ht="15" x14ac:dyDescent="0.25">
      <c r="EU319" s="1"/>
      <c r="EV319" s="1"/>
    </row>
    <row r="320" spans="151:152" ht="15" x14ac:dyDescent="0.25">
      <c r="EU320" s="1"/>
      <c r="EV320" s="1"/>
    </row>
    <row r="321" spans="151:152" ht="15" x14ac:dyDescent="0.25">
      <c r="EU321" s="1"/>
      <c r="EV321" s="1"/>
    </row>
    <row r="322" spans="151:152" ht="15" x14ac:dyDescent="0.25">
      <c r="EU322" s="1"/>
      <c r="EV322" s="1"/>
    </row>
    <row r="323" spans="151:152" ht="15" x14ac:dyDescent="0.25">
      <c r="EU323" s="1"/>
      <c r="EV323" s="1"/>
    </row>
    <row r="324" spans="151:152" ht="15" x14ac:dyDescent="0.25">
      <c r="EU324" s="1"/>
      <c r="EV324" s="1"/>
    </row>
  </sheetData>
  <hyperlinks>
    <hyperlink ref="K2" r:id="rId1" xr:uid="{00000000-0004-0000-0100-000000000000}"/>
    <hyperlink ref="K8" r:id="rId2" xr:uid="{00000000-0004-0000-0100-000001000000}"/>
    <hyperlink ref="K7" r:id="rId3" xr:uid="{00000000-0004-0000-0100-000002000000}"/>
    <hyperlink ref="K5" r:id="rId4" xr:uid="{00000000-0004-0000-0100-000003000000}"/>
    <hyperlink ref="K16" r:id="rId5" xr:uid="{00000000-0004-0000-0100-000004000000}"/>
    <hyperlink ref="K17" r:id="rId6" xr:uid="{00000000-0004-0000-0100-000005000000}"/>
    <hyperlink ref="K35" r:id="rId7" xr:uid="{00000000-0004-0000-0100-000006000000}"/>
    <hyperlink ref="K30" r:id="rId8" xr:uid="{00000000-0004-0000-0100-000007000000}"/>
    <hyperlink ref="K36" r:id="rId9" xr:uid="{00000000-0004-0000-0100-000008000000}"/>
    <hyperlink ref="K15" r:id="rId10" xr:uid="{00000000-0004-0000-0100-000009000000}"/>
    <hyperlink ref="K25" r:id="rId11" xr:uid="{00000000-0004-0000-0100-00000A000000}"/>
    <hyperlink ref="K26" r:id="rId12" xr:uid="{00000000-0004-0000-0100-00000B000000}"/>
    <hyperlink ref="K12" r:id="rId13" xr:uid="{00000000-0004-0000-0100-00000C000000}"/>
    <hyperlink ref="K13" r:id="rId14" xr:uid="{00000000-0004-0000-0100-00000D000000}"/>
    <hyperlink ref="K19" r:id="rId15" xr:uid="{00000000-0004-0000-0100-00000E000000}"/>
    <hyperlink ref="K20" r:id="rId16" xr:uid="{00000000-0004-0000-0100-00000F000000}"/>
    <hyperlink ref="K4" r:id="rId17" xr:uid="{00000000-0004-0000-0100-000010000000}"/>
    <hyperlink ref="K9" r:id="rId18" xr:uid="{00000000-0004-0000-0100-000011000000}"/>
    <hyperlink ref="K11" r:id="rId19" xr:uid="{00000000-0004-0000-0100-000012000000}"/>
    <hyperlink ref="K33" r:id="rId20" xr:uid="{00000000-0004-0000-0100-000013000000}"/>
    <hyperlink ref="K34" r:id="rId21" xr:uid="{00000000-0004-0000-0100-000014000000}"/>
    <hyperlink ref="K28" r:id="rId22" xr:uid="{00000000-0004-0000-0100-000015000000}"/>
    <hyperlink ref="K29" r:id="rId23" xr:uid="{00000000-0004-0000-0100-000016000000}"/>
    <hyperlink ref="K24" r:id="rId24" xr:uid="{00000000-0004-0000-0100-000017000000}"/>
    <hyperlink ref="K23" r:id="rId25" xr:uid="{00000000-0004-0000-0100-000018000000}"/>
    <hyperlink ref="K22" r:id="rId26" xr:uid="{00000000-0004-0000-0100-000019000000}"/>
    <hyperlink ref="K21" r:id="rId27" xr:uid="{00000000-0004-0000-0100-00001A000000}"/>
    <hyperlink ref="K3" r:id="rId28" xr:uid="{00000000-0004-0000-0100-00001B000000}"/>
    <hyperlink ref="K18" r:id="rId29" xr:uid="{00000000-0004-0000-0100-00001C000000}"/>
    <hyperlink ref="K53" r:id="rId30" display="mailto:karenmsward@gmail.com" xr:uid="{00000000-0004-0000-0100-00001D000000}"/>
    <hyperlink ref="K51" r:id="rId31" xr:uid="{00000000-0004-0000-0100-00001E000000}"/>
    <hyperlink ref="K50" r:id="rId32" xr:uid="{00000000-0004-0000-0100-00001F000000}"/>
    <hyperlink ref="K54" r:id="rId33" xr:uid="{00000000-0004-0000-0100-000020000000}"/>
    <hyperlink ref="K44" r:id="rId34" xr:uid="{00000000-0004-0000-0100-000021000000}"/>
    <hyperlink ref="K52" r:id="rId35" xr:uid="{00000000-0004-0000-0100-000022000000}"/>
    <hyperlink ref="K49" r:id="rId36" xr:uid="{00000000-0004-0000-0100-000023000000}"/>
    <hyperlink ref="K47" r:id="rId37" xr:uid="{00000000-0004-0000-0100-000024000000}"/>
    <hyperlink ref="K45" r:id="rId38" xr:uid="{00000000-0004-0000-0100-000025000000}"/>
    <hyperlink ref="K56" r:id="rId39" xr:uid="{00000000-0004-0000-0100-000026000000}"/>
    <hyperlink ref="K65" r:id="rId40" xr:uid="{00000000-0004-0000-0100-000027000000}"/>
    <hyperlink ref="K64" r:id="rId41" xr:uid="{00000000-0004-0000-0100-000028000000}"/>
    <hyperlink ref="K59" r:id="rId42" xr:uid="{00000000-0004-0000-0100-000029000000}"/>
    <hyperlink ref="K66" r:id="rId43" xr:uid="{00000000-0004-0000-0100-00002A000000}"/>
    <hyperlink ref="K67" r:id="rId44" xr:uid="{00000000-0004-0000-0100-00002B000000}"/>
    <hyperlink ref="K63" r:id="rId45" xr:uid="{00000000-0004-0000-0100-00002C000000}"/>
    <hyperlink ref="K62" r:id="rId46" xr:uid="{00000000-0004-0000-0100-00002D000000}"/>
    <hyperlink ref="K77" r:id="rId47" xr:uid="{00000000-0004-0000-0100-00002E000000}"/>
    <hyperlink ref="K78" r:id="rId48" xr:uid="{00000000-0004-0000-0100-00002F000000}"/>
    <hyperlink ref="K79" r:id="rId49" xr:uid="{00000000-0004-0000-0100-000030000000}"/>
    <hyperlink ref="K76" r:id="rId50" xr:uid="{00000000-0004-0000-0100-000031000000}"/>
    <hyperlink ref="K81" r:id="rId51" xr:uid="{00000000-0004-0000-0100-000032000000}"/>
  </hyperlinks>
  <pageMargins left="0.75" right="0.75" top="1" bottom="1" header="0.5" footer="0.5"/>
  <pageSetup orientation="portrait" horizontalDpi="300" verticalDpi="300" r:id="rId52"/>
  <headerFooter alignWithMargins="0"/>
  <legacyDrawing r:id="rId5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B291"/>
  <sheetViews>
    <sheetView workbookViewId="0"/>
  </sheetViews>
  <sheetFormatPr defaultRowHeight="13.2" x14ac:dyDescent="0.25"/>
  <cols>
    <col min="3" max="3" width="11.109375" customWidth="1"/>
    <col min="4" max="4" width="10.44140625" customWidth="1"/>
    <col min="5" max="5" width="5" customWidth="1"/>
    <col min="6" max="6" width="10.6640625" customWidth="1"/>
    <col min="7" max="7" width="2.6640625" customWidth="1"/>
    <col min="8" max="8" width="4" customWidth="1"/>
    <col min="9" max="9" width="20.88671875" bestFit="1" customWidth="1"/>
    <col min="10" max="10" width="12.33203125" customWidth="1"/>
    <col min="11" max="11" width="15" customWidth="1"/>
    <col min="12" max="12" width="25.5546875" customWidth="1"/>
    <col min="13" max="13" width="38.6640625" customWidth="1"/>
    <col min="14" max="14" width="4.88671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4.109375" customWidth="1"/>
  </cols>
  <sheetData>
    <row r="1" spans="1:63" s="1" customFormat="1" ht="15" x14ac:dyDescent="0.25">
      <c r="A1" s="1" t="s">
        <v>4017</v>
      </c>
      <c r="B1" s="1" t="s">
        <v>1119</v>
      </c>
      <c r="C1" s="6" t="s">
        <v>4018</v>
      </c>
      <c r="D1" s="6" t="s">
        <v>4701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472</v>
      </c>
      <c r="L1" s="4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477</v>
      </c>
      <c r="R1" s="1" t="s">
        <v>478</v>
      </c>
      <c r="S1" s="1" t="s">
        <v>479</v>
      </c>
      <c r="T1" s="1" t="s">
        <v>3643</v>
      </c>
      <c r="U1" s="1" t="s">
        <v>5122</v>
      </c>
      <c r="V1" s="2" t="s">
        <v>3430</v>
      </c>
      <c r="W1" s="3" t="s">
        <v>4010</v>
      </c>
      <c r="X1" s="1" t="s">
        <v>3651</v>
      </c>
      <c r="Y1" s="1" t="s">
        <v>5123</v>
      </c>
      <c r="Z1" s="1" t="s">
        <v>5124</v>
      </c>
      <c r="AA1" s="1" t="s">
        <v>5125</v>
      </c>
      <c r="AB1" s="1" t="s">
        <v>5126</v>
      </c>
      <c r="AC1" s="1" t="s">
        <v>5127</v>
      </c>
      <c r="AD1" s="1" t="s">
        <v>5128</v>
      </c>
      <c r="AE1" s="1" t="s">
        <v>5129</v>
      </c>
      <c r="AF1" s="1" t="s">
        <v>5130</v>
      </c>
      <c r="AG1" s="1" t="s">
        <v>728</v>
      </c>
      <c r="AH1" s="1" t="s">
        <v>5131</v>
      </c>
      <c r="AI1" s="1" t="s">
        <v>5132</v>
      </c>
      <c r="AJ1" s="1" t="s">
        <v>5133</v>
      </c>
      <c r="AK1" s="1" t="s">
        <v>5134</v>
      </c>
      <c r="AL1" s="1" t="s">
        <v>5135</v>
      </c>
      <c r="AM1" s="1" t="s">
        <v>5136</v>
      </c>
      <c r="AN1" s="1" t="s">
        <v>5137</v>
      </c>
      <c r="AO1" s="1" t="s">
        <v>5138</v>
      </c>
      <c r="AP1" s="1" t="s">
        <v>5139</v>
      </c>
      <c r="AQ1" s="1" t="s">
        <v>5140</v>
      </c>
      <c r="AR1" s="1" t="s">
        <v>5141</v>
      </c>
      <c r="AS1" s="1" t="s">
        <v>5142</v>
      </c>
      <c r="AT1" s="1" t="s">
        <v>5143</v>
      </c>
      <c r="AU1" s="1" t="s">
        <v>5144</v>
      </c>
      <c r="AV1" s="1" t="s">
        <v>5145</v>
      </c>
      <c r="AW1" s="1" t="s">
        <v>5146</v>
      </c>
      <c r="AX1" s="1" t="s">
        <v>4703</v>
      </c>
      <c r="AY1" s="1" t="s">
        <v>4704</v>
      </c>
      <c r="AZ1" s="1" t="s">
        <v>4705</v>
      </c>
      <c r="BA1" s="1" t="s">
        <v>4706</v>
      </c>
      <c r="BB1" s="1" t="s">
        <v>4707</v>
      </c>
      <c r="BC1" s="1" t="s">
        <v>4708</v>
      </c>
      <c r="BD1" s="1" t="s">
        <v>4709</v>
      </c>
      <c r="BE1" s="1" t="s">
        <v>4710</v>
      </c>
      <c r="BF1" s="1" t="s">
        <v>4711</v>
      </c>
    </row>
    <row r="2" spans="1:63" s="1" customFormat="1" ht="15" x14ac:dyDescent="0.25">
      <c r="C2" s="6">
        <v>42656</v>
      </c>
      <c r="D2" s="6">
        <v>42285</v>
      </c>
      <c r="E2" s="2"/>
      <c r="G2" s="1" t="s">
        <v>3162</v>
      </c>
      <c r="H2" s="1" t="s">
        <v>481</v>
      </c>
      <c r="I2" s="1" t="s">
        <v>3183</v>
      </c>
      <c r="J2" s="1" t="s">
        <v>3184</v>
      </c>
      <c r="K2" s="1" t="s">
        <v>3186</v>
      </c>
      <c r="L2" s="4" t="s">
        <v>3185</v>
      </c>
      <c r="M2" s="1" t="s">
        <v>3187</v>
      </c>
      <c r="N2" s="1" t="s">
        <v>3188</v>
      </c>
      <c r="O2" s="1" t="s">
        <v>296</v>
      </c>
      <c r="P2" s="1">
        <v>85501</v>
      </c>
      <c r="Q2" s="1" t="s">
        <v>4213</v>
      </c>
      <c r="S2" s="1">
        <v>1</v>
      </c>
      <c r="T2" s="1" t="s">
        <v>3357</v>
      </c>
      <c r="U2" s="1">
        <v>1</v>
      </c>
      <c r="V2" s="1">
        <v>1</v>
      </c>
      <c r="AB2" s="2"/>
      <c r="AC2" s="3"/>
      <c r="AD2" s="1" t="s">
        <v>2564</v>
      </c>
      <c r="AG2" s="1" t="s">
        <v>4712</v>
      </c>
      <c r="AH2" s="1" t="s">
        <v>4712</v>
      </c>
      <c r="AI2" s="1" t="s">
        <v>4712</v>
      </c>
      <c r="AJ2" s="1" t="s">
        <v>4712</v>
      </c>
      <c r="AK2" s="1" t="s">
        <v>4712</v>
      </c>
      <c r="AM2" s="1" t="s">
        <v>4712</v>
      </c>
      <c r="AN2" s="1" t="s">
        <v>4712</v>
      </c>
      <c r="AO2" s="1" t="s">
        <v>4712</v>
      </c>
      <c r="AP2" s="1" t="s">
        <v>4712</v>
      </c>
    </row>
    <row r="3" spans="1:63" s="1" customFormat="1" ht="15" x14ac:dyDescent="0.25">
      <c r="C3" s="6">
        <v>42656</v>
      </c>
      <c r="D3" s="6">
        <v>42285</v>
      </c>
      <c r="E3" s="2"/>
      <c r="G3" s="1" t="s">
        <v>3162</v>
      </c>
      <c r="H3" s="1" t="s">
        <v>3158</v>
      </c>
      <c r="I3" s="1" t="s">
        <v>5032</v>
      </c>
      <c r="J3" s="1" t="s">
        <v>5033</v>
      </c>
      <c r="K3" s="1" t="s">
        <v>909</v>
      </c>
      <c r="L3" s="4" t="s">
        <v>5034</v>
      </c>
      <c r="M3" s="1" t="s">
        <v>5036</v>
      </c>
      <c r="N3" s="1" t="s">
        <v>488</v>
      </c>
      <c r="O3" s="1" t="s">
        <v>296</v>
      </c>
      <c r="P3" s="1">
        <v>85205</v>
      </c>
      <c r="Q3" s="1" t="s">
        <v>4213</v>
      </c>
      <c r="S3" s="1">
        <v>1</v>
      </c>
      <c r="T3" s="1" t="s">
        <v>3357</v>
      </c>
      <c r="V3" s="1">
        <v>1</v>
      </c>
      <c r="Z3" s="1" t="s">
        <v>3196</v>
      </c>
      <c r="AA3" s="1" t="s">
        <v>3161</v>
      </c>
      <c r="AB3" s="2" t="s">
        <v>2442</v>
      </c>
      <c r="AC3" s="3" t="s">
        <v>3161</v>
      </c>
      <c r="AD3" s="1" t="s">
        <v>2388</v>
      </c>
      <c r="AG3" s="1" t="s">
        <v>4712</v>
      </c>
      <c r="AH3" s="1" t="s">
        <v>4712</v>
      </c>
      <c r="AL3" s="1" t="s">
        <v>4712</v>
      </c>
    </row>
    <row r="4" spans="1:63" s="1" customFormat="1" ht="15" x14ac:dyDescent="0.25">
      <c r="C4" s="6">
        <v>42656</v>
      </c>
      <c r="D4" s="6">
        <v>42299</v>
      </c>
      <c r="E4" s="2"/>
      <c r="G4" s="1" t="s">
        <v>3162</v>
      </c>
      <c r="H4" s="1" t="s">
        <v>3158</v>
      </c>
      <c r="I4" s="1" t="s">
        <v>3350</v>
      </c>
      <c r="J4" s="1" t="s">
        <v>3351</v>
      </c>
      <c r="K4" s="1" t="s">
        <v>3426</v>
      </c>
      <c r="L4" s="4" t="s">
        <v>3352</v>
      </c>
      <c r="M4" s="1" t="s">
        <v>4974</v>
      </c>
      <c r="N4" s="1" t="s">
        <v>488</v>
      </c>
      <c r="O4" s="1" t="s">
        <v>296</v>
      </c>
      <c r="P4" s="1">
        <v>85206</v>
      </c>
      <c r="Q4" s="1" t="s">
        <v>4213</v>
      </c>
      <c r="S4" s="1">
        <v>1</v>
      </c>
      <c r="T4" s="1" t="s">
        <v>3357</v>
      </c>
      <c r="V4" s="1">
        <v>1</v>
      </c>
      <c r="Z4" s="1" t="s">
        <v>3196</v>
      </c>
      <c r="AA4" s="1" t="s">
        <v>3161</v>
      </c>
      <c r="AB4" s="2" t="s">
        <v>912</v>
      </c>
      <c r="AC4" s="3" t="s">
        <v>3161</v>
      </c>
      <c r="AD4" s="1" t="s">
        <v>2564</v>
      </c>
    </row>
    <row r="5" spans="1:63" s="1" customFormat="1" ht="15" x14ac:dyDescent="0.25">
      <c r="C5" s="6">
        <v>42656</v>
      </c>
      <c r="D5" s="6">
        <v>42285</v>
      </c>
      <c r="E5" s="2"/>
      <c r="H5" s="1" t="s">
        <v>481</v>
      </c>
      <c r="I5" s="1" t="s">
        <v>4824</v>
      </c>
      <c r="J5" s="1" t="s">
        <v>704</v>
      </c>
      <c r="K5" s="1" t="s">
        <v>4825</v>
      </c>
      <c r="L5" s="4"/>
      <c r="M5" s="1" t="s">
        <v>700</v>
      </c>
      <c r="N5" s="1" t="s">
        <v>5031</v>
      </c>
      <c r="O5" s="1" t="s">
        <v>296</v>
      </c>
      <c r="P5" s="1">
        <v>85120</v>
      </c>
      <c r="X5" s="1" t="s">
        <v>297</v>
      </c>
      <c r="AB5" s="2"/>
      <c r="AC5" s="3"/>
    </row>
    <row r="6" spans="1:63" s="1" customFormat="1" ht="15" x14ac:dyDescent="0.25">
      <c r="C6" s="6">
        <v>42656</v>
      </c>
      <c r="D6" s="6">
        <v>42320</v>
      </c>
      <c r="E6" s="2"/>
      <c r="F6" s="2"/>
      <c r="G6" s="1" t="s">
        <v>3162</v>
      </c>
      <c r="H6" s="1" t="s">
        <v>3158</v>
      </c>
      <c r="I6" s="1" t="s">
        <v>435</v>
      </c>
      <c r="J6" s="1" t="s">
        <v>436</v>
      </c>
      <c r="K6" s="1" t="s">
        <v>3724</v>
      </c>
      <c r="L6" s="4" t="s">
        <v>437</v>
      </c>
      <c r="M6" s="1" t="s">
        <v>439</v>
      </c>
      <c r="N6" s="1" t="s">
        <v>488</v>
      </c>
      <c r="O6" s="1" t="s">
        <v>296</v>
      </c>
      <c r="P6" s="1">
        <v>85208</v>
      </c>
      <c r="Q6" s="1" t="s">
        <v>4213</v>
      </c>
      <c r="S6" s="1">
        <v>1</v>
      </c>
      <c r="T6" s="1" t="s">
        <v>378</v>
      </c>
      <c r="U6" s="1">
        <v>1</v>
      </c>
      <c r="AB6" s="2" t="s">
        <v>1668</v>
      </c>
      <c r="AC6" s="3"/>
      <c r="AD6" s="1" t="s">
        <v>2564</v>
      </c>
      <c r="AG6" s="1" t="s">
        <v>4712</v>
      </c>
      <c r="AH6" s="1" t="s">
        <v>4712</v>
      </c>
      <c r="AI6" s="1" t="s">
        <v>4712</v>
      </c>
      <c r="AP6" s="1" t="s">
        <v>4712</v>
      </c>
      <c r="AQ6" s="1" t="s">
        <v>4712</v>
      </c>
    </row>
    <row r="7" spans="1:63" s="1" customFormat="1" ht="15" x14ac:dyDescent="0.25">
      <c r="B7" s="1" t="s">
        <v>1058</v>
      </c>
      <c r="C7" s="6">
        <v>42656</v>
      </c>
      <c r="D7" s="6">
        <v>42285</v>
      </c>
      <c r="E7" s="2"/>
      <c r="G7" s="1" t="s">
        <v>3162</v>
      </c>
      <c r="H7" s="1" t="s">
        <v>3158</v>
      </c>
      <c r="I7" s="1" t="s">
        <v>440</v>
      </c>
      <c r="J7" s="1" t="s">
        <v>705</v>
      </c>
      <c r="K7" s="1" t="s">
        <v>3726</v>
      </c>
      <c r="L7" s="4" t="s">
        <v>446</v>
      </c>
      <c r="M7" s="1" t="s">
        <v>1994</v>
      </c>
      <c r="N7" s="1" t="s">
        <v>488</v>
      </c>
      <c r="O7" s="1" t="s">
        <v>296</v>
      </c>
      <c r="P7" s="1">
        <v>85209</v>
      </c>
      <c r="Q7" s="1" t="s">
        <v>4213</v>
      </c>
      <c r="S7" s="1">
        <v>1</v>
      </c>
      <c r="T7" s="1" t="s">
        <v>5192</v>
      </c>
      <c r="U7" s="1">
        <v>1</v>
      </c>
      <c r="W7" s="1" t="s">
        <v>297</v>
      </c>
      <c r="X7" s="1" t="s">
        <v>297</v>
      </c>
      <c r="Z7" s="1" t="s">
        <v>3160</v>
      </c>
      <c r="AA7" s="1" t="s">
        <v>3161</v>
      </c>
      <c r="AB7" s="2" t="s">
        <v>541</v>
      </c>
      <c r="AC7" s="3" t="s">
        <v>3161</v>
      </c>
      <c r="AD7" s="1" t="s">
        <v>2388</v>
      </c>
      <c r="AG7" s="1" t="s">
        <v>5053</v>
      </c>
      <c r="AH7" s="1" t="s">
        <v>5053</v>
      </c>
      <c r="AI7" s="1" t="s">
        <v>5053</v>
      </c>
      <c r="AJ7" s="1" t="s">
        <v>5053</v>
      </c>
      <c r="AK7" s="1" t="s">
        <v>4712</v>
      </c>
      <c r="AM7" s="1" t="s">
        <v>4712</v>
      </c>
      <c r="AN7" s="1" t="s">
        <v>5053</v>
      </c>
      <c r="AP7" s="1" t="s">
        <v>4712</v>
      </c>
    </row>
    <row r="8" spans="1:63" s="1" customFormat="1" ht="15" x14ac:dyDescent="0.25">
      <c r="C8" s="6">
        <v>42656</v>
      </c>
      <c r="D8" s="6">
        <v>42285</v>
      </c>
      <c r="E8" s="2"/>
      <c r="G8" s="1" t="s">
        <v>3162</v>
      </c>
      <c r="H8" s="1" t="s">
        <v>481</v>
      </c>
      <c r="I8" s="1" t="s">
        <v>1605</v>
      </c>
      <c r="J8" s="1" t="s">
        <v>709</v>
      </c>
      <c r="K8" s="1" t="s">
        <v>4181</v>
      </c>
      <c r="L8" s="4" t="s">
        <v>1607</v>
      </c>
      <c r="M8" s="1" t="s">
        <v>4575</v>
      </c>
      <c r="N8" s="1" t="s">
        <v>488</v>
      </c>
      <c r="O8" s="1" t="s">
        <v>296</v>
      </c>
      <c r="P8" s="1">
        <v>85209</v>
      </c>
      <c r="Q8" s="1" t="s">
        <v>4213</v>
      </c>
      <c r="S8" s="1">
        <v>1</v>
      </c>
      <c r="T8" s="1" t="s">
        <v>5192</v>
      </c>
      <c r="U8" s="1">
        <v>1</v>
      </c>
      <c r="V8" s="1">
        <v>1</v>
      </c>
      <c r="Y8" s="1" t="s">
        <v>4576</v>
      </c>
      <c r="Z8" s="1" t="s">
        <v>3196</v>
      </c>
      <c r="AA8" s="1" t="s">
        <v>3161</v>
      </c>
      <c r="AB8" s="1" t="s">
        <v>3362</v>
      </c>
      <c r="AC8" s="3" t="s">
        <v>3161</v>
      </c>
      <c r="AD8" s="1" t="s">
        <v>2388</v>
      </c>
      <c r="AG8" s="1" t="s">
        <v>4712</v>
      </c>
      <c r="AH8" s="1" t="s">
        <v>4712</v>
      </c>
      <c r="AI8" s="1" t="s">
        <v>4712</v>
      </c>
      <c r="AN8" s="1" t="s">
        <v>4712</v>
      </c>
      <c r="AO8" s="1" t="s">
        <v>4712</v>
      </c>
      <c r="AP8" s="1" t="s">
        <v>4712</v>
      </c>
    </row>
    <row r="9" spans="1:63" s="1" customFormat="1" ht="15" x14ac:dyDescent="0.25">
      <c r="C9" s="6">
        <v>42656</v>
      </c>
      <c r="D9" s="6">
        <v>42285</v>
      </c>
      <c r="E9" s="2"/>
      <c r="F9" s="2"/>
      <c r="H9" s="1" t="s">
        <v>481</v>
      </c>
      <c r="I9" s="1" t="s">
        <v>4584</v>
      </c>
      <c r="J9" s="1" t="s">
        <v>3795</v>
      </c>
      <c r="K9" s="1" t="s">
        <v>5156</v>
      </c>
      <c r="L9" s="4"/>
      <c r="M9" s="1" t="s">
        <v>4591</v>
      </c>
      <c r="N9" s="1" t="s">
        <v>488</v>
      </c>
      <c r="O9" s="1" t="s">
        <v>296</v>
      </c>
      <c r="P9" s="1">
        <v>85203</v>
      </c>
      <c r="Z9" s="1" t="s">
        <v>3196</v>
      </c>
      <c r="AA9" s="1" t="s">
        <v>3189</v>
      </c>
      <c r="AB9" s="2"/>
      <c r="AC9" s="3"/>
    </row>
    <row r="10" spans="1:63" s="1" customFormat="1" ht="15" x14ac:dyDescent="0.25">
      <c r="C10" s="6">
        <v>42656</v>
      </c>
      <c r="D10" s="6">
        <v>42285</v>
      </c>
      <c r="E10" s="2"/>
      <c r="F10" s="1" t="s">
        <v>297</v>
      </c>
      <c r="G10" s="1" t="s">
        <v>3161</v>
      </c>
      <c r="H10" s="1" t="s">
        <v>481</v>
      </c>
      <c r="I10" s="1" t="s">
        <v>3749</v>
      </c>
      <c r="J10" s="1" t="s">
        <v>3796</v>
      </c>
      <c r="K10" s="1" t="s">
        <v>1628</v>
      </c>
      <c r="L10" s="4" t="s">
        <v>3751</v>
      </c>
      <c r="M10" s="1" t="s">
        <v>2129</v>
      </c>
      <c r="N10" s="1" t="s">
        <v>5031</v>
      </c>
      <c r="O10" s="1" t="s">
        <v>296</v>
      </c>
      <c r="P10" s="1">
        <v>85120</v>
      </c>
      <c r="Q10" s="1" t="s">
        <v>4213</v>
      </c>
      <c r="Y10" s="1" t="s">
        <v>4488</v>
      </c>
      <c r="AB10" s="1" t="s">
        <v>2714</v>
      </c>
      <c r="AC10" s="3"/>
      <c r="AD10" s="1" t="s">
        <v>2564</v>
      </c>
      <c r="AG10" s="1" t="s">
        <v>4712</v>
      </c>
      <c r="AH10" s="1" t="s">
        <v>4712</v>
      </c>
      <c r="AJ10" s="1" t="s">
        <v>4712</v>
      </c>
      <c r="AK10" s="1" t="s">
        <v>4712</v>
      </c>
      <c r="AS10" s="1" t="s">
        <v>4712</v>
      </c>
    </row>
    <row r="11" spans="1:63" s="1" customFormat="1" ht="15" x14ac:dyDescent="0.25">
      <c r="C11" s="6">
        <v>42656</v>
      </c>
      <c r="D11" s="6">
        <v>42299</v>
      </c>
      <c r="E11" s="2"/>
      <c r="G11" s="1" t="s">
        <v>3162</v>
      </c>
      <c r="H11" s="1" t="s">
        <v>3158</v>
      </c>
      <c r="I11" s="1" t="s">
        <v>1250</v>
      </c>
      <c r="J11" s="1" t="s">
        <v>2690</v>
      </c>
      <c r="K11" s="1" t="s">
        <v>1249</v>
      </c>
      <c r="L11" s="4" t="s">
        <v>2689</v>
      </c>
      <c r="M11" s="1" t="s">
        <v>2688</v>
      </c>
      <c r="N11" s="1" t="s">
        <v>3182</v>
      </c>
      <c r="O11" s="1" t="s">
        <v>296</v>
      </c>
      <c r="P11" s="1">
        <v>85234</v>
      </c>
      <c r="Q11" s="1" t="s">
        <v>4213</v>
      </c>
      <c r="S11" s="1">
        <v>1</v>
      </c>
      <c r="T11" s="1" t="s">
        <v>3357</v>
      </c>
      <c r="AB11" s="2"/>
      <c r="AC11" s="3"/>
      <c r="AD11" s="1" t="s">
        <v>2388</v>
      </c>
    </row>
    <row r="12" spans="1:63" s="1" customFormat="1" ht="15" x14ac:dyDescent="0.25">
      <c r="C12" s="6">
        <v>42656</v>
      </c>
      <c r="D12" s="6">
        <v>42285</v>
      </c>
      <c r="E12" s="2"/>
      <c r="H12" s="1" t="s">
        <v>3158</v>
      </c>
      <c r="I12" s="1" t="s">
        <v>3747</v>
      </c>
      <c r="J12" s="1" t="s">
        <v>2451</v>
      </c>
      <c r="K12" s="1" t="s">
        <v>3748</v>
      </c>
      <c r="L12" s="4" t="s">
        <v>5173</v>
      </c>
      <c r="M12" s="1" t="s">
        <v>982</v>
      </c>
      <c r="N12" s="1" t="s">
        <v>5031</v>
      </c>
      <c r="O12" s="1" t="s">
        <v>296</v>
      </c>
      <c r="P12" s="1">
        <v>85120</v>
      </c>
      <c r="Q12" s="1" t="s">
        <v>4213</v>
      </c>
      <c r="AB12" s="2"/>
      <c r="AC12" s="3"/>
      <c r="AD12" s="1" t="s">
        <v>2388</v>
      </c>
    </row>
    <row r="13" spans="1:63" s="1" customFormat="1" ht="15" x14ac:dyDescent="0.25">
      <c r="C13" s="6">
        <v>42656</v>
      </c>
      <c r="D13" s="6">
        <v>42285</v>
      </c>
      <c r="E13" s="2"/>
      <c r="H13" s="1" t="s">
        <v>3158</v>
      </c>
      <c r="I13" s="1" t="s">
        <v>573</v>
      </c>
      <c r="J13" s="1" t="s">
        <v>1536</v>
      </c>
      <c r="K13" s="1" t="s">
        <v>575</v>
      </c>
      <c r="L13" s="4" t="s">
        <v>1619</v>
      </c>
      <c r="M13" s="1" t="s">
        <v>1620</v>
      </c>
      <c r="N13" s="1" t="s">
        <v>5031</v>
      </c>
      <c r="O13" s="1" t="s">
        <v>296</v>
      </c>
      <c r="P13" s="1">
        <v>85119</v>
      </c>
      <c r="Q13" s="1" t="s">
        <v>4213</v>
      </c>
      <c r="AB13" s="2"/>
      <c r="AC13" s="3"/>
    </row>
    <row r="14" spans="1:63" s="1" customFormat="1" ht="15" x14ac:dyDescent="0.25">
      <c r="C14" s="6">
        <v>42656</v>
      </c>
      <c r="D14" s="6">
        <v>42285</v>
      </c>
      <c r="E14" s="2"/>
      <c r="F14" s="2"/>
      <c r="H14" s="1" t="s">
        <v>3158</v>
      </c>
      <c r="I14" s="1" t="s">
        <v>2200</v>
      </c>
      <c r="J14" s="1" t="s">
        <v>2161</v>
      </c>
      <c r="K14" s="1" t="s">
        <v>2201</v>
      </c>
      <c r="L14" s="4" t="s">
        <v>2202</v>
      </c>
      <c r="M14" s="1" t="s">
        <v>2203</v>
      </c>
      <c r="N14" s="1" t="s">
        <v>488</v>
      </c>
      <c r="O14" s="1" t="s">
        <v>296</v>
      </c>
      <c r="P14" s="1">
        <v>85206</v>
      </c>
      <c r="Q14" s="1" t="s">
        <v>4213</v>
      </c>
      <c r="AB14" s="2"/>
      <c r="AC14" s="3"/>
      <c r="AD14" s="1" t="s">
        <v>2388</v>
      </c>
    </row>
    <row r="15" spans="1:63" s="1" customFormat="1" ht="15" x14ac:dyDescent="0.25">
      <c r="C15" s="6">
        <v>42656</v>
      </c>
      <c r="D15" s="6">
        <v>42285</v>
      </c>
      <c r="E15" s="2"/>
      <c r="F15" s="1" t="s">
        <v>297</v>
      </c>
      <c r="G15" s="1" t="s">
        <v>3162</v>
      </c>
      <c r="H15" s="1" t="s">
        <v>481</v>
      </c>
      <c r="I15" s="1" t="s">
        <v>5151</v>
      </c>
      <c r="J15" s="1" t="s">
        <v>5152</v>
      </c>
      <c r="K15" s="1" t="s">
        <v>2131</v>
      </c>
      <c r="L15" s="4" t="s">
        <v>5153</v>
      </c>
      <c r="M15" s="1" t="s">
        <v>3009</v>
      </c>
      <c r="N15" s="1" t="s">
        <v>488</v>
      </c>
      <c r="O15" s="1" t="s">
        <v>296</v>
      </c>
      <c r="P15" s="1">
        <v>85208</v>
      </c>
      <c r="Q15" s="1" t="s">
        <v>4213</v>
      </c>
      <c r="S15" s="1">
        <v>1</v>
      </c>
      <c r="T15" s="1" t="s">
        <v>3357</v>
      </c>
      <c r="U15" s="1">
        <v>1</v>
      </c>
      <c r="V15" s="1">
        <v>1</v>
      </c>
      <c r="Z15" s="1" t="s">
        <v>3196</v>
      </c>
      <c r="AA15" s="1" t="s">
        <v>3161</v>
      </c>
      <c r="AB15" s="2"/>
      <c r="AC15" s="3"/>
      <c r="AD15" s="1" t="s">
        <v>2564</v>
      </c>
      <c r="AG15" s="1" t="s">
        <v>4712</v>
      </c>
      <c r="AT15" s="1" t="s">
        <v>4712</v>
      </c>
      <c r="BK15" s="1" t="s">
        <v>729</v>
      </c>
    </row>
    <row r="16" spans="1:63" s="1" customFormat="1" ht="15" x14ac:dyDescent="0.25">
      <c r="C16" s="6">
        <v>42656</v>
      </c>
      <c r="D16" s="6">
        <v>42285</v>
      </c>
      <c r="E16" s="2"/>
      <c r="G16" s="1" t="s">
        <v>3162</v>
      </c>
      <c r="H16" s="1" t="s">
        <v>481</v>
      </c>
      <c r="I16" s="1" t="s">
        <v>2792</v>
      </c>
      <c r="J16" s="1" t="s">
        <v>5004</v>
      </c>
      <c r="K16" s="1" t="s">
        <v>2793</v>
      </c>
      <c r="L16" s="4" t="s">
        <v>3095</v>
      </c>
      <c r="M16" s="1" t="s">
        <v>2794</v>
      </c>
      <c r="N16" s="1" t="s">
        <v>4583</v>
      </c>
      <c r="O16" s="1" t="s">
        <v>296</v>
      </c>
      <c r="P16" s="1">
        <v>85140</v>
      </c>
      <c r="Q16" s="1" t="s">
        <v>4213</v>
      </c>
      <c r="S16" s="1">
        <v>1</v>
      </c>
      <c r="T16" s="1" t="s">
        <v>3357</v>
      </c>
      <c r="U16" s="1">
        <v>1</v>
      </c>
      <c r="V16" s="1">
        <v>1</v>
      </c>
      <c r="AB16" s="1" t="s">
        <v>3219</v>
      </c>
      <c r="AC16" s="3"/>
      <c r="AD16" s="1" t="s">
        <v>2388</v>
      </c>
    </row>
    <row r="17" spans="1:45" s="1" customFormat="1" ht="15" x14ac:dyDescent="0.25">
      <c r="C17" s="6">
        <v>42656</v>
      </c>
      <c r="D17" s="6">
        <v>42285</v>
      </c>
      <c r="E17" s="2"/>
      <c r="F17" s="2"/>
      <c r="G17" s="1" t="s">
        <v>3161</v>
      </c>
      <c r="H17" s="1" t="s">
        <v>3158</v>
      </c>
      <c r="I17" s="1" t="s">
        <v>934</v>
      </c>
      <c r="J17" s="1" t="s">
        <v>4816</v>
      </c>
      <c r="K17" s="1" t="s">
        <v>4817</v>
      </c>
      <c r="L17" s="4" t="s">
        <v>2479</v>
      </c>
      <c r="M17" s="1" t="s">
        <v>4818</v>
      </c>
      <c r="N17" s="1" t="s">
        <v>488</v>
      </c>
      <c r="O17" s="1" t="s">
        <v>296</v>
      </c>
      <c r="P17" s="1">
        <v>85205</v>
      </c>
      <c r="Q17" s="1" t="s">
        <v>4213</v>
      </c>
      <c r="U17" s="1">
        <v>1</v>
      </c>
      <c r="AB17" s="2"/>
      <c r="AC17" s="3"/>
      <c r="AD17" s="1" t="s">
        <v>2564</v>
      </c>
    </row>
    <row r="18" spans="1:45" s="1" customFormat="1" ht="15" x14ac:dyDescent="0.25">
      <c r="C18" s="6">
        <v>42656</v>
      </c>
      <c r="D18" s="6">
        <v>42327</v>
      </c>
      <c r="E18" s="2"/>
      <c r="G18" s="1" t="s">
        <v>3162</v>
      </c>
      <c r="H18" s="1" t="s">
        <v>481</v>
      </c>
      <c r="I18" s="1" t="s">
        <v>7</v>
      </c>
      <c r="J18" s="1" t="s">
        <v>8</v>
      </c>
      <c r="K18" s="1" t="s">
        <v>2132</v>
      </c>
      <c r="L18" s="4" t="s">
        <v>39</v>
      </c>
      <c r="M18" s="1" t="s">
        <v>2348</v>
      </c>
      <c r="N18" s="1" t="s">
        <v>488</v>
      </c>
      <c r="O18" s="1" t="s">
        <v>296</v>
      </c>
      <c r="P18" s="1">
        <v>85207</v>
      </c>
      <c r="Q18" s="1" t="s">
        <v>4213</v>
      </c>
      <c r="S18" s="1">
        <v>1</v>
      </c>
      <c r="T18" s="1" t="s">
        <v>3357</v>
      </c>
      <c r="Y18" s="1" t="s">
        <v>3463</v>
      </c>
      <c r="AB18" s="2" t="s">
        <v>37</v>
      </c>
      <c r="AC18" s="3"/>
      <c r="AD18" s="1" t="s">
        <v>2388</v>
      </c>
    </row>
    <row r="19" spans="1:45" s="1" customFormat="1" ht="15" x14ac:dyDescent="0.25">
      <c r="C19" s="6">
        <v>42656</v>
      </c>
      <c r="D19" s="6">
        <v>42292</v>
      </c>
      <c r="E19" s="2"/>
      <c r="G19" s="1" t="s">
        <v>3162</v>
      </c>
      <c r="H19" s="1" t="s">
        <v>3158</v>
      </c>
      <c r="I19" s="1" t="s">
        <v>3015</v>
      </c>
      <c r="J19" s="1" t="s">
        <v>3016</v>
      </c>
      <c r="K19" s="1" t="s">
        <v>3659</v>
      </c>
      <c r="L19" s="4" t="s">
        <v>3017</v>
      </c>
      <c r="M19" s="1" t="s">
        <v>3019</v>
      </c>
      <c r="N19" s="1" t="s">
        <v>488</v>
      </c>
      <c r="O19" s="1" t="s">
        <v>296</v>
      </c>
      <c r="P19" s="1">
        <v>85209</v>
      </c>
      <c r="Q19" s="1" t="s">
        <v>4213</v>
      </c>
      <c r="S19" s="1">
        <v>1</v>
      </c>
      <c r="T19" s="1" t="s">
        <v>3357</v>
      </c>
      <c r="U19" s="1">
        <v>1</v>
      </c>
      <c r="Z19" s="1" t="s">
        <v>3160</v>
      </c>
      <c r="AA19" s="1" t="s">
        <v>3161</v>
      </c>
      <c r="AB19" s="2" t="s">
        <v>3044</v>
      </c>
      <c r="AC19" s="3" t="s">
        <v>3161</v>
      </c>
      <c r="AD19" s="1" t="s">
        <v>1771</v>
      </c>
      <c r="AG19" s="1" t="s">
        <v>4712</v>
      </c>
      <c r="AH19" s="1" t="s">
        <v>4712</v>
      </c>
      <c r="AN19" s="1" t="s">
        <v>4712</v>
      </c>
      <c r="AO19" s="1" t="s">
        <v>4712</v>
      </c>
      <c r="AP19" s="1" t="s">
        <v>4712</v>
      </c>
    </row>
    <row r="20" spans="1:45" s="1" customFormat="1" ht="15" x14ac:dyDescent="0.25">
      <c r="C20" s="6">
        <v>42656</v>
      </c>
      <c r="D20" s="6">
        <v>42292</v>
      </c>
      <c r="E20" s="2"/>
      <c r="F20" s="1" t="s">
        <v>297</v>
      </c>
      <c r="G20" s="1" t="s">
        <v>3162</v>
      </c>
      <c r="H20" s="1" t="s">
        <v>481</v>
      </c>
      <c r="I20" s="1" t="s">
        <v>3044</v>
      </c>
      <c r="J20" s="1" t="s">
        <v>3045</v>
      </c>
      <c r="K20" s="1" t="s">
        <v>3661</v>
      </c>
      <c r="L20" s="4" t="s">
        <v>5051</v>
      </c>
      <c r="M20" s="1" t="s">
        <v>3047</v>
      </c>
      <c r="N20" s="1" t="s">
        <v>488</v>
      </c>
      <c r="O20" s="1" t="s">
        <v>296</v>
      </c>
      <c r="P20" s="1">
        <v>85209</v>
      </c>
      <c r="Q20" s="1" t="s">
        <v>4213</v>
      </c>
      <c r="S20" s="1">
        <v>1</v>
      </c>
      <c r="T20" s="1" t="s">
        <v>3357</v>
      </c>
      <c r="U20" s="1">
        <v>1</v>
      </c>
      <c r="Z20" s="1" t="s">
        <v>3160</v>
      </c>
      <c r="AA20" s="1" t="s">
        <v>3161</v>
      </c>
      <c r="AB20" s="2" t="s">
        <v>3015</v>
      </c>
      <c r="AC20" s="3" t="s">
        <v>3161</v>
      </c>
      <c r="AD20" s="1" t="s">
        <v>1771</v>
      </c>
      <c r="AG20" s="1" t="s">
        <v>4712</v>
      </c>
      <c r="AH20" s="1" t="s">
        <v>4712</v>
      </c>
    </row>
    <row r="21" spans="1:45" s="1" customFormat="1" ht="15" x14ac:dyDescent="0.25">
      <c r="A21" s="8"/>
      <c r="C21" s="6">
        <v>42656</v>
      </c>
      <c r="D21" s="6">
        <v>42285</v>
      </c>
      <c r="E21" s="2"/>
      <c r="G21" s="1" t="s">
        <v>3162</v>
      </c>
      <c r="H21" s="1" t="s">
        <v>481</v>
      </c>
      <c r="I21" s="1" t="s">
        <v>3073</v>
      </c>
      <c r="J21" s="1" t="s">
        <v>3074</v>
      </c>
      <c r="K21" s="1" t="s">
        <v>2300</v>
      </c>
      <c r="L21" s="4"/>
      <c r="M21" s="1" t="s">
        <v>3075</v>
      </c>
      <c r="N21" s="1" t="s">
        <v>488</v>
      </c>
      <c r="O21" s="1" t="s">
        <v>296</v>
      </c>
      <c r="P21" s="1">
        <v>85206</v>
      </c>
      <c r="Q21" s="8"/>
      <c r="R21" s="8"/>
      <c r="Z21" s="1" t="s">
        <v>3196</v>
      </c>
      <c r="AA21" s="1" t="s">
        <v>3189</v>
      </c>
      <c r="AB21" s="2" t="s">
        <v>2155</v>
      </c>
      <c r="AC21" s="3"/>
    </row>
    <row r="22" spans="1:45" s="1" customFormat="1" ht="15" x14ac:dyDescent="0.25">
      <c r="A22" s="8"/>
      <c r="C22" s="6">
        <v>42656</v>
      </c>
      <c r="D22" s="6">
        <v>42320</v>
      </c>
      <c r="E22" s="2"/>
      <c r="F22" s="2"/>
      <c r="G22" s="1" t="s">
        <v>3162</v>
      </c>
      <c r="H22" s="1" t="s">
        <v>481</v>
      </c>
      <c r="I22" s="1" t="s">
        <v>4013</v>
      </c>
      <c r="J22" s="1" t="s">
        <v>4427</v>
      </c>
      <c r="K22" s="1" t="s">
        <v>3742</v>
      </c>
      <c r="L22" s="4" t="s">
        <v>3741</v>
      </c>
      <c r="M22" s="1" t="s">
        <v>5166</v>
      </c>
      <c r="N22" s="1" t="s">
        <v>5031</v>
      </c>
      <c r="O22" s="1" t="s">
        <v>296</v>
      </c>
      <c r="P22" s="1">
        <v>85119</v>
      </c>
      <c r="Q22" s="1" t="s">
        <v>4213</v>
      </c>
      <c r="S22" s="1">
        <v>1</v>
      </c>
      <c r="T22" s="1" t="s">
        <v>378</v>
      </c>
      <c r="U22" s="1">
        <v>1</v>
      </c>
      <c r="AB22" s="1" t="s">
        <v>3498</v>
      </c>
      <c r="AC22" s="3"/>
      <c r="AD22" s="1" t="s">
        <v>2564</v>
      </c>
      <c r="AG22" s="1" t="s">
        <v>4712</v>
      </c>
      <c r="AH22" s="1" t="s">
        <v>4712</v>
      </c>
    </row>
    <row r="23" spans="1:45" s="1" customFormat="1" ht="15" x14ac:dyDescent="0.25">
      <c r="C23" s="6">
        <v>42656</v>
      </c>
      <c r="D23" s="6">
        <v>42285</v>
      </c>
      <c r="E23" s="2"/>
      <c r="G23" s="1" t="s">
        <v>3162</v>
      </c>
      <c r="H23" s="1" t="s">
        <v>3158</v>
      </c>
      <c r="I23" s="1" t="s">
        <v>275</v>
      </c>
      <c r="J23" s="1" t="s">
        <v>906</v>
      </c>
      <c r="K23" s="1" t="s">
        <v>1200</v>
      </c>
      <c r="L23" s="4" t="s">
        <v>2265</v>
      </c>
      <c r="M23" s="1" t="s">
        <v>2267</v>
      </c>
      <c r="N23" s="1" t="s">
        <v>488</v>
      </c>
      <c r="O23" s="1" t="s">
        <v>296</v>
      </c>
      <c r="P23" s="1">
        <v>85213</v>
      </c>
      <c r="Q23" s="1" t="s">
        <v>4213</v>
      </c>
      <c r="S23" s="1">
        <v>1</v>
      </c>
      <c r="T23" s="1" t="s">
        <v>3357</v>
      </c>
      <c r="U23" s="1">
        <v>1</v>
      </c>
      <c r="V23" s="1">
        <v>1</v>
      </c>
      <c r="AB23" s="1" t="s">
        <v>3374</v>
      </c>
      <c r="AC23" s="3" t="s">
        <v>3161</v>
      </c>
      <c r="AD23" s="1" t="s">
        <v>2564</v>
      </c>
      <c r="AG23" s="1" t="s">
        <v>4712</v>
      </c>
      <c r="AH23" s="1" t="s">
        <v>4712</v>
      </c>
      <c r="AI23" s="1" t="s">
        <v>4712</v>
      </c>
      <c r="AM23" s="1" t="s">
        <v>4712</v>
      </c>
      <c r="AN23" s="1" t="s">
        <v>4712</v>
      </c>
      <c r="AO23" s="1" t="s">
        <v>4712</v>
      </c>
      <c r="AP23" s="1" t="s">
        <v>4712</v>
      </c>
      <c r="AS23" s="1" t="s">
        <v>4712</v>
      </c>
    </row>
    <row r="24" spans="1:45" s="1" customFormat="1" ht="15" x14ac:dyDescent="0.25">
      <c r="C24" s="6">
        <v>42656</v>
      </c>
      <c r="D24" s="6">
        <v>42285</v>
      </c>
      <c r="E24" s="2"/>
      <c r="H24" s="1" t="s">
        <v>481</v>
      </c>
      <c r="I24" s="1" t="s">
        <v>569</v>
      </c>
      <c r="J24" s="1" t="s">
        <v>1532</v>
      </c>
      <c r="K24" s="1" t="s">
        <v>570</v>
      </c>
      <c r="L24" s="4" t="s">
        <v>4616</v>
      </c>
      <c r="M24" s="1" t="s">
        <v>571</v>
      </c>
      <c r="N24" s="1" t="s">
        <v>4795</v>
      </c>
      <c r="O24" s="1" t="s">
        <v>296</v>
      </c>
      <c r="P24" s="1">
        <v>85395</v>
      </c>
      <c r="Q24" s="1" t="s">
        <v>4213</v>
      </c>
      <c r="AB24" s="2"/>
      <c r="AC24" s="3"/>
    </row>
    <row r="25" spans="1:45" s="1" customFormat="1" ht="15" x14ac:dyDescent="0.25">
      <c r="C25" s="6">
        <v>42656</v>
      </c>
      <c r="D25" s="6">
        <v>42285</v>
      </c>
      <c r="E25" s="2"/>
      <c r="F25" s="1" t="s">
        <v>297</v>
      </c>
      <c r="H25" s="1" t="s">
        <v>481</v>
      </c>
      <c r="I25" s="1" t="s">
        <v>3323</v>
      </c>
      <c r="J25" s="1" t="s">
        <v>1145</v>
      </c>
      <c r="K25" s="1" t="s">
        <v>2134</v>
      </c>
      <c r="L25" s="4" t="s">
        <v>4014</v>
      </c>
      <c r="M25" s="1" t="s">
        <v>3325</v>
      </c>
      <c r="N25" s="1" t="s">
        <v>488</v>
      </c>
      <c r="O25" s="1" t="s">
        <v>296</v>
      </c>
      <c r="P25" s="1">
        <v>85209</v>
      </c>
      <c r="Q25" s="1" t="s">
        <v>4712</v>
      </c>
      <c r="Z25" s="1" t="s">
        <v>3196</v>
      </c>
      <c r="AA25" s="1" t="s">
        <v>3189</v>
      </c>
      <c r="AB25" s="2"/>
      <c r="AC25" s="3"/>
    </row>
    <row r="26" spans="1:45" s="1" customFormat="1" ht="15" x14ac:dyDescent="0.25">
      <c r="C26" s="6">
        <v>42656</v>
      </c>
      <c r="D26" s="6">
        <v>42285</v>
      </c>
      <c r="E26" s="2"/>
      <c r="H26" s="1" t="s">
        <v>3158</v>
      </c>
      <c r="I26" s="1" t="s">
        <v>3323</v>
      </c>
      <c r="J26" s="1" t="s">
        <v>3326</v>
      </c>
      <c r="K26" s="1" t="s">
        <v>2134</v>
      </c>
      <c r="L26" s="4" t="s">
        <v>4014</v>
      </c>
      <c r="M26" s="1" t="s">
        <v>3325</v>
      </c>
      <c r="N26" s="1" t="s">
        <v>488</v>
      </c>
      <c r="O26" s="1" t="s">
        <v>296</v>
      </c>
      <c r="P26" s="1">
        <v>85209</v>
      </c>
      <c r="Q26" s="1" t="s">
        <v>4213</v>
      </c>
      <c r="Z26" s="1" t="s">
        <v>3196</v>
      </c>
      <c r="AA26" s="1" t="s">
        <v>3189</v>
      </c>
      <c r="AB26" s="2"/>
      <c r="AC26" s="3"/>
    </row>
    <row r="27" spans="1:45" s="1" customFormat="1" ht="15" x14ac:dyDescent="0.25">
      <c r="C27" s="6">
        <v>42656</v>
      </c>
      <c r="D27" s="6">
        <v>42299</v>
      </c>
      <c r="E27" s="2"/>
      <c r="H27" s="1" t="s">
        <v>3158</v>
      </c>
      <c r="I27" s="1" t="s">
        <v>2772</v>
      </c>
      <c r="J27" s="1" t="s">
        <v>4345</v>
      </c>
      <c r="K27" s="1" t="s">
        <v>1201</v>
      </c>
      <c r="L27" s="4" t="s">
        <v>2774</v>
      </c>
      <c r="M27" s="1" t="s">
        <v>1519</v>
      </c>
      <c r="N27" s="1" t="s">
        <v>488</v>
      </c>
      <c r="O27" s="1" t="s">
        <v>296</v>
      </c>
      <c r="P27" s="1">
        <v>85212</v>
      </c>
      <c r="Q27" s="1" t="s">
        <v>4712</v>
      </c>
      <c r="Z27" s="1" t="s">
        <v>3196</v>
      </c>
      <c r="AA27" s="1" t="s">
        <v>1520</v>
      </c>
      <c r="AB27" s="2" t="s">
        <v>2773</v>
      </c>
      <c r="AC27" s="3"/>
      <c r="AD27" s="1" t="s">
        <v>2568</v>
      </c>
    </row>
    <row r="28" spans="1:45" s="1" customFormat="1" ht="15" x14ac:dyDescent="0.25">
      <c r="C28" s="6">
        <v>42656</v>
      </c>
      <c r="D28" s="6">
        <v>42299</v>
      </c>
      <c r="E28" s="2"/>
      <c r="H28" s="1" t="s">
        <v>481</v>
      </c>
      <c r="I28" s="1" t="s">
        <v>2772</v>
      </c>
      <c r="J28" s="1" t="s">
        <v>2773</v>
      </c>
      <c r="K28" s="1" t="s">
        <v>1201</v>
      </c>
      <c r="L28" s="4" t="s">
        <v>2774</v>
      </c>
      <c r="M28" s="1" t="s">
        <v>1519</v>
      </c>
      <c r="N28" s="1" t="s">
        <v>488</v>
      </c>
      <c r="O28" s="1" t="s">
        <v>296</v>
      </c>
      <c r="P28" s="1">
        <v>85212</v>
      </c>
      <c r="Q28" s="1" t="s">
        <v>4213</v>
      </c>
      <c r="Z28" s="1" t="s">
        <v>3196</v>
      </c>
      <c r="AA28" s="1" t="s">
        <v>3161</v>
      </c>
      <c r="AB28" s="2"/>
      <c r="AC28" s="3"/>
      <c r="AD28" s="1" t="s">
        <v>2564</v>
      </c>
    </row>
    <row r="29" spans="1:45" s="1" customFormat="1" ht="15" x14ac:dyDescent="0.25">
      <c r="C29" s="6">
        <v>42656</v>
      </c>
      <c r="D29" s="6">
        <v>42285</v>
      </c>
      <c r="E29" s="2"/>
      <c r="G29" s="1" t="s">
        <v>3162</v>
      </c>
      <c r="H29" s="1" t="s">
        <v>481</v>
      </c>
      <c r="I29" s="1" t="s">
        <v>110</v>
      </c>
      <c r="J29" s="1" t="s">
        <v>4364</v>
      </c>
      <c r="K29" s="1" t="s">
        <v>111</v>
      </c>
      <c r="L29" s="4" t="s">
        <v>1650</v>
      </c>
      <c r="M29" s="1" t="s">
        <v>112</v>
      </c>
      <c r="N29" s="1" t="s">
        <v>113</v>
      </c>
      <c r="O29" s="1" t="s">
        <v>296</v>
      </c>
      <c r="P29" s="1">
        <v>85132</v>
      </c>
      <c r="Q29" s="1" t="s">
        <v>4213</v>
      </c>
      <c r="U29" s="1">
        <v>1</v>
      </c>
      <c r="Z29" s="1" t="s">
        <v>3196</v>
      </c>
      <c r="AA29" s="1" t="s">
        <v>3189</v>
      </c>
      <c r="AB29" s="2"/>
      <c r="AC29" s="3"/>
      <c r="AD29" s="1" t="s">
        <v>2392</v>
      </c>
    </row>
    <row r="30" spans="1:45" s="1" customFormat="1" ht="15" x14ac:dyDescent="0.25">
      <c r="C30" s="6">
        <v>42656</v>
      </c>
      <c r="D30" s="6">
        <v>42285</v>
      </c>
      <c r="E30" s="2"/>
      <c r="G30" s="1" t="s">
        <v>3162</v>
      </c>
      <c r="H30" s="1" t="s">
        <v>3158</v>
      </c>
      <c r="I30" s="1" t="s">
        <v>110</v>
      </c>
      <c r="J30" s="1" t="s">
        <v>114</v>
      </c>
      <c r="K30" s="1" t="s">
        <v>115</v>
      </c>
      <c r="L30" s="4" t="s">
        <v>1650</v>
      </c>
      <c r="M30" s="1" t="s">
        <v>112</v>
      </c>
      <c r="N30" s="1" t="s">
        <v>113</v>
      </c>
      <c r="O30" s="1" t="s">
        <v>296</v>
      </c>
      <c r="P30" s="1">
        <v>85132</v>
      </c>
      <c r="Q30" s="1" t="s">
        <v>4712</v>
      </c>
      <c r="U30" s="1">
        <v>1</v>
      </c>
      <c r="Z30" s="1" t="s">
        <v>3196</v>
      </c>
      <c r="AA30" s="1" t="s">
        <v>3189</v>
      </c>
      <c r="AB30" s="2"/>
      <c r="AC30" s="3"/>
      <c r="AD30" s="1" t="s">
        <v>2388</v>
      </c>
    </row>
    <row r="31" spans="1:45" s="1" customFormat="1" ht="15" x14ac:dyDescent="0.25">
      <c r="C31" s="6">
        <v>42656</v>
      </c>
      <c r="D31" s="6">
        <v>42285</v>
      </c>
      <c r="E31" s="2"/>
      <c r="G31" s="1" t="s">
        <v>3162</v>
      </c>
      <c r="H31" s="1" t="s">
        <v>3158</v>
      </c>
      <c r="I31" s="1" t="s">
        <v>5082</v>
      </c>
      <c r="J31" s="1" t="s">
        <v>3220</v>
      </c>
      <c r="K31" s="1" t="s">
        <v>2396</v>
      </c>
      <c r="L31" s="4" t="s">
        <v>3345</v>
      </c>
      <c r="M31" s="1" t="s">
        <v>2397</v>
      </c>
      <c r="N31" s="1" t="s">
        <v>2398</v>
      </c>
      <c r="O31" s="1" t="s">
        <v>296</v>
      </c>
      <c r="P31" s="1">
        <v>85044</v>
      </c>
      <c r="Q31" s="1" t="s">
        <v>4213</v>
      </c>
      <c r="S31" s="1">
        <v>1</v>
      </c>
      <c r="T31" s="1" t="s">
        <v>3357</v>
      </c>
      <c r="U31" s="1">
        <v>1</v>
      </c>
      <c r="V31" s="1">
        <v>1</v>
      </c>
      <c r="AB31" s="1" t="s">
        <v>2792</v>
      </c>
      <c r="AC31" s="3"/>
      <c r="AD31" s="1" t="s">
        <v>2564</v>
      </c>
    </row>
    <row r="32" spans="1:45" s="1" customFormat="1" ht="15" x14ac:dyDescent="0.25">
      <c r="C32" s="6">
        <v>42656</v>
      </c>
      <c r="D32" s="2"/>
      <c r="E32" s="2" t="s">
        <v>4712</v>
      </c>
      <c r="H32" s="1" t="s">
        <v>3158</v>
      </c>
      <c r="I32" s="1" t="s">
        <v>3020</v>
      </c>
      <c r="J32" s="1" t="s">
        <v>916</v>
      </c>
      <c r="K32" s="1" t="s">
        <v>2520</v>
      </c>
      <c r="L32" s="4" t="s">
        <v>2522</v>
      </c>
      <c r="M32" s="1" t="s">
        <v>2521</v>
      </c>
      <c r="N32" s="1" t="s">
        <v>924</v>
      </c>
      <c r="O32" s="1" t="s">
        <v>296</v>
      </c>
      <c r="P32" s="1">
        <v>85255</v>
      </c>
      <c r="Q32" s="1" t="s">
        <v>4213</v>
      </c>
      <c r="AB32" s="2" t="s">
        <v>3021</v>
      </c>
      <c r="AC32" s="3" t="s">
        <v>3161</v>
      </c>
      <c r="AD32" s="1" t="s">
        <v>2564</v>
      </c>
    </row>
    <row r="33" spans="3:43" s="1" customFormat="1" ht="15" x14ac:dyDescent="0.25">
      <c r="C33" s="6">
        <v>42656</v>
      </c>
      <c r="D33" s="6">
        <v>42285</v>
      </c>
      <c r="E33" s="2"/>
      <c r="H33" s="1" t="s">
        <v>481</v>
      </c>
      <c r="I33" s="1" t="s">
        <v>1624</v>
      </c>
      <c r="J33" s="1" t="s">
        <v>5150</v>
      </c>
      <c r="K33" s="1" t="s">
        <v>1626</v>
      </c>
      <c r="L33" s="4" t="s">
        <v>1625</v>
      </c>
      <c r="M33" s="1" t="s">
        <v>4563</v>
      </c>
      <c r="N33" s="1" t="s">
        <v>5031</v>
      </c>
      <c r="O33" s="1" t="s">
        <v>296</v>
      </c>
      <c r="P33" s="1">
        <v>85220</v>
      </c>
      <c r="Q33" s="1" t="s">
        <v>4213</v>
      </c>
      <c r="AB33" s="2" t="s">
        <v>2123</v>
      </c>
      <c r="AC33" s="3" t="s">
        <v>3161</v>
      </c>
      <c r="AD33" s="1" t="s">
        <v>2388</v>
      </c>
    </row>
    <row r="34" spans="3:43" s="1" customFormat="1" ht="15" x14ac:dyDescent="0.25">
      <c r="C34" s="6">
        <v>42656</v>
      </c>
      <c r="D34" s="6">
        <v>42285</v>
      </c>
      <c r="E34" s="2"/>
      <c r="G34" s="1" t="s">
        <v>3162</v>
      </c>
      <c r="H34" s="1" t="s">
        <v>481</v>
      </c>
      <c r="I34" s="1" t="s">
        <v>3549</v>
      </c>
      <c r="J34" s="1" t="s">
        <v>4510</v>
      </c>
      <c r="K34" s="1" t="s">
        <v>4511</v>
      </c>
      <c r="L34" s="4" t="s">
        <v>3551</v>
      </c>
      <c r="M34" s="1" t="s">
        <v>3550</v>
      </c>
      <c r="N34" s="1" t="s">
        <v>488</v>
      </c>
      <c r="O34" s="1" t="s">
        <v>296</v>
      </c>
      <c r="P34" s="1">
        <v>85206</v>
      </c>
      <c r="Q34" s="1" t="s">
        <v>4213</v>
      </c>
      <c r="S34" s="1">
        <v>1</v>
      </c>
      <c r="T34" s="1" t="s">
        <v>3357</v>
      </c>
      <c r="U34" s="1">
        <v>1</v>
      </c>
      <c r="V34" s="1">
        <v>1</v>
      </c>
      <c r="AB34" s="1" t="s">
        <v>1692</v>
      </c>
      <c r="AC34" s="3"/>
      <c r="AD34" s="1" t="s">
        <v>2388</v>
      </c>
    </row>
    <row r="35" spans="3:43" s="1" customFormat="1" ht="15" x14ac:dyDescent="0.25">
      <c r="C35" s="6">
        <v>42656</v>
      </c>
      <c r="D35" s="6">
        <v>42285</v>
      </c>
      <c r="E35" s="2"/>
      <c r="G35" s="1" t="s">
        <v>3162</v>
      </c>
      <c r="H35" s="1" t="s">
        <v>3158</v>
      </c>
      <c r="I35" s="1" t="s">
        <v>3549</v>
      </c>
      <c r="J35" s="1" t="s">
        <v>1692</v>
      </c>
      <c r="K35" s="1" t="s">
        <v>4511</v>
      </c>
      <c r="L35" s="4" t="s">
        <v>1044</v>
      </c>
      <c r="M35" s="1" t="s">
        <v>3550</v>
      </c>
      <c r="N35" s="1" t="s">
        <v>488</v>
      </c>
      <c r="O35" s="1" t="s">
        <v>296</v>
      </c>
      <c r="P35" s="1">
        <v>85206</v>
      </c>
      <c r="Q35" s="1" t="s">
        <v>4213</v>
      </c>
      <c r="S35" s="1">
        <v>1</v>
      </c>
      <c r="T35" s="1" t="s">
        <v>3357</v>
      </c>
      <c r="U35" s="1">
        <v>1</v>
      </c>
      <c r="V35" s="1">
        <v>1</v>
      </c>
      <c r="AB35" s="1" t="s">
        <v>4510</v>
      </c>
      <c r="AC35" s="3"/>
      <c r="AD35" s="1" t="s">
        <v>2388</v>
      </c>
    </row>
    <row r="36" spans="3:43" s="1" customFormat="1" ht="15" x14ac:dyDescent="0.25">
      <c r="C36" s="6">
        <v>42656</v>
      </c>
      <c r="D36" s="6">
        <v>42285</v>
      </c>
      <c r="E36" s="2"/>
      <c r="G36" s="1" t="s">
        <v>3161</v>
      </c>
      <c r="H36" s="1" t="s">
        <v>3158</v>
      </c>
      <c r="I36" s="1" t="s">
        <v>3425</v>
      </c>
      <c r="J36" s="1" t="s">
        <v>4295</v>
      </c>
      <c r="K36" s="1" t="s">
        <v>3428</v>
      </c>
      <c r="L36" s="4" t="s">
        <v>3429</v>
      </c>
      <c r="M36" s="1" t="s">
        <v>4918</v>
      </c>
      <c r="N36" s="1" t="s">
        <v>5031</v>
      </c>
      <c r="O36" s="1" t="s">
        <v>296</v>
      </c>
      <c r="P36" s="1">
        <v>85120</v>
      </c>
      <c r="Q36" s="1" t="s">
        <v>4213</v>
      </c>
      <c r="S36" s="1">
        <v>1</v>
      </c>
      <c r="T36" s="1" t="s">
        <v>2937</v>
      </c>
      <c r="U36" s="1">
        <v>1</v>
      </c>
      <c r="V36" s="1">
        <v>1</v>
      </c>
      <c r="AB36" s="2"/>
      <c r="AC36" s="3"/>
      <c r="AD36" s="1" t="s">
        <v>2564</v>
      </c>
    </row>
    <row r="37" spans="3:43" s="1" customFormat="1" ht="15" x14ac:dyDescent="0.25">
      <c r="C37" s="6">
        <v>42656</v>
      </c>
      <c r="D37" s="6">
        <v>42306</v>
      </c>
      <c r="E37" s="2"/>
      <c r="G37" s="1" t="s">
        <v>3161</v>
      </c>
      <c r="H37" s="1" t="s">
        <v>3158</v>
      </c>
      <c r="I37" s="1" t="s">
        <v>4489</v>
      </c>
      <c r="J37" s="1" t="s">
        <v>4490</v>
      </c>
      <c r="K37" s="1" t="s">
        <v>4163</v>
      </c>
      <c r="L37" s="4" t="s">
        <v>4162</v>
      </c>
      <c r="M37" s="1" t="s">
        <v>4917</v>
      </c>
      <c r="N37" s="1" t="s">
        <v>3192</v>
      </c>
      <c r="O37" s="1" t="s">
        <v>296</v>
      </c>
      <c r="P37" s="1">
        <v>85218</v>
      </c>
      <c r="Q37" s="1" t="s">
        <v>4213</v>
      </c>
      <c r="S37" s="1">
        <v>1</v>
      </c>
      <c r="T37" s="1" t="s">
        <v>5193</v>
      </c>
      <c r="W37" s="1" t="s">
        <v>694</v>
      </c>
      <c r="AB37" s="2" t="s">
        <v>4164</v>
      </c>
      <c r="AC37" s="3"/>
      <c r="AD37" s="1" t="s">
        <v>2564</v>
      </c>
    </row>
    <row r="38" spans="3:43" s="1" customFormat="1" ht="15" x14ac:dyDescent="0.25">
      <c r="C38" s="6">
        <v>42656</v>
      </c>
      <c r="D38" s="6">
        <v>42327</v>
      </c>
      <c r="E38" s="2"/>
      <c r="G38" s="1" t="s">
        <v>3162</v>
      </c>
      <c r="H38" s="1" t="s">
        <v>3158</v>
      </c>
      <c r="I38" s="1" t="s">
        <v>37</v>
      </c>
      <c r="J38" s="1" t="s">
        <v>1740</v>
      </c>
      <c r="K38" s="1" t="s">
        <v>38</v>
      </c>
      <c r="L38" s="4" t="s">
        <v>39</v>
      </c>
      <c r="M38" s="1" t="s">
        <v>1960</v>
      </c>
      <c r="N38" s="1" t="s">
        <v>488</v>
      </c>
      <c r="O38" s="1" t="s">
        <v>296</v>
      </c>
      <c r="P38" s="1">
        <v>85215</v>
      </c>
      <c r="Q38" s="1" t="s">
        <v>4712</v>
      </c>
      <c r="S38" s="1">
        <v>1</v>
      </c>
      <c r="T38" s="1" t="s">
        <v>3357</v>
      </c>
      <c r="AB38" s="2" t="s">
        <v>7</v>
      </c>
      <c r="AC38" s="3"/>
      <c r="AD38" s="1" t="s">
        <v>2388</v>
      </c>
    </row>
    <row r="39" spans="3:43" s="1" customFormat="1" ht="15" x14ac:dyDescent="0.25">
      <c r="C39" s="3">
        <f>COUNTA(C2:C38)</f>
        <v>37</v>
      </c>
      <c r="D39" s="3">
        <f>COUNTA(D2:D38)</f>
        <v>36</v>
      </c>
      <c r="E39" s="3">
        <f>COUNTA(E2:E38)</f>
        <v>1</v>
      </c>
      <c r="F39" s="3">
        <f>COUNTA(F2:F38)</f>
        <v>4</v>
      </c>
      <c r="G39" s="3"/>
      <c r="I39" s="6">
        <v>42656</v>
      </c>
      <c r="J39" s="1" t="s">
        <v>3432</v>
      </c>
      <c r="W39" s="2"/>
      <c r="X39" s="3"/>
      <c r="AB39" s="1" t="s">
        <v>4712</v>
      </c>
      <c r="AC39" s="1" t="s">
        <v>4712</v>
      </c>
    </row>
    <row r="40" spans="3:43" s="1" customFormat="1" ht="15" x14ac:dyDescent="0.25">
      <c r="C40" s="6">
        <v>42663</v>
      </c>
      <c r="D40" s="6"/>
      <c r="E40" s="2" t="s">
        <v>4712</v>
      </c>
      <c r="I40" s="1" t="s">
        <v>5083</v>
      </c>
      <c r="J40" s="1" t="s">
        <v>2418</v>
      </c>
      <c r="K40" s="1" t="s">
        <v>5084</v>
      </c>
      <c r="L40" s="4" t="s">
        <v>5085</v>
      </c>
      <c r="M40" s="1" t="s">
        <v>5086</v>
      </c>
      <c r="N40" s="1" t="s">
        <v>924</v>
      </c>
      <c r="O40" s="1" t="s">
        <v>296</v>
      </c>
      <c r="P40" s="1">
        <v>85257</v>
      </c>
      <c r="X40" s="2"/>
      <c r="Y40" s="3"/>
    </row>
    <row r="41" spans="3:43" s="1" customFormat="1" ht="15" x14ac:dyDescent="0.25">
      <c r="C41" s="6">
        <v>42663</v>
      </c>
      <c r="D41" s="6">
        <v>42285</v>
      </c>
      <c r="E41" s="2"/>
      <c r="F41" s="1" t="s">
        <v>297</v>
      </c>
      <c r="G41" s="1" t="s">
        <v>3162</v>
      </c>
      <c r="H41" s="1" t="s">
        <v>481</v>
      </c>
      <c r="I41" s="1" t="s">
        <v>2452</v>
      </c>
      <c r="J41" s="1" t="s">
        <v>3031</v>
      </c>
      <c r="K41" s="1" t="s">
        <v>2454</v>
      </c>
      <c r="L41" s="4"/>
      <c r="M41" s="1" t="s">
        <v>2455</v>
      </c>
      <c r="N41" s="1" t="s">
        <v>488</v>
      </c>
      <c r="O41" s="1" t="s">
        <v>296</v>
      </c>
      <c r="P41" s="1">
        <v>85206</v>
      </c>
      <c r="S41" s="1">
        <v>1</v>
      </c>
      <c r="T41" s="1" t="s">
        <v>3357</v>
      </c>
      <c r="U41" s="1">
        <v>1</v>
      </c>
      <c r="V41" s="1">
        <v>1</v>
      </c>
      <c r="Z41" s="1" t="s">
        <v>3160</v>
      </c>
      <c r="AA41" s="1" t="s">
        <v>498</v>
      </c>
      <c r="AB41" s="2" t="s">
        <v>1937</v>
      </c>
      <c r="AC41" s="3" t="s">
        <v>3161</v>
      </c>
    </row>
    <row r="42" spans="3:43" s="1" customFormat="1" ht="15" x14ac:dyDescent="0.25">
      <c r="C42" s="6">
        <v>42663</v>
      </c>
      <c r="D42" s="6"/>
      <c r="E42" s="2" t="s">
        <v>4712</v>
      </c>
      <c r="G42" s="1" t="s">
        <v>3162</v>
      </c>
      <c r="H42" s="1" t="s">
        <v>3158</v>
      </c>
      <c r="I42" s="1" t="s">
        <v>1672</v>
      </c>
      <c r="J42" s="1" t="s">
        <v>28</v>
      </c>
      <c r="K42" s="1" t="s">
        <v>29</v>
      </c>
      <c r="L42" s="4" t="s">
        <v>30</v>
      </c>
      <c r="M42" s="1" t="s">
        <v>1118</v>
      </c>
      <c r="N42" s="1" t="s">
        <v>32</v>
      </c>
      <c r="O42" s="1" t="s">
        <v>296</v>
      </c>
      <c r="P42" s="1">
        <v>85234</v>
      </c>
      <c r="Q42" s="1" t="s">
        <v>4213</v>
      </c>
      <c r="S42" s="1">
        <v>1</v>
      </c>
      <c r="T42" s="1" t="s">
        <v>3357</v>
      </c>
      <c r="X42" s="1">
        <v>0</v>
      </c>
      <c r="AD42" s="2"/>
      <c r="AE42" s="3"/>
      <c r="AF42" s="1" t="s">
        <v>2388</v>
      </c>
    </row>
    <row r="43" spans="3:43" s="1" customFormat="1" ht="15" x14ac:dyDescent="0.25">
      <c r="C43" s="6">
        <v>42663</v>
      </c>
      <c r="D43" s="2"/>
      <c r="E43" s="2" t="s">
        <v>4712</v>
      </c>
      <c r="H43" s="1" t="s">
        <v>481</v>
      </c>
      <c r="I43" s="1" t="s">
        <v>3947</v>
      </c>
      <c r="J43" s="1" t="s">
        <v>3948</v>
      </c>
      <c r="K43" s="1" t="s">
        <v>467</v>
      </c>
      <c r="L43" s="4" t="s">
        <v>3949</v>
      </c>
      <c r="M43" s="1" t="s">
        <v>468</v>
      </c>
      <c r="N43" s="1" t="s">
        <v>488</v>
      </c>
      <c r="O43" s="1" t="s">
        <v>296</v>
      </c>
      <c r="P43" s="1">
        <v>85286</v>
      </c>
      <c r="Q43" s="1" t="s">
        <v>4213</v>
      </c>
      <c r="R43" s="1" t="s">
        <v>4712</v>
      </c>
      <c r="Z43" s="2"/>
      <c r="AA43" s="3" t="s">
        <v>3161</v>
      </c>
    </row>
    <row r="44" spans="3:43" s="1" customFormat="1" ht="15" x14ac:dyDescent="0.25">
      <c r="C44" s="6">
        <v>42663</v>
      </c>
      <c r="D44" s="6">
        <v>42306</v>
      </c>
      <c r="E44" s="2"/>
      <c r="G44" s="1" t="s">
        <v>3161</v>
      </c>
      <c r="H44" s="1" t="s">
        <v>481</v>
      </c>
      <c r="I44" s="1" t="s">
        <v>2758</v>
      </c>
      <c r="J44" s="1" t="s">
        <v>361</v>
      </c>
      <c r="K44" s="1" t="s">
        <v>1199</v>
      </c>
      <c r="L44" s="4" t="s">
        <v>2759</v>
      </c>
      <c r="M44" s="1" t="s">
        <v>2761</v>
      </c>
      <c r="N44" s="1" t="s">
        <v>488</v>
      </c>
      <c r="O44" s="1" t="s">
        <v>296</v>
      </c>
      <c r="P44" s="1">
        <v>85209</v>
      </c>
      <c r="Q44" s="1" t="s">
        <v>4712</v>
      </c>
      <c r="Y44" s="1" t="s">
        <v>809</v>
      </c>
      <c r="Z44" s="1" t="s">
        <v>3196</v>
      </c>
      <c r="AA44" s="1" t="s">
        <v>2757</v>
      </c>
      <c r="AB44" s="2" t="s">
        <v>2762</v>
      </c>
      <c r="AC44" s="3"/>
      <c r="AD44" s="1" t="s">
        <v>2568</v>
      </c>
      <c r="AG44" s="1" t="s">
        <v>4712</v>
      </c>
      <c r="AH44" s="1" t="s">
        <v>4712</v>
      </c>
      <c r="AK44" s="1" t="s">
        <v>4712</v>
      </c>
      <c r="AL44" s="1" t="s">
        <v>4712</v>
      </c>
      <c r="AM44" s="1" t="s">
        <v>4712</v>
      </c>
      <c r="AP44" s="1" t="s">
        <v>4712</v>
      </c>
      <c r="AQ44" s="1" t="s">
        <v>4712</v>
      </c>
    </row>
    <row r="45" spans="3:43" s="1" customFormat="1" ht="15" x14ac:dyDescent="0.25">
      <c r="C45" s="6">
        <v>42663</v>
      </c>
      <c r="D45" s="6">
        <v>42306</v>
      </c>
      <c r="E45" s="2"/>
      <c r="G45" s="1" t="s">
        <v>3161</v>
      </c>
      <c r="H45" s="1" t="s">
        <v>3158</v>
      </c>
      <c r="I45" s="1" t="s">
        <v>2758</v>
      </c>
      <c r="J45" s="1" t="s">
        <v>2762</v>
      </c>
      <c r="K45" s="1" t="s">
        <v>1199</v>
      </c>
      <c r="L45" s="4" t="s">
        <v>2759</v>
      </c>
      <c r="M45" s="1" t="s">
        <v>2761</v>
      </c>
      <c r="N45" s="1" t="s">
        <v>3023</v>
      </c>
      <c r="O45" s="1" t="s">
        <v>296</v>
      </c>
      <c r="P45" s="1">
        <v>85209</v>
      </c>
      <c r="Q45" s="1" t="s">
        <v>4213</v>
      </c>
      <c r="Y45" s="1" t="s">
        <v>2763</v>
      </c>
      <c r="Z45" s="1" t="s">
        <v>3196</v>
      </c>
      <c r="AA45" s="1" t="s">
        <v>3161</v>
      </c>
      <c r="AB45" s="2"/>
      <c r="AC45" s="3"/>
      <c r="AD45" s="1" t="s">
        <v>2564</v>
      </c>
      <c r="AG45" s="1" t="s">
        <v>4712</v>
      </c>
      <c r="AH45" s="1" t="s">
        <v>4712</v>
      </c>
      <c r="AK45" s="1" t="s">
        <v>4712</v>
      </c>
      <c r="AL45" s="1" t="s">
        <v>4712</v>
      </c>
      <c r="AM45" s="1" t="s">
        <v>4712</v>
      </c>
      <c r="AO45" s="1" t="s">
        <v>4712</v>
      </c>
      <c r="AP45" s="1" t="s">
        <v>4712</v>
      </c>
      <c r="AQ45" s="1" t="s">
        <v>4712</v>
      </c>
    </row>
    <row r="46" spans="3:43" s="1" customFormat="1" ht="15" x14ac:dyDescent="0.25">
      <c r="C46" s="6">
        <v>42663</v>
      </c>
      <c r="D46" s="6">
        <v>42341</v>
      </c>
      <c r="E46" s="2"/>
      <c r="G46" s="1" t="s">
        <v>3162</v>
      </c>
      <c r="H46" s="1" t="s">
        <v>3158</v>
      </c>
      <c r="I46" s="1" t="s">
        <v>1937</v>
      </c>
      <c r="J46" s="1" t="s">
        <v>1938</v>
      </c>
      <c r="K46" s="1" t="s">
        <v>1940</v>
      </c>
      <c r="L46" s="4" t="s">
        <v>1939</v>
      </c>
      <c r="M46" s="1" t="s">
        <v>2135</v>
      </c>
      <c r="N46" s="1" t="s">
        <v>488</v>
      </c>
      <c r="O46" s="1" t="s">
        <v>296</v>
      </c>
      <c r="P46" s="1">
        <v>85206</v>
      </c>
      <c r="Q46" s="1" t="s">
        <v>4213</v>
      </c>
      <c r="S46" s="1">
        <v>1</v>
      </c>
      <c r="T46" s="1" t="s">
        <v>3357</v>
      </c>
      <c r="U46" s="1">
        <v>1</v>
      </c>
      <c r="V46" s="1">
        <v>1</v>
      </c>
      <c r="Z46" s="1" t="s">
        <v>3160</v>
      </c>
      <c r="AA46" s="1" t="s">
        <v>3161</v>
      </c>
      <c r="AB46" s="2" t="s">
        <v>2452</v>
      </c>
      <c r="AC46" s="3" t="s">
        <v>3161</v>
      </c>
      <c r="AD46" s="1" t="s">
        <v>2564</v>
      </c>
    </row>
    <row r="47" spans="3:43" s="1" customFormat="1" ht="15" x14ac:dyDescent="0.25">
      <c r="C47" s="6">
        <v>42663</v>
      </c>
      <c r="D47" s="6">
        <v>42341</v>
      </c>
      <c r="E47" s="2"/>
      <c r="G47" s="1" t="s">
        <v>3162</v>
      </c>
      <c r="H47" s="1" t="s">
        <v>481</v>
      </c>
      <c r="I47" s="1" t="s">
        <v>1416</v>
      </c>
      <c r="J47" s="1" t="s">
        <v>299</v>
      </c>
      <c r="K47" s="1" t="s">
        <v>1189</v>
      </c>
      <c r="L47" s="4" t="s">
        <v>1417</v>
      </c>
      <c r="M47" s="1" t="s">
        <v>1419</v>
      </c>
      <c r="N47" s="1" t="s">
        <v>3023</v>
      </c>
      <c r="O47" s="1" t="s">
        <v>296</v>
      </c>
      <c r="P47" s="1">
        <v>85206</v>
      </c>
      <c r="Q47" s="1" t="s">
        <v>4213</v>
      </c>
      <c r="AB47" s="2"/>
      <c r="AC47" s="3"/>
      <c r="AD47" s="1" t="s">
        <v>2564</v>
      </c>
    </row>
    <row r="48" spans="3:43" s="1" customFormat="1" ht="15" x14ac:dyDescent="0.25">
      <c r="C48" s="3">
        <f>COUNTA(C40:C47)</f>
        <v>8</v>
      </c>
      <c r="D48" s="3">
        <f>COUNTA(D40:D47)</f>
        <v>5</v>
      </c>
      <c r="E48" s="3">
        <f>COUNTA(E40:E47)</f>
        <v>3</v>
      </c>
      <c r="F48" s="3">
        <f>COUNTA(F40:F47)</f>
        <v>1</v>
      </c>
      <c r="G48" s="3"/>
      <c r="I48" s="6">
        <v>42663</v>
      </c>
      <c r="J48" s="1" t="s">
        <v>3432</v>
      </c>
      <c r="W48" s="2"/>
      <c r="X48" s="3"/>
      <c r="AB48" s="1" t="s">
        <v>4712</v>
      </c>
      <c r="AC48" s="1" t="s">
        <v>4712</v>
      </c>
    </row>
    <row r="49" spans="1:61" s="1" customFormat="1" ht="15" x14ac:dyDescent="0.25">
      <c r="C49" s="6">
        <v>42670</v>
      </c>
      <c r="D49" s="6"/>
      <c r="E49" s="2" t="s">
        <v>4712</v>
      </c>
      <c r="I49" s="1" t="s">
        <v>5087</v>
      </c>
      <c r="J49" s="1" t="s">
        <v>781</v>
      </c>
      <c r="K49" s="1" t="s">
        <v>5088</v>
      </c>
      <c r="L49" s="4" t="s">
        <v>464</v>
      </c>
      <c r="M49" s="1" t="s">
        <v>465</v>
      </c>
      <c r="N49" s="1" t="s">
        <v>5031</v>
      </c>
      <c r="O49" s="1" t="s">
        <v>296</v>
      </c>
      <c r="P49" s="1">
        <v>85120</v>
      </c>
      <c r="X49" s="2"/>
      <c r="Y49" s="3"/>
      <c r="AB49" s="1" t="s">
        <v>466</v>
      </c>
    </row>
    <row r="50" spans="1:61" s="1" customFormat="1" ht="15" x14ac:dyDescent="0.25">
      <c r="C50" s="6">
        <v>42670</v>
      </c>
      <c r="D50" s="6">
        <v>42285</v>
      </c>
      <c r="E50" s="2"/>
      <c r="G50" s="1" t="s">
        <v>3162</v>
      </c>
      <c r="H50" s="1" t="s">
        <v>3158</v>
      </c>
      <c r="I50" s="1" t="s">
        <v>3743</v>
      </c>
      <c r="J50" s="1" t="s">
        <v>3744</v>
      </c>
      <c r="K50" s="1" t="s">
        <v>3746</v>
      </c>
      <c r="L50" s="4" t="s">
        <v>3745</v>
      </c>
      <c r="M50" s="1" t="s">
        <v>128</v>
      </c>
      <c r="N50" s="1" t="s">
        <v>488</v>
      </c>
      <c r="O50" s="1" t="s">
        <v>296</v>
      </c>
      <c r="P50" s="1">
        <v>85206</v>
      </c>
      <c r="Q50" s="1" t="s">
        <v>4213</v>
      </c>
      <c r="U50" s="1">
        <v>1</v>
      </c>
      <c r="AB50" s="1" t="s">
        <v>714</v>
      </c>
      <c r="AC50" s="3"/>
      <c r="AD50" s="1" t="s">
        <v>2564</v>
      </c>
      <c r="AG50" s="1" t="s">
        <v>4712</v>
      </c>
      <c r="AH50" s="1" t="s">
        <v>4712</v>
      </c>
      <c r="AI50" s="1" t="s">
        <v>4712</v>
      </c>
      <c r="AP50" s="1" t="s">
        <v>4712</v>
      </c>
    </row>
    <row r="51" spans="1:61" s="1" customFormat="1" ht="15" x14ac:dyDescent="0.25">
      <c r="C51" s="6">
        <v>42670</v>
      </c>
      <c r="D51" s="6"/>
      <c r="E51" s="2" t="s">
        <v>4712</v>
      </c>
      <c r="I51" s="1" t="s">
        <v>466</v>
      </c>
      <c r="J51" s="1" t="s">
        <v>1152</v>
      </c>
      <c r="K51" s="1" t="s">
        <v>5088</v>
      </c>
      <c r="L51" s="4" t="s">
        <v>464</v>
      </c>
      <c r="M51" s="1" t="s">
        <v>465</v>
      </c>
      <c r="N51" s="1" t="s">
        <v>5031</v>
      </c>
      <c r="O51" s="1" t="s">
        <v>296</v>
      </c>
      <c r="P51" s="1">
        <v>85120</v>
      </c>
      <c r="X51" s="2"/>
      <c r="Y51" s="3"/>
      <c r="AB51" s="1" t="s">
        <v>5087</v>
      </c>
    </row>
    <row r="52" spans="1:61" s="1" customFormat="1" ht="15" x14ac:dyDescent="0.25">
      <c r="C52" s="6">
        <v>42670</v>
      </c>
      <c r="D52" s="6">
        <v>42299</v>
      </c>
      <c r="E52" s="2"/>
      <c r="F52" s="1" t="s">
        <v>297</v>
      </c>
      <c r="G52" s="1" t="s">
        <v>3162</v>
      </c>
      <c r="H52" s="1" t="s">
        <v>3158</v>
      </c>
      <c r="I52" s="1" t="s">
        <v>3260</v>
      </c>
      <c r="J52" s="1" t="s">
        <v>707</v>
      </c>
      <c r="K52" s="1" t="s">
        <v>345</v>
      </c>
      <c r="L52" s="4"/>
      <c r="M52" s="1" t="s">
        <v>346</v>
      </c>
      <c r="N52" s="1" t="s">
        <v>488</v>
      </c>
      <c r="O52" s="1" t="s">
        <v>296</v>
      </c>
      <c r="P52" s="1" t="s">
        <v>486</v>
      </c>
      <c r="Z52" s="1" t="s">
        <v>3196</v>
      </c>
      <c r="AA52" s="1" t="s">
        <v>3189</v>
      </c>
      <c r="AB52" s="2" t="s">
        <v>540</v>
      </c>
      <c r="AC52" s="3" t="s">
        <v>3161</v>
      </c>
    </row>
    <row r="53" spans="1:61" s="1" customFormat="1" ht="15" x14ac:dyDescent="0.25">
      <c r="C53" s="6">
        <v>42670</v>
      </c>
      <c r="D53" s="6">
        <v>42292</v>
      </c>
      <c r="E53" s="2"/>
      <c r="H53" s="1" t="s">
        <v>481</v>
      </c>
      <c r="I53" s="1" t="s">
        <v>369</v>
      </c>
      <c r="J53" s="1" t="s">
        <v>2752</v>
      </c>
      <c r="K53" s="1" t="s">
        <v>4382</v>
      </c>
      <c r="L53" s="4" t="s">
        <v>4383</v>
      </c>
      <c r="M53" s="1" t="s">
        <v>3734</v>
      </c>
      <c r="N53" s="1" t="s">
        <v>488</v>
      </c>
      <c r="O53" s="1" t="s">
        <v>296</v>
      </c>
      <c r="P53" s="1">
        <v>85209</v>
      </c>
      <c r="Q53" s="1" t="s">
        <v>4401</v>
      </c>
      <c r="AB53" s="2"/>
      <c r="AC53" s="3"/>
      <c r="AD53" s="1" t="s">
        <v>1767</v>
      </c>
    </row>
    <row r="54" spans="1:61" s="1" customFormat="1" ht="15" x14ac:dyDescent="0.25">
      <c r="C54" s="6">
        <v>42670</v>
      </c>
      <c r="D54" s="6">
        <v>42292</v>
      </c>
      <c r="E54" s="2"/>
      <c r="H54" s="1" t="s">
        <v>3158</v>
      </c>
      <c r="I54" s="1" t="s">
        <v>369</v>
      </c>
      <c r="J54" s="1" t="s">
        <v>689</v>
      </c>
      <c r="K54" s="1" t="s">
        <v>4382</v>
      </c>
      <c r="L54" s="4" t="s">
        <v>4383</v>
      </c>
      <c r="M54" s="1" t="s">
        <v>3734</v>
      </c>
      <c r="N54" s="1" t="s">
        <v>488</v>
      </c>
      <c r="O54" s="1" t="s">
        <v>296</v>
      </c>
      <c r="P54" s="1">
        <v>85209</v>
      </c>
      <c r="Q54" s="1" t="s">
        <v>4402</v>
      </c>
      <c r="AB54" s="2"/>
      <c r="AC54" s="3"/>
      <c r="AD54" s="1" t="s">
        <v>1764</v>
      </c>
    </row>
    <row r="55" spans="1:61" s="1" customFormat="1" ht="15" x14ac:dyDescent="0.25">
      <c r="C55" s="6">
        <v>42670</v>
      </c>
      <c r="D55" s="6">
        <v>42355</v>
      </c>
      <c r="E55" s="2"/>
      <c r="G55" s="1" t="s">
        <v>3162</v>
      </c>
      <c r="H55" s="1" t="s">
        <v>481</v>
      </c>
      <c r="I55" s="1" t="s">
        <v>3010</v>
      </c>
      <c r="J55" s="1" t="s">
        <v>3011</v>
      </c>
      <c r="K55" s="1" t="s">
        <v>690</v>
      </c>
      <c r="L55" s="4" t="s">
        <v>153</v>
      </c>
      <c r="M55" s="1" t="s">
        <v>3014</v>
      </c>
      <c r="N55" s="1" t="s">
        <v>488</v>
      </c>
      <c r="O55" s="1" t="s">
        <v>296</v>
      </c>
      <c r="P55" s="1">
        <v>85208</v>
      </c>
      <c r="Q55" s="1" t="s">
        <v>4213</v>
      </c>
      <c r="Z55" s="1" t="s">
        <v>3175</v>
      </c>
      <c r="AA55" s="1" t="s">
        <v>3161</v>
      </c>
      <c r="AB55" s="2" t="s">
        <v>5048</v>
      </c>
      <c r="AC55" s="3" t="s">
        <v>3161</v>
      </c>
      <c r="AD55" s="1" t="s">
        <v>2564</v>
      </c>
    </row>
    <row r="56" spans="1:61" s="1" customFormat="1" ht="15" x14ac:dyDescent="0.25">
      <c r="A56" s="8"/>
      <c r="C56" s="6">
        <v>42670</v>
      </c>
      <c r="D56" s="6">
        <v>42306</v>
      </c>
      <c r="E56" s="2"/>
      <c r="G56" s="1" t="s">
        <v>3162</v>
      </c>
      <c r="H56" s="1" t="s">
        <v>3158</v>
      </c>
      <c r="I56" s="1" t="s">
        <v>3053</v>
      </c>
      <c r="J56" s="1" t="s">
        <v>3056</v>
      </c>
      <c r="K56" s="1" t="s">
        <v>3662</v>
      </c>
      <c r="L56" s="4" t="s">
        <v>5107</v>
      </c>
      <c r="M56" s="1" t="s">
        <v>3059</v>
      </c>
      <c r="N56" s="1" t="s">
        <v>488</v>
      </c>
      <c r="O56" s="1" t="s">
        <v>296</v>
      </c>
      <c r="P56" s="1">
        <v>85206</v>
      </c>
      <c r="Q56" s="1" t="s">
        <v>4213</v>
      </c>
      <c r="U56" s="1">
        <v>1</v>
      </c>
      <c r="Z56" s="1" t="s">
        <v>3196</v>
      </c>
      <c r="AA56" s="1" t="s">
        <v>3161</v>
      </c>
      <c r="AB56" s="2" t="s">
        <v>925</v>
      </c>
      <c r="AC56" s="3"/>
      <c r="AD56" s="1" t="s">
        <v>2388</v>
      </c>
    </row>
    <row r="57" spans="1:61" s="1" customFormat="1" ht="15" x14ac:dyDescent="0.25">
      <c r="A57" s="8"/>
      <c r="C57" s="6">
        <v>42670</v>
      </c>
      <c r="D57" s="6">
        <v>42327</v>
      </c>
      <c r="E57" s="2"/>
      <c r="H57" s="1" t="s">
        <v>3158</v>
      </c>
      <c r="I57" s="1" t="s">
        <v>188</v>
      </c>
      <c r="J57" s="1" t="s">
        <v>189</v>
      </c>
      <c r="K57" s="1" t="s">
        <v>4502</v>
      </c>
      <c r="L57" s="4" t="s">
        <v>190</v>
      </c>
      <c r="M57" s="1" t="s">
        <v>4498</v>
      </c>
      <c r="N57" s="1" t="s">
        <v>488</v>
      </c>
      <c r="O57" s="1" t="s">
        <v>296</v>
      </c>
      <c r="P57" s="1">
        <v>85208</v>
      </c>
      <c r="Q57" s="1" t="s">
        <v>4213</v>
      </c>
      <c r="Z57" s="1" t="s">
        <v>297</v>
      </c>
      <c r="AA57" s="1" t="s">
        <v>3161</v>
      </c>
      <c r="AB57" s="2" t="s">
        <v>2771</v>
      </c>
      <c r="AC57" s="3" t="s">
        <v>3161</v>
      </c>
      <c r="AD57" s="1" t="s">
        <v>2388</v>
      </c>
    </row>
    <row r="58" spans="1:61" s="1" customFormat="1" ht="15" x14ac:dyDescent="0.25">
      <c r="A58" s="8"/>
      <c r="C58" s="6">
        <v>42670</v>
      </c>
      <c r="D58" s="6">
        <v>42306</v>
      </c>
      <c r="E58" s="2"/>
      <c r="G58" s="1" t="s">
        <v>3162</v>
      </c>
      <c r="H58" s="1" t="s">
        <v>481</v>
      </c>
      <c r="I58" s="1" t="s">
        <v>925</v>
      </c>
      <c r="J58" s="1" t="s">
        <v>905</v>
      </c>
      <c r="K58" s="1" t="s">
        <v>4365</v>
      </c>
      <c r="L58" s="4" t="s">
        <v>927</v>
      </c>
      <c r="M58" s="1" t="s">
        <v>3059</v>
      </c>
      <c r="N58" s="1" t="s">
        <v>488</v>
      </c>
      <c r="O58" s="1" t="s">
        <v>296</v>
      </c>
      <c r="P58" s="1">
        <v>85206</v>
      </c>
      <c r="Q58" s="1" t="s">
        <v>4213</v>
      </c>
      <c r="U58" s="1">
        <v>1</v>
      </c>
      <c r="Z58" s="1" t="s">
        <v>3196</v>
      </c>
      <c r="AA58" s="1" t="s">
        <v>3161</v>
      </c>
      <c r="AB58" s="2" t="s">
        <v>3053</v>
      </c>
      <c r="AC58" s="3"/>
      <c r="AD58" s="1" t="s">
        <v>2564</v>
      </c>
    </row>
    <row r="59" spans="1:61" s="1" customFormat="1" ht="15" x14ac:dyDescent="0.25">
      <c r="A59" s="8"/>
      <c r="C59" s="6">
        <v>42670</v>
      </c>
      <c r="D59" s="6">
        <v>42306</v>
      </c>
      <c r="E59" s="2"/>
      <c r="G59" s="1" t="s">
        <v>3161</v>
      </c>
      <c r="H59" s="1" t="s">
        <v>3158</v>
      </c>
      <c r="I59" s="1" t="s">
        <v>2676</v>
      </c>
      <c r="J59" s="1" t="s">
        <v>2677</v>
      </c>
      <c r="K59" s="1" t="s">
        <v>2679</v>
      </c>
      <c r="L59" s="4" t="s">
        <v>2678</v>
      </c>
      <c r="M59" s="1" t="s">
        <v>3591</v>
      </c>
      <c r="N59" s="1" t="s">
        <v>5031</v>
      </c>
      <c r="O59" s="1" t="s">
        <v>296</v>
      </c>
      <c r="P59" s="1">
        <v>85120</v>
      </c>
      <c r="Q59" s="1" t="s">
        <v>4213</v>
      </c>
      <c r="U59" s="1">
        <v>1</v>
      </c>
      <c r="X59" s="1" t="s">
        <v>297</v>
      </c>
      <c r="Z59" s="1" t="s">
        <v>3160</v>
      </c>
      <c r="AA59" s="1" t="s">
        <v>3161</v>
      </c>
      <c r="AB59" s="2" t="s">
        <v>651</v>
      </c>
      <c r="AC59" s="3" t="s">
        <v>3161</v>
      </c>
      <c r="AD59" s="1" t="s">
        <v>2388</v>
      </c>
      <c r="AF59" s="1" t="s">
        <v>3596</v>
      </c>
      <c r="AG59" s="1" t="s">
        <v>4712</v>
      </c>
      <c r="AH59" s="1" t="s">
        <v>4712</v>
      </c>
      <c r="AK59" s="1" t="s">
        <v>4712</v>
      </c>
      <c r="AP59" s="1" t="s">
        <v>4712</v>
      </c>
      <c r="AT59" s="1" t="s">
        <v>4712</v>
      </c>
      <c r="BG59" s="1" t="s">
        <v>4712</v>
      </c>
      <c r="BI59" s="1" t="s">
        <v>4712</v>
      </c>
    </row>
    <row r="60" spans="1:61" s="1" customFormat="1" ht="15" x14ac:dyDescent="0.25">
      <c r="A60" s="8"/>
      <c r="C60" s="6">
        <v>42670</v>
      </c>
      <c r="D60" s="6">
        <v>42320</v>
      </c>
      <c r="E60" s="2"/>
      <c r="F60" s="6"/>
      <c r="G60" s="6" t="s">
        <v>3161</v>
      </c>
      <c r="H60" s="1" t="s">
        <v>3158</v>
      </c>
      <c r="I60" s="1" t="s">
        <v>3642</v>
      </c>
      <c r="J60" s="1" t="s">
        <v>2593</v>
      </c>
      <c r="K60" s="1" t="s">
        <v>4199</v>
      </c>
      <c r="L60" s="4" t="s">
        <v>4200</v>
      </c>
      <c r="M60" s="1" t="s">
        <v>4201</v>
      </c>
      <c r="N60" s="1" t="s">
        <v>4202</v>
      </c>
      <c r="O60" s="1" t="s">
        <v>5097</v>
      </c>
      <c r="P60" s="1">
        <v>89104</v>
      </c>
      <c r="Q60" s="1" t="s">
        <v>4213</v>
      </c>
      <c r="AB60" s="2"/>
      <c r="AC60" s="3"/>
    </row>
    <row r="61" spans="1:61" s="1" customFormat="1" ht="15" x14ac:dyDescent="0.25">
      <c r="C61" s="6">
        <v>42670</v>
      </c>
      <c r="D61" s="6">
        <v>42327</v>
      </c>
      <c r="E61" s="2"/>
      <c r="H61" s="1" t="s">
        <v>481</v>
      </c>
      <c r="I61" s="1" t="s">
        <v>2771</v>
      </c>
      <c r="J61" s="1" t="s">
        <v>3313</v>
      </c>
      <c r="K61" s="1" t="s">
        <v>4502</v>
      </c>
      <c r="L61" s="4"/>
      <c r="M61" s="1" t="s">
        <v>4498</v>
      </c>
      <c r="N61" s="1" t="s">
        <v>488</v>
      </c>
      <c r="O61" s="1" t="s">
        <v>296</v>
      </c>
      <c r="P61" s="1">
        <v>85208</v>
      </c>
      <c r="Z61" s="1" t="s">
        <v>297</v>
      </c>
      <c r="AA61" s="1" t="s">
        <v>2770</v>
      </c>
      <c r="AB61" s="2" t="s">
        <v>188</v>
      </c>
      <c r="AC61" s="3" t="s">
        <v>3161</v>
      </c>
    </row>
    <row r="62" spans="1:61" s="1" customFormat="1" ht="15" x14ac:dyDescent="0.25">
      <c r="C62" s="6">
        <v>42670</v>
      </c>
      <c r="D62" s="6">
        <v>42306</v>
      </c>
      <c r="E62" s="2"/>
      <c r="G62" s="1" t="s">
        <v>3161</v>
      </c>
      <c r="H62" s="1" t="s">
        <v>481</v>
      </c>
      <c r="I62" s="1" t="s">
        <v>2614</v>
      </c>
      <c r="J62" s="1" t="s">
        <v>4346</v>
      </c>
      <c r="K62" s="1" t="s">
        <v>795</v>
      </c>
      <c r="L62" s="4" t="s">
        <v>3695</v>
      </c>
      <c r="M62" s="1" t="s">
        <v>1995</v>
      </c>
      <c r="N62" s="1" t="s">
        <v>488</v>
      </c>
      <c r="O62" s="1" t="s">
        <v>296</v>
      </c>
      <c r="P62" s="1">
        <v>85209</v>
      </c>
      <c r="Q62" s="1" t="s">
        <v>4213</v>
      </c>
      <c r="Y62" s="1" t="s">
        <v>795</v>
      </c>
      <c r="Z62" s="1" t="s">
        <v>3196</v>
      </c>
      <c r="AA62" s="1" t="s">
        <v>3161</v>
      </c>
      <c r="AB62" s="2"/>
      <c r="AC62" s="3"/>
      <c r="AD62" s="1" t="s">
        <v>2388</v>
      </c>
    </row>
    <row r="63" spans="1:61" s="1" customFormat="1" ht="15" x14ac:dyDescent="0.25">
      <c r="C63" s="6">
        <v>42670</v>
      </c>
      <c r="D63" s="6">
        <v>42306</v>
      </c>
      <c r="E63" s="2"/>
      <c r="G63" s="1" t="s">
        <v>3161</v>
      </c>
      <c r="H63" s="1" t="s">
        <v>3158</v>
      </c>
      <c r="I63" s="1" t="s">
        <v>2614</v>
      </c>
      <c r="J63" s="1" t="s">
        <v>371</v>
      </c>
      <c r="K63" s="1" t="s">
        <v>795</v>
      </c>
      <c r="L63" s="4" t="s">
        <v>3695</v>
      </c>
      <c r="M63" s="1" t="s">
        <v>1995</v>
      </c>
      <c r="N63" s="1" t="s">
        <v>488</v>
      </c>
      <c r="O63" s="1" t="s">
        <v>296</v>
      </c>
      <c r="P63" s="1">
        <v>85209</v>
      </c>
      <c r="Q63" s="1" t="s">
        <v>4712</v>
      </c>
      <c r="Y63" s="1" t="s">
        <v>796</v>
      </c>
      <c r="Z63" s="1" t="s">
        <v>3196</v>
      </c>
      <c r="AA63" s="1" t="s">
        <v>3694</v>
      </c>
      <c r="AB63" s="2" t="s">
        <v>786</v>
      </c>
      <c r="AC63" s="3"/>
      <c r="AD63" s="1" t="s">
        <v>2392</v>
      </c>
    </row>
    <row r="64" spans="1:61" s="1" customFormat="1" ht="15" x14ac:dyDescent="0.25">
      <c r="C64" s="6">
        <v>42670</v>
      </c>
      <c r="D64" s="6">
        <v>42306</v>
      </c>
      <c r="E64" s="2"/>
      <c r="F64" s="2" t="s">
        <v>297</v>
      </c>
      <c r="G64" s="1" t="s">
        <v>3161</v>
      </c>
      <c r="H64" s="1" t="s">
        <v>481</v>
      </c>
      <c r="I64" s="1" t="s">
        <v>493</v>
      </c>
      <c r="J64" s="1" t="s">
        <v>1532</v>
      </c>
      <c r="K64" s="1" t="s">
        <v>1792</v>
      </c>
      <c r="L64" s="4"/>
      <c r="M64" s="1" t="s">
        <v>5168</v>
      </c>
      <c r="N64" s="1" t="s">
        <v>488</v>
      </c>
      <c r="O64" s="1" t="s">
        <v>296</v>
      </c>
      <c r="P64" s="1">
        <v>85206</v>
      </c>
      <c r="Y64" s="1" t="s">
        <v>3402</v>
      </c>
      <c r="AB64" s="1" t="s">
        <v>1793</v>
      </c>
      <c r="AC64" s="3"/>
    </row>
    <row r="65" spans="2:43" s="1" customFormat="1" ht="15" x14ac:dyDescent="0.25">
      <c r="C65" s="6">
        <v>42670</v>
      </c>
      <c r="D65" s="6">
        <v>42306</v>
      </c>
      <c r="E65" s="2"/>
      <c r="F65" s="2"/>
      <c r="H65" s="1" t="s">
        <v>3158</v>
      </c>
      <c r="I65" s="1" t="s">
        <v>1793</v>
      </c>
      <c r="J65" s="1" t="s">
        <v>3470</v>
      </c>
      <c r="K65" s="1" t="s">
        <v>3402</v>
      </c>
      <c r="L65" s="4"/>
      <c r="M65" s="1" t="s">
        <v>5168</v>
      </c>
      <c r="N65" s="1" t="s">
        <v>488</v>
      </c>
      <c r="O65" s="1" t="s">
        <v>296</v>
      </c>
      <c r="P65" s="1">
        <v>85206</v>
      </c>
      <c r="AB65" s="1" t="s">
        <v>493</v>
      </c>
      <c r="AC65" s="3"/>
    </row>
    <row r="66" spans="2:43" s="1" customFormat="1" ht="15" x14ac:dyDescent="0.25">
      <c r="C66" s="6">
        <v>42670</v>
      </c>
      <c r="D66" s="6">
        <v>42306</v>
      </c>
      <c r="E66" s="2"/>
      <c r="H66" s="1" t="s">
        <v>3158</v>
      </c>
      <c r="I66" s="1" t="s">
        <v>2123</v>
      </c>
      <c r="J66" s="1" t="s">
        <v>2124</v>
      </c>
      <c r="K66" s="1" t="s">
        <v>1191</v>
      </c>
      <c r="L66" s="4" t="s">
        <v>2137</v>
      </c>
      <c r="M66" s="1" t="s">
        <v>2139</v>
      </c>
      <c r="N66" s="1" t="s">
        <v>3192</v>
      </c>
      <c r="O66" s="1" t="s">
        <v>296</v>
      </c>
      <c r="P66" s="1">
        <v>85118</v>
      </c>
      <c r="Q66" s="1" t="s">
        <v>4213</v>
      </c>
      <c r="Z66" s="1" t="s">
        <v>3196</v>
      </c>
      <c r="AA66" s="1" t="s">
        <v>3161</v>
      </c>
      <c r="AB66" s="2" t="s">
        <v>1040</v>
      </c>
      <c r="AC66" s="3" t="s">
        <v>3161</v>
      </c>
      <c r="AD66" s="1" t="s">
        <v>2564</v>
      </c>
      <c r="AG66" s="1" t="s">
        <v>4712</v>
      </c>
      <c r="AH66" s="1" t="s">
        <v>5053</v>
      </c>
      <c r="AI66" s="1" t="s">
        <v>4712</v>
      </c>
    </row>
    <row r="67" spans="2:43" s="1" customFormat="1" ht="15" x14ac:dyDescent="0.25">
      <c r="C67" s="6">
        <v>42670</v>
      </c>
      <c r="D67" s="6">
        <v>42299</v>
      </c>
      <c r="E67" s="2"/>
      <c r="F67" s="2"/>
      <c r="H67" s="1" t="s">
        <v>481</v>
      </c>
      <c r="I67" s="1" t="s">
        <v>1242</v>
      </c>
      <c r="J67" s="1" t="s">
        <v>3048</v>
      </c>
      <c r="K67" s="1" t="s">
        <v>1243</v>
      </c>
      <c r="L67" s="4"/>
      <c r="M67" s="1" t="s">
        <v>1244</v>
      </c>
      <c r="N67" s="1" t="s">
        <v>488</v>
      </c>
      <c r="O67" s="1" t="s">
        <v>296</v>
      </c>
      <c r="P67" s="1">
        <v>85208</v>
      </c>
      <c r="AB67" s="2"/>
      <c r="AC67" s="3"/>
    </row>
    <row r="68" spans="2:43" s="1" customFormat="1" ht="15" x14ac:dyDescent="0.25">
      <c r="C68" s="6">
        <v>42670</v>
      </c>
      <c r="D68" s="6">
        <v>42299</v>
      </c>
      <c r="E68" s="2"/>
      <c r="F68" s="2"/>
      <c r="H68" s="1" t="s">
        <v>3158</v>
      </c>
      <c r="I68" s="1" t="s">
        <v>1242</v>
      </c>
      <c r="J68" s="1" t="s">
        <v>1536</v>
      </c>
      <c r="K68" s="1" t="s">
        <v>1243</v>
      </c>
      <c r="L68" s="4"/>
      <c r="M68" s="1" t="s">
        <v>1244</v>
      </c>
      <c r="N68" s="1" t="s">
        <v>488</v>
      </c>
      <c r="O68" s="1" t="s">
        <v>296</v>
      </c>
      <c r="P68" s="1">
        <v>85208</v>
      </c>
      <c r="AB68" s="2"/>
      <c r="AC68" s="3"/>
    </row>
    <row r="69" spans="2:43" s="1" customFormat="1" ht="15" x14ac:dyDescent="0.25">
      <c r="C69" s="6">
        <v>42670</v>
      </c>
      <c r="D69" s="6">
        <v>42285</v>
      </c>
      <c r="E69" s="2"/>
      <c r="H69" s="1" t="s">
        <v>3158</v>
      </c>
      <c r="I69" s="1" t="s">
        <v>1990</v>
      </c>
      <c r="J69" s="1" t="s">
        <v>3786</v>
      </c>
      <c r="K69" s="1" t="s">
        <v>1185</v>
      </c>
      <c r="L69" s="4" t="s">
        <v>1991</v>
      </c>
      <c r="M69" s="1" t="s">
        <v>5198</v>
      </c>
      <c r="N69" s="1" t="s">
        <v>488</v>
      </c>
      <c r="O69" s="1" t="s">
        <v>296</v>
      </c>
      <c r="P69" s="1">
        <v>85209</v>
      </c>
      <c r="Q69" s="1" t="s">
        <v>4712</v>
      </c>
      <c r="Z69" s="1" t="s">
        <v>3196</v>
      </c>
      <c r="AA69" s="1" t="s">
        <v>3161</v>
      </c>
      <c r="AB69" s="2"/>
      <c r="AC69" s="3" t="s">
        <v>3161</v>
      </c>
      <c r="AD69" s="1" t="s">
        <v>2388</v>
      </c>
    </row>
    <row r="70" spans="2:43" s="1" customFormat="1" ht="15" x14ac:dyDescent="0.25">
      <c r="C70" s="6">
        <v>42670</v>
      </c>
      <c r="D70" s="6">
        <v>42285</v>
      </c>
      <c r="E70" s="2"/>
      <c r="H70" s="1" t="s">
        <v>481</v>
      </c>
      <c r="I70" s="1" t="s">
        <v>1990</v>
      </c>
      <c r="J70" s="1" t="s">
        <v>1010</v>
      </c>
      <c r="K70" s="1" t="s">
        <v>1185</v>
      </c>
      <c r="L70" s="4" t="s">
        <v>1991</v>
      </c>
      <c r="M70" s="1" t="s">
        <v>5198</v>
      </c>
      <c r="N70" s="1" t="s">
        <v>488</v>
      </c>
      <c r="O70" s="1" t="s">
        <v>296</v>
      </c>
      <c r="P70" s="1">
        <v>85209</v>
      </c>
      <c r="Q70" s="1" t="s">
        <v>4213</v>
      </c>
      <c r="Z70" s="1" t="s">
        <v>3196</v>
      </c>
      <c r="AA70" s="1" t="s">
        <v>1009</v>
      </c>
      <c r="AB70" s="2" t="s">
        <v>3786</v>
      </c>
      <c r="AC70" s="3" t="s">
        <v>3161</v>
      </c>
      <c r="AD70" s="1" t="s">
        <v>2392</v>
      </c>
    </row>
    <row r="71" spans="2:43" s="1" customFormat="1" ht="15" x14ac:dyDescent="0.25">
      <c r="C71" s="3">
        <f>COUNTA(C49:C70)</f>
        <v>22</v>
      </c>
      <c r="D71" s="3">
        <f>COUNTA(D49:D70)</f>
        <v>20</v>
      </c>
      <c r="E71" s="3">
        <f>COUNTA(E49:E70)</f>
        <v>2</v>
      </c>
      <c r="F71" s="3">
        <f>COUNTA(F49:F70)</f>
        <v>2</v>
      </c>
      <c r="G71" s="3"/>
      <c r="I71" s="6">
        <v>42670</v>
      </c>
      <c r="J71" s="1" t="s">
        <v>3432</v>
      </c>
      <c r="W71" s="2"/>
      <c r="X71" s="3"/>
      <c r="AB71" s="1" t="s">
        <v>4712</v>
      </c>
      <c r="AC71" s="1" t="s">
        <v>4712</v>
      </c>
    </row>
    <row r="72" spans="2:43" ht="15" x14ac:dyDescent="0.25">
      <c r="C72" s="3">
        <f>C71+C48+C39</f>
        <v>67</v>
      </c>
      <c r="D72" s="3">
        <f>D71+D48+D39</f>
        <v>61</v>
      </c>
      <c r="E72" s="3">
        <f>E71+E48+E39</f>
        <v>6</v>
      </c>
      <c r="F72" s="3">
        <f>F71+F48+F39</f>
        <v>7</v>
      </c>
      <c r="I72" s="11" t="s">
        <v>2670</v>
      </c>
      <c r="J72" s="1" t="s">
        <v>3432</v>
      </c>
      <c r="N72" s="5"/>
    </row>
    <row r="73" spans="2:43" s="1" customFormat="1" ht="15" x14ac:dyDescent="0.25">
      <c r="D73" s="6"/>
      <c r="E73" s="2"/>
      <c r="F73" s="2"/>
      <c r="L73" s="4"/>
      <c r="V73" s="2"/>
      <c r="W73" s="3"/>
    </row>
    <row r="74" spans="2:43" s="1" customFormat="1" ht="15" x14ac:dyDescent="0.25">
      <c r="C74" s="6">
        <v>42677</v>
      </c>
      <c r="D74" s="6">
        <v>42313</v>
      </c>
      <c r="E74" s="2"/>
      <c r="H74" s="1" t="s">
        <v>481</v>
      </c>
      <c r="I74" s="1" t="s">
        <v>1907</v>
      </c>
      <c r="J74" s="1" t="s">
        <v>1908</v>
      </c>
      <c r="K74" s="1" t="s">
        <v>1909</v>
      </c>
      <c r="L74" s="4" t="s">
        <v>2126</v>
      </c>
      <c r="M74" s="1" t="s">
        <v>4972</v>
      </c>
      <c r="N74" s="1" t="s">
        <v>488</v>
      </c>
      <c r="O74" s="1" t="s">
        <v>296</v>
      </c>
      <c r="P74" s="1">
        <v>85208</v>
      </c>
      <c r="Z74" s="2" t="s">
        <v>431</v>
      </c>
      <c r="AA74" s="3"/>
      <c r="AB74" s="1" t="s">
        <v>2564</v>
      </c>
    </row>
    <row r="75" spans="2:43" s="1" customFormat="1" ht="15" x14ac:dyDescent="0.25">
      <c r="C75" s="6">
        <v>42677</v>
      </c>
      <c r="D75" s="6">
        <v>42306</v>
      </c>
      <c r="E75" s="2"/>
      <c r="H75" s="1" t="s">
        <v>3158</v>
      </c>
      <c r="I75" s="1" t="s">
        <v>3211</v>
      </c>
      <c r="J75" s="1" t="s">
        <v>3311</v>
      </c>
      <c r="K75" s="1" t="s">
        <v>3956</v>
      </c>
      <c r="L75" s="4" t="s">
        <v>3212</v>
      </c>
      <c r="M75" s="1" t="s">
        <v>3957</v>
      </c>
      <c r="N75" s="1" t="s">
        <v>488</v>
      </c>
      <c r="O75" s="1" t="s">
        <v>296</v>
      </c>
      <c r="P75" s="1">
        <v>85205</v>
      </c>
      <c r="S75" s="1">
        <v>1</v>
      </c>
      <c r="X75" s="1" t="s">
        <v>3196</v>
      </c>
      <c r="Y75" s="1" t="s">
        <v>3161</v>
      </c>
      <c r="Z75" s="2" t="s">
        <v>3714</v>
      </c>
      <c r="AA75" s="3"/>
      <c r="AB75" s="1" t="s">
        <v>2388</v>
      </c>
    </row>
    <row r="76" spans="2:43" s="1" customFormat="1" ht="15" x14ac:dyDescent="0.25">
      <c r="C76" s="6">
        <v>42677</v>
      </c>
      <c r="D76" s="6">
        <v>42313</v>
      </c>
      <c r="E76" s="2"/>
      <c r="G76" s="1" t="s">
        <v>3162</v>
      </c>
      <c r="H76" s="1" t="s">
        <v>3158</v>
      </c>
      <c r="I76" s="1" t="s">
        <v>431</v>
      </c>
      <c r="J76" s="1" t="s">
        <v>3159</v>
      </c>
      <c r="K76" s="1" t="s">
        <v>433</v>
      </c>
      <c r="L76" s="4" t="s">
        <v>432</v>
      </c>
      <c r="M76" s="1" t="s">
        <v>434</v>
      </c>
      <c r="N76" s="1" t="s">
        <v>3182</v>
      </c>
      <c r="O76" s="1" t="s">
        <v>296</v>
      </c>
      <c r="P76" s="1">
        <v>85296</v>
      </c>
      <c r="X76" s="1" t="s">
        <v>3196</v>
      </c>
      <c r="Y76" s="1" t="s">
        <v>3161</v>
      </c>
      <c r="Z76" s="2" t="s">
        <v>1816</v>
      </c>
      <c r="AA76" s="3" t="s">
        <v>3161</v>
      </c>
      <c r="AB76" s="1" t="s">
        <v>2564</v>
      </c>
      <c r="AE76" s="1" t="s">
        <v>4712</v>
      </c>
      <c r="AF76" s="1" t="s">
        <v>4712</v>
      </c>
      <c r="AG76" s="1" t="s">
        <v>4712</v>
      </c>
      <c r="AL76" s="1" t="s">
        <v>4712</v>
      </c>
      <c r="AM76" s="1" t="s">
        <v>4712</v>
      </c>
      <c r="AN76" s="1" t="s">
        <v>4712</v>
      </c>
      <c r="AQ76" s="1" t="s">
        <v>4712</v>
      </c>
    </row>
    <row r="77" spans="2:43" s="1" customFormat="1" ht="15" x14ac:dyDescent="0.25">
      <c r="B77" s="1" t="s">
        <v>1058</v>
      </c>
      <c r="C77" s="6">
        <v>42677</v>
      </c>
      <c r="D77" s="6">
        <v>42313</v>
      </c>
      <c r="E77" s="2"/>
      <c r="G77" s="1" t="s">
        <v>3161</v>
      </c>
      <c r="H77" s="1" t="s">
        <v>3158</v>
      </c>
      <c r="I77" s="1" t="s">
        <v>1019</v>
      </c>
      <c r="J77" s="1" t="s">
        <v>436</v>
      </c>
      <c r="K77" s="1" t="s">
        <v>1020</v>
      </c>
      <c r="L77" s="4" t="s">
        <v>2990</v>
      </c>
      <c r="M77" s="1" t="s">
        <v>2991</v>
      </c>
      <c r="N77" s="1" t="s">
        <v>488</v>
      </c>
      <c r="O77" s="1" t="s">
        <v>296</v>
      </c>
      <c r="P77" s="1">
        <v>85213</v>
      </c>
      <c r="X77" s="1" t="s">
        <v>3196</v>
      </c>
      <c r="Y77" s="1" t="s">
        <v>3189</v>
      </c>
      <c r="Z77" s="2" t="s">
        <v>1021</v>
      </c>
      <c r="AA77" s="3"/>
      <c r="AB77" s="1" t="s">
        <v>2388</v>
      </c>
    </row>
    <row r="78" spans="2:43" s="1" customFormat="1" ht="15" x14ac:dyDescent="0.25">
      <c r="C78" s="6">
        <v>42677</v>
      </c>
      <c r="D78" s="6">
        <v>42313</v>
      </c>
      <c r="E78" s="2"/>
      <c r="G78" s="1" t="s">
        <v>3161</v>
      </c>
      <c r="H78" s="1" t="s">
        <v>481</v>
      </c>
      <c r="I78" s="1" t="s">
        <v>1032</v>
      </c>
      <c r="J78" s="1" t="s">
        <v>361</v>
      </c>
      <c r="K78" s="1" t="s">
        <v>3718</v>
      </c>
      <c r="L78" s="4" t="s">
        <v>1034</v>
      </c>
      <c r="M78" s="1" t="s">
        <v>3719</v>
      </c>
      <c r="N78" s="1" t="s">
        <v>5031</v>
      </c>
      <c r="O78" s="1" t="s">
        <v>296</v>
      </c>
      <c r="P78" s="1">
        <v>85120</v>
      </c>
      <c r="X78" s="1" t="s">
        <v>3196</v>
      </c>
      <c r="Y78" s="1" t="s">
        <v>3161</v>
      </c>
      <c r="Z78" s="2"/>
      <c r="AA78" s="3"/>
      <c r="AB78" s="1" t="s">
        <v>4020</v>
      </c>
      <c r="AE78" s="1" t="s">
        <v>4712</v>
      </c>
    </row>
    <row r="79" spans="2:43" s="1" customFormat="1" ht="15" x14ac:dyDescent="0.25">
      <c r="C79" s="6">
        <v>42677</v>
      </c>
      <c r="D79" s="6">
        <v>42313</v>
      </c>
      <c r="E79" s="2"/>
      <c r="G79" s="1" t="s">
        <v>3161</v>
      </c>
      <c r="H79" s="1" t="s">
        <v>3158</v>
      </c>
      <c r="I79" s="1" t="s">
        <v>1032</v>
      </c>
      <c r="J79" s="1" t="s">
        <v>1035</v>
      </c>
      <c r="K79" s="1" t="s">
        <v>3718</v>
      </c>
      <c r="L79" s="4" t="s">
        <v>1034</v>
      </c>
      <c r="M79" s="1" t="s">
        <v>3719</v>
      </c>
      <c r="N79" s="1" t="s">
        <v>5031</v>
      </c>
      <c r="O79" s="1" t="s">
        <v>296</v>
      </c>
      <c r="P79" s="1">
        <v>85120</v>
      </c>
      <c r="X79" s="1" t="s">
        <v>3196</v>
      </c>
      <c r="Y79" s="1" t="s">
        <v>1036</v>
      </c>
      <c r="Z79" s="2"/>
      <c r="AA79" s="3"/>
      <c r="AB79" s="1" t="s">
        <v>4021</v>
      </c>
      <c r="AE79" s="1" t="s">
        <v>4712</v>
      </c>
    </row>
    <row r="80" spans="2:43" s="1" customFormat="1" ht="15" x14ac:dyDescent="0.25">
      <c r="C80" s="6">
        <v>42677</v>
      </c>
      <c r="D80" s="6"/>
      <c r="E80" s="2" t="s">
        <v>4712</v>
      </c>
      <c r="G80" s="1" t="s">
        <v>3162</v>
      </c>
      <c r="H80" s="1" t="s">
        <v>3158</v>
      </c>
      <c r="I80" s="1" t="s">
        <v>3793</v>
      </c>
      <c r="J80" s="1" t="s">
        <v>3307</v>
      </c>
      <c r="K80" s="1" t="s">
        <v>3654</v>
      </c>
      <c r="L80" s="4" t="s">
        <v>3308</v>
      </c>
      <c r="M80" s="1" t="s">
        <v>3310</v>
      </c>
      <c r="N80" s="1" t="s">
        <v>3182</v>
      </c>
      <c r="O80" s="1" t="s">
        <v>296</v>
      </c>
      <c r="P80" s="1">
        <v>85233</v>
      </c>
      <c r="Q80" s="1" t="s">
        <v>4213</v>
      </c>
      <c r="Z80" s="1" t="s">
        <v>3160</v>
      </c>
      <c r="AA80" s="1" t="s">
        <v>3161</v>
      </c>
      <c r="AB80" s="2" t="s">
        <v>4310</v>
      </c>
      <c r="AC80" s="3" t="s">
        <v>3161</v>
      </c>
      <c r="AD80" s="1" t="s">
        <v>2564</v>
      </c>
    </row>
    <row r="81" spans="1:32" s="1" customFormat="1" ht="15" x14ac:dyDescent="0.25">
      <c r="C81" s="6">
        <v>42677</v>
      </c>
      <c r="D81" s="6">
        <v>42306</v>
      </c>
      <c r="E81" s="2"/>
      <c r="H81" s="1" t="s">
        <v>481</v>
      </c>
      <c r="I81" s="1" t="s">
        <v>3040</v>
      </c>
      <c r="J81" s="1" t="s">
        <v>3041</v>
      </c>
      <c r="K81" s="1" t="s">
        <v>3043</v>
      </c>
      <c r="L81" s="4" t="s">
        <v>3715</v>
      </c>
      <c r="M81" s="1" t="s">
        <v>4931</v>
      </c>
      <c r="N81" s="1" t="s">
        <v>488</v>
      </c>
      <c r="O81" s="1" t="s">
        <v>296</v>
      </c>
      <c r="P81" s="1">
        <v>85206</v>
      </c>
      <c r="Z81" s="2"/>
      <c r="AA81" s="3"/>
      <c r="AB81" s="1" t="s">
        <v>2564</v>
      </c>
    </row>
    <row r="82" spans="1:32" s="1" customFormat="1" ht="15" x14ac:dyDescent="0.25">
      <c r="B82" s="1" t="s">
        <v>1058</v>
      </c>
      <c r="C82" s="6">
        <v>42677</v>
      </c>
      <c r="D82" s="6">
        <v>42313</v>
      </c>
      <c r="E82" s="2"/>
      <c r="F82" s="2"/>
      <c r="G82" s="1" t="s">
        <v>3161</v>
      </c>
      <c r="H82" s="1" t="s">
        <v>481</v>
      </c>
      <c r="I82" s="1" t="s">
        <v>1521</v>
      </c>
      <c r="J82" s="1" t="s">
        <v>1522</v>
      </c>
      <c r="K82" s="1" t="s">
        <v>3602</v>
      </c>
      <c r="L82" s="4" t="s">
        <v>1523</v>
      </c>
      <c r="N82" s="1" t="s">
        <v>1524</v>
      </c>
      <c r="O82" s="1" t="s">
        <v>1525</v>
      </c>
      <c r="X82" s="1" t="s">
        <v>3196</v>
      </c>
      <c r="Y82" s="1" t="s">
        <v>3161</v>
      </c>
      <c r="Z82" s="2" t="s">
        <v>3099</v>
      </c>
      <c r="AA82" s="3" t="s">
        <v>3161</v>
      </c>
      <c r="AB82" s="1" t="s">
        <v>2564</v>
      </c>
    </row>
    <row r="83" spans="1:32" s="1" customFormat="1" ht="15" x14ac:dyDescent="0.25">
      <c r="C83" s="6">
        <v>42677</v>
      </c>
      <c r="D83" s="6">
        <v>42306</v>
      </c>
      <c r="E83" s="2"/>
      <c r="G83" s="1" t="s">
        <v>3162</v>
      </c>
      <c r="H83" s="1" t="s">
        <v>481</v>
      </c>
      <c r="I83" s="1" t="s">
        <v>2614</v>
      </c>
      <c r="J83" s="1" t="s">
        <v>2615</v>
      </c>
      <c r="K83" s="1" t="s">
        <v>1195</v>
      </c>
      <c r="L83" s="4" t="s">
        <v>2616</v>
      </c>
      <c r="M83" s="1" t="s">
        <v>3693</v>
      </c>
      <c r="N83" s="1" t="s">
        <v>3182</v>
      </c>
      <c r="O83" s="1" t="s">
        <v>296</v>
      </c>
      <c r="P83" s="1">
        <v>85234</v>
      </c>
      <c r="S83" s="1">
        <v>1</v>
      </c>
      <c r="Z83" s="2" t="s">
        <v>3717</v>
      </c>
      <c r="AA83" s="3" t="s">
        <v>3161</v>
      </c>
      <c r="AB83" s="1" t="s">
        <v>2564</v>
      </c>
    </row>
    <row r="84" spans="1:32" s="1" customFormat="1" ht="15" x14ac:dyDescent="0.25">
      <c r="C84" s="6">
        <v>42677</v>
      </c>
      <c r="D84" s="6">
        <v>42320</v>
      </c>
      <c r="E84" s="2"/>
      <c r="H84" s="1" t="s">
        <v>481</v>
      </c>
      <c r="I84" s="1" t="s">
        <v>3379</v>
      </c>
      <c r="J84" s="1" t="s">
        <v>4309</v>
      </c>
      <c r="K84" s="1" t="s">
        <v>1008</v>
      </c>
      <c r="L84" s="4" t="s">
        <v>1007</v>
      </c>
      <c r="M84" s="1" t="s">
        <v>3999</v>
      </c>
      <c r="N84" s="1" t="s">
        <v>488</v>
      </c>
      <c r="O84" s="1" t="s">
        <v>296</v>
      </c>
      <c r="P84" s="1">
        <v>85205</v>
      </c>
      <c r="W84" s="1" t="s">
        <v>3998</v>
      </c>
      <c r="Z84" s="2" t="s">
        <v>4311</v>
      </c>
      <c r="AA84" s="3"/>
      <c r="AB84" s="1" t="s">
        <v>2388</v>
      </c>
    </row>
    <row r="85" spans="1:32" s="1" customFormat="1" ht="15" x14ac:dyDescent="0.25">
      <c r="C85" s="6">
        <v>42677</v>
      </c>
      <c r="D85" s="6"/>
      <c r="E85" s="2" t="s">
        <v>4712</v>
      </c>
      <c r="G85" s="1" t="s">
        <v>3161</v>
      </c>
      <c r="H85" s="1" t="s">
        <v>481</v>
      </c>
      <c r="I85" s="1" t="s">
        <v>912</v>
      </c>
      <c r="J85" s="1" t="s">
        <v>3178</v>
      </c>
      <c r="K85" s="1" t="s">
        <v>1188</v>
      </c>
      <c r="L85" s="4" t="s">
        <v>2140</v>
      </c>
      <c r="M85" s="1" t="s">
        <v>4312</v>
      </c>
      <c r="N85" s="1" t="s">
        <v>488</v>
      </c>
      <c r="O85" s="1" t="s">
        <v>296</v>
      </c>
      <c r="Q85" s="1" t="s">
        <v>4213</v>
      </c>
      <c r="AD85" s="2" t="s">
        <v>5175</v>
      </c>
      <c r="AE85" s="3"/>
      <c r="AF85" s="1" t="s">
        <v>2564</v>
      </c>
    </row>
    <row r="86" spans="1:32" s="1" customFormat="1" ht="15" x14ac:dyDescent="0.25">
      <c r="C86" s="6">
        <v>42677</v>
      </c>
      <c r="D86" s="6">
        <v>42313</v>
      </c>
      <c r="E86" s="2"/>
      <c r="H86" s="1" t="s">
        <v>481</v>
      </c>
      <c r="I86" s="1" t="s">
        <v>1012</v>
      </c>
      <c r="J86" s="1" t="s">
        <v>3105</v>
      </c>
      <c r="K86" s="1" t="s">
        <v>1651</v>
      </c>
      <c r="L86" s="4" t="s">
        <v>152</v>
      </c>
      <c r="M86" s="1" t="s">
        <v>1014</v>
      </c>
      <c r="N86" s="1" t="s">
        <v>488</v>
      </c>
      <c r="O86" s="1" t="s">
        <v>296</v>
      </c>
      <c r="P86" s="1">
        <v>85209</v>
      </c>
      <c r="X86" s="1" t="s">
        <v>3160</v>
      </c>
      <c r="Y86" s="1" t="s">
        <v>1011</v>
      </c>
      <c r="Z86" s="2" t="s">
        <v>4434</v>
      </c>
      <c r="AA86" s="3" t="s">
        <v>3161</v>
      </c>
      <c r="AB86" s="1" t="s">
        <v>2388</v>
      </c>
    </row>
    <row r="87" spans="1:32" s="1" customFormat="1" ht="15" x14ac:dyDescent="0.25">
      <c r="D87" s="6"/>
      <c r="E87" s="2"/>
      <c r="F87" s="2"/>
      <c r="L87" s="4"/>
      <c r="V87" s="2"/>
      <c r="W87" s="3"/>
    </row>
    <row r="88" spans="1:32" ht="15" x14ac:dyDescent="0.25">
      <c r="C88" s="3">
        <f>COUNTA(C73:C87)</f>
        <v>13</v>
      </c>
      <c r="D88" s="3">
        <f>COUNTA(D73:D87)</f>
        <v>11</v>
      </c>
      <c r="E88" s="3">
        <f>COUNTA(E73:E87)</f>
        <v>2</v>
      </c>
      <c r="F88" s="3">
        <f>COUNTA(F73:F87)</f>
        <v>0</v>
      </c>
      <c r="I88" s="6">
        <f>'[1]Nov 2016 '!$H$6</f>
        <v>42677</v>
      </c>
      <c r="J88" s="1" t="s">
        <v>3432</v>
      </c>
    </row>
    <row r="89" spans="1:32" s="1" customFormat="1" ht="15" x14ac:dyDescent="0.25">
      <c r="D89" s="6"/>
      <c r="E89" s="2"/>
      <c r="F89" s="2"/>
      <c r="L89" s="4"/>
      <c r="V89" s="2"/>
      <c r="W89" s="3"/>
    </row>
    <row r="90" spans="1:32" s="1" customFormat="1" ht="15" x14ac:dyDescent="0.25">
      <c r="C90" s="6">
        <v>42684</v>
      </c>
      <c r="D90" s="6"/>
      <c r="E90" s="2" t="s">
        <v>4712</v>
      </c>
      <c r="G90" s="1" t="s">
        <v>3161</v>
      </c>
      <c r="H90" s="1" t="s">
        <v>481</v>
      </c>
      <c r="I90" s="1" t="s">
        <v>2828</v>
      </c>
      <c r="J90" s="1" t="s">
        <v>2829</v>
      </c>
      <c r="K90" s="1" t="s">
        <v>2830</v>
      </c>
      <c r="L90" s="4" t="s">
        <v>2832</v>
      </c>
      <c r="M90" s="1" t="s">
        <v>4416</v>
      </c>
      <c r="N90" s="1" t="s">
        <v>488</v>
      </c>
      <c r="O90" s="1" t="s">
        <v>296</v>
      </c>
      <c r="P90" s="1">
        <v>85209</v>
      </c>
      <c r="Q90" s="1" t="s">
        <v>4213</v>
      </c>
      <c r="AB90" s="2"/>
      <c r="AC90" s="3" t="s">
        <v>3161</v>
      </c>
      <c r="AD90" s="1" t="s">
        <v>2388</v>
      </c>
    </row>
    <row r="91" spans="1:32" s="1" customFormat="1" ht="15" x14ac:dyDescent="0.25">
      <c r="C91" s="6">
        <v>42684</v>
      </c>
      <c r="D91" s="6"/>
      <c r="E91" s="2" t="s">
        <v>4712</v>
      </c>
      <c r="G91" s="1" t="s">
        <v>3161</v>
      </c>
      <c r="H91" s="1" t="s">
        <v>3158</v>
      </c>
      <c r="I91" s="1" t="s">
        <v>2828</v>
      </c>
      <c r="J91" s="1" t="s">
        <v>4578</v>
      </c>
      <c r="K91" s="1" t="s">
        <v>2830</v>
      </c>
      <c r="L91" s="4" t="s">
        <v>2832</v>
      </c>
      <c r="M91" s="1" t="s">
        <v>4416</v>
      </c>
      <c r="N91" s="1" t="s">
        <v>488</v>
      </c>
      <c r="O91" s="1" t="s">
        <v>296</v>
      </c>
      <c r="P91" s="1">
        <v>85209</v>
      </c>
      <c r="Q91" s="1" t="s">
        <v>4712</v>
      </c>
      <c r="AB91" s="2"/>
      <c r="AC91" s="3" t="s">
        <v>3161</v>
      </c>
      <c r="AD91" s="1" t="s">
        <v>2388</v>
      </c>
    </row>
    <row r="92" spans="1:32" s="1" customFormat="1" ht="15" x14ac:dyDescent="0.25">
      <c r="B92" s="1" t="s">
        <v>1058</v>
      </c>
      <c r="C92" s="6">
        <v>42684</v>
      </c>
      <c r="D92" s="6">
        <v>42306</v>
      </c>
      <c r="E92" s="2"/>
      <c r="F92" s="2"/>
      <c r="G92" s="1" t="s">
        <v>3162</v>
      </c>
      <c r="H92" s="1" t="s">
        <v>3158</v>
      </c>
      <c r="I92" s="1" t="s">
        <v>1775</v>
      </c>
      <c r="J92" s="1" t="s">
        <v>371</v>
      </c>
      <c r="K92" s="1" t="s">
        <v>372</v>
      </c>
      <c r="L92" s="4"/>
      <c r="M92" s="1" t="s">
        <v>3967</v>
      </c>
      <c r="N92" s="1" t="s">
        <v>488</v>
      </c>
      <c r="O92" s="1" t="s">
        <v>296</v>
      </c>
      <c r="P92" s="1">
        <v>85206</v>
      </c>
      <c r="Q92" s="1" t="s">
        <v>4712</v>
      </c>
      <c r="Z92" s="1" t="s">
        <v>3196</v>
      </c>
      <c r="AA92" s="1" t="s">
        <v>368</v>
      </c>
      <c r="AB92" s="2" t="s">
        <v>369</v>
      </c>
      <c r="AC92" s="3"/>
    </row>
    <row r="93" spans="1:32" s="1" customFormat="1" ht="15" x14ac:dyDescent="0.25">
      <c r="C93" s="6">
        <v>42684</v>
      </c>
      <c r="D93" s="6"/>
      <c r="E93" s="2" t="s">
        <v>4712</v>
      </c>
      <c r="H93" s="1" t="s">
        <v>3158</v>
      </c>
      <c r="I93" s="1" t="s">
        <v>4314</v>
      </c>
      <c r="J93" s="1" t="s">
        <v>1171</v>
      </c>
      <c r="K93" s="1" t="s">
        <v>4315</v>
      </c>
      <c r="L93" s="4" t="s">
        <v>4316</v>
      </c>
      <c r="M93" s="1" t="s">
        <v>4317</v>
      </c>
      <c r="N93" s="1" t="s">
        <v>488</v>
      </c>
      <c r="O93" s="1" t="s">
        <v>296</v>
      </c>
      <c r="P93" s="1">
        <v>85215</v>
      </c>
      <c r="Z93" s="2"/>
      <c r="AA93" s="3"/>
    </row>
    <row r="94" spans="1:32" s="1" customFormat="1" ht="15" x14ac:dyDescent="0.25">
      <c r="C94" s="6">
        <v>42684</v>
      </c>
      <c r="D94" s="6">
        <v>42320</v>
      </c>
      <c r="E94" s="2"/>
      <c r="G94" s="1" t="s">
        <v>3161</v>
      </c>
      <c r="H94" s="1" t="s">
        <v>481</v>
      </c>
      <c r="I94" s="1" t="s">
        <v>2445</v>
      </c>
      <c r="J94" s="1" t="s">
        <v>3048</v>
      </c>
      <c r="K94" s="1" t="s">
        <v>3049</v>
      </c>
      <c r="L94" s="4"/>
      <c r="M94" s="1" t="s">
        <v>3050</v>
      </c>
      <c r="N94" s="1" t="s">
        <v>3051</v>
      </c>
      <c r="O94" s="1" t="s">
        <v>3052</v>
      </c>
      <c r="P94" s="1">
        <v>99507</v>
      </c>
      <c r="X94" s="1" t="s">
        <v>297</v>
      </c>
      <c r="AB94" s="2"/>
      <c r="AC94" s="3" t="s">
        <v>3161</v>
      </c>
    </row>
    <row r="95" spans="1:32" s="1" customFormat="1" ht="15" x14ac:dyDescent="0.25">
      <c r="A95" s="8"/>
      <c r="C95" s="6">
        <v>42684</v>
      </c>
      <c r="D95" s="6">
        <v>42306</v>
      </c>
      <c r="E95" s="2"/>
      <c r="H95" s="1" t="s">
        <v>3158</v>
      </c>
      <c r="I95" s="1" t="s">
        <v>2283</v>
      </c>
      <c r="J95" s="1" t="s">
        <v>788</v>
      </c>
      <c r="K95" s="1" t="s">
        <v>3813</v>
      </c>
      <c r="L95" s="4" t="s">
        <v>761</v>
      </c>
      <c r="Q95" s="1" t="s">
        <v>4401</v>
      </c>
      <c r="AB95" s="1" t="s">
        <v>669</v>
      </c>
      <c r="AC95" s="3"/>
    </row>
    <row r="96" spans="1:32" s="1" customFormat="1" ht="15" x14ac:dyDescent="0.25">
      <c r="A96" s="8"/>
      <c r="C96" s="6">
        <v>42684</v>
      </c>
      <c r="D96" s="6">
        <v>42306</v>
      </c>
      <c r="E96" s="2"/>
      <c r="H96" s="1" t="s">
        <v>481</v>
      </c>
      <c r="I96" s="1" t="s">
        <v>2283</v>
      </c>
      <c r="J96" s="1" t="s">
        <v>669</v>
      </c>
      <c r="K96" s="1" t="s">
        <v>801</v>
      </c>
      <c r="L96" s="4" t="s">
        <v>800</v>
      </c>
      <c r="Q96" s="1" t="s">
        <v>4402</v>
      </c>
      <c r="AB96" s="1" t="s">
        <v>788</v>
      </c>
      <c r="AC96" s="3"/>
    </row>
    <row r="97" spans="1:61" s="1" customFormat="1" ht="15" x14ac:dyDescent="0.25">
      <c r="C97" s="6">
        <v>42684</v>
      </c>
      <c r="D97" s="6">
        <v>42285</v>
      </c>
      <c r="E97" s="2"/>
      <c r="H97" s="1" t="s">
        <v>3158</v>
      </c>
      <c r="I97" s="1" t="s">
        <v>2764</v>
      </c>
      <c r="J97" s="1" t="s">
        <v>2918</v>
      </c>
      <c r="K97" s="1" t="s">
        <v>2929</v>
      </c>
      <c r="L97" s="4" t="s">
        <v>581</v>
      </c>
      <c r="M97" s="1" t="s">
        <v>2930</v>
      </c>
      <c r="N97" s="1" t="s">
        <v>488</v>
      </c>
      <c r="O97" s="1" t="s">
        <v>296</v>
      </c>
      <c r="P97" s="1">
        <v>85206</v>
      </c>
      <c r="Q97" s="1" t="s">
        <v>4213</v>
      </c>
      <c r="AB97" s="2"/>
      <c r="AC97" s="3"/>
    </row>
    <row r="98" spans="1:61" s="1" customFormat="1" ht="15" x14ac:dyDescent="0.25">
      <c r="C98" s="6">
        <v>42684</v>
      </c>
      <c r="D98" s="6">
        <v>42285</v>
      </c>
      <c r="E98" s="2"/>
      <c r="G98" s="1" t="s">
        <v>3162</v>
      </c>
      <c r="H98" s="1" t="s">
        <v>3158</v>
      </c>
      <c r="I98" s="1" t="s">
        <v>793</v>
      </c>
      <c r="J98" s="1" t="s">
        <v>794</v>
      </c>
      <c r="K98" s="1" t="s">
        <v>1193</v>
      </c>
      <c r="L98" s="4" t="s">
        <v>821</v>
      </c>
      <c r="M98" s="1" t="s">
        <v>4356</v>
      </c>
      <c r="N98" s="1" t="s">
        <v>924</v>
      </c>
      <c r="O98" s="1" t="s">
        <v>296</v>
      </c>
      <c r="P98" s="1">
        <v>85050</v>
      </c>
      <c r="Q98" s="1" t="s">
        <v>4213</v>
      </c>
      <c r="U98" s="1">
        <v>1</v>
      </c>
      <c r="Z98" s="1" t="s">
        <v>3196</v>
      </c>
      <c r="AA98" s="1" t="s">
        <v>3161</v>
      </c>
      <c r="AB98" s="2" t="s">
        <v>1245</v>
      </c>
      <c r="AC98" s="3" t="s">
        <v>3161</v>
      </c>
      <c r="AD98" s="1" t="s">
        <v>2564</v>
      </c>
    </row>
    <row r="99" spans="1:61" s="1" customFormat="1" ht="15" x14ac:dyDescent="0.25">
      <c r="C99" s="6">
        <v>42684</v>
      </c>
      <c r="D99" s="6">
        <v>42285</v>
      </c>
      <c r="E99" s="2"/>
      <c r="G99" s="1" t="s">
        <v>3161</v>
      </c>
      <c r="H99" s="1" t="s">
        <v>481</v>
      </c>
      <c r="I99" s="1" t="s">
        <v>832</v>
      </c>
      <c r="J99" s="1" t="s">
        <v>3082</v>
      </c>
      <c r="K99" s="1" t="s">
        <v>1186</v>
      </c>
      <c r="L99" s="4" t="s">
        <v>833</v>
      </c>
      <c r="M99" s="1" t="s">
        <v>836</v>
      </c>
      <c r="N99" s="1" t="s">
        <v>924</v>
      </c>
      <c r="O99" s="1" t="s">
        <v>4426</v>
      </c>
      <c r="P99" s="1">
        <v>85257</v>
      </c>
      <c r="Q99" s="1" t="s">
        <v>4213</v>
      </c>
      <c r="U99" s="1">
        <v>1</v>
      </c>
      <c r="X99" s="1" t="s">
        <v>297</v>
      </c>
      <c r="Z99" s="1" t="s">
        <v>3160</v>
      </c>
      <c r="AA99" s="1" t="s">
        <v>3161</v>
      </c>
      <c r="AB99" s="2" t="s">
        <v>1433</v>
      </c>
      <c r="AC99" s="3" t="s">
        <v>3161</v>
      </c>
      <c r="AD99" s="1" t="s">
        <v>2388</v>
      </c>
      <c r="AG99" s="1" t="s">
        <v>4712</v>
      </c>
      <c r="AH99" s="1" t="s">
        <v>4712</v>
      </c>
      <c r="AI99" s="1" t="s">
        <v>4712</v>
      </c>
      <c r="AJ99" s="1" t="s">
        <v>4712</v>
      </c>
      <c r="AK99" s="1" t="s">
        <v>4712</v>
      </c>
      <c r="AL99" s="1" t="s">
        <v>4712</v>
      </c>
      <c r="AM99" s="1" t="s">
        <v>4712</v>
      </c>
      <c r="AN99" s="1" t="s">
        <v>4712</v>
      </c>
      <c r="AO99" s="1" t="s">
        <v>4712</v>
      </c>
      <c r="AP99" s="1" t="s">
        <v>4712</v>
      </c>
      <c r="AS99" s="1" t="s">
        <v>4712</v>
      </c>
      <c r="AT99" s="1" t="s">
        <v>4712</v>
      </c>
      <c r="BG99" s="1" t="s">
        <v>4712</v>
      </c>
      <c r="BI99" s="1" t="s">
        <v>4712</v>
      </c>
    </row>
    <row r="100" spans="1:61" s="1" customFormat="1" ht="15" x14ac:dyDescent="0.25">
      <c r="B100" s="1" t="s">
        <v>1058</v>
      </c>
      <c r="C100" s="6">
        <v>42684</v>
      </c>
      <c r="D100" s="6">
        <v>42285</v>
      </c>
      <c r="E100" s="2"/>
      <c r="G100" s="1" t="s">
        <v>3161</v>
      </c>
      <c r="H100" s="1" t="s">
        <v>3158</v>
      </c>
      <c r="I100" s="1" t="s">
        <v>1433</v>
      </c>
      <c r="J100" s="1" t="s">
        <v>3794</v>
      </c>
      <c r="K100" s="1" t="s">
        <v>1186</v>
      </c>
      <c r="L100" s="4" t="s">
        <v>1435</v>
      </c>
      <c r="M100" s="1" t="s">
        <v>836</v>
      </c>
      <c r="N100" s="1" t="s">
        <v>924</v>
      </c>
      <c r="O100" s="1" t="s">
        <v>296</v>
      </c>
      <c r="P100" s="1">
        <v>85257</v>
      </c>
      <c r="Q100" s="1" t="s">
        <v>4213</v>
      </c>
      <c r="U100" s="1">
        <v>1</v>
      </c>
      <c r="Y100" s="1" t="s">
        <v>1436</v>
      </c>
      <c r="Z100" s="1" t="s">
        <v>3160</v>
      </c>
      <c r="AB100" s="2" t="s">
        <v>832</v>
      </c>
      <c r="AC100" s="3" t="s">
        <v>3161</v>
      </c>
      <c r="AD100" s="1" t="s">
        <v>2388</v>
      </c>
      <c r="AG100" s="1" t="s">
        <v>4712</v>
      </c>
      <c r="AH100" s="1" t="s">
        <v>4712</v>
      </c>
      <c r="AI100" s="1" t="s">
        <v>4712</v>
      </c>
      <c r="AJ100" s="1" t="s">
        <v>4712</v>
      </c>
      <c r="AK100" s="1" t="s">
        <v>4712</v>
      </c>
      <c r="AL100" s="1" t="s">
        <v>4712</v>
      </c>
      <c r="AM100" s="1" t="s">
        <v>4712</v>
      </c>
      <c r="AN100" s="1" t="s">
        <v>4712</v>
      </c>
      <c r="AO100" s="1" t="s">
        <v>4712</v>
      </c>
      <c r="AP100" s="1" t="s">
        <v>4712</v>
      </c>
      <c r="AS100" s="1" t="s">
        <v>4712</v>
      </c>
      <c r="AT100" s="1" t="s">
        <v>4712</v>
      </c>
      <c r="BG100" s="1" t="s">
        <v>4712</v>
      </c>
      <c r="BI100" s="1" t="s">
        <v>4712</v>
      </c>
    </row>
    <row r="101" spans="1:61" s="1" customFormat="1" ht="15" x14ac:dyDescent="0.25">
      <c r="D101" s="6"/>
      <c r="E101" s="2"/>
      <c r="F101" s="2"/>
      <c r="L101" s="4"/>
      <c r="V101" s="2"/>
      <c r="W101" s="3"/>
    </row>
    <row r="102" spans="1:61" ht="15" x14ac:dyDescent="0.25">
      <c r="C102" s="3">
        <f>COUNTA(C89:C101)</f>
        <v>11</v>
      </c>
      <c r="D102" s="3">
        <f>COUNTA(D89:D101)</f>
        <v>8</v>
      </c>
      <c r="E102" s="3">
        <f>COUNTA(E89:E101)</f>
        <v>3</v>
      </c>
      <c r="F102" s="3">
        <f>COUNTA(F89:F101)</f>
        <v>0</v>
      </c>
      <c r="I102" s="6">
        <f>'[1]Nov 2016 '!$I$6</f>
        <v>42684</v>
      </c>
      <c r="J102" s="1" t="s">
        <v>3432</v>
      </c>
    </row>
    <row r="103" spans="1:61" s="1" customFormat="1" ht="15" x14ac:dyDescent="0.25">
      <c r="D103" s="6"/>
      <c r="E103" s="2"/>
      <c r="F103" s="2"/>
      <c r="L103" s="4"/>
      <c r="V103" s="2"/>
      <c r="W103" s="3"/>
    </row>
    <row r="104" spans="1:61" s="1" customFormat="1" ht="15" x14ac:dyDescent="0.25">
      <c r="A104" s="8" t="s">
        <v>2631</v>
      </c>
      <c r="B104" s="1">
        <v>35</v>
      </c>
      <c r="C104" s="6">
        <v>42691</v>
      </c>
      <c r="D104" s="6"/>
      <c r="E104" s="2" t="s">
        <v>4712</v>
      </c>
      <c r="H104" s="1" t="s">
        <v>3158</v>
      </c>
      <c r="I104" s="1" t="s">
        <v>2263</v>
      </c>
      <c r="J104" s="1" t="s">
        <v>916</v>
      </c>
      <c r="K104" s="1" t="s">
        <v>2722</v>
      </c>
      <c r="L104" s="4" t="s">
        <v>2723</v>
      </c>
      <c r="M104" s="1" t="s">
        <v>2721</v>
      </c>
      <c r="N104" s="1" t="s">
        <v>488</v>
      </c>
      <c r="O104" s="1" t="s">
        <v>296</v>
      </c>
      <c r="P104" s="1">
        <v>85209</v>
      </c>
      <c r="Z104" s="2"/>
      <c r="AA104" s="3"/>
    </row>
    <row r="105" spans="1:61" s="1" customFormat="1" ht="15" x14ac:dyDescent="0.25">
      <c r="A105" s="8" t="s">
        <v>3613</v>
      </c>
      <c r="B105" s="1">
        <v>35</v>
      </c>
      <c r="C105" s="6">
        <v>42691</v>
      </c>
      <c r="D105" s="6"/>
      <c r="E105" s="2" t="s">
        <v>4712</v>
      </c>
      <c r="H105" s="1" t="s">
        <v>481</v>
      </c>
      <c r="I105" s="1" t="s">
        <v>2263</v>
      </c>
      <c r="J105" s="1" t="s">
        <v>2752</v>
      </c>
      <c r="K105" s="1" t="s">
        <v>2719</v>
      </c>
      <c r="L105" s="4" t="s">
        <v>2720</v>
      </c>
      <c r="M105" s="1" t="s">
        <v>2721</v>
      </c>
      <c r="N105" s="1" t="s">
        <v>488</v>
      </c>
      <c r="O105" s="1" t="s">
        <v>296</v>
      </c>
      <c r="P105" s="1">
        <v>85209</v>
      </c>
      <c r="Z105" s="2"/>
      <c r="AA105" s="3"/>
    </row>
    <row r="106" spans="1:61" s="1" customFormat="1" ht="15" x14ac:dyDescent="0.25">
      <c r="A106" s="8" t="s">
        <v>2630</v>
      </c>
      <c r="B106" s="1">
        <v>35</v>
      </c>
      <c r="C106" s="6">
        <v>42691</v>
      </c>
      <c r="D106" s="6">
        <v>42285</v>
      </c>
      <c r="E106" s="2"/>
      <c r="F106" s="2"/>
      <c r="G106" s="1" t="s">
        <v>3162</v>
      </c>
      <c r="H106" s="1" t="s">
        <v>3158</v>
      </c>
      <c r="I106" s="1" t="s">
        <v>282</v>
      </c>
      <c r="J106" s="1" t="s">
        <v>281</v>
      </c>
      <c r="K106" s="1" t="s">
        <v>280</v>
      </c>
      <c r="L106" s="4" t="s">
        <v>285</v>
      </c>
      <c r="M106" s="1" t="s">
        <v>284</v>
      </c>
      <c r="N106" s="1" t="s">
        <v>488</v>
      </c>
      <c r="O106" s="1" t="s">
        <v>296</v>
      </c>
      <c r="P106" s="1">
        <v>85206</v>
      </c>
      <c r="Q106" s="1" t="s">
        <v>4213</v>
      </c>
      <c r="S106" s="1">
        <v>1</v>
      </c>
      <c r="T106" s="1" t="s">
        <v>378</v>
      </c>
      <c r="AB106" s="1" t="s">
        <v>116</v>
      </c>
      <c r="AC106" s="3"/>
      <c r="AD106" s="1" t="s">
        <v>2388</v>
      </c>
    </row>
    <row r="107" spans="1:61" s="1" customFormat="1" ht="15" x14ac:dyDescent="0.25">
      <c r="A107" s="8" t="s">
        <v>3534</v>
      </c>
      <c r="B107" s="1">
        <v>35</v>
      </c>
      <c r="C107" s="6">
        <v>42691</v>
      </c>
      <c r="D107" s="6">
        <v>42285</v>
      </c>
      <c r="E107" s="2"/>
      <c r="F107" s="2"/>
      <c r="G107" s="1" t="s">
        <v>3162</v>
      </c>
      <c r="H107" s="1" t="s">
        <v>481</v>
      </c>
      <c r="I107" s="1" t="s">
        <v>282</v>
      </c>
      <c r="J107" s="1" t="s">
        <v>576</v>
      </c>
      <c r="K107" s="1" t="s">
        <v>286</v>
      </c>
      <c r="L107" s="4" t="s">
        <v>285</v>
      </c>
      <c r="M107" s="1" t="s">
        <v>284</v>
      </c>
      <c r="N107" s="1" t="s">
        <v>488</v>
      </c>
      <c r="O107" s="1" t="s">
        <v>296</v>
      </c>
      <c r="P107" s="1">
        <v>85206</v>
      </c>
      <c r="Q107" s="1" t="s">
        <v>4213</v>
      </c>
      <c r="S107" s="1">
        <v>1</v>
      </c>
      <c r="T107" s="1" t="s">
        <v>378</v>
      </c>
      <c r="AB107" s="1" t="s">
        <v>281</v>
      </c>
      <c r="AC107" s="3"/>
      <c r="AD107" s="1" t="s">
        <v>2392</v>
      </c>
    </row>
    <row r="108" spans="1:61" s="1" customFormat="1" ht="15" x14ac:dyDescent="0.25">
      <c r="C108" s="6">
        <v>42691</v>
      </c>
      <c r="D108" s="6">
        <v>42320</v>
      </c>
      <c r="E108" s="2"/>
      <c r="G108" s="1" t="s">
        <v>3161</v>
      </c>
      <c r="H108" s="1" t="s">
        <v>481</v>
      </c>
      <c r="I108" s="1" t="s">
        <v>351</v>
      </c>
      <c r="J108" s="1" t="s">
        <v>708</v>
      </c>
      <c r="K108" s="1" t="s">
        <v>2724</v>
      </c>
      <c r="L108" s="4" t="s">
        <v>495</v>
      </c>
      <c r="M108" s="1" t="s">
        <v>354</v>
      </c>
      <c r="N108" s="1" t="s">
        <v>355</v>
      </c>
      <c r="O108" s="1" t="s">
        <v>356</v>
      </c>
      <c r="P108" s="1">
        <v>58711</v>
      </c>
      <c r="Q108" s="1" t="s">
        <v>4213</v>
      </c>
      <c r="Z108" s="1" t="s">
        <v>3196</v>
      </c>
      <c r="AA108" s="1" t="s">
        <v>3189</v>
      </c>
      <c r="AB108" s="1" t="s">
        <v>440</v>
      </c>
      <c r="AC108" s="3" t="s">
        <v>3161</v>
      </c>
      <c r="AD108" s="1" t="s">
        <v>2564</v>
      </c>
      <c r="AG108" s="1" t="s">
        <v>4712</v>
      </c>
      <c r="AI108" s="1" t="s">
        <v>5053</v>
      </c>
      <c r="AM108" s="1" t="s">
        <v>5053</v>
      </c>
      <c r="AO108" s="1" t="s">
        <v>5053</v>
      </c>
    </row>
    <row r="109" spans="1:61" s="1" customFormat="1" ht="15" x14ac:dyDescent="0.25">
      <c r="A109" s="8" t="s">
        <v>2643</v>
      </c>
      <c r="B109" s="1">
        <v>35</v>
      </c>
      <c r="C109" s="6">
        <v>42691</v>
      </c>
      <c r="D109" s="6">
        <v>42285</v>
      </c>
      <c r="E109" s="2"/>
      <c r="H109" s="1" t="s">
        <v>481</v>
      </c>
      <c r="I109" s="1" t="s">
        <v>578</v>
      </c>
      <c r="J109" s="1" t="s">
        <v>187</v>
      </c>
      <c r="K109" s="1" t="s">
        <v>2725</v>
      </c>
      <c r="L109" s="4" t="s">
        <v>4611</v>
      </c>
      <c r="M109" s="1" t="s">
        <v>580</v>
      </c>
      <c r="N109" s="1" t="s">
        <v>488</v>
      </c>
      <c r="O109" s="1" t="s">
        <v>296</v>
      </c>
      <c r="P109" s="1">
        <v>85208</v>
      </c>
      <c r="Q109" s="1" t="s">
        <v>4213</v>
      </c>
      <c r="Y109" s="1" t="s">
        <v>579</v>
      </c>
      <c r="AB109" s="2" t="s">
        <v>2271</v>
      </c>
      <c r="AC109" s="3"/>
    </row>
    <row r="110" spans="1:61" s="1" customFormat="1" ht="15" x14ac:dyDescent="0.25">
      <c r="A110" s="8" t="s">
        <v>2875</v>
      </c>
      <c r="B110" s="1" t="s">
        <v>1058</v>
      </c>
      <c r="C110" s="6">
        <v>42691</v>
      </c>
      <c r="D110" s="6">
        <v>42313</v>
      </c>
      <c r="E110" s="2"/>
      <c r="G110" s="1" t="s">
        <v>3162</v>
      </c>
      <c r="H110" s="1" t="s">
        <v>3158</v>
      </c>
      <c r="I110" s="1" t="s">
        <v>4434</v>
      </c>
      <c r="J110" s="1" t="s">
        <v>2742</v>
      </c>
      <c r="K110" s="1" t="s">
        <v>2744</v>
      </c>
      <c r="L110" s="4" t="s">
        <v>2743</v>
      </c>
      <c r="M110" s="1" t="s">
        <v>2745</v>
      </c>
      <c r="N110" s="1" t="s">
        <v>4583</v>
      </c>
      <c r="O110" s="1" t="s">
        <v>296</v>
      </c>
      <c r="P110" s="1">
        <v>85143</v>
      </c>
      <c r="Q110" s="1" t="s">
        <v>4213</v>
      </c>
      <c r="X110" s="1" t="s">
        <v>297</v>
      </c>
      <c r="Z110" s="1" t="s">
        <v>3160</v>
      </c>
      <c r="AA110" s="1" t="s">
        <v>3161</v>
      </c>
      <c r="AB110" s="2" t="s">
        <v>1012</v>
      </c>
      <c r="AC110" s="3" t="s">
        <v>3161</v>
      </c>
      <c r="AD110" s="1" t="s">
        <v>2388</v>
      </c>
    </row>
    <row r="111" spans="1:61" s="1" customFormat="1" ht="15" x14ac:dyDescent="0.25">
      <c r="A111" s="8" t="s">
        <v>2293</v>
      </c>
      <c r="B111" s="1">
        <v>35</v>
      </c>
      <c r="C111" s="6">
        <v>42691</v>
      </c>
      <c r="D111" s="6">
        <v>42320</v>
      </c>
      <c r="E111" s="2"/>
      <c r="H111" s="1" t="s">
        <v>481</v>
      </c>
      <c r="I111" s="1" t="s">
        <v>1281</v>
      </c>
      <c r="J111" s="1" t="s">
        <v>106</v>
      </c>
      <c r="L111" s="4"/>
      <c r="AC111" s="3"/>
    </row>
    <row r="112" spans="1:61" s="1" customFormat="1" ht="15" x14ac:dyDescent="0.25">
      <c r="A112" s="8" t="s">
        <v>2696</v>
      </c>
      <c r="B112" s="1">
        <v>35</v>
      </c>
      <c r="C112" s="6">
        <v>42691</v>
      </c>
      <c r="D112" s="6">
        <v>42320</v>
      </c>
      <c r="E112" s="2"/>
      <c r="H112" s="1" t="s">
        <v>3158</v>
      </c>
      <c r="I112" s="1" t="s">
        <v>1281</v>
      </c>
      <c r="J112" s="1" t="s">
        <v>1282</v>
      </c>
      <c r="L112" s="4"/>
      <c r="AC112" s="3"/>
    </row>
    <row r="113" spans="1:46" s="1" customFormat="1" ht="15" x14ac:dyDescent="0.25">
      <c r="C113" s="6">
        <v>42691</v>
      </c>
      <c r="D113" s="6"/>
      <c r="E113" s="2" t="s">
        <v>4712</v>
      </c>
      <c r="H113" s="1" t="s">
        <v>481</v>
      </c>
      <c r="I113" s="1" t="s">
        <v>99</v>
      </c>
      <c r="J113" s="1" t="s">
        <v>2152</v>
      </c>
      <c r="K113" s="1" t="s">
        <v>1196</v>
      </c>
      <c r="L113" s="4" t="s">
        <v>100</v>
      </c>
      <c r="M113" s="1" t="s">
        <v>102</v>
      </c>
      <c r="N113" s="1" t="s">
        <v>488</v>
      </c>
      <c r="O113" s="1" t="s">
        <v>296</v>
      </c>
      <c r="P113" s="1">
        <v>85206</v>
      </c>
      <c r="Q113" s="1" t="s">
        <v>4213</v>
      </c>
      <c r="AB113" s="2"/>
      <c r="AC113" s="3"/>
      <c r="AD113" s="1" t="s">
        <v>2564</v>
      </c>
      <c r="AG113" s="1" t="s">
        <v>4712</v>
      </c>
      <c r="AH113" s="1" t="s">
        <v>4712</v>
      </c>
    </row>
    <row r="114" spans="1:46" s="1" customFormat="1" ht="15" x14ac:dyDescent="0.25">
      <c r="C114" s="6">
        <v>42691</v>
      </c>
      <c r="D114" s="6"/>
      <c r="E114" s="2" t="s">
        <v>4712</v>
      </c>
      <c r="H114" s="1" t="s">
        <v>3158</v>
      </c>
      <c r="I114" s="1" t="s">
        <v>99</v>
      </c>
      <c r="J114" s="1" t="s">
        <v>103</v>
      </c>
      <c r="K114" s="1" t="s">
        <v>1196</v>
      </c>
      <c r="L114" s="4" t="s">
        <v>100</v>
      </c>
      <c r="M114" s="1" t="s">
        <v>102</v>
      </c>
      <c r="N114" s="1" t="s">
        <v>488</v>
      </c>
      <c r="O114" s="1" t="s">
        <v>296</v>
      </c>
      <c r="P114" s="1">
        <v>85206</v>
      </c>
      <c r="Q114" s="1" t="s">
        <v>4712</v>
      </c>
      <c r="AB114" s="2"/>
      <c r="AC114" s="3"/>
      <c r="AD114" s="1" t="s">
        <v>2568</v>
      </c>
      <c r="AG114" s="1" t="s">
        <v>4712</v>
      </c>
      <c r="AH114" s="1" t="s">
        <v>4712</v>
      </c>
    </row>
    <row r="115" spans="1:46" s="1" customFormat="1" ht="15" x14ac:dyDescent="0.25">
      <c r="C115" s="6">
        <v>42691</v>
      </c>
      <c r="D115" s="6"/>
      <c r="E115" s="2" t="s">
        <v>4712</v>
      </c>
      <c r="G115" s="1" t="s">
        <v>3162</v>
      </c>
      <c r="H115" s="1" t="s">
        <v>3158</v>
      </c>
      <c r="I115" s="1" t="s">
        <v>4790</v>
      </c>
      <c r="J115" s="1" t="s">
        <v>363</v>
      </c>
      <c r="K115" s="1" t="s">
        <v>3709</v>
      </c>
      <c r="L115" s="4" t="s">
        <v>3249</v>
      </c>
      <c r="M115" s="1" t="s">
        <v>2942</v>
      </c>
      <c r="N115" s="1" t="s">
        <v>5031</v>
      </c>
      <c r="O115" s="1" t="s">
        <v>296</v>
      </c>
      <c r="P115" s="1">
        <v>85119</v>
      </c>
      <c r="Q115" s="1" t="s">
        <v>4213</v>
      </c>
      <c r="R115" s="1" t="s">
        <v>4712</v>
      </c>
      <c r="S115" s="1">
        <v>1</v>
      </c>
      <c r="T115" s="1" t="s">
        <v>5189</v>
      </c>
      <c r="AD115" s="2"/>
      <c r="AE115" s="3"/>
    </row>
    <row r="116" spans="1:46" s="1" customFormat="1" ht="15" x14ac:dyDescent="0.25">
      <c r="D116" s="6"/>
      <c r="E116" s="2"/>
      <c r="F116" s="2"/>
      <c r="L116" s="4"/>
      <c r="V116" s="2"/>
      <c r="W116" s="3"/>
    </row>
    <row r="117" spans="1:46" ht="15" x14ac:dyDescent="0.25">
      <c r="C117" s="3">
        <f>COUNTA(C103:C116)</f>
        <v>12</v>
      </c>
      <c r="D117" s="3">
        <f>COUNTA(D103:D116)</f>
        <v>7</v>
      </c>
      <c r="E117" s="3">
        <f>COUNTA(E103:E116)</f>
        <v>5</v>
      </c>
      <c r="F117" s="3">
        <f>COUNTA(F103:F116)</f>
        <v>0</v>
      </c>
      <c r="I117" s="6">
        <f>'[1]Nov 2016 '!$J$6</f>
        <v>42691</v>
      </c>
      <c r="J117" s="1" t="s">
        <v>3432</v>
      </c>
    </row>
    <row r="118" spans="1:46" ht="15" x14ac:dyDescent="0.25">
      <c r="C118" s="3">
        <f>C117+C102+C88</f>
        <v>36</v>
      </c>
      <c r="D118" s="3">
        <f>D117+D102+D88</f>
        <v>26</v>
      </c>
      <c r="E118" s="3">
        <f>E117+E102+E88</f>
        <v>10</v>
      </c>
      <c r="F118" s="3">
        <f>F117+F102+F88</f>
        <v>0</v>
      </c>
      <c r="I118" s="11" t="s">
        <v>2671</v>
      </c>
      <c r="J118" s="1" t="s">
        <v>3432</v>
      </c>
      <c r="N118" s="5"/>
    </row>
    <row r="119" spans="1:46" ht="15" x14ac:dyDescent="0.25">
      <c r="C119" s="3">
        <f>C118+C72</f>
        <v>103</v>
      </c>
      <c r="D119" s="3">
        <f>D118+D72</f>
        <v>87</v>
      </c>
      <c r="E119" s="3">
        <f>E118+E72</f>
        <v>16</v>
      </c>
      <c r="F119" s="3">
        <f>F118+F72</f>
        <v>7</v>
      </c>
      <c r="I119" s="11" t="s">
        <v>2672</v>
      </c>
      <c r="J119" s="1" t="s">
        <v>3432</v>
      </c>
      <c r="N119" s="5"/>
    </row>
    <row r="120" spans="1:46" s="1" customFormat="1" ht="15" x14ac:dyDescent="0.25">
      <c r="D120" s="6"/>
      <c r="E120" s="2"/>
      <c r="F120" s="2"/>
      <c r="L120" s="4"/>
      <c r="V120" s="2"/>
      <c r="W120" s="3"/>
    </row>
    <row r="121" spans="1:46" s="1" customFormat="1" ht="15" x14ac:dyDescent="0.25">
      <c r="C121" s="6">
        <v>42705</v>
      </c>
      <c r="E121" s="2" t="s">
        <v>4712</v>
      </c>
      <c r="H121" s="1" t="s">
        <v>481</v>
      </c>
      <c r="I121" s="1" t="s">
        <v>4024</v>
      </c>
      <c r="J121" s="1" t="s">
        <v>3881</v>
      </c>
      <c r="K121" s="1" t="s">
        <v>4025</v>
      </c>
      <c r="L121" s="4"/>
      <c r="M121" s="1" t="s">
        <v>4026</v>
      </c>
      <c r="N121" s="1" t="s">
        <v>663</v>
      </c>
      <c r="O121" s="1" t="s">
        <v>664</v>
      </c>
      <c r="P121" s="1" t="s">
        <v>665</v>
      </c>
      <c r="Z121" s="2"/>
      <c r="AA121" s="3"/>
    </row>
    <row r="122" spans="1:46" s="1" customFormat="1" ht="15" x14ac:dyDescent="0.25">
      <c r="C122" s="6">
        <v>42705</v>
      </c>
      <c r="D122" s="6">
        <v>42327</v>
      </c>
      <c r="E122" s="2"/>
      <c r="H122" s="1" t="s">
        <v>481</v>
      </c>
      <c r="I122" s="1" t="s">
        <v>3856</v>
      </c>
      <c r="J122" s="1" t="s">
        <v>868</v>
      </c>
      <c r="K122" s="1" t="s">
        <v>4184</v>
      </c>
      <c r="L122" s="4"/>
      <c r="M122" s="1" t="s">
        <v>4420</v>
      </c>
      <c r="N122" s="1" t="s">
        <v>488</v>
      </c>
      <c r="O122" s="1" t="s">
        <v>296</v>
      </c>
      <c r="P122" s="1">
        <v>85208</v>
      </c>
      <c r="Z122" s="1" t="s">
        <v>3175</v>
      </c>
      <c r="AA122" s="1" t="s">
        <v>3189</v>
      </c>
      <c r="AB122" s="2" t="s">
        <v>2764</v>
      </c>
      <c r="AC122" s="3" t="s">
        <v>3161</v>
      </c>
    </row>
    <row r="123" spans="1:46" s="1" customFormat="1" ht="15" x14ac:dyDescent="0.25">
      <c r="C123" s="6">
        <v>42705</v>
      </c>
      <c r="D123" s="6"/>
      <c r="E123" s="2" t="s">
        <v>297</v>
      </c>
      <c r="H123" s="1" t="s">
        <v>3158</v>
      </c>
      <c r="I123" s="1" t="s">
        <v>4625</v>
      </c>
      <c r="J123" s="1" t="s">
        <v>4593</v>
      </c>
      <c r="K123" s="1" t="s">
        <v>666</v>
      </c>
      <c r="L123" s="4" t="s">
        <v>667</v>
      </c>
      <c r="M123" s="1" t="s">
        <v>668</v>
      </c>
      <c r="N123" s="1" t="s">
        <v>663</v>
      </c>
      <c r="O123" s="1" t="s">
        <v>664</v>
      </c>
      <c r="P123" s="1" t="s">
        <v>665</v>
      </c>
      <c r="AB123" s="2" t="s">
        <v>1873</v>
      </c>
      <c r="AC123" s="3" t="s">
        <v>3161</v>
      </c>
      <c r="AD123" s="1" t="s">
        <v>2564</v>
      </c>
      <c r="AF123" s="1" t="s">
        <v>3594</v>
      </c>
      <c r="AG123" s="1" t="s">
        <v>4712</v>
      </c>
      <c r="AH123" s="1" t="s">
        <v>4712</v>
      </c>
      <c r="AI123" s="1" t="s">
        <v>4712</v>
      </c>
      <c r="AJ123" s="1" t="s">
        <v>4712</v>
      </c>
      <c r="AQ123" s="1" t="s">
        <v>4712</v>
      </c>
      <c r="AR123" s="1" t="s">
        <v>4712</v>
      </c>
      <c r="AS123" s="1" t="s">
        <v>4712</v>
      </c>
    </row>
    <row r="124" spans="1:46" s="1" customFormat="1" ht="15" x14ac:dyDescent="0.25">
      <c r="A124" s="8"/>
      <c r="C124" s="6">
        <v>42705</v>
      </c>
      <c r="D124" s="6">
        <v>42418</v>
      </c>
      <c r="E124" s="2"/>
      <c r="G124" s="1" t="s">
        <v>3162</v>
      </c>
      <c r="H124" s="1" t="s">
        <v>481</v>
      </c>
      <c r="I124" s="1" t="s">
        <v>3002</v>
      </c>
      <c r="J124" s="1" t="s">
        <v>3003</v>
      </c>
      <c r="K124" s="1" t="s">
        <v>3004</v>
      </c>
      <c r="L124" s="4" t="s">
        <v>3006</v>
      </c>
      <c r="M124" s="1" t="s">
        <v>3005</v>
      </c>
      <c r="N124" s="1" t="s">
        <v>650</v>
      </c>
      <c r="O124" s="1" t="s">
        <v>296</v>
      </c>
      <c r="P124" s="1">
        <v>85225</v>
      </c>
      <c r="Q124" s="1" t="s">
        <v>4213</v>
      </c>
      <c r="AB124" s="2"/>
      <c r="AC124" s="3"/>
      <c r="AD124" s="1" t="s">
        <v>2388</v>
      </c>
      <c r="AG124" s="1" t="s">
        <v>4712</v>
      </c>
      <c r="AH124" s="1" t="s">
        <v>4712</v>
      </c>
      <c r="AI124" s="1" t="s">
        <v>4712</v>
      </c>
      <c r="AJ124" s="1" t="s">
        <v>4712</v>
      </c>
      <c r="AM124" s="1" t="s">
        <v>4712</v>
      </c>
      <c r="AN124" s="1" t="s">
        <v>4712</v>
      </c>
      <c r="AO124" s="1" t="s">
        <v>4712</v>
      </c>
      <c r="AP124" s="1" t="s">
        <v>4712</v>
      </c>
      <c r="AQ124" s="1" t="s">
        <v>4712</v>
      </c>
      <c r="AR124" s="1" t="s">
        <v>4712</v>
      </c>
      <c r="AT124" s="1" t="s">
        <v>4712</v>
      </c>
    </row>
    <row r="125" spans="1:46" s="1" customFormat="1" ht="15" x14ac:dyDescent="0.25">
      <c r="C125" s="6">
        <v>42705</v>
      </c>
      <c r="D125" s="6">
        <v>42327</v>
      </c>
      <c r="E125" s="2"/>
      <c r="F125" s="1" t="s">
        <v>297</v>
      </c>
      <c r="H125" s="1" t="s">
        <v>3158</v>
      </c>
      <c r="I125" s="1" t="s">
        <v>2764</v>
      </c>
      <c r="J125" s="1" t="s">
        <v>4023</v>
      </c>
      <c r="K125" s="1" t="s">
        <v>2765</v>
      </c>
      <c r="L125" s="4"/>
      <c r="M125" s="1" t="s">
        <v>1928</v>
      </c>
      <c r="N125" s="1" t="s">
        <v>488</v>
      </c>
      <c r="O125" s="1" t="s">
        <v>296</v>
      </c>
      <c r="Z125" s="1" t="s">
        <v>3160</v>
      </c>
      <c r="AA125" s="1" t="s">
        <v>3189</v>
      </c>
      <c r="AB125" s="2" t="s">
        <v>3856</v>
      </c>
      <c r="AC125" s="3" t="s">
        <v>3161</v>
      </c>
    </row>
    <row r="126" spans="1:46" s="1" customFormat="1" ht="15" x14ac:dyDescent="0.25">
      <c r="C126" s="6">
        <v>42705</v>
      </c>
      <c r="D126" s="6">
        <v>42341</v>
      </c>
      <c r="E126" s="2"/>
      <c r="H126" s="1" t="s">
        <v>481</v>
      </c>
      <c r="I126" s="1" t="s">
        <v>3111</v>
      </c>
      <c r="J126" s="1" t="s">
        <v>2494</v>
      </c>
      <c r="K126" s="1" t="s">
        <v>584</v>
      </c>
      <c r="L126" s="4"/>
      <c r="M126" s="1" t="s">
        <v>3112</v>
      </c>
      <c r="N126" s="1" t="s">
        <v>488</v>
      </c>
      <c r="O126" s="1" t="s">
        <v>296</v>
      </c>
      <c r="P126" s="1">
        <v>85209</v>
      </c>
      <c r="AA126" s="1" t="s">
        <v>3189</v>
      </c>
      <c r="AB126" s="2" t="s">
        <v>2271</v>
      </c>
      <c r="AC126" s="3" t="s">
        <v>3161</v>
      </c>
      <c r="AG126" s="1" t="s">
        <v>4712</v>
      </c>
      <c r="AH126" s="1" t="s">
        <v>4712</v>
      </c>
      <c r="AI126" s="1" t="s">
        <v>4712</v>
      </c>
      <c r="AK126" s="1" t="s">
        <v>4712</v>
      </c>
      <c r="AP126" s="1" t="s">
        <v>4712</v>
      </c>
    </row>
    <row r="127" spans="1:46" s="1" customFormat="1" ht="15" x14ac:dyDescent="0.25">
      <c r="D127" s="6"/>
      <c r="E127" s="2"/>
      <c r="F127" s="2"/>
      <c r="L127" s="4"/>
      <c r="V127" s="2"/>
      <c r="W127" s="3"/>
    </row>
    <row r="128" spans="1:46" ht="15" x14ac:dyDescent="0.25">
      <c r="C128" s="3">
        <f>COUNTA(C120:C127)</f>
        <v>6</v>
      </c>
      <c r="D128" s="3">
        <f>COUNTA(D120:D127)</f>
        <v>4</v>
      </c>
      <c r="E128" s="3">
        <f>COUNTA(E120:E127)</f>
        <v>2</v>
      </c>
      <c r="F128" s="3">
        <f>COUNTA(F120:F127)</f>
        <v>1</v>
      </c>
      <c r="I128" s="6">
        <f>'[1]Dec 2016'!$H$6</f>
        <v>42705</v>
      </c>
      <c r="J128" s="1" t="s">
        <v>3432</v>
      </c>
    </row>
    <row r="129" spans="1:31" s="1" customFormat="1" ht="15" x14ac:dyDescent="0.25">
      <c r="D129" s="6"/>
      <c r="E129" s="2"/>
      <c r="F129" s="2"/>
      <c r="L129" s="4"/>
      <c r="V129" s="2"/>
      <c r="W129" s="3"/>
    </row>
    <row r="130" spans="1:31" s="1" customFormat="1" ht="15" x14ac:dyDescent="0.25">
      <c r="A130" s="1" t="s">
        <v>3532</v>
      </c>
      <c r="B130" s="1">
        <v>35</v>
      </c>
      <c r="C130" s="6">
        <v>42712</v>
      </c>
      <c r="D130" s="2"/>
      <c r="E130" s="2" t="s">
        <v>4712</v>
      </c>
      <c r="G130" s="1" t="s">
        <v>3161</v>
      </c>
      <c r="H130" s="1" t="s">
        <v>3158</v>
      </c>
      <c r="I130" s="1" t="s">
        <v>1634</v>
      </c>
      <c r="J130" s="1" t="s">
        <v>1635</v>
      </c>
      <c r="K130" s="1" t="s">
        <v>799</v>
      </c>
      <c r="L130" s="4" t="s">
        <v>1638</v>
      </c>
      <c r="M130" s="1" t="s">
        <v>3226</v>
      </c>
      <c r="N130" s="1" t="s">
        <v>488</v>
      </c>
      <c r="O130" s="1" t="s">
        <v>296</v>
      </c>
      <c r="P130" s="1">
        <v>85205</v>
      </c>
      <c r="AC130" s="3"/>
    </row>
    <row r="131" spans="1:31" s="1" customFormat="1" ht="15" x14ac:dyDescent="0.25">
      <c r="A131" s="1" t="s">
        <v>3525</v>
      </c>
      <c r="B131" s="1">
        <v>35</v>
      </c>
      <c r="C131" s="6">
        <v>42712</v>
      </c>
      <c r="D131" s="2"/>
      <c r="E131" s="2" t="s">
        <v>4712</v>
      </c>
      <c r="G131" s="1" t="s">
        <v>3161</v>
      </c>
      <c r="H131" s="1" t="s">
        <v>481</v>
      </c>
      <c r="I131" s="1" t="s">
        <v>1634</v>
      </c>
      <c r="J131" s="1" t="s">
        <v>1639</v>
      </c>
      <c r="K131" s="1" t="s">
        <v>799</v>
      </c>
      <c r="L131" s="4" t="s">
        <v>1638</v>
      </c>
      <c r="M131" s="1" t="s">
        <v>3226</v>
      </c>
      <c r="N131" s="1" t="s">
        <v>488</v>
      </c>
      <c r="O131" s="1" t="s">
        <v>296</v>
      </c>
      <c r="P131" s="1">
        <v>85205</v>
      </c>
      <c r="AC131" s="3"/>
    </row>
    <row r="132" spans="1:31" s="1" customFormat="1" ht="15" x14ac:dyDescent="0.25">
      <c r="A132" s="8" t="s">
        <v>2311</v>
      </c>
      <c r="B132" s="1">
        <v>35</v>
      </c>
      <c r="C132" s="6">
        <v>42712</v>
      </c>
      <c r="D132" s="6"/>
      <c r="E132" s="2" t="s">
        <v>4712</v>
      </c>
      <c r="H132" s="1" t="s">
        <v>481</v>
      </c>
      <c r="I132" s="1" t="s">
        <v>3227</v>
      </c>
      <c r="J132" s="1" t="s">
        <v>4713</v>
      </c>
      <c r="K132" s="1" t="s">
        <v>3228</v>
      </c>
      <c r="L132" s="4" t="s">
        <v>3229</v>
      </c>
      <c r="M132" s="1" t="s">
        <v>3230</v>
      </c>
      <c r="N132" s="1" t="s">
        <v>488</v>
      </c>
      <c r="O132" s="1" t="s">
        <v>296</v>
      </c>
      <c r="P132" s="1">
        <v>85205</v>
      </c>
      <c r="Z132" s="2"/>
      <c r="AA132" s="3"/>
    </row>
    <row r="133" spans="1:31" s="1" customFormat="1" ht="15" x14ac:dyDescent="0.25">
      <c r="C133" s="6">
        <v>42712</v>
      </c>
      <c r="D133" s="6"/>
      <c r="E133" s="2" t="s">
        <v>4712</v>
      </c>
      <c r="H133" s="1" t="s">
        <v>481</v>
      </c>
      <c r="I133" s="1" t="s">
        <v>3231</v>
      </c>
      <c r="J133" s="1" t="s">
        <v>3232</v>
      </c>
      <c r="K133" s="1" t="s">
        <v>3233</v>
      </c>
      <c r="L133" s="4" t="s">
        <v>3234</v>
      </c>
      <c r="M133" s="1" t="s">
        <v>3235</v>
      </c>
      <c r="N133" s="1" t="s">
        <v>3236</v>
      </c>
      <c r="O133" s="1" t="s">
        <v>615</v>
      </c>
      <c r="P133" s="1">
        <v>49548</v>
      </c>
      <c r="Z133" s="2"/>
      <c r="AA133" s="3"/>
    </row>
    <row r="134" spans="1:31" s="1" customFormat="1" ht="15" x14ac:dyDescent="0.25">
      <c r="C134" s="6">
        <v>42712</v>
      </c>
      <c r="D134" s="6"/>
      <c r="E134" s="2" t="s">
        <v>4712</v>
      </c>
      <c r="H134" s="1" t="s">
        <v>3158</v>
      </c>
      <c r="I134" s="1" t="s">
        <v>4478</v>
      </c>
      <c r="J134" s="1" t="s">
        <v>4479</v>
      </c>
      <c r="K134" s="1" t="s">
        <v>3237</v>
      </c>
      <c r="L134" s="4" t="s">
        <v>2789</v>
      </c>
      <c r="M134" s="1" t="s">
        <v>2791</v>
      </c>
      <c r="N134" s="1" t="s">
        <v>488</v>
      </c>
      <c r="O134" s="1" t="s">
        <v>296</v>
      </c>
      <c r="P134" s="1">
        <v>85209</v>
      </c>
      <c r="AD134" s="2"/>
      <c r="AE134" s="3"/>
    </row>
    <row r="135" spans="1:31" s="1" customFormat="1" ht="15" x14ac:dyDescent="0.25">
      <c r="C135" s="6">
        <v>42712</v>
      </c>
      <c r="D135" s="6"/>
      <c r="E135" s="2" t="s">
        <v>4712</v>
      </c>
      <c r="H135" s="1" t="s">
        <v>481</v>
      </c>
      <c r="I135" s="1" t="s">
        <v>4478</v>
      </c>
      <c r="J135" s="1" t="s">
        <v>4480</v>
      </c>
      <c r="K135" s="1" t="s">
        <v>2790</v>
      </c>
      <c r="L135" s="4" t="s">
        <v>2789</v>
      </c>
      <c r="M135" s="1" t="s">
        <v>2791</v>
      </c>
      <c r="N135" s="1" t="s">
        <v>488</v>
      </c>
      <c r="O135" s="1" t="s">
        <v>296</v>
      </c>
      <c r="P135" s="1">
        <v>85209</v>
      </c>
      <c r="AD135" s="2"/>
      <c r="AE135" s="3"/>
    </row>
    <row r="136" spans="1:31" s="1" customFormat="1" ht="15" x14ac:dyDescent="0.25">
      <c r="D136" s="6"/>
      <c r="E136" s="2"/>
      <c r="F136" s="2"/>
      <c r="L136" s="4"/>
      <c r="V136" s="2"/>
      <c r="W136" s="3"/>
    </row>
    <row r="137" spans="1:31" ht="15" x14ac:dyDescent="0.25">
      <c r="A137" s="1"/>
      <c r="B137" s="1"/>
      <c r="C137" s="3">
        <f>COUNTA(C129:C136)</f>
        <v>6</v>
      </c>
      <c r="D137" s="3">
        <f>COUNTA(D129:D136)</f>
        <v>0</v>
      </c>
      <c r="E137" s="3">
        <f>COUNTA(E129:E136)</f>
        <v>6</v>
      </c>
      <c r="F137" s="3">
        <f>COUNTA(F129:F136)</f>
        <v>0</v>
      </c>
      <c r="I137" s="6">
        <f>'[1]Dec 2016'!$I$6</f>
        <v>42712</v>
      </c>
      <c r="J137" s="1" t="s">
        <v>3432</v>
      </c>
    </row>
    <row r="138" spans="1:31" s="1" customFormat="1" ht="15" x14ac:dyDescent="0.25">
      <c r="D138" s="6"/>
      <c r="E138" s="2"/>
      <c r="F138" s="2"/>
      <c r="L138" s="4"/>
      <c r="V138" s="2"/>
      <c r="W138" s="3"/>
    </row>
    <row r="139" spans="1:31" s="1" customFormat="1" ht="15" x14ac:dyDescent="0.25">
      <c r="A139" s="8" t="s">
        <v>491</v>
      </c>
      <c r="B139" s="1">
        <v>35</v>
      </c>
      <c r="C139" s="6">
        <v>42719</v>
      </c>
      <c r="D139" s="6"/>
      <c r="E139" s="2" t="s">
        <v>297</v>
      </c>
      <c r="H139" s="1" t="s">
        <v>481</v>
      </c>
      <c r="I139" s="1" t="s">
        <v>2657</v>
      </c>
      <c r="J139" s="1" t="s">
        <v>3178</v>
      </c>
      <c r="L139" s="4" t="s">
        <v>5199</v>
      </c>
      <c r="M139" s="1" t="s">
        <v>4492</v>
      </c>
      <c r="N139" s="1" t="s">
        <v>3960</v>
      </c>
      <c r="O139" s="1" t="s">
        <v>4491</v>
      </c>
      <c r="P139" s="1">
        <v>50266</v>
      </c>
      <c r="X139" s="2"/>
      <c r="Y139" s="3"/>
      <c r="AB139" s="1" t="s">
        <v>2657</v>
      </c>
    </row>
    <row r="140" spans="1:31" s="1" customFormat="1" ht="15" x14ac:dyDescent="0.25">
      <c r="A140" s="8" t="s">
        <v>2699</v>
      </c>
      <c r="B140" s="1">
        <v>35</v>
      </c>
      <c r="C140" s="6">
        <v>42719</v>
      </c>
      <c r="D140" s="6"/>
      <c r="E140" s="2" t="s">
        <v>297</v>
      </c>
      <c r="H140" s="1" t="s">
        <v>3158</v>
      </c>
      <c r="I140" s="1" t="s">
        <v>2657</v>
      </c>
      <c r="J140" s="1" t="s">
        <v>436</v>
      </c>
      <c r="L140" s="4" t="s">
        <v>5199</v>
      </c>
      <c r="M140" s="1" t="s">
        <v>4492</v>
      </c>
      <c r="N140" s="1" t="s">
        <v>3960</v>
      </c>
      <c r="O140" s="1" t="s">
        <v>4491</v>
      </c>
      <c r="P140" s="1">
        <v>50266</v>
      </c>
      <c r="Z140" s="2"/>
      <c r="AA140" s="3"/>
      <c r="AB140" s="1" t="s">
        <v>2657</v>
      </c>
    </row>
    <row r="141" spans="1:31" s="1" customFormat="1" ht="15" x14ac:dyDescent="0.25">
      <c r="A141" s="8" t="s">
        <v>5112</v>
      </c>
      <c r="B141" s="1">
        <v>35</v>
      </c>
      <c r="C141" s="6">
        <v>42719</v>
      </c>
      <c r="D141" s="6">
        <v>42306</v>
      </c>
      <c r="E141" s="2"/>
      <c r="F141" s="2"/>
      <c r="G141" s="1" t="s">
        <v>3161</v>
      </c>
      <c r="H141" s="1" t="s">
        <v>481</v>
      </c>
      <c r="I141" s="1" t="s">
        <v>369</v>
      </c>
      <c r="J141" s="1" t="s">
        <v>299</v>
      </c>
      <c r="K141" s="1" t="s">
        <v>3656</v>
      </c>
      <c r="L141" s="4" t="s">
        <v>919</v>
      </c>
      <c r="M141" s="1" t="s">
        <v>3967</v>
      </c>
      <c r="N141" s="1" t="s">
        <v>488</v>
      </c>
      <c r="O141" s="1" t="s">
        <v>296</v>
      </c>
      <c r="P141" s="1">
        <v>85206</v>
      </c>
      <c r="Q141" s="1" t="s">
        <v>4213</v>
      </c>
      <c r="S141" s="1">
        <v>0</v>
      </c>
      <c r="Z141" s="1" t="s">
        <v>3196</v>
      </c>
      <c r="AA141" s="1" t="s">
        <v>3161</v>
      </c>
      <c r="AB141" s="2" t="s">
        <v>370</v>
      </c>
      <c r="AC141" s="3"/>
      <c r="AD141" s="1" t="s">
        <v>2564</v>
      </c>
    </row>
    <row r="142" spans="1:31" s="1" customFormat="1" ht="15" x14ac:dyDescent="0.25">
      <c r="C142" s="6">
        <v>42719</v>
      </c>
      <c r="D142" s="6"/>
      <c r="E142" s="2" t="s">
        <v>4712</v>
      </c>
      <c r="H142" s="1" t="s">
        <v>3158</v>
      </c>
      <c r="I142" s="1" t="s">
        <v>3076</v>
      </c>
      <c r="J142" s="1" t="s">
        <v>3077</v>
      </c>
      <c r="K142" s="1" t="s">
        <v>3078</v>
      </c>
      <c r="L142" s="4" t="s">
        <v>4152</v>
      </c>
      <c r="M142" s="1" t="s">
        <v>3079</v>
      </c>
      <c r="N142" s="1" t="s">
        <v>3192</v>
      </c>
      <c r="O142" s="1" t="s">
        <v>296</v>
      </c>
      <c r="P142" s="1">
        <v>85118</v>
      </c>
      <c r="AD142" s="2"/>
      <c r="AE142" s="3"/>
    </row>
    <row r="143" spans="1:31" s="1" customFormat="1" ht="15" x14ac:dyDescent="0.25">
      <c r="C143" s="6">
        <v>42719</v>
      </c>
      <c r="D143" s="6"/>
      <c r="E143" s="2" t="s">
        <v>4712</v>
      </c>
      <c r="H143" s="1" t="s">
        <v>481</v>
      </c>
      <c r="I143" s="1" t="s">
        <v>3076</v>
      </c>
      <c r="J143" s="1" t="s">
        <v>3080</v>
      </c>
      <c r="K143" s="1" t="s">
        <v>3078</v>
      </c>
      <c r="L143" s="4" t="s">
        <v>4152</v>
      </c>
      <c r="M143" s="1" t="s">
        <v>3079</v>
      </c>
      <c r="N143" s="1" t="s">
        <v>3192</v>
      </c>
      <c r="O143" s="1" t="s">
        <v>296</v>
      </c>
      <c r="P143" s="1">
        <v>85118</v>
      </c>
      <c r="AD143" s="2"/>
      <c r="AE143" s="3"/>
    </row>
    <row r="144" spans="1:31" s="1" customFormat="1" ht="15" x14ac:dyDescent="0.25">
      <c r="A144" s="8" t="s">
        <v>2302</v>
      </c>
      <c r="B144" s="1">
        <v>35</v>
      </c>
      <c r="C144" s="6">
        <v>42719</v>
      </c>
      <c r="D144" s="6">
        <v>42355</v>
      </c>
      <c r="E144" s="2"/>
      <c r="G144" s="1" t="s">
        <v>3161</v>
      </c>
      <c r="H144" s="1" t="s">
        <v>3158</v>
      </c>
      <c r="I144" s="1" t="s">
        <v>1617</v>
      </c>
      <c r="J144" s="1" t="s">
        <v>2450</v>
      </c>
      <c r="K144" s="1" t="s">
        <v>815</v>
      </c>
      <c r="L144" s="4" t="s">
        <v>1618</v>
      </c>
      <c r="M144" s="1" t="s">
        <v>4562</v>
      </c>
      <c r="N144" s="1" t="s">
        <v>1622</v>
      </c>
      <c r="O144" s="1" t="s">
        <v>1623</v>
      </c>
      <c r="P144" s="1">
        <v>17222</v>
      </c>
      <c r="Q144" s="1" t="s">
        <v>4712</v>
      </c>
      <c r="Y144" s="1" t="s">
        <v>1621</v>
      </c>
      <c r="AB144" s="2"/>
      <c r="AC144" s="3" t="s">
        <v>3161</v>
      </c>
      <c r="AD144" s="1" t="s">
        <v>2568</v>
      </c>
    </row>
    <row r="145" spans="1:31" s="1" customFormat="1" ht="15" x14ac:dyDescent="0.25">
      <c r="A145" s="8" t="s">
        <v>2303</v>
      </c>
      <c r="B145" s="1">
        <v>35</v>
      </c>
      <c r="C145" s="6">
        <v>42719</v>
      </c>
      <c r="D145" s="6">
        <v>42355</v>
      </c>
      <c r="E145" s="2"/>
      <c r="G145" s="1" t="s">
        <v>3161</v>
      </c>
      <c r="H145" s="1" t="s">
        <v>481</v>
      </c>
      <c r="I145" s="1" t="s">
        <v>1617</v>
      </c>
      <c r="J145" s="1" t="s">
        <v>3178</v>
      </c>
      <c r="K145" s="1" t="s">
        <v>815</v>
      </c>
      <c r="L145" s="4" t="s">
        <v>1618</v>
      </c>
      <c r="M145" s="1" t="s">
        <v>4562</v>
      </c>
      <c r="N145" s="1" t="s">
        <v>1622</v>
      </c>
      <c r="O145" s="1" t="s">
        <v>1623</v>
      </c>
      <c r="P145" s="1">
        <v>17222</v>
      </c>
      <c r="Q145" s="1" t="s">
        <v>4213</v>
      </c>
      <c r="AB145" s="2"/>
      <c r="AC145" s="3" t="s">
        <v>3161</v>
      </c>
      <c r="AD145" s="1" t="s">
        <v>2564</v>
      </c>
    </row>
    <row r="146" spans="1:31" s="1" customFormat="1" ht="15" x14ac:dyDescent="0.25">
      <c r="D146" s="6"/>
      <c r="E146" s="2"/>
      <c r="F146" s="2"/>
      <c r="L146" s="4"/>
      <c r="V146" s="2"/>
      <c r="W146" s="3"/>
    </row>
    <row r="147" spans="1:31" ht="15" x14ac:dyDescent="0.25">
      <c r="C147" s="3">
        <f>COUNTA(C138:C146)</f>
        <v>7</v>
      </c>
      <c r="D147" s="3">
        <f>COUNTA(D138:D146)</f>
        <v>3</v>
      </c>
      <c r="E147" s="3">
        <f>COUNTA(E138:E146)</f>
        <v>4</v>
      </c>
      <c r="F147" s="3">
        <f>COUNTA(F138:F146)</f>
        <v>0</v>
      </c>
      <c r="I147" s="6">
        <f>'[1]Dec 2016'!$J$6</f>
        <v>42719</v>
      </c>
      <c r="J147" s="1" t="s">
        <v>3432</v>
      </c>
    </row>
    <row r="148" spans="1:31" s="1" customFormat="1" ht="15" x14ac:dyDescent="0.25">
      <c r="D148" s="6"/>
      <c r="E148" s="2"/>
      <c r="F148" s="2"/>
      <c r="L148" s="4"/>
      <c r="V148" s="2"/>
      <c r="W148" s="3"/>
    </row>
    <row r="149" spans="1:31" s="1" customFormat="1" ht="15" x14ac:dyDescent="0.25">
      <c r="A149" s="8" t="s">
        <v>1287</v>
      </c>
      <c r="B149" s="1">
        <v>35</v>
      </c>
      <c r="C149" s="6">
        <v>42726</v>
      </c>
      <c r="D149" s="6"/>
      <c r="E149" s="2" t="s">
        <v>4712</v>
      </c>
      <c r="H149" s="1" t="s">
        <v>3158</v>
      </c>
      <c r="I149" s="1" t="s">
        <v>1653</v>
      </c>
      <c r="J149" s="1" t="s">
        <v>2120</v>
      </c>
      <c r="K149" s="1" t="s">
        <v>1655</v>
      </c>
      <c r="L149" s="4" t="s">
        <v>1885</v>
      </c>
      <c r="M149" s="1" t="s">
        <v>1654</v>
      </c>
      <c r="N149" s="1" t="s">
        <v>4425</v>
      </c>
      <c r="O149" s="1" t="s">
        <v>296</v>
      </c>
      <c r="P149" s="1">
        <v>85142</v>
      </c>
      <c r="Z149" s="2"/>
      <c r="AA149" s="3"/>
    </row>
    <row r="150" spans="1:31" s="1" customFormat="1" ht="15" x14ac:dyDescent="0.25">
      <c r="A150" s="1" t="s">
        <v>4447</v>
      </c>
      <c r="B150" s="1">
        <v>35</v>
      </c>
      <c r="C150" s="6">
        <v>42726</v>
      </c>
      <c r="D150" s="6">
        <v>42348</v>
      </c>
      <c r="E150" s="2"/>
      <c r="F150" s="2"/>
      <c r="G150" s="1" t="s">
        <v>3162</v>
      </c>
      <c r="H150" s="1" t="s">
        <v>3158</v>
      </c>
      <c r="I150" s="1" t="s">
        <v>1967</v>
      </c>
      <c r="J150" s="1" t="s">
        <v>294</v>
      </c>
      <c r="K150" s="1" t="s">
        <v>4493</v>
      </c>
      <c r="L150" s="4" t="s">
        <v>4358</v>
      </c>
      <c r="M150" s="1" t="s">
        <v>1652</v>
      </c>
      <c r="N150" s="1" t="s">
        <v>488</v>
      </c>
      <c r="O150" s="1" t="s">
        <v>296</v>
      </c>
      <c r="P150" s="1">
        <v>85205</v>
      </c>
      <c r="Q150" s="1" t="s">
        <v>4712</v>
      </c>
      <c r="AB150" s="2" t="s">
        <v>3499</v>
      </c>
      <c r="AC150" s="3"/>
    </row>
    <row r="151" spans="1:31" s="1" customFormat="1" ht="15" x14ac:dyDescent="0.25">
      <c r="A151" s="8" t="s">
        <v>2310</v>
      </c>
      <c r="B151" s="1">
        <v>35</v>
      </c>
      <c r="C151" s="6">
        <v>42726</v>
      </c>
      <c r="D151" s="6"/>
      <c r="E151" s="2" t="s">
        <v>4712</v>
      </c>
      <c r="H151" s="1" t="s">
        <v>3158</v>
      </c>
      <c r="I151" s="1" t="s">
        <v>1886</v>
      </c>
      <c r="J151" s="1" t="s">
        <v>2335</v>
      </c>
      <c r="K151" s="1" t="s">
        <v>1888</v>
      </c>
      <c r="L151" s="4" t="s">
        <v>1889</v>
      </c>
      <c r="M151" s="1" t="s">
        <v>1890</v>
      </c>
      <c r="N151" s="1" t="s">
        <v>488</v>
      </c>
      <c r="O151" s="1" t="s">
        <v>296</v>
      </c>
      <c r="P151" s="1">
        <v>85204</v>
      </c>
      <c r="Z151" s="2"/>
      <c r="AA151" s="3"/>
    </row>
    <row r="152" spans="1:31" s="1" customFormat="1" ht="15" x14ac:dyDescent="0.25">
      <c r="A152" s="8" t="s">
        <v>2628</v>
      </c>
      <c r="B152" s="1">
        <v>35</v>
      </c>
      <c r="C152" s="6">
        <v>42726</v>
      </c>
      <c r="D152" s="6"/>
      <c r="E152" s="2" t="s">
        <v>4712</v>
      </c>
      <c r="H152" s="1" t="s">
        <v>481</v>
      </c>
      <c r="I152" s="1" t="s">
        <v>1886</v>
      </c>
      <c r="J152" s="1" t="s">
        <v>1887</v>
      </c>
      <c r="K152" s="1" t="s">
        <v>1888</v>
      </c>
      <c r="L152" s="4" t="s">
        <v>1889</v>
      </c>
      <c r="M152" s="1" t="s">
        <v>1890</v>
      </c>
      <c r="N152" s="1" t="s">
        <v>488</v>
      </c>
      <c r="O152" s="1" t="s">
        <v>296</v>
      </c>
      <c r="P152" s="1">
        <v>85204</v>
      </c>
      <c r="Z152" s="2"/>
      <c r="AA152" s="3"/>
    </row>
    <row r="153" spans="1:31" s="1" customFormat="1" ht="15" x14ac:dyDescent="0.25">
      <c r="A153" s="1" t="s">
        <v>2876</v>
      </c>
      <c r="B153" s="1">
        <v>35</v>
      </c>
      <c r="C153" s="6">
        <v>42726</v>
      </c>
      <c r="D153" s="6">
        <v>42348</v>
      </c>
      <c r="E153" s="2"/>
      <c r="H153" s="1" t="s">
        <v>481</v>
      </c>
      <c r="I153" s="1" t="s">
        <v>824</v>
      </c>
      <c r="J153" s="1" t="s">
        <v>144</v>
      </c>
      <c r="K153" s="1" t="s">
        <v>825</v>
      </c>
      <c r="L153" s="4" t="s">
        <v>4358</v>
      </c>
      <c r="M153" s="1" t="s">
        <v>1652</v>
      </c>
      <c r="N153" s="1" t="s">
        <v>488</v>
      </c>
      <c r="O153" s="1" t="s">
        <v>296</v>
      </c>
      <c r="P153" s="1">
        <v>85205</v>
      </c>
      <c r="Q153" s="1" t="s">
        <v>4213</v>
      </c>
      <c r="Z153" s="1" t="s">
        <v>3175</v>
      </c>
      <c r="AA153" s="1" t="s">
        <v>3401</v>
      </c>
      <c r="AB153" s="2" t="s">
        <v>3500</v>
      </c>
      <c r="AC153" s="3" t="s">
        <v>3161</v>
      </c>
      <c r="AD153" s="1" t="s">
        <v>2564</v>
      </c>
    </row>
    <row r="154" spans="1:31" s="1" customFormat="1" ht="15" x14ac:dyDescent="0.25">
      <c r="D154" s="6"/>
      <c r="E154" s="2"/>
      <c r="F154" s="2"/>
      <c r="L154" s="4"/>
      <c r="V154" s="2"/>
      <c r="W154" s="3"/>
    </row>
    <row r="155" spans="1:31" ht="15" x14ac:dyDescent="0.25">
      <c r="C155" s="3">
        <f>COUNTA(C148:C154)</f>
        <v>5</v>
      </c>
      <c r="D155" s="3">
        <f>COUNTA(D148:D154)</f>
        <v>2</v>
      </c>
      <c r="E155" s="3">
        <f>COUNTA(E148:E154)</f>
        <v>3</v>
      </c>
      <c r="F155" s="3">
        <f>COUNTA(F148:F154)</f>
        <v>0</v>
      </c>
      <c r="I155" s="6">
        <f>'[1]Dec 2016'!$K$6</f>
        <v>42726</v>
      </c>
      <c r="J155" s="1" t="s">
        <v>3432</v>
      </c>
    </row>
    <row r="156" spans="1:31" s="1" customFormat="1" ht="15" x14ac:dyDescent="0.25">
      <c r="D156" s="6"/>
      <c r="E156" s="2"/>
      <c r="F156" s="2"/>
      <c r="L156" s="4"/>
      <c r="V156" s="2"/>
      <c r="W156" s="3"/>
    </row>
    <row r="157" spans="1:31" s="1" customFormat="1" ht="15" x14ac:dyDescent="0.25">
      <c r="A157" s="8" t="s">
        <v>3365</v>
      </c>
      <c r="B157" s="1">
        <v>35</v>
      </c>
      <c r="C157" s="6">
        <v>42730</v>
      </c>
      <c r="D157" s="6"/>
      <c r="E157" s="2" t="s">
        <v>4712</v>
      </c>
      <c r="G157" s="1" t="s">
        <v>3161</v>
      </c>
      <c r="H157" s="1" t="s">
        <v>3158</v>
      </c>
      <c r="I157" s="1" t="s">
        <v>4457</v>
      </c>
      <c r="J157" s="1" t="s">
        <v>3722</v>
      </c>
      <c r="K157" s="1" t="s">
        <v>4458</v>
      </c>
      <c r="L157" s="4" t="s">
        <v>3145</v>
      </c>
      <c r="M157" s="1" t="s">
        <v>3912</v>
      </c>
      <c r="N157" s="1" t="s">
        <v>488</v>
      </c>
      <c r="O157" s="1" t="s">
        <v>296</v>
      </c>
      <c r="P157" s="1">
        <v>85206</v>
      </c>
      <c r="Q157" s="1" t="s">
        <v>4213</v>
      </c>
      <c r="AB157" s="1" t="s">
        <v>721</v>
      </c>
      <c r="AE157" s="3"/>
    </row>
    <row r="158" spans="1:31" s="1" customFormat="1" ht="15" x14ac:dyDescent="0.25">
      <c r="A158" s="8" t="s">
        <v>4161</v>
      </c>
      <c r="B158" s="1">
        <v>35</v>
      </c>
      <c r="C158" s="6">
        <v>42730</v>
      </c>
      <c r="D158" s="6"/>
      <c r="E158" s="2" t="s">
        <v>4712</v>
      </c>
      <c r="H158" s="1" t="s">
        <v>3158</v>
      </c>
      <c r="I158" s="1" t="s">
        <v>3909</v>
      </c>
      <c r="J158" s="1" t="s">
        <v>4000</v>
      </c>
      <c r="K158" s="1" t="s">
        <v>3910</v>
      </c>
      <c r="L158" s="4" t="s">
        <v>3911</v>
      </c>
      <c r="M158" s="1" t="s">
        <v>3784</v>
      </c>
      <c r="N158" s="1" t="s">
        <v>4425</v>
      </c>
      <c r="O158" s="1" t="s">
        <v>296</v>
      </c>
      <c r="P158" s="1">
        <v>85142</v>
      </c>
      <c r="AB158" s="1" t="s">
        <v>3781</v>
      </c>
      <c r="AE158" s="3"/>
    </row>
    <row r="159" spans="1:31" s="1" customFormat="1" ht="15" x14ac:dyDescent="0.25">
      <c r="A159" s="8" t="s">
        <v>1233</v>
      </c>
      <c r="B159" s="1">
        <v>35</v>
      </c>
      <c r="C159" s="6">
        <v>42733</v>
      </c>
      <c r="D159" s="6"/>
      <c r="E159" s="2" t="s">
        <v>4712</v>
      </c>
      <c r="H159" s="1" t="s">
        <v>481</v>
      </c>
      <c r="I159" s="1" t="s">
        <v>3781</v>
      </c>
      <c r="J159" s="1" t="s">
        <v>4714</v>
      </c>
      <c r="K159" s="1" t="s">
        <v>3782</v>
      </c>
      <c r="L159" s="4" t="s">
        <v>3783</v>
      </c>
      <c r="M159" s="1" t="s">
        <v>3784</v>
      </c>
      <c r="N159" s="1" t="s">
        <v>4425</v>
      </c>
      <c r="O159" s="1" t="s">
        <v>296</v>
      </c>
      <c r="P159" s="1">
        <v>85142</v>
      </c>
      <c r="Z159" s="2"/>
      <c r="AA159" s="3"/>
      <c r="AB159" s="1" t="s">
        <v>4409</v>
      </c>
    </row>
    <row r="160" spans="1:31" s="1" customFormat="1" ht="15" x14ac:dyDescent="0.25">
      <c r="A160" s="8" t="s">
        <v>4158</v>
      </c>
      <c r="B160" s="1">
        <v>35</v>
      </c>
      <c r="C160" s="6">
        <v>42733</v>
      </c>
      <c r="D160" s="6"/>
      <c r="E160" s="2" t="s">
        <v>4712</v>
      </c>
      <c r="H160" s="1" t="s">
        <v>481</v>
      </c>
      <c r="I160" s="1" t="s">
        <v>719</v>
      </c>
      <c r="J160" s="1" t="s">
        <v>5062</v>
      </c>
      <c r="L160" s="4" t="s">
        <v>720</v>
      </c>
      <c r="Z160" s="2"/>
      <c r="AA160" s="3"/>
    </row>
    <row r="161" spans="1:48" s="1" customFormat="1" ht="15" x14ac:dyDescent="0.25">
      <c r="A161" s="8" t="s">
        <v>2635</v>
      </c>
      <c r="B161" s="1">
        <v>35</v>
      </c>
      <c r="C161" s="6">
        <v>42733</v>
      </c>
      <c r="D161" s="6"/>
      <c r="E161" s="2" t="s">
        <v>4712</v>
      </c>
      <c r="H161" s="1" t="s">
        <v>3158</v>
      </c>
      <c r="I161" s="1" t="s">
        <v>4157</v>
      </c>
      <c r="J161" s="1" t="s">
        <v>3159</v>
      </c>
      <c r="K161" s="1" t="s">
        <v>3929</v>
      </c>
      <c r="L161" s="4" t="s">
        <v>3930</v>
      </c>
      <c r="AA161" s="2"/>
      <c r="AB161" s="3"/>
    </row>
    <row r="162" spans="1:48" s="1" customFormat="1" ht="15" x14ac:dyDescent="0.25">
      <c r="C162" s="2">
        <v>42733</v>
      </c>
      <c r="D162" s="2"/>
      <c r="E162" s="2" t="s">
        <v>4712</v>
      </c>
      <c r="H162" s="1" t="s">
        <v>3158</v>
      </c>
      <c r="I162" s="1" t="s">
        <v>3873</v>
      </c>
      <c r="J162" s="1" t="s">
        <v>3913</v>
      </c>
      <c r="L162" s="4" t="s">
        <v>4212</v>
      </c>
      <c r="M162" s="1" t="s">
        <v>3915</v>
      </c>
      <c r="N162" s="1" t="s">
        <v>488</v>
      </c>
      <c r="O162" s="1" t="s">
        <v>3193</v>
      </c>
      <c r="P162" s="1">
        <v>85206</v>
      </c>
      <c r="Q162" s="1" t="s">
        <v>4213</v>
      </c>
      <c r="Z162" s="2"/>
      <c r="AA162" s="3"/>
    </row>
    <row r="163" spans="1:48" s="1" customFormat="1" ht="15" x14ac:dyDescent="0.25">
      <c r="C163" s="2">
        <v>42733</v>
      </c>
      <c r="D163" s="2"/>
      <c r="E163" s="2" t="s">
        <v>4712</v>
      </c>
      <c r="H163" s="1" t="s">
        <v>481</v>
      </c>
      <c r="I163" s="1" t="s">
        <v>3873</v>
      </c>
      <c r="J163" s="1" t="s">
        <v>3914</v>
      </c>
      <c r="L163" s="4" t="s">
        <v>4212</v>
      </c>
      <c r="M163" s="1" t="s">
        <v>3915</v>
      </c>
      <c r="N163" s="1" t="s">
        <v>488</v>
      </c>
      <c r="O163" s="1" t="s">
        <v>3193</v>
      </c>
      <c r="P163" s="1">
        <v>85206</v>
      </c>
      <c r="Q163" s="1" t="s">
        <v>4213</v>
      </c>
      <c r="Z163" s="2"/>
      <c r="AA163" s="3"/>
    </row>
    <row r="164" spans="1:48" s="1" customFormat="1" ht="15" x14ac:dyDescent="0.25">
      <c r="D164" s="6"/>
      <c r="E164" s="2"/>
      <c r="F164" s="2"/>
      <c r="L164" s="4"/>
      <c r="V164" s="2"/>
      <c r="W164" s="3"/>
    </row>
    <row r="165" spans="1:48" ht="15" x14ac:dyDescent="0.25">
      <c r="C165" s="3">
        <f>COUNTA(C156:C164)</f>
        <v>7</v>
      </c>
      <c r="D165" s="3">
        <f>COUNTA(D156:D164)</f>
        <v>0</v>
      </c>
      <c r="E165" s="3">
        <f>COUNTA(E156:E164)</f>
        <v>7</v>
      </c>
      <c r="F165" s="3">
        <f>COUNTA(F156:F164)</f>
        <v>0</v>
      </c>
      <c r="I165" s="6">
        <f>'[1]Dec 2016'!$L$6</f>
        <v>42733</v>
      </c>
      <c r="J165" s="1" t="s">
        <v>3432</v>
      </c>
    </row>
    <row r="166" spans="1:48" s="1" customFormat="1" ht="15" x14ac:dyDescent="0.25">
      <c r="D166" s="6"/>
      <c r="E166" s="2"/>
      <c r="F166" s="2"/>
      <c r="L166" s="4"/>
      <c r="V166" s="2"/>
      <c r="W166" s="3"/>
    </row>
    <row r="167" spans="1:48" s="1" customFormat="1" ht="15" x14ac:dyDescent="0.25">
      <c r="D167" s="6"/>
      <c r="E167" s="2"/>
      <c r="F167" s="2"/>
      <c r="L167" s="4"/>
      <c r="V167" s="2"/>
      <c r="W167" s="3"/>
    </row>
    <row r="168" spans="1:48" ht="15" x14ac:dyDescent="0.25">
      <c r="C168" s="3">
        <f>C147+C137+C128+C155+C165</f>
        <v>31</v>
      </c>
      <c r="D168" s="3">
        <f>D147+D137+D128+D155+D165</f>
        <v>9</v>
      </c>
      <c r="E168" s="3">
        <f>E147+E137+E128+E155+E165</f>
        <v>22</v>
      </c>
      <c r="F168" s="3">
        <f>F147+F137+F128+F155+F165</f>
        <v>1</v>
      </c>
      <c r="I168" s="11" t="s">
        <v>2767</v>
      </c>
      <c r="J168" s="1" t="s">
        <v>3432</v>
      </c>
      <c r="N168" s="5"/>
    </row>
    <row r="169" spans="1:48" s="1" customFormat="1" ht="15" x14ac:dyDescent="0.25">
      <c r="D169" s="6"/>
      <c r="E169" s="2"/>
      <c r="F169" s="2"/>
      <c r="L169" s="4"/>
      <c r="V169" s="2"/>
      <c r="W169" s="3"/>
    </row>
    <row r="170" spans="1:48" s="1" customFormat="1" ht="15" x14ac:dyDescent="0.25">
      <c r="D170" s="6"/>
      <c r="E170" s="2"/>
      <c r="F170" s="2"/>
      <c r="L170" s="4"/>
      <c r="V170" s="2"/>
      <c r="W170" s="3"/>
    </row>
    <row r="171" spans="1:48" ht="15" x14ac:dyDescent="0.25">
      <c r="C171" s="3">
        <f>C168+C119</f>
        <v>134</v>
      </c>
      <c r="D171" s="3">
        <f>D168+D119</f>
        <v>96</v>
      </c>
      <c r="E171" s="3">
        <f>E168+E119</f>
        <v>38</v>
      </c>
      <c r="F171" s="3">
        <f>F168+F119</f>
        <v>8</v>
      </c>
      <c r="I171" s="11" t="s">
        <v>2672</v>
      </c>
      <c r="J171" s="1" t="s">
        <v>3432</v>
      </c>
      <c r="N171" s="5"/>
    </row>
    <row r="172" spans="1:48" s="1" customFormat="1" ht="15" x14ac:dyDescent="0.25"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</row>
    <row r="173" spans="1:48" s="1" customFormat="1" ht="15" x14ac:dyDescent="0.25"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</row>
    <row r="174" spans="1:48" s="1" customFormat="1" ht="15" x14ac:dyDescent="0.25"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</row>
    <row r="175" spans="1:48" s="1" customFormat="1" ht="15" x14ac:dyDescent="0.25">
      <c r="C175" s="6">
        <v>42740</v>
      </c>
      <c r="D175" s="6">
        <v>42376</v>
      </c>
      <c r="E175" s="2"/>
      <c r="G175" s="1" t="s">
        <v>3161</v>
      </c>
      <c r="H175" s="1" t="s">
        <v>3158</v>
      </c>
      <c r="I175" s="1" t="s">
        <v>1810</v>
      </c>
      <c r="J175" s="1" t="s">
        <v>2986</v>
      </c>
      <c r="K175" s="1" t="s">
        <v>3200</v>
      </c>
      <c r="L175" s="4" t="s">
        <v>5184</v>
      </c>
      <c r="M175" s="1" t="s">
        <v>2941</v>
      </c>
      <c r="N175" s="1" t="s">
        <v>3201</v>
      </c>
      <c r="O175" s="1" t="s">
        <v>615</v>
      </c>
      <c r="P175" s="1">
        <v>48134</v>
      </c>
      <c r="Q175" s="1" t="s">
        <v>4712</v>
      </c>
      <c r="AB175" s="2"/>
      <c r="AC175" s="3"/>
      <c r="AD175" s="1" t="s">
        <v>2568</v>
      </c>
    </row>
    <row r="176" spans="1:48" s="1" customFormat="1" ht="15" x14ac:dyDescent="0.25">
      <c r="C176" s="6">
        <v>42740</v>
      </c>
      <c r="D176" s="6">
        <v>42376</v>
      </c>
      <c r="E176" s="2"/>
      <c r="G176" s="1" t="s">
        <v>3161</v>
      </c>
      <c r="H176" s="1" t="s">
        <v>481</v>
      </c>
      <c r="I176" s="1" t="s">
        <v>5181</v>
      </c>
      <c r="J176" s="1" t="s">
        <v>3030</v>
      </c>
      <c r="K176" s="1" t="s">
        <v>1815</v>
      </c>
      <c r="L176" s="4" t="s">
        <v>5184</v>
      </c>
      <c r="M176" s="1" t="s">
        <v>2941</v>
      </c>
      <c r="N176" s="1" t="s">
        <v>3201</v>
      </c>
      <c r="O176" s="1" t="s">
        <v>615</v>
      </c>
      <c r="P176" s="1">
        <v>48134</v>
      </c>
      <c r="Q176" s="1" t="s">
        <v>4213</v>
      </c>
      <c r="AB176" s="2"/>
      <c r="AC176" s="3"/>
      <c r="AD176" s="1" t="s">
        <v>2564</v>
      </c>
    </row>
    <row r="177" spans="1:80" s="1" customFormat="1" ht="15" x14ac:dyDescent="0.25">
      <c r="A177" s="8" t="s">
        <v>2638</v>
      </c>
      <c r="B177" s="1">
        <v>35</v>
      </c>
      <c r="C177" s="6">
        <v>42740</v>
      </c>
      <c r="D177" s="6">
        <v>42376</v>
      </c>
      <c r="E177" s="2"/>
      <c r="G177" s="1" t="s">
        <v>3161</v>
      </c>
      <c r="H177" s="1" t="s">
        <v>3158</v>
      </c>
      <c r="I177" s="1" t="s">
        <v>4805</v>
      </c>
      <c r="J177" s="1" t="s">
        <v>2983</v>
      </c>
      <c r="K177" s="1" t="s">
        <v>3927</v>
      </c>
      <c r="L177" s="4" t="s">
        <v>3928</v>
      </c>
      <c r="M177" s="1" t="s">
        <v>3067</v>
      </c>
      <c r="N177" s="1" t="s">
        <v>5031</v>
      </c>
      <c r="O177" s="1" t="s">
        <v>296</v>
      </c>
      <c r="P177" s="1">
        <v>85219</v>
      </c>
      <c r="AB177" s="1" t="s">
        <v>3459</v>
      </c>
      <c r="AC177" s="3"/>
    </row>
    <row r="178" spans="1:80" s="1" customFormat="1" ht="15" x14ac:dyDescent="0.25">
      <c r="A178" s="8" t="s">
        <v>2309</v>
      </c>
      <c r="B178" s="1">
        <v>35</v>
      </c>
      <c r="C178" s="6">
        <v>42740</v>
      </c>
      <c r="D178" s="6">
        <v>42376</v>
      </c>
      <c r="E178" s="2"/>
      <c r="G178" s="1" t="s">
        <v>3161</v>
      </c>
      <c r="H178" s="1" t="s">
        <v>481</v>
      </c>
      <c r="I178" s="1" t="s">
        <v>4805</v>
      </c>
      <c r="J178" s="1" t="s">
        <v>4806</v>
      </c>
      <c r="K178" s="1" t="s">
        <v>3927</v>
      </c>
      <c r="L178" s="4" t="s">
        <v>3928</v>
      </c>
      <c r="M178" s="1" t="s">
        <v>2943</v>
      </c>
      <c r="N178" s="1" t="s">
        <v>4981</v>
      </c>
      <c r="O178" s="1" t="s">
        <v>3575</v>
      </c>
      <c r="AB178" s="1" t="s">
        <v>3311</v>
      </c>
      <c r="AC178" s="3"/>
    </row>
    <row r="179" spans="1:80" s="1" customFormat="1" ht="15" x14ac:dyDescent="0.25">
      <c r="C179" s="6">
        <v>42740</v>
      </c>
      <c r="D179" s="6">
        <v>42376</v>
      </c>
      <c r="E179" s="2"/>
      <c r="G179" s="1" t="s">
        <v>3161</v>
      </c>
      <c r="H179" s="1" t="s">
        <v>481</v>
      </c>
      <c r="I179" s="1" t="s">
        <v>636</v>
      </c>
      <c r="J179" s="1" t="s">
        <v>3313</v>
      </c>
      <c r="K179" s="1" t="s">
        <v>3916</v>
      </c>
      <c r="L179" s="4" t="s">
        <v>482</v>
      </c>
      <c r="M179" s="1" t="s">
        <v>638</v>
      </c>
      <c r="N179" s="1" t="s">
        <v>488</v>
      </c>
      <c r="O179" s="1" t="s">
        <v>296</v>
      </c>
      <c r="P179" s="1">
        <v>85205</v>
      </c>
      <c r="Q179" s="1" t="s">
        <v>4712</v>
      </c>
      <c r="W179" s="1" t="s">
        <v>486</v>
      </c>
      <c r="X179" s="1" t="s">
        <v>486</v>
      </c>
      <c r="Y179" s="1" t="s">
        <v>486</v>
      </c>
      <c r="AA179" s="1" t="s">
        <v>486</v>
      </c>
      <c r="AB179" s="1" t="s">
        <v>149</v>
      </c>
      <c r="AC179" s="1" t="s">
        <v>486</v>
      </c>
      <c r="AD179" s="1" t="s">
        <v>486</v>
      </c>
      <c r="AE179" s="1" t="s">
        <v>486</v>
      </c>
      <c r="AF179" s="1" t="s">
        <v>486</v>
      </c>
      <c r="AG179" s="1" t="s">
        <v>486</v>
      </c>
      <c r="AH179" s="1" t="s">
        <v>486</v>
      </c>
      <c r="AI179" s="1" t="s">
        <v>486</v>
      </c>
      <c r="AJ179" s="1" t="s">
        <v>486</v>
      </c>
      <c r="AK179" s="1" t="s">
        <v>486</v>
      </c>
      <c r="AL179" s="1" t="s">
        <v>486</v>
      </c>
      <c r="AM179" s="1" t="s">
        <v>486</v>
      </c>
      <c r="AN179" s="1" t="s">
        <v>486</v>
      </c>
      <c r="AO179" s="1" t="s">
        <v>486</v>
      </c>
      <c r="AP179" s="1" t="s">
        <v>486</v>
      </c>
      <c r="AQ179" s="1" t="s">
        <v>486</v>
      </c>
      <c r="AR179" s="1" t="s">
        <v>486</v>
      </c>
      <c r="AS179" s="1" t="s">
        <v>486</v>
      </c>
      <c r="AT179" s="1" t="s">
        <v>486</v>
      </c>
      <c r="AU179" s="1" t="s">
        <v>486</v>
      </c>
      <c r="AV179" s="1" t="s">
        <v>486</v>
      </c>
      <c r="AW179" s="1" t="s">
        <v>486</v>
      </c>
      <c r="AX179" s="1" t="s">
        <v>486</v>
      </c>
      <c r="AY179" s="1" t="s">
        <v>486</v>
      </c>
      <c r="AZ179" s="1" t="s">
        <v>486</v>
      </c>
      <c r="BA179" s="1" t="s">
        <v>486</v>
      </c>
      <c r="BB179" s="1" t="s">
        <v>486</v>
      </c>
      <c r="BC179" s="1" t="s">
        <v>486</v>
      </c>
      <c r="BD179" s="1" t="s">
        <v>486</v>
      </c>
      <c r="BE179" s="1" t="s">
        <v>486</v>
      </c>
      <c r="BF179" s="1" t="s">
        <v>486</v>
      </c>
      <c r="BG179" s="1" t="s">
        <v>486</v>
      </c>
      <c r="BH179" s="1" t="s">
        <v>486</v>
      </c>
      <c r="BI179" s="1" t="s">
        <v>486</v>
      </c>
      <c r="BJ179" s="1" t="s">
        <v>486</v>
      </c>
      <c r="BK179" s="1" t="s">
        <v>486</v>
      </c>
      <c r="BL179" s="1" t="s">
        <v>486</v>
      </c>
      <c r="BM179" s="1" t="s">
        <v>486</v>
      </c>
      <c r="BN179" s="1" t="s">
        <v>486</v>
      </c>
      <c r="BO179" s="1" t="s">
        <v>486</v>
      </c>
      <c r="BP179" s="1" t="s">
        <v>486</v>
      </c>
      <c r="BQ179" s="1" t="s">
        <v>486</v>
      </c>
      <c r="BR179" s="1" t="s">
        <v>486</v>
      </c>
      <c r="BS179" s="1" t="s">
        <v>486</v>
      </c>
      <c r="BT179" s="1" t="s">
        <v>486</v>
      </c>
      <c r="BU179" s="1" t="s">
        <v>486</v>
      </c>
      <c r="BV179" s="1" t="s">
        <v>486</v>
      </c>
      <c r="BW179" s="1" t="s">
        <v>486</v>
      </c>
      <c r="BX179" s="1" t="s">
        <v>486</v>
      </c>
      <c r="BY179" s="1" t="s">
        <v>486</v>
      </c>
      <c r="BZ179" s="1" t="s">
        <v>486</v>
      </c>
      <c r="CA179" s="1" t="s">
        <v>486</v>
      </c>
      <c r="CB179" s="1" t="s">
        <v>486</v>
      </c>
    </row>
    <row r="180" spans="1:80" s="1" customFormat="1" ht="15" x14ac:dyDescent="0.25">
      <c r="C180" s="6">
        <v>42740</v>
      </c>
      <c r="D180" s="6">
        <v>42376</v>
      </c>
      <c r="E180" s="2"/>
      <c r="G180" s="1" t="s">
        <v>3161</v>
      </c>
      <c r="H180" s="1" t="s">
        <v>3158</v>
      </c>
      <c r="I180" s="1" t="s">
        <v>636</v>
      </c>
      <c r="J180" s="1" t="s">
        <v>149</v>
      </c>
      <c r="K180" s="1" t="s">
        <v>637</v>
      </c>
      <c r="L180" s="4" t="s">
        <v>482</v>
      </c>
      <c r="M180" s="1" t="s">
        <v>638</v>
      </c>
      <c r="N180" s="1" t="s">
        <v>488</v>
      </c>
      <c r="O180" s="1" t="s">
        <v>296</v>
      </c>
      <c r="P180" s="1">
        <v>85205</v>
      </c>
      <c r="Q180" s="1" t="s">
        <v>4213</v>
      </c>
      <c r="W180" s="1" t="s">
        <v>486</v>
      </c>
      <c r="X180" s="1" t="s">
        <v>486</v>
      </c>
      <c r="Y180" s="1" t="s">
        <v>486</v>
      </c>
      <c r="AA180" s="1" t="s">
        <v>486</v>
      </c>
      <c r="AB180" s="1" t="s">
        <v>3313</v>
      </c>
      <c r="AC180" s="1" t="s">
        <v>486</v>
      </c>
      <c r="AD180" s="1" t="s">
        <v>486</v>
      </c>
      <c r="AE180" s="1" t="s">
        <v>486</v>
      </c>
      <c r="AF180" s="1" t="s">
        <v>486</v>
      </c>
      <c r="AG180" s="1" t="s">
        <v>486</v>
      </c>
      <c r="AH180" s="1" t="s">
        <v>486</v>
      </c>
      <c r="AI180" s="1" t="s">
        <v>486</v>
      </c>
      <c r="AJ180" s="1" t="s">
        <v>486</v>
      </c>
      <c r="AK180" s="1" t="s">
        <v>486</v>
      </c>
      <c r="AL180" s="1" t="s">
        <v>486</v>
      </c>
      <c r="AM180" s="1" t="s">
        <v>486</v>
      </c>
      <c r="AN180" s="1" t="s">
        <v>486</v>
      </c>
      <c r="AO180" s="1" t="s">
        <v>486</v>
      </c>
      <c r="AP180" s="1" t="s">
        <v>486</v>
      </c>
      <c r="AQ180" s="1" t="s">
        <v>486</v>
      </c>
      <c r="AR180" s="1" t="s">
        <v>486</v>
      </c>
      <c r="AS180" s="1" t="s">
        <v>486</v>
      </c>
      <c r="AT180" s="1" t="s">
        <v>486</v>
      </c>
      <c r="AU180" s="1" t="s">
        <v>486</v>
      </c>
      <c r="AV180" s="1" t="s">
        <v>486</v>
      </c>
      <c r="AW180" s="1" t="s">
        <v>486</v>
      </c>
      <c r="AX180" s="1" t="s">
        <v>486</v>
      </c>
      <c r="AY180" s="1" t="s">
        <v>486</v>
      </c>
      <c r="AZ180" s="1" t="s">
        <v>486</v>
      </c>
      <c r="BA180" s="1" t="s">
        <v>486</v>
      </c>
      <c r="BB180" s="1" t="s">
        <v>486</v>
      </c>
      <c r="BC180" s="1" t="s">
        <v>486</v>
      </c>
      <c r="BD180" s="1" t="s">
        <v>486</v>
      </c>
      <c r="BE180" s="1" t="s">
        <v>486</v>
      </c>
      <c r="BF180" s="1" t="s">
        <v>486</v>
      </c>
      <c r="BG180" s="1" t="s">
        <v>486</v>
      </c>
      <c r="BH180" s="1" t="s">
        <v>486</v>
      </c>
      <c r="BI180" s="1" t="s">
        <v>486</v>
      </c>
      <c r="BJ180" s="1" t="s">
        <v>486</v>
      </c>
      <c r="BK180" s="1" t="s">
        <v>486</v>
      </c>
      <c r="BL180" s="1" t="s">
        <v>486</v>
      </c>
      <c r="BM180" s="1" t="s">
        <v>486</v>
      </c>
      <c r="BN180" s="1" t="s">
        <v>486</v>
      </c>
      <c r="BO180" s="1" t="s">
        <v>486</v>
      </c>
      <c r="BP180" s="1" t="s">
        <v>486</v>
      </c>
      <c r="BQ180" s="1" t="s">
        <v>486</v>
      </c>
      <c r="BR180" s="1" t="s">
        <v>486</v>
      </c>
      <c r="BS180" s="1" t="s">
        <v>486</v>
      </c>
      <c r="BT180" s="1" t="s">
        <v>486</v>
      </c>
      <c r="BU180" s="1" t="s">
        <v>486</v>
      </c>
      <c r="BV180" s="1" t="s">
        <v>486</v>
      </c>
      <c r="BW180" s="1" t="s">
        <v>486</v>
      </c>
      <c r="BX180" s="1" t="s">
        <v>486</v>
      </c>
      <c r="BY180" s="1" t="s">
        <v>486</v>
      </c>
      <c r="BZ180" s="1" t="s">
        <v>486</v>
      </c>
      <c r="CA180" s="1" t="s">
        <v>486</v>
      </c>
      <c r="CB180" s="1" t="s">
        <v>486</v>
      </c>
    </row>
    <row r="181" spans="1:80" s="1" customFormat="1" ht="15" x14ac:dyDescent="0.25">
      <c r="A181" s="8" t="s">
        <v>3367</v>
      </c>
      <c r="B181" s="1">
        <v>35</v>
      </c>
      <c r="C181" s="6">
        <v>42740</v>
      </c>
      <c r="D181" s="6"/>
      <c r="E181" s="2" t="s">
        <v>4712</v>
      </c>
      <c r="H181" s="1" t="s">
        <v>481</v>
      </c>
      <c r="I181" s="1" t="s">
        <v>4662</v>
      </c>
      <c r="J181" s="1" t="s">
        <v>299</v>
      </c>
      <c r="K181" s="1" t="s">
        <v>3926</v>
      </c>
      <c r="L181" s="4" t="s">
        <v>2292</v>
      </c>
      <c r="M181" s="1" t="s">
        <v>5167</v>
      </c>
      <c r="N181" s="1" t="s">
        <v>488</v>
      </c>
      <c r="O181" s="1" t="s">
        <v>296</v>
      </c>
      <c r="P181" s="1">
        <v>85209</v>
      </c>
      <c r="Q181" s="1" t="s">
        <v>4213</v>
      </c>
      <c r="AB181" s="2" t="s">
        <v>3350</v>
      </c>
      <c r="AC181" s="3"/>
      <c r="AD181" s="1" t="s">
        <v>2564</v>
      </c>
    </row>
    <row r="182" spans="1:80" s="1" customFormat="1" ht="15" x14ac:dyDescent="0.25">
      <c r="C182" s="6">
        <v>42740</v>
      </c>
      <c r="D182" s="6"/>
      <c r="E182" s="2" t="s">
        <v>4712</v>
      </c>
      <c r="H182" s="1" t="s">
        <v>3158</v>
      </c>
      <c r="I182" s="1" t="s">
        <v>2855</v>
      </c>
      <c r="J182" s="1" t="s">
        <v>3917</v>
      </c>
      <c r="K182" s="1" t="s">
        <v>3918</v>
      </c>
      <c r="L182" s="4" t="s">
        <v>3919</v>
      </c>
      <c r="M182" s="1" t="s">
        <v>3921</v>
      </c>
      <c r="N182" s="1" t="s">
        <v>3920</v>
      </c>
      <c r="O182" s="1" t="s">
        <v>296</v>
      </c>
      <c r="P182" s="1">
        <v>85268</v>
      </c>
      <c r="AB182" s="2" t="s">
        <v>3922</v>
      </c>
      <c r="AC182" s="3"/>
    </row>
    <row r="183" spans="1:80" s="1" customFormat="1" ht="15" x14ac:dyDescent="0.25">
      <c r="A183" s="8" t="s">
        <v>4802</v>
      </c>
      <c r="B183" s="1">
        <v>35</v>
      </c>
      <c r="C183" s="6">
        <v>42740</v>
      </c>
      <c r="D183" s="6">
        <v>42355</v>
      </c>
      <c r="E183" s="2"/>
      <c r="H183" s="1" t="s">
        <v>3158</v>
      </c>
      <c r="I183" s="1" t="s">
        <v>3064</v>
      </c>
      <c r="J183" s="1" t="s">
        <v>3033</v>
      </c>
      <c r="K183" s="1" t="s">
        <v>146</v>
      </c>
      <c r="L183" s="4"/>
      <c r="M183" s="1" t="s">
        <v>3067</v>
      </c>
      <c r="N183" s="1" t="s">
        <v>5031</v>
      </c>
      <c r="O183" s="1" t="s">
        <v>296</v>
      </c>
      <c r="P183" s="1">
        <v>85119</v>
      </c>
      <c r="Q183" s="8"/>
      <c r="R183" s="8"/>
      <c r="Z183" s="1" t="s">
        <v>3196</v>
      </c>
      <c r="AA183" s="1" t="s">
        <v>3189</v>
      </c>
      <c r="AB183" s="2" t="s">
        <v>4610</v>
      </c>
      <c r="AC183" s="3" t="s">
        <v>3161</v>
      </c>
    </row>
    <row r="184" spans="1:80" s="1" customFormat="1" ht="15" x14ac:dyDescent="0.25">
      <c r="C184" s="6">
        <v>42740</v>
      </c>
      <c r="D184" s="6"/>
      <c r="E184" s="2" t="s">
        <v>4712</v>
      </c>
      <c r="H184" s="1" t="s">
        <v>481</v>
      </c>
      <c r="I184" s="1" t="s">
        <v>3922</v>
      </c>
      <c r="J184" s="1" t="s">
        <v>3790</v>
      </c>
      <c r="K184" s="1" t="s">
        <v>3923</v>
      </c>
      <c r="L184" s="4" t="s">
        <v>3924</v>
      </c>
      <c r="M184" s="1" t="s">
        <v>3921</v>
      </c>
      <c r="N184" s="1" t="s">
        <v>3920</v>
      </c>
      <c r="O184" s="1" t="s">
        <v>296</v>
      </c>
      <c r="P184" s="1">
        <v>85268</v>
      </c>
      <c r="AB184" s="2" t="s">
        <v>3925</v>
      </c>
      <c r="AC184" s="3"/>
    </row>
    <row r="185" spans="1:80" s="1" customFormat="1" ht="15" x14ac:dyDescent="0.25"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</row>
    <row r="186" spans="1:80" s="1" customFormat="1" ht="15" x14ac:dyDescent="0.25"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</row>
    <row r="187" spans="1:80" ht="15" x14ac:dyDescent="0.25">
      <c r="C187" s="3">
        <f>COUNTA(C173:C186)</f>
        <v>10</v>
      </c>
      <c r="D187" s="3">
        <f>COUNTA(D173:D186)</f>
        <v>7</v>
      </c>
      <c r="E187" s="3">
        <f>COUNTA(E173:E186)</f>
        <v>3</v>
      </c>
      <c r="F187" s="3">
        <f>COUNTA(F173:F186)</f>
        <v>0</v>
      </c>
      <c r="I187" s="6">
        <v>42740</v>
      </c>
      <c r="J187" s="1" t="s">
        <v>3432</v>
      </c>
    </row>
    <row r="188" spans="1:80" s="1" customFormat="1" ht="15" x14ac:dyDescent="0.25"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</row>
    <row r="189" spans="1:80" s="1" customFormat="1" ht="15" x14ac:dyDescent="0.25">
      <c r="A189" s="8" t="s">
        <v>4891</v>
      </c>
      <c r="B189" s="1" t="s">
        <v>1058</v>
      </c>
      <c r="C189" s="6">
        <v>42747</v>
      </c>
      <c r="D189" s="6">
        <v>42355</v>
      </c>
      <c r="E189" s="2"/>
      <c r="G189" s="1" t="s">
        <v>3161</v>
      </c>
      <c r="H189" s="1" t="s">
        <v>481</v>
      </c>
      <c r="I189" s="1" t="s">
        <v>651</v>
      </c>
      <c r="J189" s="1" t="s">
        <v>4151</v>
      </c>
      <c r="K189" s="1" t="s">
        <v>3931</v>
      </c>
      <c r="L189" s="4" t="s">
        <v>5028</v>
      </c>
      <c r="M189" s="1" t="s">
        <v>5030</v>
      </c>
      <c r="N189" s="1" t="s">
        <v>5031</v>
      </c>
      <c r="O189" s="1" t="s">
        <v>296</v>
      </c>
      <c r="P189" s="1">
        <v>85119</v>
      </c>
      <c r="Q189" s="1" t="s">
        <v>4213</v>
      </c>
      <c r="S189" s="1">
        <v>1</v>
      </c>
      <c r="T189" s="1" t="s">
        <v>3358</v>
      </c>
      <c r="Z189" s="1" t="s">
        <v>3160</v>
      </c>
      <c r="AA189" s="1" t="s">
        <v>3161</v>
      </c>
      <c r="AB189" s="2" t="s">
        <v>2377</v>
      </c>
      <c r="AC189" s="3" t="s">
        <v>3161</v>
      </c>
      <c r="AD189" s="1" t="s">
        <v>2388</v>
      </c>
    </row>
    <row r="190" spans="1:80" s="1" customFormat="1" ht="15" x14ac:dyDescent="0.25">
      <c r="A190" s="8" t="s">
        <v>1798</v>
      </c>
      <c r="B190" s="1">
        <v>35</v>
      </c>
      <c r="C190" s="6">
        <v>42747</v>
      </c>
      <c r="D190" s="6"/>
      <c r="E190" s="2" t="s">
        <v>4712</v>
      </c>
      <c r="H190" s="1" t="s">
        <v>3158</v>
      </c>
      <c r="I190" s="1" t="s">
        <v>3937</v>
      </c>
      <c r="J190" s="1" t="s">
        <v>4297</v>
      </c>
      <c r="L190" s="4"/>
      <c r="M190" s="1" t="s">
        <v>717</v>
      </c>
      <c r="N190" s="1" t="s">
        <v>488</v>
      </c>
      <c r="O190" s="1" t="s">
        <v>296</v>
      </c>
      <c r="AB190" s="2"/>
      <c r="AC190" s="3"/>
    </row>
    <row r="191" spans="1:80" s="1" customFormat="1" ht="15" x14ac:dyDescent="0.25">
      <c r="A191" s="7" t="s">
        <v>1268</v>
      </c>
      <c r="B191" s="1" t="s">
        <v>1058</v>
      </c>
      <c r="C191" s="6">
        <v>42747</v>
      </c>
      <c r="D191" s="6"/>
      <c r="E191" s="2" t="s">
        <v>4712</v>
      </c>
      <c r="G191" s="1" t="s">
        <v>3162</v>
      </c>
      <c r="H191" s="1" t="s">
        <v>481</v>
      </c>
      <c r="I191" s="1" t="s">
        <v>3312</v>
      </c>
      <c r="J191" s="1" t="s">
        <v>3313</v>
      </c>
      <c r="K191" s="1" t="s">
        <v>3655</v>
      </c>
      <c r="L191" s="4" t="s">
        <v>3314</v>
      </c>
      <c r="O191" s="1" t="s">
        <v>296</v>
      </c>
      <c r="Q191" s="1" t="s">
        <v>4213</v>
      </c>
      <c r="S191" s="1">
        <v>1</v>
      </c>
      <c r="T191" s="1" t="s">
        <v>3357</v>
      </c>
      <c r="Z191" s="1" t="s">
        <v>3160</v>
      </c>
      <c r="AA191" s="1" t="s">
        <v>3161</v>
      </c>
      <c r="AB191" s="2"/>
      <c r="AC191" s="3" t="s">
        <v>3161</v>
      </c>
      <c r="AD191" s="1" t="s">
        <v>2564</v>
      </c>
      <c r="AG191" s="1" t="s">
        <v>4712</v>
      </c>
      <c r="AH191" s="1" t="s">
        <v>4712</v>
      </c>
      <c r="AI191" s="1" t="s">
        <v>4712</v>
      </c>
      <c r="AP191" s="1" t="s">
        <v>4712</v>
      </c>
    </row>
    <row r="192" spans="1:80" s="1" customFormat="1" ht="15" x14ac:dyDescent="0.25">
      <c r="A192" s="8" t="s">
        <v>2621</v>
      </c>
      <c r="B192" s="1">
        <v>35</v>
      </c>
      <c r="C192" s="6">
        <v>42747</v>
      </c>
      <c r="D192" s="6"/>
      <c r="E192" s="2" t="s">
        <v>4712</v>
      </c>
      <c r="H192" s="1" t="s">
        <v>3158</v>
      </c>
      <c r="I192" s="1" t="s">
        <v>3932</v>
      </c>
      <c r="J192" s="1" t="s">
        <v>326</v>
      </c>
      <c r="K192" s="1" t="s">
        <v>3933</v>
      </c>
      <c r="L192" s="4" t="s">
        <v>3934</v>
      </c>
      <c r="M192" s="1" t="s">
        <v>3935</v>
      </c>
      <c r="N192" s="1" t="s">
        <v>3936</v>
      </c>
      <c r="O192" s="1" t="s">
        <v>4950</v>
      </c>
      <c r="P192" s="1">
        <v>60046</v>
      </c>
      <c r="AB192" s="2"/>
      <c r="AC192" s="3"/>
    </row>
    <row r="193" spans="1:48" s="1" customFormat="1" ht="15" x14ac:dyDescent="0.25">
      <c r="A193" s="8" t="s">
        <v>2619</v>
      </c>
      <c r="B193" s="1">
        <v>35</v>
      </c>
      <c r="C193" s="6">
        <v>42747</v>
      </c>
      <c r="D193" s="6"/>
      <c r="E193" s="2" t="s">
        <v>4712</v>
      </c>
      <c r="H193" s="1" t="s">
        <v>481</v>
      </c>
      <c r="I193" s="1" t="s">
        <v>3932</v>
      </c>
      <c r="J193" s="1" t="s">
        <v>154</v>
      </c>
      <c r="K193" s="1" t="s">
        <v>3933</v>
      </c>
      <c r="L193" s="4" t="s">
        <v>3934</v>
      </c>
      <c r="M193" s="1" t="s">
        <v>3935</v>
      </c>
      <c r="N193" s="1" t="s">
        <v>3936</v>
      </c>
      <c r="O193" s="1" t="s">
        <v>4950</v>
      </c>
      <c r="P193" s="1">
        <v>60046</v>
      </c>
      <c r="AB193" s="2"/>
      <c r="AC193" s="3"/>
    </row>
    <row r="194" spans="1:48" s="1" customFormat="1" ht="15" x14ac:dyDescent="0.25">
      <c r="A194" s="8" t="s">
        <v>1900</v>
      </c>
      <c r="B194" s="1">
        <v>35</v>
      </c>
      <c r="C194" s="6">
        <v>42747</v>
      </c>
      <c r="D194" s="6">
        <v>42355</v>
      </c>
      <c r="E194" s="2"/>
      <c r="H194" s="1" t="s">
        <v>3158</v>
      </c>
      <c r="I194" s="1" t="s">
        <v>2160</v>
      </c>
      <c r="J194" s="1" t="s">
        <v>2161</v>
      </c>
      <c r="K194" s="1" t="s">
        <v>1247</v>
      </c>
      <c r="L194" s="4" t="s">
        <v>2162</v>
      </c>
      <c r="M194" s="1" t="s">
        <v>923</v>
      </c>
      <c r="N194" s="1" t="s">
        <v>924</v>
      </c>
      <c r="O194" s="1" t="s">
        <v>296</v>
      </c>
      <c r="P194" s="1">
        <v>85258</v>
      </c>
      <c r="Q194" s="1" t="s">
        <v>4401</v>
      </c>
      <c r="AB194" s="2"/>
      <c r="AC194" s="3" t="s">
        <v>3161</v>
      </c>
      <c r="AD194" s="1" t="s">
        <v>2564</v>
      </c>
      <c r="AG194" s="1" t="s">
        <v>4712</v>
      </c>
      <c r="AH194" s="1" t="s">
        <v>4712</v>
      </c>
      <c r="AI194" s="1" t="s">
        <v>3595</v>
      </c>
    </row>
    <row r="195" spans="1:48" s="1" customFormat="1" ht="15" x14ac:dyDescent="0.25">
      <c r="A195" s="8" t="s">
        <v>4410</v>
      </c>
      <c r="B195" s="1">
        <v>35</v>
      </c>
      <c r="C195" s="6">
        <v>42747</v>
      </c>
      <c r="D195" s="6">
        <v>42376</v>
      </c>
      <c r="E195" s="2"/>
      <c r="H195" s="1" t="s">
        <v>481</v>
      </c>
      <c r="I195" s="1" t="s">
        <v>4526</v>
      </c>
      <c r="J195" s="1" t="s">
        <v>4427</v>
      </c>
      <c r="K195" s="6" t="s">
        <v>3460</v>
      </c>
      <c r="M195" s="6" t="s">
        <v>718</v>
      </c>
      <c r="N195" s="6" t="s">
        <v>488</v>
      </c>
      <c r="O195" s="6" t="s">
        <v>296</v>
      </c>
      <c r="P195" s="3">
        <v>85207</v>
      </c>
      <c r="AC195" s="2"/>
      <c r="AD195" s="3"/>
    </row>
    <row r="196" spans="1:48" s="1" customFormat="1" ht="15" x14ac:dyDescent="0.25">
      <c r="A196" s="8" t="s">
        <v>3526</v>
      </c>
      <c r="B196" s="1">
        <v>35</v>
      </c>
      <c r="C196" s="6">
        <v>42747</v>
      </c>
      <c r="D196" s="6">
        <v>42376</v>
      </c>
      <c r="E196" s="2"/>
      <c r="G196" s="1" t="s">
        <v>3161</v>
      </c>
      <c r="H196" s="1" t="s">
        <v>481</v>
      </c>
      <c r="I196" s="1" t="s">
        <v>4656</v>
      </c>
      <c r="J196" s="1" t="s">
        <v>4833</v>
      </c>
      <c r="K196" s="1" t="s">
        <v>4834</v>
      </c>
      <c r="L196" s="4" t="s">
        <v>607</v>
      </c>
      <c r="M196" s="1" t="s">
        <v>3581</v>
      </c>
      <c r="N196" s="1" t="s">
        <v>4836</v>
      </c>
      <c r="O196" s="1" t="s">
        <v>4435</v>
      </c>
      <c r="P196" s="1">
        <v>57104</v>
      </c>
      <c r="Q196" s="1" t="s">
        <v>4213</v>
      </c>
      <c r="Z196" s="1" t="s">
        <v>3175</v>
      </c>
      <c r="AA196" s="1" t="s">
        <v>3161</v>
      </c>
      <c r="AB196" s="2" t="s">
        <v>1232</v>
      </c>
      <c r="AC196" s="3" t="s">
        <v>3161</v>
      </c>
      <c r="AD196" s="1" t="s">
        <v>2388</v>
      </c>
    </row>
    <row r="197" spans="1:48" s="1" customFormat="1" ht="15" x14ac:dyDescent="0.25">
      <c r="A197" s="8" t="s">
        <v>3527</v>
      </c>
      <c r="B197" s="1">
        <v>35</v>
      </c>
      <c r="C197" s="6">
        <v>42747</v>
      </c>
      <c r="D197" s="6"/>
      <c r="E197" s="2" t="s">
        <v>4712</v>
      </c>
      <c r="H197" s="1" t="s">
        <v>3158</v>
      </c>
      <c r="I197" s="1" t="s">
        <v>4396</v>
      </c>
      <c r="J197" s="1" t="s">
        <v>4397</v>
      </c>
      <c r="K197" s="1" t="s">
        <v>3582</v>
      </c>
      <c r="L197" s="4"/>
      <c r="M197" s="1" t="s">
        <v>3583</v>
      </c>
      <c r="N197" s="1" t="s">
        <v>3584</v>
      </c>
      <c r="O197" s="1" t="s">
        <v>296</v>
      </c>
      <c r="P197" s="1">
        <v>85351</v>
      </c>
      <c r="AB197" s="1" t="s">
        <v>2882</v>
      </c>
      <c r="AC197" s="3"/>
    </row>
    <row r="198" spans="1:48" s="1" customFormat="1" ht="15" x14ac:dyDescent="0.25"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</row>
    <row r="199" spans="1:48" s="1" customFormat="1" ht="15" x14ac:dyDescent="0.25"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</row>
    <row r="200" spans="1:48" s="1" customFormat="1" ht="15" x14ac:dyDescent="0.25">
      <c r="C200" s="6"/>
      <c r="D200" s="6"/>
      <c r="E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</row>
    <row r="201" spans="1:48" ht="15" x14ac:dyDescent="0.25">
      <c r="C201" s="3">
        <f>COUNTA(C188:C200)</f>
        <v>9</v>
      </c>
      <c r="D201" s="3">
        <f>COUNTA(D188:D200)</f>
        <v>4</v>
      </c>
      <c r="E201" s="3">
        <f>COUNTA(E188:E200)</f>
        <v>5</v>
      </c>
      <c r="F201" s="3">
        <f>COUNTA(F188:F200)</f>
        <v>0</v>
      </c>
      <c r="I201" s="6">
        <v>42747</v>
      </c>
      <c r="J201" s="1" t="s">
        <v>3432</v>
      </c>
    </row>
    <row r="202" spans="1:48" s="1" customFormat="1" ht="15" x14ac:dyDescent="0.25"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</row>
    <row r="203" spans="1:48" s="1" customFormat="1" ht="15" x14ac:dyDescent="0.25"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</row>
    <row r="204" spans="1:48" s="1" customFormat="1" ht="15" x14ac:dyDescent="0.25">
      <c r="A204" s="8" t="s">
        <v>2529</v>
      </c>
      <c r="B204" s="1">
        <v>35</v>
      </c>
      <c r="C204" s="6">
        <v>42749</v>
      </c>
      <c r="D204" s="6"/>
      <c r="E204" s="2" t="s">
        <v>4712</v>
      </c>
      <c r="H204" s="1" t="s">
        <v>481</v>
      </c>
      <c r="I204" s="1" t="s">
        <v>394</v>
      </c>
      <c r="J204" s="1" t="s">
        <v>3828</v>
      </c>
      <c r="K204" s="1" t="s">
        <v>3829</v>
      </c>
      <c r="L204" s="4" t="s">
        <v>3830</v>
      </c>
      <c r="M204" s="1" t="s">
        <v>3832</v>
      </c>
      <c r="N204" s="1" t="s">
        <v>3831</v>
      </c>
      <c r="O204" s="1" t="s">
        <v>1936</v>
      </c>
      <c r="P204" s="1">
        <v>55379</v>
      </c>
      <c r="AC204" s="3"/>
    </row>
    <row r="205" spans="1:48" s="1" customFormat="1" ht="15" x14ac:dyDescent="0.25">
      <c r="A205" s="8" t="s">
        <v>2530</v>
      </c>
      <c r="B205" s="1">
        <v>35</v>
      </c>
      <c r="C205" s="6">
        <v>42749</v>
      </c>
      <c r="D205" s="6"/>
      <c r="E205" s="2" t="s">
        <v>4712</v>
      </c>
      <c r="H205" s="1" t="s">
        <v>481</v>
      </c>
      <c r="I205" s="1" t="s">
        <v>394</v>
      </c>
      <c r="J205" s="1" t="s">
        <v>4578</v>
      </c>
      <c r="K205" s="1" t="s">
        <v>2534</v>
      </c>
      <c r="L205" s="4" t="s">
        <v>3830</v>
      </c>
      <c r="M205" s="1" t="s">
        <v>3832</v>
      </c>
      <c r="N205" s="1" t="s">
        <v>3831</v>
      </c>
      <c r="O205" s="1" t="s">
        <v>1936</v>
      </c>
      <c r="P205" s="1">
        <v>55379</v>
      </c>
      <c r="AC205" s="3"/>
    </row>
    <row r="206" spans="1:48" s="1" customFormat="1" ht="15" x14ac:dyDescent="0.25"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</row>
    <row r="207" spans="1:48" s="1" customFormat="1" ht="15" x14ac:dyDescent="0.25"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</row>
    <row r="208" spans="1:48" ht="15" x14ac:dyDescent="0.25">
      <c r="C208" s="3">
        <f>COUNTA(C202:C207)</f>
        <v>2</v>
      </c>
      <c r="D208" s="3">
        <f>COUNTA(D202:D207)</f>
        <v>0</v>
      </c>
      <c r="E208" s="3">
        <f>COUNTA(E202:E207)</f>
        <v>2</v>
      </c>
      <c r="F208" s="3">
        <f>COUNTA(F202:F207)</f>
        <v>0</v>
      </c>
      <c r="I208" s="6">
        <v>42754</v>
      </c>
      <c r="J208" s="1" t="s">
        <v>3432</v>
      </c>
    </row>
    <row r="209" spans="1:48" s="1" customFormat="1" ht="15" x14ac:dyDescent="0.25"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</row>
    <row r="210" spans="1:48" s="1" customFormat="1" ht="15" x14ac:dyDescent="0.25"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</row>
    <row r="211" spans="1:48" s="1" customFormat="1" ht="15" x14ac:dyDescent="0.25">
      <c r="C211" s="6">
        <v>42761</v>
      </c>
      <c r="D211" s="6">
        <v>42418</v>
      </c>
      <c r="E211" s="2"/>
      <c r="G211" s="1" t="s">
        <v>3161</v>
      </c>
      <c r="H211" s="1" t="s">
        <v>481</v>
      </c>
      <c r="I211" s="1" t="s">
        <v>3197</v>
      </c>
      <c r="J211" s="1" t="s">
        <v>3198</v>
      </c>
      <c r="K211" s="1" t="s">
        <v>644</v>
      </c>
      <c r="L211" s="4" t="s">
        <v>3199</v>
      </c>
      <c r="M211" s="1" t="s">
        <v>645</v>
      </c>
      <c r="N211" s="1" t="s">
        <v>646</v>
      </c>
      <c r="O211" s="1" t="s">
        <v>647</v>
      </c>
      <c r="P211" s="1" t="s">
        <v>648</v>
      </c>
      <c r="Q211" s="1" t="s">
        <v>4213</v>
      </c>
      <c r="Z211" s="1" t="s">
        <v>3196</v>
      </c>
      <c r="AA211" s="1" t="s">
        <v>3161</v>
      </c>
      <c r="AB211" s="2" t="s">
        <v>2746</v>
      </c>
      <c r="AC211" s="3"/>
      <c r="AD211" s="1" t="s">
        <v>2564</v>
      </c>
    </row>
    <row r="212" spans="1:48" s="1" customFormat="1" ht="15" x14ac:dyDescent="0.25">
      <c r="A212" s="8" t="s">
        <v>2312</v>
      </c>
      <c r="B212" s="1">
        <v>35</v>
      </c>
      <c r="C212" s="6">
        <v>42761</v>
      </c>
      <c r="D212" s="6"/>
      <c r="E212" s="2" t="s">
        <v>4712</v>
      </c>
      <c r="F212" s="2"/>
      <c r="H212" s="1" t="s">
        <v>481</v>
      </c>
      <c r="I212" s="1" t="s">
        <v>2666</v>
      </c>
      <c r="J212" s="1" t="s">
        <v>3611</v>
      </c>
      <c r="L212" s="4"/>
      <c r="M212" s="1" t="s">
        <v>2349</v>
      </c>
      <c r="N212" s="1" t="s">
        <v>1842</v>
      </c>
      <c r="O212" s="1" t="s">
        <v>615</v>
      </c>
      <c r="P212" s="1">
        <v>49935</v>
      </c>
      <c r="AB212" s="2" t="s">
        <v>2887</v>
      </c>
      <c r="AC212" s="3"/>
    </row>
    <row r="213" spans="1:48" s="1" customFormat="1" ht="15" x14ac:dyDescent="0.25">
      <c r="C213" s="6">
        <v>42761</v>
      </c>
      <c r="D213" s="6">
        <v>42376</v>
      </c>
      <c r="E213" s="2"/>
      <c r="G213" s="1" t="s">
        <v>3161</v>
      </c>
      <c r="H213" s="1" t="s">
        <v>481</v>
      </c>
      <c r="I213" s="1" t="s">
        <v>641</v>
      </c>
      <c r="J213" s="1" t="s">
        <v>299</v>
      </c>
      <c r="K213" s="1" t="s">
        <v>642</v>
      </c>
      <c r="L213" s="4" t="s">
        <v>643</v>
      </c>
      <c r="M213" s="1" t="s">
        <v>4965</v>
      </c>
      <c r="N213" s="1" t="s">
        <v>4966</v>
      </c>
      <c r="O213" s="1" t="s">
        <v>615</v>
      </c>
      <c r="Q213" s="1" t="s">
        <v>4213</v>
      </c>
      <c r="AB213" s="2"/>
      <c r="AC213" s="3"/>
    </row>
    <row r="214" spans="1:48" s="1" customFormat="1" ht="15" x14ac:dyDescent="0.25">
      <c r="C214" s="6">
        <v>42761</v>
      </c>
      <c r="D214" s="6">
        <v>42376</v>
      </c>
      <c r="E214" s="2"/>
      <c r="G214" s="1" t="s">
        <v>3161</v>
      </c>
      <c r="H214" s="1" t="s">
        <v>3158</v>
      </c>
      <c r="I214" s="1" t="s">
        <v>641</v>
      </c>
      <c r="J214" s="1" t="s">
        <v>4578</v>
      </c>
      <c r="K214" s="1" t="s">
        <v>642</v>
      </c>
      <c r="L214" s="4" t="s">
        <v>643</v>
      </c>
      <c r="M214" s="1" t="s">
        <v>4965</v>
      </c>
      <c r="N214" s="1" t="s">
        <v>4966</v>
      </c>
      <c r="O214" s="1" t="s">
        <v>615</v>
      </c>
      <c r="Q214" s="1" t="s">
        <v>4712</v>
      </c>
      <c r="AB214" s="2"/>
      <c r="AC214" s="3"/>
    </row>
    <row r="215" spans="1:48" s="1" customFormat="1" ht="15" x14ac:dyDescent="0.25"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</row>
    <row r="216" spans="1:48" s="1" customFormat="1" ht="15" x14ac:dyDescent="0.25"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</row>
    <row r="217" spans="1:48" ht="15" x14ac:dyDescent="0.25">
      <c r="C217" s="3">
        <f>COUNTA(C209:C216)</f>
        <v>4</v>
      </c>
      <c r="D217" s="3">
        <f>COUNTA(D209:D216)</f>
        <v>3</v>
      </c>
      <c r="E217" s="3">
        <f>COUNTA(E209:E216)</f>
        <v>1</v>
      </c>
      <c r="F217" s="3">
        <f>COUNTA(F209:F216)</f>
        <v>0</v>
      </c>
      <c r="I217" s="6">
        <v>42761</v>
      </c>
      <c r="J217" s="1" t="s">
        <v>3432</v>
      </c>
    </row>
    <row r="218" spans="1:48" ht="15" x14ac:dyDescent="0.25">
      <c r="C218" s="3">
        <f>C187+C201+C208+C217</f>
        <v>25</v>
      </c>
      <c r="D218" s="3">
        <f>D187+D201+D208+D217</f>
        <v>14</v>
      </c>
      <c r="E218" s="3">
        <f>E187+E201+E208+E217</f>
        <v>11</v>
      </c>
      <c r="F218" s="3">
        <f>F187+F201+F208+F217</f>
        <v>0</v>
      </c>
      <c r="I218" s="11" t="s">
        <v>1425</v>
      </c>
      <c r="J218" s="1" t="s">
        <v>3432</v>
      </c>
      <c r="N218" s="5"/>
    </row>
    <row r="219" spans="1:48" ht="15" x14ac:dyDescent="0.25">
      <c r="C219" s="3">
        <f>C218+C171</f>
        <v>159</v>
      </c>
      <c r="D219" s="3">
        <f>D218+D171</f>
        <v>110</v>
      </c>
      <c r="E219" s="3">
        <f>E218+E171</f>
        <v>49</v>
      </c>
      <c r="F219" s="3">
        <f>F218+F171</f>
        <v>8</v>
      </c>
      <c r="I219" s="11" t="s">
        <v>2512</v>
      </c>
      <c r="J219" s="1" t="s">
        <v>3432</v>
      </c>
      <c r="N219" s="5"/>
    </row>
    <row r="220" spans="1:48" s="1" customFormat="1" ht="15" x14ac:dyDescent="0.25"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</row>
    <row r="221" spans="1:48" s="1" customFormat="1" ht="15" x14ac:dyDescent="0.25"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</row>
    <row r="222" spans="1:48" s="1" customFormat="1" ht="15" x14ac:dyDescent="0.25">
      <c r="C222" s="2">
        <v>42768</v>
      </c>
      <c r="D222" s="6"/>
      <c r="E222" s="2" t="s">
        <v>297</v>
      </c>
      <c r="F222" s="1" t="s">
        <v>297</v>
      </c>
      <c r="H222" s="1" t="s">
        <v>3158</v>
      </c>
      <c r="I222" s="1" t="s">
        <v>4786</v>
      </c>
      <c r="J222" s="1" t="s">
        <v>1590</v>
      </c>
      <c r="K222" s="1" t="s">
        <v>3585</v>
      </c>
      <c r="L222" s="4"/>
      <c r="M222" s="1" t="s">
        <v>3586</v>
      </c>
      <c r="N222" s="1" t="s">
        <v>3587</v>
      </c>
      <c r="O222" s="1" t="s">
        <v>1936</v>
      </c>
      <c r="P222" s="1">
        <v>56171</v>
      </c>
      <c r="Z222" s="2"/>
      <c r="AA222" s="3"/>
    </row>
    <row r="223" spans="1:48" s="1" customFormat="1" ht="15" x14ac:dyDescent="0.25"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</row>
    <row r="224" spans="1:48" s="1" customFormat="1" ht="15" x14ac:dyDescent="0.25"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</row>
    <row r="225" spans="3:48" ht="15" x14ac:dyDescent="0.25">
      <c r="C225" s="3">
        <f>COUNTA(C220:C224)</f>
        <v>1</v>
      </c>
      <c r="D225" s="3">
        <f>COUNTA(D220:D224)</f>
        <v>0</v>
      </c>
      <c r="E225" s="3">
        <f>COUNTA(E220:E224)</f>
        <v>1</v>
      </c>
      <c r="F225" s="3">
        <f>COUNTA(F220:F224)</f>
        <v>1</v>
      </c>
      <c r="I225" s="6">
        <v>42768</v>
      </c>
      <c r="J225" s="1" t="s">
        <v>3432</v>
      </c>
    </row>
    <row r="226" spans="3:48" s="1" customFormat="1" ht="15" x14ac:dyDescent="0.25"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</row>
    <row r="227" spans="3:48" s="1" customFormat="1" ht="15" x14ac:dyDescent="0.25"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</row>
    <row r="228" spans="3:48" s="1" customFormat="1" ht="15" x14ac:dyDescent="0.25"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</row>
    <row r="229" spans="3:48" s="1" customFormat="1" ht="15" x14ac:dyDescent="0.25"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</row>
    <row r="230" spans="3:48" ht="15" x14ac:dyDescent="0.25">
      <c r="C230" s="3">
        <f>COUNTA(C226:C229)</f>
        <v>0</v>
      </c>
      <c r="D230" s="3">
        <f>COUNTA(D226:D229)</f>
        <v>0</v>
      </c>
      <c r="E230" s="3">
        <f>COUNTA(E226:E229)</f>
        <v>0</v>
      </c>
      <c r="F230" s="3">
        <f>COUNTA(F226:F229)</f>
        <v>0</v>
      </c>
      <c r="I230" s="6">
        <v>42775</v>
      </c>
      <c r="J230" s="1" t="s">
        <v>3432</v>
      </c>
    </row>
    <row r="231" spans="3:48" s="1" customFormat="1" ht="15" x14ac:dyDescent="0.25"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</row>
    <row r="232" spans="3:48" s="1" customFormat="1" ht="15" x14ac:dyDescent="0.25"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</row>
    <row r="233" spans="3:48" s="1" customFormat="1" ht="15" x14ac:dyDescent="0.25"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</row>
    <row r="234" spans="3:48" s="1" customFormat="1" ht="15" x14ac:dyDescent="0.25"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</row>
    <row r="235" spans="3:48" ht="15" x14ac:dyDescent="0.25">
      <c r="C235" s="3">
        <f>COUNTA(C231:C234)</f>
        <v>0</v>
      </c>
      <c r="D235" s="3">
        <f>COUNTA(D231:D234)</f>
        <v>0</v>
      </c>
      <c r="E235" s="3">
        <f>COUNTA(E231:E234)</f>
        <v>0</v>
      </c>
      <c r="F235" s="3">
        <f>COUNTA(F231:F234)</f>
        <v>0</v>
      </c>
      <c r="I235" s="6">
        <v>42782</v>
      </c>
      <c r="J235" s="1" t="s">
        <v>3432</v>
      </c>
    </row>
    <row r="236" spans="3:48" s="1" customFormat="1" ht="15" x14ac:dyDescent="0.25"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</row>
    <row r="237" spans="3:48" s="1" customFormat="1" ht="15" x14ac:dyDescent="0.25"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</row>
    <row r="238" spans="3:48" s="1" customFormat="1" ht="15" x14ac:dyDescent="0.25"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</row>
    <row r="239" spans="3:48" s="1" customFormat="1" ht="15" x14ac:dyDescent="0.25"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</row>
    <row r="240" spans="3:48" ht="15" x14ac:dyDescent="0.25">
      <c r="C240" s="3">
        <f>COUNTA(C236:C239)</f>
        <v>0</v>
      </c>
      <c r="D240" s="3">
        <f>COUNTA(D236:D239)</f>
        <v>0</v>
      </c>
      <c r="E240" s="3">
        <f>COUNTA(E236:E239)</f>
        <v>0</v>
      </c>
      <c r="F240" s="3">
        <f>COUNTA(F236:F239)</f>
        <v>0</v>
      </c>
      <c r="I240" s="6">
        <v>42789</v>
      </c>
      <c r="J240" s="1" t="s">
        <v>3432</v>
      </c>
    </row>
    <row r="241" spans="3:48" ht="15" x14ac:dyDescent="0.25">
      <c r="C241" s="3">
        <f>C225+C230+C235+C240</f>
        <v>1</v>
      </c>
      <c r="D241" s="3">
        <f>D225+D230+D235+D240</f>
        <v>0</v>
      </c>
      <c r="E241" s="3">
        <f>E225+E230+E235+E240</f>
        <v>1</v>
      </c>
      <c r="F241" s="3">
        <f>F225+F230+F235+F240</f>
        <v>1</v>
      </c>
      <c r="I241" s="11" t="s">
        <v>1762</v>
      </c>
      <c r="J241" s="1" t="s">
        <v>3432</v>
      </c>
      <c r="N241" s="5"/>
    </row>
    <row r="242" spans="3:48" ht="15" x14ac:dyDescent="0.25">
      <c r="C242" s="3">
        <f>C241+C219</f>
        <v>160</v>
      </c>
      <c r="D242" s="3">
        <f>D241+D219</f>
        <v>110</v>
      </c>
      <c r="E242" s="3">
        <f>E241+E219</f>
        <v>50</v>
      </c>
      <c r="F242" s="3">
        <f>F241+F219</f>
        <v>9</v>
      </c>
      <c r="I242" s="11" t="s">
        <v>2512</v>
      </c>
      <c r="J242" s="1" t="s">
        <v>3432</v>
      </c>
      <c r="N242" s="5"/>
    </row>
    <row r="243" spans="3:48" s="1" customFormat="1" ht="15" x14ac:dyDescent="0.25"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</row>
    <row r="244" spans="3:48" s="1" customFormat="1" ht="15" x14ac:dyDescent="0.25"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</row>
    <row r="245" spans="3:48" s="1" customFormat="1" ht="15" x14ac:dyDescent="0.25"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</row>
    <row r="246" spans="3:48" s="1" customFormat="1" ht="15" x14ac:dyDescent="0.25"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</row>
    <row r="247" spans="3:48" ht="15" x14ac:dyDescent="0.25">
      <c r="C247" s="3">
        <f>COUNTA(C243:C246)</f>
        <v>0</v>
      </c>
      <c r="D247" s="3">
        <f>COUNTA(D243:D246)</f>
        <v>0</v>
      </c>
      <c r="E247" s="3">
        <f>COUNTA(E243:E246)</f>
        <v>0</v>
      </c>
      <c r="F247" s="3">
        <f>COUNTA(F243:F246)</f>
        <v>0</v>
      </c>
      <c r="I247" s="6">
        <v>42796</v>
      </c>
      <c r="J247" s="1" t="s">
        <v>3432</v>
      </c>
    </row>
    <row r="248" spans="3:48" s="1" customFormat="1" ht="15" x14ac:dyDescent="0.25"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</row>
    <row r="249" spans="3:48" s="1" customFormat="1" ht="15" x14ac:dyDescent="0.25"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</row>
    <row r="250" spans="3:48" s="1" customFormat="1" ht="15" x14ac:dyDescent="0.25"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</row>
    <row r="251" spans="3:48" s="1" customFormat="1" ht="15" x14ac:dyDescent="0.25"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</row>
    <row r="252" spans="3:48" ht="15" x14ac:dyDescent="0.25">
      <c r="C252" s="3">
        <f>COUNTA(C248:C251)</f>
        <v>0</v>
      </c>
      <c r="D252" s="3">
        <f>COUNTA(D248:D251)</f>
        <v>0</v>
      </c>
      <c r="E252" s="3">
        <f>COUNTA(E248:E251)</f>
        <v>0</v>
      </c>
      <c r="F252" s="3">
        <f>COUNTA(F248:F251)</f>
        <v>0</v>
      </c>
      <c r="I252" s="6">
        <v>42803</v>
      </c>
      <c r="J252" s="1" t="s">
        <v>3432</v>
      </c>
    </row>
    <row r="253" spans="3:48" s="1" customFormat="1" ht="15" x14ac:dyDescent="0.25"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</row>
    <row r="254" spans="3:48" s="1" customFormat="1" ht="15" x14ac:dyDescent="0.25"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</row>
    <row r="255" spans="3:48" s="1" customFormat="1" ht="15" x14ac:dyDescent="0.25"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</row>
    <row r="256" spans="3:48" s="1" customFormat="1" ht="15" x14ac:dyDescent="0.25"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</row>
    <row r="257" spans="3:48" ht="15" x14ac:dyDescent="0.25">
      <c r="C257" s="3">
        <f>COUNTA(C253:C256)</f>
        <v>0</v>
      </c>
      <c r="D257" s="3">
        <f>COUNTA(D253:D256)</f>
        <v>0</v>
      </c>
      <c r="E257" s="3">
        <f>COUNTA(E253:E256)</f>
        <v>0</v>
      </c>
      <c r="F257" s="3">
        <f>COUNTA(F253:F256)</f>
        <v>0</v>
      </c>
      <c r="I257" s="6">
        <v>42810</v>
      </c>
      <c r="J257" s="1" t="s">
        <v>3432</v>
      </c>
    </row>
    <row r="258" spans="3:48" s="1" customFormat="1" ht="15" x14ac:dyDescent="0.25"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</row>
    <row r="259" spans="3:48" s="1" customFormat="1" ht="15" x14ac:dyDescent="0.25"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</row>
    <row r="260" spans="3:48" s="1" customFormat="1" ht="15" x14ac:dyDescent="0.25"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</row>
    <row r="261" spans="3:48" s="1" customFormat="1" ht="15" x14ac:dyDescent="0.25"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</row>
    <row r="262" spans="3:48" ht="15" x14ac:dyDescent="0.25">
      <c r="C262" s="3">
        <f>COUNTA(C258:C261)</f>
        <v>0</v>
      </c>
      <c r="D262" s="3">
        <f>COUNTA(D258:D261)</f>
        <v>0</v>
      </c>
      <c r="E262" s="3">
        <f>COUNTA(E258:E261)</f>
        <v>0</v>
      </c>
      <c r="F262" s="3">
        <f>COUNTA(F258:F261)</f>
        <v>0</v>
      </c>
      <c r="I262" s="6">
        <v>42817</v>
      </c>
      <c r="J262" s="1" t="s">
        <v>3432</v>
      </c>
    </row>
    <row r="263" spans="3:48" s="1" customFormat="1" ht="15" x14ac:dyDescent="0.25"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</row>
    <row r="264" spans="3:48" s="1" customFormat="1" ht="15" x14ac:dyDescent="0.25"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</row>
    <row r="265" spans="3:48" s="1" customFormat="1" ht="15" x14ac:dyDescent="0.25"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</row>
    <row r="266" spans="3:48" s="1" customFormat="1" ht="15" x14ac:dyDescent="0.25"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</row>
    <row r="267" spans="3:48" ht="15" x14ac:dyDescent="0.25">
      <c r="C267" s="3">
        <f>COUNTA(C263:C266)</f>
        <v>0</v>
      </c>
      <c r="D267" s="3">
        <f>COUNTA(D263:D266)</f>
        <v>0</v>
      </c>
      <c r="E267" s="3">
        <f>COUNTA(E263:E266)</f>
        <v>0</v>
      </c>
      <c r="F267" s="3">
        <f>COUNTA(F263:F266)</f>
        <v>0</v>
      </c>
      <c r="I267" s="6">
        <v>42824</v>
      </c>
      <c r="J267" s="1" t="s">
        <v>3432</v>
      </c>
    </row>
    <row r="268" spans="3:48" ht="15" x14ac:dyDescent="0.25">
      <c r="C268" s="3">
        <f>C247+C252+C257+C262+C267</f>
        <v>0</v>
      </c>
      <c r="D268" s="3">
        <f>D247+D252+D257+D262+D267</f>
        <v>0</v>
      </c>
      <c r="E268" s="3">
        <f>E247+E252+E257+E262+E267</f>
        <v>0</v>
      </c>
      <c r="F268" s="3">
        <f>F247+F252+F257+F262+F267</f>
        <v>0</v>
      </c>
      <c r="I268" s="11" t="s">
        <v>320</v>
      </c>
      <c r="J268" s="1" t="s">
        <v>3432</v>
      </c>
      <c r="N268" s="5"/>
    </row>
    <row r="269" spans="3:48" ht="15" x14ac:dyDescent="0.25">
      <c r="C269" s="3">
        <f>C268+C242</f>
        <v>160</v>
      </c>
      <c r="D269" s="3">
        <f>D268+D242</f>
        <v>110</v>
      </c>
      <c r="E269" s="3">
        <f>E268+E242</f>
        <v>50</v>
      </c>
      <c r="F269" s="3">
        <f>F268+F242</f>
        <v>9</v>
      </c>
      <c r="I269" s="11" t="s">
        <v>2512</v>
      </c>
      <c r="J269" s="1" t="s">
        <v>3432</v>
      </c>
      <c r="N269" s="5"/>
    </row>
    <row r="270" spans="3:48" s="1" customFormat="1" ht="15" x14ac:dyDescent="0.25"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</row>
    <row r="271" spans="3:48" s="1" customFormat="1" ht="15" x14ac:dyDescent="0.25"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</row>
    <row r="272" spans="3:48" s="1" customFormat="1" ht="15" x14ac:dyDescent="0.25"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</row>
    <row r="273" spans="3:48" s="1" customFormat="1" ht="15" x14ac:dyDescent="0.25"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</row>
    <row r="274" spans="3:48" ht="15" x14ac:dyDescent="0.25">
      <c r="C274" s="3">
        <f>COUNTA(C270:C273)</f>
        <v>0</v>
      </c>
      <c r="D274" s="3">
        <f>COUNTA(D270:D273)</f>
        <v>0</v>
      </c>
      <c r="E274" s="3">
        <f>COUNTA(E270:E273)</f>
        <v>0</v>
      </c>
      <c r="F274" s="3">
        <f>COUNTA(F270:F273)</f>
        <v>0</v>
      </c>
      <c r="I274" s="6">
        <v>42831</v>
      </c>
      <c r="J274" s="1" t="s">
        <v>3432</v>
      </c>
    </row>
    <row r="275" spans="3:48" s="1" customFormat="1" ht="15" x14ac:dyDescent="0.25"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</row>
    <row r="276" spans="3:48" s="1" customFormat="1" ht="15" x14ac:dyDescent="0.25"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</row>
    <row r="277" spans="3:48" s="1" customFormat="1" ht="15" x14ac:dyDescent="0.25"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</row>
    <row r="278" spans="3:48" s="1" customFormat="1" ht="15" x14ac:dyDescent="0.25"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</row>
    <row r="279" spans="3:48" ht="15" x14ac:dyDescent="0.25">
      <c r="C279" s="3">
        <f>COUNTA(C275:C278)</f>
        <v>0</v>
      </c>
      <c r="D279" s="3">
        <f>COUNTA(D275:D278)</f>
        <v>0</v>
      </c>
      <c r="E279" s="3">
        <f>COUNTA(E275:E278)</f>
        <v>0</v>
      </c>
      <c r="F279" s="3">
        <f>COUNTA(F275:F278)</f>
        <v>0</v>
      </c>
      <c r="I279" s="6">
        <v>42838</v>
      </c>
      <c r="J279" s="1" t="s">
        <v>3432</v>
      </c>
    </row>
    <row r="280" spans="3:48" s="1" customFormat="1" ht="15" x14ac:dyDescent="0.25"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</row>
    <row r="281" spans="3:48" s="1" customFormat="1" ht="15" x14ac:dyDescent="0.25"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</row>
    <row r="282" spans="3:48" s="1" customFormat="1" ht="15" x14ac:dyDescent="0.25"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</row>
    <row r="283" spans="3:48" s="1" customFormat="1" ht="15" x14ac:dyDescent="0.25"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</row>
    <row r="284" spans="3:48" ht="15" x14ac:dyDescent="0.25">
      <c r="C284" s="3">
        <f>COUNTA(C280:C283)</f>
        <v>0</v>
      </c>
      <c r="D284" s="3">
        <f>COUNTA(D280:D283)</f>
        <v>0</v>
      </c>
      <c r="E284" s="3">
        <f>COUNTA(E280:E283)</f>
        <v>0</v>
      </c>
      <c r="F284" s="3">
        <f>COUNTA(F280:F283)</f>
        <v>0</v>
      </c>
      <c r="I284" s="6">
        <v>42845</v>
      </c>
      <c r="J284" s="1" t="s">
        <v>3432</v>
      </c>
    </row>
    <row r="285" spans="3:48" s="1" customFormat="1" ht="15" x14ac:dyDescent="0.25"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</row>
    <row r="286" spans="3:48" s="1" customFormat="1" ht="15" x14ac:dyDescent="0.25"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</row>
    <row r="287" spans="3:48" s="1" customFormat="1" ht="15" x14ac:dyDescent="0.25"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</row>
    <row r="288" spans="3:48" s="1" customFormat="1" ht="15" x14ac:dyDescent="0.25"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</row>
    <row r="289" spans="3:14" ht="15" x14ac:dyDescent="0.25">
      <c r="C289" s="3">
        <f>COUNTA(C285:C288)</f>
        <v>0</v>
      </c>
      <c r="D289" s="3">
        <f>COUNTA(D285:D288)</f>
        <v>0</v>
      </c>
      <c r="E289" s="3">
        <f>COUNTA(E285:E288)</f>
        <v>0</v>
      </c>
      <c r="F289" s="3">
        <f>COUNTA(F285:F288)</f>
        <v>0</v>
      </c>
      <c r="I289" s="6">
        <v>42852</v>
      </c>
      <c r="J289" s="1" t="s">
        <v>3432</v>
      </c>
    </row>
    <row r="290" spans="3:14" ht="15" x14ac:dyDescent="0.25">
      <c r="C290" s="3">
        <f>C274+C279+C284+C289</f>
        <v>0</v>
      </c>
      <c r="D290" s="3">
        <f>D274+D279+D284+D289</f>
        <v>0</v>
      </c>
      <c r="E290" s="3">
        <f>E274+E279+E284+E289</f>
        <v>0</v>
      </c>
      <c r="F290" s="3">
        <f>F274+F279+F284+F289</f>
        <v>0</v>
      </c>
      <c r="I290" s="11" t="s">
        <v>322</v>
      </c>
      <c r="J290" s="1" t="s">
        <v>3432</v>
      </c>
      <c r="N290" s="5"/>
    </row>
    <row r="291" spans="3:14" ht="15" x14ac:dyDescent="0.25">
      <c r="C291" s="3">
        <f>C290+C269</f>
        <v>160</v>
      </c>
      <c r="D291" s="3">
        <f>D290+D269</f>
        <v>110</v>
      </c>
      <c r="E291" s="3">
        <f>E290+E269</f>
        <v>50</v>
      </c>
      <c r="F291" s="3">
        <f>F290+F269</f>
        <v>9</v>
      </c>
      <c r="I291" s="11" t="s">
        <v>2512</v>
      </c>
      <c r="J291" s="1" t="s">
        <v>3432</v>
      </c>
      <c r="N291" s="5"/>
    </row>
  </sheetData>
  <phoneticPr fontId="2" type="noConversion"/>
  <hyperlinks>
    <hyperlink ref="L15" r:id="rId1" display="mailto:bgizzi@cox.net" xr:uid="{00000000-0004-0000-1300-000000000000}"/>
    <hyperlink ref="L29" r:id="rId2" xr:uid="{00000000-0004-0000-1300-000001000000}"/>
    <hyperlink ref="L30" r:id="rId3" xr:uid="{00000000-0004-0000-1300-000002000000}"/>
    <hyperlink ref="L14" r:id="rId4" xr:uid="{00000000-0004-0000-1300-000003000000}"/>
    <hyperlink ref="L37" r:id="rId5" xr:uid="{00000000-0004-0000-1300-000004000000}"/>
    <hyperlink ref="L10" r:id="rId6" xr:uid="{00000000-0004-0000-1300-000005000000}"/>
    <hyperlink ref="L8" r:id="rId7" xr:uid="{00000000-0004-0000-1300-000006000000}"/>
    <hyperlink ref="L36" r:id="rId8" xr:uid="{00000000-0004-0000-1300-000007000000}"/>
    <hyperlink ref="L23" r:id="rId9" xr:uid="{00000000-0004-0000-1300-000008000000}"/>
    <hyperlink ref="L7" r:id="rId10" xr:uid="{00000000-0004-0000-1300-000009000000}"/>
    <hyperlink ref="L2" r:id="rId11" xr:uid="{00000000-0004-0000-1300-00000A000000}"/>
    <hyperlink ref="L3" r:id="rId12" xr:uid="{00000000-0004-0000-1300-00000B000000}"/>
    <hyperlink ref="L17" r:id="rId13" xr:uid="{00000000-0004-0000-1300-00000C000000}"/>
    <hyperlink ref="L31" r:id="rId14" xr:uid="{00000000-0004-0000-1300-00000D000000}"/>
    <hyperlink ref="L34" r:id="rId15" xr:uid="{00000000-0004-0000-1300-00000E000000}"/>
    <hyperlink ref="L35" r:id="rId16" xr:uid="{00000000-0004-0000-1300-00000F000000}"/>
    <hyperlink ref="L16" r:id="rId17" xr:uid="{00000000-0004-0000-1300-000010000000}"/>
    <hyperlink ref="L24" r:id="rId18" xr:uid="{00000000-0004-0000-1300-000011000000}"/>
    <hyperlink ref="L13" r:id="rId19" xr:uid="{00000000-0004-0000-1300-000012000000}"/>
    <hyperlink ref="L26" r:id="rId20" xr:uid="{00000000-0004-0000-1300-000013000000}"/>
    <hyperlink ref="L25" r:id="rId21" xr:uid="{00000000-0004-0000-1300-000014000000}"/>
    <hyperlink ref="L19" r:id="rId22" xr:uid="{00000000-0004-0000-1300-000015000000}"/>
    <hyperlink ref="L20" r:id="rId23" xr:uid="{00000000-0004-0000-1300-000016000000}"/>
    <hyperlink ref="L11" r:id="rId24" xr:uid="{00000000-0004-0000-1300-000017000000}"/>
    <hyperlink ref="L4" r:id="rId25" xr:uid="{00000000-0004-0000-1300-000018000000}"/>
    <hyperlink ref="L27" r:id="rId26" xr:uid="{00000000-0004-0000-1300-000019000000}"/>
    <hyperlink ref="L6" r:id="rId27" xr:uid="{00000000-0004-0000-1300-00001A000000}"/>
    <hyperlink ref="L22" r:id="rId28" xr:uid="{00000000-0004-0000-1300-00001B000000}"/>
    <hyperlink ref="L33" r:id="rId29" xr:uid="{00000000-0004-0000-1300-00001C000000}"/>
    <hyperlink ref="L38" r:id="rId30" xr:uid="{00000000-0004-0000-1300-00001D000000}"/>
    <hyperlink ref="L28" r:id="rId31" xr:uid="{00000000-0004-0000-1300-00001E000000}"/>
    <hyperlink ref="L45" r:id="rId32" xr:uid="{00000000-0004-0000-1300-00001F000000}"/>
    <hyperlink ref="L44" r:id="rId33" xr:uid="{00000000-0004-0000-1300-000020000000}"/>
    <hyperlink ref="L42" r:id="rId34" xr:uid="{00000000-0004-0000-1300-000021000000}"/>
    <hyperlink ref="L47" r:id="rId35" xr:uid="{00000000-0004-0000-1300-000022000000}"/>
    <hyperlink ref="L46" r:id="rId36" xr:uid="{00000000-0004-0000-1300-000023000000}"/>
    <hyperlink ref="L40" r:id="rId37" xr:uid="{00000000-0004-0000-1300-000024000000}"/>
    <hyperlink ref="L50" r:id="rId38" xr:uid="{00000000-0004-0000-1300-000025000000}"/>
    <hyperlink ref="L69" r:id="rId39" xr:uid="{00000000-0004-0000-1300-000026000000}"/>
    <hyperlink ref="L70" r:id="rId40" xr:uid="{00000000-0004-0000-1300-000027000000}"/>
    <hyperlink ref="L53" r:id="rId41" xr:uid="{00000000-0004-0000-1300-000028000000}"/>
    <hyperlink ref="L54" r:id="rId42" xr:uid="{00000000-0004-0000-1300-000029000000}"/>
    <hyperlink ref="L56" r:id="rId43" display="mailto:twnhuang88@gmail.com" xr:uid="{00000000-0004-0000-1300-00002A000000}"/>
    <hyperlink ref="L66" r:id="rId44" xr:uid="{00000000-0004-0000-1300-00002B000000}"/>
    <hyperlink ref="L63" r:id="rId45" display="mailto:mhmtr@juno.com" xr:uid="{00000000-0004-0000-1300-00002C000000}"/>
    <hyperlink ref="L62" r:id="rId46" display="mailto:mhmtr@juno.com" xr:uid="{00000000-0004-0000-1300-00002D000000}"/>
    <hyperlink ref="L58" r:id="rId47" xr:uid="{00000000-0004-0000-1300-00002E000000}"/>
    <hyperlink ref="L59" r:id="rId48" xr:uid="{00000000-0004-0000-1300-00002F000000}"/>
    <hyperlink ref="L57" r:id="rId49" xr:uid="{00000000-0004-0000-1300-000030000000}"/>
    <hyperlink ref="L55" r:id="rId50" xr:uid="{00000000-0004-0000-1300-000031000000}"/>
    <hyperlink ref="L60" r:id="rId51" xr:uid="{00000000-0004-0000-1300-000032000000}"/>
    <hyperlink ref="L49" r:id="rId52" xr:uid="{00000000-0004-0000-1300-000033000000}"/>
    <hyperlink ref="L51" r:id="rId53" xr:uid="{00000000-0004-0000-1300-000034000000}"/>
    <hyperlink ref="L74" r:id="rId54" xr:uid="{00000000-0004-0000-1300-000035000000}"/>
    <hyperlink ref="L75" r:id="rId55" display="mailto:patberg41@aol.com" xr:uid="{00000000-0004-0000-1300-000036000000}"/>
    <hyperlink ref="L77" r:id="rId56" xr:uid="{00000000-0004-0000-1300-000037000000}"/>
    <hyperlink ref="L78" r:id="rId57" xr:uid="{00000000-0004-0000-1300-000038000000}"/>
    <hyperlink ref="L79" r:id="rId58" xr:uid="{00000000-0004-0000-1300-000039000000}"/>
    <hyperlink ref="L81" r:id="rId59" xr:uid="{00000000-0004-0000-1300-00003A000000}"/>
    <hyperlink ref="L83" r:id="rId60" xr:uid="{00000000-0004-0000-1300-00003B000000}"/>
    <hyperlink ref="L84" r:id="rId61" display="mailto:nodakwillie@comcast.net" xr:uid="{00000000-0004-0000-1300-00003C000000}"/>
    <hyperlink ref="L85" r:id="rId62" xr:uid="{00000000-0004-0000-1300-00003D000000}"/>
    <hyperlink ref="L86" r:id="rId63" xr:uid="{00000000-0004-0000-1300-00003E000000}"/>
    <hyperlink ref="L91" r:id="rId64" xr:uid="{00000000-0004-0000-1300-00003F000000}"/>
    <hyperlink ref="L90" r:id="rId65" xr:uid="{00000000-0004-0000-1300-000040000000}"/>
    <hyperlink ref="L93" r:id="rId66" xr:uid="{00000000-0004-0000-1300-000041000000}"/>
    <hyperlink ref="L95" r:id="rId67" xr:uid="{00000000-0004-0000-1300-000042000000}"/>
    <hyperlink ref="L96" r:id="rId68" xr:uid="{00000000-0004-0000-1300-000043000000}"/>
    <hyperlink ref="L97" r:id="rId69" xr:uid="{00000000-0004-0000-1300-000044000000}"/>
    <hyperlink ref="L98" r:id="rId70" xr:uid="{00000000-0004-0000-1300-000045000000}"/>
    <hyperlink ref="L99" r:id="rId71" display="mailto:msack11720@cox.net" xr:uid="{00000000-0004-0000-1300-000046000000}"/>
    <hyperlink ref="L100" r:id="rId72" xr:uid="{00000000-0004-0000-1300-000047000000}"/>
    <hyperlink ref="L113" r:id="rId73" xr:uid="{00000000-0004-0000-1300-000048000000}"/>
    <hyperlink ref="L114" r:id="rId74" xr:uid="{00000000-0004-0000-1300-000049000000}"/>
    <hyperlink ref="L107" r:id="rId75" xr:uid="{00000000-0004-0000-1300-00004A000000}"/>
    <hyperlink ref="L106" r:id="rId76" xr:uid="{00000000-0004-0000-1300-00004B000000}"/>
    <hyperlink ref="L108" r:id="rId77" xr:uid="{00000000-0004-0000-1300-00004C000000}"/>
    <hyperlink ref="L115" r:id="rId78" xr:uid="{00000000-0004-0000-1300-00004D000000}"/>
    <hyperlink ref="L110" r:id="rId79" xr:uid="{00000000-0004-0000-1300-00004E000000}"/>
    <hyperlink ref="L105" r:id="rId80" xr:uid="{00000000-0004-0000-1300-00004F000000}"/>
    <hyperlink ref="L104" r:id="rId81" xr:uid="{00000000-0004-0000-1300-000050000000}"/>
    <hyperlink ref="L123" r:id="rId82" display="gmleakvold@hotmail.com - BAD" xr:uid="{00000000-0004-0000-1300-000051000000}"/>
    <hyperlink ref="L124" r:id="rId83" xr:uid="{00000000-0004-0000-1300-000052000000}"/>
    <hyperlink ref="L131" r:id="rId84" xr:uid="{00000000-0004-0000-1300-000053000000}"/>
    <hyperlink ref="L130" r:id="rId85" xr:uid="{00000000-0004-0000-1300-000054000000}"/>
    <hyperlink ref="L132" r:id="rId86" xr:uid="{00000000-0004-0000-1300-000055000000}"/>
    <hyperlink ref="L133" r:id="rId87" xr:uid="{00000000-0004-0000-1300-000056000000}"/>
    <hyperlink ref="L134" r:id="rId88" xr:uid="{00000000-0004-0000-1300-000057000000}"/>
    <hyperlink ref="L135" r:id="rId89" xr:uid="{00000000-0004-0000-1300-000058000000}"/>
    <hyperlink ref="L145" r:id="rId90" xr:uid="{00000000-0004-0000-1300-000059000000}"/>
    <hyperlink ref="L144" r:id="rId91" xr:uid="{00000000-0004-0000-1300-00005A000000}"/>
    <hyperlink ref="L139" r:id="rId92" xr:uid="{00000000-0004-0000-1300-00005B000000}"/>
    <hyperlink ref="L142" r:id="rId93" xr:uid="{00000000-0004-0000-1300-00005C000000}"/>
    <hyperlink ref="L143" r:id="rId94" xr:uid="{00000000-0004-0000-1300-00005D000000}"/>
    <hyperlink ref="L153" r:id="rId95" xr:uid="{00000000-0004-0000-1300-00005E000000}"/>
    <hyperlink ref="L149" r:id="rId96" xr:uid="{00000000-0004-0000-1300-00005F000000}"/>
    <hyperlink ref="L152" r:id="rId97" xr:uid="{00000000-0004-0000-1300-000060000000}"/>
    <hyperlink ref="L151" r:id="rId98" xr:uid="{00000000-0004-0000-1300-000061000000}"/>
    <hyperlink ref="L140" r:id="rId99" xr:uid="{00000000-0004-0000-1300-000062000000}"/>
    <hyperlink ref="L150" r:id="rId100" xr:uid="{00000000-0004-0000-1300-000063000000}"/>
    <hyperlink ref="L157" r:id="rId101" xr:uid="{00000000-0004-0000-1300-000064000000}"/>
    <hyperlink ref="L158" r:id="rId102" xr:uid="{00000000-0004-0000-1300-000065000000}"/>
    <hyperlink ref="L159" r:id="rId103" xr:uid="{00000000-0004-0000-1300-000066000000}"/>
    <hyperlink ref="L161" r:id="rId104" xr:uid="{00000000-0004-0000-1300-000067000000}"/>
    <hyperlink ref="L160" r:id="rId105" xr:uid="{00000000-0004-0000-1300-000068000000}"/>
    <hyperlink ref="L181" r:id="rId106" xr:uid="{00000000-0004-0000-1300-000069000000}"/>
    <hyperlink ref="L180" r:id="rId107" xr:uid="{00000000-0004-0000-1300-00006A000000}"/>
    <hyperlink ref="L175" r:id="rId108" xr:uid="{00000000-0004-0000-1300-00006B000000}"/>
    <hyperlink ref="L176" r:id="rId109" xr:uid="{00000000-0004-0000-1300-00006C000000}"/>
    <hyperlink ref="L179" r:id="rId110" xr:uid="{00000000-0004-0000-1300-00006D000000}"/>
    <hyperlink ref="L182" r:id="rId111" xr:uid="{00000000-0004-0000-1300-00006E000000}"/>
    <hyperlink ref="L184" r:id="rId112" xr:uid="{00000000-0004-0000-1300-00006F000000}"/>
    <hyperlink ref="L177" r:id="rId113" xr:uid="{00000000-0004-0000-1300-000070000000}"/>
    <hyperlink ref="L178" r:id="rId114" xr:uid="{00000000-0004-0000-1300-000071000000}"/>
    <hyperlink ref="L194" r:id="rId115" xr:uid="{00000000-0004-0000-1300-000072000000}"/>
    <hyperlink ref="L189" r:id="rId116" xr:uid="{00000000-0004-0000-1300-000073000000}"/>
    <hyperlink ref="L192" r:id="rId117" xr:uid="{00000000-0004-0000-1300-000074000000}"/>
    <hyperlink ref="L193" r:id="rId118" xr:uid="{00000000-0004-0000-1300-000075000000}"/>
    <hyperlink ref="L205" r:id="rId119" xr:uid="{00000000-0004-0000-1300-000076000000}"/>
    <hyperlink ref="L204" r:id="rId120" xr:uid="{00000000-0004-0000-1300-000077000000}"/>
    <hyperlink ref="L191" r:id="rId121" xr:uid="{00000000-0004-0000-1300-000078000000}"/>
    <hyperlink ref="L214" r:id="rId122" xr:uid="{00000000-0004-0000-1300-000079000000}"/>
    <hyperlink ref="L213" r:id="rId123" xr:uid="{00000000-0004-0000-1300-00007A000000}"/>
    <hyperlink ref="L196" r:id="rId124" xr:uid="{00000000-0004-0000-1300-00007B000000}"/>
  </hyperlinks>
  <pageMargins left="0.75" right="0.75" top="1" bottom="1" header="0.5" footer="0.5"/>
  <pageSetup orientation="portrait" horizontalDpi="4294967293" r:id="rId125"/>
  <headerFooter alignWithMargins="0"/>
  <legacyDrawing r:id="rId12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A300"/>
  <sheetViews>
    <sheetView workbookViewId="0"/>
  </sheetViews>
  <sheetFormatPr defaultRowHeight="15" x14ac:dyDescent="0.25"/>
  <cols>
    <col min="1" max="1" width="17" customWidth="1"/>
    <col min="2" max="2" width="11.33203125" customWidth="1"/>
    <col min="3" max="3" width="10.6640625" customWidth="1"/>
    <col min="4" max="5" width="12.5546875" style="6" customWidth="1"/>
    <col min="6" max="6" width="13.109375" customWidth="1"/>
    <col min="7" max="7" width="5" customWidth="1"/>
    <col min="8" max="8" width="5.33203125" customWidth="1"/>
    <col min="9" max="9" width="2.6640625" customWidth="1"/>
    <col min="10" max="10" width="5.88671875" customWidth="1"/>
    <col min="11" max="11" width="20.88671875" bestFit="1" customWidth="1"/>
    <col min="12" max="12" width="16.33203125" customWidth="1"/>
    <col min="13" max="13" width="15" customWidth="1"/>
    <col min="14" max="14" width="25.5546875" customWidth="1"/>
    <col min="15" max="15" width="38.6640625" customWidth="1"/>
    <col min="16" max="16" width="4.88671875" customWidth="1"/>
    <col min="17" max="17" width="4.44140625" customWidth="1"/>
    <col min="18" max="18" width="10.33203125" bestFit="1" customWidth="1"/>
    <col min="19" max="19" width="10.109375" customWidth="1"/>
    <col min="22" max="22" width="10.109375" bestFit="1" customWidth="1"/>
    <col min="23" max="23" width="3.5546875" customWidth="1"/>
    <col min="24" max="24" width="9.33203125" customWidth="1"/>
  </cols>
  <sheetData>
    <row r="1" spans="1:59" s="1" customFormat="1" x14ac:dyDescent="0.25">
      <c r="A1" s="1" t="s">
        <v>4700</v>
      </c>
      <c r="B1" s="1" t="s">
        <v>4012</v>
      </c>
      <c r="C1" s="6" t="s">
        <v>4701</v>
      </c>
      <c r="D1" s="6" t="s">
        <v>2514</v>
      </c>
      <c r="E1" s="6" t="s">
        <v>4633</v>
      </c>
      <c r="F1" s="2" t="s">
        <v>3644</v>
      </c>
      <c r="G1" s="1" t="s">
        <v>3627</v>
      </c>
      <c r="H1" s="1" t="s">
        <v>3645</v>
      </c>
      <c r="I1" s="1" t="s">
        <v>3692</v>
      </c>
      <c r="J1" s="1" t="s">
        <v>3869</v>
      </c>
      <c r="K1" s="1" t="s">
        <v>470</v>
      </c>
      <c r="L1" s="1" t="s">
        <v>472</v>
      </c>
      <c r="M1" s="4" t="s">
        <v>471</v>
      </c>
      <c r="N1" s="1" t="s">
        <v>473</v>
      </c>
      <c r="O1" s="1" t="s">
        <v>474</v>
      </c>
      <c r="P1" s="1" t="s">
        <v>475</v>
      </c>
      <c r="Q1" s="1" t="s">
        <v>476</v>
      </c>
      <c r="R1" s="1" t="s">
        <v>477</v>
      </c>
      <c r="S1" s="1" t="s">
        <v>478</v>
      </c>
      <c r="T1" s="1" t="s">
        <v>479</v>
      </c>
      <c r="U1" s="1" t="s">
        <v>3643</v>
      </c>
      <c r="V1" s="1" t="s">
        <v>5122</v>
      </c>
      <c r="W1" s="2" t="s">
        <v>4697</v>
      </c>
      <c r="X1" s="3" t="s">
        <v>4010</v>
      </c>
      <c r="Y1" s="1" t="s">
        <v>3651</v>
      </c>
      <c r="Z1" s="1" t="s">
        <v>5123</v>
      </c>
      <c r="AA1" s="1" t="s">
        <v>5124</v>
      </c>
      <c r="AB1" s="1" t="s">
        <v>5125</v>
      </c>
      <c r="AC1" s="1" t="s">
        <v>5126</v>
      </c>
      <c r="AD1" s="1" t="s">
        <v>5127</v>
      </c>
      <c r="AE1" s="1" t="s">
        <v>5128</v>
      </c>
      <c r="AF1" s="1" t="s">
        <v>5129</v>
      </c>
      <c r="AG1" s="1" t="s">
        <v>5130</v>
      </c>
      <c r="AH1" s="1" t="s">
        <v>728</v>
      </c>
      <c r="AI1" s="1" t="s">
        <v>5131</v>
      </c>
      <c r="AJ1" s="1" t="s">
        <v>5132</v>
      </c>
      <c r="AK1" s="1" t="s">
        <v>5133</v>
      </c>
      <c r="AL1" s="1" t="s">
        <v>5134</v>
      </c>
      <c r="AM1" s="1" t="s">
        <v>5135</v>
      </c>
      <c r="AN1" s="1" t="s">
        <v>5136</v>
      </c>
      <c r="AO1" s="1" t="s">
        <v>5137</v>
      </c>
      <c r="AP1" s="1" t="s">
        <v>5138</v>
      </c>
      <c r="AQ1" s="1" t="s">
        <v>5139</v>
      </c>
      <c r="AR1" s="1" t="s">
        <v>5140</v>
      </c>
      <c r="AS1" s="1" t="s">
        <v>5141</v>
      </c>
      <c r="AT1" s="1" t="s">
        <v>5142</v>
      </c>
      <c r="AU1" s="1" t="s">
        <v>5143</v>
      </c>
      <c r="AV1" s="1" t="s">
        <v>5144</v>
      </c>
      <c r="AW1" s="1" t="s">
        <v>5145</v>
      </c>
      <c r="AX1" s="1" t="s">
        <v>5146</v>
      </c>
      <c r="AY1" s="1" t="s">
        <v>4703</v>
      </c>
      <c r="AZ1" s="1" t="s">
        <v>4704</v>
      </c>
      <c r="BA1" s="1" t="s">
        <v>4705</v>
      </c>
      <c r="BB1" s="1" t="s">
        <v>4706</v>
      </c>
      <c r="BC1" s="1" t="s">
        <v>4707</v>
      </c>
      <c r="BD1" s="1" t="s">
        <v>4708</v>
      </c>
      <c r="BE1" s="1" t="s">
        <v>4709</v>
      </c>
      <c r="BF1" s="1" t="s">
        <v>4710</v>
      </c>
      <c r="BG1" s="1" t="s">
        <v>4711</v>
      </c>
    </row>
    <row r="2" spans="1:59" s="1" customFormat="1" x14ac:dyDescent="0.25">
      <c r="A2" s="8"/>
      <c r="C2" s="6">
        <v>41921</v>
      </c>
      <c r="D2" s="6">
        <v>41557</v>
      </c>
      <c r="E2" s="6"/>
      <c r="F2" s="2"/>
      <c r="H2" s="1" t="s">
        <v>3162</v>
      </c>
      <c r="I2" s="1" t="s">
        <v>481</v>
      </c>
      <c r="J2" s="1" t="s">
        <v>3183</v>
      </c>
      <c r="K2" s="1" t="s">
        <v>3184</v>
      </c>
      <c r="L2" s="1" t="s">
        <v>3186</v>
      </c>
      <c r="M2" s="4" t="s">
        <v>3185</v>
      </c>
      <c r="N2" s="1" t="s">
        <v>3187</v>
      </c>
      <c r="O2" s="1" t="s">
        <v>3188</v>
      </c>
      <c r="P2" s="1" t="s">
        <v>296</v>
      </c>
      <c r="Q2" s="1">
        <v>85501</v>
      </c>
      <c r="W2" s="2"/>
      <c r="X2" s="3"/>
      <c r="Y2" s="1" t="s">
        <v>2564</v>
      </c>
      <c r="AB2" s="1" t="s">
        <v>4712</v>
      </c>
      <c r="AC2" s="1" t="s">
        <v>4712</v>
      </c>
      <c r="AD2" s="1" t="s">
        <v>4712</v>
      </c>
      <c r="AE2" s="1" t="s">
        <v>4712</v>
      </c>
      <c r="AF2" s="1" t="s">
        <v>4712</v>
      </c>
      <c r="AH2" s="1" t="s">
        <v>4712</v>
      </c>
      <c r="AI2" s="1" t="s">
        <v>4712</v>
      </c>
      <c r="AJ2" s="1" t="s">
        <v>4712</v>
      </c>
      <c r="AK2" s="1" t="s">
        <v>4712</v>
      </c>
    </row>
    <row r="3" spans="1:59" s="1" customFormat="1" ht="13.5" customHeight="1" x14ac:dyDescent="0.25">
      <c r="A3" s="7" t="s">
        <v>4893</v>
      </c>
      <c r="B3" s="1">
        <v>25</v>
      </c>
      <c r="C3" s="6">
        <v>42327</v>
      </c>
      <c r="D3" s="6">
        <v>41207</v>
      </c>
      <c r="E3" s="6"/>
      <c r="F3" s="2" t="s">
        <v>4712</v>
      </c>
      <c r="H3" s="1" t="s">
        <v>3162</v>
      </c>
      <c r="I3" s="1" t="s">
        <v>3158</v>
      </c>
      <c r="J3" s="1" t="s">
        <v>3163</v>
      </c>
      <c r="K3" s="1" t="s">
        <v>3164</v>
      </c>
      <c r="L3" s="1" t="s">
        <v>3166</v>
      </c>
      <c r="M3" s="4" t="s">
        <v>3165</v>
      </c>
      <c r="N3" s="1" t="s">
        <v>3167</v>
      </c>
      <c r="O3" s="1" t="s">
        <v>488</v>
      </c>
      <c r="P3" s="1" t="s">
        <v>296</v>
      </c>
      <c r="Q3" s="1">
        <v>85206</v>
      </c>
      <c r="T3" s="1">
        <v>1</v>
      </c>
      <c r="Y3" s="1" t="s">
        <v>3160</v>
      </c>
      <c r="Z3" s="1" t="s">
        <v>3161</v>
      </c>
      <c r="AA3" s="2" t="s">
        <v>5106</v>
      </c>
      <c r="AB3" s="3" t="s">
        <v>3161</v>
      </c>
      <c r="AC3" s="1" t="s">
        <v>2564</v>
      </c>
      <c r="AF3" s="1" t="s">
        <v>3162</v>
      </c>
      <c r="AG3" s="1" t="s">
        <v>4712</v>
      </c>
      <c r="AI3" s="1" t="s">
        <v>4712</v>
      </c>
    </row>
    <row r="4" spans="1:59" s="1" customFormat="1" ht="13.5" customHeight="1" x14ac:dyDescent="0.25">
      <c r="A4" s="1" t="s">
        <v>4876</v>
      </c>
      <c r="B4" s="1">
        <v>30</v>
      </c>
      <c r="C4" s="6"/>
      <c r="D4" s="6">
        <v>41242</v>
      </c>
      <c r="E4" s="6"/>
      <c r="F4" s="2"/>
      <c r="H4" s="1" t="s">
        <v>3162</v>
      </c>
      <c r="I4" s="1" t="s">
        <v>481</v>
      </c>
      <c r="J4" s="1" t="s">
        <v>3177</v>
      </c>
      <c r="K4" s="1" t="s">
        <v>3178</v>
      </c>
      <c r="L4" s="1" t="s">
        <v>3180</v>
      </c>
      <c r="M4" s="4" t="s">
        <v>3179</v>
      </c>
      <c r="N4" s="1" t="s">
        <v>3181</v>
      </c>
      <c r="O4" s="1" t="s">
        <v>3182</v>
      </c>
      <c r="P4" s="1" t="s">
        <v>296</v>
      </c>
      <c r="Q4" s="1">
        <v>85233</v>
      </c>
      <c r="T4" s="1">
        <v>1</v>
      </c>
      <c r="Y4" s="1" t="s">
        <v>3175</v>
      </c>
      <c r="Z4" s="1" t="s">
        <v>3161</v>
      </c>
      <c r="AA4" s="2" t="s">
        <v>3176</v>
      </c>
      <c r="AB4" s="3" t="s">
        <v>3161</v>
      </c>
      <c r="AC4" s="1" t="s">
        <v>2564</v>
      </c>
    </row>
    <row r="5" spans="1:59" s="1" customFormat="1" ht="13.5" customHeight="1" x14ac:dyDescent="0.25">
      <c r="A5" s="8" t="s">
        <v>1801</v>
      </c>
      <c r="B5" s="1">
        <v>25</v>
      </c>
      <c r="C5" s="6">
        <v>42313</v>
      </c>
      <c r="D5" s="6">
        <v>41956</v>
      </c>
      <c r="E5" s="6" t="s">
        <v>3161</v>
      </c>
      <c r="F5" s="2"/>
      <c r="I5" s="1" t="s">
        <v>481</v>
      </c>
      <c r="J5" s="1" t="s">
        <v>1907</v>
      </c>
      <c r="K5" s="1" t="s">
        <v>1908</v>
      </c>
      <c r="L5" s="1" t="s">
        <v>1909</v>
      </c>
      <c r="M5" s="4" t="s">
        <v>2126</v>
      </c>
      <c r="N5" s="1" t="s">
        <v>4972</v>
      </c>
      <c r="O5" s="1" t="s">
        <v>488</v>
      </c>
      <c r="P5" s="1" t="s">
        <v>296</v>
      </c>
      <c r="Q5" s="1">
        <v>85208</v>
      </c>
      <c r="AA5" s="2" t="s">
        <v>431</v>
      </c>
      <c r="AB5" s="3"/>
      <c r="AC5" s="1" t="s">
        <v>2564</v>
      </c>
    </row>
    <row r="6" spans="1:59" s="1" customFormat="1" ht="13.5" customHeight="1" x14ac:dyDescent="0.25">
      <c r="A6" s="8" t="s">
        <v>921</v>
      </c>
      <c r="B6" s="1" t="s">
        <v>1058</v>
      </c>
      <c r="C6" s="6">
        <v>42355</v>
      </c>
      <c r="D6" s="6">
        <v>41956</v>
      </c>
      <c r="E6" s="6" t="s">
        <v>3161</v>
      </c>
      <c r="F6" s="2"/>
      <c r="H6" s="1" t="s">
        <v>3161</v>
      </c>
      <c r="I6" s="1" t="s">
        <v>481</v>
      </c>
      <c r="J6" s="1" t="s">
        <v>651</v>
      </c>
      <c r="K6" s="1" t="s">
        <v>4151</v>
      </c>
      <c r="L6" s="1" t="s">
        <v>4814</v>
      </c>
      <c r="M6" s="4" t="s">
        <v>5028</v>
      </c>
      <c r="N6" s="1" t="s">
        <v>5030</v>
      </c>
      <c r="O6" s="1" t="s">
        <v>5031</v>
      </c>
      <c r="P6" s="1" t="s">
        <v>296</v>
      </c>
      <c r="Q6" s="1">
        <v>85119</v>
      </c>
      <c r="R6" s="1">
        <v>1</v>
      </c>
      <c r="S6" s="1" t="s">
        <v>3358</v>
      </c>
      <c r="Y6" s="1" t="s">
        <v>3160</v>
      </c>
      <c r="Z6" s="1" t="s">
        <v>3161</v>
      </c>
      <c r="AA6" s="2" t="s">
        <v>2377</v>
      </c>
      <c r="AB6" s="3" t="s">
        <v>3161</v>
      </c>
      <c r="AC6" s="1" t="s">
        <v>2388</v>
      </c>
    </row>
    <row r="7" spans="1:59" s="1" customFormat="1" ht="13.5" customHeight="1" x14ac:dyDescent="0.25">
      <c r="A7" s="8" t="s">
        <v>4884</v>
      </c>
      <c r="B7" s="1">
        <v>25</v>
      </c>
      <c r="C7" s="6">
        <v>42285</v>
      </c>
      <c r="D7" s="6">
        <v>41921</v>
      </c>
      <c r="E7" s="6" t="s">
        <v>3161</v>
      </c>
      <c r="F7" s="2"/>
      <c r="H7" s="1" t="s">
        <v>3162</v>
      </c>
      <c r="I7" s="1" t="s">
        <v>3158</v>
      </c>
      <c r="J7" s="1" t="s">
        <v>5032</v>
      </c>
      <c r="K7" s="1" t="s">
        <v>5033</v>
      </c>
      <c r="L7" s="1" t="s">
        <v>909</v>
      </c>
      <c r="M7" s="4" t="s">
        <v>5034</v>
      </c>
      <c r="N7" s="1" t="s">
        <v>5036</v>
      </c>
      <c r="O7" s="1" t="s">
        <v>488</v>
      </c>
      <c r="P7" s="1" t="s">
        <v>296</v>
      </c>
      <c r="Q7" s="1">
        <v>85205</v>
      </c>
      <c r="R7" s="1">
        <v>1</v>
      </c>
      <c r="S7" s="1" t="s">
        <v>3357</v>
      </c>
      <c r="U7" s="1">
        <v>1</v>
      </c>
      <c r="Y7" s="1" t="s">
        <v>3196</v>
      </c>
      <c r="Z7" s="1" t="s">
        <v>3161</v>
      </c>
      <c r="AA7" s="2" t="s">
        <v>2442</v>
      </c>
      <c r="AB7" s="3" t="s">
        <v>3161</v>
      </c>
      <c r="AC7" s="1" t="s">
        <v>2388</v>
      </c>
      <c r="AF7" s="1" t="s">
        <v>4712</v>
      </c>
      <c r="AG7" s="1" t="s">
        <v>4712</v>
      </c>
      <c r="AK7" s="1" t="s">
        <v>4712</v>
      </c>
    </row>
    <row r="8" spans="1:59" s="1" customFormat="1" ht="13.5" customHeight="1" x14ac:dyDescent="0.25">
      <c r="A8" s="8" t="s">
        <v>4837</v>
      </c>
      <c r="B8" s="1">
        <v>25</v>
      </c>
      <c r="C8" s="6">
        <v>42306</v>
      </c>
      <c r="D8" s="6">
        <v>41921</v>
      </c>
      <c r="E8" s="6"/>
      <c r="F8" s="2"/>
      <c r="H8" s="1" t="s">
        <v>3162</v>
      </c>
      <c r="I8" s="1" t="s">
        <v>3158</v>
      </c>
      <c r="J8" s="1" t="s">
        <v>5039</v>
      </c>
      <c r="K8" s="1" t="s">
        <v>703</v>
      </c>
      <c r="L8" s="1" t="s">
        <v>5041</v>
      </c>
      <c r="M8" s="4"/>
      <c r="N8" s="1" t="s">
        <v>499</v>
      </c>
      <c r="O8" s="1" t="s">
        <v>488</v>
      </c>
      <c r="P8" s="1" t="s">
        <v>296</v>
      </c>
      <c r="Q8" s="1">
        <v>85028</v>
      </c>
      <c r="R8" s="1">
        <v>1</v>
      </c>
      <c r="S8" s="1" t="s">
        <v>378</v>
      </c>
      <c r="X8" s="1" t="s">
        <v>5042</v>
      </c>
      <c r="Y8" s="1" t="s">
        <v>3175</v>
      </c>
      <c r="Z8" s="1" t="s">
        <v>5037</v>
      </c>
      <c r="AA8" s="2" t="s">
        <v>5038</v>
      </c>
      <c r="AB8" s="3" t="s">
        <v>3161</v>
      </c>
    </row>
    <row r="9" spans="1:59" s="1" customFormat="1" ht="13.5" customHeight="1" x14ac:dyDescent="0.25">
      <c r="A9" s="8" t="s">
        <v>2127</v>
      </c>
      <c r="B9" s="1">
        <v>25</v>
      </c>
      <c r="C9" s="6">
        <v>42320</v>
      </c>
      <c r="D9" s="6"/>
      <c r="E9" s="6"/>
      <c r="F9" s="2" t="s">
        <v>4712</v>
      </c>
      <c r="I9" s="1" t="s">
        <v>3158</v>
      </c>
      <c r="J9" s="1" t="s">
        <v>3721</v>
      </c>
      <c r="K9" s="1" t="s">
        <v>3722</v>
      </c>
      <c r="L9" s="1" t="s">
        <v>3723</v>
      </c>
      <c r="M9" s="4" t="s">
        <v>4197</v>
      </c>
      <c r="N9" s="1" t="s">
        <v>4198</v>
      </c>
      <c r="O9" s="1" t="s">
        <v>488</v>
      </c>
      <c r="P9" s="1" t="s">
        <v>296</v>
      </c>
      <c r="Q9" s="1">
        <v>85209</v>
      </c>
      <c r="AA9" s="2" t="s">
        <v>3379</v>
      </c>
      <c r="AB9" s="3"/>
    </row>
    <row r="10" spans="1:59" s="1" customFormat="1" ht="13.5" customHeight="1" x14ac:dyDescent="0.25">
      <c r="A10" s="8" t="s">
        <v>4045</v>
      </c>
      <c r="B10" s="1">
        <v>25</v>
      </c>
      <c r="C10" s="6">
        <v>42306</v>
      </c>
      <c r="D10" s="6"/>
      <c r="E10" s="6"/>
      <c r="F10" s="2" t="s">
        <v>4712</v>
      </c>
      <c r="I10" s="1" t="s">
        <v>3158</v>
      </c>
      <c r="J10" s="1" t="s">
        <v>3211</v>
      </c>
      <c r="K10" s="1" t="s">
        <v>3311</v>
      </c>
      <c r="L10" s="1" t="s">
        <v>3956</v>
      </c>
      <c r="M10" s="4" t="s">
        <v>3212</v>
      </c>
      <c r="N10" s="1" t="s">
        <v>3957</v>
      </c>
      <c r="O10" s="1" t="s">
        <v>488</v>
      </c>
      <c r="P10" s="1" t="s">
        <v>296</v>
      </c>
      <c r="Q10" s="1">
        <v>85205</v>
      </c>
      <c r="T10" s="1">
        <v>1</v>
      </c>
      <c r="Y10" s="1" t="s">
        <v>3196</v>
      </c>
      <c r="Z10" s="1" t="s">
        <v>3161</v>
      </c>
      <c r="AA10" s="2" t="s">
        <v>3714</v>
      </c>
      <c r="AB10" s="3"/>
      <c r="AC10" s="1" t="s">
        <v>2388</v>
      </c>
    </row>
    <row r="11" spans="1:59" s="1" customFormat="1" ht="13.5" customHeight="1" x14ac:dyDescent="0.25">
      <c r="A11" s="8" t="s">
        <v>766</v>
      </c>
      <c r="B11" s="1">
        <v>25</v>
      </c>
      <c r="C11" s="6"/>
      <c r="D11" s="6"/>
      <c r="E11" s="6"/>
      <c r="F11" s="2"/>
      <c r="I11" s="1" t="s">
        <v>3158</v>
      </c>
      <c r="J11" s="1" t="s">
        <v>4621</v>
      </c>
      <c r="K11" s="1" t="s">
        <v>2690</v>
      </c>
      <c r="M11" s="4"/>
      <c r="AA11" s="2"/>
      <c r="AB11" s="3"/>
    </row>
    <row r="12" spans="1:59" s="1" customFormat="1" ht="13.5" customHeight="1" x14ac:dyDescent="0.25">
      <c r="A12" s="8" t="s">
        <v>137</v>
      </c>
      <c r="B12" s="1">
        <v>25</v>
      </c>
      <c r="C12" s="6">
        <v>42313</v>
      </c>
      <c r="D12" s="6">
        <v>41956</v>
      </c>
      <c r="E12" s="6" t="s">
        <v>3161</v>
      </c>
      <c r="F12" s="2"/>
      <c r="H12" s="1" t="s">
        <v>3162</v>
      </c>
      <c r="I12" s="1" t="s">
        <v>3158</v>
      </c>
      <c r="J12" s="1" t="s">
        <v>431</v>
      </c>
      <c r="K12" s="1" t="s">
        <v>3159</v>
      </c>
      <c r="L12" s="1" t="s">
        <v>433</v>
      </c>
      <c r="M12" s="4" t="s">
        <v>432</v>
      </c>
      <c r="N12" s="1" t="s">
        <v>434</v>
      </c>
      <c r="O12" s="1" t="s">
        <v>3182</v>
      </c>
      <c r="P12" s="1" t="s">
        <v>296</v>
      </c>
      <c r="Q12" s="1">
        <v>85296</v>
      </c>
      <c r="Y12" s="1" t="s">
        <v>3196</v>
      </c>
      <c r="Z12" s="1" t="s">
        <v>3161</v>
      </c>
      <c r="AA12" s="2" t="s">
        <v>1816</v>
      </c>
      <c r="AB12" s="3" t="s">
        <v>3161</v>
      </c>
      <c r="AC12" s="1" t="s">
        <v>2564</v>
      </c>
      <c r="AF12" s="1" t="s">
        <v>4712</v>
      </c>
      <c r="AG12" s="1" t="s">
        <v>4712</v>
      </c>
      <c r="AH12" s="1" t="s">
        <v>4712</v>
      </c>
      <c r="AM12" s="1" t="s">
        <v>4712</v>
      </c>
      <c r="AN12" s="1" t="s">
        <v>4712</v>
      </c>
      <c r="AO12" s="1" t="s">
        <v>4712</v>
      </c>
      <c r="AR12" s="1" t="s">
        <v>4712</v>
      </c>
    </row>
    <row r="13" spans="1:59" s="1" customFormat="1" ht="13.5" customHeight="1" x14ac:dyDescent="0.25">
      <c r="A13" s="8" t="s">
        <v>2580</v>
      </c>
      <c r="B13" s="1">
        <v>25</v>
      </c>
      <c r="C13" s="6">
        <v>42320</v>
      </c>
      <c r="D13" s="6">
        <v>41921</v>
      </c>
      <c r="E13" s="6"/>
      <c r="F13" s="2"/>
      <c r="H13" s="1" t="s">
        <v>3162</v>
      </c>
      <c r="I13" s="1" t="s">
        <v>3158</v>
      </c>
      <c r="J13" s="1" t="s">
        <v>435</v>
      </c>
      <c r="K13" s="1" t="s">
        <v>436</v>
      </c>
      <c r="L13" s="1" t="s">
        <v>3724</v>
      </c>
      <c r="M13" s="4" t="s">
        <v>437</v>
      </c>
      <c r="N13" s="1" t="s">
        <v>439</v>
      </c>
      <c r="O13" s="1" t="s">
        <v>488</v>
      </c>
      <c r="P13" s="1" t="s">
        <v>296</v>
      </c>
      <c r="Q13" s="1">
        <v>85208</v>
      </c>
      <c r="R13" s="1">
        <v>1</v>
      </c>
      <c r="S13" s="1" t="s">
        <v>378</v>
      </c>
      <c r="T13" s="1">
        <v>1</v>
      </c>
      <c r="AA13" s="2" t="s">
        <v>1668</v>
      </c>
      <c r="AB13" s="3"/>
      <c r="AC13" s="1" t="s">
        <v>2564</v>
      </c>
      <c r="AF13" s="1" t="s">
        <v>4712</v>
      </c>
      <c r="AG13" s="1" t="s">
        <v>4712</v>
      </c>
      <c r="AH13" s="1" t="s">
        <v>4712</v>
      </c>
      <c r="AO13" s="1" t="s">
        <v>4712</v>
      </c>
      <c r="AP13" s="1" t="s">
        <v>4712</v>
      </c>
    </row>
    <row r="14" spans="1:59" s="1" customFormat="1" ht="13.5" customHeight="1" x14ac:dyDescent="0.25">
      <c r="A14" s="8" t="s">
        <v>4844</v>
      </c>
      <c r="B14" s="1" t="s">
        <v>1058</v>
      </c>
      <c r="C14" s="6">
        <v>42285</v>
      </c>
      <c r="D14" s="6">
        <v>41928</v>
      </c>
      <c r="E14" s="6" t="s">
        <v>3161</v>
      </c>
      <c r="F14" s="2"/>
      <c r="H14" s="1" t="s">
        <v>3162</v>
      </c>
      <c r="I14" s="1" t="s">
        <v>3158</v>
      </c>
      <c r="J14" s="1" t="s">
        <v>440</v>
      </c>
      <c r="K14" s="1" t="s">
        <v>705</v>
      </c>
      <c r="L14" s="1" t="s">
        <v>3726</v>
      </c>
      <c r="M14" s="4" t="s">
        <v>446</v>
      </c>
      <c r="N14" s="1" t="s">
        <v>1994</v>
      </c>
      <c r="O14" s="1" t="s">
        <v>488</v>
      </c>
      <c r="P14" s="1" t="s">
        <v>296</v>
      </c>
      <c r="Q14" s="1">
        <v>85209</v>
      </c>
      <c r="R14" s="1">
        <v>1</v>
      </c>
      <c r="S14" s="1" t="s">
        <v>5192</v>
      </c>
      <c r="T14" s="1">
        <v>1</v>
      </c>
      <c r="V14" s="1" t="s">
        <v>297</v>
      </c>
      <c r="W14" s="1" t="s">
        <v>297</v>
      </c>
      <c r="Y14" s="1" t="s">
        <v>3160</v>
      </c>
      <c r="Z14" s="1" t="s">
        <v>3161</v>
      </c>
      <c r="AA14" s="2" t="s">
        <v>541</v>
      </c>
      <c r="AB14" s="3" t="s">
        <v>3161</v>
      </c>
      <c r="AC14" s="1" t="s">
        <v>2388</v>
      </c>
      <c r="AF14" s="1" t="s">
        <v>5053</v>
      </c>
      <c r="AG14" s="1" t="s">
        <v>5053</v>
      </c>
      <c r="AH14" s="1" t="s">
        <v>5053</v>
      </c>
      <c r="AI14" s="1" t="s">
        <v>5053</v>
      </c>
      <c r="AJ14" s="1" t="s">
        <v>4712</v>
      </c>
      <c r="AL14" s="1" t="s">
        <v>4712</v>
      </c>
      <c r="AM14" s="1" t="s">
        <v>5053</v>
      </c>
      <c r="AO14" s="1" t="s">
        <v>4712</v>
      </c>
    </row>
    <row r="15" spans="1:59" s="1" customFormat="1" ht="13.5" customHeight="1" x14ac:dyDescent="0.25">
      <c r="A15" s="8" t="s">
        <v>3636</v>
      </c>
      <c r="B15" s="1">
        <v>25</v>
      </c>
      <c r="C15" s="6">
        <v>42376</v>
      </c>
      <c r="D15" s="6">
        <v>42012</v>
      </c>
      <c r="E15" s="6"/>
      <c r="F15" s="2"/>
      <c r="H15" s="1" t="s">
        <v>3161</v>
      </c>
      <c r="I15" s="1" t="s">
        <v>3158</v>
      </c>
      <c r="J15" s="1" t="s">
        <v>1810</v>
      </c>
      <c r="K15" s="1" t="s">
        <v>2986</v>
      </c>
      <c r="L15" s="1" t="s">
        <v>1815</v>
      </c>
      <c r="M15" s="4" t="s">
        <v>5184</v>
      </c>
      <c r="N15" s="1" t="s">
        <v>2941</v>
      </c>
      <c r="O15" s="1" t="s">
        <v>3201</v>
      </c>
      <c r="P15" s="1" t="s">
        <v>615</v>
      </c>
      <c r="Q15" s="1">
        <v>48134</v>
      </c>
      <c r="AA15" s="2"/>
      <c r="AB15" s="3"/>
      <c r="AC15" s="1" t="s">
        <v>2568</v>
      </c>
    </row>
    <row r="16" spans="1:59" s="1" customFormat="1" ht="13.5" customHeight="1" x14ac:dyDescent="0.25">
      <c r="A16" s="8" t="s">
        <v>764</v>
      </c>
      <c r="B16" s="1">
        <v>25</v>
      </c>
      <c r="C16" s="6">
        <v>42376</v>
      </c>
      <c r="D16" s="6">
        <v>42012</v>
      </c>
      <c r="E16" s="6"/>
      <c r="F16" s="2"/>
      <c r="H16" s="1" t="s">
        <v>3161</v>
      </c>
      <c r="I16" s="1" t="s">
        <v>481</v>
      </c>
      <c r="J16" s="1" t="s">
        <v>5181</v>
      </c>
      <c r="K16" s="1" t="s">
        <v>3030</v>
      </c>
      <c r="L16" s="1" t="s">
        <v>1815</v>
      </c>
      <c r="M16" s="4" t="s">
        <v>5184</v>
      </c>
      <c r="N16" s="1" t="s">
        <v>2941</v>
      </c>
      <c r="O16" s="1" t="s">
        <v>3201</v>
      </c>
      <c r="P16" s="1" t="s">
        <v>615</v>
      </c>
      <c r="Q16" s="1">
        <v>48134</v>
      </c>
      <c r="AA16" s="2"/>
      <c r="AB16" s="3"/>
      <c r="AC16" s="1" t="s">
        <v>2564</v>
      </c>
    </row>
    <row r="17" spans="1:44" s="1" customFormat="1" ht="13.5" customHeight="1" x14ac:dyDescent="0.25">
      <c r="A17" s="8" t="s">
        <v>2646</v>
      </c>
      <c r="B17" s="1">
        <v>25</v>
      </c>
      <c r="C17" s="6">
        <v>42285</v>
      </c>
      <c r="D17" s="6">
        <v>41935</v>
      </c>
      <c r="E17" s="6" t="s">
        <v>3161</v>
      </c>
      <c r="F17" s="2"/>
      <c r="H17" s="1" t="s">
        <v>3162</v>
      </c>
      <c r="I17" s="1" t="s">
        <v>481</v>
      </c>
      <c r="J17" s="1" t="s">
        <v>1605</v>
      </c>
      <c r="K17" s="1" t="s">
        <v>709</v>
      </c>
      <c r="L17" s="1" t="s">
        <v>4181</v>
      </c>
      <c r="M17" s="4" t="s">
        <v>1607</v>
      </c>
      <c r="N17" s="1" t="s">
        <v>4575</v>
      </c>
      <c r="O17" s="1" t="s">
        <v>488</v>
      </c>
      <c r="P17" s="1" t="s">
        <v>296</v>
      </c>
      <c r="Q17" s="1">
        <v>85209</v>
      </c>
      <c r="R17" s="1">
        <v>1</v>
      </c>
      <c r="S17" s="1" t="s">
        <v>5192</v>
      </c>
      <c r="T17" s="1">
        <v>1</v>
      </c>
      <c r="U17" s="1">
        <v>1</v>
      </c>
      <c r="X17" s="1" t="s">
        <v>4576</v>
      </c>
      <c r="Y17" s="1" t="s">
        <v>3196</v>
      </c>
      <c r="Z17" s="1" t="s">
        <v>3161</v>
      </c>
      <c r="AA17" s="2" t="s">
        <v>3362</v>
      </c>
      <c r="AB17" s="3" t="s">
        <v>3161</v>
      </c>
      <c r="AC17" s="1" t="s">
        <v>2388</v>
      </c>
      <c r="AF17" s="1" t="s">
        <v>4712</v>
      </c>
      <c r="AG17" s="1" t="s">
        <v>4712</v>
      </c>
      <c r="AH17" s="1" t="s">
        <v>4712</v>
      </c>
      <c r="AM17" s="1" t="s">
        <v>4712</v>
      </c>
      <c r="AN17" s="1" t="s">
        <v>4712</v>
      </c>
      <c r="AO17" s="1" t="s">
        <v>4712</v>
      </c>
    </row>
    <row r="18" spans="1:44" s="1" customFormat="1" ht="13.5" customHeight="1" x14ac:dyDescent="0.25">
      <c r="A18" s="8" t="s">
        <v>4840</v>
      </c>
      <c r="B18" s="1">
        <v>30</v>
      </c>
      <c r="C18" s="6"/>
      <c r="D18" s="6">
        <v>42003</v>
      </c>
      <c r="E18" s="6"/>
      <c r="F18" s="2"/>
      <c r="H18" s="1" t="s">
        <v>3161</v>
      </c>
      <c r="I18" s="1" t="s">
        <v>481</v>
      </c>
      <c r="J18" s="1" t="s">
        <v>2828</v>
      </c>
      <c r="K18" s="1" t="s">
        <v>2829</v>
      </c>
      <c r="L18" s="1" t="s">
        <v>2830</v>
      </c>
      <c r="M18" s="4" t="s">
        <v>2832</v>
      </c>
      <c r="N18" s="1" t="s">
        <v>4416</v>
      </c>
      <c r="O18" s="1" t="s">
        <v>488</v>
      </c>
      <c r="P18" s="1" t="s">
        <v>296</v>
      </c>
      <c r="Q18" s="1">
        <v>85209</v>
      </c>
      <c r="AA18" s="2"/>
      <c r="AB18" s="3" t="s">
        <v>3161</v>
      </c>
      <c r="AC18" s="1" t="s">
        <v>2388</v>
      </c>
    </row>
    <row r="19" spans="1:44" s="1" customFormat="1" ht="13.5" customHeight="1" x14ac:dyDescent="0.25">
      <c r="A19" s="8" t="s">
        <v>4841</v>
      </c>
      <c r="B19" s="1">
        <v>30</v>
      </c>
      <c r="C19" s="6"/>
      <c r="D19" s="6">
        <v>42003</v>
      </c>
      <c r="E19" s="6"/>
      <c r="F19" s="2"/>
      <c r="H19" s="1" t="s">
        <v>3161</v>
      </c>
      <c r="I19" s="1" t="s">
        <v>3158</v>
      </c>
      <c r="J19" s="1" t="s">
        <v>2828</v>
      </c>
      <c r="K19" s="1" t="s">
        <v>4578</v>
      </c>
      <c r="L19" s="1" t="s">
        <v>2830</v>
      </c>
      <c r="M19" s="4" t="s">
        <v>2832</v>
      </c>
      <c r="N19" s="1" t="s">
        <v>4416</v>
      </c>
      <c r="O19" s="1" t="s">
        <v>488</v>
      </c>
      <c r="P19" s="1" t="s">
        <v>296</v>
      </c>
      <c r="Q19" s="1">
        <v>85209</v>
      </c>
      <c r="AA19" s="2"/>
      <c r="AB19" s="3" t="s">
        <v>3161</v>
      </c>
      <c r="AC19" s="1" t="s">
        <v>2388</v>
      </c>
    </row>
    <row r="20" spans="1:44" s="1" customFormat="1" ht="13.5" customHeight="1" x14ac:dyDescent="0.25">
      <c r="A20" s="8" t="s">
        <v>1270</v>
      </c>
      <c r="B20" s="1">
        <v>25</v>
      </c>
      <c r="C20" s="6">
        <v>42285</v>
      </c>
      <c r="D20" s="6">
        <v>41921</v>
      </c>
      <c r="E20" s="6" t="s">
        <v>3161</v>
      </c>
      <c r="F20" s="2"/>
      <c r="H20" s="1" t="s">
        <v>3162</v>
      </c>
      <c r="I20" s="1" t="s">
        <v>3158</v>
      </c>
      <c r="J20" s="1" t="s">
        <v>282</v>
      </c>
      <c r="K20" s="1" t="s">
        <v>281</v>
      </c>
      <c r="L20" s="1" t="s">
        <v>280</v>
      </c>
      <c r="M20" s="4" t="s">
        <v>285</v>
      </c>
      <c r="N20" s="1" t="s">
        <v>284</v>
      </c>
      <c r="O20" s="1" t="s">
        <v>488</v>
      </c>
      <c r="P20" s="1" t="s">
        <v>296</v>
      </c>
      <c r="Q20" s="1">
        <v>85206</v>
      </c>
      <c r="R20" s="1">
        <v>1</v>
      </c>
      <c r="S20" s="1" t="s">
        <v>378</v>
      </c>
      <c r="AA20" s="2" t="s">
        <v>116</v>
      </c>
      <c r="AB20" s="3"/>
      <c r="AC20" s="1" t="s">
        <v>2388</v>
      </c>
    </row>
    <row r="21" spans="1:44" s="1" customFormat="1" ht="13.5" customHeight="1" x14ac:dyDescent="0.25">
      <c r="A21" s="8" t="s">
        <v>1271</v>
      </c>
      <c r="B21" s="1">
        <v>25</v>
      </c>
      <c r="C21" s="6">
        <v>42285</v>
      </c>
      <c r="D21" s="6">
        <v>41921</v>
      </c>
      <c r="E21" s="6" t="s">
        <v>3161</v>
      </c>
      <c r="F21" s="2"/>
      <c r="G21" s="2"/>
      <c r="H21" s="1" t="s">
        <v>3162</v>
      </c>
      <c r="I21" s="1" t="s">
        <v>481</v>
      </c>
      <c r="J21" s="1" t="s">
        <v>282</v>
      </c>
      <c r="K21" s="1" t="s">
        <v>576</v>
      </c>
      <c r="L21" s="1" t="s">
        <v>286</v>
      </c>
      <c r="M21" s="4" t="s">
        <v>285</v>
      </c>
      <c r="N21" s="1" t="s">
        <v>284</v>
      </c>
      <c r="O21" s="1" t="s">
        <v>488</v>
      </c>
      <c r="P21" s="1" t="s">
        <v>296</v>
      </c>
      <c r="Q21" s="1">
        <v>85206</v>
      </c>
      <c r="R21" s="1">
        <v>1</v>
      </c>
      <c r="S21" s="1" t="s">
        <v>378</v>
      </c>
      <c r="AA21" s="1" t="s">
        <v>281</v>
      </c>
      <c r="AB21" s="3"/>
      <c r="AC21" s="1" t="s">
        <v>2392</v>
      </c>
    </row>
    <row r="22" spans="1:44" s="1" customFormat="1" ht="13.5" customHeight="1" x14ac:dyDescent="0.25">
      <c r="A22" s="8" t="s">
        <v>2295</v>
      </c>
      <c r="B22" s="1">
        <v>25</v>
      </c>
      <c r="C22" s="6">
        <v>42285</v>
      </c>
      <c r="D22" s="6">
        <v>41921</v>
      </c>
      <c r="E22" s="6" t="s">
        <v>3161</v>
      </c>
      <c r="F22" s="2"/>
      <c r="G22" s="2"/>
      <c r="H22" s="1" t="s">
        <v>3161</v>
      </c>
      <c r="I22" s="1" t="s">
        <v>481</v>
      </c>
      <c r="J22" s="1" t="s">
        <v>3749</v>
      </c>
      <c r="K22" s="1" t="s">
        <v>3796</v>
      </c>
      <c r="L22" s="1" t="s">
        <v>1628</v>
      </c>
      <c r="M22" s="4" t="s">
        <v>3751</v>
      </c>
      <c r="N22" s="1" t="s">
        <v>2129</v>
      </c>
      <c r="O22" s="1" t="s">
        <v>5031</v>
      </c>
      <c r="P22" s="1" t="s">
        <v>296</v>
      </c>
      <c r="Q22" s="1">
        <v>85120</v>
      </c>
      <c r="X22" s="1" t="s">
        <v>4488</v>
      </c>
      <c r="AA22" s="1" t="s">
        <v>3373</v>
      </c>
      <c r="AB22" s="3"/>
      <c r="AC22" s="1" t="s">
        <v>2564</v>
      </c>
      <c r="AF22" s="1" t="s">
        <v>4712</v>
      </c>
      <c r="AG22" s="1" t="s">
        <v>4712</v>
      </c>
      <c r="AI22" s="1" t="s">
        <v>4712</v>
      </c>
      <c r="AJ22" s="1" t="s">
        <v>4712</v>
      </c>
      <c r="AR22" s="1" t="s">
        <v>4712</v>
      </c>
    </row>
    <row r="23" spans="1:44" s="1" customFormat="1" ht="13.5" customHeight="1" x14ac:dyDescent="0.25">
      <c r="A23" s="8" t="s">
        <v>1900</v>
      </c>
      <c r="B23" s="1">
        <v>25</v>
      </c>
      <c r="C23" s="6">
        <v>42306</v>
      </c>
      <c r="D23" s="6">
        <v>41921</v>
      </c>
      <c r="E23" s="6" t="s">
        <v>4634</v>
      </c>
      <c r="F23" s="2"/>
      <c r="G23" s="2"/>
      <c r="I23" s="1" t="s">
        <v>481</v>
      </c>
      <c r="J23" s="1" t="s">
        <v>4164</v>
      </c>
      <c r="K23" s="1" t="s">
        <v>3624</v>
      </c>
      <c r="L23" s="1" t="s">
        <v>3625</v>
      </c>
      <c r="M23" s="4" t="s">
        <v>3683</v>
      </c>
      <c r="N23" s="1" t="s">
        <v>983</v>
      </c>
      <c r="O23" s="1" t="s">
        <v>3182</v>
      </c>
      <c r="P23" s="1" t="s">
        <v>4426</v>
      </c>
      <c r="Q23" s="1">
        <v>85233</v>
      </c>
      <c r="AA23" s="1" t="s">
        <v>4489</v>
      </c>
      <c r="AB23" s="3"/>
      <c r="AC23" s="1" t="s">
        <v>2564</v>
      </c>
    </row>
    <row r="24" spans="1:44" s="1" customFormat="1" ht="13.5" customHeight="1" x14ac:dyDescent="0.25">
      <c r="A24" s="8" t="s">
        <v>4883</v>
      </c>
      <c r="B24" s="1">
        <v>25</v>
      </c>
      <c r="C24" s="6">
        <v>42299</v>
      </c>
      <c r="D24" s="6">
        <v>41942</v>
      </c>
      <c r="E24" s="6" t="s">
        <v>3161</v>
      </c>
      <c r="F24" s="2"/>
      <c r="G24" s="2" t="s">
        <v>297</v>
      </c>
      <c r="H24" s="1" t="s">
        <v>3162</v>
      </c>
      <c r="I24" s="1" t="s">
        <v>3158</v>
      </c>
      <c r="J24" s="1" t="s">
        <v>3260</v>
      </c>
      <c r="K24" s="1" t="s">
        <v>707</v>
      </c>
      <c r="L24" s="1" t="s">
        <v>345</v>
      </c>
      <c r="M24" s="4"/>
      <c r="N24" s="1" t="s">
        <v>346</v>
      </c>
      <c r="O24" s="1" t="s">
        <v>488</v>
      </c>
      <c r="P24" s="1" t="s">
        <v>296</v>
      </c>
      <c r="Q24" s="1" t="s">
        <v>486</v>
      </c>
      <c r="Y24" s="1" t="s">
        <v>3196</v>
      </c>
      <c r="Z24" s="1" t="s">
        <v>3189</v>
      </c>
      <c r="AA24" s="1" t="s">
        <v>540</v>
      </c>
      <c r="AB24" s="3" t="s">
        <v>3161</v>
      </c>
    </row>
    <row r="25" spans="1:44" s="1" customFormat="1" ht="13.5" customHeight="1" x14ac:dyDescent="0.25">
      <c r="A25" s="8" t="s">
        <v>3371</v>
      </c>
      <c r="B25" s="1">
        <v>25</v>
      </c>
      <c r="C25" s="6">
        <v>42376</v>
      </c>
      <c r="D25" s="6">
        <v>41977</v>
      </c>
      <c r="E25" s="6" t="s">
        <v>3161</v>
      </c>
      <c r="F25" s="2"/>
      <c r="G25" s="2"/>
      <c r="H25" s="1" t="s">
        <v>3161</v>
      </c>
      <c r="I25" s="1" t="s">
        <v>3158</v>
      </c>
      <c r="J25" s="1" t="s">
        <v>4805</v>
      </c>
      <c r="K25" s="1" t="s">
        <v>3311</v>
      </c>
      <c r="L25" s="1" t="s">
        <v>4979</v>
      </c>
      <c r="M25" s="4"/>
      <c r="N25" s="1" t="s">
        <v>2943</v>
      </c>
      <c r="O25" s="1" t="s">
        <v>4981</v>
      </c>
      <c r="P25" s="1" t="s">
        <v>3575</v>
      </c>
      <c r="AA25" s="1" t="s">
        <v>3459</v>
      </c>
      <c r="AB25" s="3"/>
    </row>
    <row r="26" spans="1:44" s="1" customFormat="1" ht="13.5" customHeight="1" x14ac:dyDescent="0.25">
      <c r="A26" s="8" t="s">
        <v>3372</v>
      </c>
      <c r="B26" s="1">
        <v>25</v>
      </c>
      <c r="C26" s="6">
        <v>42376</v>
      </c>
      <c r="D26" s="6">
        <v>41977</v>
      </c>
      <c r="E26" s="6" t="s">
        <v>3161</v>
      </c>
      <c r="F26" s="2"/>
      <c r="G26" s="2"/>
      <c r="H26" s="1" t="s">
        <v>3161</v>
      </c>
      <c r="I26" s="1" t="s">
        <v>481</v>
      </c>
      <c r="J26" s="1" t="s">
        <v>4805</v>
      </c>
      <c r="K26" s="1" t="s">
        <v>4806</v>
      </c>
      <c r="L26" s="1" t="s">
        <v>4979</v>
      </c>
      <c r="M26" s="4"/>
      <c r="N26" s="1" t="s">
        <v>2943</v>
      </c>
      <c r="O26" s="1" t="s">
        <v>4981</v>
      </c>
      <c r="P26" s="1" t="s">
        <v>3575</v>
      </c>
      <c r="AA26" s="1" t="s">
        <v>3311</v>
      </c>
      <c r="AB26" s="3"/>
    </row>
    <row r="27" spans="1:44" s="1" customFormat="1" ht="13.5" customHeight="1" x14ac:dyDescent="0.25">
      <c r="A27" s="8" t="s">
        <v>3635</v>
      </c>
      <c r="B27" s="1">
        <v>25</v>
      </c>
      <c r="C27" s="6">
        <v>42299</v>
      </c>
      <c r="D27" s="6">
        <v>41935</v>
      </c>
      <c r="E27" s="6"/>
      <c r="F27" s="2"/>
      <c r="G27" s="2"/>
      <c r="H27" s="1" t="s">
        <v>3162</v>
      </c>
      <c r="I27" s="1" t="s">
        <v>3158</v>
      </c>
      <c r="J27" s="1" t="s">
        <v>1250</v>
      </c>
      <c r="K27" s="1" t="s">
        <v>2690</v>
      </c>
      <c r="L27" s="1" t="s">
        <v>1249</v>
      </c>
      <c r="M27" s="4" t="s">
        <v>2689</v>
      </c>
      <c r="N27" s="1" t="s">
        <v>2688</v>
      </c>
      <c r="O27" s="1" t="s">
        <v>3182</v>
      </c>
      <c r="P27" s="1" t="s">
        <v>296</v>
      </c>
      <c r="Q27" s="1">
        <v>85234</v>
      </c>
      <c r="R27" s="1">
        <v>1</v>
      </c>
      <c r="S27" s="1" t="s">
        <v>3357</v>
      </c>
      <c r="AB27" s="3"/>
      <c r="AC27" s="1" t="s">
        <v>2388</v>
      </c>
    </row>
    <row r="28" spans="1:44" s="1" customFormat="1" ht="13.5" customHeight="1" x14ac:dyDescent="0.25">
      <c r="A28" s="8" t="s">
        <v>4845</v>
      </c>
      <c r="B28" s="1">
        <v>25</v>
      </c>
      <c r="C28" s="6">
        <v>42320</v>
      </c>
      <c r="D28" s="6">
        <v>41949</v>
      </c>
      <c r="E28" s="6" t="s">
        <v>3161</v>
      </c>
      <c r="F28" s="2"/>
      <c r="G28" s="2"/>
      <c r="H28" s="1" t="s">
        <v>3161</v>
      </c>
      <c r="I28" s="1" t="s">
        <v>481</v>
      </c>
      <c r="J28" s="1" t="s">
        <v>351</v>
      </c>
      <c r="K28" s="1" t="s">
        <v>708</v>
      </c>
      <c r="L28" s="1" t="s">
        <v>353</v>
      </c>
      <c r="M28" s="4" t="s">
        <v>495</v>
      </c>
      <c r="N28" s="1" t="s">
        <v>354</v>
      </c>
      <c r="O28" s="1" t="s">
        <v>355</v>
      </c>
      <c r="P28" s="1" t="s">
        <v>356</v>
      </c>
      <c r="Q28" s="1">
        <v>58711</v>
      </c>
      <c r="Y28" s="1" t="s">
        <v>3196</v>
      </c>
      <c r="Z28" s="1" t="s">
        <v>3189</v>
      </c>
      <c r="AA28" s="1" t="s">
        <v>440</v>
      </c>
      <c r="AB28" s="3" t="s">
        <v>3161</v>
      </c>
      <c r="AC28" s="1" t="s">
        <v>2564</v>
      </c>
      <c r="AF28" s="1" t="s">
        <v>4712</v>
      </c>
      <c r="AH28" s="1" t="s">
        <v>5053</v>
      </c>
      <c r="AL28" s="1" t="s">
        <v>5053</v>
      </c>
      <c r="AN28" s="1" t="s">
        <v>5053</v>
      </c>
    </row>
    <row r="29" spans="1:44" s="1" customFormat="1" x14ac:dyDescent="0.25">
      <c r="A29" s="8" t="s">
        <v>3370</v>
      </c>
      <c r="B29" s="1" t="s">
        <v>1058</v>
      </c>
      <c r="C29" s="2"/>
      <c r="D29" s="6"/>
      <c r="E29" s="6" t="s">
        <v>3161</v>
      </c>
      <c r="F29" s="2"/>
      <c r="I29" s="1" t="s">
        <v>3158</v>
      </c>
      <c r="J29" s="1" t="s">
        <v>4552</v>
      </c>
      <c r="K29" s="1" t="s">
        <v>2742</v>
      </c>
      <c r="M29" s="4"/>
      <c r="AA29" s="1" t="s">
        <v>716</v>
      </c>
      <c r="AB29" s="3"/>
    </row>
    <row r="30" spans="1:44" s="1" customFormat="1" ht="13.5" customHeight="1" x14ac:dyDescent="0.25">
      <c r="A30" s="8" t="s">
        <v>3533</v>
      </c>
      <c r="B30" s="1">
        <v>30</v>
      </c>
      <c r="C30" s="6"/>
      <c r="D30" s="6"/>
      <c r="E30" s="6" t="s">
        <v>3161</v>
      </c>
      <c r="F30" s="2"/>
      <c r="I30" s="1" t="s">
        <v>3158</v>
      </c>
      <c r="J30" s="1" t="s">
        <v>4622</v>
      </c>
      <c r="K30" s="1" t="s">
        <v>436</v>
      </c>
      <c r="M30" s="4"/>
      <c r="W30" s="2"/>
      <c r="X30" s="3"/>
    </row>
    <row r="31" spans="1:44" s="1" customFormat="1" ht="13.5" customHeight="1" x14ac:dyDescent="0.25">
      <c r="A31" s="8" t="s">
        <v>3531</v>
      </c>
      <c r="B31" s="1">
        <v>30</v>
      </c>
      <c r="C31" s="6"/>
      <c r="D31" s="6"/>
      <c r="E31" s="6" t="s">
        <v>3161</v>
      </c>
      <c r="F31" s="2"/>
      <c r="I31" s="1" t="s">
        <v>481</v>
      </c>
      <c r="J31" s="1" t="s">
        <v>4454</v>
      </c>
      <c r="K31" s="1" t="s">
        <v>3178</v>
      </c>
      <c r="M31" s="4"/>
      <c r="W31" s="2"/>
      <c r="X31" s="3"/>
      <c r="AA31" s="1" t="s">
        <v>4455</v>
      </c>
    </row>
    <row r="32" spans="1:44" s="1" customFormat="1" ht="13.5" customHeight="1" x14ac:dyDescent="0.25">
      <c r="A32" s="8" t="s">
        <v>3369</v>
      </c>
      <c r="B32" s="1" t="s">
        <v>1058</v>
      </c>
      <c r="C32" s="6">
        <v>42313</v>
      </c>
      <c r="D32" s="6">
        <v>41935</v>
      </c>
      <c r="E32" s="6" t="s">
        <v>3161</v>
      </c>
      <c r="F32" s="2"/>
      <c r="H32" s="1" t="s">
        <v>3161</v>
      </c>
      <c r="I32" s="1" t="s">
        <v>3158</v>
      </c>
      <c r="J32" s="1" t="s">
        <v>1019</v>
      </c>
      <c r="K32" s="1" t="s">
        <v>436</v>
      </c>
      <c r="L32" s="1" t="s">
        <v>1020</v>
      </c>
      <c r="M32" s="4" t="s">
        <v>2990</v>
      </c>
      <c r="N32" s="1" t="s">
        <v>2991</v>
      </c>
      <c r="O32" s="1" t="s">
        <v>488</v>
      </c>
      <c r="P32" s="1" t="s">
        <v>296</v>
      </c>
      <c r="Q32" s="1">
        <v>85213</v>
      </c>
      <c r="Y32" s="1" t="s">
        <v>3196</v>
      </c>
      <c r="Z32" s="1" t="s">
        <v>3189</v>
      </c>
      <c r="AA32" s="2" t="s">
        <v>1021</v>
      </c>
      <c r="AB32" s="3"/>
      <c r="AC32" s="1" t="s">
        <v>2388</v>
      </c>
    </row>
    <row r="33" spans="1:79" s="1" customFormat="1" ht="13.5" customHeight="1" x14ac:dyDescent="0.25">
      <c r="A33" s="8" t="s">
        <v>775</v>
      </c>
      <c r="B33" s="1">
        <v>25</v>
      </c>
      <c r="C33" s="6">
        <v>42285</v>
      </c>
      <c r="D33" s="6"/>
      <c r="E33" s="6"/>
      <c r="F33" s="2" t="s">
        <v>4712</v>
      </c>
      <c r="I33" s="1" t="s">
        <v>3158</v>
      </c>
      <c r="J33" s="1" t="s">
        <v>573</v>
      </c>
      <c r="K33" s="1" t="s">
        <v>1536</v>
      </c>
      <c r="L33" s="1" t="s">
        <v>575</v>
      </c>
      <c r="M33" s="4" t="s">
        <v>1619</v>
      </c>
      <c r="N33" s="1" t="s">
        <v>1620</v>
      </c>
      <c r="O33" s="1" t="s">
        <v>5031</v>
      </c>
      <c r="P33" s="1" t="s">
        <v>296</v>
      </c>
      <c r="Q33" s="1">
        <v>85119</v>
      </c>
      <c r="AA33" s="2"/>
      <c r="AB33" s="3"/>
    </row>
    <row r="34" spans="1:79" s="1" customFormat="1" ht="13.5" customHeight="1" x14ac:dyDescent="0.25">
      <c r="A34" s="7" t="s">
        <v>4042</v>
      </c>
      <c r="B34" s="1">
        <v>25</v>
      </c>
      <c r="C34" s="6">
        <v>42313</v>
      </c>
      <c r="D34" s="6">
        <v>41585</v>
      </c>
      <c r="E34" s="6"/>
      <c r="F34" s="2" t="s">
        <v>4712</v>
      </c>
      <c r="H34" s="1" t="s">
        <v>3161</v>
      </c>
      <c r="I34" s="1" t="s">
        <v>481</v>
      </c>
      <c r="J34" s="1" t="s">
        <v>1032</v>
      </c>
      <c r="K34" s="1" t="s">
        <v>361</v>
      </c>
      <c r="L34" s="1" t="s">
        <v>3718</v>
      </c>
      <c r="M34" s="4" t="s">
        <v>1034</v>
      </c>
      <c r="N34" s="1" t="s">
        <v>3719</v>
      </c>
      <c r="O34" s="1" t="s">
        <v>5031</v>
      </c>
      <c r="P34" s="1" t="s">
        <v>296</v>
      </c>
      <c r="Q34" s="1">
        <v>85120</v>
      </c>
      <c r="Y34" s="1" t="s">
        <v>3196</v>
      </c>
      <c r="Z34" s="1" t="s">
        <v>3161</v>
      </c>
      <c r="AA34" s="2"/>
      <c r="AB34" s="3"/>
      <c r="AC34" s="1" t="s">
        <v>4020</v>
      </c>
      <c r="AF34" s="1" t="s">
        <v>4712</v>
      </c>
    </row>
    <row r="35" spans="1:79" s="1" customFormat="1" ht="13.5" customHeight="1" x14ac:dyDescent="0.25">
      <c r="A35" s="7" t="s">
        <v>4043</v>
      </c>
      <c r="B35" s="1">
        <v>25</v>
      </c>
      <c r="C35" s="6">
        <v>42313</v>
      </c>
      <c r="D35" s="6">
        <v>41585</v>
      </c>
      <c r="E35" s="6"/>
      <c r="F35" s="2" t="s">
        <v>4712</v>
      </c>
      <c r="H35" s="1" t="s">
        <v>3161</v>
      </c>
      <c r="I35" s="1" t="s">
        <v>3158</v>
      </c>
      <c r="J35" s="1" t="s">
        <v>1032</v>
      </c>
      <c r="K35" s="1" t="s">
        <v>1035</v>
      </c>
      <c r="L35" s="1" t="s">
        <v>3718</v>
      </c>
      <c r="M35" s="4" t="s">
        <v>1034</v>
      </c>
      <c r="N35" s="1" t="s">
        <v>3719</v>
      </c>
      <c r="O35" s="1" t="s">
        <v>5031</v>
      </c>
      <c r="P35" s="1" t="s">
        <v>296</v>
      </c>
      <c r="Q35" s="1">
        <v>85120</v>
      </c>
      <c r="Y35" s="1" t="s">
        <v>3196</v>
      </c>
      <c r="Z35" s="1" t="s">
        <v>1036</v>
      </c>
      <c r="AA35" s="2"/>
      <c r="AB35" s="3"/>
      <c r="AC35" s="1" t="s">
        <v>4021</v>
      </c>
      <c r="AF35" s="1" t="s">
        <v>4712</v>
      </c>
    </row>
    <row r="36" spans="1:79" s="1" customFormat="1" x14ac:dyDescent="0.25">
      <c r="A36" s="8" t="s">
        <v>3633</v>
      </c>
      <c r="B36" s="1">
        <v>30</v>
      </c>
      <c r="C36" s="6"/>
      <c r="D36" s="6"/>
      <c r="E36" s="6"/>
      <c r="F36" s="2" t="s">
        <v>4712</v>
      </c>
      <c r="I36" s="1" t="s">
        <v>3158</v>
      </c>
      <c r="J36" s="1" t="s">
        <v>4456</v>
      </c>
      <c r="K36" s="1" t="s">
        <v>436</v>
      </c>
      <c r="M36" s="4"/>
      <c r="AA36" s="2"/>
      <c r="AB36" s="3"/>
    </row>
    <row r="37" spans="1:79" s="1" customFormat="1" x14ac:dyDescent="0.25">
      <c r="A37" s="8" t="s">
        <v>4802</v>
      </c>
      <c r="B37" s="1" t="s">
        <v>1058</v>
      </c>
      <c r="C37" s="6">
        <v>42285</v>
      </c>
      <c r="D37" s="6">
        <v>41921</v>
      </c>
      <c r="E37" s="6"/>
      <c r="F37" s="2"/>
      <c r="H37" s="1" t="s">
        <v>3162</v>
      </c>
      <c r="I37" s="1" t="s">
        <v>3158</v>
      </c>
      <c r="J37" s="1" t="s">
        <v>5024</v>
      </c>
      <c r="K37" s="1" t="s">
        <v>5025</v>
      </c>
      <c r="L37" s="1" t="s">
        <v>3652</v>
      </c>
      <c r="M37" s="4"/>
      <c r="N37" s="1" t="s">
        <v>3022</v>
      </c>
      <c r="O37" s="1" t="s">
        <v>488</v>
      </c>
      <c r="P37" s="1" t="s">
        <v>296</v>
      </c>
      <c r="Q37" s="1">
        <v>85208</v>
      </c>
      <c r="T37" s="1">
        <v>1</v>
      </c>
      <c r="Y37" s="1" t="s">
        <v>3196</v>
      </c>
      <c r="Z37" s="1" t="s">
        <v>3189</v>
      </c>
      <c r="AA37" s="2"/>
      <c r="AB37" s="3" t="s">
        <v>3161</v>
      </c>
      <c r="AF37" s="1" t="s">
        <v>5053</v>
      </c>
      <c r="AG37" s="1" t="s">
        <v>5053</v>
      </c>
      <c r="AH37" s="1" t="s">
        <v>4712</v>
      </c>
      <c r="AS37" s="1" t="s">
        <v>4712</v>
      </c>
      <c r="BI37" s="1" t="s">
        <v>4712</v>
      </c>
    </row>
    <row r="38" spans="1:79" s="1" customFormat="1" x14ac:dyDescent="0.25">
      <c r="A38" s="7" t="s">
        <v>4897</v>
      </c>
      <c r="B38" s="1">
        <v>25</v>
      </c>
      <c r="C38" s="6">
        <v>42376</v>
      </c>
      <c r="D38" s="6">
        <v>42026</v>
      </c>
      <c r="E38" s="6" t="s">
        <v>3161</v>
      </c>
      <c r="F38" s="2"/>
      <c r="H38" s="1" t="s">
        <v>3161</v>
      </c>
      <c r="I38" s="1" t="s">
        <v>481</v>
      </c>
      <c r="J38" s="1" t="s">
        <v>636</v>
      </c>
      <c r="K38" s="1" t="s">
        <v>3313</v>
      </c>
      <c r="L38" s="1" t="s">
        <v>637</v>
      </c>
      <c r="M38" s="4" t="s">
        <v>482</v>
      </c>
      <c r="N38" s="1" t="s">
        <v>638</v>
      </c>
      <c r="O38" s="1" t="s">
        <v>488</v>
      </c>
      <c r="P38" s="1" t="s">
        <v>296</v>
      </c>
      <c r="Q38" s="1">
        <v>85205</v>
      </c>
      <c r="V38" s="1" t="s">
        <v>486</v>
      </c>
      <c r="W38" s="1" t="s">
        <v>486</v>
      </c>
      <c r="X38" s="1" t="s">
        <v>486</v>
      </c>
      <c r="Z38" s="1" t="s">
        <v>486</v>
      </c>
      <c r="AA38" s="1" t="s">
        <v>149</v>
      </c>
      <c r="AB38" s="1" t="s">
        <v>486</v>
      </c>
      <c r="AC38" s="1" t="s">
        <v>486</v>
      </c>
      <c r="AD38" s="1" t="s">
        <v>486</v>
      </c>
      <c r="AE38" s="1" t="s">
        <v>486</v>
      </c>
      <c r="AF38" s="1" t="s">
        <v>486</v>
      </c>
      <c r="AG38" s="1" t="s">
        <v>486</v>
      </c>
      <c r="AH38" s="1" t="s">
        <v>486</v>
      </c>
      <c r="AI38" s="1" t="s">
        <v>486</v>
      </c>
      <c r="AJ38" s="1" t="s">
        <v>486</v>
      </c>
      <c r="AK38" s="1" t="s">
        <v>486</v>
      </c>
      <c r="AL38" s="1" t="s">
        <v>486</v>
      </c>
      <c r="AM38" s="1" t="s">
        <v>486</v>
      </c>
      <c r="AN38" s="1" t="s">
        <v>486</v>
      </c>
      <c r="AO38" s="1" t="s">
        <v>486</v>
      </c>
      <c r="AP38" s="1" t="s">
        <v>486</v>
      </c>
      <c r="AQ38" s="1" t="s">
        <v>486</v>
      </c>
      <c r="AR38" s="1" t="s">
        <v>486</v>
      </c>
      <c r="AS38" s="1" t="s">
        <v>486</v>
      </c>
      <c r="AT38" s="1" t="s">
        <v>486</v>
      </c>
      <c r="AU38" s="1" t="s">
        <v>486</v>
      </c>
      <c r="AV38" s="1" t="s">
        <v>486</v>
      </c>
      <c r="AW38" s="1" t="s">
        <v>486</v>
      </c>
      <c r="AX38" s="1" t="s">
        <v>486</v>
      </c>
      <c r="AY38" s="1" t="s">
        <v>486</v>
      </c>
      <c r="AZ38" s="1" t="s">
        <v>486</v>
      </c>
      <c r="BA38" s="1" t="s">
        <v>486</v>
      </c>
      <c r="BB38" s="1" t="s">
        <v>486</v>
      </c>
      <c r="BC38" s="1" t="s">
        <v>486</v>
      </c>
      <c r="BD38" s="1" t="s">
        <v>486</v>
      </c>
      <c r="BE38" s="1" t="s">
        <v>486</v>
      </c>
      <c r="BF38" s="1" t="s">
        <v>486</v>
      </c>
      <c r="BG38" s="1" t="s">
        <v>486</v>
      </c>
      <c r="BH38" s="1" t="s">
        <v>486</v>
      </c>
      <c r="BI38" s="1" t="s">
        <v>486</v>
      </c>
      <c r="BJ38" s="1" t="s">
        <v>486</v>
      </c>
      <c r="BK38" s="1" t="s">
        <v>486</v>
      </c>
      <c r="BL38" s="1" t="s">
        <v>486</v>
      </c>
      <c r="BM38" s="1" t="s">
        <v>486</v>
      </c>
      <c r="BN38" s="1" t="s">
        <v>486</v>
      </c>
      <c r="BO38" s="1" t="s">
        <v>486</v>
      </c>
      <c r="BP38" s="1" t="s">
        <v>486</v>
      </c>
      <c r="BQ38" s="1" t="s">
        <v>486</v>
      </c>
      <c r="BR38" s="1" t="s">
        <v>486</v>
      </c>
      <c r="BS38" s="1" t="s">
        <v>486</v>
      </c>
      <c r="BT38" s="1" t="s">
        <v>486</v>
      </c>
      <c r="BU38" s="1" t="s">
        <v>486</v>
      </c>
      <c r="BV38" s="1" t="s">
        <v>486</v>
      </c>
      <c r="BW38" s="1" t="s">
        <v>486</v>
      </c>
      <c r="BX38" s="1" t="s">
        <v>486</v>
      </c>
      <c r="BY38" s="1" t="s">
        <v>486</v>
      </c>
      <c r="BZ38" s="1" t="s">
        <v>486</v>
      </c>
      <c r="CA38" s="1" t="s">
        <v>486</v>
      </c>
    </row>
    <row r="39" spans="1:79" s="1" customFormat="1" x14ac:dyDescent="0.25">
      <c r="A39" s="7" t="s">
        <v>4898</v>
      </c>
      <c r="B39" s="1">
        <v>25</v>
      </c>
      <c r="C39" s="6">
        <v>42376</v>
      </c>
      <c r="D39" s="6">
        <v>42026</v>
      </c>
      <c r="E39" s="6" t="s">
        <v>3161</v>
      </c>
      <c r="F39" s="2"/>
      <c r="H39" s="1" t="s">
        <v>3161</v>
      </c>
      <c r="I39" s="1" t="s">
        <v>3158</v>
      </c>
      <c r="J39" s="1" t="s">
        <v>636</v>
      </c>
      <c r="K39" s="1" t="s">
        <v>149</v>
      </c>
      <c r="L39" s="1" t="s">
        <v>637</v>
      </c>
      <c r="M39" s="4" t="s">
        <v>482</v>
      </c>
      <c r="N39" s="1" t="s">
        <v>638</v>
      </c>
      <c r="O39" s="1" t="s">
        <v>488</v>
      </c>
      <c r="P39" s="1" t="s">
        <v>296</v>
      </c>
      <c r="Q39" s="1">
        <v>85205</v>
      </c>
      <c r="V39" s="1" t="s">
        <v>486</v>
      </c>
      <c r="W39" s="1" t="s">
        <v>486</v>
      </c>
      <c r="X39" s="1" t="s">
        <v>486</v>
      </c>
      <c r="Z39" s="1" t="s">
        <v>486</v>
      </c>
      <c r="AA39" s="1" t="s">
        <v>3313</v>
      </c>
      <c r="AB39" s="1" t="s">
        <v>486</v>
      </c>
      <c r="AC39" s="1" t="s">
        <v>486</v>
      </c>
      <c r="AD39" s="1" t="s">
        <v>486</v>
      </c>
      <c r="AE39" s="1" t="s">
        <v>486</v>
      </c>
      <c r="AF39" s="1" t="s">
        <v>486</v>
      </c>
      <c r="AG39" s="1" t="s">
        <v>486</v>
      </c>
      <c r="AH39" s="1" t="s">
        <v>486</v>
      </c>
      <c r="AI39" s="1" t="s">
        <v>486</v>
      </c>
      <c r="AJ39" s="1" t="s">
        <v>486</v>
      </c>
      <c r="AK39" s="1" t="s">
        <v>486</v>
      </c>
      <c r="AL39" s="1" t="s">
        <v>486</v>
      </c>
      <c r="AM39" s="1" t="s">
        <v>486</v>
      </c>
      <c r="AN39" s="1" t="s">
        <v>486</v>
      </c>
      <c r="AO39" s="1" t="s">
        <v>486</v>
      </c>
      <c r="AP39" s="1" t="s">
        <v>486</v>
      </c>
      <c r="AQ39" s="1" t="s">
        <v>486</v>
      </c>
      <c r="AR39" s="1" t="s">
        <v>486</v>
      </c>
      <c r="AS39" s="1" t="s">
        <v>486</v>
      </c>
      <c r="AT39" s="1" t="s">
        <v>486</v>
      </c>
      <c r="AU39" s="1" t="s">
        <v>486</v>
      </c>
      <c r="AV39" s="1" t="s">
        <v>486</v>
      </c>
      <c r="AW39" s="1" t="s">
        <v>486</v>
      </c>
      <c r="AX39" s="1" t="s">
        <v>486</v>
      </c>
      <c r="AY39" s="1" t="s">
        <v>486</v>
      </c>
      <c r="AZ39" s="1" t="s">
        <v>486</v>
      </c>
      <c r="BA39" s="1" t="s">
        <v>486</v>
      </c>
      <c r="BB39" s="1" t="s">
        <v>486</v>
      </c>
      <c r="BC39" s="1" t="s">
        <v>486</v>
      </c>
      <c r="BD39" s="1" t="s">
        <v>486</v>
      </c>
      <c r="BE39" s="1" t="s">
        <v>486</v>
      </c>
      <c r="BF39" s="1" t="s">
        <v>486</v>
      </c>
      <c r="BG39" s="1" t="s">
        <v>486</v>
      </c>
      <c r="BH39" s="1" t="s">
        <v>486</v>
      </c>
      <c r="BI39" s="1" t="s">
        <v>486</v>
      </c>
      <c r="BJ39" s="1" t="s">
        <v>486</v>
      </c>
      <c r="BK39" s="1" t="s">
        <v>486</v>
      </c>
      <c r="BL39" s="1" t="s">
        <v>486</v>
      </c>
      <c r="BM39" s="1" t="s">
        <v>486</v>
      </c>
      <c r="BN39" s="1" t="s">
        <v>486</v>
      </c>
      <c r="BO39" s="1" t="s">
        <v>486</v>
      </c>
      <c r="BP39" s="1" t="s">
        <v>486</v>
      </c>
      <c r="BQ39" s="1" t="s">
        <v>486</v>
      </c>
      <c r="BR39" s="1" t="s">
        <v>486</v>
      </c>
      <c r="BS39" s="1" t="s">
        <v>486</v>
      </c>
      <c r="BT39" s="1" t="s">
        <v>486</v>
      </c>
      <c r="BU39" s="1" t="s">
        <v>486</v>
      </c>
      <c r="BV39" s="1" t="s">
        <v>486</v>
      </c>
      <c r="BW39" s="1" t="s">
        <v>486</v>
      </c>
      <c r="BX39" s="1" t="s">
        <v>486</v>
      </c>
      <c r="BY39" s="1" t="s">
        <v>486</v>
      </c>
      <c r="BZ39" s="1" t="s">
        <v>486</v>
      </c>
      <c r="CA39" s="1" t="s">
        <v>486</v>
      </c>
    </row>
    <row r="40" spans="1:79" s="1" customFormat="1" ht="13.5" customHeight="1" x14ac:dyDescent="0.25">
      <c r="A40" s="8" t="s">
        <v>3375</v>
      </c>
      <c r="B40" s="1" t="s">
        <v>1058</v>
      </c>
      <c r="C40" s="6"/>
      <c r="D40" s="6">
        <v>41928</v>
      </c>
      <c r="E40" s="6" t="s">
        <v>3161</v>
      </c>
      <c r="F40" s="2"/>
      <c r="H40" s="1" t="s">
        <v>3162</v>
      </c>
      <c r="I40" s="1" t="s">
        <v>481</v>
      </c>
      <c r="J40" s="1" t="s">
        <v>3312</v>
      </c>
      <c r="K40" s="1" t="s">
        <v>3313</v>
      </c>
      <c r="L40" s="1" t="s">
        <v>3655</v>
      </c>
      <c r="M40" s="4" t="s">
        <v>3314</v>
      </c>
      <c r="N40" s="1" t="s">
        <v>3316</v>
      </c>
      <c r="O40" s="1" t="s">
        <v>3192</v>
      </c>
      <c r="P40" s="1" t="s">
        <v>296</v>
      </c>
      <c r="Q40" s="1">
        <v>85218</v>
      </c>
      <c r="R40" s="1">
        <v>1</v>
      </c>
      <c r="S40" s="1" t="s">
        <v>3357</v>
      </c>
      <c r="Y40" s="1" t="s">
        <v>3160</v>
      </c>
      <c r="Z40" s="1" t="s">
        <v>3161</v>
      </c>
      <c r="AA40" s="2"/>
      <c r="AB40" s="3" t="s">
        <v>3161</v>
      </c>
      <c r="AC40" s="1" t="s">
        <v>2564</v>
      </c>
      <c r="AF40" s="1" t="s">
        <v>4712</v>
      </c>
      <c r="AG40" s="1" t="s">
        <v>4712</v>
      </c>
      <c r="AH40" s="1" t="s">
        <v>4712</v>
      </c>
      <c r="AO40" s="1" t="s">
        <v>4712</v>
      </c>
    </row>
    <row r="41" spans="1:79" s="1" customFormat="1" x14ac:dyDescent="0.25">
      <c r="A41" s="8" t="s">
        <v>3632</v>
      </c>
      <c r="B41" s="1">
        <v>30</v>
      </c>
      <c r="D41" s="6"/>
      <c r="E41" s="6" t="s">
        <v>3161</v>
      </c>
      <c r="F41" s="2" t="s">
        <v>4712</v>
      </c>
      <c r="H41" s="1" t="s">
        <v>3161</v>
      </c>
      <c r="I41" s="1" t="s">
        <v>3158</v>
      </c>
      <c r="J41" s="1" t="s">
        <v>4457</v>
      </c>
      <c r="K41" s="1" t="s">
        <v>3722</v>
      </c>
      <c r="L41" s="1" t="s">
        <v>4458</v>
      </c>
      <c r="M41" s="4"/>
      <c r="AB41" s="3"/>
    </row>
    <row r="42" spans="1:79" s="1" customFormat="1" x14ac:dyDescent="0.25">
      <c r="A42" s="7" t="s">
        <v>2875</v>
      </c>
      <c r="B42" s="1">
        <v>25</v>
      </c>
      <c r="C42" s="6">
        <v>42292</v>
      </c>
      <c r="D42" s="6">
        <v>41935</v>
      </c>
      <c r="E42" s="6"/>
      <c r="F42" s="2"/>
      <c r="I42" s="1" t="s">
        <v>481</v>
      </c>
      <c r="J42" s="1" t="s">
        <v>369</v>
      </c>
      <c r="K42" s="1" t="s">
        <v>2752</v>
      </c>
      <c r="L42" s="1" t="s">
        <v>4382</v>
      </c>
      <c r="M42" s="4" t="s">
        <v>4383</v>
      </c>
      <c r="N42" s="1" t="s">
        <v>3734</v>
      </c>
      <c r="O42" s="1" t="s">
        <v>488</v>
      </c>
      <c r="P42" s="1" t="s">
        <v>296</v>
      </c>
      <c r="Q42" s="1">
        <v>85209</v>
      </c>
      <c r="Z42" s="2"/>
      <c r="AA42" s="3"/>
      <c r="AB42" s="1" t="s">
        <v>1767</v>
      </c>
    </row>
    <row r="43" spans="1:79" s="1" customFormat="1" ht="13.5" customHeight="1" x14ac:dyDescent="0.25">
      <c r="A43" s="7" t="s">
        <v>1795</v>
      </c>
      <c r="B43" s="1">
        <v>25</v>
      </c>
      <c r="C43" s="6">
        <v>42292</v>
      </c>
      <c r="D43" s="6">
        <v>41935</v>
      </c>
      <c r="E43" s="6" t="s">
        <v>3161</v>
      </c>
      <c r="F43" s="2"/>
      <c r="I43" s="1" t="s">
        <v>3158</v>
      </c>
      <c r="J43" s="1" t="s">
        <v>369</v>
      </c>
      <c r="K43" s="1" t="s">
        <v>689</v>
      </c>
      <c r="L43" s="1" t="s">
        <v>4382</v>
      </c>
      <c r="M43" s="4" t="s">
        <v>4383</v>
      </c>
      <c r="N43" s="1" t="s">
        <v>3734</v>
      </c>
      <c r="O43" s="1" t="s">
        <v>488</v>
      </c>
      <c r="P43" s="1" t="s">
        <v>296</v>
      </c>
      <c r="Q43" s="1">
        <v>85209</v>
      </c>
      <c r="Z43" s="2"/>
      <c r="AA43" s="3"/>
      <c r="AB43" s="1" t="s">
        <v>1764</v>
      </c>
    </row>
    <row r="44" spans="1:79" s="1" customFormat="1" ht="13.5" customHeight="1" x14ac:dyDescent="0.25">
      <c r="A44" s="8" t="s">
        <v>1318</v>
      </c>
      <c r="B44" s="1">
        <v>25</v>
      </c>
      <c r="C44" s="6">
        <v>42306</v>
      </c>
      <c r="D44" s="6">
        <v>41949</v>
      </c>
      <c r="E44" s="6" t="s">
        <v>3161</v>
      </c>
      <c r="F44" s="2"/>
      <c r="G44" s="2"/>
      <c r="H44" s="1" t="s">
        <v>3161</v>
      </c>
      <c r="I44" s="1" t="s">
        <v>481</v>
      </c>
      <c r="J44" s="1" t="s">
        <v>369</v>
      </c>
      <c r="K44" s="1" t="s">
        <v>299</v>
      </c>
      <c r="L44" s="1" t="s">
        <v>3656</v>
      </c>
      <c r="M44" s="4" t="s">
        <v>919</v>
      </c>
      <c r="N44" s="1" t="s">
        <v>5090</v>
      </c>
      <c r="O44" s="1" t="s">
        <v>488</v>
      </c>
      <c r="P44" s="1" t="s">
        <v>296</v>
      </c>
      <c r="Q44" s="1">
        <v>85209</v>
      </c>
      <c r="R44" s="1">
        <v>0</v>
      </c>
      <c r="Y44" s="1" t="s">
        <v>3196</v>
      </c>
      <c r="Z44" s="1" t="s">
        <v>3161</v>
      </c>
      <c r="AA44" s="2" t="s">
        <v>370</v>
      </c>
      <c r="AB44" s="3"/>
      <c r="AC44" s="1" t="s">
        <v>2564</v>
      </c>
    </row>
    <row r="45" spans="1:79" s="1" customFormat="1" ht="13.5" customHeight="1" x14ac:dyDescent="0.25">
      <c r="A45" s="8" t="s">
        <v>4800</v>
      </c>
      <c r="B45" s="1">
        <v>25</v>
      </c>
      <c r="C45" s="6">
        <v>42306</v>
      </c>
      <c r="D45" s="6">
        <v>41921</v>
      </c>
      <c r="E45" s="6" t="s">
        <v>3161</v>
      </c>
      <c r="F45" s="2"/>
      <c r="G45" s="2"/>
      <c r="H45" s="1" t="s">
        <v>3162</v>
      </c>
      <c r="I45" s="1" t="s">
        <v>3158</v>
      </c>
      <c r="J45" s="1" t="s">
        <v>4022</v>
      </c>
      <c r="K45" s="1" t="s">
        <v>371</v>
      </c>
      <c r="L45" s="1" t="s">
        <v>372</v>
      </c>
      <c r="M45" s="4"/>
      <c r="N45" s="1" t="s">
        <v>3967</v>
      </c>
      <c r="O45" s="1" t="s">
        <v>488</v>
      </c>
      <c r="P45" s="1" t="s">
        <v>296</v>
      </c>
      <c r="Q45" s="1">
        <v>85206</v>
      </c>
      <c r="Y45" s="1" t="s">
        <v>3196</v>
      </c>
      <c r="Z45" s="1" t="s">
        <v>368</v>
      </c>
      <c r="AA45" s="2" t="s">
        <v>369</v>
      </c>
      <c r="AB45" s="3"/>
    </row>
    <row r="46" spans="1:79" s="1" customFormat="1" x14ac:dyDescent="0.25">
      <c r="A46" s="8" t="s">
        <v>767</v>
      </c>
      <c r="B46" s="1">
        <v>30</v>
      </c>
      <c r="C46" s="2"/>
      <c r="D46" s="2">
        <v>40934</v>
      </c>
      <c r="E46" s="2" t="s">
        <v>3161</v>
      </c>
      <c r="F46" s="2" t="s">
        <v>4712</v>
      </c>
      <c r="H46" s="1" t="s">
        <v>3161</v>
      </c>
      <c r="I46" s="1" t="s">
        <v>3158</v>
      </c>
      <c r="J46" s="1" t="s">
        <v>1634</v>
      </c>
      <c r="K46" s="1" t="s">
        <v>1635</v>
      </c>
      <c r="L46" s="1" t="s">
        <v>798</v>
      </c>
      <c r="M46" s="4" t="s">
        <v>1638</v>
      </c>
      <c r="N46" s="1" t="s">
        <v>1636</v>
      </c>
      <c r="O46" s="1" t="s">
        <v>1637</v>
      </c>
      <c r="P46" s="1" t="s">
        <v>615</v>
      </c>
      <c r="Q46" s="1">
        <v>49307</v>
      </c>
      <c r="AA46" s="1" t="s">
        <v>1639</v>
      </c>
      <c r="AB46" s="3" t="s">
        <v>3161</v>
      </c>
      <c r="AC46" s="1" t="s">
        <v>2568</v>
      </c>
      <c r="BA46" s="1">
        <v>2</v>
      </c>
      <c r="BB46" s="1">
        <v>2</v>
      </c>
    </row>
    <row r="47" spans="1:79" s="1" customFormat="1" x14ac:dyDescent="0.25">
      <c r="A47" s="8" t="s">
        <v>768</v>
      </c>
      <c r="B47" s="1">
        <v>30</v>
      </c>
      <c r="C47" s="2"/>
      <c r="D47" s="2">
        <v>40934</v>
      </c>
      <c r="E47" s="2" t="s">
        <v>3161</v>
      </c>
      <c r="F47" s="2" t="s">
        <v>4712</v>
      </c>
      <c r="H47" s="1" t="s">
        <v>3161</v>
      </c>
      <c r="I47" s="1" t="s">
        <v>481</v>
      </c>
      <c r="J47" s="1" t="s">
        <v>1634</v>
      </c>
      <c r="K47" s="1" t="s">
        <v>1639</v>
      </c>
      <c r="L47" s="1" t="s">
        <v>799</v>
      </c>
      <c r="M47" s="4" t="s">
        <v>1638</v>
      </c>
      <c r="N47" s="1" t="s">
        <v>1636</v>
      </c>
      <c r="O47" s="1" t="s">
        <v>1637</v>
      </c>
      <c r="P47" s="1" t="s">
        <v>615</v>
      </c>
      <c r="Q47" s="1">
        <v>49307</v>
      </c>
      <c r="AA47" s="1" t="s">
        <v>1635</v>
      </c>
      <c r="AB47" s="3" t="s">
        <v>3161</v>
      </c>
      <c r="AC47" s="1" t="s">
        <v>2564</v>
      </c>
      <c r="BD47" s="1">
        <v>2</v>
      </c>
      <c r="BE47" s="1">
        <v>2</v>
      </c>
    </row>
    <row r="48" spans="1:79" s="1" customFormat="1" x14ac:dyDescent="0.25">
      <c r="A48" s="8" t="s">
        <v>1319</v>
      </c>
      <c r="B48" s="1">
        <v>25</v>
      </c>
      <c r="C48" s="6">
        <v>42348</v>
      </c>
      <c r="D48" s="6">
        <v>41921</v>
      </c>
      <c r="E48" s="6" t="s">
        <v>3161</v>
      </c>
      <c r="F48" s="2"/>
      <c r="G48" s="2"/>
      <c r="H48" s="1" t="s">
        <v>3162</v>
      </c>
      <c r="I48" s="1" t="s">
        <v>3158</v>
      </c>
      <c r="J48" s="1" t="s">
        <v>1967</v>
      </c>
      <c r="K48" s="1" t="s">
        <v>294</v>
      </c>
      <c r="L48" s="1" t="s">
        <v>4493</v>
      </c>
      <c r="M48" s="4"/>
      <c r="N48" s="1" t="s">
        <v>4923</v>
      </c>
      <c r="O48" s="1" t="s">
        <v>488</v>
      </c>
      <c r="P48" s="1" t="s">
        <v>296</v>
      </c>
      <c r="Q48" s="1">
        <v>85215</v>
      </c>
      <c r="AA48" s="2" t="s">
        <v>3499</v>
      </c>
      <c r="AB48" s="3"/>
    </row>
    <row r="49" spans="1:40" s="1" customFormat="1" x14ac:dyDescent="0.25">
      <c r="A49" s="8" t="s">
        <v>2643</v>
      </c>
      <c r="B49" s="1">
        <v>25</v>
      </c>
      <c r="C49" s="6">
        <v>42292</v>
      </c>
      <c r="D49" s="6">
        <v>41921</v>
      </c>
      <c r="E49" s="6" t="s">
        <v>3161</v>
      </c>
      <c r="F49" s="2"/>
      <c r="H49" s="1" t="s">
        <v>3162</v>
      </c>
      <c r="I49" s="1" t="s">
        <v>3158</v>
      </c>
      <c r="J49" s="1" t="s">
        <v>3015</v>
      </c>
      <c r="K49" s="1" t="s">
        <v>3016</v>
      </c>
      <c r="L49" s="1" t="s">
        <v>3659</v>
      </c>
      <c r="M49" s="4" t="s">
        <v>3017</v>
      </c>
      <c r="N49" s="1" t="s">
        <v>3019</v>
      </c>
      <c r="O49" s="1" t="s">
        <v>488</v>
      </c>
      <c r="P49" s="1" t="s">
        <v>296</v>
      </c>
      <c r="Q49" s="1">
        <v>85209</v>
      </c>
      <c r="R49" s="1">
        <v>1</v>
      </c>
      <c r="S49" s="1" t="s">
        <v>3357</v>
      </c>
      <c r="T49" s="1">
        <v>1</v>
      </c>
      <c r="X49" s="1" t="s">
        <v>3160</v>
      </c>
      <c r="Y49" s="1" t="s">
        <v>3161</v>
      </c>
      <c r="Z49" s="2" t="s">
        <v>3044</v>
      </c>
      <c r="AA49" s="3" t="s">
        <v>3161</v>
      </c>
      <c r="AB49" s="1" t="s">
        <v>1771</v>
      </c>
      <c r="AE49" s="1" t="s">
        <v>4712</v>
      </c>
      <c r="AF49" s="1" t="s">
        <v>4712</v>
      </c>
      <c r="AL49" s="1" t="s">
        <v>4712</v>
      </c>
      <c r="AM49" s="1" t="s">
        <v>4712</v>
      </c>
      <c r="AN49" s="1" t="s">
        <v>4712</v>
      </c>
    </row>
    <row r="50" spans="1:40" s="1" customFormat="1" x14ac:dyDescent="0.25">
      <c r="A50" s="8" t="s">
        <v>4889</v>
      </c>
      <c r="B50" s="1">
        <v>25</v>
      </c>
      <c r="C50" s="6">
        <v>42285</v>
      </c>
      <c r="D50" s="6">
        <v>41921</v>
      </c>
      <c r="E50" s="6" t="s">
        <v>4634</v>
      </c>
      <c r="F50" s="2"/>
      <c r="H50" s="1" t="s">
        <v>3162</v>
      </c>
      <c r="I50" s="1" t="s">
        <v>481</v>
      </c>
      <c r="J50" s="1" t="s">
        <v>2442</v>
      </c>
      <c r="K50" s="1" t="s">
        <v>2443</v>
      </c>
      <c r="L50" s="1" t="s">
        <v>486</v>
      </c>
      <c r="M50" s="4" t="s">
        <v>5119</v>
      </c>
      <c r="N50" s="1" t="s">
        <v>2444</v>
      </c>
      <c r="O50" s="1" t="s">
        <v>488</v>
      </c>
      <c r="P50" s="1" t="s">
        <v>296</v>
      </c>
      <c r="Q50" s="1">
        <v>85205</v>
      </c>
      <c r="R50" s="1">
        <v>1</v>
      </c>
      <c r="S50" s="1" t="s">
        <v>3357</v>
      </c>
      <c r="U50" s="1">
        <v>1</v>
      </c>
      <c r="Y50" s="1" t="s">
        <v>3196</v>
      </c>
      <c r="Z50" s="1" t="s">
        <v>3161</v>
      </c>
      <c r="AA50" s="2" t="s">
        <v>5032</v>
      </c>
      <c r="AB50" s="3" t="s">
        <v>3161</v>
      </c>
      <c r="AC50" s="1" t="s">
        <v>2564</v>
      </c>
      <c r="AF50" s="1" t="s">
        <v>4712</v>
      </c>
      <c r="AG50" s="1" t="s">
        <v>4712</v>
      </c>
      <c r="AH50" s="1" t="s">
        <v>4712</v>
      </c>
      <c r="AJ50" s="1" t="s">
        <v>4712</v>
      </c>
      <c r="AK50" s="1" t="s">
        <v>4712</v>
      </c>
      <c r="AL50" s="1" t="s">
        <v>4712</v>
      </c>
    </row>
    <row r="51" spans="1:40" s="1" customFormat="1" ht="13.5" customHeight="1" x14ac:dyDescent="0.25">
      <c r="A51" s="7" t="s">
        <v>4040</v>
      </c>
      <c r="B51" s="1">
        <v>25</v>
      </c>
      <c r="C51" s="6">
        <v>42285</v>
      </c>
      <c r="D51" s="6">
        <v>41928</v>
      </c>
      <c r="E51" s="6" t="s">
        <v>3161</v>
      </c>
      <c r="F51" s="2"/>
      <c r="H51" s="1" t="s">
        <v>3162</v>
      </c>
      <c r="I51" s="1" t="s">
        <v>481</v>
      </c>
      <c r="J51" s="1" t="s">
        <v>2452</v>
      </c>
      <c r="K51" s="1" t="s">
        <v>3031</v>
      </c>
      <c r="L51" s="1" t="s">
        <v>2454</v>
      </c>
      <c r="M51" s="4"/>
      <c r="N51" s="1" t="s">
        <v>2455</v>
      </c>
      <c r="O51" s="1" t="s">
        <v>488</v>
      </c>
      <c r="P51" s="1" t="s">
        <v>296</v>
      </c>
      <c r="Q51" s="1">
        <v>85206</v>
      </c>
      <c r="R51" s="1">
        <v>1</v>
      </c>
      <c r="S51" s="1" t="s">
        <v>3357</v>
      </c>
      <c r="T51" s="1">
        <v>1</v>
      </c>
      <c r="U51" s="1">
        <v>1</v>
      </c>
      <c r="Y51" s="1" t="s">
        <v>3160</v>
      </c>
      <c r="Z51" s="1" t="s">
        <v>498</v>
      </c>
      <c r="AA51" s="2" t="s">
        <v>1937</v>
      </c>
      <c r="AB51" s="3" t="s">
        <v>3161</v>
      </c>
    </row>
    <row r="52" spans="1:40" s="1" customFormat="1" x14ac:dyDescent="0.25">
      <c r="A52" s="8" t="s">
        <v>2644</v>
      </c>
      <c r="B52" s="1">
        <v>25</v>
      </c>
      <c r="C52" s="6">
        <v>42292</v>
      </c>
      <c r="D52" s="6">
        <v>41921</v>
      </c>
      <c r="E52" s="6" t="s">
        <v>3161</v>
      </c>
      <c r="F52" s="2"/>
      <c r="G52" s="1" t="s">
        <v>297</v>
      </c>
      <c r="H52" s="1" t="s">
        <v>3162</v>
      </c>
      <c r="I52" s="1" t="s">
        <v>481</v>
      </c>
      <c r="J52" s="1" t="s">
        <v>3044</v>
      </c>
      <c r="K52" s="1" t="s">
        <v>3045</v>
      </c>
      <c r="L52" s="1" t="s">
        <v>3661</v>
      </c>
      <c r="M52" s="4" t="s">
        <v>5051</v>
      </c>
      <c r="N52" s="1" t="s">
        <v>3047</v>
      </c>
      <c r="O52" s="1" t="s">
        <v>488</v>
      </c>
      <c r="P52" s="1" t="s">
        <v>296</v>
      </c>
      <c r="Q52" s="1">
        <v>85209</v>
      </c>
      <c r="R52" s="1">
        <v>1</v>
      </c>
      <c r="S52" s="1" t="s">
        <v>3357</v>
      </c>
      <c r="T52" s="1">
        <v>1</v>
      </c>
      <c r="X52" s="1" t="s">
        <v>3160</v>
      </c>
      <c r="Y52" s="1" t="s">
        <v>3161</v>
      </c>
      <c r="Z52" s="2" t="s">
        <v>3015</v>
      </c>
      <c r="AA52" s="3" t="s">
        <v>3161</v>
      </c>
      <c r="AB52" s="1" t="s">
        <v>1771</v>
      </c>
      <c r="AE52" s="1" t="s">
        <v>4712</v>
      </c>
      <c r="AF52" s="1" t="s">
        <v>4712</v>
      </c>
    </row>
    <row r="53" spans="1:40" s="1" customFormat="1" ht="13.5" customHeight="1" x14ac:dyDescent="0.25">
      <c r="A53" s="8" t="s">
        <v>2645</v>
      </c>
      <c r="B53" s="1">
        <v>25</v>
      </c>
      <c r="C53" s="6">
        <v>42320</v>
      </c>
      <c r="D53" s="6">
        <v>41935</v>
      </c>
      <c r="E53" s="6" t="s">
        <v>3161</v>
      </c>
      <c r="F53" s="2"/>
      <c r="H53" s="1" t="s">
        <v>3161</v>
      </c>
      <c r="I53" s="1" t="s">
        <v>481</v>
      </c>
      <c r="J53" s="1" t="s">
        <v>2445</v>
      </c>
      <c r="K53" s="1" t="s">
        <v>3048</v>
      </c>
      <c r="L53" s="1" t="s">
        <v>3049</v>
      </c>
      <c r="M53" s="4"/>
      <c r="N53" s="1" t="s">
        <v>3050</v>
      </c>
      <c r="O53" s="1" t="s">
        <v>3051</v>
      </c>
      <c r="P53" s="1" t="s">
        <v>3052</v>
      </c>
      <c r="Q53" s="1">
        <v>99507</v>
      </c>
      <c r="W53" s="1" t="s">
        <v>297</v>
      </c>
      <c r="AA53" s="2"/>
      <c r="AB53" s="3" t="s">
        <v>3161</v>
      </c>
    </row>
    <row r="54" spans="1:40" s="1" customFormat="1" ht="13.5" customHeight="1" x14ac:dyDescent="0.25">
      <c r="A54" s="8" t="s">
        <v>4459</v>
      </c>
      <c r="B54" s="1">
        <v>30</v>
      </c>
      <c r="C54" s="6"/>
      <c r="D54" s="6"/>
      <c r="E54" s="6"/>
      <c r="F54" s="2"/>
      <c r="I54" s="1" t="s">
        <v>481</v>
      </c>
      <c r="J54" s="1" t="s">
        <v>4460</v>
      </c>
      <c r="K54" s="1" t="s">
        <v>18</v>
      </c>
      <c r="M54" s="4"/>
      <c r="AA54" s="2"/>
      <c r="AB54" s="3"/>
    </row>
    <row r="55" spans="1:40" s="1" customFormat="1" ht="13.5" customHeight="1" x14ac:dyDescent="0.25">
      <c r="A55" s="8" t="s">
        <v>4461</v>
      </c>
      <c r="B55" s="1">
        <v>30</v>
      </c>
      <c r="C55" s="6"/>
      <c r="D55" s="6"/>
      <c r="E55" s="6"/>
      <c r="F55" s="2"/>
      <c r="I55" s="1" t="s">
        <v>3158</v>
      </c>
      <c r="J55" s="1" t="s">
        <v>4460</v>
      </c>
      <c r="K55" s="1" t="s">
        <v>3786</v>
      </c>
      <c r="M55" s="4"/>
      <c r="AA55" s="2"/>
      <c r="AB55" s="3"/>
    </row>
    <row r="56" spans="1:40" s="1" customFormat="1" ht="13.5" customHeight="1" x14ac:dyDescent="0.25">
      <c r="A56" s="8" t="s">
        <v>1268</v>
      </c>
      <c r="B56" s="1">
        <v>25</v>
      </c>
      <c r="C56" s="6">
        <v>42355</v>
      </c>
      <c r="D56" s="6">
        <v>41963</v>
      </c>
      <c r="E56" s="6" t="s">
        <v>3161</v>
      </c>
      <c r="F56" s="2"/>
      <c r="I56" s="1" t="s">
        <v>3158</v>
      </c>
      <c r="J56" s="1" t="s">
        <v>3064</v>
      </c>
      <c r="K56" s="1" t="s">
        <v>3033</v>
      </c>
      <c r="L56" s="1" t="s">
        <v>146</v>
      </c>
      <c r="M56" s="4"/>
      <c r="N56" s="1" t="s">
        <v>3067</v>
      </c>
      <c r="O56" s="1" t="s">
        <v>5031</v>
      </c>
      <c r="P56" s="1" t="s">
        <v>296</v>
      </c>
      <c r="Q56" s="1">
        <v>85119</v>
      </c>
      <c r="Y56" s="1" t="s">
        <v>3196</v>
      </c>
      <c r="Z56" s="1" t="s">
        <v>3189</v>
      </c>
      <c r="AA56" s="2" t="s">
        <v>4610</v>
      </c>
      <c r="AB56" s="3" t="s">
        <v>3161</v>
      </c>
    </row>
    <row r="57" spans="1:40" s="1" customFormat="1" ht="13.5" customHeight="1" x14ac:dyDescent="0.25">
      <c r="A57" s="8" t="s">
        <v>1269</v>
      </c>
      <c r="B57" s="1">
        <v>30</v>
      </c>
      <c r="C57" s="6"/>
      <c r="D57" s="6"/>
      <c r="E57" s="6"/>
      <c r="F57" s="2"/>
      <c r="I57" s="1" t="s">
        <v>481</v>
      </c>
      <c r="J57" s="1" t="s">
        <v>4462</v>
      </c>
      <c r="K57" s="1" t="s">
        <v>4899</v>
      </c>
      <c r="M57" s="4"/>
      <c r="AA57" s="2" t="s">
        <v>3064</v>
      </c>
      <c r="AB57" s="3"/>
    </row>
    <row r="58" spans="1:40" s="1" customFormat="1" ht="13.5" customHeight="1" x14ac:dyDescent="0.25">
      <c r="A58" s="7" t="s">
        <v>4878</v>
      </c>
      <c r="B58" s="1">
        <v>30</v>
      </c>
      <c r="C58" s="2"/>
      <c r="D58" s="6">
        <v>41641</v>
      </c>
      <c r="E58" s="6"/>
      <c r="F58" s="2"/>
      <c r="H58" s="1" t="s">
        <v>3162</v>
      </c>
      <c r="I58" s="1" t="s">
        <v>481</v>
      </c>
      <c r="J58" s="1" t="s">
        <v>3267</v>
      </c>
      <c r="K58" s="1" t="s">
        <v>2728</v>
      </c>
      <c r="M58" s="4" t="s">
        <v>3752</v>
      </c>
      <c r="P58" s="1" t="s">
        <v>296</v>
      </c>
      <c r="T58" s="1">
        <v>1</v>
      </c>
      <c r="AA58" s="1" t="s">
        <v>3753</v>
      </c>
      <c r="AB58" s="3" t="s">
        <v>3161</v>
      </c>
    </row>
    <row r="59" spans="1:40" s="1" customFormat="1" ht="13.5" customHeight="1" x14ac:dyDescent="0.25">
      <c r="A59" s="8" t="s">
        <v>4888</v>
      </c>
      <c r="B59" s="1">
        <v>30</v>
      </c>
      <c r="C59" s="2"/>
      <c r="D59" s="6">
        <v>41277</v>
      </c>
      <c r="E59" s="6"/>
      <c r="F59" s="2"/>
      <c r="I59" s="1" t="s">
        <v>3158</v>
      </c>
      <c r="J59" s="1" t="s">
        <v>1283</v>
      </c>
      <c r="K59" s="1" t="s">
        <v>2623</v>
      </c>
      <c r="L59" s="1" t="s">
        <v>3681</v>
      </c>
      <c r="M59" s="4"/>
      <c r="N59" s="1" t="s">
        <v>3680</v>
      </c>
      <c r="O59" s="1" t="s">
        <v>488</v>
      </c>
      <c r="P59" s="1" t="s">
        <v>296</v>
      </c>
      <c r="Q59" s="1">
        <v>85215</v>
      </c>
      <c r="AA59" s="2" t="s">
        <v>2624</v>
      </c>
      <c r="AB59" s="3"/>
    </row>
    <row r="60" spans="1:40" s="1" customFormat="1" ht="13.5" customHeight="1" x14ac:dyDescent="0.25">
      <c r="A60" s="7" t="s">
        <v>4880</v>
      </c>
      <c r="B60" s="1">
        <v>25</v>
      </c>
      <c r="C60" s="6">
        <v>42306</v>
      </c>
      <c r="D60" s="6">
        <v>41991</v>
      </c>
      <c r="E60" s="6" t="s">
        <v>3161</v>
      </c>
      <c r="F60" s="2"/>
      <c r="I60" s="1" t="s">
        <v>3158</v>
      </c>
      <c r="J60" s="1" t="s">
        <v>2283</v>
      </c>
      <c r="K60" s="1" t="s">
        <v>788</v>
      </c>
      <c r="L60" s="1" t="s">
        <v>3813</v>
      </c>
      <c r="M60" s="4" t="s">
        <v>761</v>
      </c>
      <c r="AA60" s="1" t="s">
        <v>669</v>
      </c>
      <c r="AB60" s="3"/>
    </row>
    <row r="61" spans="1:40" s="1" customFormat="1" ht="13.5" customHeight="1" x14ac:dyDescent="0.25">
      <c r="A61" s="7" t="s">
        <v>4881</v>
      </c>
      <c r="B61" s="1">
        <v>25</v>
      </c>
      <c r="C61" s="6">
        <v>42306</v>
      </c>
      <c r="D61" s="6">
        <v>41991</v>
      </c>
      <c r="E61" s="6" t="s">
        <v>3161</v>
      </c>
      <c r="F61" s="2"/>
      <c r="I61" s="1" t="s">
        <v>481</v>
      </c>
      <c r="J61" s="1" t="s">
        <v>2283</v>
      </c>
      <c r="K61" s="1" t="s">
        <v>669</v>
      </c>
      <c r="L61" s="1" t="s">
        <v>801</v>
      </c>
      <c r="M61" s="4" t="s">
        <v>800</v>
      </c>
      <c r="AA61" s="1" t="s">
        <v>788</v>
      </c>
      <c r="AB61" s="3"/>
    </row>
    <row r="62" spans="1:40" s="1" customFormat="1" x14ac:dyDescent="0.25">
      <c r="A62" s="8" t="s">
        <v>762</v>
      </c>
      <c r="B62" s="1">
        <v>25</v>
      </c>
      <c r="C62" s="6">
        <v>42285</v>
      </c>
      <c r="D62" s="6">
        <v>41921</v>
      </c>
      <c r="E62" s="6"/>
      <c r="F62" s="2"/>
      <c r="H62" s="1" t="s">
        <v>3162</v>
      </c>
      <c r="I62" s="1" t="s">
        <v>3158</v>
      </c>
      <c r="J62" s="1" t="s">
        <v>325</v>
      </c>
      <c r="K62" s="1" t="s">
        <v>326</v>
      </c>
      <c r="L62" s="1" t="s">
        <v>1179</v>
      </c>
      <c r="M62" s="4" t="s">
        <v>327</v>
      </c>
      <c r="N62" s="1" t="s">
        <v>329</v>
      </c>
      <c r="O62" s="1" t="s">
        <v>5031</v>
      </c>
      <c r="P62" s="1" t="s">
        <v>296</v>
      </c>
      <c r="Q62" s="1">
        <v>85178</v>
      </c>
      <c r="R62" s="1">
        <v>1</v>
      </c>
      <c r="S62" s="1" t="s">
        <v>3357</v>
      </c>
      <c r="U62" s="1">
        <v>1</v>
      </c>
      <c r="W62" s="1" t="s">
        <v>297</v>
      </c>
      <c r="Y62" s="1" t="s">
        <v>3160</v>
      </c>
      <c r="Z62" s="1" t="s">
        <v>324</v>
      </c>
      <c r="AA62" s="2"/>
      <c r="AB62" s="3" t="s">
        <v>3161</v>
      </c>
      <c r="AC62" s="1" t="s">
        <v>2568</v>
      </c>
    </row>
    <row r="63" spans="1:40" s="1" customFormat="1" x14ac:dyDescent="0.25">
      <c r="A63" s="8" t="s">
        <v>773</v>
      </c>
      <c r="B63" s="1">
        <v>25</v>
      </c>
      <c r="C63" s="6"/>
      <c r="D63" s="6"/>
      <c r="E63" s="6"/>
      <c r="F63" s="2"/>
      <c r="I63" s="1" t="s">
        <v>481</v>
      </c>
      <c r="J63" s="1" t="s">
        <v>325</v>
      </c>
      <c r="K63" s="1" t="s">
        <v>3082</v>
      </c>
      <c r="M63" s="4"/>
      <c r="AA63" s="2"/>
      <c r="AB63" s="3"/>
    </row>
    <row r="64" spans="1:40" s="1" customFormat="1" x14ac:dyDescent="0.25">
      <c r="A64" s="8" t="s">
        <v>774</v>
      </c>
      <c r="B64" s="1">
        <v>25</v>
      </c>
      <c r="C64" s="6"/>
      <c r="D64" s="6"/>
      <c r="E64" s="6"/>
      <c r="F64" s="2"/>
      <c r="I64" s="1" t="s">
        <v>3158</v>
      </c>
      <c r="J64" s="1" t="s">
        <v>325</v>
      </c>
      <c r="K64" s="1" t="s">
        <v>4464</v>
      </c>
      <c r="M64" s="4"/>
      <c r="AA64" s="2"/>
      <c r="AB64" s="3"/>
    </row>
    <row r="65" spans="1:44" s="1" customFormat="1" x14ac:dyDescent="0.25">
      <c r="A65" s="7" t="s">
        <v>4885</v>
      </c>
      <c r="B65" s="1">
        <v>25</v>
      </c>
      <c r="C65" s="6">
        <v>42320</v>
      </c>
      <c r="D65" s="6">
        <v>41956</v>
      </c>
      <c r="E65" s="6"/>
      <c r="F65" s="2"/>
      <c r="H65" s="1" t="s">
        <v>3161</v>
      </c>
      <c r="I65" s="1" t="s">
        <v>481</v>
      </c>
      <c r="J65" s="1" t="s">
        <v>1912</v>
      </c>
      <c r="K65" s="1" t="s">
        <v>1913</v>
      </c>
      <c r="L65" s="1" t="s">
        <v>1914</v>
      </c>
      <c r="M65" s="4" t="s">
        <v>1915</v>
      </c>
      <c r="N65" s="1" t="s">
        <v>533</v>
      </c>
      <c r="O65" s="1" t="s">
        <v>488</v>
      </c>
      <c r="P65" s="1" t="s">
        <v>296</v>
      </c>
      <c r="AA65" s="1" t="s">
        <v>1917</v>
      </c>
      <c r="AB65" s="3"/>
      <c r="AC65" s="1" t="s">
        <v>2564</v>
      </c>
    </row>
    <row r="66" spans="1:44" s="1" customFormat="1" x14ac:dyDescent="0.25">
      <c r="A66" s="7" t="s">
        <v>4886</v>
      </c>
      <c r="B66" s="1">
        <v>25</v>
      </c>
      <c r="C66" s="6">
        <v>42320</v>
      </c>
      <c r="D66" s="6">
        <v>41956</v>
      </c>
      <c r="E66" s="6"/>
      <c r="F66" s="2"/>
      <c r="H66" s="1" t="s">
        <v>3161</v>
      </c>
      <c r="I66" s="1" t="s">
        <v>3158</v>
      </c>
      <c r="J66" s="1" t="s">
        <v>1912</v>
      </c>
      <c r="K66" s="1" t="s">
        <v>1917</v>
      </c>
      <c r="L66" s="1" t="s">
        <v>1914</v>
      </c>
      <c r="M66" s="4" t="s">
        <v>806</v>
      </c>
      <c r="N66" s="1" t="s">
        <v>533</v>
      </c>
      <c r="O66" s="1" t="s">
        <v>488</v>
      </c>
      <c r="P66" s="1" t="s">
        <v>296</v>
      </c>
      <c r="AA66" s="1" t="s">
        <v>1913</v>
      </c>
      <c r="AB66" s="3"/>
      <c r="AC66" s="1" t="s">
        <v>2568</v>
      </c>
    </row>
    <row r="67" spans="1:44" s="1" customFormat="1" x14ac:dyDescent="0.25">
      <c r="A67" s="7" t="s">
        <v>4465</v>
      </c>
      <c r="B67" s="1">
        <v>25</v>
      </c>
      <c r="C67" s="6"/>
      <c r="D67" s="6"/>
      <c r="E67" s="6"/>
      <c r="F67" s="2"/>
      <c r="I67" s="1" t="s">
        <v>3158</v>
      </c>
      <c r="J67" s="1" t="s">
        <v>1295</v>
      </c>
      <c r="K67" s="1" t="s">
        <v>1294</v>
      </c>
      <c r="M67" s="4"/>
      <c r="AA67" s="1" t="s">
        <v>1293</v>
      </c>
      <c r="AB67" s="3"/>
    </row>
    <row r="68" spans="1:44" s="1" customFormat="1" x14ac:dyDescent="0.25">
      <c r="A68" s="8" t="s">
        <v>4882</v>
      </c>
      <c r="B68" s="1">
        <v>25</v>
      </c>
      <c r="C68" s="6">
        <v>42355</v>
      </c>
      <c r="D68" s="6">
        <v>41991</v>
      </c>
      <c r="E68" s="6"/>
      <c r="F68" s="2"/>
      <c r="H68" s="1" t="s">
        <v>3161</v>
      </c>
      <c r="I68" s="1" t="s">
        <v>3158</v>
      </c>
      <c r="J68" s="1" t="s">
        <v>338</v>
      </c>
      <c r="K68" s="1" t="s">
        <v>1604</v>
      </c>
      <c r="L68" s="1" t="s">
        <v>4926</v>
      </c>
      <c r="M68" s="4" t="s">
        <v>339</v>
      </c>
      <c r="N68" s="1" t="s">
        <v>534</v>
      </c>
      <c r="O68" s="1" t="s">
        <v>340</v>
      </c>
      <c r="P68" s="1" t="s">
        <v>341</v>
      </c>
      <c r="Q68" s="1">
        <v>62675</v>
      </c>
      <c r="X68" s="1" t="s">
        <v>342</v>
      </c>
      <c r="Y68" s="1" t="s">
        <v>3175</v>
      </c>
      <c r="Z68" s="1" t="s">
        <v>3161</v>
      </c>
      <c r="AA68" s="2"/>
      <c r="AB68" s="3" t="s">
        <v>3161</v>
      </c>
      <c r="AC68" s="1" t="s">
        <v>2388</v>
      </c>
    </row>
    <row r="69" spans="1:44" s="1" customFormat="1" x14ac:dyDescent="0.25">
      <c r="A69" s="8" t="s">
        <v>4895</v>
      </c>
      <c r="B69" s="1">
        <v>25</v>
      </c>
      <c r="C69" s="6">
        <v>42355</v>
      </c>
      <c r="D69" s="6">
        <v>41991</v>
      </c>
      <c r="E69" s="6"/>
      <c r="F69" s="2"/>
      <c r="H69" s="1" t="s">
        <v>3161</v>
      </c>
      <c r="I69" s="1" t="s">
        <v>481</v>
      </c>
      <c r="J69" s="1" t="s">
        <v>338</v>
      </c>
      <c r="K69" s="1" t="s">
        <v>1549</v>
      </c>
      <c r="L69" s="1" t="s">
        <v>4926</v>
      </c>
      <c r="M69" s="4" t="s">
        <v>339</v>
      </c>
      <c r="N69" s="1" t="s">
        <v>534</v>
      </c>
      <c r="O69" s="1" t="s">
        <v>340</v>
      </c>
      <c r="P69" s="1" t="s">
        <v>341</v>
      </c>
      <c r="Q69" s="1">
        <v>62675</v>
      </c>
      <c r="X69" s="1" t="s">
        <v>342</v>
      </c>
      <c r="Y69" s="1" t="s">
        <v>3175</v>
      </c>
      <c r="Z69" s="1" t="s">
        <v>343</v>
      </c>
      <c r="AA69" s="2"/>
      <c r="AB69" s="3" t="s">
        <v>3161</v>
      </c>
      <c r="AC69" s="1" t="s">
        <v>2392</v>
      </c>
    </row>
    <row r="70" spans="1:44" s="1" customFormat="1" x14ac:dyDescent="0.25">
      <c r="A70" s="7" t="s">
        <v>2312</v>
      </c>
      <c r="B70" s="1">
        <v>25</v>
      </c>
      <c r="C70" s="2"/>
      <c r="D70" s="6"/>
      <c r="E70" s="6"/>
      <c r="F70" s="2"/>
      <c r="I70" s="1" t="s">
        <v>3158</v>
      </c>
      <c r="J70" s="1" t="s">
        <v>763</v>
      </c>
      <c r="K70" s="1" t="s">
        <v>3442</v>
      </c>
      <c r="M70" s="4"/>
      <c r="AA70" s="2"/>
      <c r="AB70" s="3"/>
    </row>
    <row r="71" spans="1:44" s="1" customFormat="1" x14ac:dyDescent="0.25">
      <c r="A71" s="7" t="s">
        <v>2311</v>
      </c>
      <c r="B71" s="1">
        <v>25</v>
      </c>
      <c r="C71" s="2"/>
      <c r="D71" s="6"/>
      <c r="E71" s="6"/>
      <c r="F71" s="2"/>
      <c r="I71" s="1" t="s">
        <v>3158</v>
      </c>
      <c r="J71" s="1" t="s">
        <v>763</v>
      </c>
      <c r="K71" s="1" t="s">
        <v>3443</v>
      </c>
      <c r="M71" s="4"/>
      <c r="AA71" s="2"/>
      <c r="AB71" s="3"/>
    </row>
    <row r="72" spans="1:44" s="1" customFormat="1" x14ac:dyDescent="0.25">
      <c r="A72" s="7" t="s">
        <v>2307</v>
      </c>
      <c r="B72" s="1">
        <v>25</v>
      </c>
      <c r="C72" s="6"/>
      <c r="D72" s="6"/>
      <c r="E72" s="6"/>
      <c r="F72" s="2"/>
      <c r="I72" s="1" t="s">
        <v>481</v>
      </c>
      <c r="J72" s="1" t="s">
        <v>763</v>
      </c>
      <c r="K72" s="1" t="s">
        <v>3440</v>
      </c>
      <c r="M72" s="4"/>
      <c r="AA72" s="2"/>
      <c r="AB72" s="3"/>
    </row>
    <row r="73" spans="1:44" s="1" customFormat="1" x14ac:dyDescent="0.25">
      <c r="A73" s="7" t="s">
        <v>3364</v>
      </c>
      <c r="B73" s="1">
        <v>25</v>
      </c>
      <c r="C73" s="6"/>
      <c r="D73" s="6"/>
      <c r="E73" s="6"/>
      <c r="F73" s="2"/>
      <c r="I73" s="1" t="s">
        <v>481</v>
      </c>
      <c r="J73" s="1" t="s">
        <v>763</v>
      </c>
      <c r="K73" s="1" t="s">
        <v>3444</v>
      </c>
      <c r="M73" s="4"/>
      <c r="AA73" s="2"/>
      <c r="AB73" s="3"/>
    </row>
    <row r="74" spans="1:44" s="1" customFormat="1" x14ac:dyDescent="0.25">
      <c r="A74" s="7" t="s">
        <v>3377</v>
      </c>
      <c r="B74" s="1">
        <v>25</v>
      </c>
      <c r="C74" s="6"/>
      <c r="D74" s="6"/>
      <c r="E74" s="6"/>
      <c r="F74" s="2"/>
      <c r="I74" s="1" t="s">
        <v>481</v>
      </c>
      <c r="J74" s="1" t="s">
        <v>763</v>
      </c>
      <c r="K74" s="1" t="s">
        <v>3444</v>
      </c>
      <c r="M74" s="4"/>
      <c r="AA74" s="2"/>
      <c r="AB74" s="3"/>
    </row>
    <row r="75" spans="1:44" s="1" customFormat="1" x14ac:dyDescent="0.25">
      <c r="A75" s="7" t="s">
        <v>4891</v>
      </c>
      <c r="B75" s="1">
        <v>25</v>
      </c>
      <c r="C75" s="6"/>
      <c r="D75" s="6"/>
      <c r="E75" s="6"/>
      <c r="F75" s="2"/>
      <c r="I75" s="1" t="s">
        <v>3158</v>
      </c>
      <c r="J75" s="1" t="s">
        <v>763</v>
      </c>
      <c r="K75" s="1" t="s">
        <v>3444</v>
      </c>
      <c r="M75" s="4"/>
      <c r="AA75" s="2"/>
      <c r="AB75" s="3"/>
    </row>
    <row r="76" spans="1:44" s="1" customFormat="1" x14ac:dyDescent="0.25">
      <c r="A76" s="7" t="s">
        <v>965</v>
      </c>
      <c r="B76" s="1">
        <v>25</v>
      </c>
      <c r="C76" s="6"/>
      <c r="D76" s="6"/>
      <c r="E76" s="6"/>
      <c r="F76" s="2"/>
      <c r="I76" s="1" t="s">
        <v>481</v>
      </c>
      <c r="J76" s="1" t="s">
        <v>763</v>
      </c>
      <c r="K76" s="1" t="s">
        <v>3444</v>
      </c>
      <c r="M76" s="4"/>
      <c r="AA76" s="2"/>
      <c r="AB76" s="3"/>
    </row>
    <row r="77" spans="1:44" s="1" customFormat="1" x14ac:dyDescent="0.25">
      <c r="A77" s="7" t="s">
        <v>966</v>
      </c>
      <c r="B77" s="1">
        <v>25</v>
      </c>
      <c r="C77" s="6"/>
      <c r="D77" s="6"/>
      <c r="E77" s="6"/>
      <c r="F77" s="2"/>
      <c r="I77" s="1" t="s">
        <v>3158</v>
      </c>
      <c r="J77" s="1" t="s">
        <v>763</v>
      </c>
      <c r="K77" s="1" t="s">
        <v>3444</v>
      </c>
      <c r="M77" s="4"/>
      <c r="AA77" s="2"/>
      <c r="AB77" s="3"/>
    </row>
    <row r="78" spans="1:44" s="1" customFormat="1" x14ac:dyDescent="0.25">
      <c r="A78" s="7" t="s">
        <v>1670</v>
      </c>
      <c r="B78" s="1">
        <v>25</v>
      </c>
      <c r="C78" s="6"/>
      <c r="D78" s="6"/>
      <c r="E78" s="6"/>
      <c r="F78" s="2"/>
      <c r="I78" s="1" t="s">
        <v>481</v>
      </c>
      <c r="J78" s="1" t="s">
        <v>763</v>
      </c>
      <c r="K78" s="1" t="s">
        <v>3444</v>
      </c>
      <c r="M78" s="4"/>
      <c r="AA78" s="2"/>
      <c r="AB78" s="3"/>
    </row>
    <row r="79" spans="1:44" s="1" customFormat="1" x14ac:dyDescent="0.25">
      <c r="A79" s="7" t="s">
        <v>2308</v>
      </c>
      <c r="B79" s="1">
        <v>25</v>
      </c>
      <c r="C79" s="2"/>
      <c r="D79" s="6"/>
      <c r="E79" s="6"/>
      <c r="F79" s="2"/>
      <c r="I79" s="1" t="s">
        <v>3158</v>
      </c>
      <c r="J79" s="1" t="s">
        <v>763</v>
      </c>
      <c r="K79" s="1" t="s">
        <v>3441</v>
      </c>
      <c r="M79" s="4"/>
      <c r="AA79" s="2"/>
      <c r="AB79" s="3"/>
    </row>
    <row r="80" spans="1:44" s="1" customFormat="1" x14ac:dyDescent="0.25">
      <c r="A80" s="8" t="s">
        <v>1315</v>
      </c>
      <c r="B80" s="1">
        <v>25</v>
      </c>
      <c r="C80" s="6">
        <v>42285</v>
      </c>
      <c r="D80" s="6">
        <v>41921</v>
      </c>
      <c r="E80" s="6" t="s">
        <v>4635</v>
      </c>
      <c r="F80" s="2"/>
      <c r="H80" s="1" t="s">
        <v>3162</v>
      </c>
      <c r="I80" s="1" t="s">
        <v>481</v>
      </c>
      <c r="J80" s="1" t="s">
        <v>2151</v>
      </c>
      <c r="K80" s="1" t="s">
        <v>2152</v>
      </c>
      <c r="L80" s="1" t="s">
        <v>3098</v>
      </c>
      <c r="M80" s="4"/>
      <c r="N80" s="1" t="s">
        <v>2154</v>
      </c>
      <c r="O80" s="1" t="s">
        <v>4425</v>
      </c>
      <c r="P80" s="1" t="s">
        <v>296</v>
      </c>
      <c r="Q80" s="1">
        <v>85242</v>
      </c>
      <c r="Y80" s="1" t="s">
        <v>3160</v>
      </c>
      <c r="Z80" s="1" t="s">
        <v>2148</v>
      </c>
      <c r="AA80" s="2"/>
      <c r="AB80" s="3" t="s">
        <v>3161</v>
      </c>
      <c r="AF80" s="1" t="s">
        <v>4712</v>
      </c>
      <c r="AG80" s="1" t="s">
        <v>4712</v>
      </c>
      <c r="AQ80" s="1" t="s">
        <v>4712</v>
      </c>
      <c r="AR80" s="1" t="s">
        <v>4712</v>
      </c>
    </row>
    <row r="81" spans="1:60" s="1" customFormat="1" x14ac:dyDescent="0.25">
      <c r="A81" s="8" t="s">
        <v>1316</v>
      </c>
      <c r="B81" s="1">
        <v>30</v>
      </c>
      <c r="C81" s="6"/>
      <c r="D81" s="6"/>
      <c r="E81" s="6"/>
      <c r="F81" s="2"/>
      <c r="H81" s="1" t="s">
        <v>3162</v>
      </c>
      <c r="I81" s="1" t="s">
        <v>3158</v>
      </c>
      <c r="J81" s="1" t="s">
        <v>4466</v>
      </c>
      <c r="K81" s="1" t="s">
        <v>4467</v>
      </c>
      <c r="M81" s="4"/>
      <c r="W81" s="2"/>
      <c r="X81" s="3"/>
    </row>
    <row r="82" spans="1:60" s="1" customFormat="1" x14ac:dyDescent="0.25">
      <c r="A82" s="8" t="s">
        <v>4890</v>
      </c>
      <c r="B82" s="1">
        <v>25</v>
      </c>
      <c r="C82" s="6">
        <v>42355</v>
      </c>
      <c r="D82" s="6">
        <v>41928</v>
      </c>
      <c r="E82" s="6" t="s">
        <v>3161</v>
      </c>
      <c r="F82" s="2"/>
      <c r="I82" s="1" t="s">
        <v>3158</v>
      </c>
      <c r="J82" s="1" t="s">
        <v>2160</v>
      </c>
      <c r="K82" s="1" t="s">
        <v>2161</v>
      </c>
      <c r="L82" s="1" t="s">
        <v>1247</v>
      </c>
      <c r="M82" s="4" t="s">
        <v>2162</v>
      </c>
      <c r="N82" s="1" t="s">
        <v>923</v>
      </c>
      <c r="O82" s="1" t="s">
        <v>924</v>
      </c>
      <c r="P82" s="1" t="s">
        <v>296</v>
      </c>
      <c r="Q82" s="1">
        <v>85258</v>
      </c>
      <c r="AA82" s="2"/>
      <c r="AB82" s="3" t="s">
        <v>3161</v>
      </c>
      <c r="AC82" s="1" t="s">
        <v>2564</v>
      </c>
      <c r="AF82" s="1" t="s">
        <v>4712</v>
      </c>
      <c r="AG82" s="1" t="s">
        <v>4712</v>
      </c>
      <c r="AH82" s="1" t="s">
        <v>3595</v>
      </c>
    </row>
    <row r="83" spans="1:60" s="1" customFormat="1" x14ac:dyDescent="0.25">
      <c r="A83" s="8" t="s">
        <v>4842</v>
      </c>
      <c r="B83" s="1">
        <v>30</v>
      </c>
      <c r="C83" s="6"/>
      <c r="D83" s="6"/>
      <c r="E83" s="6"/>
      <c r="F83" s="2"/>
      <c r="I83" s="1" t="s">
        <v>481</v>
      </c>
      <c r="J83" s="1" t="s">
        <v>4482</v>
      </c>
      <c r="K83" s="1" t="s">
        <v>1761</v>
      </c>
      <c r="M83" s="4"/>
      <c r="AA83" s="2"/>
      <c r="AB83" s="3"/>
    </row>
    <row r="84" spans="1:60" s="1" customFormat="1" x14ac:dyDescent="0.25">
      <c r="A84" s="8" t="s">
        <v>2581</v>
      </c>
      <c r="B84" s="1">
        <v>25</v>
      </c>
      <c r="C84" s="6">
        <v>42320</v>
      </c>
      <c r="D84" s="6">
        <v>41921</v>
      </c>
      <c r="E84" s="6"/>
      <c r="F84" s="2"/>
      <c r="H84" s="1" t="s">
        <v>3162</v>
      </c>
      <c r="I84" s="1" t="s">
        <v>481</v>
      </c>
      <c r="J84" s="1" t="s">
        <v>4013</v>
      </c>
      <c r="K84" s="1" t="s">
        <v>4427</v>
      </c>
      <c r="L84" s="1" t="s">
        <v>3742</v>
      </c>
      <c r="M84" s="4" t="s">
        <v>3741</v>
      </c>
      <c r="N84" s="1" t="s">
        <v>5166</v>
      </c>
      <c r="O84" s="1" t="s">
        <v>5031</v>
      </c>
      <c r="P84" s="1" t="s">
        <v>296</v>
      </c>
      <c r="Q84" s="1">
        <v>85119</v>
      </c>
      <c r="R84" s="1">
        <v>1</v>
      </c>
      <c r="S84" s="1" t="s">
        <v>378</v>
      </c>
      <c r="T84" s="1">
        <v>1</v>
      </c>
      <c r="AA84" s="2" t="s">
        <v>3498</v>
      </c>
      <c r="AB84" s="3"/>
      <c r="AC84" s="1" t="s">
        <v>2564</v>
      </c>
      <c r="AF84" s="1" t="s">
        <v>4712</v>
      </c>
      <c r="AG84" s="1" t="s">
        <v>4712</v>
      </c>
    </row>
    <row r="85" spans="1:60" s="1" customFormat="1" x14ac:dyDescent="0.25">
      <c r="A85" s="8" t="s">
        <v>4892</v>
      </c>
      <c r="B85" s="1">
        <v>30</v>
      </c>
      <c r="C85" s="6"/>
      <c r="D85" s="6">
        <v>41641</v>
      </c>
      <c r="E85" s="6"/>
      <c r="F85" s="2"/>
      <c r="H85" s="1" t="s">
        <v>3162</v>
      </c>
      <c r="I85" s="1" t="s">
        <v>3158</v>
      </c>
      <c r="J85" s="1" t="s">
        <v>3753</v>
      </c>
      <c r="K85" s="1" t="s">
        <v>4578</v>
      </c>
      <c r="L85" s="1" t="s">
        <v>1225</v>
      </c>
      <c r="M85" s="4" t="s">
        <v>4944</v>
      </c>
      <c r="N85" s="1" t="s">
        <v>1226</v>
      </c>
      <c r="O85" s="1" t="s">
        <v>650</v>
      </c>
      <c r="P85" s="1" t="s">
        <v>296</v>
      </c>
      <c r="Q85" s="1" t="s">
        <v>1227</v>
      </c>
      <c r="T85" s="1">
        <v>1</v>
      </c>
      <c r="AA85" s="2" t="s">
        <v>3267</v>
      </c>
      <c r="AB85" s="3" t="s">
        <v>3161</v>
      </c>
      <c r="AC85" s="1" t="s">
        <v>2388</v>
      </c>
    </row>
    <row r="86" spans="1:60" s="1" customFormat="1" x14ac:dyDescent="0.25">
      <c r="A86" s="8" t="s">
        <v>3634</v>
      </c>
      <c r="B86" s="1">
        <v>25</v>
      </c>
      <c r="C86" s="6">
        <v>42306</v>
      </c>
      <c r="D86" s="6">
        <v>41956</v>
      </c>
      <c r="E86" s="6" t="s">
        <v>3161</v>
      </c>
      <c r="F86" s="2"/>
      <c r="H86" s="1" t="s">
        <v>3161</v>
      </c>
      <c r="I86" s="1" t="s">
        <v>3158</v>
      </c>
      <c r="J86" s="1" t="s">
        <v>2676</v>
      </c>
      <c r="K86" s="1" t="s">
        <v>2677</v>
      </c>
      <c r="L86" s="1" t="s">
        <v>2679</v>
      </c>
      <c r="M86" s="4" t="s">
        <v>2678</v>
      </c>
      <c r="N86" s="1" t="s">
        <v>3716</v>
      </c>
      <c r="O86" s="1" t="s">
        <v>5031</v>
      </c>
      <c r="P86" s="1" t="s">
        <v>296</v>
      </c>
      <c r="Q86" s="1">
        <v>85120</v>
      </c>
      <c r="T86" s="1">
        <v>1</v>
      </c>
      <c r="W86" s="1" t="s">
        <v>297</v>
      </c>
      <c r="Y86" s="1" t="s">
        <v>3160</v>
      </c>
      <c r="Z86" s="1" t="s">
        <v>3161</v>
      </c>
      <c r="AA86" s="2" t="s">
        <v>651</v>
      </c>
      <c r="AB86" s="3" t="s">
        <v>3161</v>
      </c>
      <c r="AC86" s="1" t="s">
        <v>2388</v>
      </c>
      <c r="AE86" s="1" t="s">
        <v>3596</v>
      </c>
      <c r="AF86" s="1" t="s">
        <v>4712</v>
      </c>
      <c r="AG86" s="1" t="s">
        <v>4712</v>
      </c>
      <c r="AJ86" s="1" t="s">
        <v>4712</v>
      </c>
      <c r="AO86" s="1" t="s">
        <v>4712</v>
      </c>
      <c r="AS86" s="1" t="s">
        <v>4712</v>
      </c>
      <c r="BF86" s="1" t="s">
        <v>4712</v>
      </c>
      <c r="BH86" s="1" t="s">
        <v>4712</v>
      </c>
    </row>
    <row r="87" spans="1:60" s="1" customFormat="1" x14ac:dyDescent="0.25">
      <c r="A87" s="8" t="s">
        <v>4614</v>
      </c>
      <c r="B87" s="1">
        <v>25</v>
      </c>
      <c r="C87" s="6">
        <v>42285</v>
      </c>
      <c r="D87" s="6">
        <v>41963</v>
      </c>
      <c r="E87" s="6"/>
      <c r="F87" s="2"/>
      <c r="I87" s="1" t="s">
        <v>481</v>
      </c>
      <c r="J87" s="1" t="s">
        <v>2740</v>
      </c>
      <c r="K87" s="1" t="s">
        <v>3178</v>
      </c>
      <c r="L87" s="1" t="s">
        <v>2741</v>
      </c>
      <c r="M87" s="4" t="s">
        <v>3101</v>
      </c>
      <c r="N87" s="1" t="s">
        <v>1891</v>
      </c>
      <c r="O87" s="1" t="s">
        <v>488</v>
      </c>
      <c r="P87" s="1" t="s">
        <v>296</v>
      </c>
      <c r="Q87" s="1">
        <v>85206</v>
      </c>
      <c r="T87" s="1">
        <v>1</v>
      </c>
      <c r="AA87" s="2" t="s">
        <v>4615</v>
      </c>
      <c r="AB87" s="3" t="s">
        <v>3161</v>
      </c>
      <c r="AC87" s="1" t="s">
        <v>2564</v>
      </c>
      <c r="AF87" s="1" t="s">
        <v>4712</v>
      </c>
      <c r="AG87" s="1" t="s">
        <v>4712</v>
      </c>
      <c r="AH87" s="1" t="s">
        <v>4712</v>
      </c>
      <c r="AJ87" s="1" t="s">
        <v>4712</v>
      </c>
      <c r="AK87" s="1" t="s">
        <v>4712</v>
      </c>
      <c r="AL87" s="1" t="s">
        <v>4712</v>
      </c>
      <c r="AM87" s="1" t="s">
        <v>4712</v>
      </c>
      <c r="AN87" s="1" t="s">
        <v>4712</v>
      </c>
      <c r="AO87" s="1" t="s">
        <v>4712</v>
      </c>
      <c r="AR87" s="1" t="s">
        <v>4712</v>
      </c>
      <c r="AS87" s="1" t="s">
        <v>4712</v>
      </c>
      <c r="AZ87" s="1" t="s">
        <v>4712</v>
      </c>
    </row>
    <row r="88" spans="1:60" s="1" customFormat="1" x14ac:dyDescent="0.25">
      <c r="A88" s="8" t="s">
        <v>1317</v>
      </c>
      <c r="B88" s="1" t="s">
        <v>1058</v>
      </c>
      <c r="C88" s="6">
        <v>42313</v>
      </c>
      <c r="D88" s="6">
        <v>41928</v>
      </c>
      <c r="E88" s="6" t="s">
        <v>3161</v>
      </c>
      <c r="F88" s="2"/>
      <c r="H88" s="1" t="s">
        <v>3162</v>
      </c>
      <c r="I88" s="1" t="s">
        <v>3158</v>
      </c>
      <c r="J88" s="1" t="s">
        <v>4434</v>
      </c>
      <c r="K88" s="1" t="s">
        <v>2742</v>
      </c>
      <c r="L88" s="1" t="s">
        <v>2744</v>
      </c>
      <c r="M88" s="4" t="s">
        <v>2743</v>
      </c>
      <c r="N88" s="1" t="s">
        <v>2745</v>
      </c>
      <c r="O88" s="1" t="s">
        <v>4583</v>
      </c>
      <c r="P88" s="1" t="s">
        <v>296</v>
      </c>
      <c r="Q88" s="1">
        <v>85143</v>
      </c>
      <c r="W88" s="1" t="s">
        <v>297</v>
      </c>
      <c r="Y88" s="1" t="s">
        <v>3160</v>
      </c>
      <c r="Z88" s="1" t="s">
        <v>3161</v>
      </c>
      <c r="AA88" s="2" t="s">
        <v>1012</v>
      </c>
      <c r="AB88" s="3" t="s">
        <v>3161</v>
      </c>
      <c r="AC88" s="1" t="s">
        <v>2388</v>
      </c>
    </row>
    <row r="89" spans="1:60" s="1" customFormat="1" x14ac:dyDescent="0.25">
      <c r="A89" s="8" t="s">
        <v>1287</v>
      </c>
      <c r="B89" s="1">
        <v>25</v>
      </c>
      <c r="C89" s="6">
        <v>42285</v>
      </c>
      <c r="D89" s="6">
        <v>41928</v>
      </c>
      <c r="E89" s="6" t="s">
        <v>3161</v>
      </c>
      <c r="F89" s="2"/>
      <c r="H89" s="1" t="s">
        <v>3162</v>
      </c>
      <c r="I89" s="1" t="s">
        <v>3158</v>
      </c>
      <c r="J89" s="1" t="s">
        <v>275</v>
      </c>
      <c r="K89" s="1" t="s">
        <v>906</v>
      </c>
      <c r="L89" s="1" t="s">
        <v>1200</v>
      </c>
      <c r="M89" s="4" t="s">
        <v>2265</v>
      </c>
      <c r="N89" s="1" t="s">
        <v>2267</v>
      </c>
      <c r="O89" s="1" t="s">
        <v>488</v>
      </c>
      <c r="P89" s="1" t="s">
        <v>296</v>
      </c>
      <c r="Q89" s="1">
        <v>85213</v>
      </c>
      <c r="R89" s="1">
        <v>1</v>
      </c>
      <c r="S89" s="1" t="s">
        <v>3357</v>
      </c>
      <c r="T89" s="1">
        <v>1</v>
      </c>
      <c r="U89" s="1">
        <v>1</v>
      </c>
      <c r="AA89" s="2" t="s">
        <v>3374</v>
      </c>
      <c r="AB89" s="3" t="s">
        <v>3161</v>
      </c>
      <c r="AC89" s="1" t="s">
        <v>2564</v>
      </c>
      <c r="AF89" s="1" t="s">
        <v>4712</v>
      </c>
      <c r="AG89" s="1" t="s">
        <v>4712</v>
      </c>
      <c r="AH89" s="1" t="s">
        <v>4712</v>
      </c>
      <c r="AL89" s="1" t="s">
        <v>4712</v>
      </c>
      <c r="AM89" s="1" t="s">
        <v>4712</v>
      </c>
      <c r="AN89" s="1" t="s">
        <v>4712</v>
      </c>
      <c r="AO89" s="1" t="s">
        <v>4712</v>
      </c>
      <c r="AR89" s="1" t="s">
        <v>4712</v>
      </c>
    </row>
    <row r="90" spans="1:60" s="1" customFormat="1" x14ac:dyDescent="0.25">
      <c r="A90" s="8" t="s">
        <v>4036</v>
      </c>
      <c r="B90" s="1">
        <v>25</v>
      </c>
      <c r="C90" s="6">
        <v>42306</v>
      </c>
      <c r="D90" s="6">
        <v>41928</v>
      </c>
      <c r="E90" s="6"/>
      <c r="F90" s="2"/>
      <c r="H90" s="1" t="s">
        <v>3161</v>
      </c>
      <c r="I90" s="1" t="s">
        <v>481</v>
      </c>
      <c r="J90" s="1" t="s">
        <v>2758</v>
      </c>
      <c r="K90" s="1" t="s">
        <v>361</v>
      </c>
      <c r="L90" s="1" t="s">
        <v>1199</v>
      </c>
      <c r="M90" s="4" t="s">
        <v>2759</v>
      </c>
      <c r="N90" s="1" t="s">
        <v>2761</v>
      </c>
      <c r="O90" s="1" t="s">
        <v>488</v>
      </c>
      <c r="P90" s="1" t="s">
        <v>296</v>
      </c>
      <c r="Q90" s="1">
        <v>85209</v>
      </c>
      <c r="X90" s="1" t="s">
        <v>809</v>
      </c>
      <c r="Y90" s="1" t="s">
        <v>3196</v>
      </c>
      <c r="Z90" s="1" t="s">
        <v>2757</v>
      </c>
      <c r="AA90" s="2"/>
      <c r="AB90" s="3"/>
      <c r="AC90" s="1" t="s">
        <v>2568</v>
      </c>
      <c r="AF90" s="1" t="s">
        <v>4712</v>
      </c>
      <c r="AG90" s="1" t="s">
        <v>4712</v>
      </c>
      <c r="AJ90" s="1" t="s">
        <v>4712</v>
      </c>
      <c r="AK90" s="1" t="s">
        <v>4712</v>
      </c>
      <c r="AL90" s="1" t="s">
        <v>4712</v>
      </c>
      <c r="AO90" s="1" t="s">
        <v>4712</v>
      </c>
      <c r="AP90" s="1" t="s">
        <v>4712</v>
      </c>
    </row>
    <row r="91" spans="1:60" s="1" customFormat="1" x14ac:dyDescent="0.25">
      <c r="A91" s="7" t="s">
        <v>4037</v>
      </c>
      <c r="B91" s="1">
        <v>25</v>
      </c>
      <c r="C91" s="6">
        <v>42306</v>
      </c>
      <c r="D91" s="6">
        <v>41928</v>
      </c>
      <c r="E91" s="6"/>
      <c r="F91" s="2"/>
      <c r="H91" s="1" t="s">
        <v>3161</v>
      </c>
      <c r="I91" s="1" t="s">
        <v>3158</v>
      </c>
      <c r="J91" s="1" t="s">
        <v>2758</v>
      </c>
      <c r="K91" s="1" t="s">
        <v>2762</v>
      </c>
      <c r="L91" s="1" t="s">
        <v>1199</v>
      </c>
      <c r="M91" s="4" t="s">
        <v>2759</v>
      </c>
      <c r="N91" s="1" t="s">
        <v>2761</v>
      </c>
      <c r="O91" s="1" t="s">
        <v>3023</v>
      </c>
      <c r="P91" s="1" t="s">
        <v>296</v>
      </c>
      <c r="Q91" s="1">
        <v>85209</v>
      </c>
      <c r="X91" s="1" t="s">
        <v>2763</v>
      </c>
      <c r="Y91" s="1" t="s">
        <v>3196</v>
      </c>
      <c r="Z91" s="1" t="s">
        <v>3161</v>
      </c>
      <c r="AA91" s="2"/>
      <c r="AB91" s="3"/>
      <c r="AC91" s="1" t="s">
        <v>2564</v>
      </c>
      <c r="AF91" s="1" t="s">
        <v>4712</v>
      </c>
      <c r="AG91" s="1" t="s">
        <v>4712</v>
      </c>
      <c r="AJ91" s="1" t="s">
        <v>4712</v>
      </c>
      <c r="AK91" s="1" t="s">
        <v>4712</v>
      </c>
      <c r="AL91" s="1" t="s">
        <v>4712</v>
      </c>
      <c r="AN91" s="1" t="s">
        <v>4712</v>
      </c>
      <c r="AO91" s="1" t="s">
        <v>4712</v>
      </c>
      <c r="AP91" s="1" t="s">
        <v>4712</v>
      </c>
    </row>
    <row r="92" spans="1:60" s="1" customFormat="1" x14ac:dyDescent="0.25">
      <c r="A92" s="8" t="s">
        <v>2627</v>
      </c>
      <c r="B92" s="1" t="s">
        <v>1058</v>
      </c>
      <c r="C92" s="6">
        <v>42320</v>
      </c>
      <c r="D92" s="6">
        <v>41921</v>
      </c>
      <c r="E92" s="6"/>
      <c r="F92" s="2"/>
      <c r="H92" s="1" t="s">
        <v>3162</v>
      </c>
      <c r="I92" s="1" t="s">
        <v>3158</v>
      </c>
      <c r="J92" s="1" t="s">
        <v>2271</v>
      </c>
      <c r="K92" s="1" t="s">
        <v>2272</v>
      </c>
      <c r="L92" s="1" t="s">
        <v>2274</v>
      </c>
      <c r="M92" s="4" t="s">
        <v>2273</v>
      </c>
      <c r="N92" s="1" t="s">
        <v>4203</v>
      </c>
      <c r="O92" s="1" t="s">
        <v>488</v>
      </c>
      <c r="P92" s="1" t="s">
        <v>296</v>
      </c>
      <c r="Q92" s="1">
        <v>85209</v>
      </c>
      <c r="AA92" s="1" t="s">
        <v>712</v>
      </c>
      <c r="AB92" s="3"/>
      <c r="AC92" s="1" t="s">
        <v>2564</v>
      </c>
    </row>
    <row r="93" spans="1:60" s="1" customFormat="1" x14ac:dyDescent="0.25">
      <c r="A93" s="8" t="s">
        <v>2874</v>
      </c>
      <c r="B93" s="1">
        <v>30</v>
      </c>
      <c r="C93" s="6"/>
      <c r="D93" s="6"/>
      <c r="E93" s="6"/>
      <c r="F93" s="2"/>
      <c r="I93" s="1" t="s">
        <v>481</v>
      </c>
      <c r="J93" s="1" t="s">
        <v>4469</v>
      </c>
      <c r="M93" s="4"/>
      <c r="AB93" s="3"/>
    </row>
    <row r="94" spans="1:60" s="1" customFormat="1" x14ac:dyDescent="0.25">
      <c r="A94" s="8" t="s">
        <v>2304</v>
      </c>
      <c r="B94" s="1">
        <v>30</v>
      </c>
      <c r="C94" s="6"/>
      <c r="D94" s="6"/>
      <c r="E94" s="6"/>
      <c r="F94" s="2"/>
      <c r="I94" s="1" t="s">
        <v>3158</v>
      </c>
      <c r="J94" s="1" t="s">
        <v>4470</v>
      </c>
      <c r="K94" s="1" t="s">
        <v>4807</v>
      </c>
      <c r="M94" s="4"/>
      <c r="W94" s="1" t="s">
        <v>3816</v>
      </c>
      <c r="X94" s="3"/>
    </row>
    <row r="95" spans="1:60" s="1" customFormat="1" x14ac:dyDescent="0.25">
      <c r="A95" s="8" t="s">
        <v>2297</v>
      </c>
      <c r="B95" s="1">
        <v>30</v>
      </c>
      <c r="C95" s="6"/>
      <c r="D95" s="6"/>
      <c r="E95" s="6"/>
      <c r="F95" s="2"/>
      <c r="I95" s="1" t="s">
        <v>481</v>
      </c>
      <c r="J95" s="1" t="s">
        <v>4470</v>
      </c>
      <c r="K95" s="1" t="s">
        <v>3816</v>
      </c>
      <c r="M95" s="4"/>
      <c r="W95" s="1" t="s">
        <v>4807</v>
      </c>
      <c r="X95" s="3"/>
    </row>
    <row r="96" spans="1:60" s="1" customFormat="1" x14ac:dyDescent="0.25">
      <c r="A96" s="8" t="s">
        <v>4879</v>
      </c>
      <c r="B96" s="1">
        <v>25</v>
      </c>
      <c r="C96" s="6">
        <v>42320</v>
      </c>
      <c r="D96" s="6"/>
      <c r="E96" s="6" t="s">
        <v>3161</v>
      </c>
      <c r="F96" s="2" t="s">
        <v>4712</v>
      </c>
      <c r="I96" s="1" t="s">
        <v>481</v>
      </c>
      <c r="J96" s="1" t="s">
        <v>1281</v>
      </c>
      <c r="K96" s="1" t="s">
        <v>106</v>
      </c>
      <c r="M96" s="4"/>
      <c r="AB96" s="3"/>
    </row>
    <row r="97" spans="1:38" s="1" customFormat="1" ht="13.5" customHeight="1" x14ac:dyDescent="0.25">
      <c r="A97" s="8" t="s">
        <v>4887</v>
      </c>
      <c r="B97" s="1">
        <v>25</v>
      </c>
      <c r="C97" s="6">
        <v>42320</v>
      </c>
      <c r="D97" s="6"/>
      <c r="E97" s="6" t="s">
        <v>3161</v>
      </c>
      <c r="F97" s="2" t="s">
        <v>4712</v>
      </c>
      <c r="I97" s="1" t="s">
        <v>3158</v>
      </c>
      <c r="J97" s="1" t="s">
        <v>1281</v>
      </c>
      <c r="K97" s="1" t="s">
        <v>1282</v>
      </c>
      <c r="M97" s="4"/>
      <c r="AB97" s="3"/>
    </row>
    <row r="98" spans="1:38" s="1" customFormat="1" x14ac:dyDescent="0.25">
      <c r="A98" s="8" t="s">
        <v>1671</v>
      </c>
      <c r="B98" s="1">
        <v>30</v>
      </c>
      <c r="C98" s="6"/>
      <c r="D98" s="6"/>
      <c r="E98" s="6"/>
      <c r="F98" s="2" t="s">
        <v>4712</v>
      </c>
      <c r="I98" s="1" t="s">
        <v>3158</v>
      </c>
      <c r="J98" s="1" t="s">
        <v>4471</v>
      </c>
      <c r="K98" s="1" t="s">
        <v>3954</v>
      </c>
      <c r="M98" s="4"/>
      <c r="AA98" s="2"/>
      <c r="AB98" s="3"/>
    </row>
    <row r="99" spans="1:38" s="1" customFormat="1" x14ac:dyDescent="0.25">
      <c r="A99" s="8" t="s">
        <v>1326</v>
      </c>
      <c r="B99" s="1">
        <v>30</v>
      </c>
      <c r="C99" s="6"/>
      <c r="D99" s="6"/>
      <c r="E99" s="6"/>
      <c r="F99" s="2" t="s">
        <v>4712</v>
      </c>
      <c r="I99" s="1" t="s">
        <v>481</v>
      </c>
      <c r="J99" s="1" t="s">
        <v>4471</v>
      </c>
      <c r="K99" s="1" t="s">
        <v>2738</v>
      </c>
      <c r="M99" s="4"/>
      <c r="AA99" s="2"/>
      <c r="AB99" s="3"/>
    </row>
    <row r="100" spans="1:38" s="1" customFormat="1" ht="13.5" customHeight="1" x14ac:dyDescent="0.25">
      <c r="A100" s="8" t="s">
        <v>4843</v>
      </c>
      <c r="B100" s="1">
        <v>25</v>
      </c>
      <c r="C100" s="6">
        <v>42313</v>
      </c>
      <c r="D100" s="6">
        <v>41942</v>
      </c>
      <c r="E100" s="6" t="s">
        <v>3161</v>
      </c>
      <c r="F100" s="2"/>
      <c r="G100" s="2"/>
      <c r="H100" s="1" t="s">
        <v>3161</v>
      </c>
      <c r="I100" s="1" t="s">
        <v>481</v>
      </c>
      <c r="J100" s="1" t="s">
        <v>1521</v>
      </c>
      <c r="K100" s="1" t="s">
        <v>1522</v>
      </c>
      <c r="L100" s="1" t="s">
        <v>3602</v>
      </c>
      <c r="M100" s="4" t="s">
        <v>1523</v>
      </c>
      <c r="O100" s="1" t="s">
        <v>1524</v>
      </c>
      <c r="P100" s="1" t="s">
        <v>1525</v>
      </c>
      <c r="Y100" s="1" t="s">
        <v>3196</v>
      </c>
      <c r="Z100" s="1" t="s">
        <v>3161</v>
      </c>
      <c r="AA100" s="2" t="s">
        <v>3099</v>
      </c>
      <c r="AB100" s="3" t="s">
        <v>3161</v>
      </c>
      <c r="AC100" s="1" t="s">
        <v>2564</v>
      </c>
    </row>
    <row r="101" spans="1:38" s="1" customFormat="1" ht="13.5" customHeight="1" x14ac:dyDescent="0.25">
      <c r="A101" s="8" t="s">
        <v>2125</v>
      </c>
      <c r="B101" s="1">
        <v>25</v>
      </c>
      <c r="C101" s="6">
        <v>42313</v>
      </c>
      <c r="D101" s="6">
        <v>41928</v>
      </c>
      <c r="E101" s="6"/>
      <c r="F101" s="2"/>
      <c r="I101" s="1" t="s">
        <v>3158</v>
      </c>
      <c r="J101" s="1" t="s">
        <v>1541</v>
      </c>
      <c r="K101" s="1" t="s">
        <v>1542</v>
      </c>
      <c r="L101" s="1" t="s">
        <v>1197</v>
      </c>
      <c r="M101" s="4" t="s">
        <v>1545</v>
      </c>
      <c r="N101" s="1" t="s">
        <v>98</v>
      </c>
      <c r="O101" s="1" t="s">
        <v>488</v>
      </c>
      <c r="P101" s="1" t="s">
        <v>296</v>
      </c>
      <c r="Q101" s="1">
        <v>85206</v>
      </c>
      <c r="T101" s="1">
        <v>1</v>
      </c>
      <c r="Y101" s="1" t="s">
        <v>3196</v>
      </c>
      <c r="Z101" s="1" t="s">
        <v>3161</v>
      </c>
      <c r="AA101" s="2" t="s">
        <v>1550</v>
      </c>
      <c r="AB101" s="3" t="s">
        <v>3161</v>
      </c>
      <c r="AC101" s="1" t="s">
        <v>2388</v>
      </c>
      <c r="AE101" s="1" t="s">
        <v>497</v>
      </c>
      <c r="AF101" s="1" t="s">
        <v>4712</v>
      </c>
      <c r="AG101" s="1" t="s">
        <v>4712</v>
      </c>
      <c r="AL101" s="1" t="s">
        <v>4712</v>
      </c>
    </row>
    <row r="102" spans="1:38" s="1" customFormat="1" ht="13.5" customHeight="1" x14ac:dyDescent="0.25">
      <c r="A102" s="8" t="s">
        <v>1818</v>
      </c>
      <c r="B102" s="1">
        <v>30</v>
      </c>
      <c r="C102" s="2"/>
      <c r="D102" s="6">
        <v>41277</v>
      </c>
      <c r="E102" s="6"/>
      <c r="F102" s="2"/>
      <c r="I102" s="1" t="s">
        <v>481</v>
      </c>
      <c r="J102" s="2" t="s">
        <v>2624</v>
      </c>
      <c r="K102" s="1" t="s">
        <v>2738</v>
      </c>
      <c r="L102" s="1" t="s">
        <v>3682</v>
      </c>
      <c r="M102" s="4"/>
      <c r="N102" s="1" t="s">
        <v>3680</v>
      </c>
      <c r="O102" s="1" t="s">
        <v>488</v>
      </c>
      <c r="P102" s="1" t="s">
        <v>296</v>
      </c>
      <c r="Q102" s="1">
        <v>85215</v>
      </c>
      <c r="AA102" s="1" t="s">
        <v>2622</v>
      </c>
      <c r="AB102" s="3"/>
    </row>
    <row r="103" spans="1:38" s="1" customFormat="1" ht="13.5" customHeight="1" x14ac:dyDescent="0.25">
      <c r="A103" s="7" t="s">
        <v>4838</v>
      </c>
      <c r="B103" s="1">
        <v>25</v>
      </c>
      <c r="C103" s="6">
        <v>42306</v>
      </c>
      <c r="D103" s="6">
        <v>41921</v>
      </c>
      <c r="E103" s="6"/>
      <c r="F103" s="2"/>
      <c r="H103" s="1" t="s">
        <v>3162</v>
      </c>
      <c r="I103" s="1" t="s">
        <v>481</v>
      </c>
      <c r="J103" s="1" t="s">
        <v>5038</v>
      </c>
      <c r="K103" s="1" t="s">
        <v>116</v>
      </c>
      <c r="L103" s="1" t="s">
        <v>118</v>
      </c>
      <c r="M103" s="4" t="s">
        <v>2387</v>
      </c>
      <c r="N103" s="1" t="s">
        <v>119</v>
      </c>
      <c r="O103" s="1" t="s">
        <v>488</v>
      </c>
      <c r="P103" s="1" t="s">
        <v>296</v>
      </c>
      <c r="Q103" s="1">
        <v>85205</v>
      </c>
      <c r="R103" s="1">
        <v>1</v>
      </c>
      <c r="S103" s="1" t="s">
        <v>378</v>
      </c>
      <c r="Y103" s="1" t="s">
        <v>3175</v>
      </c>
      <c r="Z103" s="1" t="s">
        <v>3161</v>
      </c>
      <c r="AA103" s="2" t="s">
        <v>5039</v>
      </c>
      <c r="AB103" s="3" t="s">
        <v>3161</v>
      </c>
      <c r="AC103" s="1" t="s">
        <v>2564</v>
      </c>
    </row>
    <row r="104" spans="1:38" s="1" customFormat="1" ht="13.5" customHeight="1" x14ac:dyDescent="0.25">
      <c r="A104" s="7" t="s">
        <v>4038</v>
      </c>
      <c r="B104" s="1">
        <v>25</v>
      </c>
      <c r="C104" s="6">
        <v>42306</v>
      </c>
      <c r="D104" s="6">
        <v>41928</v>
      </c>
      <c r="E104" s="6"/>
      <c r="F104" s="2"/>
      <c r="H104" s="1" t="s">
        <v>3161</v>
      </c>
      <c r="I104" s="1" t="s">
        <v>481</v>
      </c>
      <c r="J104" s="1" t="s">
        <v>2614</v>
      </c>
      <c r="K104" s="1" t="s">
        <v>4346</v>
      </c>
      <c r="L104" s="1" t="s">
        <v>795</v>
      </c>
      <c r="M104" s="4" t="s">
        <v>3695</v>
      </c>
      <c r="N104" s="1" t="s">
        <v>1995</v>
      </c>
      <c r="O104" s="1" t="s">
        <v>488</v>
      </c>
      <c r="P104" s="1" t="s">
        <v>296</v>
      </c>
      <c r="Q104" s="1">
        <v>85209</v>
      </c>
      <c r="X104" s="1" t="s">
        <v>795</v>
      </c>
      <c r="Y104" s="1" t="s">
        <v>3196</v>
      </c>
      <c r="Z104" s="1" t="s">
        <v>3161</v>
      </c>
      <c r="AA104" s="2"/>
      <c r="AB104" s="3"/>
      <c r="AC104" s="1" t="s">
        <v>2388</v>
      </c>
    </row>
    <row r="105" spans="1:38" s="1" customFormat="1" ht="13.5" customHeight="1" x14ac:dyDescent="0.25">
      <c r="A105" s="7" t="s">
        <v>4044</v>
      </c>
      <c r="B105" s="1">
        <v>25</v>
      </c>
      <c r="C105" s="6">
        <v>42306</v>
      </c>
      <c r="D105" s="6">
        <v>41928</v>
      </c>
      <c r="E105" s="6"/>
      <c r="F105" s="2"/>
      <c r="H105" s="1" t="s">
        <v>3162</v>
      </c>
      <c r="I105" s="1" t="s">
        <v>481</v>
      </c>
      <c r="J105" s="1" t="s">
        <v>2614</v>
      </c>
      <c r="K105" s="1" t="s">
        <v>2615</v>
      </c>
      <c r="L105" s="1" t="s">
        <v>1195</v>
      </c>
      <c r="M105" s="4" t="s">
        <v>2616</v>
      </c>
      <c r="N105" s="1" t="s">
        <v>3693</v>
      </c>
      <c r="O105" s="1" t="s">
        <v>3182</v>
      </c>
      <c r="P105" s="1" t="s">
        <v>296</v>
      </c>
      <c r="Q105" s="1">
        <v>85234</v>
      </c>
      <c r="T105" s="1">
        <v>1</v>
      </c>
      <c r="AA105" s="2" t="s">
        <v>3717</v>
      </c>
      <c r="AB105" s="3" t="s">
        <v>3161</v>
      </c>
      <c r="AC105" s="1" t="s">
        <v>2564</v>
      </c>
    </row>
    <row r="106" spans="1:38" s="1" customFormat="1" ht="13.5" customHeight="1" x14ac:dyDescent="0.25">
      <c r="A106" s="7" t="s">
        <v>4039</v>
      </c>
      <c r="B106" s="1">
        <v>25</v>
      </c>
      <c r="C106" s="6">
        <v>42306</v>
      </c>
      <c r="D106" s="6">
        <v>41928</v>
      </c>
      <c r="E106" s="6"/>
      <c r="F106" s="2"/>
      <c r="H106" s="1" t="s">
        <v>3161</v>
      </c>
      <c r="I106" s="1" t="s">
        <v>3158</v>
      </c>
      <c r="J106" s="1" t="s">
        <v>2614</v>
      </c>
      <c r="K106" s="1" t="s">
        <v>371</v>
      </c>
      <c r="L106" s="1" t="s">
        <v>795</v>
      </c>
      <c r="M106" s="4" t="s">
        <v>3695</v>
      </c>
      <c r="N106" s="1" t="s">
        <v>1995</v>
      </c>
      <c r="O106" s="1" t="s">
        <v>488</v>
      </c>
      <c r="P106" s="1" t="s">
        <v>296</v>
      </c>
      <c r="Q106" s="1">
        <v>85209</v>
      </c>
      <c r="X106" s="1" t="s">
        <v>796</v>
      </c>
      <c r="Y106" s="1" t="s">
        <v>3196</v>
      </c>
      <c r="Z106" s="1" t="s">
        <v>3694</v>
      </c>
      <c r="AA106" s="2"/>
      <c r="AB106" s="3"/>
      <c r="AC106" s="1" t="s">
        <v>2392</v>
      </c>
    </row>
    <row r="107" spans="1:38" s="1" customFormat="1" ht="13.5" customHeight="1" x14ac:dyDescent="0.25">
      <c r="A107" s="7" t="s">
        <v>4046</v>
      </c>
      <c r="B107" s="1">
        <v>25</v>
      </c>
      <c r="C107" s="6">
        <v>42306</v>
      </c>
      <c r="D107" s="6">
        <v>41928</v>
      </c>
      <c r="E107" s="6"/>
      <c r="F107" s="2"/>
      <c r="H107" s="1" t="s">
        <v>3161</v>
      </c>
      <c r="I107" s="1" t="s">
        <v>481</v>
      </c>
      <c r="J107" s="1" t="s">
        <v>493</v>
      </c>
      <c r="K107" s="1" t="s">
        <v>1532</v>
      </c>
      <c r="L107" s="1" t="s">
        <v>3402</v>
      </c>
      <c r="M107" s="4"/>
      <c r="N107" s="1" t="s">
        <v>1776</v>
      </c>
      <c r="O107" s="1" t="s">
        <v>488</v>
      </c>
      <c r="P107" s="1" t="s">
        <v>296</v>
      </c>
      <c r="Q107" s="1">
        <v>85206</v>
      </c>
      <c r="AA107" s="2" t="s">
        <v>1793</v>
      </c>
      <c r="AB107" s="3"/>
    </row>
    <row r="108" spans="1:38" s="1" customFormat="1" ht="13.5" customHeight="1" x14ac:dyDescent="0.25">
      <c r="A108" s="7" t="s">
        <v>3630</v>
      </c>
      <c r="B108" s="1">
        <v>30</v>
      </c>
      <c r="C108" s="6"/>
      <c r="D108" s="6"/>
      <c r="E108" s="6" t="s">
        <v>4637</v>
      </c>
      <c r="F108" s="2"/>
      <c r="I108" s="1" t="s">
        <v>481</v>
      </c>
      <c r="J108" s="1" t="s">
        <v>4473</v>
      </c>
      <c r="K108" s="1" t="s">
        <v>2674</v>
      </c>
      <c r="M108" s="4"/>
      <c r="AA108" s="2"/>
      <c r="AB108" s="3"/>
    </row>
    <row r="109" spans="1:38" s="1" customFormat="1" ht="13.5" customHeight="1" x14ac:dyDescent="0.25">
      <c r="A109" s="7" t="s">
        <v>3631</v>
      </c>
      <c r="B109" s="1">
        <v>30</v>
      </c>
      <c r="C109" s="6"/>
      <c r="D109" s="6"/>
      <c r="E109" s="6" t="s">
        <v>4637</v>
      </c>
      <c r="F109" s="2"/>
      <c r="I109" s="1" t="s">
        <v>3158</v>
      </c>
      <c r="J109" s="1" t="s">
        <v>4473</v>
      </c>
      <c r="K109" s="1" t="s">
        <v>4474</v>
      </c>
      <c r="M109" s="4"/>
      <c r="AA109" s="2"/>
      <c r="AB109" s="3"/>
    </row>
    <row r="110" spans="1:38" s="1" customFormat="1" ht="13.5" customHeight="1" x14ac:dyDescent="0.25">
      <c r="A110" s="7" t="s">
        <v>4047</v>
      </c>
      <c r="B110" s="1">
        <v>25</v>
      </c>
      <c r="C110" s="6">
        <v>42306</v>
      </c>
      <c r="D110" s="6">
        <v>41928</v>
      </c>
      <c r="E110" s="6"/>
      <c r="F110" s="2"/>
      <c r="I110" s="1" t="s">
        <v>3158</v>
      </c>
      <c r="J110" s="1" t="s">
        <v>1793</v>
      </c>
      <c r="K110" s="1" t="s">
        <v>3470</v>
      </c>
      <c r="L110" s="1" t="s">
        <v>3402</v>
      </c>
      <c r="M110" s="4"/>
      <c r="N110" s="1" t="s">
        <v>1776</v>
      </c>
      <c r="O110" s="1" t="s">
        <v>488</v>
      </c>
      <c r="P110" s="1" t="s">
        <v>296</v>
      </c>
      <c r="Q110" s="1">
        <v>85206</v>
      </c>
      <c r="AA110" s="2" t="s">
        <v>493</v>
      </c>
      <c r="AB110" s="3"/>
    </row>
    <row r="111" spans="1:38" s="1" customFormat="1" ht="13.5" customHeight="1" x14ac:dyDescent="0.25">
      <c r="A111" s="7" t="s">
        <v>1800</v>
      </c>
      <c r="B111" s="1">
        <v>25</v>
      </c>
      <c r="C111" s="6">
        <v>42285</v>
      </c>
      <c r="D111" s="6">
        <v>41557</v>
      </c>
      <c r="E111" s="6"/>
      <c r="F111" s="2" t="s">
        <v>4712</v>
      </c>
      <c r="H111" s="1" t="s">
        <v>3162</v>
      </c>
      <c r="I111" s="1" t="s">
        <v>3158</v>
      </c>
      <c r="J111" s="1" t="s">
        <v>793</v>
      </c>
      <c r="K111" s="1" t="s">
        <v>794</v>
      </c>
      <c r="L111" s="1" t="s">
        <v>1193</v>
      </c>
      <c r="M111" s="4" t="s">
        <v>821</v>
      </c>
      <c r="N111" s="1" t="s">
        <v>4356</v>
      </c>
      <c r="O111" s="1" t="s">
        <v>924</v>
      </c>
      <c r="P111" s="1" t="s">
        <v>296</v>
      </c>
      <c r="Q111" s="1">
        <v>85050</v>
      </c>
      <c r="T111" s="1">
        <v>1</v>
      </c>
      <c r="Y111" s="1" t="s">
        <v>3196</v>
      </c>
      <c r="Z111" s="1" t="s">
        <v>3161</v>
      </c>
      <c r="AA111" s="2" t="s">
        <v>1245</v>
      </c>
      <c r="AB111" s="3" t="s">
        <v>3161</v>
      </c>
      <c r="AC111" s="1" t="s">
        <v>2564</v>
      </c>
    </row>
    <row r="112" spans="1:38" s="1" customFormat="1" ht="13.5" customHeight="1" x14ac:dyDescent="0.25">
      <c r="A112" s="7" t="s">
        <v>4617</v>
      </c>
      <c r="B112" s="1">
        <v>25</v>
      </c>
      <c r="C112" s="6">
        <v>42285</v>
      </c>
      <c r="D112" s="6">
        <v>41921</v>
      </c>
      <c r="E112" s="6"/>
      <c r="F112" s="2"/>
      <c r="I112" s="1" t="s">
        <v>3158</v>
      </c>
      <c r="J112" s="1" t="s">
        <v>4506</v>
      </c>
      <c r="K112" s="1" t="s">
        <v>582</v>
      </c>
      <c r="L112" s="1" t="s">
        <v>4508</v>
      </c>
      <c r="M112" s="4" t="s">
        <v>892</v>
      </c>
      <c r="N112" s="1" t="s">
        <v>2706</v>
      </c>
      <c r="O112" s="1" t="s">
        <v>5031</v>
      </c>
      <c r="P112" s="1" t="s">
        <v>296</v>
      </c>
      <c r="Q112" s="1">
        <v>85120</v>
      </c>
      <c r="T112" s="1">
        <v>1</v>
      </c>
      <c r="AA112" s="2" t="s">
        <v>2740</v>
      </c>
      <c r="AB112" s="3"/>
      <c r="AC112" s="1" t="s">
        <v>2388</v>
      </c>
    </row>
    <row r="113" spans="1:60" s="1" customFormat="1" ht="13.5" customHeight="1" x14ac:dyDescent="0.25">
      <c r="A113" s="8" t="s">
        <v>1320</v>
      </c>
      <c r="B113" s="1">
        <v>25</v>
      </c>
      <c r="C113" s="6">
        <v>42348</v>
      </c>
      <c r="D113" s="6">
        <v>41921</v>
      </c>
      <c r="E113" s="6" t="s">
        <v>3161</v>
      </c>
      <c r="F113" s="2"/>
      <c r="I113" s="1" t="s">
        <v>481</v>
      </c>
      <c r="J113" s="1" t="s">
        <v>824</v>
      </c>
      <c r="K113" s="1" t="s">
        <v>144</v>
      </c>
      <c r="L113" s="1" t="s">
        <v>825</v>
      </c>
      <c r="M113" s="4" t="s">
        <v>4358</v>
      </c>
      <c r="N113" s="1" t="s">
        <v>4923</v>
      </c>
      <c r="O113" s="1" t="s">
        <v>488</v>
      </c>
      <c r="P113" s="1" t="s">
        <v>296</v>
      </c>
      <c r="Q113" s="1">
        <v>85215</v>
      </c>
      <c r="Y113" s="1" t="s">
        <v>3175</v>
      </c>
      <c r="Z113" s="1" t="s">
        <v>3401</v>
      </c>
      <c r="AA113" s="2" t="s">
        <v>3500</v>
      </c>
      <c r="AB113" s="3" t="s">
        <v>3161</v>
      </c>
      <c r="AC113" s="1" t="s">
        <v>2564</v>
      </c>
    </row>
    <row r="114" spans="1:60" s="1" customFormat="1" x14ac:dyDescent="0.25">
      <c r="A114" s="8" t="s">
        <v>765</v>
      </c>
      <c r="B114" s="1">
        <v>25</v>
      </c>
      <c r="C114" s="6">
        <v>42376</v>
      </c>
      <c r="D114" s="6"/>
      <c r="E114" s="6" t="s">
        <v>3161</v>
      </c>
      <c r="F114" s="2" t="s">
        <v>4712</v>
      </c>
      <c r="I114" s="1" t="s">
        <v>481</v>
      </c>
      <c r="J114" s="1" t="s">
        <v>4526</v>
      </c>
      <c r="K114" s="1" t="s">
        <v>4427</v>
      </c>
      <c r="N114" s="4"/>
      <c r="AB114" s="2"/>
      <c r="AC114" s="3"/>
    </row>
    <row r="115" spans="1:60" s="1" customFormat="1" ht="13.5" customHeight="1" x14ac:dyDescent="0.25">
      <c r="A115" s="8" t="s">
        <v>2694</v>
      </c>
      <c r="B115" s="1">
        <v>25</v>
      </c>
      <c r="C115" s="6">
        <v>42285</v>
      </c>
      <c r="D115" s="6">
        <v>42003</v>
      </c>
      <c r="E115" s="6" t="s">
        <v>3161</v>
      </c>
      <c r="F115" s="2"/>
      <c r="H115" s="1" t="s">
        <v>3161</v>
      </c>
      <c r="I115" s="1" t="s">
        <v>481</v>
      </c>
      <c r="J115" s="1" t="s">
        <v>832</v>
      </c>
      <c r="K115" s="1" t="s">
        <v>3082</v>
      </c>
      <c r="L115" s="1" t="s">
        <v>1186</v>
      </c>
      <c r="M115" s="4" t="s">
        <v>833</v>
      </c>
      <c r="N115" s="1" t="s">
        <v>836</v>
      </c>
      <c r="O115" s="1" t="s">
        <v>924</v>
      </c>
      <c r="P115" s="1" t="s">
        <v>4426</v>
      </c>
      <c r="Q115" s="1">
        <v>85257</v>
      </c>
      <c r="T115" s="1">
        <v>1</v>
      </c>
      <c r="W115" s="1" t="s">
        <v>297</v>
      </c>
      <c r="Y115" s="1" t="s">
        <v>3160</v>
      </c>
      <c r="Z115" s="1" t="s">
        <v>3161</v>
      </c>
      <c r="AA115" s="2" t="s">
        <v>1433</v>
      </c>
      <c r="AB115" s="3" t="s">
        <v>3161</v>
      </c>
      <c r="AC115" s="1" t="s">
        <v>2388</v>
      </c>
      <c r="AF115" s="1" t="s">
        <v>4712</v>
      </c>
      <c r="AG115" s="1" t="s">
        <v>4712</v>
      </c>
      <c r="AH115" s="1" t="s">
        <v>4712</v>
      </c>
      <c r="AI115" s="1" t="s">
        <v>4712</v>
      </c>
      <c r="AJ115" s="1" t="s">
        <v>4712</v>
      </c>
      <c r="AK115" s="1" t="s">
        <v>4712</v>
      </c>
      <c r="AL115" s="1" t="s">
        <v>4712</v>
      </c>
      <c r="AM115" s="1" t="s">
        <v>4712</v>
      </c>
      <c r="AN115" s="1" t="s">
        <v>4712</v>
      </c>
      <c r="AO115" s="1" t="s">
        <v>4712</v>
      </c>
      <c r="AR115" s="1" t="s">
        <v>4712</v>
      </c>
      <c r="AS115" s="1" t="s">
        <v>4712</v>
      </c>
      <c r="BF115" s="1" t="s">
        <v>4712</v>
      </c>
      <c r="BH115" s="1" t="s">
        <v>4712</v>
      </c>
    </row>
    <row r="116" spans="1:60" s="1" customFormat="1" ht="13.5" customHeight="1" x14ac:dyDescent="0.25">
      <c r="A116" s="8" t="s">
        <v>4618</v>
      </c>
      <c r="B116" s="1">
        <v>25</v>
      </c>
      <c r="C116" s="6">
        <v>42285</v>
      </c>
      <c r="D116" s="6">
        <v>42012</v>
      </c>
      <c r="E116" s="6"/>
      <c r="F116" s="2"/>
      <c r="H116" s="1" t="s">
        <v>3162</v>
      </c>
      <c r="I116" s="1" t="s">
        <v>481</v>
      </c>
      <c r="J116" s="1" t="s">
        <v>1293</v>
      </c>
      <c r="K116" s="1" t="s">
        <v>3816</v>
      </c>
      <c r="L116" s="1" t="s">
        <v>1813</v>
      </c>
      <c r="M116" s="4" t="s">
        <v>1814</v>
      </c>
      <c r="N116" s="1" t="s">
        <v>2707</v>
      </c>
      <c r="O116" s="1" t="s">
        <v>488</v>
      </c>
      <c r="P116" s="1" t="s">
        <v>296</v>
      </c>
      <c r="Q116" s="1">
        <v>85204</v>
      </c>
      <c r="R116" s="1">
        <v>1</v>
      </c>
      <c r="S116" s="1" t="s">
        <v>3357</v>
      </c>
      <c r="U116" s="1">
        <v>1</v>
      </c>
      <c r="AA116" s="2" t="s">
        <v>1295</v>
      </c>
      <c r="AB116" s="3"/>
    </row>
    <row r="117" spans="1:60" s="1" customFormat="1" ht="13.5" customHeight="1" x14ac:dyDescent="0.25">
      <c r="A117" s="8" t="s">
        <v>4041</v>
      </c>
      <c r="B117" s="1">
        <v>25</v>
      </c>
      <c r="C117" s="6">
        <v>42341</v>
      </c>
      <c r="D117" s="6">
        <v>41928</v>
      </c>
      <c r="E117" s="6" t="s">
        <v>3161</v>
      </c>
      <c r="F117" s="2"/>
      <c r="H117" s="1" t="s">
        <v>3162</v>
      </c>
      <c r="I117" s="1" t="s">
        <v>3158</v>
      </c>
      <c r="J117" s="1" t="s">
        <v>1937</v>
      </c>
      <c r="K117" s="1" t="s">
        <v>1938</v>
      </c>
      <c r="L117" s="1" t="s">
        <v>1940</v>
      </c>
      <c r="M117" s="4" t="s">
        <v>1939</v>
      </c>
      <c r="N117" s="1" t="s">
        <v>2135</v>
      </c>
      <c r="O117" s="1" t="s">
        <v>488</v>
      </c>
      <c r="P117" s="1" t="s">
        <v>296</v>
      </c>
      <c r="Q117" s="1">
        <v>85206</v>
      </c>
      <c r="R117" s="1">
        <v>1</v>
      </c>
      <c r="S117" s="1" t="s">
        <v>3357</v>
      </c>
      <c r="T117" s="1">
        <v>1</v>
      </c>
      <c r="U117" s="1">
        <v>1</v>
      </c>
      <c r="Y117" s="1" t="s">
        <v>3160</v>
      </c>
      <c r="Z117" s="1" t="s">
        <v>3161</v>
      </c>
      <c r="AA117" s="2" t="s">
        <v>2452</v>
      </c>
      <c r="AB117" s="3" t="s">
        <v>3161</v>
      </c>
      <c r="AC117" s="1" t="s">
        <v>2564</v>
      </c>
    </row>
    <row r="118" spans="1:60" s="1" customFormat="1" ht="13.5" customHeight="1" x14ac:dyDescent="0.25">
      <c r="A118" s="8" t="s">
        <v>3365</v>
      </c>
      <c r="B118" s="1">
        <v>25</v>
      </c>
      <c r="C118" s="6">
        <v>42376</v>
      </c>
      <c r="D118" s="6">
        <v>42006</v>
      </c>
      <c r="E118" s="6" t="s">
        <v>3161</v>
      </c>
      <c r="F118" s="2"/>
      <c r="H118" s="1" t="s">
        <v>3161</v>
      </c>
      <c r="I118" s="1" t="s">
        <v>481</v>
      </c>
      <c r="J118" s="1" t="s">
        <v>4656</v>
      </c>
      <c r="K118" s="1" t="s">
        <v>4833</v>
      </c>
      <c r="L118" s="1" t="s">
        <v>4834</v>
      </c>
      <c r="M118" s="4" t="s">
        <v>607</v>
      </c>
      <c r="N118" s="1" t="s">
        <v>4835</v>
      </c>
      <c r="O118" s="1" t="s">
        <v>4836</v>
      </c>
      <c r="P118" s="1" t="s">
        <v>4435</v>
      </c>
      <c r="Q118" s="1">
        <v>57106</v>
      </c>
      <c r="Y118" s="1" t="s">
        <v>3175</v>
      </c>
      <c r="Z118" s="1" t="s">
        <v>3161</v>
      </c>
      <c r="AA118" s="2" t="s">
        <v>4015</v>
      </c>
      <c r="AB118" s="3" t="s">
        <v>3161</v>
      </c>
      <c r="AC118" s="1" t="s">
        <v>2388</v>
      </c>
    </row>
    <row r="119" spans="1:60" s="1" customFormat="1" ht="13.5" customHeight="1" x14ac:dyDescent="0.25">
      <c r="A119" s="8" t="s">
        <v>1819</v>
      </c>
      <c r="B119" s="1">
        <v>25</v>
      </c>
      <c r="C119" s="6">
        <v>42355</v>
      </c>
      <c r="D119" s="6">
        <v>41950</v>
      </c>
      <c r="E119" s="6" t="s">
        <v>3161</v>
      </c>
      <c r="F119" s="2"/>
      <c r="H119" s="1" t="s">
        <v>3161</v>
      </c>
      <c r="I119" s="1" t="s">
        <v>3158</v>
      </c>
      <c r="J119" s="1" t="s">
        <v>1617</v>
      </c>
      <c r="K119" s="1" t="s">
        <v>2450</v>
      </c>
      <c r="L119" s="1" t="s">
        <v>815</v>
      </c>
      <c r="M119" s="4" t="s">
        <v>1618</v>
      </c>
      <c r="N119" s="1" t="s">
        <v>4562</v>
      </c>
      <c r="O119" s="1" t="s">
        <v>1622</v>
      </c>
      <c r="P119" s="1" t="s">
        <v>1623</v>
      </c>
      <c r="Q119" s="1">
        <v>17222</v>
      </c>
      <c r="X119" s="1" t="s">
        <v>1621</v>
      </c>
      <c r="AA119" s="2"/>
      <c r="AB119" s="3" t="s">
        <v>3161</v>
      </c>
      <c r="AC119" s="1" t="s">
        <v>2568</v>
      </c>
    </row>
    <row r="120" spans="1:60" s="1" customFormat="1" ht="13.5" customHeight="1" x14ac:dyDescent="0.25">
      <c r="A120" s="8" t="s">
        <v>4896</v>
      </c>
      <c r="B120" s="1">
        <v>25</v>
      </c>
      <c r="C120" s="6">
        <v>42355</v>
      </c>
      <c r="D120" s="6">
        <v>41950</v>
      </c>
      <c r="E120" s="6" t="s">
        <v>3161</v>
      </c>
      <c r="F120" s="2"/>
      <c r="H120" s="1" t="s">
        <v>3161</v>
      </c>
      <c r="I120" s="1" t="s">
        <v>481</v>
      </c>
      <c r="J120" s="1" t="s">
        <v>1617</v>
      </c>
      <c r="K120" s="1" t="s">
        <v>3178</v>
      </c>
      <c r="L120" s="1" t="s">
        <v>815</v>
      </c>
      <c r="M120" s="4" t="s">
        <v>1618</v>
      </c>
      <c r="N120" s="1" t="s">
        <v>4562</v>
      </c>
      <c r="O120" s="1" t="s">
        <v>1622</v>
      </c>
      <c r="P120" s="1" t="s">
        <v>1623</v>
      </c>
      <c r="Q120" s="1">
        <v>17222</v>
      </c>
      <c r="AA120" s="2"/>
      <c r="AB120" s="3" t="s">
        <v>3161</v>
      </c>
      <c r="AC120" s="1" t="s">
        <v>2564</v>
      </c>
    </row>
    <row r="121" spans="1:60" s="1" customFormat="1" ht="13.5" customHeight="1" x14ac:dyDescent="0.25">
      <c r="A121" s="8" t="s">
        <v>3376</v>
      </c>
      <c r="B121" s="1">
        <v>25</v>
      </c>
      <c r="C121" s="6">
        <v>42285</v>
      </c>
      <c r="D121" s="6">
        <v>41928</v>
      </c>
      <c r="E121" s="6" t="s">
        <v>3161</v>
      </c>
      <c r="F121" s="2"/>
      <c r="I121" s="1" t="s">
        <v>481</v>
      </c>
      <c r="J121" s="1" t="s">
        <v>1624</v>
      </c>
      <c r="K121" s="1" t="s">
        <v>5150</v>
      </c>
      <c r="L121" s="1" t="s">
        <v>1626</v>
      </c>
      <c r="M121" s="4" t="s">
        <v>1625</v>
      </c>
      <c r="N121" s="1" t="s">
        <v>4563</v>
      </c>
      <c r="O121" s="1" t="s">
        <v>5031</v>
      </c>
      <c r="P121" s="1" t="s">
        <v>296</v>
      </c>
      <c r="Q121" s="1">
        <v>85220</v>
      </c>
      <c r="AA121" s="2" t="s">
        <v>2123</v>
      </c>
      <c r="AB121" s="3" t="s">
        <v>3161</v>
      </c>
      <c r="AC121" s="1" t="s">
        <v>2388</v>
      </c>
    </row>
    <row r="122" spans="1:60" s="1" customFormat="1" ht="13.5" customHeight="1" x14ac:dyDescent="0.25">
      <c r="A122" s="8" t="s">
        <v>3985</v>
      </c>
      <c r="B122" s="1">
        <v>25</v>
      </c>
      <c r="C122" s="6">
        <v>42285</v>
      </c>
      <c r="D122" s="6">
        <v>41921</v>
      </c>
      <c r="E122" s="6" t="s">
        <v>3161</v>
      </c>
      <c r="F122" s="2"/>
      <c r="H122" s="1" t="s">
        <v>3162</v>
      </c>
      <c r="I122" s="1" t="s">
        <v>481</v>
      </c>
      <c r="J122" s="1" t="s">
        <v>3549</v>
      </c>
      <c r="K122" s="1" t="s">
        <v>4510</v>
      </c>
      <c r="L122" s="1" t="s">
        <v>4511</v>
      </c>
      <c r="M122" s="4" t="s">
        <v>3551</v>
      </c>
      <c r="N122" s="1" t="s">
        <v>3550</v>
      </c>
      <c r="O122" s="1" t="s">
        <v>488</v>
      </c>
      <c r="P122" s="1" t="s">
        <v>296</v>
      </c>
      <c r="Q122" s="1">
        <v>85206</v>
      </c>
      <c r="R122" s="1">
        <v>1</v>
      </c>
      <c r="S122" s="1" t="s">
        <v>3357</v>
      </c>
      <c r="T122" s="1">
        <v>1</v>
      </c>
      <c r="U122" s="1">
        <v>1</v>
      </c>
      <c r="AA122" s="1" t="s">
        <v>1692</v>
      </c>
      <c r="AB122" s="3"/>
      <c r="AC122" s="1" t="s">
        <v>2388</v>
      </c>
    </row>
    <row r="123" spans="1:60" s="1" customFormat="1" ht="13.5" customHeight="1" x14ac:dyDescent="0.25">
      <c r="A123" s="8" t="s">
        <v>3986</v>
      </c>
      <c r="B123" s="1">
        <v>25</v>
      </c>
      <c r="C123" s="6">
        <v>42285</v>
      </c>
      <c r="D123" s="6">
        <v>41921</v>
      </c>
      <c r="E123" s="6" t="s">
        <v>3161</v>
      </c>
      <c r="F123" s="2"/>
      <c r="H123" s="1" t="s">
        <v>3162</v>
      </c>
      <c r="I123" s="1" t="s">
        <v>3158</v>
      </c>
      <c r="J123" s="1" t="s">
        <v>3549</v>
      </c>
      <c r="K123" s="1" t="s">
        <v>1692</v>
      </c>
      <c r="L123" s="1" t="s">
        <v>4511</v>
      </c>
      <c r="M123" s="4" t="s">
        <v>1044</v>
      </c>
      <c r="N123" s="1" t="s">
        <v>3550</v>
      </c>
      <c r="O123" s="1" t="s">
        <v>488</v>
      </c>
      <c r="P123" s="1" t="s">
        <v>296</v>
      </c>
      <c r="Q123" s="1">
        <v>85206</v>
      </c>
      <c r="R123" s="1">
        <v>1</v>
      </c>
      <c r="S123" s="1" t="s">
        <v>3357</v>
      </c>
      <c r="T123" s="1">
        <v>1</v>
      </c>
      <c r="U123" s="1">
        <v>1</v>
      </c>
      <c r="AA123" s="1" t="s">
        <v>4510</v>
      </c>
      <c r="AB123" s="3"/>
      <c r="AC123" s="1" t="s">
        <v>2388</v>
      </c>
    </row>
    <row r="124" spans="1:60" s="1" customFormat="1" ht="13.5" customHeight="1" x14ac:dyDescent="0.25">
      <c r="A124" s="8" t="s">
        <v>2309</v>
      </c>
      <c r="B124" s="1">
        <v>25</v>
      </c>
      <c r="C124" s="6">
        <v>42313</v>
      </c>
      <c r="D124" s="6">
        <v>42040</v>
      </c>
      <c r="E124" s="6"/>
      <c r="F124" s="2"/>
      <c r="H124" s="1" t="s">
        <v>3161</v>
      </c>
      <c r="I124" s="1" t="s">
        <v>3158</v>
      </c>
      <c r="J124" s="1" t="s">
        <v>1691</v>
      </c>
      <c r="K124" s="1" t="s">
        <v>1692</v>
      </c>
      <c r="L124" s="1" t="s">
        <v>5104</v>
      </c>
      <c r="M124" s="4" t="s">
        <v>3720</v>
      </c>
      <c r="N124" s="1" t="s">
        <v>5105</v>
      </c>
      <c r="O124" s="1" t="s">
        <v>5031</v>
      </c>
      <c r="P124" s="1" t="s">
        <v>296</v>
      </c>
      <c r="Q124" s="1">
        <v>85219</v>
      </c>
      <c r="Y124" s="1" t="s">
        <v>3196</v>
      </c>
      <c r="Z124" s="1" t="s">
        <v>3161</v>
      </c>
      <c r="AA124" s="1" t="s">
        <v>4016</v>
      </c>
      <c r="AB124" s="3"/>
      <c r="AC124" s="1" t="s">
        <v>4021</v>
      </c>
    </row>
    <row r="125" spans="1:60" s="1" customFormat="1" ht="13.5" customHeight="1" x14ac:dyDescent="0.25">
      <c r="A125" s="7" t="s">
        <v>4894</v>
      </c>
      <c r="B125" s="1">
        <v>25</v>
      </c>
      <c r="C125" s="6">
        <v>42327</v>
      </c>
      <c r="D125" s="6">
        <v>41207</v>
      </c>
      <c r="E125" s="6"/>
      <c r="F125" s="2" t="s">
        <v>4712</v>
      </c>
      <c r="H125" s="1" t="s">
        <v>3162</v>
      </c>
      <c r="I125" s="1" t="s">
        <v>481</v>
      </c>
      <c r="J125" s="1" t="s">
        <v>5106</v>
      </c>
      <c r="K125" s="1" t="s">
        <v>1557</v>
      </c>
      <c r="L125" s="1" t="s">
        <v>5109</v>
      </c>
      <c r="M125" s="4" t="s">
        <v>5108</v>
      </c>
      <c r="N125" s="1" t="s">
        <v>3167</v>
      </c>
      <c r="O125" s="1" t="s">
        <v>3023</v>
      </c>
      <c r="P125" s="1" t="s">
        <v>296</v>
      </c>
      <c r="Q125" s="1">
        <v>85206</v>
      </c>
      <c r="T125" s="1">
        <v>1</v>
      </c>
      <c r="Y125" s="1" t="s">
        <v>3160</v>
      </c>
      <c r="Z125" s="1" t="s">
        <v>3161</v>
      </c>
      <c r="AA125" s="2" t="s">
        <v>3163</v>
      </c>
      <c r="AB125" s="3" t="s">
        <v>3161</v>
      </c>
      <c r="AC125" s="1" t="s">
        <v>2564</v>
      </c>
      <c r="AF125" s="1" t="s">
        <v>3162</v>
      </c>
      <c r="AG125" s="1" t="s">
        <v>729</v>
      </c>
      <c r="AI125" s="1" t="s">
        <v>729</v>
      </c>
    </row>
    <row r="126" spans="1:60" s="1" customFormat="1" ht="13.5" customHeight="1" x14ac:dyDescent="0.25">
      <c r="A126" s="8" t="s">
        <v>2128</v>
      </c>
      <c r="B126" s="1">
        <v>25</v>
      </c>
      <c r="C126" s="6">
        <v>42320</v>
      </c>
      <c r="D126" s="6">
        <v>41935</v>
      </c>
      <c r="E126" s="6"/>
      <c r="F126" s="2"/>
      <c r="I126" s="1" t="s">
        <v>481</v>
      </c>
      <c r="J126" s="1" t="s">
        <v>3379</v>
      </c>
      <c r="K126" s="1" t="s">
        <v>4309</v>
      </c>
      <c r="L126" s="1" t="s">
        <v>1008</v>
      </c>
      <c r="M126" s="4" t="s">
        <v>1007</v>
      </c>
      <c r="N126" s="1" t="s">
        <v>3999</v>
      </c>
      <c r="O126" s="1" t="s">
        <v>488</v>
      </c>
      <c r="P126" s="1" t="s">
        <v>296</v>
      </c>
      <c r="Q126" s="1">
        <v>85205</v>
      </c>
      <c r="X126" s="1" t="s">
        <v>3998</v>
      </c>
      <c r="AA126" s="2" t="s">
        <v>4620</v>
      </c>
      <c r="AB126" s="3"/>
      <c r="AC126" s="1" t="s">
        <v>2388</v>
      </c>
    </row>
    <row r="127" spans="1:60" s="1" customFormat="1" x14ac:dyDescent="0.25">
      <c r="A127" s="8" t="s">
        <v>776</v>
      </c>
      <c r="B127" s="1">
        <v>30</v>
      </c>
      <c r="C127" s="2"/>
      <c r="D127" s="2"/>
      <c r="E127" s="2"/>
      <c r="F127" s="2"/>
      <c r="H127" s="1" t="s">
        <v>3161</v>
      </c>
      <c r="I127" s="1" t="s">
        <v>3158</v>
      </c>
      <c r="J127" s="1" t="s">
        <v>5021</v>
      </c>
      <c r="K127" s="1" t="s">
        <v>3665</v>
      </c>
      <c r="M127" s="4" t="s">
        <v>147</v>
      </c>
      <c r="R127" s="1">
        <v>0</v>
      </c>
      <c r="AA127" s="2"/>
      <c r="AB127" s="3"/>
    </row>
    <row r="128" spans="1:60" s="1" customFormat="1" x14ac:dyDescent="0.25">
      <c r="A128" s="8" t="s">
        <v>1587</v>
      </c>
      <c r="B128" s="1">
        <v>30</v>
      </c>
      <c r="C128" s="2"/>
      <c r="D128" s="2"/>
      <c r="E128" s="2"/>
      <c r="F128" s="2"/>
      <c r="H128" s="1" t="s">
        <v>3161</v>
      </c>
      <c r="I128" s="1" t="s">
        <v>481</v>
      </c>
      <c r="J128" s="1" t="s">
        <v>5021</v>
      </c>
      <c r="K128" s="1" t="s">
        <v>5022</v>
      </c>
      <c r="M128" s="4" t="s">
        <v>147</v>
      </c>
      <c r="R128" s="1">
        <v>0</v>
      </c>
      <c r="AA128" s="2"/>
      <c r="AB128" s="3"/>
    </row>
    <row r="129" spans="1:60" s="1" customFormat="1" ht="13.5" customHeight="1" x14ac:dyDescent="0.25">
      <c r="A129" s="8" t="s">
        <v>3536</v>
      </c>
      <c r="B129" s="1">
        <v>25</v>
      </c>
      <c r="C129" s="6">
        <v>42306</v>
      </c>
      <c r="D129" s="6">
        <v>41935</v>
      </c>
      <c r="E129" s="6"/>
      <c r="F129" s="2"/>
      <c r="I129" s="1" t="s">
        <v>3158</v>
      </c>
      <c r="J129" s="1" t="s">
        <v>2123</v>
      </c>
      <c r="K129" s="1" t="s">
        <v>2124</v>
      </c>
      <c r="L129" s="1" t="s">
        <v>1191</v>
      </c>
      <c r="M129" s="4" t="s">
        <v>2137</v>
      </c>
      <c r="N129" s="1" t="s">
        <v>2139</v>
      </c>
      <c r="O129" s="1" t="s">
        <v>3192</v>
      </c>
      <c r="P129" s="1" t="s">
        <v>296</v>
      </c>
      <c r="Q129" s="1">
        <v>85118</v>
      </c>
      <c r="Y129" s="1" t="s">
        <v>3196</v>
      </c>
      <c r="Z129" s="1" t="s">
        <v>3161</v>
      </c>
      <c r="AA129" s="2" t="s">
        <v>1040</v>
      </c>
      <c r="AB129" s="3" t="s">
        <v>3161</v>
      </c>
      <c r="AC129" s="1" t="s">
        <v>2564</v>
      </c>
      <c r="AF129" s="1" t="s">
        <v>4712</v>
      </c>
      <c r="AG129" s="1" t="s">
        <v>5053</v>
      </c>
      <c r="AH129" s="1" t="s">
        <v>4712</v>
      </c>
    </row>
    <row r="130" spans="1:60" s="1" customFormat="1" ht="13.5" customHeight="1" x14ac:dyDescent="0.25">
      <c r="A130" s="7" t="s">
        <v>1288</v>
      </c>
      <c r="B130" s="1">
        <v>25</v>
      </c>
      <c r="C130" s="6">
        <v>42341</v>
      </c>
      <c r="D130" s="6">
        <v>41928</v>
      </c>
      <c r="E130" s="6" t="s">
        <v>3161</v>
      </c>
      <c r="F130" s="2"/>
      <c r="H130" s="1" t="s">
        <v>3162</v>
      </c>
      <c r="I130" s="1" t="s">
        <v>481</v>
      </c>
      <c r="J130" s="1" t="s">
        <v>1416</v>
      </c>
      <c r="K130" s="1" t="s">
        <v>299</v>
      </c>
      <c r="L130" s="1" t="s">
        <v>1189</v>
      </c>
      <c r="M130" s="4" t="s">
        <v>1417</v>
      </c>
      <c r="N130" s="1" t="s">
        <v>1419</v>
      </c>
      <c r="O130" s="1" t="s">
        <v>3023</v>
      </c>
      <c r="P130" s="1" t="s">
        <v>296</v>
      </c>
      <c r="Q130" s="1">
        <v>85206</v>
      </c>
      <c r="AA130" s="2" t="s">
        <v>4861</v>
      </c>
      <c r="AB130" s="3"/>
      <c r="AC130" s="1" t="s">
        <v>2564</v>
      </c>
    </row>
    <row r="131" spans="1:60" s="1" customFormat="1" ht="13.5" customHeight="1" x14ac:dyDescent="0.25">
      <c r="A131" s="7" t="s">
        <v>1289</v>
      </c>
      <c r="B131" s="1">
        <v>30</v>
      </c>
      <c r="C131" s="6"/>
      <c r="D131" s="6"/>
      <c r="E131" s="6" t="s">
        <v>3161</v>
      </c>
      <c r="F131" s="2"/>
      <c r="I131" s="1" t="s">
        <v>3158</v>
      </c>
      <c r="J131" s="1" t="s">
        <v>4861</v>
      </c>
      <c r="K131" s="1" t="s">
        <v>4295</v>
      </c>
      <c r="M131" s="4"/>
      <c r="AA131" s="2" t="s">
        <v>1416</v>
      </c>
      <c r="AB131" s="3"/>
    </row>
    <row r="132" spans="1:60" s="1" customFormat="1" ht="13.5" customHeight="1" x14ac:dyDescent="0.25">
      <c r="A132" s="7" t="s">
        <v>4877</v>
      </c>
      <c r="B132" s="1">
        <v>30</v>
      </c>
      <c r="C132" s="2"/>
      <c r="D132" s="6">
        <v>41242</v>
      </c>
      <c r="E132" s="6"/>
      <c r="F132" s="2"/>
      <c r="H132" s="1" t="s">
        <v>3162</v>
      </c>
      <c r="I132" s="1" t="s">
        <v>3158</v>
      </c>
      <c r="J132" s="1" t="s">
        <v>3176</v>
      </c>
      <c r="K132" s="1" t="s">
        <v>1421</v>
      </c>
      <c r="L132" s="1" t="s">
        <v>1422</v>
      </c>
      <c r="M132" s="4"/>
      <c r="N132" s="1" t="s">
        <v>1423</v>
      </c>
      <c r="O132" s="1" t="s">
        <v>924</v>
      </c>
      <c r="P132" s="1" t="s">
        <v>296</v>
      </c>
      <c r="Q132" s="1">
        <v>85257</v>
      </c>
      <c r="T132" s="1">
        <v>1</v>
      </c>
      <c r="Y132" s="1" t="s">
        <v>3175</v>
      </c>
      <c r="Z132" s="1" t="s">
        <v>1420</v>
      </c>
      <c r="AA132" s="2" t="s">
        <v>3177</v>
      </c>
      <c r="AB132" s="3" t="s">
        <v>3161</v>
      </c>
    </row>
    <row r="133" spans="1:60" s="1" customFormat="1" ht="13.5" customHeight="1" x14ac:dyDescent="0.25">
      <c r="A133" s="8" t="s">
        <v>2695</v>
      </c>
      <c r="B133" s="1">
        <v>25</v>
      </c>
      <c r="C133" s="6">
        <v>42285</v>
      </c>
      <c r="D133" s="6">
        <v>41928</v>
      </c>
      <c r="E133" s="6" t="s">
        <v>3161</v>
      </c>
      <c r="F133" s="2"/>
      <c r="H133" s="1" t="s">
        <v>3161</v>
      </c>
      <c r="I133" s="1" t="s">
        <v>3158</v>
      </c>
      <c r="J133" s="1" t="s">
        <v>1433</v>
      </c>
      <c r="K133" s="1" t="s">
        <v>3794</v>
      </c>
      <c r="L133" s="1" t="s">
        <v>1186</v>
      </c>
      <c r="M133" s="4" t="s">
        <v>1435</v>
      </c>
      <c r="N133" s="1" t="s">
        <v>836</v>
      </c>
      <c r="O133" s="1" t="s">
        <v>924</v>
      </c>
      <c r="P133" s="1" t="s">
        <v>296</v>
      </c>
      <c r="Q133" s="1">
        <v>85257</v>
      </c>
      <c r="T133" s="1">
        <v>1</v>
      </c>
      <c r="X133" s="1" t="s">
        <v>1436</v>
      </c>
      <c r="Y133" s="1" t="s">
        <v>3160</v>
      </c>
      <c r="AA133" s="2" t="s">
        <v>832</v>
      </c>
      <c r="AB133" s="3" t="s">
        <v>3161</v>
      </c>
      <c r="AC133" s="1" t="s">
        <v>2388</v>
      </c>
      <c r="AF133" s="1" t="s">
        <v>4712</v>
      </c>
      <c r="AG133" s="1" t="s">
        <v>4712</v>
      </c>
      <c r="AH133" s="1" t="s">
        <v>4712</v>
      </c>
      <c r="AI133" s="1" t="s">
        <v>4712</v>
      </c>
      <c r="AJ133" s="1" t="s">
        <v>4712</v>
      </c>
      <c r="AK133" s="1" t="s">
        <v>4712</v>
      </c>
      <c r="AL133" s="1" t="s">
        <v>4712</v>
      </c>
      <c r="AM133" s="1" t="s">
        <v>4712</v>
      </c>
      <c r="AN133" s="1" t="s">
        <v>4712</v>
      </c>
      <c r="AO133" s="1" t="s">
        <v>4712</v>
      </c>
      <c r="AR133" s="1" t="s">
        <v>4712</v>
      </c>
      <c r="AS133" s="1" t="s">
        <v>4712</v>
      </c>
      <c r="BF133" s="1" t="s">
        <v>4712</v>
      </c>
      <c r="BH133" s="1" t="s">
        <v>4712</v>
      </c>
    </row>
    <row r="134" spans="1:60" s="1" customFormat="1" ht="13.5" customHeight="1" x14ac:dyDescent="0.25">
      <c r="A134" s="8" t="s">
        <v>3629</v>
      </c>
      <c r="B134" s="1">
        <v>30</v>
      </c>
      <c r="C134" s="6"/>
      <c r="D134" s="6"/>
      <c r="E134" s="6" t="s">
        <v>4637</v>
      </c>
      <c r="F134" s="2"/>
      <c r="I134" s="1" t="s">
        <v>481</v>
      </c>
      <c r="J134" s="1" t="s">
        <v>4476</v>
      </c>
      <c r="K134" s="1" t="s">
        <v>4477</v>
      </c>
      <c r="M134" s="4"/>
      <c r="Y134" s="1" t="s">
        <v>3175</v>
      </c>
      <c r="Z134" s="1" t="s">
        <v>509</v>
      </c>
      <c r="AA134" s="2"/>
      <c r="AB134" s="3"/>
    </row>
    <row r="135" spans="1:60" s="1" customFormat="1" ht="13.5" customHeight="1" x14ac:dyDescent="0.25">
      <c r="A135" s="8" t="s">
        <v>3628</v>
      </c>
      <c r="B135" s="1">
        <v>30</v>
      </c>
      <c r="C135" s="6"/>
      <c r="D135" s="6"/>
      <c r="E135" s="6" t="s">
        <v>4637</v>
      </c>
      <c r="F135" s="2"/>
      <c r="I135" s="1" t="s">
        <v>3158</v>
      </c>
      <c r="J135" s="1" t="s">
        <v>4476</v>
      </c>
      <c r="K135" s="1" t="s">
        <v>5033</v>
      </c>
      <c r="M135" s="4"/>
      <c r="Y135" s="1" t="s">
        <v>3175</v>
      </c>
      <c r="Z135" s="1" t="s">
        <v>509</v>
      </c>
      <c r="AA135" s="2"/>
      <c r="AB135" s="3"/>
    </row>
    <row r="136" spans="1:60" s="1" customFormat="1" ht="13.5" customHeight="1" x14ac:dyDescent="0.25">
      <c r="A136" s="8" t="s">
        <v>2306</v>
      </c>
      <c r="B136" s="1">
        <v>25</v>
      </c>
      <c r="C136" s="6">
        <v>42320</v>
      </c>
      <c r="D136" s="6">
        <v>41557</v>
      </c>
      <c r="E136" s="6"/>
      <c r="F136" s="2" t="s">
        <v>4712</v>
      </c>
      <c r="H136" s="1" t="s">
        <v>3161</v>
      </c>
      <c r="I136" s="1" t="s">
        <v>481</v>
      </c>
      <c r="J136" s="1" t="s">
        <v>1245</v>
      </c>
      <c r="K136" s="1" t="s">
        <v>4364</v>
      </c>
      <c r="L136" s="1" t="s">
        <v>1988</v>
      </c>
      <c r="M136" s="4" t="s">
        <v>1246</v>
      </c>
      <c r="N136" s="1" t="s">
        <v>1992</v>
      </c>
      <c r="O136" s="1" t="s">
        <v>4354</v>
      </c>
      <c r="P136" s="1" t="s">
        <v>3193</v>
      </c>
      <c r="Q136" s="1">
        <v>85032</v>
      </c>
      <c r="X136" s="1" t="s">
        <v>1989</v>
      </c>
      <c r="Y136" s="1" t="s">
        <v>3196</v>
      </c>
      <c r="Z136" s="1" t="s">
        <v>3161</v>
      </c>
      <c r="AA136" s="2" t="s">
        <v>793</v>
      </c>
      <c r="AB136" s="3" t="s">
        <v>3161</v>
      </c>
      <c r="AC136" s="1" t="s">
        <v>2388</v>
      </c>
    </row>
    <row r="137" spans="1:60" s="1" customFormat="1" ht="13.5" customHeight="1" x14ac:dyDescent="0.25">
      <c r="A137" s="8" t="s">
        <v>4035</v>
      </c>
      <c r="B137" s="1">
        <v>25</v>
      </c>
      <c r="C137" s="6">
        <v>42313</v>
      </c>
      <c r="D137" s="6">
        <v>41921</v>
      </c>
      <c r="E137" s="6" t="s">
        <v>3161</v>
      </c>
      <c r="F137" s="2"/>
      <c r="I137" s="1" t="s">
        <v>481</v>
      </c>
      <c r="J137" s="1" t="s">
        <v>1012</v>
      </c>
      <c r="K137" s="1" t="s">
        <v>3105</v>
      </c>
      <c r="L137" s="1" t="s">
        <v>1651</v>
      </c>
      <c r="M137" s="4" t="s">
        <v>152</v>
      </c>
      <c r="N137" s="1" t="s">
        <v>1014</v>
      </c>
      <c r="O137" s="1" t="s">
        <v>488</v>
      </c>
      <c r="P137" s="1" t="s">
        <v>296</v>
      </c>
      <c r="Q137" s="1">
        <v>85209</v>
      </c>
      <c r="Y137" s="1" t="s">
        <v>3160</v>
      </c>
      <c r="Z137" s="1" t="s">
        <v>1011</v>
      </c>
      <c r="AA137" s="2" t="s">
        <v>4434</v>
      </c>
      <c r="AB137" s="3" t="s">
        <v>3161</v>
      </c>
      <c r="AC137" s="1" t="s">
        <v>2388</v>
      </c>
    </row>
    <row r="138" spans="1:60" s="1" customFormat="1" ht="13.5" customHeight="1" x14ac:dyDescent="0.25">
      <c r="A138" s="8" t="s">
        <v>3535</v>
      </c>
      <c r="B138" s="1">
        <v>25</v>
      </c>
      <c r="C138" s="6">
        <v>42285</v>
      </c>
      <c r="D138" s="6">
        <v>41921</v>
      </c>
      <c r="E138" s="6" t="s">
        <v>3161</v>
      </c>
      <c r="F138" s="2"/>
      <c r="H138" s="1" t="s">
        <v>3161</v>
      </c>
      <c r="I138" s="1" t="s">
        <v>3158</v>
      </c>
      <c r="J138" s="1" t="s">
        <v>3425</v>
      </c>
      <c r="K138" s="1" t="s">
        <v>4295</v>
      </c>
      <c r="L138" s="1" t="s">
        <v>3428</v>
      </c>
      <c r="M138" s="4" t="s">
        <v>3429</v>
      </c>
      <c r="N138" s="1" t="s">
        <v>4918</v>
      </c>
      <c r="O138" s="1" t="s">
        <v>5031</v>
      </c>
      <c r="P138" s="1" t="s">
        <v>296</v>
      </c>
      <c r="Q138" s="1">
        <v>85120</v>
      </c>
      <c r="R138" s="1">
        <v>1</v>
      </c>
      <c r="S138" s="1" t="s">
        <v>2937</v>
      </c>
      <c r="T138" s="1">
        <v>1</v>
      </c>
      <c r="U138" s="1">
        <v>1</v>
      </c>
      <c r="AA138" s="2"/>
      <c r="AB138" s="3"/>
      <c r="AC138" s="1" t="s">
        <v>2564</v>
      </c>
    </row>
    <row r="139" spans="1:60" s="1" customFormat="1" ht="13.5" customHeight="1" x14ac:dyDescent="0.25">
      <c r="A139" s="8" t="s">
        <v>2857</v>
      </c>
      <c r="B139" s="1">
        <v>30</v>
      </c>
      <c r="C139" s="6"/>
      <c r="D139" s="6"/>
      <c r="E139" s="6" t="s">
        <v>3161</v>
      </c>
      <c r="F139" s="2"/>
      <c r="I139" s="1" t="s">
        <v>3158</v>
      </c>
      <c r="J139" s="1" t="s">
        <v>2334</v>
      </c>
      <c r="K139" s="1" t="s">
        <v>2335</v>
      </c>
      <c r="M139" s="4"/>
      <c r="Y139" s="1" t="s">
        <v>3175</v>
      </c>
      <c r="Z139" s="1" t="s">
        <v>509</v>
      </c>
      <c r="AA139" s="2"/>
      <c r="AB139" s="3"/>
    </row>
    <row r="140" spans="1:60" s="1" customFormat="1" ht="13.5" customHeight="1" x14ac:dyDescent="0.25">
      <c r="A140" s="8" t="s">
        <v>2858</v>
      </c>
      <c r="B140" s="1">
        <v>30</v>
      </c>
      <c r="C140" s="6"/>
      <c r="D140" s="6"/>
      <c r="E140" s="6" t="s">
        <v>3161</v>
      </c>
      <c r="F140" s="2"/>
      <c r="I140" s="1" t="s">
        <v>481</v>
      </c>
      <c r="J140" s="1" t="s">
        <v>2334</v>
      </c>
      <c r="K140" s="1" t="s">
        <v>2336</v>
      </c>
      <c r="M140" s="4"/>
      <c r="Y140" s="1" t="s">
        <v>3175</v>
      </c>
      <c r="Z140" s="1" t="s">
        <v>509</v>
      </c>
      <c r="AA140" s="2"/>
      <c r="AB140" s="3"/>
    </row>
    <row r="141" spans="1:60" s="1" customFormat="1" ht="13.5" customHeight="1" x14ac:dyDescent="0.25">
      <c r="A141" s="8" t="s">
        <v>4804</v>
      </c>
      <c r="B141" s="1">
        <v>25</v>
      </c>
      <c r="C141" s="6">
        <v>42306</v>
      </c>
      <c r="D141" s="6">
        <v>41921</v>
      </c>
      <c r="E141" s="6"/>
      <c r="F141" s="2"/>
      <c r="H141" s="1" t="s">
        <v>3161</v>
      </c>
      <c r="I141" s="1" t="s">
        <v>3158</v>
      </c>
      <c r="J141" s="1" t="s">
        <v>4489</v>
      </c>
      <c r="K141" s="1" t="s">
        <v>4490</v>
      </c>
      <c r="L141" s="1" t="s">
        <v>4163</v>
      </c>
      <c r="M141" s="4" t="s">
        <v>4162</v>
      </c>
      <c r="N141" s="1" t="s">
        <v>4917</v>
      </c>
      <c r="O141" s="1" t="s">
        <v>3192</v>
      </c>
      <c r="P141" s="1" t="s">
        <v>296</v>
      </c>
      <c r="Q141" s="1">
        <v>85218</v>
      </c>
      <c r="R141" s="1">
        <v>1</v>
      </c>
      <c r="S141" s="1" t="s">
        <v>5193</v>
      </c>
      <c r="V141" s="1" t="s">
        <v>694</v>
      </c>
      <c r="AA141" s="2" t="s">
        <v>4355</v>
      </c>
      <c r="AB141" s="3"/>
      <c r="AC141" s="1" t="s">
        <v>2564</v>
      </c>
    </row>
    <row r="142" spans="1:60" s="1" customFormat="1" ht="13.5" customHeight="1" x14ac:dyDescent="0.25">
      <c r="A142" s="8" t="s">
        <v>3367</v>
      </c>
      <c r="B142" s="1">
        <v>30</v>
      </c>
      <c r="C142" s="6"/>
      <c r="D142" s="6"/>
      <c r="E142" s="6"/>
      <c r="F142" s="2"/>
      <c r="I142" s="1" t="s">
        <v>3158</v>
      </c>
      <c r="J142" s="1" t="s">
        <v>4478</v>
      </c>
      <c r="K142" s="1" t="s">
        <v>4479</v>
      </c>
      <c r="M142" s="4"/>
      <c r="AA142" s="2"/>
      <c r="AB142" s="3"/>
    </row>
    <row r="143" spans="1:60" s="1" customFormat="1" ht="13.5" customHeight="1" x14ac:dyDescent="0.25">
      <c r="A143" s="8" t="s">
        <v>3368</v>
      </c>
      <c r="B143" s="1">
        <v>30</v>
      </c>
      <c r="D143" s="6"/>
      <c r="E143" s="6"/>
      <c r="F143" s="2"/>
      <c r="I143" s="1" t="s">
        <v>481</v>
      </c>
      <c r="J143" s="1" t="s">
        <v>4478</v>
      </c>
      <c r="K143" s="1" t="s">
        <v>4480</v>
      </c>
      <c r="M143" s="4"/>
      <c r="AA143" s="2"/>
      <c r="AB143" s="3"/>
    </row>
    <row r="144" spans="1:60" s="1" customFormat="1" ht="13.5" customHeight="1" x14ac:dyDescent="0.25">
      <c r="A144" s="8" t="s">
        <v>922</v>
      </c>
      <c r="B144" s="1">
        <v>25</v>
      </c>
      <c r="C144" s="6">
        <v>42292</v>
      </c>
      <c r="D144" s="6">
        <v>41963</v>
      </c>
      <c r="E144" s="6"/>
      <c r="F144" s="2"/>
      <c r="H144" s="1" t="s">
        <v>3162</v>
      </c>
      <c r="I144" s="1" t="s">
        <v>481</v>
      </c>
      <c r="J144" s="1" t="s">
        <v>1918</v>
      </c>
      <c r="K144" s="1" t="s">
        <v>299</v>
      </c>
      <c r="L144" s="1" t="s">
        <v>1919</v>
      </c>
      <c r="M144" s="4" t="s">
        <v>1920</v>
      </c>
      <c r="N144" s="1" t="s">
        <v>841</v>
      </c>
      <c r="O144" s="1" t="s">
        <v>650</v>
      </c>
      <c r="P144" s="1" t="s">
        <v>296</v>
      </c>
      <c r="Q144" s="1">
        <v>85248</v>
      </c>
      <c r="R144" s="1">
        <v>1</v>
      </c>
      <c r="S144" s="1" t="s">
        <v>3357</v>
      </c>
      <c r="Z144" s="2" t="s">
        <v>3728</v>
      </c>
      <c r="AA144" s="3"/>
      <c r="AB144" s="1" t="s">
        <v>1771</v>
      </c>
    </row>
    <row r="145" spans="1:60" s="1" customFormat="1" x14ac:dyDescent="0.25">
      <c r="A145" s="8" t="s">
        <v>3366</v>
      </c>
      <c r="B145" s="1">
        <v>30</v>
      </c>
      <c r="D145" s="6"/>
      <c r="E145" s="6"/>
      <c r="F145" s="2"/>
      <c r="I145" s="1" t="s">
        <v>3158</v>
      </c>
      <c r="J145" s="1" t="s">
        <v>4481</v>
      </c>
      <c r="K145" s="1" t="s">
        <v>781</v>
      </c>
      <c r="M145" s="4"/>
      <c r="AA145" s="1" t="s">
        <v>4656</v>
      </c>
      <c r="AB145" s="3"/>
    </row>
    <row r="146" spans="1:60" s="1" customFormat="1" x14ac:dyDescent="0.25">
      <c r="A146" s="8" t="s">
        <v>2638</v>
      </c>
      <c r="B146" s="1">
        <v>25</v>
      </c>
      <c r="C146" s="6">
        <v>42011</v>
      </c>
      <c r="D146" s="6"/>
      <c r="E146" s="6"/>
      <c r="F146" s="2" t="s">
        <v>4712</v>
      </c>
      <c r="H146" s="1" t="s">
        <v>3161</v>
      </c>
      <c r="I146" s="1" t="s">
        <v>481</v>
      </c>
      <c r="J146" s="1" t="s">
        <v>4016</v>
      </c>
      <c r="K146" s="1" t="s">
        <v>4364</v>
      </c>
      <c r="AA146" s="1" t="s">
        <v>1691</v>
      </c>
      <c r="AO146" s="1" t="s">
        <v>4712</v>
      </c>
      <c r="AS146" s="1" t="s">
        <v>4712</v>
      </c>
      <c r="BF146" s="1" t="s">
        <v>4712</v>
      </c>
      <c r="BH146" s="1" t="s">
        <v>4712</v>
      </c>
    </row>
    <row r="147" spans="1:60" s="1" customFormat="1" x14ac:dyDescent="0.25">
      <c r="A147" s="1" t="s">
        <v>3034</v>
      </c>
      <c r="D147" s="6"/>
      <c r="E147" s="6"/>
      <c r="F147" s="6"/>
      <c r="G147" s="2"/>
      <c r="J147" s="9">
        <f>A289*25+A290*30</f>
        <v>0</v>
      </c>
      <c r="K147" s="1" t="s">
        <v>2708</v>
      </c>
      <c r="N147" s="4"/>
      <c r="X147" s="2"/>
      <c r="Y147" s="3"/>
    </row>
    <row r="148" spans="1:60" s="1" customFormat="1" x14ac:dyDescent="0.25">
      <c r="B148" s="8"/>
      <c r="D148" s="6"/>
      <c r="E148" s="6"/>
      <c r="F148" s="6"/>
      <c r="G148" s="2"/>
      <c r="N148" s="4"/>
      <c r="X148" s="2"/>
      <c r="Y148" s="3"/>
    </row>
    <row r="149" spans="1:60" s="1" customFormat="1" x14ac:dyDescent="0.25">
      <c r="B149" s="8"/>
      <c r="D149" s="6"/>
      <c r="E149" s="6"/>
      <c r="F149" s="6"/>
      <c r="G149" s="2"/>
      <c r="H149" s="2"/>
      <c r="N149" s="4"/>
      <c r="Y149" s="3"/>
    </row>
    <row r="150" spans="1:60" s="1" customFormat="1" hidden="1" x14ac:dyDescent="0.25">
      <c r="A150" s="8"/>
      <c r="B150" s="8"/>
      <c r="D150" s="6"/>
      <c r="E150" s="6"/>
      <c r="F150" s="6"/>
      <c r="G150" s="2"/>
      <c r="H150" s="2"/>
      <c r="N150" s="4"/>
      <c r="Y150" s="3"/>
    </row>
    <row r="151" spans="1:60" s="1" customFormat="1" hidden="1" x14ac:dyDescent="0.25">
      <c r="A151" s="8"/>
      <c r="B151" s="8"/>
      <c r="D151" s="6"/>
      <c r="E151" s="6"/>
      <c r="F151" s="6"/>
      <c r="G151" s="2"/>
      <c r="N151" s="4"/>
      <c r="Y151" s="3"/>
    </row>
    <row r="152" spans="1:60" s="1" customFormat="1" hidden="1" x14ac:dyDescent="0.25">
      <c r="A152" s="8"/>
      <c r="B152" s="8"/>
      <c r="D152" s="6"/>
      <c r="E152" s="6"/>
      <c r="F152" s="2"/>
      <c r="G152" s="2"/>
      <c r="N152" s="4"/>
      <c r="X152" s="2"/>
      <c r="Y152" s="3"/>
    </row>
    <row r="153" spans="1:60" s="1" customFormat="1" hidden="1" x14ac:dyDescent="0.25">
      <c r="A153" s="8"/>
      <c r="B153" s="8"/>
      <c r="D153" s="6"/>
      <c r="E153" s="6"/>
      <c r="F153" s="2"/>
      <c r="G153" s="2"/>
      <c r="N153" s="4"/>
      <c r="Y153" s="3"/>
    </row>
    <row r="154" spans="1:60" s="1" customFormat="1" hidden="1" x14ac:dyDescent="0.25">
      <c r="A154" s="8"/>
      <c r="B154" s="8"/>
      <c r="D154" s="6"/>
      <c r="E154" s="6"/>
      <c r="F154" s="6"/>
      <c r="G154" s="2"/>
      <c r="H154" s="2"/>
      <c r="N154" s="4"/>
      <c r="X154" s="2"/>
      <c r="Y154" s="3"/>
    </row>
    <row r="155" spans="1:60" s="1" customFormat="1" hidden="1" x14ac:dyDescent="0.25">
      <c r="A155" s="8"/>
      <c r="B155" s="8"/>
      <c r="D155" s="6"/>
      <c r="E155" s="6"/>
      <c r="F155" s="6"/>
      <c r="G155" s="2"/>
      <c r="N155" s="4"/>
      <c r="Y155" s="3"/>
    </row>
    <row r="156" spans="1:60" s="1" customFormat="1" hidden="1" x14ac:dyDescent="0.25">
      <c r="A156" s="8"/>
      <c r="B156" s="8"/>
      <c r="D156" s="6"/>
      <c r="E156" s="6"/>
      <c r="F156" s="6"/>
      <c r="G156" s="2"/>
      <c r="N156" s="4"/>
      <c r="X156" s="2"/>
      <c r="Y156" s="3"/>
    </row>
    <row r="157" spans="1:60" s="1" customFormat="1" hidden="1" x14ac:dyDescent="0.25">
      <c r="A157" s="8"/>
      <c r="B157" s="8"/>
      <c r="D157" s="6"/>
      <c r="E157" s="6"/>
      <c r="F157" s="6"/>
      <c r="G157" s="2"/>
      <c r="N157" s="4"/>
      <c r="Y157" s="3"/>
    </row>
    <row r="158" spans="1:60" s="1" customFormat="1" hidden="1" x14ac:dyDescent="0.25">
      <c r="A158" s="8"/>
      <c r="B158" s="8"/>
      <c r="D158" s="6"/>
      <c r="E158" s="6"/>
      <c r="F158" s="6"/>
      <c r="G158" s="2"/>
      <c r="N158" s="4"/>
      <c r="Y158" s="3"/>
    </row>
    <row r="159" spans="1:60" s="1" customFormat="1" hidden="1" x14ac:dyDescent="0.25">
      <c r="A159" s="8"/>
      <c r="B159" s="8"/>
      <c r="D159" s="6"/>
      <c r="E159" s="6"/>
      <c r="F159" s="6"/>
      <c r="G159" s="2"/>
      <c r="N159" s="4"/>
      <c r="Y159" s="3"/>
    </row>
    <row r="160" spans="1:60" s="1" customFormat="1" hidden="1" x14ac:dyDescent="0.25">
      <c r="A160" s="8"/>
      <c r="B160" s="8"/>
      <c r="D160" s="6"/>
      <c r="E160" s="6"/>
      <c r="F160" s="6"/>
      <c r="G160" s="2"/>
      <c r="N160" s="4"/>
      <c r="X160" s="2"/>
      <c r="Y160" s="3"/>
    </row>
    <row r="161" spans="1:25" s="1" customFormat="1" hidden="1" x14ac:dyDescent="0.25">
      <c r="A161" s="8"/>
      <c r="B161" s="8"/>
      <c r="D161" s="6"/>
      <c r="E161" s="6"/>
      <c r="F161" s="6"/>
      <c r="G161" s="2"/>
      <c r="N161" s="4"/>
      <c r="X161" s="2"/>
      <c r="Y161" s="3"/>
    </row>
    <row r="162" spans="1:25" s="1" customFormat="1" hidden="1" x14ac:dyDescent="0.25">
      <c r="A162" s="8"/>
      <c r="B162" s="8"/>
      <c r="D162" s="6"/>
      <c r="E162" s="6"/>
      <c r="F162" s="6"/>
      <c r="G162" s="2"/>
      <c r="H162" s="2"/>
      <c r="N162" s="4"/>
      <c r="Y162" s="3"/>
    </row>
    <row r="163" spans="1:25" s="1" customFormat="1" hidden="1" x14ac:dyDescent="0.25">
      <c r="A163" s="8"/>
      <c r="B163" s="8"/>
      <c r="D163" s="6"/>
      <c r="E163" s="6"/>
      <c r="F163" s="2"/>
      <c r="G163" s="2"/>
      <c r="N163" s="4"/>
      <c r="Y163" s="3"/>
    </row>
    <row r="164" spans="1:25" s="1" customFormat="1" hidden="1" x14ac:dyDescent="0.25">
      <c r="A164" s="8"/>
      <c r="B164" s="8"/>
      <c r="D164" s="6"/>
      <c r="E164" s="6"/>
      <c r="F164" s="6"/>
      <c r="G164" s="2"/>
      <c r="N164" s="4"/>
      <c r="Y164" s="3"/>
    </row>
    <row r="165" spans="1:25" s="1" customFormat="1" hidden="1" x14ac:dyDescent="0.25">
      <c r="A165" s="8"/>
      <c r="B165" s="8"/>
      <c r="D165" s="6"/>
      <c r="E165" s="6"/>
      <c r="F165" s="6"/>
      <c r="G165" s="2"/>
      <c r="H165" s="2"/>
      <c r="N165" s="4"/>
      <c r="Y165" s="3"/>
    </row>
    <row r="166" spans="1:25" s="1" customFormat="1" hidden="1" x14ac:dyDescent="0.25">
      <c r="A166" s="8"/>
      <c r="B166" s="8"/>
      <c r="D166" s="6"/>
      <c r="E166" s="6"/>
      <c r="F166" s="6"/>
      <c r="G166" s="2"/>
      <c r="N166" s="4"/>
      <c r="X166" s="2"/>
      <c r="Y166" s="3"/>
    </row>
    <row r="167" spans="1:25" s="1" customFormat="1" hidden="1" x14ac:dyDescent="0.25">
      <c r="A167" s="8"/>
      <c r="B167" s="8"/>
      <c r="D167" s="6"/>
      <c r="E167" s="6"/>
      <c r="F167" s="6"/>
      <c r="G167" s="2"/>
      <c r="N167" s="4"/>
      <c r="X167" s="2"/>
      <c r="Y167" s="3"/>
    </row>
    <row r="168" spans="1:25" s="1" customFormat="1" hidden="1" x14ac:dyDescent="0.25">
      <c r="A168" s="8"/>
      <c r="B168" s="8"/>
      <c r="D168" s="6"/>
      <c r="E168" s="6"/>
      <c r="F168" s="2"/>
      <c r="G168" s="2"/>
      <c r="N168" s="4"/>
      <c r="X168" s="2"/>
      <c r="Y168" s="3"/>
    </row>
    <row r="169" spans="1:25" s="1" customFormat="1" hidden="1" x14ac:dyDescent="0.25">
      <c r="A169" s="7"/>
      <c r="B169" s="7"/>
      <c r="D169" s="6"/>
      <c r="E169" s="6"/>
      <c r="F169" s="6"/>
      <c r="G169" s="2"/>
      <c r="N169" s="4"/>
      <c r="X169" s="2"/>
      <c r="Y169" s="3"/>
    </row>
    <row r="170" spans="1:25" s="1" customFormat="1" hidden="1" x14ac:dyDescent="0.25">
      <c r="A170" s="8"/>
      <c r="B170" s="8"/>
      <c r="D170" s="6"/>
      <c r="E170" s="6"/>
      <c r="F170" s="6"/>
      <c r="G170" s="2"/>
      <c r="H170" s="2"/>
      <c r="N170" s="4"/>
      <c r="Y170" s="3"/>
    </row>
    <row r="171" spans="1:25" s="1" customFormat="1" hidden="1" x14ac:dyDescent="0.25">
      <c r="A171" s="8"/>
      <c r="B171" s="8"/>
      <c r="D171" s="6"/>
      <c r="E171" s="6"/>
      <c r="F171" s="6"/>
      <c r="G171" s="2"/>
      <c r="H171" s="2"/>
      <c r="N171" s="4"/>
      <c r="Y171" s="3"/>
    </row>
    <row r="172" spans="1:25" s="1" customFormat="1" hidden="1" x14ac:dyDescent="0.25">
      <c r="A172" s="8"/>
      <c r="B172" s="8"/>
      <c r="D172" s="6"/>
      <c r="E172" s="6"/>
      <c r="F172" s="2"/>
      <c r="G172" s="2"/>
      <c r="N172" s="4"/>
      <c r="X172" s="2"/>
      <c r="Y172" s="3"/>
    </row>
    <row r="173" spans="1:25" s="1" customFormat="1" hidden="1" x14ac:dyDescent="0.25">
      <c r="A173" s="8"/>
      <c r="B173" s="8"/>
      <c r="D173" s="6"/>
      <c r="E173" s="6"/>
      <c r="F173" s="6"/>
      <c r="G173" s="2"/>
      <c r="N173" s="4"/>
      <c r="X173" s="2"/>
      <c r="Y173" s="3"/>
    </row>
    <row r="174" spans="1:25" s="1" customFormat="1" hidden="1" x14ac:dyDescent="0.25">
      <c r="A174" s="8"/>
      <c r="B174" s="8"/>
      <c r="D174" s="6"/>
      <c r="E174" s="6"/>
      <c r="F174" s="2"/>
      <c r="G174" s="2"/>
      <c r="N174" s="4"/>
      <c r="Y174" s="3"/>
    </row>
    <row r="175" spans="1:25" s="1" customFormat="1" hidden="1" x14ac:dyDescent="0.25">
      <c r="A175" s="8"/>
      <c r="B175" s="8"/>
      <c r="D175" s="6"/>
      <c r="E175" s="6"/>
      <c r="F175" s="2"/>
      <c r="G175" s="2"/>
      <c r="N175" s="4"/>
      <c r="X175" s="2"/>
      <c r="Y175" s="3"/>
    </row>
    <row r="176" spans="1:25" s="1" customFormat="1" hidden="1" x14ac:dyDescent="0.25">
      <c r="A176" s="8"/>
      <c r="B176" s="8"/>
      <c r="D176" s="6"/>
      <c r="E176" s="6"/>
      <c r="F176" s="6"/>
      <c r="G176" s="2"/>
      <c r="N176" s="4"/>
      <c r="X176" s="2"/>
      <c r="Y176" s="3"/>
    </row>
    <row r="177" spans="1:25" s="1" customFormat="1" hidden="1" x14ac:dyDescent="0.25">
      <c r="A177" s="8"/>
      <c r="B177" s="8"/>
      <c r="D177" s="6"/>
      <c r="E177" s="6"/>
      <c r="F177" s="6"/>
      <c r="G177" s="2"/>
      <c r="N177" s="4"/>
      <c r="X177" s="2"/>
      <c r="Y177" s="3"/>
    </row>
    <row r="178" spans="1:25" s="1" customFormat="1" hidden="1" x14ac:dyDescent="0.25">
      <c r="A178" s="8"/>
      <c r="B178" s="8"/>
      <c r="D178" s="6"/>
      <c r="E178" s="6"/>
      <c r="F178" s="6"/>
      <c r="G178" s="2"/>
      <c r="N178" s="4"/>
      <c r="Y178" s="3"/>
    </row>
    <row r="179" spans="1:25" s="1" customFormat="1" hidden="1" x14ac:dyDescent="0.25">
      <c r="A179" s="8"/>
      <c r="B179" s="8"/>
      <c r="D179" s="6"/>
      <c r="E179" s="6"/>
      <c r="F179" s="6"/>
      <c r="G179" s="2"/>
      <c r="N179" s="4"/>
      <c r="Y179" s="3"/>
    </row>
    <row r="180" spans="1:25" s="1" customFormat="1" hidden="1" x14ac:dyDescent="0.25">
      <c r="A180" s="8"/>
      <c r="B180" s="8"/>
      <c r="D180" s="6"/>
      <c r="E180" s="6"/>
      <c r="F180" s="6"/>
      <c r="G180" s="2"/>
      <c r="N180" s="4"/>
      <c r="Y180" s="3"/>
    </row>
    <row r="181" spans="1:25" s="1" customFormat="1" hidden="1" x14ac:dyDescent="0.25">
      <c r="A181" s="8"/>
      <c r="B181" s="8"/>
      <c r="D181" s="6"/>
      <c r="E181" s="6"/>
      <c r="F181" s="6"/>
      <c r="G181" s="2"/>
      <c r="N181" s="4"/>
      <c r="Y181" s="3"/>
    </row>
    <row r="182" spans="1:25" s="1" customFormat="1" hidden="1" x14ac:dyDescent="0.25">
      <c r="A182" s="8"/>
      <c r="B182" s="8"/>
      <c r="D182" s="6"/>
      <c r="E182" s="6"/>
      <c r="F182" s="2"/>
      <c r="G182" s="2"/>
      <c r="N182" s="4"/>
      <c r="Y182" s="3"/>
    </row>
    <row r="183" spans="1:25" s="1" customFormat="1" hidden="1" x14ac:dyDescent="0.25">
      <c r="A183" s="8"/>
      <c r="B183" s="8"/>
      <c r="D183" s="6"/>
      <c r="E183" s="6"/>
      <c r="F183" s="2"/>
      <c r="G183" s="2"/>
      <c r="N183" s="4"/>
      <c r="Y183" s="3"/>
    </row>
    <row r="184" spans="1:25" s="1" customFormat="1" hidden="1" x14ac:dyDescent="0.25">
      <c r="A184" s="8"/>
      <c r="B184" s="8"/>
      <c r="D184" s="6"/>
      <c r="E184" s="6"/>
      <c r="F184" s="6"/>
      <c r="G184" s="2"/>
      <c r="N184" s="4"/>
      <c r="X184" s="2"/>
      <c r="Y184" s="3"/>
    </row>
    <row r="185" spans="1:25" s="1" customFormat="1" hidden="1" x14ac:dyDescent="0.25">
      <c r="A185" s="8"/>
      <c r="B185" s="8"/>
      <c r="D185" s="6"/>
      <c r="E185" s="6"/>
      <c r="F185" s="6"/>
      <c r="G185" s="2"/>
      <c r="N185" s="4"/>
      <c r="X185" s="2"/>
      <c r="Y185" s="3"/>
    </row>
    <row r="186" spans="1:25" s="1" customFormat="1" hidden="1" x14ac:dyDescent="0.25">
      <c r="A186" s="8"/>
      <c r="D186" s="6"/>
      <c r="E186" s="6"/>
      <c r="F186" s="6"/>
      <c r="G186" s="2"/>
      <c r="N186" s="4"/>
      <c r="X186" s="2"/>
      <c r="Y186" s="3"/>
    </row>
    <row r="187" spans="1:25" s="1" customFormat="1" hidden="1" x14ac:dyDescent="0.25">
      <c r="A187" s="8"/>
      <c r="B187" s="8"/>
      <c r="D187" s="6"/>
      <c r="E187" s="6"/>
      <c r="F187" s="6"/>
      <c r="G187" s="2"/>
      <c r="N187" s="4"/>
      <c r="X187" s="2"/>
      <c r="Y187" s="3"/>
    </row>
    <row r="188" spans="1:25" s="1" customFormat="1" hidden="1" x14ac:dyDescent="0.25">
      <c r="A188" s="8"/>
      <c r="B188" s="8"/>
      <c r="D188" s="6"/>
      <c r="E188" s="6"/>
      <c r="F188" s="2"/>
      <c r="G188" s="2"/>
      <c r="N188" s="4"/>
      <c r="X188" s="2"/>
      <c r="Y188" s="3"/>
    </row>
    <row r="189" spans="1:25" s="1" customFormat="1" hidden="1" x14ac:dyDescent="0.25">
      <c r="A189" s="8"/>
      <c r="B189" s="8"/>
      <c r="D189" s="6"/>
      <c r="E189" s="6"/>
      <c r="F189" s="2"/>
      <c r="G189" s="2"/>
      <c r="N189" s="4"/>
      <c r="X189" s="2"/>
      <c r="Y189" s="3"/>
    </row>
    <row r="190" spans="1:25" s="1" customFormat="1" hidden="1" x14ac:dyDescent="0.25">
      <c r="A190" s="8"/>
      <c r="B190" s="8"/>
      <c r="D190" s="6"/>
      <c r="E190" s="6"/>
      <c r="F190" s="2"/>
      <c r="G190" s="2"/>
      <c r="N190" s="4"/>
      <c r="X190" s="2"/>
      <c r="Y190" s="3"/>
    </row>
    <row r="191" spans="1:25" s="1" customFormat="1" hidden="1" x14ac:dyDescent="0.25">
      <c r="A191" s="8"/>
      <c r="B191" s="8"/>
      <c r="D191" s="6"/>
      <c r="E191" s="6"/>
      <c r="F191" s="2"/>
      <c r="G191" s="2"/>
      <c r="N191" s="4"/>
      <c r="X191" s="2"/>
      <c r="Y191" s="3"/>
    </row>
    <row r="192" spans="1:25" s="1" customFormat="1" hidden="1" x14ac:dyDescent="0.25">
      <c r="A192" s="8"/>
      <c r="B192" s="8"/>
      <c r="D192" s="6"/>
      <c r="E192" s="6"/>
      <c r="F192" s="6"/>
      <c r="G192" s="2"/>
      <c r="N192" s="4"/>
      <c r="X192" s="2"/>
      <c r="Y192" s="3"/>
    </row>
    <row r="193" spans="1:25" s="1" customFormat="1" hidden="1" x14ac:dyDescent="0.25">
      <c r="A193" s="8"/>
      <c r="B193" s="8"/>
      <c r="D193" s="6"/>
      <c r="E193" s="6"/>
      <c r="F193" s="6"/>
      <c r="G193" s="2"/>
      <c r="N193" s="4"/>
      <c r="X193" s="2"/>
      <c r="Y193" s="3"/>
    </row>
    <row r="194" spans="1:25" s="1" customFormat="1" hidden="1" x14ac:dyDescent="0.25">
      <c r="A194" s="8"/>
      <c r="B194" s="8"/>
      <c r="D194" s="6"/>
      <c r="E194" s="6"/>
      <c r="F194" s="6"/>
      <c r="G194" s="2"/>
      <c r="N194" s="4"/>
      <c r="X194" s="2"/>
      <c r="Y194" s="3"/>
    </row>
    <row r="195" spans="1:25" s="1" customFormat="1" hidden="1" x14ac:dyDescent="0.25">
      <c r="A195" s="8"/>
      <c r="B195" s="8"/>
      <c r="D195" s="6"/>
      <c r="E195" s="6"/>
      <c r="F195" s="6"/>
      <c r="G195" s="2"/>
      <c r="N195" s="4"/>
      <c r="X195" s="2"/>
      <c r="Y195" s="3"/>
    </row>
    <row r="196" spans="1:25" s="1" customFormat="1" hidden="1" x14ac:dyDescent="0.25">
      <c r="A196" s="8"/>
      <c r="B196" s="8"/>
      <c r="D196" s="6"/>
      <c r="E196" s="6"/>
      <c r="F196" s="6"/>
      <c r="G196" s="2"/>
      <c r="N196" s="4"/>
      <c r="X196" s="2"/>
      <c r="Y196" s="3"/>
    </row>
    <row r="197" spans="1:25" hidden="1" x14ac:dyDescent="0.25"/>
    <row r="198" spans="1:25" hidden="1" x14ac:dyDescent="0.25"/>
    <row r="199" spans="1:25" hidden="1" x14ac:dyDescent="0.25"/>
    <row r="200" spans="1:25" hidden="1" x14ac:dyDescent="0.25"/>
    <row r="201" spans="1:25" hidden="1" x14ac:dyDescent="0.25"/>
    <row r="202" spans="1:25" hidden="1" x14ac:dyDescent="0.25"/>
    <row r="203" spans="1:25" hidden="1" x14ac:dyDescent="0.25"/>
    <row r="204" spans="1:25" hidden="1" x14ac:dyDescent="0.25"/>
    <row r="205" spans="1:25" hidden="1" x14ac:dyDescent="0.25"/>
    <row r="206" spans="1:25" s="1" customFormat="1" hidden="1" x14ac:dyDescent="0.25">
      <c r="A206" s="8"/>
      <c r="B206" s="8"/>
      <c r="D206" s="6"/>
      <c r="E206" s="6"/>
      <c r="F206" s="2"/>
      <c r="G206" s="2"/>
      <c r="N206" s="4"/>
      <c r="Y206" s="3"/>
    </row>
    <row r="207" spans="1:25" s="1" customFormat="1" hidden="1" x14ac:dyDescent="0.25">
      <c r="A207" s="8"/>
      <c r="B207" s="8"/>
      <c r="D207" s="6"/>
      <c r="E207" s="6"/>
      <c r="F207" s="6"/>
      <c r="G207" s="2"/>
      <c r="N207" s="4"/>
      <c r="X207" s="2"/>
      <c r="Y207" s="3"/>
    </row>
    <row r="208" spans="1:25" s="1" customFormat="1" hidden="1" x14ac:dyDescent="0.25">
      <c r="A208" s="8"/>
      <c r="B208" s="8"/>
      <c r="D208" s="6"/>
      <c r="E208" s="6"/>
      <c r="F208" s="2"/>
      <c r="G208" s="2"/>
      <c r="N208" s="4"/>
      <c r="Y208" s="3"/>
    </row>
    <row r="209" spans="1:25" s="1" customFormat="1" hidden="1" x14ac:dyDescent="0.25">
      <c r="A209" s="8"/>
      <c r="B209" s="8"/>
      <c r="D209" s="6"/>
      <c r="E209" s="6"/>
      <c r="F209" s="6"/>
      <c r="G209" s="2"/>
      <c r="N209" s="4"/>
      <c r="X209" s="2"/>
      <c r="Y209" s="3"/>
    </row>
    <row r="210" spans="1:25" s="1" customFormat="1" hidden="1" x14ac:dyDescent="0.25">
      <c r="A210" s="8"/>
      <c r="B210" s="8"/>
      <c r="D210" s="6"/>
      <c r="E210" s="6"/>
      <c r="F210" s="6"/>
      <c r="G210" s="2"/>
      <c r="N210" s="4"/>
      <c r="X210" s="2"/>
      <c r="Y210" s="3"/>
    </row>
    <row r="211" spans="1:25" s="1" customFormat="1" hidden="1" x14ac:dyDescent="0.25">
      <c r="A211" s="8"/>
      <c r="B211" s="8"/>
      <c r="D211" s="6"/>
      <c r="E211" s="6"/>
      <c r="F211" s="2"/>
      <c r="G211" s="2"/>
      <c r="N211" s="4"/>
      <c r="Y211" s="3"/>
    </row>
    <row r="212" spans="1:25" s="1" customFormat="1" hidden="1" x14ac:dyDescent="0.25">
      <c r="A212" s="8"/>
      <c r="B212" s="8"/>
      <c r="D212" s="6"/>
      <c r="E212" s="6"/>
      <c r="F212" s="6"/>
      <c r="G212" s="2"/>
      <c r="N212" s="4"/>
      <c r="X212" s="2"/>
      <c r="Y212" s="3"/>
    </row>
    <row r="213" spans="1:25" s="1" customFormat="1" hidden="1" x14ac:dyDescent="0.25">
      <c r="A213" s="8"/>
      <c r="B213" s="8"/>
      <c r="D213" s="6"/>
      <c r="E213" s="6"/>
      <c r="F213" s="6"/>
      <c r="G213" s="2"/>
      <c r="N213" s="4"/>
      <c r="Y213" s="3"/>
    </row>
    <row r="214" spans="1:25" s="1" customFormat="1" hidden="1" x14ac:dyDescent="0.25">
      <c r="A214" s="8"/>
      <c r="B214" s="8"/>
      <c r="D214" s="6"/>
      <c r="E214" s="6"/>
      <c r="F214" s="6"/>
      <c r="G214" s="2"/>
      <c r="N214" s="4"/>
      <c r="Y214" s="3"/>
    </row>
    <row r="215" spans="1:25" s="1" customFormat="1" hidden="1" x14ac:dyDescent="0.25">
      <c r="A215" s="8"/>
      <c r="B215" s="8"/>
      <c r="D215" s="6"/>
      <c r="E215" s="6"/>
      <c r="F215" s="6"/>
      <c r="G215" s="2"/>
      <c r="N215" s="4"/>
      <c r="X215" s="2"/>
      <c r="Y215" s="3"/>
    </row>
    <row r="216" spans="1:25" s="1" customFormat="1" hidden="1" x14ac:dyDescent="0.25">
      <c r="A216" s="8"/>
      <c r="B216" s="8"/>
      <c r="D216" s="6"/>
      <c r="E216" s="6"/>
      <c r="F216" s="6"/>
      <c r="G216" s="2"/>
      <c r="N216" s="4"/>
      <c r="X216" s="2"/>
      <c r="Y216" s="3"/>
    </row>
    <row r="217" spans="1:25" s="1" customFormat="1" hidden="1" x14ac:dyDescent="0.25">
      <c r="A217" s="8"/>
      <c r="B217" s="8"/>
      <c r="D217" s="6"/>
      <c r="E217" s="6"/>
      <c r="F217" s="6"/>
      <c r="G217" s="2"/>
      <c r="N217" s="4"/>
      <c r="Y217" s="3"/>
    </row>
    <row r="218" spans="1:25" s="1" customFormat="1" hidden="1" x14ac:dyDescent="0.25">
      <c r="A218" s="8"/>
      <c r="B218" s="8"/>
      <c r="D218" s="6"/>
      <c r="E218" s="6"/>
      <c r="F218" s="6"/>
      <c r="G218" s="2"/>
      <c r="N218" s="4"/>
      <c r="X218" s="2"/>
      <c r="Y218" s="3"/>
    </row>
    <row r="219" spans="1:25" s="1" customFormat="1" hidden="1" x14ac:dyDescent="0.25">
      <c r="A219" s="8"/>
      <c r="B219" s="8"/>
      <c r="D219" s="6"/>
      <c r="E219" s="6"/>
      <c r="F219" s="6"/>
      <c r="G219" s="2"/>
      <c r="N219" s="4"/>
      <c r="X219" s="2"/>
      <c r="Y219" s="3"/>
    </row>
    <row r="220" spans="1:25" s="1" customFormat="1" hidden="1" x14ac:dyDescent="0.25">
      <c r="A220" s="8"/>
      <c r="B220" s="8"/>
      <c r="D220" s="6"/>
      <c r="E220" s="6"/>
      <c r="F220" s="2"/>
      <c r="G220" s="2"/>
      <c r="N220" s="4"/>
      <c r="Y220" s="3"/>
    </row>
    <row r="221" spans="1:25" s="1" customFormat="1" hidden="1" x14ac:dyDescent="0.25">
      <c r="D221" s="6"/>
      <c r="E221" s="6"/>
      <c r="F221" s="6"/>
      <c r="G221" s="2"/>
      <c r="N221" s="4"/>
      <c r="X221" s="2"/>
      <c r="Y221" s="3"/>
    </row>
    <row r="222" spans="1:25" s="1" customFormat="1" hidden="1" x14ac:dyDescent="0.25">
      <c r="D222" s="6"/>
      <c r="E222" s="6"/>
      <c r="F222" s="6"/>
      <c r="G222" s="2"/>
      <c r="N222" s="4"/>
      <c r="X222" s="2"/>
      <c r="Y222" s="3"/>
    </row>
    <row r="223" spans="1:25" s="1" customFormat="1" hidden="1" x14ac:dyDescent="0.25">
      <c r="D223" s="6"/>
      <c r="E223" s="6"/>
      <c r="F223" s="6"/>
      <c r="G223" s="2"/>
      <c r="N223" s="4"/>
      <c r="X223" s="2"/>
      <c r="Y223" s="3"/>
    </row>
    <row r="224" spans="1:25" s="1" customFormat="1" hidden="1" x14ac:dyDescent="0.25">
      <c r="D224" s="6"/>
      <c r="E224" s="6"/>
      <c r="F224" s="6"/>
      <c r="G224" s="2"/>
      <c r="N224" s="4"/>
      <c r="X224" s="2"/>
      <c r="Y224" s="3"/>
    </row>
    <row r="225" spans="4:25" s="1" customFormat="1" hidden="1" x14ac:dyDescent="0.25">
      <c r="D225" s="6"/>
      <c r="E225" s="6"/>
      <c r="F225" s="6"/>
      <c r="G225" s="2"/>
      <c r="N225" s="4"/>
      <c r="X225" s="2"/>
      <c r="Y225" s="3"/>
    </row>
    <row r="226" spans="4:25" s="1" customFormat="1" hidden="1" x14ac:dyDescent="0.25">
      <c r="D226" s="6"/>
      <c r="E226" s="6"/>
      <c r="F226" s="6"/>
      <c r="G226" s="2"/>
      <c r="N226" s="4"/>
      <c r="X226" s="2"/>
      <c r="Y226" s="3"/>
    </row>
    <row r="227" spans="4:25" s="1" customFormat="1" hidden="1" x14ac:dyDescent="0.25">
      <c r="D227" s="6"/>
      <c r="E227" s="6"/>
      <c r="F227" s="6"/>
      <c r="G227" s="2"/>
      <c r="N227" s="4"/>
      <c r="X227" s="2"/>
      <c r="Y227" s="3"/>
    </row>
    <row r="228" spans="4:25" s="1" customFormat="1" hidden="1" x14ac:dyDescent="0.25">
      <c r="D228" s="6"/>
      <c r="E228" s="6"/>
      <c r="F228" s="6"/>
      <c r="G228" s="2"/>
      <c r="N228" s="4"/>
      <c r="X228" s="2"/>
      <c r="Y228" s="3"/>
    </row>
    <row r="229" spans="4:25" s="1" customFormat="1" hidden="1" x14ac:dyDescent="0.25">
      <c r="D229" s="6"/>
      <c r="E229" s="6"/>
      <c r="F229" s="6"/>
      <c r="G229" s="2"/>
      <c r="N229" s="4"/>
      <c r="X229" s="2"/>
      <c r="Y229" s="3"/>
    </row>
    <row r="230" spans="4:25" s="1" customFormat="1" hidden="1" x14ac:dyDescent="0.25">
      <c r="D230" s="6"/>
      <c r="E230" s="6"/>
      <c r="F230" s="6"/>
      <c r="G230" s="2"/>
      <c r="N230" s="4"/>
      <c r="X230" s="2"/>
      <c r="Y230" s="3"/>
    </row>
    <row r="231" spans="4:25" s="1" customFormat="1" hidden="1" x14ac:dyDescent="0.25">
      <c r="D231" s="6"/>
      <c r="E231" s="6"/>
      <c r="F231" s="6"/>
      <c r="G231" s="2"/>
      <c r="N231" s="4"/>
      <c r="X231" s="2"/>
      <c r="Y231" s="3"/>
    </row>
    <row r="232" spans="4:25" s="1" customFormat="1" hidden="1" x14ac:dyDescent="0.25">
      <c r="D232" s="6"/>
      <c r="E232" s="6"/>
      <c r="F232" s="6"/>
      <c r="G232" s="2"/>
      <c r="N232" s="4"/>
      <c r="X232" s="2"/>
      <c r="Y232" s="3"/>
    </row>
    <row r="233" spans="4:25" s="1" customFormat="1" hidden="1" x14ac:dyDescent="0.25">
      <c r="D233" s="6"/>
      <c r="E233" s="6"/>
      <c r="F233" s="6"/>
      <c r="G233" s="2"/>
      <c r="N233" s="4"/>
      <c r="X233" s="2"/>
      <c r="Y233" s="3"/>
    </row>
    <row r="234" spans="4:25" s="1" customFormat="1" hidden="1" x14ac:dyDescent="0.25">
      <c r="D234" s="6"/>
      <c r="E234" s="6"/>
      <c r="F234" s="6"/>
      <c r="G234" s="2"/>
      <c r="N234" s="4"/>
      <c r="X234" s="2"/>
      <c r="Y234" s="3"/>
    </row>
    <row r="235" spans="4:25" s="1" customFormat="1" hidden="1" x14ac:dyDescent="0.25">
      <c r="D235" s="6"/>
      <c r="E235" s="6"/>
      <c r="F235" s="6"/>
      <c r="G235" s="2"/>
      <c r="N235" s="4"/>
      <c r="X235" s="2"/>
      <c r="Y235" s="3"/>
    </row>
    <row r="236" spans="4:25" s="1" customFormat="1" hidden="1" x14ac:dyDescent="0.25">
      <c r="D236" s="6"/>
      <c r="E236" s="6"/>
      <c r="F236" s="6"/>
      <c r="G236" s="2"/>
      <c r="N236" s="4"/>
      <c r="X236" s="2"/>
      <c r="Y236" s="3"/>
    </row>
    <row r="237" spans="4:25" s="1" customFormat="1" hidden="1" x14ac:dyDescent="0.25">
      <c r="D237" s="6"/>
      <c r="E237" s="6"/>
      <c r="F237" s="6"/>
      <c r="G237" s="2"/>
      <c r="N237" s="4"/>
      <c r="X237" s="2"/>
      <c r="Y237" s="3"/>
    </row>
    <row r="238" spans="4:25" s="1" customFormat="1" hidden="1" x14ac:dyDescent="0.25">
      <c r="D238" s="6"/>
      <c r="E238" s="6"/>
      <c r="F238" s="6"/>
      <c r="G238" s="2"/>
      <c r="N238" s="4"/>
      <c r="X238" s="2"/>
      <c r="Y238" s="3"/>
    </row>
    <row r="239" spans="4:25" s="1" customFormat="1" hidden="1" x14ac:dyDescent="0.25">
      <c r="D239" s="6"/>
      <c r="E239" s="6"/>
      <c r="F239" s="6"/>
      <c r="G239" s="2"/>
      <c r="N239" s="4"/>
      <c r="X239" s="2"/>
      <c r="Y239" s="3"/>
    </row>
    <row r="240" spans="4:25" s="1" customFormat="1" hidden="1" x14ac:dyDescent="0.25">
      <c r="D240" s="6"/>
      <c r="E240" s="6"/>
      <c r="F240" s="6"/>
      <c r="G240" s="2"/>
      <c r="N240" s="4"/>
      <c r="X240" s="2"/>
      <c r="Y240" s="3"/>
    </row>
    <row r="241" spans="4:25" s="1" customFormat="1" hidden="1" x14ac:dyDescent="0.25">
      <c r="D241" s="6"/>
      <c r="E241" s="6"/>
      <c r="F241" s="6"/>
      <c r="G241" s="2"/>
      <c r="N241" s="4"/>
      <c r="X241" s="2"/>
      <c r="Y241" s="3"/>
    </row>
    <row r="242" spans="4:25" s="1" customFormat="1" hidden="1" x14ac:dyDescent="0.25">
      <c r="D242" s="6"/>
      <c r="E242" s="6"/>
      <c r="F242" s="6"/>
      <c r="G242" s="2"/>
      <c r="N242" s="4"/>
      <c r="X242" s="2"/>
      <c r="Y242" s="3"/>
    </row>
    <row r="243" spans="4:25" s="1" customFormat="1" hidden="1" x14ac:dyDescent="0.25">
      <c r="D243" s="6"/>
      <c r="E243" s="6"/>
      <c r="F243" s="6"/>
      <c r="G243" s="2"/>
      <c r="N243" s="4"/>
      <c r="X243" s="2"/>
      <c r="Y243" s="3"/>
    </row>
    <row r="244" spans="4:25" s="1" customFormat="1" hidden="1" x14ac:dyDescent="0.25">
      <c r="D244" s="6"/>
      <c r="E244" s="6"/>
      <c r="F244" s="6"/>
      <c r="G244" s="2"/>
      <c r="N244" s="4"/>
      <c r="X244" s="2"/>
      <c r="Y244" s="3"/>
    </row>
    <row r="245" spans="4:25" s="1" customFormat="1" hidden="1" x14ac:dyDescent="0.25">
      <c r="D245" s="6"/>
      <c r="E245" s="6"/>
      <c r="F245" s="6"/>
      <c r="G245" s="2"/>
      <c r="N245" s="4"/>
      <c r="X245" s="2"/>
      <c r="Y245" s="3"/>
    </row>
    <row r="246" spans="4:25" s="1" customFormat="1" hidden="1" x14ac:dyDescent="0.25">
      <c r="D246" s="6"/>
      <c r="E246" s="6"/>
      <c r="F246" s="6"/>
      <c r="G246" s="2"/>
      <c r="N246" s="4"/>
      <c r="X246" s="2"/>
      <c r="Y246" s="3"/>
    </row>
    <row r="247" spans="4:25" s="1" customFormat="1" hidden="1" x14ac:dyDescent="0.25">
      <c r="D247" s="6"/>
      <c r="E247" s="6"/>
      <c r="F247" s="6"/>
      <c r="G247" s="2"/>
      <c r="N247" s="4"/>
      <c r="X247" s="2"/>
      <c r="Y247" s="3"/>
    </row>
    <row r="248" spans="4:25" s="1" customFormat="1" hidden="1" x14ac:dyDescent="0.25">
      <c r="D248" s="6"/>
      <c r="E248" s="6"/>
      <c r="F248" s="6"/>
      <c r="G248" s="2"/>
      <c r="N248" s="4"/>
      <c r="X248" s="2"/>
      <c r="Y248" s="3"/>
    </row>
    <row r="249" spans="4:25" s="1" customFormat="1" hidden="1" x14ac:dyDescent="0.25">
      <c r="D249" s="6"/>
      <c r="E249" s="6"/>
      <c r="F249" s="6"/>
      <c r="G249" s="2"/>
      <c r="N249" s="4"/>
      <c r="X249" s="2"/>
      <c r="Y249" s="3"/>
    </row>
    <row r="250" spans="4:25" s="1" customFormat="1" hidden="1" x14ac:dyDescent="0.25">
      <c r="D250" s="6"/>
      <c r="E250" s="6"/>
      <c r="F250" s="6"/>
      <c r="G250" s="2"/>
      <c r="N250" s="4"/>
      <c r="X250" s="2"/>
      <c r="Y250" s="3"/>
    </row>
    <row r="251" spans="4:25" s="1" customFormat="1" hidden="1" x14ac:dyDescent="0.25">
      <c r="D251" s="6"/>
      <c r="E251" s="6"/>
      <c r="F251" s="6"/>
      <c r="G251" s="2"/>
      <c r="N251" s="4"/>
      <c r="X251" s="2"/>
      <c r="Y251" s="3"/>
    </row>
    <row r="252" spans="4:25" s="1" customFormat="1" hidden="1" x14ac:dyDescent="0.25">
      <c r="D252" s="6"/>
      <c r="E252" s="6"/>
      <c r="F252" s="6"/>
      <c r="G252" s="2"/>
      <c r="N252" s="4"/>
      <c r="X252" s="2"/>
      <c r="Y252" s="3"/>
    </row>
    <row r="253" spans="4:25" s="1" customFormat="1" hidden="1" x14ac:dyDescent="0.25">
      <c r="D253" s="6"/>
      <c r="E253" s="6"/>
      <c r="F253" s="6"/>
      <c r="G253" s="2"/>
      <c r="N253" s="4"/>
      <c r="X253" s="2"/>
      <c r="Y253" s="3"/>
    </row>
    <row r="254" spans="4:25" s="1" customFormat="1" hidden="1" x14ac:dyDescent="0.25">
      <c r="D254" s="6"/>
      <c r="E254" s="6"/>
      <c r="F254" s="6"/>
      <c r="G254" s="2"/>
      <c r="N254" s="4"/>
      <c r="X254" s="2"/>
      <c r="Y254" s="3"/>
    </row>
    <row r="255" spans="4:25" s="1" customFormat="1" hidden="1" x14ac:dyDescent="0.25">
      <c r="D255" s="6"/>
      <c r="E255" s="6"/>
      <c r="F255" s="6"/>
      <c r="G255" s="2"/>
      <c r="N255" s="4"/>
      <c r="X255" s="2"/>
      <c r="Y255" s="3"/>
    </row>
    <row r="256" spans="4:25" s="1" customFormat="1" hidden="1" x14ac:dyDescent="0.25">
      <c r="D256" s="6"/>
      <c r="E256" s="6"/>
      <c r="F256" s="6"/>
      <c r="G256" s="2"/>
      <c r="N256" s="4"/>
      <c r="X256" s="2"/>
      <c r="Y256" s="3"/>
    </row>
    <row r="257" spans="1:25" s="1" customFormat="1" hidden="1" x14ac:dyDescent="0.25">
      <c r="D257" s="6"/>
      <c r="E257" s="6"/>
      <c r="F257" s="6"/>
      <c r="G257" s="2"/>
      <c r="N257" s="4"/>
      <c r="X257" s="2"/>
      <c r="Y257" s="3"/>
    </row>
    <row r="258" spans="1:25" s="1" customFormat="1" hidden="1" x14ac:dyDescent="0.25">
      <c r="D258" s="6"/>
      <c r="E258" s="6"/>
      <c r="F258" s="6"/>
      <c r="G258" s="2"/>
      <c r="N258" s="4"/>
      <c r="X258" s="2"/>
      <c r="Y258" s="3"/>
    </row>
    <row r="259" spans="1:25" s="1" customFormat="1" hidden="1" x14ac:dyDescent="0.25">
      <c r="D259" s="6"/>
      <c r="E259" s="6"/>
      <c r="F259" s="6"/>
      <c r="G259" s="2"/>
      <c r="N259" s="4"/>
      <c r="X259" s="2"/>
      <c r="Y259" s="3"/>
    </row>
    <row r="260" spans="1:25" s="1" customFormat="1" hidden="1" x14ac:dyDescent="0.25">
      <c r="D260" s="6"/>
      <c r="E260" s="6"/>
      <c r="F260" s="6"/>
      <c r="G260" s="2"/>
      <c r="N260" s="4"/>
      <c r="X260" s="2"/>
      <c r="Y260" s="3"/>
    </row>
    <row r="261" spans="1:25" s="1" customFormat="1" hidden="1" x14ac:dyDescent="0.25">
      <c r="D261" s="6"/>
      <c r="E261" s="6"/>
      <c r="F261" s="6"/>
      <c r="G261" s="2"/>
      <c r="N261" s="4"/>
      <c r="X261" s="2"/>
      <c r="Y261" s="3"/>
    </row>
    <row r="262" spans="1:25" s="1" customFormat="1" hidden="1" x14ac:dyDescent="0.25">
      <c r="D262" s="6"/>
      <c r="E262" s="6"/>
      <c r="F262" s="6"/>
      <c r="G262" s="2"/>
      <c r="N262" s="4"/>
      <c r="X262" s="2"/>
      <c r="Y262" s="3"/>
    </row>
    <row r="263" spans="1:25" s="1" customFormat="1" hidden="1" x14ac:dyDescent="0.25">
      <c r="D263" s="6"/>
      <c r="E263" s="6"/>
      <c r="F263" s="6"/>
      <c r="G263" s="2"/>
      <c r="N263" s="4"/>
      <c r="X263" s="2"/>
      <c r="Y263" s="3"/>
    </row>
    <row r="264" spans="1:25" s="1" customFormat="1" hidden="1" x14ac:dyDescent="0.25">
      <c r="D264" s="6"/>
      <c r="E264" s="6"/>
      <c r="F264" s="6"/>
      <c r="G264" s="2"/>
      <c r="N264" s="4"/>
      <c r="X264" s="2"/>
      <c r="Y264" s="3"/>
    </row>
    <row r="265" spans="1:25" s="1" customFormat="1" hidden="1" x14ac:dyDescent="0.25">
      <c r="D265" s="6"/>
      <c r="E265" s="6"/>
      <c r="F265" s="6"/>
      <c r="G265" s="2"/>
      <c r="N265" s="4"/>
      <c r="X265" s="2"/>
      <c r="Y265" s="3"/>
    </row>
    <row r="266" spans="1:25" s="1" customFormat="1" hidden="1" x14ac:dyDescent="0.25">
      <c r="D266" s="6"/>
      <c r="E266" s="6"/>
      <c r="F266" s="6"/>
      <c r="G266" s="2"/>
      <c r="N266" s="4"/>
      <c r="X266" s="2"/>
      <c r="Y266" s="3"/>
    </row>
    <row r="267" spans="1:25" s="1" customFormat="1" hidden="1" x14ac:dyDescent="0.25">
      <c r="D267" s="6"/>
      <c r="E267" s="6"/>
      <c r="F267" s="6"/>
      <c r="G267" s="2"/>
      <c r="N267" s="4"/>
      <c r="X267" s="2"/>
      <c r="Y267" s="3"/>
    </row>
    <row r="268" spans="1:25" s="1" customFormat="1" hidden="1" x14ac:dyDescent="0.25">
      <c r="D268" s="6"/>
      <c r="E268" s="6"/>
      <c r="F268" s="6"/>
      <c r="G268" s="2"/>
      <c r="N268" s="4"/>
      <c r="X268" s="2"/>
      <c r="Y268" s="3"/>
    </row>
    <row r="269" spans="1:25" s="1" customFormat="1" hidden="1" x14ac:dyDescent="0.25">
      <c r="D269" s="6"/>
      <c r="E269" s="6"/>
      <c r="F269" s="6"/>
      <c r="G269" s="2"/>
      <c r="N269" s="4"/>
      <c r="X269" s="2"/>
      <c r="Y269" s="3"/>
    </row>
    <row r="270" spans="1:25" s="1" customFormat="1" hidden="1" x14ac:dyDescent="0.25">
      <c r="D270" s="6"/>
      <c r="E270" s="6"/>
      <c r="F270" s="6"/>
      <c r="G270" s="2"/>
      <c r="N270" s="4"/>
      <c r="X270" s="2"/>
      <c r="Y270" s="3"/>
    </row>
    <row r="271" spans="1:25" s="1" customFormat="1" hidden="1" x14ac:dyDescent="0.25">
      <c r="D271" s="6"/>
      <c r="E271" s="6"/>
      <c r="F271" s="6"/>
      <c r="G271" s="2"/>
      <c r="N271" s="4"/>
      <c r="X271" s="2"/>
      <c r="Y271" s="3"/>
    </row>
    <row r="272" spans="1:25" s="1" customFormat="1" x14ac:dyDescent="0.25">
      <c r="A272" s="1">
        <f>COUNTIF(B3:B149,"&gt;=25")</f>
        <v>136</v>
      </c>
      <c r="B272" s="9">
        <f>SUM(B1:B271)</f>
        <v>3580</v>
      </c>
      <c r="E272" s="1">
        <f>COUNTA(E2:E146)-2</f>
        <v>63</v>
      </c>
      <c r="K272" s="1">
        <f>SUMPRODUCT((A3:A149&gt;=1)*(I3:I149="f"))</f>
        <v>75</v>
      </c>
      <c r="L272" s="1" t="s">
        <v>3158</v>
      </c>
      <c r="R272" s="4"/>
      <c r="X272" s="2"/>
      <c r="Y272" s="3"/>
    </row>
    <row r="273" spans="1:25" s="1" customFormat="1" x14ac:dyDescent="0.25">
      <c r="A273" s="1">
        <f>COUNTIF(B3:B149,"=25")</f>
        <v>100</v>
      </c>
      <c r="B273" s="9">
        <v>25</v>
      </c>
      <c r="D273" s="6"/>
      <c r="E273" s="6"/>
      <c r="F273" s="2"/>
      <c r="I273" s="2"/>
      <c r="K273" s="1">
        <f>SUMPRODUCT((A3:A149&gt;=1)*(I3:I149="m"))</f>
        <v>69</v>
      </c>
      <c r="L273" s="1" t="s">
        <v>481</v>
      </c>
      <c r="R273" s="4"/>
      <c r="X273" s="2"/>
      <c r="Y273" s="3"/>
    </row>
    <row r="274" spans="1:25" s="1" customFormat="1" x14ac:dyDescent="0.25">
      <c r="A274" s="1">
        <f>COUNTIF(B3:B149,"=30")</f>
        <v>36</v>
      </c>
      <c r="B274" s="9">
        <v>30</v>
      </c>
      <c r="D274" s="6"/>
      <c r="E274" s="6"/>
      <c r="F274" s="2"/>
      <c r="I274" s="2"/>
      <c r="R274" s="4"/>
      <c r="X274" s="2"/>
      <c r="Y274" s="3"/>
    </row>
    <row r="275" spans="1:25" s="1" customFormat="1" x14ac:dyDescent="0.25">
      <c r="A275" s="1">
        <f>COUNTIF(B3:B149,"free")</f>
        <v>8</v>
      </c>
      <c r="B275" s="9" t="s">
        <v>1058</v>
      </c>
      <c r="D275" s="6"/>
      <c r="E275" s="6"/>
      <c r="F275" s="2"/>
      <c r="I275" s="2"/>
      <c r="R275" s="4"/>
      <c r="X275" s="2"/>
      <c r="Y275" s="3"/>
    </row>
    <row r="276" spans="1:25" s="1" customFormat="1" x14ac:dyDescent="0.25">
      <c r="A276" s="1">
        <f>A273+A274+A275</f>
        <v>144</v>
      </c>
      <c r="B276" s="9" t="s">
        <v>417</v>
      </c>
      <c r="D276" s="6"/>
      <c r="E276" s="6"/>
      <c r="F276" s="2"/>
      <c r="I276" s="2"/>
      <c r="R276" s="4"/>
      <c r="X276" s="2"/>
      <c r="Y276" s="3"/>
    </row>
    <row r="277" spans="1:25" s="1" customFormat="1" x14ac:dyDescent="0.25">
      <c r="A277" s="1">
        <f>A276+K274</f>
        <v>144</v>
      </c>
      <c r="B277" s="9" t="s">
        <v>418</v>
      </c>
      <c r="D277" s="6"/>
      <c r="E277" s="6"/>
      <c r="F277" s="2"/>
      <c r="I277" s="2"/>
      <c r="K277" s="1">
        <f>COUNTIF(B3:B149,"=25")+COUNTIF(B3:B149,"=free")+COUNTIF(B3:B149,"=owe 25")</f>
        <v>108</v>
      </c>
      <c r="L277" s="1" t="s">
        <v>419</v>
      </c>
      <c r="R277" s="4"/>
      <c r="X277" s="2"/>
      <c r="Y277" s="3"/>
    </row>
    <row r="278" spans="1:25" s="1" customFormat="1" x14ac:dyDescent="0.25">
      <c r="A278" s="1">
        <f>COUNTIF(B3:B149,"=owe 25")+COUNTIF(B3:B149,"=owe 30")+COUNTIF(B3:B149,"=np")</f>
        <v>0</v>
      </c>
      <c r="B278" s="9" t="s">
        <v>2801</v>
      </c>
      <c r="D278" s="6"/>
      <c r="E278" s="6"/>
      <c r="F278" s="2"/>
      <c r="I278" s="2"/>
      <c r="K278" s="1">
        <f>COUNTIF(B3:B149,30)+COUNTIF(B3:B149,"=owe 30")</f>
        <v>36</v>
      </c>
      <c r="L278" s="1" t="s">
        <v>420</v>
      </c>
      <c r="R278" s="4"/>
      <c r="X278" s="2"/>
      <c r="Y278" s="3"/>
    </row>
    <row r="279" spans="1:25" s="1" customFormat="1" x14ac:dyDescent="0.25">
      <c r="A279" s="1">
        <f>A276+A278</f>
        <v>144</v>
      </c>
      <c r="B279" s="9" t="s">
        <v>2802</v>
      </c>
      <c r="D279" s="6"/>
      <c r="E279" s="6"/>
      <c r="F279" s="2"/>
      <c r="I279" s="2"/>
      <c r="K279" s="1">
        <f>K277+K278-A275</f>
        <v>136</v>
      </c>
      <c r="L279" s="1" t="s">
        <v>4521</v>
      </c>
      <c r="R279" s="4"/>
      <c r="X279" s="2"/>
      <c r="Y279" s="3"/>
    </row>
    <row r="280" spans="1:25" x14ac:dyDescent="0.25">
      <c r="G280" s="2"/>
    </row>
    <row r="281" spans="1:25" x14ac:dyDescent="0.25">
      <c r="A281">
        <f>'[2]Nov 2015 '!$M$12</f>
        <v>1055</v>
      </c>
      <c r="B281" t="s">
        <v>2709</v>
      </c>
      <c r="G281" s="2"/>
    </row>
    <row r="282" spans="1:25" x14ac:dyDescent="0.25">
      <c r="A282">
        <f>'[2]Dec 2015'!$M$12</f>
        <v>730</v>
      </c>
      <c r="B282" t="s">
        <v>2710</v>
      </c>
      <c r="G282" s="2"/>
    </row>
    <row r="283" spans="1:25" x14ac:dyDescent="0.25">
      <c r="A283">
        <v>1075</v>
      </c>
      <c r="B283" s="15" t="s">
        <v>2711</v>
      </c>
      <c r="G283" s="2"/>
    </row>
    <row r="284" spans="1:25" x14ac:dyDescent="0.25">
      <c r="A284">
        <v>300</v>
      </c>
      <c r="B284" s="16" t="s">
        <v>2712</v>
      </c>
      <c r="G284" s="2"/>
    </row>
    <row r="285" spans="1:25" x14ac:dyDescent="0.25">
      <c r="A285">
        <f>SUM(A281:A284)</f>
        <v>3160</v>
      </c>
      <c r="G285" s="2"/>
    </row>
    <row r="286" spans="1:25" x14ac:dyDescent="0.25">
      <c r="G286" s="2"/>
    </row>
    <row r="287" spans="1:25" x14ac:dyDescent="0.25">
      <c r="A287" s="17">
        <f>'[3]2016 Glitter Ball by name'!B271-'[3]2016 Glitter Ball by name'!A284</f>
        <v>420</v>
      </c>
      <c r="B287" t="s">
        <v>2713</v>
      </c>
      <c r="G287" s="2"/>
    </row>
    <row r="288" spans="1:25" x14ac:dyDescent="0.25">
      <c r="G288" s="2"/>
    </row>
    <row r="289" spans="1:25" x14ac:dyDescent="0.25">
      <c r="A289" s="1">
        <f>COUNTIF(B3:B149,"=owe 25")</f>
        <v>0</v>
      </c>
      <c r="C289" s="1">
        <f>A273+A275+A289</f>
        <v>108</v>
      </c>
      <c r="G289" s="2"/>
    </row>
    <row r="290" spans="1:25" x14ac:dyDescent="0.25">
      <c r="A290">
        <f>COUNTIF(B3:B149,"=owe 30")</f>
        <v>0</v>
      </c>
      <c r="C290" s="1">
        <f>A274+A290</f>
        <v>36</v>
      </c>
    </row>
    <row r="291" spans="1:25" s="1" customFormat="1" x14ac:dyDescent="0.25">
      <c r="D291" s="6"/>
      <c r="E291" s="6"/>
      <c r="F291" s="6"/>
      <c r="G291" s="2"/>
      <c r="N291" s="4"/>
      <c r="X291" s="2"/>
      <c r="Y291" s="3"/>
    </row>
    <row r="292" spans="1:25" x14ac:dyDescent="0.25">
      <c r="G292" s="2"/>
    </row>
    <row r="293" spans="1:25" x14ac:dyDescent="0.25">
      <c r="G293" s="2"/>
    </row>
    <row r="294" spans="1:25" x14ac:dyDescent="0.25">
      <c r="G294" s="2"/>
    </row>
    <row r="295" spans="1:25" x14ac:dyDescent="0.25">
      <c r="G295" s="2"/>
    </row>
    <row r="296" spans="1:25" x14ac:dyDescent="0.25">
      <c r="G296" s="2"/>
    </row>
    <row r="297" spans="1:25" x14ac:dyDescent="0.25">
      <c r="G297" s="2"/>
      <c r="K297">
        <f>25+30+5+12+16*12</f>
        <v>264</v>
      </c>
    </row>
    <row r="298" spans="1:25" x14ac:dyDescent="0.25">
      <c r="G298" s="2"/>
    </row>
    <row r="299" spans="1:25" x14ac:dyDescent="0.25">
      <c r="G299" s="2"/>
    </row>
    <row r="300" spans="1:25" x14ac:dyDescent="0.25">
      <c r="G300" s="2"/>
    </row>
  </sheetData>
  <phoneticPr fontId="2" type="noConversion"/>
  <hyperlinks>
    <hyperlink ref="M141" r:id="rId1" xr:uid="{00000000-0004-0000-1400-000000000000}"/>
    <hyperlink ref="M111" r:id="rId2" xr:uid="{00000000-0004-0000-1400-000001000000}"/>
    <hyperlink ref="M138" r:id="rId3" xr:uid="{00000000-0004-0000-1400-000002000000}"/>
    <hyperlink ref="M125" r:id="rId4" display="mailto:howard.standage@hotmail.com" xr:uid="{00000000-0004-0000-1400-000003000000}"/>
    <hyperlink ref="M133" r:id="rId5" xr:uid="{00000000-0004-0000-1400-000004000000}"/>
    <hyperlink ref="M115" r:id="rId6" display="mailto:msack11720@cox.net" xr:uid="{00000000-0004-0000-1400-000005000000}"/>
    <hyperlink ref="M122" r:id="rId7" xr:uid="{00000000-0004-0000-1400-000006000000}"/>
    <hyperlink ref="M123" r:id="rId8" xr:uid="{00000000-0004-0000-1400-000007000000}"/>
    <hyperlink ref="M144" r:id="rId9" xr:uid="{00000000-0004-0000-1400-000008000000}"/>
    <hyperlink ref="M129" r:id="rId10" xr:uid="{00000000-0004-0000-1400-000009000000}"/>
    <hyperlink ref="M113" r:id="rId11" xr:uid="{00000000-0004-0000-1400-00000A000000}"/>
    <hyperlink ref="M130" r:id="rId12" xr:uid="{00000000-0004-0000-1400-00000B000000}"/>
    <hyperlink ref="M120" r:id="rId13" xr:uid="{00000000-0004-0000-1400-00000C000000}"/>
    <hyperlink ref="M117" r:id="rId14" xr:uid="{00000000-0004-0000-1400-00000D000000}"/>
    <hyperlink ref="M119" r:id="rId15" xr:uid="{00000000-0004-0000-1400-00000E000000}"/>
    <hyperlink ref="M126" r:id="rId16" display="mailto:nodakwillie@comcast.net" xr:uid="{00000000-0004-0000-1400-00000F000000}"/>
    <hyperlink ref="M137" r:id="rId17" xr:uid="{00000000-0004-0000-1400-000010000000}"/>
    <hyperlink ref="L136" r:id="rId18" display="kj7u@msn.com" xr:uid="{00000000-0004-0000-1400-000011000000}"/>
    <hyperlink ref="M136" r:id="rId19" xr:uid="{00000000-0004-0000-1400-000012000000}"/>
    <hyperlink ref="M118" r:id="rId20" xr:uid="{00000000-0004-0000-1400-000013000000}"/>
    <hyperlink ref="M121" r:id="rId21" xr:uid="{00000000-0004-0000-1400-000014000000}"/>
    <hyperlink ref="M112" r:id="rId22" xr:uid="{00000000-0004-0000-1400-000015000000}"/>
    <hyperlink ref="M124" r:id="rId23" display="mailto:gailsouth41@yahoo.com" xr:uid="{00000000-0004-0000-1400-000016000000}"/>
    <hyperlink ref="M116" r:id="rId24" xr:uid="{00000000-0004-0000-1400-000017000000}"/>
    <hyperlink ref="M2" r:id="rId25" xr:uid="{00000000-0004-0000-1400-000018000000}"/>
    <hyperlink ref="M18" r:id="rId26" xr:uid="{00000000-0004-0000-1400-000019000000}"/>
    <hyperlink ref="M19" r:id="rId27" xr:uid="{00000000-0004-0000-1400-00001A000000}"/>
    <hyperlink ref="M52" r:id="rId28" xr:uid="{00000000-0004-0000-1400-00001B000000}"/>
    <hyperlink ref="M49" r:id="rId29" xr:uid="{00000000-0004-0000-1400-00001C000000}"/>
    <hyperlink ref="M87" r:id="rId30" xr:uid="{00000000-0004-0000-1400-00001D000000}"/>
    <hyperlink ref="M86" r:id="rId31" xr:uid="{00000000-0004-0000-1400-00001E000000}"/>
    <hyperlink ref="M38" r:id="rId32" xr:uid="{00000000-0004-0000-1400-00001F000000}"/>
    <hyperlink ref="M6" r:id="rId33" xr:uid="{00000000-0004-0000-1400-000020000000}"/>
    <hyperlink ref="M69" r:id="rId34" xr:uid="{00000000-0004-0000-1400-000021000000}"/>
    <hyperlink ref="M9" r:id="rId35" xr:uid="{00000000-0004-0000-1400-000022000000}"/>
    <hyperlink ref="M35" r:id="rId36" xr:uid="{00000000-0004-0000-1400-000023000000}"/>
    <hyperlink ref="M34" r:id="rId37" xr:uid="{00000000-0004-0000-1400-000024000000}"/>
    <hyperlink ref="M32" r:id="rId38" xr:uid="{00000000-0004-0000-1400-000025000000}"/>
    <hyperlink ref="M5" r:id="rId39" xr:uid="{00000000-0004-0000-1400-000026000000}"/>
    <hyperlink ref="M88" r:id="rId40" xr:uid="{00000000-0004-0000-1400-000027000000}"/>
    <hyperlink ref="M101" r:id="rId41" xr:uid="{00000000-0004-0000-1400-000028000000}"/>
    <hyperlink ref="M40" r:id="rId42" xr:uid="{00000000-0004-0000-1400-000029000000}"/>
    <hyperlink ref="M65" r:id="rId43" xr:uid="{00000000-0004-0000-1400-00002A000000}"/>
    <hyperlink ref="M28" r:id="rId44" xr:uid="{00000000-0004-0000-1400-00002B000000}"/>
    <hyperlink ref="M82" r:id="rId45" xr:uid="{00000000-0004-0000-1400-00002C000000}"/>
    <hyperlink ref="M92" r:id="rId46" xr:uid="{00000000-0004-0000-1400-00002D000000}"/>
    <hyperlink ref="M84" r:id="rId47" xr:uid="{00000000-0004-0000-1400-00002E000000}"/>
    <hyperlink ref="M13" r:id="rId48" xr:uid="{00000000-0004-0000-1400-00002F000000}"/>
    <hyperlink ref="M16" r:id="rId49" xr:uid="{00000000-0004-0000-1400-000030000000}"/>
    <hyperlink ref="M15" r:id="rId50" xr:uid="{00000000-0004-0000-1400-000031000000}"/>
    <hyperlink ref="M39" r:id="rId51" xr:uid="{00000000-0004-0000-1400-000032000000}"/>
    <hyperlink ref="M103" r:id="rId52" xr:uid="{00000000-0004-0000-1400-000033000000}"/>
    <hyperlink ref="M23" r:id="rId53" xr:uid="{00000000-0004-0000-1400-000034000000}"/>
    <hyperlink ref="M90" r:id="rId54" xr:uid="{00000000-0004-0000-1400-000035000000}"/>
    <hyperlink ref="M104" r:id="rId55" display="mailto:mhmtr@juno.com" xr:uid="{00000000-0004-0000-1400-000036000000}"/>
    <hyperlink ref="M91" r:id="rId56" xr:uid="{00000000-0004-0000-1400-000037000000}"/>
    <hyperlink ref="M106" r:id="rId57" display="mailto:mhmtr@juno.com" xr:uid="{00000000-0004-0000-1400-000038000000}"/>
    <hyperlink ref="M27" r:id="rId58" xr:uid="{00000000-0004-0000-1400-000039000000}"/>
    <hyperlink ref="M105" r:id="rId59" xr:uid="{00000000-0004-0000-1400-00003A000000}"/>
    <hyperlink ref="M61" r:id="rId60" xr:uid="{00000000-0004-0000-1400-00003B000000}"/>
    <hyperlink ref="M60" r:id="rId61" xr:uid="{00000000-0004-0000-1400-00003C000000}"/>
    <hyperlink ref="M43" r:id="rId62" xr:uid="{00000000-0004-0000-1400-00003D000000}"/>
    <hyperlink ref="M42" r:id="rId63" xr:uid="{00000000-0004-0000-1400-00003E000000}"/>
    <hyperlink ref="M33" r:id="rId64" xr:uid="{00000000-0004-0000-1400-00003F000000}"/>
    <hyperlink ref="M20" r:id="rId65" xr:uid="{00000000-0004-0000-1400-000040000000}"/>
    <hyperlink ref="M21" r:id="rId66" xr:uid="{00000000-0004-0000-1400-000041000000}"/>
    <hyperlink ref="M47" r:id="rId67" xr:uid="{00000000-0004-0000-1400-000042000000}"/>
    <hyperlink ref="M46" r:id="rId68" xr:uid="{00000000-0004-0000-1400-000043000000}"/>
    <hyperlink ref="M50" r:id="rId69" xr:uid="{00000000-0004-0000-1400-000044000000}"/>
    <hyperlink ref="M7" r:id="rId70" xr:uid="{00000000-0004-0000-1400-000045000000}"/>
    <hyperlink ref="M14" r:id="rId71" xr:uid="{00000000-0004-0000-1400-000046000000}"/>
    <hyperlink ref="M89" r:id="rId72" xr:uid="{00000000-0004-0000-1400-000047000000}"/>
    <hyperlink ref="M62" r:id="rId73" xr:uid="{00000000-0004-0000-1400-000048000000}"/>
    <hyperlink ref="M17" r:id="rId74" xr:uid="{00000000-0004-0000-1400-000049000000}"/>
    <hyperlink ref="M22" r:id="rId75" xr:uid="{00000000-0004-0000-1400-00004A000000}"/>
    <hyperlink ref="M3" r:id="rId76" xr:uid="{00000000-0004-0000-1400-00004B000000}"/>
    <hyperlink ref="M10" r:id="rId77" display="mailto:patberg41@aol.com" xr:uid="{00000000-0004-0000-1400-00004C000000}"/>
  </hyperlinks>
  <printOptions gridLines="1"/>
  <pageMargins left="0.5" right="0.5" top="0.5" bottom="0.25" header="0.25" footer="0"/>
  <pageSetup orientation="portrait" horizontalDpi="4294967294" r:id="rId78"/>
  <headerFooter alignWithMargins="0">
    <oddHeader>&amp;L&amp;D&amp;C2015 Glitter Gala (Alphabetical)&amp;Rpage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F274"/>
  <sheetViews>
    <sheetView workbookViewId="0"/>
  </sheetViews>
  <sheetFormatPr defaultRowHeight="15" x14ac:dyDescent="0.25"/>
  <cols>
    <col min="1" max="1" width="17" customWidth="1"/>
    <col min="2" max="2" width="10.6640625" customWidth="1"/>
    <col min="3" max="3" width="11.88671875" style="6" customWidth="1"/>
    <col min="4" max="4" width="10.44140625" customWidth="1"/>
    <col min="5" max="5" width="5" customWidth="1"/>
    <col min="6" max="6" width="5.33203125" customWidth="1"/>
    <col min="7" max="7" width="2.6640625" customWidth="1"/>
    <col min="8" max="8" width="5.88671875" customWidth="1"/>
    <col min="9" max="9" width="20.88671875" bestFit="1" customWidth="1"/>
    <col min="10" max="10" width="12.33203125" customWidth="1"/>
    <col min="11" max="11" width="15" customWidth="1"/>
    <col min="12" max="12" width="25.5546875" customWidth="1"/>
    <col min="13" max="13" width="38.6640625" customWidth="1"/>
    <col min="14" max="14" width="4.88671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4.109375" customWidth="1"/>
  </cols>
  <sheetData>
    <row r="1" spans="1:58" s="1" customFormat="1" x14ac:dyDescent="0.25">
      <c r="A1" s="1" t="s">
        <v>4700</v>
      </c>
      <c r="B1" s="1" t="s">
        <v>4012</v>
      </c>
      <c r="C1" s="6" t="s">
        <v>4701</v>
      </c>
      <c r="D1" s="6" t="s">
        <v>2514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472</v>
      </c>
      <c r="L1" s="4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477</v>
      </c>
      <c r="R1" s="1" t="s">
        <v>478</v>
      </c>
      <c r="S1" s="1" t="s">
        <v>479</v>
      </c>
      <c r="T1" s="1" t="s">
        <v>3643</v>
      </c>
      <c r="U1" s="1" t="s">
        <v>5122</v>
      </c>
      <c r="V1" s="2" t="s">
        <v>3430</v>
      </c>
      <c r="W1" s="3" t="s">
        <v>4010</v>
      </c>
      <c r="X1" s="1" t="s">
        <v>3651</v>
      </c>
      <c r="Y1" s="1" t="s">
        <v>5123</v>
      </c>
      <c r="Z1" s="1" t="s">
        <v>5124</v>
      </c>
      <c r="AA1" s="1" t="s">
        <v>5125</v>
      </c>
      <c r="AB1" s="1" t="s">
        <v>5126</v>
      </c>
      <c r="AC1" s="1" t="s">
        <v>5127</v>
      </c>
      <c r="AD1" s="1" t="s">
        <v>5128</v>
      </c>
      <c r="AE1" s="1" t="s">
        <v>5129</v>
      </c>
      <c r="AF1" s="1" t="s">
        <v>5130</v>
      </c>
      <c r="AG1" s="1" t="s">
        <v>728</v>
      </c>
      <c r="AH1" s="1" t="s">
        <v>5131</v>
      </c>
      <c r="AI1" s="1" t="s">
        <v>5132</v>
      </c>
      <c r="AJ1" s="1" t="s">
        <v>5133</v>
      </c>
      <c r="AK1" s="1" t="s">
        <v>5134</v>
      </c>
      <c r="AL1" s="1" t="s">
        <v>5135</v>
      </c>
      <c r="AM1" s="1" t="s">
        <v>5136</v>
      </c>
      <c r="AN1" s="1" t="s">
        <v>5137</v>
      </c>
      <c r="AO1" s="1" t="s">
        <v>5138</v>
      </c>
      <c r="AP1" s="1" t="s">
        <v>5139</v>
      </c>
      <c r="AQ1" s="1" t="s">
        <v>5140</v>
      </c>
      <c r="AR1" s="1" t="s">
        <v>5141</v>
      </c>
      <c r="AS1" s="1" t="s">
        <v>5142</v>
      </c>
      <c r="AT1" s="1" t="s">
        <v>5143</v>
      </c>
      <c r="AU1" s="1" t="s">
        <v>5144</v>
      </c>
      <c r="AV1" s="1" t="s">
        <v>5145</v>
      </c>
      <c r="AW1" s="1" t="s">
        <v>5146</v>
      </c>
      <c r="AX1" s="1" t="s">
        <v>4703</v>
      </c>
      <c r="AY1" s="1" t="s">
        <v>4704</v>
      </c>
      <c r="AZ1" s="1" t="s">
        <v>4705</v>
      </c>
      <c r="BA1" s="1" t="s">
        <v>4706</v>
      </c>
      <c r="BB1" s="1" t="s">
        <v>4707</v>
      </c>
      <c r="BC1" s="1" t="s">
        <v>4708</v>
      </c>
      <c r="BD1" s="1" t="s">
        <v>4709</v>
      </c>
      <c r="BE1" s="1" t="s">
        <v>4710</v>
      </c>
      <c r="BF1" s="1" t="s">
        <v>4711</v>
      </c>
    </row>
    <row r="2" spans="1:58" s="1" customFormat="1" x14ac:dyDescent="0.25">
      <c r="A2" s="8" t="s">
        <v>2645</v>
      </c>
      <c r="B2" s="1">
        <v>25</v>
      </c>
      <c r="C2" s="6">
        <v>42320</v>
      </c>
      <c r="D2" s="6">
        <v>41935</v>
      </c>
      <c r="E2" s="2"/>
      <c r="G2" s="1" t="s">
        <v>3161</v>
      </c>
      <c r="H2" s="1" t="s">
        <v>481</v>
      </c>
      <c r="I2" s="1" t="s">
        <v>2445</v>
      </c>
      <c r="J2" s="1" t="s">
        <v>3048</v>
      </c>
      <c r="K2" s="1" t="s">
        <v>3049</v>
      </c>
      <c r="L2" s="4"/>
      <c r="M2" s="1" t="s">
        <v>3050</v>
      </c>
      <c r="N2" s="1" t="s">
        <v>3051</v>
      </c>
      <c r="O2" s="1" t="s">
        <v>3052</v>
      </c>
      <c r="P2" s="1">
        <v>99507</v>
      </c>
      <c r="V2" s="2"/>
      <c r="W2" s="3"/>
    </row>
    <row r="3" spans="1:58" s="1" customFormat="1" x14ac:dyDescent="0.25">
      <c r="A3" s="8" t="s">
        <v>2646</v>
      </c>
      <c r="B3" s="1">
        <v>25</v>
      </c>
      <c r="C3" s="6">
        <v>42285</v>
      </c>
      <c r="D3" s="6">
        <v>41935</v>
      </c>
      <c r="E3" s="2"/>
      <c r="G3" s="1" t="s">
        <v>3162</v>
      </c>
      <c r="H3" s="1" t="s">
        <v>481</v>
      </c>
      <c r="I3" s="1" t="s">
        <v>1605</v>
      </c>
      <c r="J3" s="1" t="s">
        <v>709</v>
      </c>
      <c r="K3" s="1" t="s">
        <v>4181</v>
      </c>
      <c r="L3" s="4" t="s">
        <v>1607</v>
      </c>
      <c r="M3" s="1" t="s">
        <v>4575</v>
      </c>
      <c r="N3" s="1" t="s">
        <v>488</v>
      </c>
      <c r="O3" s="1" t="s">
        <v>296</v>
      </c>
      <c r="P3" s="1">
        <v>85209</v>
      </c>
      <c r="V3" s="2"/>
      <c r="W3" s="3"/>
    </row>
    <row r="4" spans="1:58" s="1" customFormat="1" x14ac:dyDescent="0.25">
      <c r="A4" s="8" t="s">
        <v>3535</v>
      </c>
      <c r="B4" s="1">
        <v>25</v>
      </c>
      <c r="C4" s="6">
        <v>42285</v>
      </c>
      <c r="D4" s="6">
        <v>41921</v>
      </c>
      <c r="E4" s="2"/>
      <c r="G4" s="1" t="s">
        <v>3161</v>
      </c>
      <c r="H4" s="1" t="s">
        <v>3158</v>
      </c>
      <c r="I4" s="1" t="s">
        <v>3425</v>
      </c>
      <c r="J4" s="1" t="s">
        <v>4295</v>
      </c>
      <c r="K4" s="1" t="s">
        <v>3428</v>
      </c>
      <c r="L4" s="4" t="s">
        <v>3429</v>
      </c>
      <c r="M4" s="1" t="s">
        <v>4918</v>
      </c>
      <c r="N4" s="1" t="s">
        <v>5031</v>
      </c>
      <c r="O4" s="1" t="s">
        <v>296</v>
      </c>
      <c r="P4" s="1">
        <v>85120</v>
      </c>
      <c r="W4" s="3"/>
    </row>
    <row r="5" spans="1:58" s="1" customFormat="1" x14ac:dyDescent="0.25">
      <c r="A5" s="8" t="s">
        <v>3536</v>
      </c>
      <c r="B5" s="1">
        <v>25</v>
      </c>
      <c r="C5" s="6">
        <v>42306</v>
      </c>
      <c r="D5" s="6">
        <v>41935</v>
      </c>
      <c r="E5" s="2"/>
      <c r="H5" s="1" t="s">
        <v>3158</v>
      </c>
      <c r="I5" s="1" t="s">
        <v>2123</v>
      </c>
      <c r="J5" s="1" t="s">
        <v>2124</v>
      </c>
      <c r="K5" s="1" t="s">
        <v>1191</v>
      </c>
      <c r="L5" s="4" t="s">
        <v>2137</v>
      </c>
      <c r="M5" s="1" t="s">
        <v>2139</v>
      </c>
      <c r="N5" s="1" t="s">
        <v>3192</v>
      </c>
      <c r="O5" s="1" t="s">
        <v>296</v>
      </c>
      <c r="P5" s="1">
        <v>85118</v>
      </c>
      <c r="W5" s="3"/>
    </row>
    <row r="6" spans="1:58" s="1" customFormat="1" x14ac:dyDescent="0.25">
      <c r="A6" s="8" t="s">
        <v>3533</v>
      </c>
      <c r="B6" s="1">
        <v>30</v>
      </c>
      <c r="C6" s="6"/>
      <c r="D6" s="6"/>
      <c r="E6" s="2"/>
      <c r="H6" s="1" t="s">
        <v>3158</v>
      </c>
      <c r="I6" s="1" t="s">
        <v>4622</v>
      </c>
      <c r="J6" s="1" t="s">
        <v>436</v>
      </c>
      <c r="L6" s="4"/>
      <c r="V6" s="2"/>
      <c r="W6" s="3"/>
    </row>
    <row r="7" spans="1:58" s="1" customFormat="1" x14ac:dyDescent="0.25">
      <c r="A7" s="8" t="s">
        <v>3531</v>
      </c>
      <c r="B7" s="1">
        <v>30</v>
      </c>
      <c r="C7" s="6"/>
      <c r="D7" s="6"/>
      <c r="E7" s="2"/>
      <c r="H7" s="1" t="s">
        <v>481</v>
      </c>
      <c r="I7" s="1" t="s">
        <v>4454</v>
      </c>
      <c r="J7" s="1" t="s">
        <v>3178</v>
      </c>
      <c r="L7" s="4"/>
      <c r="V7" s="2"/>
      <c r="W7" s="3"/>
    </row>
    <row r="8" spans="1:58" s="1" customFormat="1" x14ac:dyDescent="0.25">
      <c r="A8" s="8" t="s">
        <v>1268</v>
      </c>
      <c r="B8" s="1">
        <v>25</v>
      </c>
      <c r="C8" s="6">
        <v>42355</v>
      </c>
      <c r="D8" s="6">
        <v>41963</v>
      </c>
      <c r="E8" s="2"/>
      <c r="H8" s="1" t="s">
        <v>3158</v>
      </c>
      <c r="I8" s="1" t="s">
        <v>3064</v>
      </c>
      <c r="J8" s="1" t="s">
        <v>3033</v>
      </c>
      <c r="K8" s="1" t="s">
        <v>146</v>
      </c>
      <c r="L8" s="4"/>
      <c r="M8" s="1" t="s">
        <v>3067</v>
      </c>
      <c r="N8" s="1" t="s">
        <v>5031</v>
      </c>
      <c r="O8" s="1" t="s">
        <v>296</v>
      </c>
      <c r="P8" s="1">
        <v>85119</v>
      </c>
      <c r="W8" s="3"/>
    </row>
    <row r="9" spans="1:58" s="1" customFormat="1" x14ac:dyDescent="0.25">
      <c r="A9" s="8" t="s">
        <v>1269</v>
      </c>
      <c r="B9" s="1">
        <v>30</v>
      </c>
      <c r="C9" s="6"/>
      <c r="D9" s="6"/>
      <c r="E9" s="2"/>
      <c r="H9" s="1" t="s">
        <v>481</v>
      </c>
      <c r="I9" s="1" t="s">
        <v>4462</v>
      </c>
      <c r="J9" s="1" t="s">
        <v>4899</v>
      </c>
      <c r="L9" s="4"/>
      <c r="W9" s="3"/>
    </row>
    <row r="10" spans="1:58" s="1" customFormat="1" x14ac:dyDescent="0.25">
      <c r="A10" s="8" t="s">
        <v>3371</v>
      </c>
      <c r="B10" s="1">
        <v>25</v>
      </c>
      <c r="C10" s="6">
        <v>42376</v>
      </c>
      <c r="D10" s="6">
        <v>41977</v>
      </c>
      <c r="E10" s="2"/>
      <c r="G10" s="1" t="s">
        <v>3161</v>
      </c>
      <c r="H10" s="1" t="s">
        <v>3158</v>
      </c>
      <c r="I10" s="1" t="s">
        <v>4805</v>
      </c>
      <c r="J10" s="1" t="s">
        <v>3311</v>
      </c>
      <c r="K10" s="1" t="s">
        <v>4979</v>
      </c>
      <c r="L10" s="4"/>
      <c r="M10" s="1" t="s">
        <v>2943</v>
      </c>
      <c r="N10" s="1" t="s">
        <v>4981</v>
      </c>
      <c r="O10" s="1" t="s">
        <v>3575</v>
      </c>
      <c r="V10" s="2"/>
      <c r="W10" s="3"/>
    </row>
    <row r="11" spans="1:58" s="1" customFormat="1" x14ac:dyDescent="0.25">
      <c r="A11" s="8" t="s">
        <v>3372</v>
      </c>
      <c r="B11" s="1">
        <v>25</v>
      </c>
      <c r="C11" s="6">
        <v>42376</v>
      </c>
      <c r="D11" s="6">
        <v>41977</v>
      </c>
      <c r="E11" s="2"/>
      <c r="G11" s="1" t="s">
        <v>3161</v>
      </c>
      <c r="H11" s="1" t="s">
        <v>481</v>
      </c>
      <c r="I11" s="1" t="s">
        <v>4805</v>
      </c>
      <c r="J11" s="1" t="s">
        <v>4806</v>
      </c>
      <c r="K11" s="1" t="s">
        <v>4979</v>
      </c>
      <c r="L11" s="4"/>
      <c r="M11" s="1" t="s">
        <v>2943</v>
      </c>
      <c r="N11" s="1" t="s">
        <v>4981</v>
      </c>
      <c r="O11" s="1" t="s">
        <v>3575</v>
      </c>
      <c r="W11" s="3"/>
    </row>
    <row r="12" spans="1:58" s="1" customFormat="1" x14ac:dyDescent="0.25">
      <c r="A12" s="8" t="s">
        <v>3375</v>
      </c>
      <c r="B12" s="1" t="s">
        <v>1058</v>
      </c>
      <c r="C12" s="6"/>
      <c r="D12" s="6">
        <v>41928</v>
      </c>
      <c r="E12" s="2"/>
      <c r="G12" s="1" t="s">
        <v>3162</v>
      </c>
      <c r="H12" s="1" t="s">
        <v>481</v>
      </c>
      <c r="I12" s="1" t="s">
        <v>3312</v>
      </c>
      <c r="J12" s="1" t="s">
        <v>3313</v>
      </c>
      <c r="K12" s="1" t="s">
        <v>3655</v>
      </c>
      <c r="L12" s="4" t="s">
        <v>3314</v>
      </c>
      <c r="M12" s="1" t="s">
        <v>3316</v>
      </c>
      <c r="N12" s="1" t="s">
        <v>3192</v>
      </c>
      <c r="O12" s="1" t="s">
        <v>296</v>
      </c>
      <c r="P12" s="1">
        <v>85218</v>
      </c>
      <c r="W12" s="3"/>
    </row>
    <row r="13" spans="1:58" s="1" customFormat="1" x14ac:dyDescent="0.25">
      <c r="A13" s="8" t="s">
        <v>3376</v>
      </c>
      <c r="B13" s="1">
        <v>25</v>
      </c>
      <c r="C13" s="6">
        <v>42285</v>
      </c>
      <c r="D13" s="6">
        <v>41928</v>
      </c>
      <c r="E13" s="2"/>
      <c r="H13" s="1" t="s">
        <v>481</v>
      </c>
      <c r="I13" s="1" t="s">
        <v>1624</v>
      </c>
      <c r="J13" s="1" t="s">
        <v>5150</v>
      </c>
      <c r="K13" s="1" t="s">
        <v>1626</v>
      </c>
      <c r="L13" s="4" t="s">
        <v>1625</v>
      </c>
      <c r="M13" s="1" t="s">
        <v>4563</v>
      </c>
      <c r="N13" s="1" t="s">
        <v>5031</v>
      </c>
      <c r="O13" s="1" t="s">
        <v>296</v>
      </c>
      <c r="P13" s="1">
        <v>85220</v>
      </c>
      <c r="W13" s="3"/>
    </row>
    <row r="14" spans="1:58" s="1" customFormat="1" x14ac:dyDescent="0.25">
      <c r="A14" s="8" t="s">
        <v>2643</v>
      </c>
      <c r="B14" s="1">
        <v>25</v>
      </c>
      <c r="C14" s="6">
        <v>42292</v>
      </c>
      <c r="D14" s="6">
        <v>41921</v>
      </c>
      <c r="E14" s="2"/>
      <c r="G14" s="1" t="s">
        <v>3162</v>
      </c>
      <c r="H14" s="1" t="s">
        <v>3158</v>
      </c>
      <c r="I14" s="1" t="s">
        <v>3015</v>
      </c>
      <c r="J14" s="1" t="s">
        <v>3016</v>
      </c>
      <c r="K14" s="1" t="s">
        <v>3659</v>
      </c>
      <c r="L14" s="4" t="s">
        <v>3017</v>
      </c>
      <c r="M14" s="1" t="s">
        <v>3019</v>
      </c>
      <c r="N14" s="1" t="s">
        <v>488</v>
      </c>
      <c r="O14" s="1" t="s">
        <v>296</v>
      </c>
      <c r="P14" s="1">
        <v>85209</v>
      </c>
      <c r="W14" s="3"/>
    </row>
    <row r="15" spans="1:58" s="1" customFormat="1" x14ac:dyDescent="0.25">
      <c r="A15" s="8" t="s">
        <v>2644</v>
      </c>
      <c r="B15" s="1">
        <v>25</v>
      </c>
      <c r="C15" s="6">
        <v>42292</v>
      </c>
      <c r="D15" s="6">
        <v>41921</v>
      </c>
      <c r="E15" s="2"/>
      <c r="F15" s="1" t="s">
        <v>297</v>
      </c>
      <c r="G15" s="1" t="s">
        <v>3162</v>
      </c>
      <c r="H15" s="1" t="s">
        <v>481</v>
      </c>
      <c r="I15" s="1" t="s">
        <v>3044</v>
      </c>
      <c r="J15" s="1" t="s">
        <v>3045</v>
      </c>
      <c r="K15" s="1" t="s">
        <v>3661</v>
      </c>
      <c r="L15" s="4" t="s">
        <v>5051</v>
      </c>
      <c r="M15" s="1" t="s">
        <v>3047</v>
      </c>
      <c r="N15" s="1" t="s">
        <v>488</v>
      </c>
      <c r="O15" s="1" t="s">
        <v>296</v>
      </c>
      <c r="P15" s="1">
        <v>85209</v>
      </c>
      <c r="W15" s="3"/>
    </row>
    <row r="16" spans="1:58" s="1" customFormat="1" x14ac:dyDescent="0.25">
      <c r="A16" s="8" t="s">
        <v>2295</v>
      </c>
      <c r="B16" s="1">
        <v>25</v>
      </c>
      <c r="C16" s="6">
        <v>42285</v>
      </c>
      <c r="D16" s="6">
        <v>41921</v>
      </c>
      <c r="E16" s="2"/>
      <c r="G16" s="1" t="s">
        <v>3161</v>
      </c>
      <c r="H16" s="1" t="s">
        <v>481</v>
      </c>
      <c r="I16" s="1" t="s">
        <v>3749</v>
      </c>
      <c r="J16" s="1" t="s">
        <v>3796</v>
      </c>
      <c r="K16" s="1" t="s">
        <v>1628</v>
      </c>
      <c r="L16" s="4" t="s">
        <v>3751</v>
      </c>
      <c r="M16" s="1" t="s">
        <v>2129</v>
      </c>
      <c r="N16" s="1" t="s">
        <v>5031</v>
      </c>
      <c r="O16" s="1" t="s">
        <v>296</v>
      </c>
      <c r="P16" s="1">
        <v>85120</v>
      </c>
      <c r="W16" s="3"/>
    </row>
    <row r="17" spans="1:23" s="1" customFormat="1" x14ac:dyDescent="0.25">
      <c r="A17" s="8" t="s">
        <v>1287</v>
      </c>
      <c r="B17" s="1">
        <v>25</v>
      </c>
      <c r="C17" s="6">
        <v>42285</v>
      </c>
      <c r="D17" s="6">
        <v>41928</v>
      </c>
      <c r="E17" s="2"/>
      <c r="G17" s="1" t="s">
        <v>3162</v>
      </c>
      <c r="H17" s="1" t="s">
        <v>3158</v>
      </c>
      <c r="I17" s="1" t="s">
        <v>275</v>
      </c>
      <c r="J17" s="1" t="s">
        <v>906</v>
      </c>
      <c r="K17" s="1" t="s">
        <v>1200</v>
      </c>
      <c r="L17" s="4" t="s">
        <v>2265</v>
      </c>
      <c r="M17" s="1" t="s">
        <v>2267</v>
      </c>
      <c r="N17" s="1" t="s">
        <v>488</v>
      </c>
      <c r="O17" s="1" t="s">
        <v>296</v>
      </c>
      <c r="P17" s="1">
        <v>85213</v>
      </c>
      <c r="W17" s="3"/>
    </row>
    <row r="18" spans="1:23" s="1" customFormat="1" x14ac:dyDescent="0.25">
      <c r="A18" s="7" t="s">
        <v>1288</v>
      </c>
      <c r="B18" s="1">
        <v>25</v>
      </c>
      <c r="C18" s="6">
        <v>42341</v>
      </c>
      <c r="D18" s="6">
        <v>41928</v>
      </c>
      <c r="E18" s="2"/>
      <c r="G18" s="1" t="s">
        <v>3162</v>
      </c>
      <c r="H18" s="1" t="s">
        <v>481</v>
      </c>
      <c r="I18" s="1" t="s">
        <v>1416</v>
      </c>
      <c r="J18" s="1" t="s">
        <v>299</v>
      </c>
      <c r="K18" s="1" t="s">
        <v>1189</v>
      </c>
      <c r="L18" s="4" t="s">
        <v>1417</v>
      </c>
      <c r="M18" s="1" t="s">
        <v>1419</v>
      </c>
      <c r="N18" s="1" t="s">
        <v>3023</v>
      </c>
      <c r="O18" s="1" t="s">
        <v>296</v>
      </c>
      <c r="P18" s="1">
        <v>85206</v>
      </c>
      <c r="V18" s="2"/>
      <c r="W18" s="3"/>
    </row>
    <row r="19" spans="1:23" s="1" customFormat="1" x14ac:dyDescent="0.25">
      <c r="A19" s="7" t="s">
        <v>1289</v>
      </c>
      <c r="B19" s="1">
        <v>30</v>
      </c>
      <c r="C19" s="6"/>
      <c r="D19" s="6"/>
      <c r="E19" s="2"/>
      <c r="H19" s="1" t="s">
        <v>3158</v>
      </c>
      <c r="I19" s="1" t="s">
        <v>4861</v>
      </c>
      <c r="J19" s="1" t="s">
        <v>4475</v>
      </c>
      <c r="L19" s="4"/>
      <c r="V19" s="2"/>
      <c r="W19" s="3"/>
    </row>
    <row r="20" spans="1:23" s="1" customFormat="1" x14ac:dyDescent="0.25">
      <c r="A20" s="8" t="s">
        <v>3365</v>
      </c>
      <c r="B20" s="1">
        <v>25</v>
      </c>
      <c r="C20" s="6">
        <v>42376</v>
      </c>
      <c r="D20" s="6">
        <v>42006</v>
      </c>
      <c r="E20" s="2"/>
      <c r="G20" s="1" t="s">
        <v>3161</v>
      </c>
      <c r="H20" s="1" t="s">
        <v>481</v>
      </c>
      <c r="I20" s="1" t="s">
        <v>4656</v>
      </c>
      <c r="J20" s="1" t="s">
        <v>4833</v>
      </c>
      <c r="K20" s="1" t="s">
        <v>4834</v>
      </c>
      <c r="L20" s="4" t="s">
        <v>607</v>
      </c>
      <c r="M20" s="1" t="s">
        <v>4835</v>
      </c>
      <c r="N20" s="1" t="s">
        <v>4836</v>
      </c>
      <c r="O20" s="1" t="s">
        <v>4435</v>
      </c>
      <c r="P20" s="1">
        <v>57106</v>
      </c>
      <c r="V20" s="2"/>
      <c r="W20" s="3"/>
    </row>
    <row r="21" spans="1:23" s="1" customFormat="1" x14ac:dyDescent="0.25">
      <c r="A21" s="8" t="s">
        <v>3366</v>
      </c>
      <c r="B21" s="1">
        <v>30</v>
      </c>
      <c r="D21" s="6"/>
      <c r="E21" s="2"/>
      <c r="H21" s="1" t="s">
        <v>3158</v>
      </c>
      <c r="I21" s="1" t="s">
        <v>4481</v>
      </c>
      <c r="J21" s="1" t="s">
        <v>781</v>
      </c>
      <c r="L21" s="4"/>
      <c r="V21" s="2"/>
      <c r="W21" s="3"/>
    </row>
    <row r="22" spans="1:23" s="1" customFormat="1" x14ac:dyDescent="0.25">
      <c r="A22" s="8" t="s">
        <v>3367</v>
      </c>
      <c r="B22" s="1">
        <v>30</v>
      </c>
      <c r="C22" s="14"/>
      <c r="D22" s="6"/>
      <c r="E22" s="2"/>
      <c r="H22" s="1" t="s">
        <v>3158</v>
      </c>
      <c r="I22" s="1" t="s">
        <v>4478</v>
      </c>
      <c r="J22" s="1" t="s">
        <v>4479</v>
      </c>
      <c r="L22" s="4"/>
      <c r="V22" s="2"/>
      <c r="W22" s="3"/>
    </row>
    <row r="23" spans="1:23" s="1" customFormat="1" x14ac:dyDescent="0.25">
      <c r="A23" s="8" t="s">
        <v>3368</v>
      </c>
      <c r="B23" s="1">
        <v>30</v>
      </c>
      <c r="D23" s="6"/>
      <c r="E23" s="2"/>
      <c r="H23" s="1" t="s">
        <v>481</v>
      </c>
      <c r="I23" s="1" t="s">
        <v>4478</v>
      </c>
      <c r="J23" s="1" t="s">
        <v>4480</v>
      </c>
      <c r="L23" s="4"/>
      <c r="V23" s="2"/>
      <c r="W23" s="3"/>
    </row>
    <row r="24" spans="1:23" s="1" customFormat="1" x14ac:dyDescent="0.25">
      <c r="A24" s="8" t="s">
        <v>3369</v>
      </c>
      <c r="B24" s="1" t="s">
        <v>1058</v>
      </c>
      <c r="C24" s="6">
        <v>42313</v>
      </c>
      <c r="D24" s="6">
        <v>41935</v>
      </c>
      <c r="E24" s="2"/>
      <c r="G24" s="1" t="s">
        <v>3161</v>
      </c>
      <c r="H24" s="1" t="s">
        <v>3158</v>
      </c>
      <c r="I24" s="1" t="s">
        <v>1019</v>
      </c>
      <c r="J24" s="1" t="s">
        <v>436</v>
      </c>
      <c r="K24" s="1" t="s">
        <v>1020</v>
      </c>
      <c r="L24" s="4" t="s">
        <v>2990</v>
      </c>
      <c r="M24" s="1" t="s">
        <v>2991</v>
      </c>
      <c r="N24" s="1" t="s">
        <v>488</v>
      </c>
      <c r="O24" s="1" t="s">
        <v>296</v>
      </c>
      <c r="P24" s="1">
        <v>85213</v>
      </c>
      <c r="V24" s="2"/>
      <c r="W24" s="3"/>
    </row>
    <row r="25" spans="1:23" s="1" customFormat="1" x14ac:dyDescent="0.25">
      <c r="A25" s="8" t="s">
        <v>3370</v>
      </c>
      <c r="B25" s="1" t="s">
        <v>1058</v>
      </c>
      <c r="C25" s="2"/>
      <c r="D25" s="6"/>
      <c r="E25" s="2"/>
      <c r="H25" s="1" t="s">
        <v>3158</v>
      </c>
      <c r="I25" s="1" t="s">
        <v>4552</v>
      </c>
      <c r="J25" s="1" t="s">
        <v>2742</v>
      </c>
      <c r="L25" s="4"/>
      <c r="V25" s="2"/>
      <c r="W25" s="3"/>
    </row>
    <row r="26" spans="1:23" s="1" customFormat="1" x14ac:dyDescent="0.25">
      <c r="A26" s="7" t="s">
        <v>2875</v>
      </c>
      <c r="B26" s="1">
        <v>25</v>
      </c>
      <c r="C26" s="6">
        <v>42292</v>
      </c>
      <c r="D26" s="6">
        <v>41935</v>
      </c>
      <c r="E26" s="2"/>
      <c r="H26" s="1" t="s">
        <v>481</v>
      </c>
      <c r="I26" s="1" t="s">
        <v>369</v>
      </c>
      <c r="J26" s="1" t="s">
        <v>2752</v>
      </c>
      <c r="K26" s="1" t="s">
        <v>4382</v>
      </c>
      <c r="L26" s="4" t="s">
        <v>4383</v>
      </c>
      <c r="M26" s="1" t="s">
        <v>3734</v>
      </c>
      <c r="N26" s="1" t="s">
        <v>488</v>
      </c>
      <c r="O26" s="1" t="s">
        <v>296</v>
      </c>
      <c r="P26" s="1">
        <v>85209</v>
      </c>
      <c r="V26" s="2"/>
      <c r="W26" s="3"/>
    </row>
    <row r="27" spans="1:23" s="1" customFormat="1" x14ac:dyDescent="0.25">
      <c r="A27" s="7" t="s">
        <v>1795</v>
      </c>
      <c r="B27" s="1">
        <v>25</v>
      </c>
      <c r="C27" s="6">
        <v>42292</v>
      </c>
      <c r="D27" s="6">
        <v>41935</v>
      </c>
      <c r="E27" s="2"/>
      <c r="H27" s="1" t="s">
        <v>3158</v>
      </c>
      <c r="I27" s="1" t="s">
        <v>369</v>
      </c>
      <c r="J27" s="1" t="s">
        <v>689</v>
      </c>
      <c r="K27" s="1" t="s">
        <v>4382</v>
      </c>
      <c r="L27" s="4" t="s">
        <v>4383</v>
      </c>
      <c r="M27" s="1" t="s">
        <v>3734</v>
      </c>
      <c r="N27" s="1" t="s">
        <v>488</v>
      </c>
      <c r="O27" s="1" t="s">
        <v>296</v>
      </c>
      <c r="P27" s="1">
        <v>85209</v>
      </c>
      <c r="V27" s="2"/>
      <c r="W27" s="3"/>
    </row>
    <row r="28" spans="1:23" s="1" customFormat="1" x14ac:dyDescent="0.25">
      <c r="A28" s="8" t="s">
        <v>2306</v>
      </c>
      <c r="B28" s="1">
        <v>25</v>
      </c>
      <c r="C28" s="6">
        <v>42320</v>
      </c>
      <c r="D28" s="6">
        <v>41557</v>
      </c>
      <c r="E28" s="2" t="s">
        <v>4712</v>
      </c>
      <c r="G28" s="1" t="s">
        <v>3161</v>
      </c>
      <c r="H28" s="1" t="s">
        <v>481</v>
      </c>
      <c r="I28" s="1" t="s">
        <v>1245</v>
      </c>
      <c r="J28" s="1" t="s">
        <v>4364</v>
      </c>
      <c r="K28" s="1" t="s">
        <v>1988</v>
      </c>
      <c r="L28" s="4" t="s">
        <v>1246</v>
      </c>
      <c r="M28" s="1" t="s">
        <v>1992</v>
      </c>
      <c r="N28" s="1" t="s">
        <v>4354</v>
      </c>
      <c r="O28" s="1" t="s">
        <v>3193</v>
      </c>
      <c r="P28" s="1">
        <v>85032</v>
      </c>
      <c r="W28" s="3"/>
    </row>
    <row r="29" spans="1:23" s="1" customFormat="1" x14ac:dyDescent="0.25">
      <c r="A29" s="8" t="s">
        <v>1800</v>
      </c>
      <c r="B29" s="1">
        <v>25</v>
      </c>
      <c r="C29" s="6">
        <v>42285</v>
      </c>
      <c r="D29" s="6">
        <v>41557</v>
      </c>
      <c r="E29" s="2" t="s">
        <v>4712</v>
      </c>
      <c r="G29" s="1" t="s">
        <v>3162</v>
      </c>
      <c r="H29" s="1" t="s">
        <v>3158</v>
      </c>
      <c r="I29" s="1" t="s">
        <v>793</v>
      </c>
      <c r="J29" s="1" t="s">
        <v>794</v>
      </c>
      <c r="K29" s="1" t="s">
        <v>1193</v>
      </c>
      <c r="L29" s="4" t="s">
        <v>821</v>
      </c>
      <c r="M29" s="1" t="s">
        <v>4356</v>
      </c>
      <c r="N29" s="1" t="s">
        <v>924</v>
      </c>
      <c r="O29" s="1" t="s">
        <v>296</v>
      </c>
      <c r="P29" s="1">
        <v>85050</v>
      </c>
      <c r="W29" s="3"/>
    </row>
    <row r="30" spans="1:23" s="1" customFormat="1" x14ac:dyDescent="0.25">
      <c r="A30" s="8" t="s">
        <v>2695</v>
      </c>
      <c r="B30" s="1">
        <v>25</v>
      </c>
      <c r="C30" s="6">
        <v>42285</v>
      </c>
      <c r="D30" s="6">
        <v>41928</v>
      </c>
      <c r="E30" s="2"/>
      <c r="G30" s="1" t="s">
        <v>3161</v>
      </c>
      <c r="H30" s="1" t="s">
        <v>3158</v>
      </c>
      <c r="I30" s="1" t="s">
        <v>1433</v>
      </c>
      <c r="J30" s="1" t="s">
        <v>3794</v>
      </c>
      <c r="K30" s="1" t="s">
        <v>1186</v>
      </c>
      <c r="L30" s="4" t="s">
        <v>1435</v>
      </c>
      <c r="M30" s="1" t="s">
        <v>836</v>
      </c>
      <c r="N30" s="1" t="s">
        <v>924</v>
      </c>
      <c r="O30" s="1" t="s">
        <v>296</v>
      </c>
      <c r="P30" s="1">
        <v>85257</v>
      </c>
      <c r="W30" s="3"/>
    </row>
    <row r="31" spans="1:23" s="1" customFormat="1" x14ac:dyDescent="0.25">
      <c r="A31" s="8" t="s">
        <v>2694</v>
      </c>
      <c r="B31" s="1">
        <v>25</v>
      </c>
      <c r="C31" s="6">
        <v>42285</v>
      </c>
      <c r="D31" s="6">
        <v>42003</v>
      </c>
      <c r="E31" s="2"/>
      <c r="G31" s="1" t="s">
        <v>3161</v>
      </c>
      <c r="H31" s="1" t="s">
        <v>481</v>
      </c>
      <c r="I31" s="1" t="s">
        <v>832</v>
      </c>
      <c r="J31" s="1" t="s">
        <v>3082</v>
      </c>
      <c r="K31" s="1" t="s">
        <v>1186</v>
      </c>
      <c r="L31" s="4" t="s">
        <v>833</v>
      </c>
      <c r="M31" s="1" t="s">
        <v>836</v>
      </c>
      <c r="N31" s="1" t="s">
        <v>924</v>
      </c>
      <c r="O31" s="1" t="s">
        <v>4426</v>
      </c>
      <c r="P31" s="1">
        <v>85257</v>
      </c>
      <c r="W31" s="3"/>
    </row>
    <row r="32" spans="1:23" s="1" customFormat="1" x14ac:dyDescent="0.25">
      <c r="A32" s="8" t="s">
        <v>4035</v>
      </c>
      <c r="B32" s="1">
        <v>25</v>
      </c>
      <c r="C32" s="6">
        <v>42313</v>
      </c>
      <c r="D32" s="6">
        <v>41921</v>
      </c>
      <c r="E32" s="2"/>
      <c r="H32" s="1" t="s">
        <v>481</v>
      </c>
      <c r="I32" s="1" t="s">
        <v>1012</v>
      </c>
      <c r="J32" s="1" t="s">
        <v>3105</v>
      </c>
      <c r="K32" s="1" t="s">
        <v>1651</v>
      </c>
      <c r="L32" s="4" t="s">
        <v>152</v>
      </c>
      <c r="M32" s="1" t="s">
        <v>1014</v>
      </c>
      <c r="N32" s="1" t="s">
        <v>488</v>
      </c>
      <c r="O32" s="1" t="s">
        <v>296</v>
      </c>
      <c r="P32" s="1">
        <v>85209</v>
      </c>
      <c r="V32" s="2"/>
      <c r="W32" s="3"/>
    </row>
    <row r="33" spans="1:23" s="1" customFormat="1" x14ac:dyDescent="0.25">
      <c r="A33" s="8" t="s">
        <v>1317</v>
      </c>
      <c r="B33" s="1" t="s">
        <v>1058</v>
      </c>
      <c r="C33" s="6">
        <v>42313</v>
      </c>
      <c r="D33" s="6">
        <v>41928</v>
      </c>
      <c r="E33" s="2"/>
      <c r="G33" s="1" t="s">
        <v>3162</v>
      </c>
      <c r="H33" s="1" t="s">
        <v>3158</v>
      </c>
      <c r="I33" s="1" t="s">
        <v>4434</v>
      </c>
      <c r="J33" s="1" t="s">
        <v>2742</v>
      </c>
      <c r="K33" s="1" t="s">
        <v>2744</v>
      </c>
      <c r="L33" s="4" t="s">
        <v>2743</v>
      </c>
      <c r="M33" s="1" t="s">
        <v>2745</v>
      </c>
      <c r="N33" s="1" t="s">
        <v>4583</v>
      </c>
      <c r="O33" s="1" t="s">
        <v>296</v>
      </c>
      <c r="P33" s="1">
        <v>85143</v>
      </c>
      <c r="V33" s="2"/>
      <c r="W33" s="3"/>
    </row>
    <row r="34" spans="1:23" s="1" customFormat="1" x14ac:dyDescent="0.25">
      <c r="A34" s="8" t="s">
        <v>1315</v>
      </c>
      <c r="B34" s="1">
        <v>25</v>
      </c>
      <c r="C34" s="6">
        <v>42285</v>
      </c>
      <c r="D34" s="6">
        <v>41921</v>
      </c>
      <c r="E34" s="2"/>
      <c r="G34" s="1" t="s">
        <v>3162</v>
      </c>
      <c r="H34" s="1" t="s">
        <v>481</v>
      </c>
      <c r="I34" s="1" t="s">
        <v>2151</v>
      </c>
      <c r="J34" s="1" t="s">
        <v>2152</v>
      </c>
      <c r="K34" s="1" t="s">
        <v>3098</v>
      </c>
      <c r="L34" s="4"/>
      <c r="M34" s="1" t="s">
        <v>2154</v>
      </c>
      <c r="N34" s="1" t="s">
        <v>4425</v>
      </c>
      <c r="O34" s="1" t="s">
        <v>296</v>
      </c>
      <c r="P34" s="1">
        <v>85242</v>
      </c>
    </row>
    <row r="35" spans="1:23" s="1" customFormat="1" x14ac:dyDescent="0.25">
      <c r="A35" s="8" t="s">
        <v>1316</v>
      </c>
      <c r="B35" s="1">
        <v>30</v>
      </c>
      <c r="C35" s="6"/>
      <c r="D35" s="6"/>
      <c r="E35" s="2"/>
      <c r="G35" s="1" t="s">
        <v>3162</v>
      </c>
      <c r="H35" s="1" t="s">
        <v>3158</v>
      </c>
      <c r="I35" s="1" t="s">
        <v>4466</v>
      </c>
      <c r="J35" s="1" t="s">
        <v>4467</v>
      </c>
      <c r="L35" s="4"/>
      <c r="W35" s="3"/>
    </row>
    <row r="36" spans="1:23" s="1" customFormat="1" x14ac:dyDescent="0.25">
      <c r="A36" s="7" t="s">
        <v>4897</v>
      </c>
      <c r="B36" s="1">
        <v>25</v>
      </c>
      <c r="C36" s="6">
        <v>42376</v>
      </c>
      <c r="D36" s="6">
        <v>42026</v>
      </c>
      <c r="E36" s="2"/>
      <c r="G36" s="1" t="s">
        <v>3161</v>
      </c>
      <c r="H36" s="1" t="s">
        <v>481</v>
      </c>
      <c r="I36" s="1" t="s">
        <v>636</v>
      </c>
      <c r="J36" s="1" t="s">
        <v>3313</v>
      </c>
      <c r="K36" s="1" t="s">
        <v>637</v>
      </c>
      <c r="L36" s="4" t="s">
        <v>482</v>
      </c>
      <c r="M36" s="1" t="s">
        <v>638</v>
      </c>
      <c r="N36" s="1" t="s">
        <v>488</v>
      </c>
      <c r="O36" s="1" t="s">
        <v>296</v>
      </c>
      <c r="P36" s="1">
        <v>85205</v>
      </c>
      <c r="V36" s="2"/>
      <c r="W36" s="3"/>
    </row>
    <row r="37" spans="1:23" s="1" customFormat="1" x14ac:dyDescent="0.25">
      <c r="A37" s="7" t="s">
        <v>4898</v>
      </c>
      <c r="B37" s="1">
        <v>25</v>
      </c>
      <c r="C37" s="6">
        <v>42376</v>
      </c>
      <c r="D37" s="6">
        <v>42026</v>
      </c>
      <c r="E37" s="2"/>
      <c r="G37" s="1" t="s">
        <v>3161</v>
      </c>
      <c r="H37" s="1" t="s">
        <v>3158</v>
      </c>
      <c r="I37" s="1" t="s">
        <v>636</v>
      </c>
      <c r="J37" s="1" t="s">
        <v>149</v>
      </c>
      <c r="K37" s="1" t="s">
        <v>637</v>
      </c>
      <c r="L37" s="4" t="s">
        <v>482</v>
      </c>
      <c r="M37" s="1" t="s">
        <v>638</v>
      </c>
      <c r="N37" s="1" t="s">
        <v>488</v>
      </c>
      <c r="O37" s="1" t="s">
        <v>296</v>
      </c>
      <c r="P37" s="1">
        <v>85205</v>
      </c>
      <c r="V37" s="2"/>
      <c r="W37" s="3"/>
    </row>
    <row r="38" spans="1:23" s="1" customFormat="1" x14ac:dyDescent="0.25">
      <c r="A38" s="8" t="s">
        <v>2627</v>
      </c>
      <c r="B38" s="1" t="s">
        <v>1058</v>
      </c>
      <c r="C38" s="6">
        <v>42320</v>
      </c>
      <c r="D38" s="6">
        <v>41921</v>
      </c>
      <c r="E38" s="2"/>
      <c r="G38" s="1" t="s">
        <v>3162</v>
      </c>
      <c r="H38" s="1" t="s">
        <v>3158</v>
      </c>
      <c r="I38" s="1" t="s">
        <v>2271</v>
      </c>
      <c r="J38" s="1" t="s">
        <v>2272</v>
      </c>
      <c r="K38" s="1" t="s">
        <v>2274</v>
      </c>
      <c r="L38" s="4" t="s">
        <v>2273</v>
      </c>
      <c r="M38" s="1" t="s">
        <v>4203</v>
      </c>
      <c r="N38" s="1" t="s">
        <v>488</v>
      </c>
      <c r="O38" s="1" t="s">
        <v>296</v>
      </c>
      <c r="P38" s="1">
        <v>85209</v>
      </c>
      <c r="V38" s="2"/>
      <c r="W38" s="3"/>
    </row>
    <row r="39" spans="1:23" s="1" customFormat="1" x14ac:dyDescent="0.25">
      <c r="A39" s="8" t="s">
        <v>2874</v>
      </c>
      <c r="B39" s="1">
        <v>30</v>
      </c>
      <c r="C39" s="6">
        <v>42285</v>
      </c>
      <c r="D39" s="6"/>
      <c r="E39" s="2" t="s">
        <v>4712</v>
      </c>
      <c r="H39" s="1" t="s">
        <v>481</v>
      </c>
      <c r="I39" s="1" t="s">
        <v>578</v>
      </c>
      <c r="J39" s="1" t="s">
        <v>187</v>
      </c>
      <c r="K39" s="1" t="s">
        <v>579</v>
      </c>
      <c r="L39" s="4" t="s">
        <v>4611</v>
      </c>
      <c r="M39" s="1" t="s">
        <v>580</v>
      </c>
      <c r="N39" s="1" t="s">
        <v>488</v>
      </c>
      <c r="O39" s="1" t="s">
        <v>296</v>
      </c>
      <c r="P39" s="1">
        <v>85208</v>
      </c>
      <c r="V39" s="2"/>
      <c r="W39" s="3"/>
    </row>
    <row r="40" spans="1:23" s="1" customFormat="1" x14ac:dyDescent="0.25">
      <c r="A40" s="8" t="s">
        <v>2304</v>
      </c>
      <c r="B40" s="1">
        <v>30</v>
      </c>
      <c r="C40" s="6"/>
      <c r="D40" s="6"/>
      <c r="E40" s="2"/>
      <c r="H40" s="1" t="s">
        <v>3158</v>
      </c>
      <c r="I40" s="1" t="s">
        <v>4470</v>
      </c>
      <c r="J40" s="1" t="s">
        <v>4807</v>
      </c>
      <c r="L40" s="4"/>
      <c r="V40" s="2"/>
      <c r="W40" s="3"/>
    </row>
    <row r="41" spans="1:23" s="1" customFormat="1" x14ac:dyDescent="0.25">
      <c r="A41" s="8" t="s">
        <v>2297</v>
      </c>
      <c r="B41" s="1">
        <v>30</v>
      </c>
      <c r="C41" s="6"/>
      <c r="D41" s="6"/>
      <c r="E41" s="2"/>
      <c r="H41" s="1" t="s">
        <v>481</v>
      </c>
      <c r="I41" s="1" t="s">
        <v>4470</v>
      </c>
      <c r="J41" s="1" t="s">
        <v>3816</v>
      </c>
      <c r="L41" s="4"/>
      <c r="V41" s="2"/>
      <c r="W41" s="3"/>
    </row>
    <row r="42" spans="1:23" s="1" customFormat="1" x14ac:dyDescent="0.25">
      <c r="A42" s="8" t="s">
        <v>1801</v>
      </c>
      <c r="B42" s="1">
        <v>25</v>
      </c>
      <c r="C42" s="6">
        <v>42313</v>
      </c>
      <c r="D42" s="6">
        <v>41956</v>
      </c>
      <c r="E42" s="2"/>
      <c r="H42" s="1" t="s">
        <v>481</v>
      </c>
      <c r="I42" s="1" t="s">
        <v>1907</v>
      </c>
      <c r="J42" s="1" t="s">
        <v>1908</v>
      </c>
      <c r="K42" s="1" t="s">
        <v>1909</v>
      </c>
      <c r="L42" s="4" t="s">
        <v>2126</v>
      </c>
      <c r="M42" s="1" t="s">
        <v>4972</v>
      </c>
      <c r="N42" s="1" t="s">
        <v>488</v>
      </c>
      <c r="O42" s="1" t="s">
        <v>296</v>
      </c>
      <c r="P42" s="1">
        <v>85208</v>
      </c>
      <c r="V42" s="2"/>
      <c r="W42" s="3"/>
    </row>
    <row r="43" spans="1:23" s="1" customFormat="1" x14ac:dyDescent="0.25">
      <c r="A43" s="8" t="s">
        <v>137</v>
      </c>
      <c r="B43" s="1">
        <v>25</v>
      </c>
      <c r="C43" s="6">
        <v>42313</v>
      </c>
      <c r="D43" s="6">
        <v>41956</v>
      </c>
      <c r="E43" s="2"/>
      <c r="G43" s="1" t="s">
        <v>3162</v>
      </c>
      <c r="H43" s="1" t="s">
        <v>3158</v>
      </c>
      <c r="I43" s="1" t="s">
        <v>431</v>
      </c>
      <c r="J43" s="1" t="s">
        <v>3159</v>
      </c>
      <c r="K43" s="1" t="s">
        <v>433</v>
      </c>
      <c r="L43" s="4" t="s">
        <v>432</v>
      </c>
      <c r="M43" s="1" t="s">
        <v>434</v>
      </c>
      <c r="N43" s="1" t="s">
        <v>3182</v>
      </c>
      <c r="O43" s="1" t="s">
        <v>296</v>
      </c>
      <c r="P43" s="1">
        <v>85296</v>
      </c>
      <c r="V43" s="2"/>
      <c r="W43" s="3"/>
    </row>
    <row r="44" spans="1:23" s="1" customFormat="1" x14ac:dyDescent="0.25">
      <c r="A44" s="8" t="s">
        <v>4883</v>
      </c>
      <c r="B44" s="1">
        <v>25</v>
      </c>
      <c r="C44" s="6">
        <v>42299</v>
      </c>
      <c r="D44" s="6">
        <v>41942</v>
      </c>
      <c r="E44" s="2"/>
      <c r="F44" s="1" t="s">
        <v>297</v>
      </c>
      <c r="G44" s="1" t="s">
        <v>3162</v>
      </c>
      <c r="H44" s="1" t="s">
        <v>3158</v>
      </c>
      <c r="I44" s="1" t="s">
        <v>3260</v>
      </c>
      <c r="J44" s="1" t="s">
        <v>707</v>
      </c>
      <c r="K44" s="1" t="s">
        <v>345</v>
      </c>
      <c r="L44" s="4"/>
      <c r="M44" s="1" t="s">
        <v>346</v>
      </c>
      <c r="N44" s="1" t="s">
        <v>488</v>
      </c>
      <c r="O44" s="1" t="s">
        <v>296</v>
      </c>
      <c r="P44" s="1" t="s">
        <v>486</v>
      </c>
      <c r="V44" s="2"/>
      <c r="W44" s="3"/>
    </row>
    <row r="45" spans="1:23" s="1" customFormat="1" x14ac:dyDescent="0.25">
      <c r="A45" s="8" t="s">
        <v>4884</v>
      </c>
      <c r="B45" s="1">
        <v>25</v>
      </c>
      <c r="C45" s="6">
        <v>42285</v>
      </c>
      <c r="D45" s="6">
        <v>41921</v>
      </c>
      <c r="E45" s="2"/>
      <c r="G45" s="1" t="s">
        <v>3162</v>
      </c>
      <c r="H45" s="1" t="s">
        <v>3158</v>
      </c>
      <c r="I45" s="1" t="s">
        <v>5032</v>
      </c>
      <c r="J45" s="1" t="s">
        <v>5033</v>
      </c>
      <c r="K45" s="1" t="s">
        <v>909</v>
      </c>
      <c r="L45" s="4" t="s">
        <v>5034</v>
      </c>
      <c r="M45" s="1" t="s">
        <v>5036</v>
      </c>
      <c r="N45" s="1" t="s">
        <v>488</v>
      </c>
      <c r="O45" s="1" t="s">
        <v>296</v>
      </c>
      <c r="P45" s="1">
        <v>85205</v>
      </c>
      <c r="V45" s="2"/>
      <c r="W45" s="3"/>
    </row>
    <row r="46" spans="1:23" s="1" customFormat="1" x14ac:dyDescent="0.25">
      <c r="A46" s="8" t="s">
        <v>4889</v>
      </c>
      <c r="B46" s="1">
        <v>25</v>
      </c>
      <c r="C46" s="6">
        <v>42285</v>
      </c>
      <c r="D46" s="6">
        <v>41921</v>
      </c>
      <c r="E46" s="2"/>
      <c r="G46" s="1" t="s">
        <v>3162</v>
      </c>
      <c r="H46" s="1" t="s">
        <v>481</v>
      </c>
      <c r="I46" s="1" t="s">
        <v>2442</v>
      </c>
      <c r="J46" s="1" t="s">
        <v>2443</v>
      </c>
      <c r="K46" s="1" t="s">
        <v>486</v>
      </c>
      <c r="L46" s="4" t="s">
        <v>5119</v>
      </c>
      <c r="M46" s="1" t="s">
        <v>2444</v>
      </c>
      <c r="N46" s="1" t="s">
        <v>488</v>
      </c>
      <c r="O46" s="1" t="s">
        <v>296</v>
      </c>
      <c r="P46" s="1">
        <v>85205</v>
      </c>
      <c r="V46" s="2"/>
      <c r="W46" s="3"/>
    </row>
    <row r="47" spans="1:23" s="1" customFormat="1" x14ac:dyDescent="0.25">
      <c r="A47" s="8" t="s">
        <v>4840</v>
      </c>
      <c r="B47" s="1">
        <v>30</v>
      </c>
      <c r="C47" s="6"/>
      <c r="D47" s="6">
        <v>42003</v>
      </c>
      <c r="E47" s="2"/>
      <c r="G47" s="1" t="s">
        <v>3161</v>
      </c>
      <c r="H47" s="1" t="s">
        <v>481</v>
      </c>
      <c r="I47" s="1" t="s">
        <v>2828</v>
      </c>
      <c r="J47" s="1" t="s">
        <v>2829</v>
      </c>
      <c r="K47" s="1" t="s">
        <v>2830</v>
      </c>
      <c r="L47" s="4" t="s">
        <v>2832</v>
      </c>
      <c r="M47" s="1" t="s">
        <v>4416</v>
      </c>
      <c r="N47" s="1" t="s">
        <v>488</v>
      </c>
      <c r="O47" s="1" t="s">
        <v>296</v>
      </c>
      <c r="P47" s="1">
        <v>85209</v>
      </c>
      <c r="V47" s="2"/>
      <c r="W47" s="3"/>
    </row>
    <row r="48" spans="1:23" s="1" customFormat="1" x14ac:dyDescent="0.25">
      <c r="A48" s="8" t="s">
        <v>4841</v>
      </c>
      <c r="B48" s="1">
        <v>30</v>
      </c>
      <c r="C48" s="6"/>
      <c r="D48" s="6">
        <v>42003</v>
      </c>
      <c r="E48" s="2"/>
      <c r="G48" s="1" t="s">
        <v>3161</v>
      </c>
      <c r="H48" s="1" t="s">
        <v>3158</v>
      </c>
      <c r="I48" s="1" t="s">
        <v>2828</v>
      </c>
      <c r="J48" s="1" t="s">
        <v>4578</v>
      </c>
      <c r="K48" s="1" t="s">
        <v>2830</v>
      </c>
      <c r="L48" s="4" t="s">
        <v>2832</v>
      </c>
      <c r="M48" s="1" t="s">
        <v>4416</v>
      </c>
      <c r="N48" s="1" t="s">
        <v>488</v>
      </c>
      <c r="O48" s="1" t="s">
        <v>296</v>
      </c>
      <c r="P48" s="1">
        <v>85209</v>
      </c>
      <c r="V48" s="2"/>
      <c r="W48" s="3"/>
    </row>
    <row r="49" spans="1:23" s="1" customFormat="1" x14ac:dyDescent="0.25">
      <c r="A49" s="8" t="s">
        <v>4842</v>
      </c>
      <c r="B49" s="1">
        <v>30</v>
      </c>
      <c r="C49" s="2"/>
      <c r="D49" s="6"/>
      <c r="E49" s="2"/>
      <c r="H49" s="1" t="s">
        <v>481</v>
      </c>
      <c r="I49" s="1" t="s">
        <v>4482</v>
      </c>
      <c r="J49" s="1" t="s">
        <v>1761</v>
      </c>
      <c r="L49" s="4"/>
      <c r="W49" s="3"/>
    </row>
    <row r="50" spans="1:23" s="1" customFormat="1" x14ac:dyDescent="0.25">
      <c r="A50" s="8" t="s">
        <v>2638</v>
      </c>
      <c r="B50" s="1">
        <v>25</v>
      </c>
      <c r="C50" s="6">
        <v>42011</v>
      </c>
      <c r="D50" s="6"/>
      <c r="E50" s="2" t="s">
        <v>4712</v>
      </c>
      <c r="G50" s="1" t="s">
        <v>3161</v>
      </c>
      <c r="H50" s="1" t="s">
        <v>481</v>
      </c>
      <c r="I50" s="1" t="s">
        <v>4016</v>
      </c>
      <c r="J50" s="1" t="s">
        <v>4364</v>
      </c>
      <c r="V50" s="2"/>
      <c r="W50" s="3"/>
    </row>
    <row r="51" spans="1:23" s="1" customFormat="1" x14ac:dyDescent="0.25">
      <c r="A51" s="8" t="s">
        <v>2309</v>
      </c>
      <c r="B51" s="1">
        <v>25</v>
      </c>
      <c r="C51" s="6">
        <v>42313</v>
      </c>
      <c r="D51" s="6">
        <v>42040</v>
      </c>
      <c r="E51" s="2"/>
      <c r="G51" s="1" t="s">
        <v>3161</v>
      </c>
      <c r="H51" s="1" t="s">
        <v>3158</v>
      </c>
      <c r="I51" s="1" t="s">
        <v>1691</v>
      </c>
      <c r="J51" s="1" t="s">
        <v>1692</v>
      </c>
      <c r="K51" s="1" t="s">
        <v>5104</v>
      </c>
      <c r="L51" s="4" t="s">
        <v>3720</v>
      </c>
      <c r="M51" s="1" t="s">
        <v>5105</v>
      </c>
      <c r="N51" s="1" t="s">
        <v>5031</v>
      </c>
      <c r="O51" s="1" t="s">
        <v>296</v>
      </c>
      <c r="P51" s="1">
        <v>85219</v>
      </c>
      <c r="V51" s="2"/>
      <c r="W51" s="3"/>
    </row>
    <row r="52" spans="1:23" s="1" customFormat="1" x14ac:dyDescent="0.25">
      <c r="A52" s="8" t="s">
        <v>4802</v>
      </c>
      <c r="B52" s="1" t="s">
        <v>1058</v>
      </c>
      <c r="C52" s="6">
        <v>42285</v>
      </c>
      <c r="D52" s="6">
        <v>41921</v>
      </c>
      <c r="E52" s="2"/>
      <c r="G52" s="1" t="s">
        <v>3162</v>
      </c>
      <c r="H52" s="1" t="s">
        <v>3158</v>
      </c>
      <c r="I52" s="1" t="s">
        <v>5024</v>
      </c>
      <c r="J52" s="1" t="s">
        <v>5025</v>
      </c>
      <c r="K52" s="1" t="s">
        <v>3652</v>
      </c>
      <c r="L52" s="4"/>
      <c r="M52" s="1" t="s">
        <v>3022</v>
      </c>
      <c r="N52" s="1" t="s">
        <v>488</v>
      </c>
      <c r="O52" s="1" t="s">
        <v>296</v>
      </c>
      <c r="P52" s="1">
        <v>85208</v>
      </c>
      <c r="V52" s="2"/>
      <c r="W52" s="3"/>
    </row>
    <row r="53" spans="1:23" s="1" customFormat="1" x14ac:dyDescent="0.25">
      <c r="A53" s="8" t="s">
        <v>1900</v>
      </c>
      <c r="B53" s="1">
        <v>25</v>
      </c>
      <c r="C53" s="6">
        <v>42306</v>
      </c>
      <c r="D53" s="6">
        <v>41921</v>
      </c>
      <c r="E53" s="2"/>
      <c r="H53" s="1" t="s">
        <v>481</v>
      </c>
      <c r="I53" s="1" t="s">
        <v>4164</v>
      </c>
      <c r="J53" s="1" t="s">
        <v>3624</v>
      </c>
      <c r="K53" s="1" t="s">
        <v>3625</v>
      </c>
      <c r="L53" s="4" t="s">
        <v>3683</v>
      </c>
      <c r="M53" s="1" t="s">
        <v>983</v>
      </c>
      <c r="N53" s="1" t="s">
        <v>3182</v>
      </c>
      <c r="O53" s="1" t="s">
        <v>4426</v>
      </c>
      <c r="P53" s="1">
        <v>85233</v>
      </c>
      <c r="V53" s="2"/>
      <c r="W53" s="3"/>
    </row>
    <row r="54" spans="1:23" s="1" customFormat="1" x14ac:dyDescent="0.25">
      <c r="A54" s="8" t="s">
        <v>4804</v>
      </c>
      <c r="B54" s="1">
        <v>25</v>
      </c>
      <c r="C54" s="6">
        <v>42306</v>
      </c>
      <c r="D54" s="6">
        <v>41921</v>
      </c>
      <c r="E54" s="2"/>
      <c r="G54" s="1" t="s">
        <v>3161</v>
      </c>
      <c r="H54" s="1" t="s">
        <v>3158</v>
      </c>
      <c r="I54" s="1" t="s">
        <v>4489</v>
      </c>
      <c r="J54" s="1" t="s">
        <v>4490</v>
      </c>
      <c r="K54" s="1" t="s">
        <v>4163</v>
      </c>
      <c r="L54" s="4" t="s">
        <v>4162</v>
      </c>
      <c r="M54" s="1" t="s">
        <v>4917</v>
      </c>
      <c r="N54" s="1" t="s">
        <v>3192</v>
      </c>
      <c r="O54" s="1" t="s">
        <v>296</v>
      </c>
      <c r="P54" s="1">
        <v>85218</v>
      </c>
      <c r="V54" s="2"/>
      <c r="W54" s="3"/>
    </row>
    <row r="55" spans="1:23" s="1" customFormat="1" x14ac:dyDescent="0.25">
      <c r="A55" s="8" t="s">
        <v>4800</v>
      </c>
      <c r="B55" s="1">
        <v>25</v>
      </c>
      <c r="C55" s="6">
        <v>42306</v>
      </c>
      <c r="D55" s="6">
        <v>41921</v>
      </c>
      <c r="E55" s="2"/>
      <c r="F55" s="2"/>
      <c r="G55" s="1" t="s">
        <v>3162</v>
      </c>
      <c r="H55" s="1" t="s">
        <v>3158</v>
      </c>
      <c r="I55" s="1" t="s">
        <v>4022</v>
      </c>
      <c r="J55" s="1" t="s">
        <v>371</v>
      </c>
      <c r="K55" s="1" t="s">
        <v>372</v>
      </c>
      <c r="L55" s="4"/>
      <c r="M55" s="1" t="s">
        <v>3967</v>
      </c>
      <c r="N55" s="1" t="s">
        <v>488</v>
      </c>
      <c r="O55" s="1" t="s">
        <v>296</v>
      </c>
      <c r="P55" s="1">
        <v>85206</v>
      </c>
      <c r="V55" s="2"/>
      <c r="W55" s="3"/>
    </row>
    <row r="56" spans="1:23" s="1" customFormat="1" x14ac:dyDescent="0.25">
      <c r="A56" s="8" t="s">
        <v>1318</v>
      </c>
      <c r="B56" s="1">
        <v>25</v>
      </c>
      <c r="C56" s="6">
        <v>42306</v>
      </c>
      <c r="D56" s="6">
        <v>41949</v>
      </c>
      <c r="E56" s="2"/>
      <c r="F56" s="2"/>
      <c r="G56" s="1" t="s">
        <v>3161</v>
      </c>
      <c r="H56" s="1" t="s">
        <v>481</v>
      </c>
      <c r="I56" s="1" t="s">
        <v>369</v>
      </c>
      <c r="J56" s="1" t="s">
        <v>299</v>
      </c>
      <c r="K56" s="1" t="s">
        <v>3656</v>
      </c>
      <c r="L56" s="4" t="s">
        <v>919</v>
      </c>
      <c r="M56" s="1" t="s">
        <v>5090</v>
      </c>
      <c r="N56" s="1" t="s">
        <v>488</v>
      </c>
      <c r="O56" s="1" t="s">
        <v>296</v>
      </c>
      <c r="P56" s="1">
        <v>85209</v>
      </c>
      <c r="V56" s="2"/>
      <c r="W56" s="3"/>
    </row>
    <row r="57" spans="1:23" s="1" customFormat="1" x14ac:dyDescent="0.25">
      <c r="A57" s="8" t="s">
        <v>1319</v>
      </c>
      <c r="B57" s="1">
        <v>25</v>
      </c>
      <c r="C57" s="6">
        <v>42348</v>
      </c>
      <c r="D57" s="6">
        <v>41921</v>
      </c>
      <c r="E57" s="2"/>
      <c r="F57" s="2"/>
      <c r="G57" s="1" t="s">
        <v>3162</v>
      </c>
      <c r="H57" s="1" t="s">
        <v>3158</v>
      </c>
      <c r="I57" s="1" t="s">
        <v>1967</v>
      </c>
      <c r="J57" s="1" t="s">
        <v>294</v>
      </c>
      <c r="K57" s="1" t="s">
        <v>4493</v>
      </c>
      <c r="L57" s="4"/>
      <c r="M57" s="1" t="s">
        <v>4923</v>
      </c>
      <c r="N57" s="1" t="s">
        <v>488</v>
      </c>
      <c r="O57" s="1" t="s">
        <v>296</v>
      </c>
      <c r="P57" s="1">
        <v>85215</v>
      </c>
      <c r="V57" s="2"/>
      <c r="W57" s="3"/>
    </row>
    <row r="58" spans="1:23" s="1" customFormat="1" x14ac:dyDescent="0.25">
      <c r="A58" s="8" t="s">
        <v>1320</v>
      </c>
      <c r="B58" s="1">
        <v>25</v>
      </c>
      <c r="C58" s="6">
        <v>42348</v>
      </c>
      <c r="D58" s="6">
        <v>41921</v>
      </c>
      <c r="E58" s="2"/>
      <c r="H58" s="1" t="s">
        <v>481</v>
      </c>
      <c r="I58" s="1" t="s">
        <v>824</v>
      </c>
      <c r="J58" s="1" t="s">
        <v>144</v>
      </c>
      <c r="K58" s="1" t="s">
        <v>825</v>
      </c>
      <c r="L58" s="4" t="s">
        <v>4358</v>
      </c>
      <c r="M58" s="1" t="s">
        <v>4923</v>
      </c>
      <c r="N58" s="1" t="s">
        <v>488</v>
      </c>
      <c r="O58" s="1" t="s">
        <v>296</v>
      </c>
      <c r="P58" s="1">
        <v>85215</v>
      </c>
      <c r="V58" s="2"/>
      <c r="W58" s="3"/>
    </row>
    <row r="59" spans="1:23" s="1" customFormat="1" x14ac:dyDescent="0.25">
      <c r="A59" s="8" t="s">
        <v>4890</v>
      </c>
      <c r="B59" s="1">
        <v>25</v>
      </c>
      <c r="C59" s="6">
        <v>42355</v>
      </c>
      <c r="D59" s="6">
        <v>41928</v>
      </c>
      <c r="E59" s="2"/>
      <c r="H59" s="1" t="s">
        <v>3158</v>
      </c>
      <c r="I59" s="1" t="s">
        <v>2160</v>
      </c>
      <c r="J59" s="1" t="s">
        <v>2161</v>
      </c>
      <c r="K59" s="1" t="s">
        <v>1247</v>
      </c>
      <c r="L59" s="4" t="s">
        <v>2162</v>
      </c>
      <c r="M59" s="1" t="s">
        <v>923</v>
      </c>
      <c r="N59" s="1" t="s">
        <v>924</v>
      </c>
      <c r="O59" s="1" t="s">
        <v>296</v>
      </c>
      <c r="P59" s="1">
        <v>85258</v>
      </c>
      <c r="V59" s="2"/>
      <c r="W59" s="3"/>
    </row>
    <row r="60" spans="1:23" s="1" customFormat="1" x14ac:dyDescent="0.25">
      <c r="A60" s="8" t="s">
        <v>2125</v>
      </c>
      <c r="B60" s="1">
        <v>25</v>
      </c>
      <c r="C60" s="6">
        <v>42313</v>
      </c>
      <c r="D60" s="6">
        <v>41928</v>
      </c>
      <c r="E60" s="2"/>
      <c r="H60" s="1" t="s">
        <v>3158</v>
      </c>
      <c r="I60" s="1" t="s">
        <v>1541</v>
      </c>
      <c r="J60" s="1" t="s">
        <v>1542</v>
      </c>
      <c r="K60" s="1" t="s">
        <v>1197</v>
      </c>
      <c r="L60" s="4" t="s">
        <v>1545</v>
      </c>
      <c r="M60" s="1" t="s">
        <v>98</v>
      </c>
      <c r="N60" s="1" t="s">
        <v>488</v>
      </c>
      <c r="O60" s="1" t="s">
        <v>296</v>
      </c>
      <c r="P60" s="1">
        <v>85206</v>
      </c>
      <c r="V60" s="2"/>
      <c r="W60" s="3"/>
    </row>
    <row r="61" spans="1:23" s="1" customFormat="1" x14ac:dyDescent="0.25">
      <c r="A61" s="8" t="s">
        <v>4843</v>
      </c>
      <c r="B61" s="1">
        <v>25</v>
      </c>
      <c r="C61" s="6">
        <v>42313</v>
      </c>
      <c r="D61" s="6">
        <v>41942</v>
      </c>
      <c r="E61" s="2"/>
      <c r="F61" s="2"/>
      <c r="G61" s="1" t="s">
        <v>3161</v>
      </c>
      <c r="H61" s="1" t="s">
        <v>481</v>
      </c>
      <c r="I61" s="1" t="s">
        <v>1521</v>
      </c>
      <c r="J61" s="1" t="s">
        <v>1522</v>
      </c>
      <c r="K61" s="1" t="s">
        <v>3602</v>
      </c>
      <c r="L61" s="4" t="s">
        <v>1523</v>
      </c>
      <c r="N61" s="1" t="s">
        <v>1524</v>
      </c>
      <c r="O61" s="1" t="s">
        <v>1525</v>
      </c>
      <c r="V61" s="2"/>
      <c r="W61" s="3"/>
    </row>
    <row r="62" spans="1:23" s="1" customFormat="1" x14ac:dyDescent="0.25">
      <c r="A62" s="7" t="s">
        <v>2307</v>
      </c>
      <c r="B62" s="1">
        <v>25</v>
      </c>
      <c r="C62" s="6"/>
      <c r="D62" s="6"/>
      <c r="E62" s="2"/>
      <c r="H62" s="1" t="s">
        <v>481</v>
      </c>
      <c r="I62" s="1" t="s">
        <v>763</v>
      </c>
      <c r="J62" s="1" t="s">
        <v>3440</v>
      </c>
      <c r="L62" s="4"/>
      <c r="V62" s="2"/>
      <c r="W62" s="3"/>
    </row>
    <row r="63" spans="1:23" s="1" customFormat="1" x14ac:dyDescent="0.25">
      <c r="A63" s="7" t="s">
        <v>2308</v>
      </c>
      <c r="B63" s="1">
        <v>25</v>
      </c>
      <c r="C63" s="2"/>
      <c r="D63" s="6"/>
      <c r="E63" s="2"/>
      <c r="H63" s="1" t="s">
        <v>3158</v>
      </c>
      <c r="I63" s="1" t="s">
        <v>763</v>
      </c>
      <c r="J63" s="1" t="s">
        <v>3441</v>
      </c>
      <c r="L63" s="4"/>
      <c r="V63" s="2"/>
      <c r="W63" s="3"/>
    </row>
    <row r="64" spans="1:23" s="1" customFormat="1" x14ac:dyDescent="0.25">
      <c r="A64" s="7" t="s">
        <v>2312</v>
      </c>
      <c r="B64" s="1">
        <v>25</v>
      </c>
      <c r="C64" s="2"/>
      <c r="D64" s="6"/>
      <c r="E64" s="2"/>
      <c r="H64" s="1" t="s">
        <v>3158</v>
      </c>
      <c r="I64" s="1" t="s">
        <v>763</v>
      </c>
      <c r="J64" s="1" t="s">
        <v>3442</v>
      </c>
      <c r="L64" s="4"/>
      <c r="V64" s="2"/>
      <c r="W64" s="3"/>
    </row>
    <row r="65" spans="1:23" s="1" customFormat="1" x14ac:dyDescent="0.25">
      <c r="A65" s="7" t="s">
        <v>2311</v>
      </c>
      <c r="B65" s="1">
        <v>25</v>
      </c>
      <c r="C65" s="2"/>
      <c r="D65" s="6"/>
      <c r="E65" s="2"/>
      <c r="H65" s="1" t="s">
        <v>3158</v>
      </c>
      <c r="I65" s="1" t="s">
        <v>763</v>
      </c>
      <c r="J65" s="1" t="s">
        <v>3443</v>
      </c>
      <c r="L65" s="4"/>
      <c r="V65" s="2"/>
      <c r="W65" s="3"/>
    </row>
    <row r="66" spans="1:23" s="1" customFormat="1" x14ac:dyDescent="0.25">
      <c r="A66" s="7" t="s">
        <v>3364</v>
      </c>
      <c r="B66" s="1">
        <v>25</v>
      </c>
      <c r="C66" s="6"/>
      <c r="D66" s="6"/>
      <c r="E66" s="2"/>
      <c r="H66" s="1" t="s">
        <v>481</v>
      </c>
      <c r="I66" s="1" t="s">
        <v>763</v>
      </c>
      <c r="J66" s="1" t="s">
        <v>3444</v>
      </c>
      <c r="L66" s="4"/>
      <c r="V66" s="2"/>
      <c r="W66" s="3"/>
    </row>
    <row r="67" spans="1:23" s="1" customFormat="1" x14ac:dyDescent="0.25">
      <c r="A67" s="7" t="s">
        <v>3377</v>
      </c>
      <c r="B67" s="1">
        <v>25</v>
      </c>
      <c r="C67" s="6"/>
      <c r="D67" s="6"/>
      <c r="E67" s="2"/>
      <c r="H67" s="1" t="s">
        <v>481</v>
      </c>
      <c r="I67" s="1" t="s">
        <v>763</v>
      </c>
      <c r="J67" s="1" t="s">
        <v>3444</v>
      </c>
      <c r="L67" s="4"/>
      <c r="V67" s="2"/>
      <c r="W67" s="3"/>
    </row>
    <row r="68" spans="1:23" s="1" customFormat="1" x14ac:dyDescent="0.25">
      <c r="A68" s="7" t="s">
        <v>4891</v>
      </c>
      <c r="B68" s="1">
        <v>25</v>
      </c>
      <c r="C68" s="6"/>
      <c r="D68" s="6"/>
      <c r="E68" s="2"/>
      <c r="H68" s="1" t="s">
        <v>3158</v>
      </c>
      <c r="I68" s="1" t="s">
        <v>763</v>
      </c>
      <c r="J68" s="1" t="s">
        <v>3444</v>
      </c>
      <c r="L68" s="4"/>
      <c r="W68" s="3"/>
    </row>
    <row r="69" spans="1:23" s="1" customFormat="1" x14ac:dyDescent="0.25">
      <c r="A69" s="7" t="s">
        <v>965</v>
      </c>
      <c r="B69" s="1">
        <v>25</v>
      </c>
      <c r="C69" s="6"/>
      <c r="D69" s="6"/>
      <c r="E69" s="2"/>
      <c r="H69" s="1" t="s">
        <v>481</v>
      </c>
      <c r="I69" s="1" t="s">
        <v>763</v>
      </c>
      <c r="J69" s="1" t="s">
        <v>3444</v>
      </c>
      <c r="L69" s="4"/>
      <c r="V69" s="2"/>
      <c r="W69" s="3"/>
    </row>
    <row r="70" spans="1:23" s="1" customFormat="1" x14ac:dyDescent="0.25">
      <c r="A70" s="7" t="s">
        <v>966</v>
      </c>
      <c r="B70" s="1">
        <v>25</v>
      </c>
      <c r="C70" s="6"/>
      <c r="D70" s="6"/>
      <c r="E70" s="2"/>
      <c r="H70" s="1" t="s">
        <v>3158</v>
      </c>
      <c r="I70" s="1" t="s">
        <v>763</v>
      </c>
      <c r="J70" s="1" t="s">
        <v>3444</v>
      </c>
      <c r="L70" s="4"/>
      <c r="V70" s="2"/>
      <c r="W70" s="3"/>
    </row>
    <row r="71" spans="1:23" s="1" customFormat="1" x14ac:dyDescent="0.25">
      <c r="A71" s="7" t="s">
        <v>1670</v>
      </c>
      <c r="B71" s="1">
        <v>25</v>
      </c>
      <c r="C71" s="6"/>
      <c r="D71" s="6"/>
      <c r="E71" s="2"/>
      <c r="H71" s="1" t="s">
        <v>481</v>
      </c>
      <c r="I71" s="1" t="s">
        <v>763</v>
      </c>
      <c r="J71" s="1" t="s">
        <v>3444</v>
      </c>
      <c r="L71" s="4"/>
      <c r="V71" s="2"/>
      <c r="W71" s="3"/>
    </row>
    <row r="72" spans="1:23" s="1" customFormat="1" x14ac:dyDescent="0.25">
      <c r="A72" s="8" t="s">
        <v>4844</v>
      </c>
      <c r="B72" s="1" t="s">
        <v>1058</v>
      </c>
      <c r="C72" s="6">
        <v>42285</v>
      </c>
      <c r="D72" s="6">
        <v>41928</v>
      </c>
      <c r="E72" s="2"/>
      <c r="G72" s="1" t="s">
        <v>3162</v>
      </c>
      <c r="H72" s="1" t="s">
        <v>3158</v>
      </c>
      <c r="I72" s="1" t="s">
        <v>440</v>
      </c>
      <c r="J72" s="1" t="s">
        <v>705</v>
      </c>
      <c r="K72" s="1" t="s">
        <v>3726</v>
      </c>
      <c r="L72" s="4" t="s">
        <v>446</v>
      </c>
      <c r="M72" s="1" t="s">
        <v>1994</v>
      </c>
      <c r="N72" s="1" t="s">
        <v>488</v>
      </c>
      <c r="O72" s="1" t="s">
        <v>296</v>
      </c>
      <c r="P72" s="1">
        <v>85209</v>
      </c>
      <c r="V72" s="2"/>
      <c r="W72" s="3"/>
    </row>
    <row r="73" spans="1:23" s="1" customFormat="1" x14ac:dyDescent="0.25">
      <c r="A73" s="8" t="s">
        <v>4845</v>
      </c>
      <c r="B73" s="1">
        <v>25</v>
      </c>
      <c r="C73" s="6">
        <v>42320</v>
      </c>
      <c r="D73" s="6">
        <v>41949</v>
      </c>
      <c r="E73" s="2"/>
      <c r="G73" s="1" t="s">
        <v>3161</v>
      </c>
      <c r="H73" s="1" t="s">
        <v>481</v>
      </c>
      <c r="I73" s="1" t="s">
        <v>351</v>
      </c>
      <c r="J73" s="1" t="s">
        <v>708</v>
      </c>
      <c r="K73" s="1" t="s">
        <v>353</v>
      </c>
      <c r="L73" s="4" t="s">
        <v>495</v>
      </c>
      <c r="M73" s="1" t="s">
        <v>354</v>
      </c>
      <c r="N73" s="1" t="s">
        <v>355</v>
      </c>
      <c r="O73" s="1" t="s">
        <v>356</v>
      </c>
      <c r="P73" s="1">
        <v>58711</v>
      </c>
      <c r="V73" s="2"/>
      <c r="W73" s="3"/>
    </row>
    <row r="74" spans="1:23" s="1" customFormat="1" x14ac:dyDescent="0.25">
      <c r="A74" s="8" t="s">
        <v>2857</v>
      </c>
      <c r="B74" s="1">
        <v>30</v>
      </c>
      <c r="C74" s="2"/>
      <c r="D74" s="2"/>
      <c r="E74" s="2"/>
      <c r="H74" s="1" t="s">
        <v>3158</v>
      </c>
      <c r="I74" s="1" t="s">
        <v>2334</v>
      </c>
      <c r="J74" s="1" t="s">
        <v>2335</v>
      </c>
      <c r="L74" s="4"/>
      <c r="V74" s="2"/>
      <c r="W74" s="3"/>
    </row>
    <row r="75" spans="1:23" s="1" customFormat="1" x14ac:dyDescent="0.25">
      <c r="A75" s="8" t="s">
        <v>2858</v>
      </c>
      <c r="B75" s="1">
        <v>30</v>
      </c>
      <c r="C75" s="2"/>
      <c r="D75" s="2"/>
      <c r="E75" s="2"/>
      <c r="H75" s="1" t="s">
        <v>481</v>
      </c>
      <c r="I75" s="1" t="s">
        <v>2334</v>
      </c>
      <c r="J75" s="1" t="s">
        <v>2336</v>
      </c>
      <c r="L75" s="4"/>
      <c r="V75" s="2"/>
      <c r="W75" s="3"/>
    </row>
    <row r="76" spans="1:23" s="1" customFormat="1" x14ac:dyDescent="0.25">
      <c r="A76" s="8" t="s">
        <v>3628</v>
      </c>
      <c r="B76" s="1">
        <v>30</v>
      </c>
      <c r="C76" s="2"/>
      <c r="D76" s="2"/>
      <c r="E76" s="2"/>
      <c r="H76" s="1" t="s">
        <v>3158</v>
      </c>
      <c r="I76" s="1" t="s">
        <v>4476</v>
      </c>
      <c r="J76" s="1" t="s">
        <v>5033</v>
      </c>
      <c r="L76" s="4"/>
      <c r="V76" s="2"/>
      <c r="W76" s="3"/>
    </row>
    <row r="77" spans="1:23" s="1" customFormat="1" x14ac:dyDescent="0.25">
      <c r="A77" s="8" t="s">
        <v>3629</v>
      </c>
      <c r="B77" s="1">
        <v>30</v>
      </c>
      <c r="C77" s="2"/>
      <c r="D77" s="2"/>
      <c r="E77" s="2"/>
      <c r="H77" s="1" t="s">
        <v>481</v>
      </c>
      <c r="I77" s="1" t="s">
        <v>4476</v>
      </c>
      <c r="J77" s="1" t="s">
        <v>4477</v>
      </c>
      <c r="L77" s="4"/>
      <c r="V77" s="2"/>
      <c r="W77" s="3"/>
    </row>
    <row r="78" spans="1:23" s="1" customFormat="1" x14ac:dyDescent="0.25">
      <c r="A78" s="8" t="s">
        <v>3630</v>
      </c>
      <c r="B78" s="1">
        <v>30</v>
      </c>
      <c r="C78" s="2"/>
      <c r="D78" s="2"/>
      <c r="E78" s="2"/>
      <c r="H78" s="1" t="s">
        <v>481</v>
      </c>
      <c r="I78" s="1" t="s">
        <v>4473</v>
      </c>
      <c r="J78" s="1" t="s">
        <v>2674</v>
      </c>
      <c r="L78" s="4"/>
      <c r="V78" s="2"/>
      <c r="W78" s="3"/>
    </row>
    <row r="79" spans="1:23" s="1" customFormat="1" x14ac:dyDescent="0.25">
      <c r="A79" s="8" t="s">
        <v>3631</v>
      </c>
      <c r="B79" s="1">
        <v>30</v>
      </c>
      <c r="C79" s="2"/>
      <c r="D79" s="2"/>
      <c r="E79" s="2"/>
      <c r="H79" s="1" t="s">
        <v>3158</v>
      </c>
      <c r="I79" s="1" t="s">
        <v>4473</v>
      </c>
      <c r="J79" s="1" t="s">
        <v>4474</v>
      </c>
      <c r="L79" s="4"/>
      <c r="V79" s="2"/>
      <c r="W79" s="3"/>
    </row>
    <row r="80" spans="1:23" s="1" customFormat="1" x14ac:dyDescent="0.25">
      <c r="A80" s="8" t="s">
        <v>762</v>
      </c>
      <c r="B80" s="1">
        <v>25</v>
      </c>
      <c r="C80" s="6">
        <v>42285</v>
      </c>
      <c r="D80" s="6">
        <v>41921</v>
      </c>
      <c r="E80" s="2"/>
      <c r="G80" s="1" t="s">
        <v>3162</v>
      </c>
      <c r="H80" s="1" t="s">
        <v>3158</v>
      </c>
      <c r="I80" s="1" t="s">
        <v>325</v>
      </c>
      <c r="J80" s="1" t="s">
        <v>326</v>
      </c>
      <c r="K80" s="1" t="s">
        <v>1179</v>
      </c>
      <c r="L80" s="4" t="s">
        <v>327</v>
      </c>
      <c r="M80" s="1" t="s">
        <v>329</v>
      </c>
      <c r="N80" s="1" t="s">
        <v>5031</v>
      </c>
      <c r="O80" s="1" t="s">
        <v>296</v>
      </c>
      <c r="P80" s="1">
        <v>85178</v>
      </c>
      <c r="V80" s="2"/>
      <c r="W80" s="3"/>
    </row>
    <row r="81" spans="1:23" s="1" customFormat="1" x14ac:dyDescent="0.25">
      <c r="A81" s="8" t="s">
        <v>773</v>
      </c>
      <c r="B81" s="1">
        <v>25</v>
      </c>
      <c r="C81" s="6"/>
      <c r="D81" s="6"/>
      <c r="E81" s="2"/>
      <c r="H81" s="1" t="s">
        <v>481</v>
      </c>
      <c r="I81" s="1" t="s">
        <v>325</v>
      </c>
      <c r="J81" s="1" t="s">
        <v>3082</v>
      </c>
      <c r="L81" s="4"/>
      <c r="V81" s="2"/>
      <c r="W81" s="3"/>
    </row>
    <row r="82" spans="1:23" s="1" customFormat="1" x14ac:dyDescent="0.25">
      <c r="A82" s="8" t="s">
        <v>774</v>
      </c>
      <c r="B82" s="1">
        <v>25</v>
      </c>
      <c r="C82" s="6"/>
      <c r="D82" s="6"/>
      <c r="E82" s="2"/>
      <c r="H82" s="1" t="s">
        <v>3158</v>
      </c>
      <c r="I82" s="1" t="s">
        <v>325</v>
      </c>
      <c r="J82" s="1" t="s">
        <v>4464</v>
      </c>
      <c r="L82" s="4"/>
      <c r="V82" s="2"/>
      <c r="W82" s="3"/>
    </row>
    <row r="83" spans="1:23" s="1" customFormat="1" x14ac:dyDescent="0.25">
      <c r="A83" s="8" t="s">
        <v>775</v>
      </c>
      <c r="B83" s="1">
        <v>25</v>
      </c>
      <c r="C83" s="6">
        <v>42285</v>
      </c>
      <c r="D83" s="6"/>
      <c r="E83" s="2" t="s">
        <v>4712</v>
      </c>
      <c r="H83" s="1" t="s">
        <v>3158</v>
      </c>
      <c r="I83" s="1" t="s">
        <v>573</v>
      </c>
      <c r="J83" s="1" t="s">
        <v>1536</v>
      </c>
      <c r="K83" s="1" t="s">
        <v>575</v>
      </c>
      <c r="L83" s="4" t="s">
        <v>1619</v>
      </c>
      <c r="M83" s="1" t="s">
        <v>1620</v>
      </c>
      <c r="N83" s="1" t="s">
        <v>5031</v>
      </c>
      <c r="O83" s="1" t="s">
        <v>296</v>
      </c>
      <c r="P83" s="1">
        <v>85119</v>
      </c>
      <c r="V83" s="2"/>
      <c r="W83" s="3"/>
    </row>
    <row r="84" spans="1:23" s="1" customFormat="1" x14ac:dyDescent="0.25">
      <c r="A84" s="8" t="s">
        <v>776</v>
      </c>
      <c r="B84" s="1">
        <v>30</v>
      </c>
      <c r="C84" s="2"/>
      <c r="D84" s="2"/>
      <c r="E84" s="2"/>
      <c r="G84" s="1" t="s">
        <v>3161</v>
      </c>
      <c r="H84" s="1" t="s">
        <v>3158</v>
      </c>
      <c r="I84" s="1" t="s">
        <v>5021</v>
      </c>
      <c r="J84" s="1" t="s">
        <v>3665</v>
      </c>
      <c r="L84" s="4" t="s">
        <v>147</v>
      </c>
      <c r="W84" s="3"/>
    </row>
    <row r="85" spans="1:23" s="1" customFormat="1" x14ac:dyDescent="0.25">
      <c r="A85" s="8" t="s">
        <v>1587</v>
      </c>
      <c r="B85" s="1">
        <v>30</v>
      </c>
      <c r="C85" s="2"/>
      <c r="D85" s="2"/>
      <c r="E85" s="2"/>
      <c r="G85" s="1" t="s">
        <v>3161</v>
      </c>
      <c r="H85" s="1" t="s">
        <v>481</v>
      </c>
      <c r="I85" s="1" t="s">
        <v>5021</v>
      </c>
      <c r="J85" s="1" t="s">
        <v>5022</v>
      </c>
      <c r="L85" s="4" t="s">
        <v>147</v>
      </c>
      <c r="V85" s="2"/>
      <c r="W85" s="3"/>
    </row>
    <row r="86" spans="1:23" s="1" customFormat="1" x14ac:dyDescent="0.25">
      <c r="A86" s="8" t="s">
        <v>3632</v>
      </c>
      <c r="B86" s="1">
        <v>30</v>
      </c>
      <c r="D86" s="6"/>
      <c r="E86" s="2" t="s">
        <v>4712</v>
      </c>
      <c r="G86" s="1" t="s">
        <v>3161</v>
      </c>
      <c r="H86" s="1" t="s">
        <v>3158</v>
      </c>
      <c r="I86" s="1" t="s">
        <v>4457</v>
      </c>
      <c r="J86" s="1" t="s">
        <v>3722</v>
      </c>
      <c r="K86" s="1" t="s">
        <v>4458</v>
      </c>
      <c r="L86" s="4"/>
      <c r="V86" s="2"/>
      <c r="W86" s="3"/>
    </row>
    <row r="87" spans="1:23" s="1" customFormat="1" x14ac:dyDescent="0.25">
      <c r="A87" s="8" t="s">
        <v>3633</v>
      </c>
      <c r="B87" s="1">
        <v>30</v>
      </c>
      <c r="C87" s="6"/>
      <c r="D87" s="6"/>
      <c r="E87" s="2" t="s">
        <v>4712</v>
      </c>
      <c r="H87" s="1" t="s">
        <v>3158</v>
      </c>
      <c r="I87" s="1" t="s">
        <v>4456</v>
      </c>
      <c r="J87" s="1" t="s">
        <v>436</v>
      </c>
      <c r="L87" s="4"/>
      <c r="V87" s="2"/>
      <c r="W87" s="3"/>
    </row>
    <row r="88" spans="1:23" s="1" customFormat="1" x14ac:dyDescent="0.25">
      <c r="A88" s="8" t="s">
        <v>3634</v>
      </c>
      <c r="B88" s="1">
        <v>25</v>
      </c>
      <c r="C88" s="6">
        <v>42306</v>
      </c>
      <c r="D88" s="6">
        <v>41956</v>
      </c>
      <c r="E88" s="2"/>
      <c r="G88" s="1" t="s">
        <v>3161</v>
      </c>
      <c r="H88" s="1" t="s">
        <v>3158</v>
      </c>
      <c r="I88" s="1" t="s">
        <v>2676</v>
      </c>
      <c r="J88" s="1" t="s">
        <v>2677</v>
      </c>
      <c r="K88" s="1" t="s">
        <v>2679</v>
      </c>
      <c r="L88" s="4" t="s">
        <v>2678</v>
      </c>
      <c r="M88" s="1" t="s">
        <v>3716</v>
      </c>
      <c r="N88" s="1" t="s">
        <v>5031</v>
      </c>
      <c r="O88" s="1" t="s">
        <v>296</v>
      </c>
      <c r="P88" s="1">
        <v>85120</v>
      </c>
      <c r="V88" s="2"/>
      <c r="W88" s="3"/>
    </row>
    <row r="89" spans="1:23" s="1" customFormat="1" x14ac:dyDescent="0.25">
      <c r="A89" s="8" t="s">
        <v>3635</v>
      </c>
      <c r="B89" s="1">
        <v>25</v>
      </c>
      <c r="C89" s="6">
        <v>42299</v>
      </c>
      <c r="D89" s="6">
        <v>41935</v>
      </c>
      <c r="E89" s="2"/>
      <c r="G89" s="1" t="s">
        <v>3162</v>
      </c>
      <c r="H89" s="1" t="s">
        <v>3158</v>
      </c>
      <c r="I89" s="1" t="s">
        <v>1250</v>
      </c>
      <c r="J89" s="1" t="s">
        <v>2690</v>
      </c>
      <c r="K89" s="1" t="s">
        <v>1249</v>
      </c>
      <c r="L89" s="4" t="s">
        <v>2689</v>
      </c>
      <c r="M89" s="1" t="s">
        <v>2688</v>
      </c>
      <c r="N89" s="1" t="s">
        <v>3182</v>
      </c>
      <c r="O89" s="1" t="s">
        <v>296</v>
      </c>
      <c r="P89" s="1">
        <v>85234</v>
      </c>
      <c r="V89" s="2"/>
      <c r="W89" s="3"/>
    </row>
    <row r="90" spans="1:23" s="1" customFormat="1" x14ac:dyDescent="0.25">
      <c r="A90" s="8" t="s">
        <v>3636</v>
      </c>
      <c r="B90" s="1">
        <v>25</v>
      </c>
      <c r="C90" s="6">
        <v>42376</v>
      </c>
      <c r="D90" s="6">
        <v>42012</v>
      </c>
      <c r="E90" s="2"/>
      <c r="G90" s="1" t="s">
        <v>3161</v>
      </c>
      <c r="H90" s="1" t="s">
        <v>3158</v>
      </c>
      <c r="I90" s="1" t="s">
        <v>1810</v>
      </c>
      <c r="J90" s="1" t="s">
        <v>2986</v>
      </c>
      <c r="K90" s="1" t="s">
        <v>1815</v>
      </c>
      <c r="L90" s="4" t="s">
        <v>5184</v>
      </c>
      <c r="M90" s="1" t="s">
        <v>2941</v>
      </c>
      <c r="N90" s="1" t="s">
        <v>3201</v>
      </c>
      <c r="O90" s="1" t="s">
        <v>615</v>
      </c>
      <c r="P90" s="1">
        <v>48134</v>
      </c>
      <c r="V90" s="2"/>
      <c r="W90" s="3"/>
    </row>
    <row r="91" spans="1:23" s="1" customFormat="1" x14ac:dyDescent="0.25">
      <c r="A91" s="8" t="s">
        <v>764</v>
      </c>
      <c r="B91" s="1">
        <v>25</v>
      </c>
      <c r="C91" s="6">
        <v>42376</v>
      </c>
      <c r="D91" s="6">
        <v>42012</v>
      </c>
      <c r="E91" s="2"/>
      <c r="G91" s="1" t="s">
        <v>3161</v>
      </c>
      <c r="H91" s="1" t="s">
        <v>481</v>
      </c>
      <c r="I91" s="1" t="s">
        <v>5181</v>
      </c>
      <c r="J91" s="1" t="s">
        <v>3030</v>
      </c>
      <c r="K91" s="1" t="s">
        <v>1815</v>
      </c>
      <c r="L91" s="4" t="s">
        <v>5184</v>
      </c>
      <c r="M91" s="1" t="s">
        <v>2941</v>
      </c>
      <c r="N91" s="1" t="s">
        <v>3201</v>
      </c>
      <c r="O91" s="1" t="s">
        <v>615</v>
      </c>
      <c r="P91" s="1">
        <v>48134</v>
      </c>
      <c r="V91" s="2"/>
      <c r="W91" s="3"/>
    </row>
    <row r="92" spans="1:23" s="1" customFormat="1" x14ac:dyDescent="0.25">
      <c r="A92" s="8" t="s">
        <v>765</v>
      </c>
      <c r="B92" s="1">
        <v>25</v>
      </c>
      <c r="C92" s="6">
        <v>42376</v>
      </c>
      <c r="D92" s="6"/>
      <c r="E92" s="2" t="s">
        <v>4712</v>
      </c>
      <c r="H92" s="1" t="s">
        <v>481</v>
      </c>
      <c r="I92" s="1" t="s">
        <v>4526</v>
      </c>
      <c r="J92" s="1" t="s">
        <v>4427</v>
      </c>
      <c r="L92" s="4"/>
      <c r="V92" s="2"/>
      <c r="W92" s="3"/>
    </row>
    <row r="93" spans="1:23" s="1" customFormat="1" x14ac:dyDescent="0.25">
      <c r="A93" s="8" t="s">
        <v>766</v>
      </c>
      <c r="B93" s="1">
        <v>25</v>
      </c>
      <c r="C93" s="6"/>
      <c r="D93" s="6"/>
      <c r="E93" s="2"/>
      <c r="H93" s="1" t="s">
        <v>3158</v>
      </c>
      <c r="I93" s="1" t="s">
        <v>4621</v>
      </c>
      <c r="J93" s="1" t="s">
        <v>2690</v>
      </c>
      <c r="L93" s="4"/>
      <c r="V93" s="2"/>
      <c r="W93" s="3"/>
    </row>
    <row r="94" spans="1:23" s="1" customFormat="1" x14ac:dyDescent="0.25">
      <c r="A94" s="8" t="s">
        <v>767</v>
      </c>
      <c r="B94" s="1">
        <v>30</v>
      </c>
      <c r="C94" s="6"/>
      <c r="D94" s="6">
        <v>40934</v>
      </c>
      <c r="E94" s="2" t="s">
        <v>4712</v>
      </c>
      <c r="G94" s="1" t="s">
        <v>3161</v>
      </c>
      <c r="H94" s="1" t="s">
        <v>3158</v>
      </c>
      <c r="I94" s="1" t="s">
        <v>1634</v>
      </c>
      <c r="J94" s="1" t="s">
        <v>1635</v>
      </c>
      <c r="K94" s="1" t="s">
        <v>798</v>
      </c>
      <c r="L94" s="4" t="s">
        <v>1638</v>
      </c>
      <c r="M94" s="1" t="s">
        <v>1636</v>
      </c>
      <c r="N94" s="1" t="s">
        <v>1637</v>
      </c>
      <c r="O94" s="1" t="s">
        <v>615</v>
      </c>
      <c r="P94" s="1">
        <v>49307</v>
      </c>
      <c r="V94" s="2"/>
      <c r="W94" s="3"/>
    </row>
    <row r="95" spans="1:23" s="1" customFormat="1" x14ac:dyDescent="0.25">
      <c r="A95" s="8" t="s">
        <v>768</v>
      </c>
      <c r="B95" s="1">
        <v>30</v>
      </c>
      <c r="C95" s="6"/>
      <c r="D95" s="6">
        <v>40934</v>
      </c>
      <c r="E95" s="2" t="s">
        <v>4712</v>
      </c>
      <c r="G95" s="1" t="s">
        <v>3161</v>
      </c>
      <c r="H95" s="1" t="s">
        <v>481</v>
      </c>
      <c r="I95" s="1" t="s">
        <v>1634</v>
      </c>
      <c r="J95" s="1" t="s">
        <v>1639</v>
      </c>
      <c r="K95" s="1" t="s">
        <v>799</v>
      </c>
      <c r="L95" s="4" t="s">
        <v>1638</v>
      </c>
      <c r="M95" s="1" t="s">
        <v>1636</v>
      </c>
      <c r="N95" s="1" t="s">
        <v>1637</v>
      </c>
      <c r="O95" s="1" t="s">
        <v>615</v>
      </c>
      <c r="P95" s="1">
        <v>49307</v>
      </c>
      <c r="V95" s="2"/>
      <c r="W95" s="3"/>
    </row>
    <row r="96" spans="1:23" s="1" customFormat="1" x14ac:dyDescent="0.25">
      <c r="A96" s="8" t="s">
        <v>921</v>
      </c>
      <c r="B96" s="1" t="s">
        <v>1058</v>
      </c>
      <c r="C96" s="6">
        <v>42355</v>
      </c>
      <c r="D96" s="6">
        <v>41956</v>
      </c>
      <c r="E96" s="2"/>
      <c r="G96" s="1" t="s">
        <v>3161</v>
      </c>
      <c r="H96" s="1" t="s">
        <v>481</v>
      </c>
      <c r="I96" s="1" t="s">
        <v>651</v>
      </c>
      <c r="J96" s="1" t="s">
        <v>4151</v>
      </c>
      <c r="K96" s="1" t="s">
        <v>4814</v>
      </c>
      <c r="L96" s="4" t="s">
        <v>5028</v>
      </c>
      <c r="M96" s="1" t="s">
        <v>5030</v>
      </c>
      <c r="N96" s="1" t="s">
        <v>5031</v>
      </c>
      <c r="O96" s="1" t="s">
        <v>296</v>
      </c>
      <c r="P96" s="1">
        <v>85119</v>
      </c>
      <c r="V96" s="2"/>
      <c r="W96" s="3"/>
    </row>
    <row r="97" spans="1:23" s="1" customFormat="1" x14ac:dyDescent="0.25">
      <c r="A97" s="8" t="s">
        <v>922</v>
      </c>
      <c r="B97" s="1">
        <v>25</v>
      </c>
      <c r="C97" s="6">
        <v>42292</v>
      </c>
      <c r="D97" s="6">
        <v>41963</v>
      </c>
      <c r="E97" s="2"/>
      <c r="G97" s="1" t="s">
        <v>3162</v>
      </c>
      <c r="H97" s="1" t="s">
        <v>481</v>
      </c>
      <c r="I97" s="1" t="s">
        <v>1918</v>
      </c>
      <c r="J97" s="1" t="s">
        <v>299</v>
      </c>
      <c r="K97" s="1" t="s">
        <v>1919</v>
      </c>
      <c r="L97" s="4" t="s">
        <v>1920</v>
      </c>
      <c r="M97" s="1" t="s">
        <v>841</v>
      </c>
      <c r="N97" s="1" t="s">
        <v>650</v>
      </c>
      <c r="O97" s="1" t="s">
        <v>296</v>
      </c>
      <c r="P97" s="1">
        <v>85248</v>
      </c>
      <c r="V97" s="2"/>
      <c r="W97" s="3"/>
    </row>
    <row r="98" spans="1:23" s="1" customFormat="1" x14ac:dyDescent="0.25">
      <c r="A98" s="7" t="s">
        <v>4880</v>
      </c>
      <c r="B98" s="1">
        <v>25</v>
      </c>
      <c r="C98" s="6">
        <v>42306</v>
      </c>
      <c r="D98" s="6">
        <v>41991</v>
      </c>
      <c r="E98" s="2"/>
      <c r="H98" s="1" t="s">
        <v>3158</v>
      </c>
      <c r="I98" s="1" t="s">
        <v>2283</v>
      </c>
      <c r="J98" s="1" t="s">
        <v>788</v>
      </c>
      <c r="K98" s="1" t="s">
        <v>3813</v>
      </c>
      <c r="L98" s="4" t="s">
        <v>761</v>
      </c>
      <c r="V98" s="2"/>
      <c r="W98" s="3"/>
    </row>
    <row r="99" spans="1:23" s="1" customFormat="1" x14ac:dyDescent="0.25">
      <c r="A99" s="7" t="s">
        <v>4881</v>
      </c>
      <c r="B99" s="1">
        <v>25</v>
      </c>
      <c r="C99" s="6">
        <v>42306</v>
      </c>
      <c r="D99" s="6">
        <v>41991</v>
      </c>
      <c r="E99" s="2"/>
      <c r="H99" s="1" t="s">
        <v>481</v>
      </c>
      <c r="I99" s="1" t="s">
        <v>2283</v>
      </c>
      <c r="J99" s="1" t="s">
        <v>669</v>
      </c>
      <c r="K99" s="1" t="s">
        <v>801</v>
      </c>
      <c r="L99" s="4" t="s">
        <v>800</v>
      </c>
      <c r="V99" s="2"/>
      <c r="W99" s="3"/>
    </row>
    <row r="100" spans="1:23" s="1" customFormat="1" x14ac:dyDescent="0.25">
      <c r="A100" s="7" t="s">
        <v>4885</v>
      </c>
      <c r="B100" s="1">
        <v>25</v>
      </c>
      <c r="C100" s="6">
        <v>42320</v>
      </c>
      <c r="D100" s="6">
        <v>41956</v>
      </c>
      <c r="E100" s="2"/>
      <c r="G100" s="1" t="s">
        <v>3161</v>
      </c>
      <c r="H100" s="1" t="s">
        <v>481</v>
      </c>
      <c r="I100" s="1" t="s">
        <v>1912</v>
      </c>
      <c r="J100" s="1" t="s">
        <v>1913</v>
      </c>
      <c r="K100" s="1" t="s">
        <v>1914</v>
      </c>
      <c r="L100" s="4" t="s">
        <v>1915</v>
      </c>
      <c r="M100" s="1" t="s">
        <v>533</v>
      </c>
      <c r="N100" s="1" t="s">
        <v>488</v>
      </c>
      <c r="O100" s="1" t="s">
        <v>296</v>
      </c>
      <c r="V100" s="2"/>
      <c r="W100" s="3"/>
    </row>
    <row r="101" spans="1:23" s="1" customFormat="1" x14ac:dyDescent="0.25">
      <c r="A101" s="7" t="s">
        <v>4886</v>
      </c>
      <c r="B101" s="1">
        <v>25</v>
      </c>
      <c r="C101" s="6">
        <v>42320</v>
      </c>
      <c r="D101" s="6">
        <v>41956</v>
      </c>
      <c r="E101" s="2"/>
      <c r="G101" s="1" t="s">
        <v>3161</v>
      </c>
      <c r="H101" s="1" t="s">
        <v>3158</v>
      </c>
      <c r="I101" s="1" t="s">
        <v>1912</v>
      </c>
      <c r="J101" s="1" t="s">
        <v>1917</v>
      </c>
      <c r="K101" s="1" t="s">
        <v>1914</v>
      </c>
      <c r="L101" s="4" t="s">
        <v>806</v>
      </c>
      <c r="M101" s="1" t="s">
        <v>533</v>
      </c>
      <c r="N101" s="1" t="s">
        <v>488</v>
      </c>
      <c r="O101" s="1" t="s">
        <v>296</v>
      </c>
      <c r="V101" s="2"/>
      <c r="W101" s="3"/>
    </row>
    <row r="102" spans="1:23" s="1" customFormat="1" x14ac:dyDescent="0.25">
      <c r="A102" s="7" t="s">
        <v>4837</v>
      </c>
      <c r="B102" s="1">
        <v>25</v>
      </c>
      <c r="C102" s="6">
        <v>42306</v>
      </c>
      <c r="D102" s="6">
        <v>41921</v>
      </c>
      <c r="E102" s="2"/>
      <c r="G102" s="1" t="s">
        <v>3162</v>
      </c>
      <c r="H102" s="1" t="s">
        <v>3158</v>
      </c>
      <c r="I102" s="1" t="s">
        <v>5039</v>
      </c>
      <c r="J102" s="1" t="s">
        <v>703</v>
      </c>
      <c r="K102" s="1" t="s">
        <v>5041</v>
      </c>
      <c r="L102" s="4"/>
      <c r="M102" s="1" t="s">
        <v>499</v>
      </c>
      <c r="N102" s="1" t="s">
        <v>488</v>
      </c>
      <c r="O102" s="1" t="s">
        <v>296</v>
      </c>
      <c r="P102" s="1">
        <v>85028</v>
      </c>
      <c r="V102" s="2"/>
      <c r="W102" s="3"/>
    </row>
    <row r="103" spans="1:23" s="1" customFormat="1" x14ac:dyDescent="0.25">
      <c r="A103" s="7" t="s">
        <v>4838</v>
      </c>
      <c r="B103" s="1">
        <v>25</v>
      </c>
      <c r="C103" s="6">
        <v>42306</v>
      </c>
      <c r="D103" s="6">
        <v>41921</v>
      </c>
      <c r="E103" s="2"/>
      <c r="G103" s="1" t="s">
        <v>3162</v>
      </c>
      <c r="H103" s="1" t="s">
        <v>481</v>
      </c>
      <c r="I103" s="1" t="s">
        <v>5038</v>
      </c>
      <c r="J103" s="1" t="s">
        <v>116</v>
      </c>
      <c r="K103" s="1" t="s">
        <v>118</v>
      </c>
      <c r="L103" s="4" t="s">
        <v>2387</v>
      </c>
      <c r="M103" s="1" t="s">
        <v>119</v>
      </c>
      <c r="N103" s="1" t="s">
        <v>488</v>
      </c>
      <c r="O103" s="1" t="s">
        <v>296</v>
      </c>
      <c r="P103" s="1">
        <v>85205</v>
      </c>
      <c r="V103" s="2"/>
      <c r="W103" s="3"/>
    </row>
    <row r="104" spans="1:23" s="1" customFormat="1" x14ac:dyDescent="0.25">
      <c r="A104" s="7" t="s">
        <v>4036</v>
      </c>
      <c r="B104" s="1">
        <v>25</v>
      </c>
      <c r="C104" s="6">
        <v>42306</v>
      </c>
      <c r="D104" s="6">
        <v>41928</v>
      </c>
      <c r="E104" s="2"/>
      <c r="G104" s="1" t="s">
        <v>3161</v>
      </c>
      <c r="H104" s="1" t="s">
        <v>481</v>
      </c>
      <c r="I104" s="1" t="s">
        <v>2758</v>
      </c>
      <c r="J104" s="1" t="s">
        <v>361</v>
      </c>
      <c r="K104" s="1" t="s">
        <v>1199</v>
      </c>
      <c r="L104" s="4" t="s">
        <v>2759</v>
      </c>
      <c r="M104" s="1" t="s">
        <v>2761</v>
      </c>
      <c r="N104" s="1" t="s">
        <v>488</v>
      </c>
      <c r="O104" s="1" t="s">
        <v>296</v>
      </c>
      <c r="P104" s="1">
        <v>85209</v>
      </c>
      <c r="W104" s="3"/>
    </row>
    <row r="105" spans="1:23" s="1" customFormat="1" x14ac:dyDescent="0.25">
      <c r="A105" s="7" t="s">
        <v>4037</v>
      </c>
      <c r="B105" s="1">
        <v>25</v>
      </c>
      <c r="C105" s="6">
        <v>42306</v>
      </c>
      <c r="D105" s="6">
        <v>41928</v>
      </c>
      <c r="E105" s="2"/>
      <c r="G105" s="1" t="s">
        <v>3161</v>
      </c>
      <c r="H105" s="1" t="s">
        <v>3158</v>
      </c>
      <c r="I105" s="1" t="s">
        <v>2758</v>
      </c>
      <c r="J105" s="1" t="s">
        <v>2762</v>
      </c>
      <c r="K105" s="1" t="s">
        <v>1199</v>
      </c>
      <c r="L105" s="4" t="s">
        <v>2759</v>
      </c>
      <c r="M105" s="1" t="s">
        <v>2761</v>
      </c>
      <c r="N105" s="1" t="s">
        <v>3023</v>
      </c>
      <c r="O105" s="1" t="s">
        <v>296</v>
      </c>
      <c r="P105" s="1">
        <v>85209</v>
      </c>
      <c r="V105" s="2"/>
      <c r="W105" s="3"/>
    </row>
    <row r="106" spans="1:23" s="1" customFormat="1" x14ac:dyDescent="0.25">
      <c r="A106" s="7" t="s">
        <v>4038</v>
      </c>
      <c r="B106" s="1">
        <v>25</v>
      </c>
      <c r="C106" s="6">
        <v>42306</v>
      </c>
      <c r="D106" s="6">
        <v>41928</v>
      </c>
      <c r="E106" s="2"/>
      <c r="G106" s="1" t="s">
        <v>3161</v>
      </c>
      <c r="H106" s="1" t="s">
        <v>481</v>
      </c>
      <c r="I106" s="1" t="s">
        <v>2614</v>
      </c>
      <c r="J106" s="1" t="s">
        <v>4346</v>
      </c>
      <c r="K106" s="1" t="s">
        <v>795</v>
      </c>
      <c r="L106" s="4" t="s">
        <v>3695</v>
      </c>
      <c r="M106" s="1" t="s">
        <v>1995</v>
      </c>
      <c r="N106" s="1" t="s">
        <v>488</v>
      </c>
      <c r="O106" s="1" t="s">
        <v>296</v>
      </c>
      <c r="P106" s="1">
        <v>85209</v>
      </c>
      <c r="W106" s="3"/>
    </row>
    <row r="107" spans="1:23" s="1" customFormat="1" x14ac:dyDescent="0.25">
      <c r="A107" s="7" t="s">
        <v>4039</v>
      </c>
      <c r="B107" s="1">
        <v>25</v>
      </c>
      <c r="C107" s="6">
        <v>42306</v>
      </c>
      <c r="D107" s="6">
        <v>41928</v>
      </c>
      <c r="E107" s="2"/>
      <c r="G107" s="1" t="s">
        <v>3161</v>
      </c>
      <c r="H107" s="1" t="s">
        <v>3158</v>
      </c>
      <c r="I107" s="1" t="s">
        <v>2614</v>
      </c>
      <c r="J107" s="1" t="s">
        <v>371</v>
      </c>
      <c r="K107" s="1" t="s">
        <v>795</v>
      </c>
      <c r="L107" s="4" t="s">
        <v>3695</v>
      </c>
      <c r="M107" s="1" t="s">
        <v>1995</v>
      </c>
      <c r="N107" s="1" t="s">
        <v>488</v>
      </c>
      <c r="O107" s="1" t="s">
        <v>296</v>
      </c>
      <c r="P107" s="1">
        <v>85209</v>
      </c>
      <c r="V107" s="2"/>
      <c r="W107" s="3"/>
    </row>
    <row r="108" spans="1:23" s="1" customFormat="1" x14ac:dyDescent="0.25">
      <c r="A108" s="7" t="s">
        <v>4046</v>
      </c>
      <c r="B108" s="1">
        <v>25</v>
      </c>
      <c r="C108" s="6">
        <v>42306</v>
      </c>
      <c r="D108" s="6">
        <v>41928</v>
      </c>
      <c r="E108" s="2"/>
      <c r="F108" s="2"/>
      <c r="G108" s="1" t="s">
        <v>3161</v>
      </c>
      <c r="H108" s="1" t="s">
        <v>481</v>
      </c>
      <c r="I108" s="1" t="s">
        <v>493</v>
      </c>
      <c r="J108" s="1" t="s">
        <v>1532</v>
      </c>
      <c r="K108" s="1" t="s">
        <v>3402</v>
      </c>
      <c r="L108" s="4"/>
      <c r="M108" s="1" t="s">
        <v>1776</v>
      </c>
      <c r="N108" s="1" t="s">
        <v>488</v>
      </c>
      <c r="O108" s="1" t="s">
        <v>296</v>
      </c>
      <c r="P108" s="1">
        <v>85206</v>
      </c>
      <c r="V108" s="2"/>
      <c r="W108" s="3"/>
    </row>
    <row r="109" spans="1:23" s="1" customFormat="1" x14ac:dyDescent="0.25">
      <c r="A109" s="7" t="s">
        <v>4047</v>
      </c>
      <c r="B109" s="1">
        <v>25</v>
      </c>
      <c r="C109" s="6">
        <v>42306</v>
      </c>
      <c r="D109" s="6">
        <v>41928</v>
      </c>
      <c r="E109" s="2"/>
      <c r="F109" s="2"/>
      <c r="H109" s="1" t="s">
        <v>3158</v>
      </c>
      <c r="I109" s="1" t="s">
        <v>1793</v>
      </c>
      <c r="J109" s="1" t="s">
        <v>3470</v>
      </c>
      <c r="K109" s="1" t="s">
        <v>3402</v>
      </c>
      <c r="L109" s="4"/>
      <c r="M109" s="1" t="s">
        <v>1776</v>
      </c>
      <c r="N109" s="1" t="s">
        <v>488</v>
      </c>
      <c r="O109" s="1" t="s">
        <v>296</v>
      </c>
      <c r="P109" s="1">
        <v>85206</v>
      </c>
      <c r="V109" s="2"/>
      <c r="W109" s="3"/>
    </row>
    <row r="110" spans="1:23" s="1" customFormat="1" x14ac:dyDescent="0.25">
      <c r="A110" s="8" t="s">
        <v>4879</v>
      </c>
      <c r="B110" s="1">
        <v>25</v>
      </c>
      <c r="C110" s="6">
        <v>42320</v>
      </c>
      <c r="D110" s="6"/>
      <c r="E110" s="2" t="s">
        <v>4712</v>
      </c>
      <c r="H110" s="1" t="s">
        <v>481</v>
      </c>
      <c r="I110" s="1" t="s">
        <v>1281</v>
      </c>
      <c r="J110" s="1" t="s">
        <v>106</v>
      </c>
      <c r="L110" s="4"/>
      <c r="V110" s="2"/>
      <c r="W110" s="3"/>
    </row>
    <row r="111" spans="1:23" s="1" customFormat="1" x14ac:dyDescent="0.25">
      <c r="A111" s="8" t="s">
        <v>4887</v>
      </c>
      <c r="B111" s="1">
        <v>25</v>
      </c>
      <c r="C111" s="6">
        <v>42320</v>
      </c>
      <c r="D111" s="6"/>
      <c r="E111" s="2" t="s">
        <v>4712</v>
      </c>
      <c r="H111" s="1" t="s">
        <v>3158</v>
      </c>
      <c r="I111" s="1" t="s">
        <v>1281</v>
      </c>
      <c r="J111" s="1" t="s">
        <v>1282</v>
      </c>
      <c r="L111" s="4"/>
      <c r="V111" s="2"/>
      <c r="W111" s="3"/>
    </row>
    <row r="112" spans="1:23" s="1" customFormat="1" x14ac:dyDescent="0.25">
      <c r="A112" s="8" t="s">
        <v>1270</v>
      </c>
      <c r="B112" s="1">
        <v>25</v>
      </c>
      <c r="C112" s="6">
        <v>42285</v>
      </c>
      <c r="D112" s="6">
        <v>41921</v>
      </c>
      <c r="E112" s="2"/>
      <c r="F112" s="2"/>
      <c r="G112" s="1" t="s">
        <v>3162</v>
      </c>
      <c r="H112" s="1" t="s">
        <v>3158</v>
      </c>
      <c r="I112" s="1" t="s">
        <v>282</v>
      </c>
      <c r="J112" s="1" t="s">
        <v>281</v>
      </c>
      <c r="K112" s="1" t="s">
        <v>280</v>
      </c>
      <c r="L112" s="4" t="s">
        <v>285</v>
      </c>
      <c r="M112" s="1" t="s">
        <v>284</v>
      </c>
      <c r="N112" s="1" t="s">
        <v>488</v>
      </c>
      <c r="O112" s="1" t="s">
        <v>296</v>
      </c>
      <c r="P112" s="1">
        <v>85206</v>
      </c>
      <c r="W112" s="3"/>
    </row>
    <row r="113" spans="1:23" s="1" customFormat="1" x14ac:dyDescent="0.25">
      <c r="A113" s="8" t="s">
        <v>1271</v>
      </c>
      <c r="B113" s="1">
        <v>25</v>
      </c>
      <c r="C113" s="6">
        <v>42285</v>
      </c>
      <c r="D113" s="6">
        <v>41921</v>
      </c>
      <c r="E113" s="2"/>
      <c r="F113" s="2"/>
      <c r="G113" s="1" t="s">
        <v>3162</v>
      </c>
      <c r="H113" s="1" t="s">
        <v>481</v>
      </c>
      <c r="I113" s="1" t="s">
        <v>282</v>
      </c>
      <c r="J113" s="1" t="s">
        <v>576</v>
      </c>
      <c r="K113" s="1" t="s">
        <v>286</v>
      </c>
      <c r="L113" s="4" t="s">
        <v>285</v>
      </c>
      <c r="M113" s="1" t="s">
        <v>284</v>
      </c>
      <c r="N113" s="1" t="s">
        <v>488</v>
      </c>
      <c r="O113" s="1" t="s">
        <v>296</v>
      </c>
      <c r="P113" s="1">
        <v>85206</v>
      </c>
      <c r="W113" s="3"/>
    </row>
    <row r="114" spans="1:23" s="1" customFormat="1" x14ac:dyDescent="0.25">
      <c r="A114" s="8" t="s">
        <v>3985</v>
      </c>
      <c r="B114" s="1">
        <v>25</v>
      </c>
      <c r="C114" s="6">
        <v>42285</v>
      </c>
      <c r="D114" s="6">
        <v>41921</v>
      </c>
      <c r="E114" s="2"/>
      <c r="G114" s="1" t="s">
        <v>3162</v>
      </c>
      <c r="H114" s="1" t="s">
        <v>481</v>
      </c>
      <c r="I114" s="1" t="s">
        <v>3549</v>
      </c>
      <c r="J114" s="1" t="s">
        <v>4510</v>
      </c>
      <c r="K114" s="1" t="s">
        <v>4511</v>
      </c>
      <c r="L114" s="4" t="s">
        <v>3551</v>
      </c>
      <c r="M114" s="1" t="s">
        <v>3550</v>
      </c>
      <c r="N114" s="1" t="s">
        <v>488</v>
      </c>
      <c r="O114" s="1" t="s">
        <v>296</v>
      </c>
      <c r="P114" s="1">
        <v>85206</v>
      </c>
      <c r="V114" s="2"/>
      <c r="W114" s="3"/>
    </row>
    <row r="115" spans="1:23" s="1" customFormat="1" x14ac:dyDescent="0.25">
      <c r="A115" s="8" t="s">
        <v>3986</v>
      </c>
      <c r="B115" s="1">
        <v>25</v>
      </c>
      <c r="C115" s="6">
        <v>42285</v>
      </c>
      <c r="D115" s="6">
        <v>41921</v>
      </c>
      <c r="E115" s="2"/>
      <c r="G115" s="1" t="s">
        <v>3162</v>
      </c>
      <c r="H115" s="1" t="s">
        <v>3158</v>
      </c>
      <c r="I115" s="1" t="s">
        <v>3549</v>
      </c>
      <c r="J115" s="1" t="s">
        <v>1692</v>
      </c>
      <c r="K115" s="1" t="s">
        <v>4511</v>
      </c>
      <c r="L115" s="4" t="s">
        <v>1044</v>
      </c>
      <c r="M115" s="1" t="s">
        <v>3550</v>
      </c>
      <c r="N115" s="1" t="s">
        <v>488</v>
      </c>
      <c r="O115" s="1" t="s">
        <v>296</v>
      </c>
      <c r="P115" s="1">
        <v>85206</v>
      </c>
      <c r="V115" s="2"/>
      <c r="W115" s="3"/>
    </row>
    <row r="116" spans="1:23" s="1" customFormat="1" x14ac:dyDescent="0.25">
      <c r="A116" s="1" t="s">
        <v>4876</v>
      </c>
      <c r="B116" s="1">
        <v>30</v>
      </c>
      <c r="C116" s="6"/>
      <c r="D116" s="6">
        <v>41242</v>
      </c>
      <c r="E116" s="2"/>
      <c r="G116" s="1" t="s">
        <v>3162</v>
      </c>
      <c r="H116" s="1" t="s">
        <v>481</v>
      </c>
      <c r="I116" s="1" t="s">
        <v>3177</v>
      </c>
      <c r="J116" s="1" t="s">
        <v>3178</v>
      </c>
      <c r="K116" s="1" t="s">
        <v>3180</v>
      </c>
      <c r="L116" s="4" t="s">
        <v>3179</v>
      </c>
      <c r="M116" s="1" t="s">
        <v>3181</v>
      </c>
      <c r="N116" s="1" t="s">
        <v>3182</v>
      </c>
      <c r="O116" s="1" t="s">
        <v>296</v>
      </c>
      <c r="P116" s="1">
        <v>85233</v>
      </c>
      <c r="V116" s="2"/>
      <c r="W116" s="3"/>
    </row>
    <row r="117" spans="1:23" s="1" customFormat="1" x14ac:dyDescent="0.25">
      <c r="A117" s="7" t="s">
        <v>4877</v>
      </c>
      <c r="B117" s="1">
        <v>30</v>
      </c>
      <c r="C117" s="2"/>
      <c r="D117" s="6">
        <v>41242</v>
      </c>
      <c r="E117" s="2"/>
      <c r="G117" s="1" t="s">
        <v>3162</v>
      </c>
      <c r="H117" s="1" t="s">
        <v>3158</v>
      </c>
      <c r="I117" s="1" t="s">
        <v>3176</v>
      </c>
      <c r="J117" s="1" t="s">
        <v>1421</v>
      </c>
      <c r="K117" s="1" t="s">
        <v>1422</v>
      </c>
      <c r="L117" s="4"/>
      <c r="M117" s="1" t="s">
        <v>1423</v>
      </c>
      <c r="N117" s="1" t="s">
        <v>924</v>
      </c>
      <c r="O117" s="1" t="s">
        <v>296</v>
      </c>
      <c r="P117" s="1">
        <v>85257</v>
      </c>
      <c r="V117" s="2"/>
      <c r="W117" s="3"/>
    </row>
    <row r="118" spans="1:23" s="1" customFormat="1" x14ac:dyDescent="0.25">
      <c r="A118" s="7" t="s">
        <v>4878</v>
      </c>
      <c r="B118" s="1">
        <v>30</v>
      </c>
      <c r="C118" s="2"/>
      <c r="D118" s="6">
        <v>41641</v>
      </c>
      <c r="E118" s="2"/>
      <c r="G118" s="1" t="s">
        <v>3162</v>
      </c>
      <c r="H118" s="1" t="s">
        <v>481</v>
      </c>
      <c r="I118" s="1" t="s">
        <v>3267</v>
      </c>
      <c r="J118" s="1" t="s">
        <v>2728</v>
      </c>
      <c r="L118" s="4" t="s">
        <v>3752</v>
      </c>
      <c r="O118" s="1" t="s">
        <v>296</v>
      </c>
      <c r="V118" s="2"/>
      <c r="W118" s="3"/>
    </row>
    <row r="119" spans="1:23" s="1" customFormat="1" x14ac:dyDescent="0.25">
      <c r="A119" s="7" t="s">
        <v>4892</v>
      </c>
      <c r="B119" s="1">
        <v>30</v>
      </c>
      <c r="C119" s="2"/>
      <c r="D119" s="6">
        <v>41641</v>
      </c>
      <c r="E119" s="2"/>
      <c r="G119" s="1" t="s">
        <v>3162</v>
      </c>
      <c r="H119" s="1" t="s">
        <v>3158</v>
      </c>
      <c r="I119" s="1" t="s">
        <v>3753</v>
      </c>
      <c r="J119" s="1" t="s">
        <v>4578</v>
      </c>
      <c r="K119" s="1" t="s">
        <v>1225</v>
      </c>
      <c r="L119" s="4" t="s">
        <v>4944</v>
      </c>
      <c r="M119" s="1" t="s">
        <v>1226</v>
      </c>
      <c r="N119" s="1" t="s">
        <v>650</v>
      </c>
      <c r="O119" s="1" t="s">
        <v>296</v>
      </c>
      <c r="P119" s="1" t="s">
        <v>1227</v>
      </c>
      <c r="V119" s="2"/>
      <c r="W119" s="3"/>
    </row>
    <row r="120" spans="1:23" s="1" customFormat="1" x14ac:dyDescent="0.25">
      <c r="A120" s="7" t="s">
        <v>4893</v>
      </c>
      <c r="B120" s="1">
        <v>25</v>
      </c>
      <c r="C120" s="6">
        <v>42327</v>
      </c>
      <c r="D120" s="6">
        <v>41207</v>
      </c>
      <c r="E120" s="2" t="s">
        <v>4712</v>
      </c>
      <c r="G120" s="1" t="s">
        <v>3162</v>
      </c>
      <c r="H120" s="1" t="s">
        <v>3158</v>
      </c>
      <c r="I120" s="1" t="s">
        <v>3163</v>
      </c>
      <c r="J120" s="1" t="s">
        <v>3164</v>
      </c>
      <c r="K120" s="1" t="s">
        <v>3166</v>
      </c>
      <c r="L120" s="4" t="s">
        <v>3165</v>
      </c>
      <c r="M120" s="1" t="s">
        <v>3167</v>
      </c>
      <c r="N120" s="1" t="s">
        <v>488</v>
      </c>
      <c r="O120" s="1" t="s">
        <v>296</v>
      </c>
      <c r="P120" s="1">
        <v>85206</v>
      </c>
      <c r="V120" s="2"/>
      <c r="W120" s="3"/>
    </row>
    <row r="121" spans="1:23" s="1" customFormat="1" x14ac:dyDescent="0.25">
      <c r="A121" s="7" t="s">
        <v>4894</v>
      </c>
      <c r="B121" s="1">
        <v>25</v>
      </c>
      <c r="C121" s="6">
        <v>42327</v>
      </c>
      <c r="D121" s="6">
        <v>41207</v>
      </c>
      <c r="E121" s="2" t="s">
        <v>4712</v>
      </c>
      <c r="G121" s="1" t="s">
        <v>3162</v>
      </c>
      <c r="H121" s="1" t="s">
        <v>481</v>
      </c>
      <c r="I121" s="1" t="s">
        <v>5106</v>
      </c>
      <c r="J121" s="1" t="s">
        <v>1557</v>
      </c>
      <c r="K121" s="1" t="s">
        <v>5109</v>
      </c>
      <c r="L121" s="4" t="s">
        <v>5108</v>
      </c>
      <c r="M121" s="1" t="s">
        <v>3167</v>
      </c>
      <c r="N121" s="1" t="s">
        <v>3023</v>
      </c>
      <c r="O121" s="1" t="s">
        <v>296</v>
      </c>
      <c r="P121" s="1">
        <v>85206</v>
      </c>
      <c r="V121" s="2"/>
      <c r="W121" s="3"/>
    </row>
    <row r="122" spans="1:23" s="1" customFormat="1" x14ac:dyDescent="0.25">
      <c r="A122" s="7" t="s">
        <v>4040</v>
      </c>
      <c r="B122" s="1">
        <v>25</v>
      </c>
      <c r="C122" s="6">
        <v>42285</v>
      </c>
      <c r="D122" s="6">
        <v>41928</v>
      </c>
      <c r="E122" s="2"/>
      <c r="G122" s="1" t="s">
        <v>3162</v>
      </c>
      <c r="H122" s="1" t="s">
        <v>481</v>
      </c>
      <c r="I122" s="1" t="s">
        <v>2452</v>
      </c>
      <c r="J122" s="1" t="s">
        <v>3031</v>
      </c>
      <c r="K122" s="1" t="s">
        <v>2454</v>
      </c>
      <c r="L122" s="4"/>
      <c r="M122" s="1" t="s">
        <v>2455</v>
      </c>
      <c r="N122" s="1" t="s">
        <v>488</v>
      </c>
      <c r="O122" s="1" t="s">
        <v>296</v>
      </c>
      <c r="P122" s="1">
        <v>85206</v>
      </c>
      <c r="V122" s="2"/>
      <c r="W122" s="3"/>
    </row>
    <row r="123" spans="1:23" s="1" customFormat="1" x14ac:dyDescent="0.25">
      <c r="A123" s="7" t="s">
        <v>4041</v>
      </c>
      <c r="B123" s="1">
        <v>25</v>
      </c>
      <c r="C123" s="6">
        <v>42341</v>
      </c>
      <c r="D123" s="6">
        <v>41928</v>
      </c>
      <c r="E123" s="2"/>
      <c r="G123" s="1" t="s">
        <v>3162</v>
      </c>
      <c r="H123" s="1" t="s">
        <v>3158</v>
      </c>
      <c r="I123" s="1" t="s">
        <v>1937</v>
      </c>
      <c r="J123" s="1" t="s">
        <v>1938</v>
      </c>
      <c r="K123" s="1" t="s">
        <v>1940</v>
      </c>
      <c r="L123" s="4" t="s">
        <v>1939</v>
      </c>
      <c r="M123" s="1" t="s">
        <v>2135</v>
      </c>
      <c r="N123" s="1" t="s">
        <v>488</v>
      </c>
      <c r="O123" s="1" t="s">
        <v>296</v>
      </c>
      <c r="P123" s="1">
        <v>85206</v>
      </c>
      <c r="V123" s="2"/>
      <c r="W123" s="3"/>
    </row>
    <row r="124" spans="1:23" s="1" customFormat="1" x14ac:dyDescent="0.25">
      <c r="A124" s="7" t="s">
        <v>4042</v>
      </c>
      <c r="B124" s="1">
        <v>25</v>
      </c>
      <c r="C124" s="6">
        <v>42313</v>
      </c>
      <c r="D124" s="6">
        <v>41585</v>
      </c>
      <c r="E124" s="2" t="s">
        <v>4712</v>
      </c>
      <c r="G124" s="1" t="s">
        <v>3161</v>
      </c>
      <c r="H124" s="1" t="s">
        <v>481</v>
      </c>
      <c r="I124" s="1" t="s">
        <v>1032</v>
      </c>
      <c r="J124" s="1" t="s">
        <v>361</v>
      </c>
      <c r="K124" s="1" t="s">
        <v>3718</v>
      </c>
      <c r="L124" s="4" t="s">
        <v>1034</v>
      </c>
      <c r="M124" s="1" t="s">
        <v>3719</v>
      </c>
      <c r="N124" s="1" t="s">
        <v>5031</v>
      </c>
      <c r="O124" s="1" t="s">
        <v>296</v>
      </c>
      <c r="P124" s="1">
        <v>85120</v>
      </c>
      <c r="V124" s="2"/>
      <c r="W124" s="3"/>
    </row>
    <row r="125" spans="1:23" s="1" customFormat="1" x14ac:dyDescent="0.25">
      <c r="A125" s="7" t="s">
        <v>4043</v>
      </c>
      <c r="B125" s="1">
        <v>25</v>
      </c>
      <c r="C125" s="6">
        <v>42313</v>
      </c>
      <c r="D125" s="6">
        <v>41585</v>
      </c>
      <c r="E125" s="2" t="s">
        <v>4712</v>
      </c>
      <c r="G125" s="1" t="s">
        <v>3161</v>
      </c>
      <c r="H125" s="1" t="s">
        <v>3158</v>
      </c>
      <c r="I125" s="1" t="s">
        <v>1032</v>
      </c>
      <c r="J125" s="1" t="s">
        <v>1035</v>
      </c>
      <c r="K125" s="1" t="s">
        <v>3718</v>
      </c>
      <c r="L125" s="4" t="s">
        <v>1034</v>
      </c>
      <c r="M125" s="1" t="s">
        <v>3719</v>
      </c>
      <c r="N125" s="1" t="s">
        <v>5031</v>
      </c>
      <c r="O125" s="1" t="s">
        <v>296</v>
      </c>
      <c r="P125" s="1">
        <v>85120</v>
      </c>
      <c r="V125" s="2"/>
      <c r="W125" s="3"/>
    </row>
    <row r="126" spans="1:23" s="1" customFormat="1" x14ac:dyDescent="0.25">
      <c r="A126" s="8" t="s">
        <v>4044</v>
      </c>
      <c r="B126" s="1">
        <v>25</v>
      </c>
      <c r="C126" s="6">
        <v>42306</v>
      </c>
      <c r="D126" s="6">
        <v>41928</v>
      </c>
      <c r="E126" s="2"/>
      <c r="G126" s="1" t="s">
        <v>3162</v>
      </c>
      <c r="H126" s="1" t="s">
        <v>481</v>
      </c>
      <c r="I126" s="1" t="s">
        <v>2614</v>
      </c>
      <c r="J126" s="1" t="s">
        <v>2615</v>
      </c>
      <c r="K126" s="1" t="s">
        <v>1195</v>
      </c>
      <c r="L126" s="4" t="s">
        <v>2616</v>
      </c>
      <c r="M126" s="1" t="s">
        <v>3693</v>
      </c>
      <c r="N126" s="1" t="s">
        <v>3182</v>
      </c>
      <c r="O126" s="1" t="s">
        <v>296</v>
      </c>
      <c r="P126" s="1">
        <v>85234</v>
      </c>
      <c r="V126" s="2"/>
      <c r="W126" s="3"/>
    </row>
    <row r="127" spans="1:23" s="1" customFormat="1" x14ac:dyDescent="0.25">
      <c r="A127" s="8" t="s">
        <v>4045</v>
      </c>
      <c r="B127" s="1">
        <v>25</v>
      </c>
      <c r="C127" s="6">
        <v>42306</v>
      </c>
      <c r="D127" s="6"/>
      <c r="E127" s="2" t="s">
        <v>4712</v>
      </c>
      <c r="H127" s="1" t="s">
        <v>3158</v>
      </c>
      <c r="I127" s="1" t="s">
        <v>3211</v>
      </c>
      <c r="J127" s="1" t="s">
        <v>3311</v>
      </c>
      <c r="K127" s="1" t="s">
        <v>3956</v>
      </c>
      <c r="L127" s="4" t="s">
        <v>3212</v>
      </c>
      <c r="M127" s="1" t="s">
        <v>3957</v>
      </c>
      <c r="N127" s="1" t="s">
        <v>488</v>
      </c>
      <c r="O127" s="1" t="s">
        <v>296</v>
      </c>
      <c r="P127" s="1">
        <v>85205</v>
      </c>
      <c r="V127" s="2"/>
      <c r="W127" s="3"/>
    </row>
    <row r="128" spans="1:23" s="1" customFormat="1" x14ac:dyDescent="0.25">
      <c r="A128" s="8" t="s">
        <v>4882</v>
      </c>
      <c r="B128" s="1">
        <v>25</v>
      </c>
      <c r="C128" s="6">
        <v>42355</v>
      </c>
      <c r="D128" s="6">
        <v>41991</v>
      </c>
      <c r="E128" s="2"/>
      <c r="G128" s="1" t="s">
        <v>3161</v>
      </c>
      <c r="H128" s="1" t="s">
        <v>3158</v>
      </c>
      <c r="I128" s="1" t="s">
        <v>338</v>
      </c>
      <c r="J128" s="1" t="s">
        <v>1604</v>
      </c>
      <c r="K128" s="1" t="s">
        <v>4926</v>
      </c>
      <c r="L128" s="4" t="s">
        <v>339</v>
      </c>
      <c r="M128" s="1" t="s">
        <v>534</v>
      </c>
      <c r="N128" s="1" t="s">
        <v>340</v>
      </c>
      <c r="O128" s="1" t="s">
        <v>341</v>
      </c>
      <c r="P128" s="1">
        <v>62675</v>
      </c>
      <c r="V128" s="2"/>
      <c r="W128" s="3"/>
    </row>
    <row r="129" spans="1:23" s="1" customFormat="1" x14ac:dyDescent="0.25">
      <c r="A129" s="8" t="s">
        <v>4895</v>
      </c>
      <c r="B129" s="1">
        <v>25</v>
      </c>
      <c r="C129" s="6">
        <v>42355</v>
      </c>
      <c r="D129" s="6">
        <v>41991</v>
      </c>
      <c r="E129" s="2"/>
      <c r="G129" s="1" t="s">
        <v>3161</v>
      </c>
      <c r="H129" s="1" t="s">
        <v>481</v>
      </c>
      <c r="I129" s="1" t="s">
        <v>338</v>
      </c>
      <c r="J129" s="1" t="s">
        <v>1549</v>
      </c>
      <c r="K129" s="1" t="s">
        <v>4926</v>
      </c>
      <c r="L129" s="4" t="s">
        <v>339</v>
      </c>
      <c r="M129" s="1" t="s">
        <v>534</v>
      </c>
      <c r="N129" s="1" t="s">
        <v>340</v>
      </c>
      <c r="O129" s="1" t="s">
        <v>341</v>
      </c>
      <c r="P129" s="1">
        <v>62675</v>
      </c>
      <c r="V129" s="2"/>
      <c r="W129" s="3"/>
    </row>
    <row r="130" spans="1:23" s="1" customFormat="1" x14ac:dyDescent="0.25">
      <c r="A130" s="8" t="s">
        <v>4888</v>
      </c>
      <c r="B130" s="1">
        <v>30</v>
      </c>
      <c r="C130" s="2"/>
      <c r="D130" s="6">
        <v>41277</v>
      </c>
      <c r="E130" s="2"/>
      <c r="H130" s="1" t="s">
        <v>3158</v>
      </c>
      <c r="I130" s="1" t="s">
        <v>1283</v>
      </c>
      <c r="J130" s="1" t="s">
        <v>2623</v>
      </c>
      <c r="K130" s="1" t="s">
        <v>3681</v>
      </c>
      <c r="L130" s="4"/>
      <c r="M130" s="1" t="s">
        <v>3680</v>
      </c>
      <c r="N130" s="1" t="s">
        <v>488</v>
      </c>
      <c r="O130" s="1" t="s">
        <v>296</v>
      </c>
      <c r="P130" s="1">
        <v>85215</v>
      </c>
      <c r="V130" s="2"/>
      <c r="W130" s="3"/>
    </row>
    <row r="131" spans="1:23" s="1" customFormat="1" x14ac:dyDescent="0.25">
      <c r="A131" s="8" t="s">
        <v>1818</v>
      </c>
      <c r="B131" s="1">
        <v>30</v>
      </c>
      <c r="C131" s="2"/>
      <c r="D131" s="6">
        <v>41277</v>
      </c>
      <c r="E131" s="2"/>
      <c r="H131" s="1" t="s">
        <v>481</v>
      </c>
      <c r="I131" s="2" t="s">
        <v>2624</v>
      </c>
      <c r="J131" s="1" t="s">
        <v>2738</v>
      </c>
      <c r="K131" s="1" t="s">
        <v>3682</v>
      </c>
      <c r="L131" s="4"/>
      <c r="M131" s="1" t="s">
        <v>3680</v>
      </c>
      <c r="N131" s="1" t="s">
        <v>488</v>
      </c>
      <c r="O131" s="1" t="s">
        <v>296</v>
      </c>
      <c r="P131" s="1">
        <v>85215</v>
      </c>
      <c r="V131" s="2"/>
      <c r="W131" s="3"/>
    </row>
    <row r="132" spans="1:23" s="1" customFormat="1" x14ac:dyDescent="0.25">
      <c r="A132" s="8" t="s">
        <v>1819</v>
      </c>
      <c r="B132" s="1">
        <v>25</v>
      </c>
      <c r="C132" s="6">
        <v>42355</v>
      </c>
      <c r="D132" s="6">
        <v>41950</v>
      </c>
      <c r="E132" s="2"/>
      <c r="G132" s="1" t="s">
        <v>3161</v>
      </c>
      <c r="H132" s="1" t="s">
        <v>3158</v>
      </c>
      <c r="I132" s="1" t="s">
        <v>1617</v>
      </c>
      <c r="J132" s="1" t="s">
        <v>2450</v>
      </c>
      <c r="K132" s="1" t="s">
        <v>815</v>
      </c>
      <c r="L132" s="4" t="s">
        <v>1618</v>
      </c>
      <c r="M132" s="1" t="s">
        <v>4562</v>
      </c>
      <c r="N132" s="1" t="s">
        <v>1622</v>
      </c>
      <c r="O132" s="1" t="s">
        <v>1623</v>
      </c>
      <c r="P132" s="1">
        <v>17222</v>
      </c>
      <c r="V132" s="2"/>
      <c r="W132" s="3"/>
    </row>
    <row r="133" spans="1:23" s="1" customFormat="1" x14ac:dyDescent="0.25">
      <c r="A133" s="8" t="s">
        <v>4896</v>
      </c>
      <c r="B133" s="1">
        <v>25</v>
      </c>
      <c r="C133" s="6">
        <v>42355</v>
      </c>
      <c r="D133" s="6">
        <v>41950</v>
      </c>
      <c r="E133" s="2"/>
      <c r="G133" s="1" t="s">
        <v>3161</v>
      </c>
      <c r="H133" s="1" t="s">
        <v>481</v>
      </c>
      <c r="I133" s="1" t="s">
        <v>1617</v>
      </c>
      <c r="J133" s="1" t="s">
        <v>3178</v>
      </c>
      <c r="K133" s="1" t="s">
        <v>815</v>
      </c>
      <c r="L133" s="4" t="s">
        <v>1618</v>
      </c>
      <c r="M133" s="1" t="s">
        <v>4562</v>
      </c>
      <c r="N133" s="1" t="s">
        <v>1622</v>
      </c>
      <c r="O133" s="1" t="s">
        <v>1623</v>
      </c>
      <c r="P133" s="1">
        <v>17222</v>
      </c>
      <c r="V133" s="2"/>
      <c r="W133" s="3"/>
    </row>
    <row r="134" spans="1:23" s="1" customFormat="1" x14ac:dyDescent="0.25">
      <c r="A134" s="8" t="s">
        <v>2127</v>
      </c>
      <c r="B134" s="1">
        <v>25</v>
      </c>
      <c r="C134" s="6">
        <v>42320</v>
      </c>
      <c r="E134" s="2" t="s">
        <v>4712</v>
      </c>
      <c r="H134" s="1" t="s">
        <v>3158</v>
      </c>
      <c r="I134" s="1" t="s">
        <v>3721</v>
      </c>
      <c r="J134" s="1" t="s">
        <v>3722</v>
      </c>
      <c r="K134" s="1" t="s">
        <v>3723</v>
      </c>
      <c r="L134" s="4" t="s">
        <v>4197</v>
      </c>
      <c r="M134" s="1" t="s">
        <v>4198</v>
      </c>
      <c r="N134" s="1" t="s">
        <v>488</v>
      </c>
      <c r="O134" s="1" t="s">
        <v>296</v>
      </c>
      <c r="P134" s="1">
        <v>85209</v>
      </c>
      <c r="V134" s="2"/>
      <c r="W134" s="3"/>
    </row>
    <row r="135" spans="1:23" s="1" customFormat="1" x14ac:dyDescent="0.25">
      <c r="A135" s="8" t="s">
        <v>2128</v>
      </c>
      <c r="B135" s="1">
        <v>25</v>
      </c>
      <c r="C135" s="6">
        <v>42320</v>
      </c>
      <c r="D135" s="6">
        <v>41935</v>
      </c>
      <c r="E135" s="2"/>
      <c r="H135" s="1" t="s">
        <v>481</v>
      </c>
      <c r="I135" s="1" t="s">
        <v>3379</v>
      </c>
      <c r="J135" s="1" t="s">
        <v>4309</v>
      </c>
      <c r="K135" s="1" t="s">
        <v>1008</v>
      </c>
      <c r="L135" s="4" t="s">
        <v>1007</v>
      </c>
      <c r="M135" s="1" t="s">
        <v>3999</v>
      </c>
      <c r="N135" s="1" t="s">
        <v>488</v>
      </c>
      <c r="O135" s="1" t="s">
        <v>296</v>
      </c>
      <c r="P135" s="1">
        <v>85205</v>
      </c>
      <c r="V135" s="2"/>
      <c r="W135" s="3"/>
    </row>
    <row r="136" spans="1:23" s="1" customFormat="1" x14ac:dyDescent="0.25">
      <c r="A136" s="8" t="s">
        <v>2580</v>
      </c>
      <c r="B136" s="1">
        <v>25</v>
      </c>
      <c r="C136" s="6">
        <v>42320</v>
      </c>
      <c r="D136" s="6">
        <v>41921</v>
      </c>
      <c r="E136" s="2"/>
      <c r="F136" s="2"/>
      <c r="G136" s="1" t="s">
        <v>3162</v>
      </c>
      <c r="H136" s="1" t="s">
        <v>3158</v>
      </c>
      <c r="I136" s="1" t="s">
        <v>435</v>
      </c>
      <c r="J136" s="1" t="s">
        <v>436</v>
      </c>
      <c r="K136" s="1" t="s">
        <v>3724</v>
      </c>
      <c r="L136" s="4" t="s">
        <v>437</v>
      </c>
      <c r="M136" s="1" t="s">
        <v>439</v>
      </c>
      <c r="N136" s="1" t="s">
        <v>488</v>
      </c>
      <c r="O136" s="1" t="s">
        <v>296</v>
      </c>
      <c r="P136" s="1">
        <v>85208</v>
      </c>
      <c r="V136" s="2"/>
      <c r="W136" s="3"/>
    </row>
    <row r="137" spans="1:23" s="1" customFormat="1" x14ac:dyDescent="0.25">
      <c r="A137" s="8" t="s">
        <v>2581</v>
      </c>
      <c r="B137" s="1">
        <v>25</v>
      </c>
      <c r="C137" s="6">
        <v>42320</v>
      </c>
      <c r="D137" s="6">
        <v>41921</v>
      </c>
      <c r="E137" s="2"/>
      <c r="F137" s="2"/>
      <c r="G137" s="1" t="s">
        <v>3162</v>
      </c>
      <c r="H137" s="1" t="s">
        <v>481</v>
      </c>
      <c r="I137" s="1" t="s">
        <v>4013</v>
      </c>
      <c r="J137" s="1" t="s">
        <v>4427</v>
      </c>
      <c r="K137" s="1" t="s">
        <v>3742</v>
      </c>
      <c r="L137" s="4" t="s">
        <v>3741</v>
      </c>
      <c r="M137" s="1" t="s">
        <v>5166</v>
      </c>
      <c r="N137" s="1" t="s">
        <v>5031</v>
      </c>
      <c r="O137" s="1" t="s">
        <v>296</v>
      </c>
      <c r="P137" s="1">
        <v>85119</v>
      </c>
      <c r="V137" s="2"/>
      <c r="W137" s="3"/>
    </row>
    <row r="138" spans="1:23" s="1" customFormat="1" x14ac:dyDescent="0.25">
      <c r="A138" s="8" t="s">
        <v>1671</v>
      </c>
      <c r="B138" s="1">
        <v>30</v>
      </c>
      <c r="C138" s="6"/>
      <c r="D138" s="6"/>
      <c r="E138" s="2" t="s">
        <v>4712</v>
      </c>
      <c r="H138" s="1" t="s">
        <v>3158</v>
      </c>
      <c r="I138" s="1" t="s">
        <v>4471</v>
      </c>
      <c r="J138" s="1" t="s">
        <v>3954</v>
      </c>
      <c r="L138" s="4"/>
      <c r="V138" s="2"/>
      <c r="W138" s="3"/>
    </row>
    <row r="139" spans="1:23" s="1" customFormat="1" x14ac:dyDescent="0.25">
      <c r="A139" s="8" t="s">
        <v>1326</v>
      </c>
      <c r="B139" s="1">
        <v>30</v>
      </c>
      <c r="C139" s="6"/>
      <c r="D139" s="6"/>
      <c r="E139" s="2" t="s">
        <v>4712</v>
      </c>
      <c r="H139" s="1" t="s">
        <v>481</v>
      </c>
      <c r="I139" s="1" t="s">
        <v>4471</v>
      </c>
      <c r="J139" s="1" t="s">
        <v>2738</v>
      </c>
      <c r="L139" s="4"/>
      <c r="V139" s="2"/>
      <c r="W139" s="3"/>
    </row>
    <row r="140" spans="1:23" s="1" customFormat="1" x14ac:dyDescent="0.25">
      <c r="A140" s="1" t="s">
        <v>4614</v>
      </c>
      <c r="B140" s="1">
        <v>25</v>
      </c>
      <c r="C140" s="6">
        <v>42285</v>
      </c>
      <c r="D140" s="6">
        <v>41963</v>
      </c>
      <c r="E140" s="2"/>
      <c r="F140" s="2"/>
      <c r="H140" s="1" t="s">
        <v>481</v>
      </c>
      <c r="I140" s="1" t="s">
        <v>2740</v>
      </c>
      <c r="J140" s="1" t="s">
        <v>3178</v>
      </c>
      <c r="K140" s="1" t="s">
        <v>2741</v>
      </c>
      <c r="L140" s="4" t="s">
        <v>3101</v>
      </c>
      <c r="M140" s="1" t="s">
        <v>1891</v>
      </c>
      <c r="N140" s="1" t="s">
        <v>488</v>
      </c>
      <c r="O140" s="1" t="s">
        <v>296</v>
      </c>
      <c r="P140" s="1">
        <v>85206</v>
      </c>
      <c r="V140" s="2"/>
      <c r="W140" s="3"/>
    </row>
    <row r="141" spans="1:23" s="1" customFormat="1" x14ac:dyDescent="0.25">
      <c r="A141" s="1" t="s">
        <v>4617</v>
      </c>
      <c r="B141" s="1">
        <v>25</v>
      </c>
      <c r="C141" s="6">
        <v>42285</v>
      </c>
      <c r="D141" s="6">
        <v>41921</v>
      </c>
      <c r="E141" s="2"/>
      <c r="F141" s="2"/>
      <c r="H141" s="1" t="s">
        <v>3158</v>
      </c>
      <c r="I141" s="1" t="s">
        <v>4506</v>
      </c>
      <c r="J141" s="1" t="s">
        <v>582</v>
      </c>
      <c r="K141" s="1" t="s">
        <v>4508</v>
      </c>
      <c r="L141" s="4" t="s">
        <v>892</v>
      </c>
      <c r="M141" s="1" t="s">
        <v>2706</v>
      </c>
      <c r="N141" s="1" t="s">
        <v>5031</v>
      </c>
      <c r="O141" s="1" t="s">
        <v>296</v>
      </c>
      <c r="P141" s="1">
        <v>85120</v>
      </c>
      <c r="V141" s="2"/>
      <c r="W141" s="3"/>
    </row>
    <row r="142" spans="1:23" s="1" customFormat="1" x14ac:dyDescent="0.25">
      <c r="A142" s="1" t="s">
        <v>4618</v>
      </c>
      <c r="B142" s="1">
        <v>25</v>
      </c>
      <c r="C142" s="6">
        <v>42285</v>
      </c>
      <c r="D142" s="6">
        <v>42012</v>
      </c>
      <c r="E142" s="2"/>
      <c r="F142" s="2"/>
      <c r="G142" s="1" t="s">
        <v>3162</v>
      </c>
      <c r="H142" s="1" t="s">
        <v>481</v>
      </c>
      <c r="I142" s="1" t="s">
        <v>1293</v>
      </c>
      <c r="J142" s="1" t="s">
        <v>3816</v>
      </c>
      <c r="K142" s="1" t="s">
        <v>1813</v>
      </c>
      <c r="L142" s="4" t="s">
        <v>1814</v>
      </c>
      <c r="M142" s="1" t="s">
        <v>2707</v>
      </c>
      <c r="N142" s="1" t="s">
        <v>488</v>
      </c>
      <c r="O142" s="1" t="s">
        <v>296</v>
      </c>
      <c r="P142" s="1">
        <v>85204</v>
      </c>
      <c r="V142" s="2"/>
      <c r="W142" s="3"/>
    </row>
    <row r="143" spans="1:23" s="1" customFormat="1" x14ac:dyDescent="0.25">
      <c r="A143" s="1" t="s">
        <v>4465</v>
      </c>
      <c r="B143" s="1">
        <v>25</v>
      </c>
      <c r="C143" s="6"/>
      <c r="D143" s="6"/>
      <c r="E143" s="2"/>
      <c r="F143" s="2"/>
      <c r="H143" s="1" t="s">
        <v>3158</v>
      </c>
      <c r="I143" s="1" t="s">
        <v>1295</v>
      </c>
      <c r="J143" s="1" t="s">
        <v>1294</v>
      </c>
      <c r="L143" s="4"/>
      <c r="V143" s="2"/>
      <c r="W143" s="3"/>
    </row>
    <row r="144" spans="1:23" s="1" customFormat="1" x14ac:dyDescent="0.25">
      <c r="A144" s="1" t="s">
        <v>4459</v>
      </c>
      <c r="B144" s="1">
        <v>30</v>
      </c>
      <c r="C144" s="6"/>
      <c r="D144" s="6"/>
      <c r="E144" s="2"/>
      <c r="F144" s="2"/>
      <c r="H144" s="1" t="s">
        <v>481</v>
      </c>
      <c r="I144" s="1" t="s">
        <v>4460</v>
      </c>
      <c r="J144" s="1" t="s">
        <v>18</v>
      </c>
      <c r="L144" s="4"/>
      <c r="V144" s="2"/>
      <c r="W144" s="3"/>
    </row>
    <row r="145" spans="1:23" s="1" customFormat="1" x14ac:dyDescent="0.25">
      <c r="A145" s="1" t="s">
        <v>4461</v>
      </c>
      <c r="B145" s="1">
        <v>30</v>
      </c>
      <c r="C145" s="6"/>
      <c r="D145" s="6"/>
      <c r="E145" s="2"/>
      <c r="F145" s="2"/>
      <c r="H145" s="1" t="s">
        <v>3158</v>
      </c>
      <c r="I145" s="1" t="s">
        <v>4460</v>
      </c>
      <c r="J145" s="1" t="s">
        <v>3786</v>
      </c>
      <c r="L145" s="4"/>
      <c r="V145" s="2"/>
      <c r="W145" s="3"/>
    </row>
    <row r="146" spans="1:23" s="1" customFormat="1" x14ac:dyDescent="0.25">
      <c r="C146" s="6"/>
      <c r="D146" s="6"/>
      <c r="E146" s="2"/>
      <c r="L146" s="4"/>
      <c r="V146" s="2"/>
      <c r="W146" s="3"/>
    </row>
    <row r="147" spans="1:23" s="1" customFormat="1" x14ac:dyDescent="0.25">
      <c r="C147" s="6"/>
      <c r="D147" s="6"/>
      <c r="E147" s="2"/>
      <c r="L147" s="4"/>
      <c r="V147" s="2"/>
      <c r="W147" s="3"/>
    </row>
    <row r="148" spans="1:23" s="1" customFormat="1" x14ac:dyDescent="0.25">
      <c r="C148" s="6"/>
      <c r="D148" s="6"/>
      <c r="E148" s="2"/>
      <c r="L148" s="4"/>
      <c r="V148" s="2"/>
      <c r="W148" s="3"/>
    </row>
    <row r="149" spans="1:23" s="1" customFormat="1" x14ac:dyDescent="0.25">
      <c r="C149" s="6"/>
      <c r="D149" s="2"/>
      <c r="E149" s="2"/>
      <c r="L149" s="4"/>
      <c r="V149" s="2"/>
      <c r="W149" s="3"/>
    </row>
    <row r="150" spans="1:23" s="1" customFormat="1" x14ac:dyDescent="0.25">
      <c r="A150" s="8"/>
      <c r="C150" s="6"/>
      <c r="D150" s="6"/>
      <c r="E150" s="2"/>
      <c r="L150" s="4"/>
      <c r="V150" s="2"/>
      <c r="W150" s="3"/>
    </row>
    <row r="151" spans="1:23" s="1" customFormat="1" x14ac:dyDescent="0.25">
      <c r="A151" s="8"/>
      <c r="C151" s="6"/>
      <c r="D151" s="6"/>
      <c r="E151" s="2"/>
      <c r="L151" s="4"/>
      <c r="V151" s="2"/>
      <c r="W151" s="3"/>
    </row>
    <row r="152" spans="1:23" s="1" customFormat="1" x14ac:dyDescent="0.25">
      <c r="C152" s="6"/>
      <c r="D152" s="2"/>
      <c r="E152" s="2"/>
      <c r="L152" s="4"/>
      <c r="V152" s="2"/>
      <c r="W152" s="3"/>
    </row>
    <row r="153" spans="1:23" s="1" customFormat="1" x14ac:dyDescent="0.25">
      <c r="C153" s="6"/>
      <c r="D153" s="6"/>
      <c r="E153" s="2"/>
      <c r="L153" s="4"/>
      <c r="W153" s="3"/>
    </row>
    <row r="154" spans="1:23" s="1" customFormat="1" x14ac:dyDescent="0.25">
      <c r="C154" s="6"/>
      <c r="D154" s="6"/>
      <c r="E154" s="2"/>
      <c r="L154" s="4"/>
      <c r="W154" s="3"/>
    </row>
    <row r="155" spans="1:23" s="1" customFormat="1" x14ac:dyDescent="0.25">
      <c r="A155" s="8"/>
      <c r="C155" s="6"/>
      <c r="D155" s="6"/>
      <c r="E155" s="2"/>
      <c r="L155" s="4"/>
      <c r="V155" s="2"/>
      <c r="W155" s="3"/>
    </row>
    <row r="156" spans="1:23" s="1" customFormat="1" x14ac:dyDescent="0.25">
      <c r="A156" s="8"/>
      <c r="C156" s="6"/>
      <c r="D156" s="6"/>
      <c r="E156" s="2"/>
      <c r="L156" s="4"/>
      <c r="V156" s="2"/>
      <c r="W156" s="3"/>
    </row>
    <row r="157" spans="1:23" s="1" customFormat="1" x14ac:dyDescent="0.25">
      <c r="A157" s="8"/>
      <c r="C157" s="6"/>
      <c r="D157" s="6"/>
      <c r="E157" s="2"/>
      <c r="L157" s="4"/>
      <c r="V157" s="2"/>
      <c r="W157" s="3"/>
    </row>
    <row r="158" spans="1:23" s="1" customFormat="1" x14ac:dyDescent="0.25">
      <c r="A158" s="8"/>
      <c r="C158" s="6"/>
      <c r="D158" s="6"/>
      <c r="E158" s="2"/>
      <c r="L158" s="4"/>
      <c r="W158" s="3"/>
    </row>
    <row r="159" spans="1:23" s="1" customFormat="1" x14ac:dyDescent="0.25">
      <c r="A159" s="8"/>
      <c r="C159" s="6"/>
      <c r="D159" s="6"/>
      <c r="E159" s="2"/>
      <c r="L159" s="4"/>
      <c r="W159" s="3"/>
    </row>
    <row r="160" spans="1:23" s="1" customFormat="1" x14ac:dyDescent="0.25">
      <c r="A160" s="8"/>
      <c r="C160" s="6"/>
      <c r="D160" s="6"/>
      <c r="E160" s="2"/>
      <c r="L160" s="4"/>
      <c r="V160" s="2"/>
      <c r="W160" s="3"/>
    </row>
    <row r="161" spans="1:23" s="1" customFormat="1" x14ac:dyDescent="0.25">
      <c r="A161" s="8"/>
      <c r="C161" s="6"/>
      <c r="D161" s="6"/>
      <c r="E161" s="2"/>
      <c r="L161" s="4"/>
      <c r="V161" s="2"/>
      <c r="W161" s="3"/>
    </row>
    <row r="162" spans="1:23" s="1" customFormat="1" x14ac:dyDescent="0.25">
      <c r="C162" s="6"/>
      <c r="D162" s="2"/>
      <c r="E162" s="2"/>
      <c r="L162" s="4"/>
      <c r="W162" s="3"/>
    </row>
    <row r="163" spans="1:23" s="1" customFormat="1" x14ac:dyDescent="0.25">
      <c r="A163" s="8"/>
      <c r="C163" s="6"/>
      <c r="D163" s="6"/>
      <c r="E163" s="2"/>
      <c r="L163" s="4"/>
      <c r="V163" s="2"/>
      <c r="W163" s="3"/>
    </row>
    <row r="164" spans="1:23" s="1" customFormat="1" x14ac:dyDescent="0.25">
      <c r="A164" s="8"/>
      <c r="C164" s="6"/>
      <c r="D164" s="6"/>
      <c r="E164" s="2"/>
      <c r="L164" s="4"/>
      <c r="V164" s="2"/>
      <c r="W164" s="3"/>
    </row>
    <row r="165" spans="1:23" s="1" customFormat="1" x14ac:dyDescent="0.25">
      <c r="C165" s="6"/>
      <c r="D165" s="6"/>
      <c r="E165" s="2"/>
      <c r="L165" s="4"/>
      <c r="W165" s="3"/>
    </row>
    <row r="166" spans="1:23" s="1" customFormat="1" x14ac:dyDescent="0.25">
      <c r="C166" s="6"/>
      <c r="D166" s="6"/>
      <c r="E166" s="2"/>
      <c r="F166" s="2"/>
      <c r="L166" s="4"/>
      <c r="W166" s="3"/>
    </row>
    <row r="167" spans="1:23" s="1" customFormat="1" x14ac:dyDescent="0.25">
      <c r="A167" s="8"/>
      <c r="C167" s="6"/>
      <c r="D167" s="6"/>
      <c r="E167" s="2"/>
      <c r="L167" s="4"/>
      <c r="W167" s="3"/>
    </row>
    <row r="168" spans="1:23" s="1" customFormat="1" x14ac:dyDescent="0.25">
      <c r="A168" s="8"/>
      <c r="C168" s="6"/>
      <c r="D168" s="6"/>
      <c r="E168" s="2"/>
      <c r="L168" s="4"/>
      <c r="W168" s="3"/>
    </row>
    <row r="169" spans="1:23" s="1" customFormat="1" x14ac:dyDescent="0.25">
      <c r="A169" s="8"/>
      <c r="C169" s="6"/>
      <c r="D169" s="6"/>
      <c r="E169" s="2"/>
      <c r="L169" s="4"/>
      <c r="Q169" s="4"/>
      <c r="V169" s="2"/>
      <c r="W169" s="3"/>
    </row>
    <row r="170" spans="1:23" s="1" customFormat="1" x14ac:dyDescent="0.25">
      <c r="A170" s="8"/>
      <c r="C170" s="6"/>
      <c r="D170" s="6"/>
      <c r="E170" s="2"/>
      <c r="L170" s="4"/>
      <c r="V170" s="2"/>
      <c r="W170" s="3"/>
    </row>
    <row r="171" spans="1:23" s="1" customFormat="1" x14ac:dyDescent="0.25">
      <c r="A171" s="8"/>
      <c r="C171" s="6"/>
      <c r="D171" s="6"/>
      <c r="E171" s="2"/>
      <c r="L171" s="4"/>
      <c r="V171" s="2"/>
      <c r="W171" s="3"/>
    </row>
    <row r="172" spans="1:23" s="1" customFormat="1" x14ac:dyDescent="0.25">
      <c r="C172" s="6"/>
      <c r="D172" s="6"/>
      <c r="E172" s="2"/>
      <c r="L172" s="4"/>
      <c r="V172" s="2"/>
      <c r="W172" s="3"/>
    </row>
    <row r="173" spans="1:23" x14ac:dyDescent="0.25">
      <c r="A173" s="8"/>
      <c r="B173" s="1"/>
      <c r="D173" s="6"/>
      <c r="E173" s="2"/>
      <c r="F173" s="1"/>
      <c r="G173" s="1"/>
      <c r="H173" s="1"/>
      <c r="I173" s="1"/>
      <c r="J173" s="1"/>
      <c r="K173" s="1"/>
      <c r="L173" s="4"/>
      <c r="M173" s="1"/>
      <c r="N173" s="1"/>
      <c r="O173" s="1"/>
      <c r="P173" s="1"/>
    </row>
    <row r="174" spans="1:23" s="1" customFormat="1" x14ac:dyDescent="0.25">
      <c r="A174" s="8"/>
      <c r="C174" s="6"/>
      <c r="D174" s="6"/>
      <c r="E174" s="2"/>
      <c r="L174" s="4"/>
      <c r="V174" s="2"/>
      <c r="W174" s="3"/>
    </row>
    <row r="175" spans="1:23" s="1" customFormat="1" x14ac:dyDescent="0.25">
      <c r="C175" s="6"/>
      <c r="D175" s="2"/>
      <c r="E175" s="2"/>
      <c r="L175" s="4"/>
      <c r="V175" s="2"/>
      <c r="W175" s="3"/>
    </row>
    <row r="176" spans="1:23" s="1" customFormat="1" x14ac:dyDescent="0.25">
      <c r="C176" s="6"/>
      <c r="D176" s="2"/>
      <c r="E176" s="2"/>
      <c r="L176" s="4"/>
      <c r="V176" s="2"/>
      <c r="W176" s="3"/>
    </row>
    <row r="177" spans="1:23" s="1" customFormat="1" x14ac:dyDescent="0.25">
      <c r="C177" s="6"/>
      <c r="D177" s="6"/>
      <c r="E177" s="2"/>
      <c r="L177" s="4"/>
      <c r="V177" s="2"/>
      <c r="W177" s="3"/>
    </row>
    <row r="178" spans="1:23" s="1" customFormat="1" x14ac:dyDescent="0.25">
      <c r="C178" s="6"/>
      <c r="D178" s="6"/>
      <c r="E178" s="2"/>
      <c r="L178" s="4"/>
      <c r="V178" s="2"/>
      <c r="W178" s="3"/>
    </row>
    <row r="179" spans="1:23" s="1" customFormat="1" x14ac:dyDescent="0.25">
      <c r="A179" s="8"/>
      <c r="C179" s="6"/>
      <c r="D179" s="6"/>
      <c r="E179" s="2"/>
      <c r="L179" s="4"/>
      <c r="V179" s="2"/>
      <c r="W179" s="3"/>
    </row>
    <row r="180" spans="1:23" s="1" customFormat="1" x14ac:dyDescent="0.25">
      <c r="C180" s="6"/>
      <c r="D180" s="2"/>
      <c r="E180" s="2"/>
      <c r="L180" s="4"/>
      <c r="V180" s="2"/>
      <c r="W180" s="3"/>
    </row>
    <row r="181" spans="1:23" s="1" customFormat="1" x14ac:dyDescent="0.25">
      <c r="C181" s="6"/>
      <c r="D181" s="6"/>
      <c r="E181" s="2"/>
      <c r="L181" s="4"/>
      <c r="V181" s="2"/>
      <c r="W181" s="3"/>
    </row>
    <row r="182" spans="1:23" s="1" customFormat="1" x14ac:dyDescent="0.25">
      <c r="A182" s="8"/>
      <c r="C182" s="6"/>
      <c r="D182" s="6"/>
      <c r="E182" s="2"/>
      <c r="L182" s="4"/>
      <c r="V182" s="2"/>
      <c r="W182" s="3"/>
    </row>
    <row r="183" spans="1:23" s="1" customFormat="1" x14ac:dyDescent="0.25">
      <c r="A183" s="8"/>
      <c r="C183" s="6"/>
      <c r="D183" s="6"/>
      <c r="E183" s="2"/>
      <c r="F183" s="2"/>
      <c r="L183" s="4"/>
      <c r="V183" s="2"/>
      <c r="W183" s="3"/>
    </row>
    <row r="184" spans="1:23" s="1" customFormat="1" x14ac:dyDescent="0.25">
      <c r="A184" s="8"/>
      <c r="C184" s="6"/>
      <c r="D184" s="6"/>
      <c r="E184" s="2"/>
      <c r="L184" s="4"/>
      <c r="U184" s="2"/>
      <c r="V184" s="3"/>
    </row>
    <row r="185" spans="1:23" x14ac:dyDescent="0.25">
      <c r="A185" s="8"/>
      <c r="B185" s="1"/>
      <c r="D185" s="6"/>
      <c r="E185" s="2"/>
      <c r="F185" s="1"/>
      <c r="G185" s="1"/>
      <c r="H185" s="1"/>
      <c r="I185" s="1"/>
      <c r="J185" s="1"/>
      <c r="K185" s="1"/>
      <c r="L185" s="4"/>
      <c r="M185" s="1"/>
      <c r="N185" s="1"/>
      <c r="O185" s="1"/>
      <c r="P185" s="1"/>
    </row>
    <row r="186" spans="1:23" x14ac:dyDescent="0.25">
      <c r="A186" s="8"/>
      <c r="B186" s="1"/>
      <c r="D186" s="6"/>
      <c r="E186" s="2"/>
      <c r="F186" s="1"/>
      <c r="G186" s="1"/>
      <c r="H186" s="1"/>
      <c r="I186" s="1"/>
      <c r="J186" s="1"/>
      <c r="K186" s="1"/>
      <c r="L186" s="4"/>
      <c r="M186" s="1"/>
      <c r="N186" s="1"/>
      <c r="O186" s="1"/>
      <c r="P186" s="1"/>
    </row>
    <row r="187" spans="1:23" x14ac:dyDescent="0.25">
      <c r="A187" s="8"/>
      <c r="B187" s="1"/>
      <c r="D187" s="6"/>
      <c r="E187" s="2"/>
      <c r="F187" s="2"/>
      <c r="G187" s="1"/>
      <c r="H187" s="1"/>
      <c r="I187" s="1"/>
      <c r="J187" s="1"/>
      <c r="K187" s="1"/>
      <c r="L187" s="4"/>
      <c r="M187" s="1"/>
      <c r="N187" s="1"/>
      <c r="O187" s="1"/>
      <c r="P187" s="1"/>
    </row>
    <row r="188" spans="1:23" x14ac:dyDescent="0.25">
      <c r="A188" s="1"/>
      <c r="B188" s="1"/>
      <c r="D188" s="6"/>
      <c r="E188" s="2"/>
      <c r="F188" s="2"/>
      <c r="G188" s="1"/>
      <c r="H188" s="1"/>
      <c r="I188" s="1"/>
      <c r="J188" s="1"/>
      <c r="K188" s="1"/>
      <c r="L188" s="4"/>
      <c r="M188" s="1"/>
      <c r="N188" s="1"/>
      <c r="O188" s="1"/>
      <c r="P188" s="1"/>
    </row>
    <row r="189" spans="1:23" x14ac:dyDescent="0.25">
      <c r="A189" s="1"/>
      <c r="B189" s="1"/>
      <c r="D189" s="6"/>
      <c r="E189" s="2"/>
      <c r="F189" s="1"/>
      <c r="G189" s="1"/>
      <c r="H189" s="1"/>
      <c r="I189" s="1"/>
      <c r="J189" s="1"/>
      <c r="K189" s="1"/>
      <c r="L189" s="4"/>
      <c r="M189" s="1"/>
      <c r="N189" s="1"/>
      <c r="O189" s="1"/>
      <c r="P189" s="1"/>
    </row>
    <row r="190" spans="1:23" x14ac:dyDescent="0.25">
      <c r="A190" s="8"/>
      <c r="B190" s="1"/>
      <c r="D190" s="6"/>
      <c r="E190" s="2"/>
      <c r="F190" s="1"/>
      <c r="G190" s="1"/>
      <c r="H190" s="1"/>
      <c r="I190" s="1"/>
      <c r="J190" s="1"/>
      <c r="K190" s="1"/>
      <c r="L190" s="4"/>
      <c r="M190" s="1"/>
      <c r="N190" s="1"/>
      <c r="O190" s="1"/>
      <c r="P190" s="1"/>
    </row>
    <row r="191" spans="1:23" x14ac:dyDescent="0.25">
      <c r="A191" s="1"/>
      <c r="B191" s="1"/>
      <c r="D191" s="6"/>
      <c r="E191" s="2"/>
      <c r="F191" s="1"/>
      <c r="G191" s="1"/>
      <c r="H191" s="1"/>
      <c r="I191" s="1"/>
      <c r="J191" s="1"/>
      <c r="K191" s="1"/>
      <c r="L191" s="4"/>
      <c r="M191" s="1"/>
      <c r="N191" s="1"/>
      <c r="O191" s="1"/>
      <c r="P191" s="1"/>
    </row>
    <row r="192" spans="1:23" x14ac:dyDescent="0.25">
      <c r="A192" s="1"/>
      <c r="B192" s="1"/>
      <c r="D192" s="6"/>
      <c r="E192" s="2"/>
      <c r="F192" s="1"/>
      <c r="G192" s="1"/>
      <c r="H192" s="1"/>
      <c r="I192" s="1"/>
      <c r="J192" s="1"/>
      <c r="K192" s="1"/>
      <c r="L192" s="4"/>
      <c r="M192" s="1"/>
      <c r="N192" s="1"/>
      <c r="O192" s="1"/>
      <c r="P192" s="1"/>
    </row>
    <row r="193" spans="1:16" x14ac:dyDescent="0.25">
      <c r="A193" s="1"/>
      <c r="B193" s="1"/>
      <c r="D193" s="6"/>
      <c r="E193" s="2"/>
      <c r="F193" s="1"/>
      <c r="G193" s="1"/>
      <c r="H193" s="1"/>
      <c r="I193" s="1"/>
      <c r="J193" s="1"/>
      <c r="K193" s="1"/>
      <c r="L193" s="4"/>
      <c r="M193" s="1"/>
      <c r="N193" s="1"/>
      <c r="O193" s="1"/>
      <c r="P193" s="1"/>
    </row>
    <row r="194" spans="1:16" x14ac:dyDescent="0.25">
      <c r="A194" s="1"/>
      <c r="B194" s="1"/>
      <c r="D194" s="2"/>
      <c r="E194" s="2"/>
      <c r="F194" s="1"/>
      <c r="G194" s="1"/>
      <c r="H194" s="1"/>
      <c r="I194" s="1"/>
      <c r="J194" s="1"/>
      <c r="K194" s="1"/>
      <c r="L194" s="4"/>
      <c r="M194" s="1"/>
      <c r="N194" s="1"/>
      <c r="O194" s="1"/>
      <c r="P194" s="1"/>
    </row>
    <row r="195" spans="1:16" x14ac:dyDescent="0.25">
      <c r="A195" s="1"/>
      <c r="B195" s="1"/>
      <c r="D195" s="6"/>
      <c r="E195" s="2"/>
      <c r="F195" s="1"/>
      <c r="G195" s="1"/>
      <c r="H195" s="1"/>
      <c r="I195" s="1"/>
      <c r="J195" s="1"/>
      <c r="K195" s="1"/>
      <c r="L195" s="4"/>
      <c r="M195" s="1"/>
      <c r="N195" s="1"/>
      <c r="O195" s="1"/>
      <c r="P195" s="1"/>
    </row>
    <row r="196" spans="1:16" x14ac:dyDescent="0.25">
      <c r="A196" s="1"/>
      <c r="B196" s="1"/>
      <c r="D196" s="6"/>
      <c r="E196" s="2"/>
      <c r="F196" s="1"/>
      <c r="G196" s="1"/>
      <c r="H196" s="1"/>
      <c r="I196" s="1"/>
      <c r="J196" s="1"/>
      <c r="K196" s="1"/>
      <c r="L196" s="4"/>
      <c r="M196" s="1"/>
      <c r="N196" s="1"/>
      <c r="O196" s="1"/>
      <c r="P196" s="1"/>
    </row>
    <row r="197" spans="1:16" x14ac:dyDescent="0.25">
      <c r="A197" s="1"/>
      <c r="B197" s="1"/>
      <c r="D197" s="2"/>
      <c r="E197" s="2"/>
      <c r="F197" s="1"/>
      <c r="G197" s="1"/>
      <c r="H197" s="1"/>
      <c r="I197" s="1"/>
      <c r="J197" s="1"/>
      <c r="K197" s="1"/>
      <c r="L197" s="4"/>
      <c r="M197" s="1"/>
      <c r="N197" s="1"/>
      <c r="O197" s="1"/>
      <c r="P197" s="1"/>
    </row>
    <row r="198" spans="1:16" x14ac:dyDescent="0.25">
      <c r="A198" s="1"/>
      <c r="B198" s="1"/>
      <c r="D198" s="2"/>
      <c r="E198" s="2"/>
      <c r="F198" s="1"/>
      <c r="G198" s="1"/>
      <c r="H198" s="1"/>
      <c r="I198" s="1"/>
      <c r="J198" s="1"/>
      <c r="K198" s="1"/>
      <c r="L198" s="4"/>
      <c r="M198" s="1"/>
      <c r="N198" s="1"/>
      <c r="O198" s="1"/>
      <c r="P198" s="1"/>
    </row>
    <row r="199" spans="1:16" x14ac:dyDescent="0.25">
      <c r="A199" s="1"/>
      <c r="B199" s="1"/>
      <c r="D199" s="6"/>
      <c r="E199" s="2"/>
      <c r="F199" s="2"/>
      <c r="G199" s="1"/>
      <c r="H199" s="1"/>
      <c r="I199" s="1"/>
      <c r="J199" s="1"/>
      <c r="K199" s="1"/>
      <c r="L199" s="4"/>
      <c r="M199" s="1"/>
      <c r="N199" s="1"/>
      <c r="O199" s="1"/>
      <c r="P199" s="1"/>
    </row>
    <row r="200" spans="1:16" x14ac:dyDescent="0.25">
      <c r="A200" s="1"/>
      <c r="B200" s="1"/>
      <c r="D200" s="6"/>
      <c r="E200" s="2"/>
      <c r="F200" s="2"/>
      <c r="G200" s="1"/>
      <c r="H200" s="1"/>
      <c r="I200" s="1"/>
      <c r="J200" s="1"/>
      <c r="K200" s="1"/>
      <c r="L200" s="4"/>
      <c r="M200" s="1"/>
      <c r="N200" s="1"/>
      <c r="O200" s="1"/>
      <c r="P200" s="1"/>
    </row>
    <row r="201" spans="1:16" x14ac:dyDescent="0.25">
      <c r="A201" s="1"/>
      <c r="B201" s="1"/>
      <c r="D201" s="6"/>
      <c r="E201" s="2"/>
      <c r="F201" s="1"/>
      <c r="G201" s="1"/>
      <c r="H201" s="1"/>
      <c r="I201" s="1"/>
      <c r="J201" s="1"/>
      <c r="K201" s="1"/>
      <c r="L201" s="4"/>
      <c r="M201" s="1"/>
      <c r="N201" s="1"/>
      <c r="O201" s="1"/>
      <c r="P201" s="1"/>
    </row>
    <row r="202" spans="1:16" x14ac:dyDescent="0.25">
      <c r="A202" s="8"/>
      <c r="B202" s="1"/>
      <c r="D202" s="6"/>
      <c r="E202" s="2"/>
      <c r="F202" s="1"/>
      <c r="G202" s="1"/>
      <c r="H202" s="1"/>
      <c r="I202" s="1"/>
      <c r="J202" s="1"/>
      <c r="K202" s="1"/>
      <c r="L202" s="4"/>
      <c r="M202" s="1"/>
      <c r="N202" s="1"/>
      <c r="O202" s="1"/>
      <c r="P202" s="1"/>
    </row>
    <row r="203" spans="1:16" x14ac:dyDescent="0.25">
      <c r="A203" s="8"/>
      <c r="B203" s="1"/>
      <c r="D203" s="2"/>
      <c r="E203" s="2"/>
      <c r="F203" s="1"/>
      <c r="G203" s="1"/>
      <c r="H203" s="1"/>
      <c r="I203" s="1"/>
      <c r="J203" s="1"/>
      <c r="K203" s="1"/>
      <c r="L203" s="4"/>
      <c r="M203" s="1"/>
      <c r="N203" s="1"/>
      <c r="O203" s="1"/>
      <c r="P203" s="1"/>
    </row>
    <row r="204" spans="1:16" x14ac:dyDescent="0.25">
      <c r="A204" s="8"/>
      <c r="B204" s="1"/>
      <c r="D204" s="2"/>
      <c r="E204" s="2"/>
      <c r="F204" s="1"/>
      <c r="G204" s="1"/>
      <c r="H204" s="1"/>
      <c r="I204" s="1"/>
      <c r="J204" s="1"/>
      <c r="K204" s="1"/>
      <c r="L204" s="4"/>
      <c r="M204" s="1"/>
      <c r="N204" s="1"/>
      <c r="O204" s="1"/>
      <c r="P204" s="1"/>
    </row>
    <row r="205" spans="1:16" x14ac:dyDescent="0.25">
      <c r="A205" s="8"/>
      <c r="B205" s="1"/>
      <c r="D205" s="2"/>
      <c r="E205" s="2"/>
      <c r="F205" s="1"/>
      <c r="G205" s="1"/>
      <c r="H205" s="1"/>
      <c r="I205" s="1"/>
      <c r="J205" s="1"/>
      <c r="K205" s="1"/>
      <c r="L205" s="4"/>
      <c r="M205" s="1"/>
      <c r="N205" s="1"/>
      <c r="O205" s="1"/>
      <c r="P205" s="1"/>
    </row>
    <row r="206" spans="1:16" x14ac:dyDescent="0.25">
      <c r="A206" s="1"/>
      <c r="B206" s="1"/>
      <c r="D206" s="2"/>
      <c r="E206" s="2"/>
      <c r="F206" s="1"/>
      <c r="G206" s="1"/>
      <c r="H206" s="1"/>
      <c r="I206" s="1"/>
      <c r="J206" s="1"/>
      <c r="K206" s="1"/>
      <c r="L206" s="4"/>
      <c r="M206" s="1"/>
      <c r="N206" s="1"/>
      <c r="O206" s="1"/>
      <c r="P206" s="1"/>
    </row>
    <row r="207" spans="1:16" x14ac:dyDescent="0.25">
      <c r="A207" s="8"/>
      <c r="B207" s="1"/>
      <c r="D207" s="6"/>
      <c r="E207" s="2"/>
      <c r="F207" s="1"/>
      <c r="G207" s="1"/>
      <c r="H207" s="1"/>
      <c r="I207" s="1"/>
      <c r="J207" s="1"/>
      <c r="K207" s="1"/>
      <c r="L207" s="4"/>
      <c r="M207" s="1"/>
      <c r="N207" s="1"/>
      <c r="O207" s="1"/>
      <c r="P207" s="1"/>
    </row>
    <row r="208" spans="1:16" x14ac:dyDescent="0.25">
      <c r="A208" s="8"/>
      <c r="B208" s="1"/>
      <c r="D208" s="6"/>
      <c r="E208" s="2"/>
      <c r="F208" s="1"/>
      <c r="G208" s="1"/>
      <c r="H208" s="1"/>
      <c r="I208" s="1"/>
      <c r="J208" s="1"/>
      <c r="K208" s="1"/>
      <c r="L208" s="4"/>
      <c r="M208" s="1"/>
      <c r="N208" s="1"/>
      <c r="O208" s="1"/>
      <c r="P208" s="1"/>
    </row>
    <row r="209" spans="1:16" x14ac:dyDescent="0.25">
      <c r="A209" s="8"/>
      <c r="B209" s="1"/>
      <c r="D209" s="6"/>
      <c r="E209" s="2"/>
      <c r="F209" s="2"/>
      <c r="G209" s="1"/>
      <c r="H209" s="1"/>
      <c r="I209" s="1"/>
      <c r="J209" s="1"/>
      <c r="K209" s="1"/>
      <c r="L209" s="4"/>
      <c r="M209" s="1"/>
      <c r="N209" s="1"/>
      <c r="O209" s="1"/>
      <c r="P209" s="1"/>
    </row>
    <row r="210" spans="1:16" x14ac:dyDescent="0.25">
      <c r="A210" s="8"/>
      <c r="B210" s="1"/>
      <c r="D210" s="6"/>
      <c r="E210" s="2"/>
      <c r="F210" s="2"/>
      <c r="G210" s="1"/>
      <c r="H210" s="1"/>
      <c r="I210" s="1"/>
      <c r="J210" s="1"/>
      <c r="K210" s="1"/>
      <c r="L210" s="4"/>
      <c r="M210" s="1"/>
      <c r="N210" s="1"/>
      <c r="O210" s="1"/>
      <c r="P210" s="1"/>
    </row>
    <row r="211" spans="1:16" x14ac:dyDescent="0.25">
      <c r="A211" s="8"/>
      <c r="B211" s="1"/>
      <c r="D211" s="6"/>
      <c r="E211" s="2"/>
      <c r="F211" s="1"/>
      <c r="G211" s="1"/>
      <c r="H211" s="1"/>
      <c r="I211" s="1"/>
      <c r="J211" s="1"/>
      <c r="K211" s="1"/>
      <c r="L211" s="4"/>
      <c r="M211" s="1"/>
      <c r="N211" s="1"/>
      <c r="O211" s="1"/>
      <c r="P211" s="1"/>
    </row>
    <row r="212" spans="1:16" x14ac:dyDescent="0.25">
      <c r="A212" s="8"/>
      <c r="B212" s="1"/>
      <c r="D212" s="6"/>
      <c r="E212" s="2"/>
      <c r="F212" s="1"/>
      <c r="G212" s="1"/>
      <c r="H212" s="1"/>
      <c r="I212" s="1"/>
      <c r="J212" s="1"/>
      <c r="K212" s="1"/>
      <c r="L212" s="4"/>
      <c r="M212" s="1"/>
      <c r="N212" s="1"/>
      <c r="O212" s="1"/>
      <c r="P212" s="1"/>
    </row>
    <row r="213" spans="1:16" x14ac:dyDescent="0.25">
      <c r="A213" s="1"/>
      <c r="B213" s="1"/>
      <c r="D213" s="2"/>
      <c r="E213" s="2"/>
      <c r="F213" s="1"/>
      <c r="G213" s="1"/>
      <c r="H213" s="1"/>
      <c r="I213" s="1"/>
      <c r="J213" s="1"/>
      <c r="K213" s="1"/>
      <c r="L213" s="4"/>
      <c r="M213" s="1"/>
      <c r="N213" s="1"/>
      <c r="O213" s="1"/>
      <c r="P213" s="1"/>
    </row>
    <row r="214" spans="1:16" x14ac:dyDescent="0.25">
      <c r="A214" s="1"/>
      <c r="B214" s="1"/>
      <c r="D214" s="2"/>
      <c r="E214" s="2"/>
      <c r="F214" s="1"/>
      <c r="G214" s="1"/>
      <c r="H214" s="1"/>
      <c r="I214" s="1"/>
      <c r="J214" s="1"/>
      <c r="K214" s="1"/>
      <c r="L214" s="4"/>
      <c r="M214" s="1"/>
      <c r="N214" s="1"/>
      <c r="O214" s="1"/>
      <c r="P214" s="1"/>
    </row>
    <row r="215" spans="1:16" x14ac:dyDescent="0.25">
      <c r="A215" s="1"/>
      <c r="B215" s="1"/>
      <c r="D215" s="2"/>
      <c r="E215" s="2"/>
      <c r="F215" s="1"/>
      <c r="G215" s="1"/>
      <c r="H215" s="1"/>
      <c r="I215" s="1"/>
      <c r="J215" s="1"/>
      <c r="K215" s="1"/>
      <c r="L215" s="4"/>
      <c r="M215" s="1"/>
      <c r="N215" s="1"/>
      <c r="O215" s="1"/>
      <c r="P215" s="1"/>
    </row>
    <row r="216" spans="1:16" x14ac:dyDescent="0.25">
      <c r="A216" s="1"/>
      <c r="B216" s="1"/>
      <c r="D216" s="2"/>
      <c r="E216" s="2"/>
      <c r="F216" s="1"/>
      <c r="G216" s="1"/>
      <c r="H216" s="1"/>
      <c r="I216" s="1"/>
      <c r="J216" s="1"/>
      <c r="K216" s="1"/>
      <c r="L216" s="4"/>
      <c r="M216" s="1"/>
      <c r="N216" s="1"/>
      <c r="O216" s="1"/>
      <c r="P216" s="1"/>
    </row>
    <row r="217" spans="1:16" x14ac:dyDescent="0.25">
      <c r="A217" s="8"/>
      <c r="B217" s="1"/>
      <c r="D217" s="1"/>
      <c r="E217" s="2"/>
      <c r="F217" s="1"/>
      <c r="G217" s="1"/>
      <c r="H217" s="1"/>
      <c r="I217" s="1"/>
      <c r="J217" s="1"/>
      <c r="K217" s="1"/>
      <c r="L217" s="4"/>
      <c r="M217" s="1"/>
      <c r="N217" s="1"/>
      <c r="O217" s="1"/>
      <c r="P217" s="1"/>
    </row>
    <row r="218" spans="1:16" x14ac:dyDescent="0.25">
      <c r="A218" s="8"/>
      <c r="B218" s="1"/>
      <c r="D218" s="2"/>
      <c r="E218" s="2"/>
      <c r="F218" s="1"/>
      <c r="G218" s="1"/>
      <c r="H218" s="1"/>
      <c r="I218" s="1"/>
      <c r="J218" s="1"/>
      <c r="K218" s="1"/>
      <c r="L218" s="4"/>
      <c r="M218" s="1"/>
      <c r="N218" s="1"/>
      <c r="O218" s="1"/>
      <c r="P218" s="1"/>
    </row>
    <row r="219" spans="1:16" x14ac:dyDescent="0.25">
      <c r="A219" s="8"/>
      <c r="B219" s="1"/>
      <c r="D219" s="6"/>
      <c r="E219" s="2"/>
      <c r="F219" s="1"/>
      <c r="G219" s="1"/>
      <c r="H219" s="1"/>
      <c r="I219" s="1"/>
      <c r="J219" s="1"/>
      <c r="K219" s="1"/>
      <c r="L219" s="4"/>
      <c r="M219" s="1"/>
      <c r="N219" s="1"/>
      <c r="O219" s="1"/>
      <c r="P219" s="1"/>
    </row>
    <row r="220" spans="1:16" x14ac:dyDescent="0.25">
      <c r="A220" s="8"/>
      <c r="B220" s="1"/>
      <c r="D220" s="6"/>
      <c r="E220" s="2"/>
      <c r="F220" s="1"/>
      <c r="G220" s="1"/>
      <c r="H220" s="1"/>
      <c r="I220" s="1"/>
      <c r="J220" s="1"/>
      <c r="K220" s="1"/>
      <c r="L220" s="4"/>
      <c r="M220" s="1"/>
      <c r="N220" s="1"/>
      <c r="O220" s="1"/>
      <c r="P220" s="1"/>
    </row>
    <row r="221" spans="1:16" x14ac:dyDescent="0.25">
      <c r="A221" s="8"/>
      <c r="B221" s="1"/>
      <c r="D221" s="2"/>
      <c r="E221" s="2"/>
      <c r="F221" s="1"/>
      <c r="G221" s="1"/>
      <c r="H221" s="1"/>
      <c r="I221" s="1"/>
      <c r="J221" s="1"/>
      <c r="K221" s="1"/>
      <c r="L221" s="4"/>
      <c r="M221" s="1"/>
      <c r="N221" s="1"/>
      <c r="O221" s="1"/>
      <c r="P221" s="1"/>
    </row>
    <row r="222" spans="1:16" x14ac:dyDescent="0.25">
      <c r="A222" s="8"/>
      <c r="B222" s="1"/>
      <c r="D222" s="2"/>
      <c r="E222" s="2"/>
      <c r="F222" s="1"/>
      <c r="G222" s="1"/>
      <c r="H222" s="1"/>
      <c r="I222" s="1"/>
      <c r="J222" s="1"/>
      <c r="K222" s="1"/>
      <c r="L222" s="4"/>
      <c r="M222" s="1"/>
      <c r="N222" s="1"/>
      <c r="O222" s="1"/>
      <c r="P222" s="1"/>
    </row>
    <row r="223" spans="1:16" x14ac:dyDescent="0.25">
      <c r="A223" s="8"/>
      <c r="B223" s="1"/>
      <c r="D223" s="6"/>
      <c r="E223" s="2"/>
      <c r="F223" s="1"/>
      <c r="G223" s="1"/>
      <c r="H223" s="1"/>
      <c r="I223" s="1"/>
      <c r="J223" s="1"/>
      <c r="K223" s="1"/>
      <c r="L223" s="4"/>
      <c r="M223" s="1"/>
      <c r="N223" s="1"/>
      <c r="O223" s="1"/>
      <c r="P223" s="1"/>
    </row>
    <row r="224" spans="1:16" x14ac:dyDescent="0.25">
      <c r="A224" s="8"/>
      <c r="B224" s="1"/>
      <c r="D224" s="6"/>
      <c r="E224" s="2"/>
      <c r="F224" s="1"/>
      <c r="G224" s="1"/>
      <c r="H224" s="1"/>
      <c r="I224" s="1"/>
      <c r="J224" s="1"/>
      <c r="K224" s="1"/>
      <c r="L224" s="4"/>
      <c r="M224" s="1"/>
      <c r="N224" s="1"/>
      <c r="O224" s="1"/>
      <c r="P224" s="1"/>
    </row>
    <row r="225" spans="1:16" x14ac:dyDescent="0.25">
      <c r="A225" s="8"/>
      <c r="B225" s="1"/>
      <c r="D225" s="6"/>
      <c r="E225" s="2"/>
      <c r="F225" s="2"/>
      <c r="G225" s="1"/>
      <c r="H225" s="1"/>
      <c r="I225" s="1"/>
      <c r="J225" s="1"/>
      <c r="K225" s="1"/>
      <c r="L225" s="4"/>
      <c r="M225" s="1"/>
      <c r="N225" s="1"/>
      <c r="O225" s="1"/>
      <c r="P225" s="1"/>
    </row>
    <row r="226" spans="1:16" x14ac:dyDescent="0.25">
      <c r="A226" s="8"/>
      <c r="B226" s="1"/>
      <c r="D226" s="6"/>
      <c r="E226" s="2"/>
      <c r="F226" s="2"/>
      <c r="G226" s="1"/>
      <c r="H226" s="1"/>
      <c r="I226" s="1"/>
      <c r="J226" s="1"/>
      <c r="K226" s="1"/>
      <c r="L226" s="4"/>
      <c r="M226" s="1"/>
      <c r="N226" s="1"/>
      <c r="O226" s="1"/>
      <c r="P226" s="1"/>
    </row>
    <row r="227" spans="1:16" x14ac:dyDescent="0.25">
      <c r="A227" s="8"/>
      <c r="B227" s="1"/>
      <c r="D227" s="6"/>
      <c r="E227" s="2"/>
      <c r="F227" s="1"/>
      <c r="G227" s="1"/>
      <c r="H227" s="1"/>
      <c r="I227" s="1"/>
      <c r="J227" s="1"/>
      <c r="K227" s="1"/>
      <c r="L227" s="4"/>
      <c r="M227" s="1"/>
      <c r="N227" s="1"/>
      <c r="O227" s="1"/>
      <c r="P227" s="1"/>
    </row>
    <row r="228" spans="1:16" x14ac:dyDescent="0.25">
      <c r="A228" s="8"/>
      <c r="B228" s="1"/>
      <c r="D228" s="6"/>
      <c r="E228" s="2"/>
      <c r="F228" s="1"/>
      <c r="G228" s="1"/>
      <c r="H228" s="1"/>
      <c r="I228" s="1"/>
      <c r="J228" s="1"/>
      <c r="K228" s="1"/>
      <c r="L228" s="4"/>
      <c r="M228" s="1"/>
      <c r="N228" s="1"/>
      <c r="O228" s="1"/>
      <c r="P228" s="1"/>
    </row>
    <row r="229" spans="1:16" x14ac:dyDescent="0.25">
      <c r="A229" s="8"/>
      <c r="B229" s="1"/>
      <c r="D229" s="6"/>
      <c r="E229" s="2"/>
      <c r="F229" s="1"/>
      <c r="G229" s="1"/>
      <c r="H229" s="1"/>
      <c r="I229" s="1"/>
      <c r="J229" s="1"/>
      <c r="K229" s="1"/>
      <c r="L229" s="4"/>
      <c r="M229" s="1"/>
      <c r="N229" s="1"/>
      <c r="O229" s="1"/>
      <c r="P229" s="1"/>
    </row>
    <row r="230" spans="1:16" x14ac:dyDescent="0.25">
      <c r="A230" s="8"/>
      <c r="B230" s="1"/>
      <c r="D230" s="6"/>
      <c r="E230" s="2"/>
      <c r="F230" s="1"/>
      <c r="G230" s="1"/>
      <c r="H230" s="1"/>
      <c r="I230" s="1"/>
      <c r="J230" s="1"/>
      <c r="K230" s="1"/>
      <c r="L230" s="4"/>
      <c r="M230" s="1"/>
      <c r="N230" s="1"/>
      <c r="O230" s="1"/>
      <c r="P230" s="1"/>
    </row>
    <row r="231" spans="1:16" x14ac:dyDescent="0.25">
      <c r="A231" s="8"/>
      <c r="B231" s="1"/>
      <c r="D231" s="6"/>
      <c r="E231" s="2"/>
      <c r="F231" s="1"/>
      <c r="G231" s="1"/>
      <c r="H231" s="1"/>
      <c r="I231" s="1"/>
      <c r="J231" s="1"/>
      <c r="K231" s="1"/>
      <c r="L231" s="4"/>
      <c r="M231" s="1"/>
      <c r="N231" s="1"/>
      <c r="O231" s="1"/>
      <c r="P231" s="1"/>
    </row>
    <row r="232" spans="1:16" x14ac:dyDescent="0.25">
      <c r="A232" s="8"/>
      <c r="B232" s="1"/>
      <c r="D232" s="6"/>
      <c r="E232" s="2"/>
      <c r="F232" s="1"/>
      <c r="G232" s="1"/>
      <c r="H232" s="1"/>
      <c r="I232" s="1"/>
      <c r="J232" s="1"/>
      <c r="K232" s="1"/>
      <c r="L232" s="4"/>
      <c r="M232" s="1"/>
      <c r="N232" s="1"/>
      <c r="O232" s="1"/>
      <c r="P232" s="1"/>
    </row>
    <row r="233" spans="1:16" x14ac:dyDescent="0.25">
      <c r="A233" s="8"/>
      <c r="B233" s="1"/>
      <c r="D233" s="6"/>
      <c r="E233" s="2"/>
      <c r="F233" s="1"/>
      <c r="G233" s="1"/>
      <c r="H233" s="1"/>
      <c r="I233" s="1"/>
      <c r="J233" s="1"/>
      <c r="K233" s="1"/>
      <c r="L233" s="4"/>
      <c r="M233" s="1"/>
      <c r="N233" s="1"/>
      <c r="O233" s="1"/>
      <c r="P233" s="1"/>
    </row>
    <row r="234" spans="1:16" x14ac:dyDescent="0.25">
      <c r="A234" s="8"/>
      <c r="B234" s="1"/>
      <c r="D234" s="6"/>
      <c r="E234" s="2"/>
      <c r="F234" s="1"/>
      <c r="G234" s="1"/>
      <c r="H234" s="1"/>
      <c r="I234" s="1"/>
      <c r="J234" s="1"/>
      <c r="K234" s="1"/>
      <c r="L234" s="4"/>
      <c r="M234" s="1"/>
      <c r="N234" s="1"/>
      <c r="O234" s="1"/>
      <c r="P234" s="1"/>
    </row>
    <row r="235" spans="1:16" x14ac:dyDescent="0.25">
      <c r="A235" s="8"/>
      <c r="B235" s="1"/>
      <c r="D235" s="6"/>
      <c r="E235" s="2"/>
      <c r="F235" s="1"/>
      <c r="G235" s="1"/>
      <c r="H235" s="1"/>
      <c r="I235" s="1"/>
      <c r="J235" s="1"/>
      <c r="K235" s="1"/>
      <c r="L235" s="4"/>
      <c r="M235" s="1"/>
      <c r="N235" s="1"/>
      <c r="O235" s="1"/>
      <c r="P235" s="1"/>
    </row>
    <row r="236" spans="1:16" x14ac:dyDescent="0.25">
      <c r="A236" s="8"/>
      <c r="B236" s="1"/>
      <c r="D236" s="6"/>
      <c r="E236" s="2"/>
      <c r="F236" s="1"/>
      <c r="G236" s="1"/>
      <c r="H236" s="1"/>
      <c r="I236" s="1"/>
      <c r="J236" s="1"/>
      <c r="K236" s="1"/>
      <c r="L236" s="4"/>
      <c r="M236" s="1"/>
      <c r="N236" s="1"/>
      <c r="O236" s="1"/>
      <c r="P236" s="1"/>
    </row>
    <row r="237" spans="1:16" x14ac:dyDescent="0.25">
      <c r="A237" s="8"/>
      <c r="B237" s="1"/>
      <c r="D237" s="6"/>
      <c r="E237" s="2"/>
      <c r="F237" s="1"/>
      <c r="G237" s="1"/>
      <c r="H237" s="1"/>
      <c r="I237" s="1"/>
      <c r="J237" s="1"/>
      <c r="K237" s="1"/>
      <c r="L237" s="4"/>
      <c r="M237" s="1"/>
      <c r="N237" s="1"/>
      <c r="O237" s="1"/>
      <c r="P237" s="1"/>
    </row>
    <row r="238" spans="1:16" x14ac:dyDescent="0.25">
      <c r="A238" s="8"/>
      <c r="B238" s="1"/>
      <c r="D238" s="6"/>
      <c r="E238" s="2"/>
      <c r="F238" s="1"/>
      <c r="G238" s="1"/>
      <c r="H238" s="1"/>
      <c r="I238" s="1"/>
      <c r="J238" s="1"/>
      <c r="K238" s="1"/>
      <c r="L238" s="4"/>
      <c r="M238" s="1"/>
      <c r="N238" s="1"/>
      <c r="O238" s="1"/>
      <c r="P238" s="1"/>
    </row>
    <row r="239" spans="1:16" x14ac:dyDescent="0.25">
      <c r="A239" s="8"/>
      <c r="B239" s="1"/>
      <c r="D239" s="6"/>
      <c r="E239" s="2"/>
      <c r="F239" s="1"/>
      <c r="G239" s="1"/>
      <c r="H239" s="1"/>
      <c r="I239" s="1"/>
      <c r="J239" s="1"/>
      <c r="K239" s="1"/>
      <c r="L239" s="4"/>
      <c r="M239" s="1"/>
      <c r="N239" s="1"/>
      <c r="O239" s="1"/>
      <c r="P239" s="1"/>
    </row>
    <row r="240" spans="1:16" x14ac:dyDescent="0.25">
      <c r="A240" s="8"/>
      <c r="B240" s="1"/>
      <c r="D240" s="6"/>
      <c r="E240" s="2"/>
      <c r="F240" s="1"/>
      <c r="G240" s="1"/>
      <c r="H240" s="1"/>
      <c r="I240" s="1"/>
      <c r="J240" s="1"/>
      <c r="K240" s="1"/>
      <c r="L240" s="4"/>
      <c r="M240" s="1"/>
      <c r="N240" s="1"/>
      <c r="O240" s="1"/>
      <c r="P240" s="1"/>
    </row>
    <row r="241" spans="1:16" x14ac:dyDescent="0.25">
      <c r="A241" s="1"/>
      <c r="B241" s="1"/>
      <c r="D241" s="6"/>
      <c r="E241" s="2"/>
      <c r="F241" s="1"/>
      <c r="G241" s="1"/>
      <c r="H241" s="1"/>
      <c r="I241" s="1"/>
      <c r="J241" s="1"/>
      <c r="K241" s="1"/>
      <c r="L241" s="4"/>
      <c r="M241" s="1"/>
      <c r="N241" s="1"/>
      <c r="O241" s="1"/>
      <c r="P241" s="1"/>
    </row>
    <row r="242" spans="1:16" x14ac:dyDescent="0.25">
      <c r="A242" s="1"/>
      <c r="B242" s="1"/>
      <c r="D242" s="6"/>
      <c r="E242" s="2"/>
      <c r="F242" s="1"/>
      <c r="G242" s="1"/>
      <c r="H242" s="1"/>
      <c r="I242" s="1"/>
      <c r="J242" s="1"/>
      <c r="K242" s="1"/>
      <c r="L242" s="4"/>
      <c r="M242" s="1"/>
      <c r="N242" s="1"/>
      <c r="O242" s="1"/>
      <c r="P242" s="1"/>
    </row>
    <row r="243" spans="1:16" x14ac:dyDescent="0.25">
      <c r="A243" s="8"/>
      <c r="B243" s="1"/>
      <c r="D243" s="6"/>
      <c r="E243" s="2"/>
      <c r="F243" s="1"/>
      <c r="G243" s="1"/>
      <c r="H243" s="1"/>
      <c r="I243" s="1"/>
      <c r="J243" s="1"/>
      <c r="K243" s="1"/>
      <c r="L243" s="4"/>
      <c r="M243" s="1"/>
      <c r="N243" s="1"/>
      <c r="O243" s="1"/>
      <c r="P243" s="1"/>
    </row>
    <row r="244" spans="1:16" x14ac:dyDescent="0.25">
      <c r="A244" s="8"/>
      <c r="B244" s="1"/>
      <c r="D244" s="6"/>
      <c r="E244" s="2"/>
      <c r="F244" s="1"/>
      <c r="G244" s="1"/>
      <c r="H244" s="1"/>
      <c r="I244" s="2"/>
      <c r="J244" s="1"/>
      <c r="K244" s="1"/>
      <c r="L244" s="4"/>
      <c r="M244" s="1"/>
      <c r="N244" s="1"/>
      <c r="O244" s="1"/>
      <c r="P244" s="1"/>
    </row>
    <row r="245" spans="1:16" x14ac:dyDescent="0.25">
      <c r="A245" s="1"/>
      <c r="B245" s="1"/>
      <c r="D245" s="6"/>
      <c r="E245" s="2"/>
      <c r="F245" s="1"/>
      <c r="G245" s="1"/>
      <c r="H245" s="1"/>
      <c r="I245" s="1"/>
      <c r="J245" s="1"/>
      <c r="K245" s="1"/>
      <c r="L245" s="4"/>
      <c r="M245" s="1"/>
      <c r="N245" s="1"/>
      <c r="O245" s="1"/>
      <c r="P245" s="1"/>
    </row>
    <row r="246" spans="1:16" x14ac:dyDescent="0.25">
      <c r="A246" s="1"/>
      <c r="B246" s="1"/>
      <c r="D246" s="6"/>
      <c r="E246" s="2"/>
      <c r="F246" s="1"/>
      <c r="G246" s="1"/>
      <c r="H246" s="1"/>
      <c r="I246" s="1"/>
      <c r="J246" s="1"/>
      <c r="K246" s="1"/>
      <c r="L246" s="4"/>
      <c r="M246" s="1"/>
      <c r="N246" s="1"/>
      <c r="O246" s="1"/>
      <c r="P246" s="1"/>
    </row>
    <row r="247" spans="1:16" x14ac:dyDescent="0.25">
      <c r="A247" s="1"/>
      <c r="B247" s="1"/>
      <c r="D247" s="6"/>
      <c r="E247" s="2"/>
      <c r="F247" s="1"/>
      <c r="G247" s="1"/>
      <c r="H247" s="1"/>
      <c r="I247" s="1"/>
      <c r="J247" s="1"/>
      <c r="K247" s="1"/>
      <c r="L247" s="4"/>
      <c r="M247" s="1"/>
      <c r="N247" s="1"/>
      <c r="O247" s="1"/>
      <c r="P247" s="1"/>
    </row>
    <row r="248" spans="1:16" x14ac:dyDescent="0.25">
      <c r="A248" s="1"/>
      <c r="B248" s="1"/>
      <c r="D248" s="6"/>
      <c r="E248" s="2"/>
      <c r="F248" s="1"/>
      <c r="G248" s="1"/>
      <c r="H248" s="1"/>
      <c r="I248" s="1"/>
      <c r="J248" s="1"/>
      <c r="K248" s="1"/>
      <c r="L248" s="4"/>
      <c r="M248" s="1"/>
      <c r="N248" s="1"/>
      <c r="O248" s="1"/>
      <c r="P248" s="1"/>
    </row>
    <row r="249" spans="1:16" x14ac:dyDescent="0.25">
      <c r="A249" s="1"/>
      <c r="B249" s="1"/>
      <c r="D249" s="2"/>
      <c r="E249" s="2"/>
      <c r="F249" s="2"/>
      <c r="G249" s="1"/>
      <c r="H249" s="1"/>
      <c r="I249" s="1"/>
      <c r="J249" s="1"/>
      <c r="K249" s="1"/>
      <c r="L249" s="4"/>
      <c r="M249" s="1"/>
      <c r="N249" s="1"/>
      <c r="O249" s="1"/>
      <c r="P249" s="1"/>
    </row>
    <row r="250" spans="1:16" x14ac:dyDescent="0.25">
      <c r="A250" s="1"/>
      <c r="B250" s="1"/>
      <c r="D250" s="2"/>
      <c r="E250" s="2"/>
      <c r="F250" s="2"/>
      <c r="G250" s="1"/>
      <c r="H250" s="1"/>
      <c r="I250" s="1"/>
      <c r="J250" s="1"/>
      <c r="K250" s="1"/>
      <c r="L250" s="4"/>
      <c r="M250" s="1"/>
      <c r="N250" s="1"/>
      <c r="O250" s="1"/>
      <c r="P250" s="1"/>
    </row>
    <row r="251" spans="1:16" x14ac:dyDescent="0.25">
      <c r="A251" s="1"/>
      <c r="B251" s="1"/>
      <c r="D251" s="2"/>
      <c r="E251" s="2"/>
      <c r="F251" s="1"/>
      <c r="G251" s="1"/>
      <c r="H251" s="1"/>
      <c r="I251" s="1"/>
      <c r="J251" s="1"/>
      <c r="K251" s="1"/>
      <c r="L251" s="4"/>
      <c r="M251" s="1"/>
      <c r="N251" s="1"/>
      <c r="O251" s="1"/>
      <c r="P251" s="1"/>
    </row>
    <row r="252" spans="1:16" x14ac:dyDescent="0.25">
      <c r="A252" s="1"/>
      <c r="B252" s="1"/>
      <c r="D252" s="2"/>
      <c r="E252" s="2"/>
      <c r="F252" s="1"/>
      <c r="G252" s="1"/>
      <c r="H252" s="1"/>
      <c r="I252" s="1"/>
      <c r="J252" s="1"/>
      <c r="K252" s="1"/>
      <c r="L252" s="4"/>
      <c r="M252" s="1"/>
      <c r="N252" s="1"/>
      <c r="O252" s="1"/>
      <c r="P252" s="1"/>
    </row>
    <row r="253" spans="1:16" x14ac:dyDescent="0.25">
      <c r="A253" s="1"/>
      <c r="B253" s="1"/>
      <c r="D253" s="2"/>
      <c r="E253" s="2"/>
      <c r="F253" s="1"/>
      <c r="G253" s="1"/>
      <c r="H253" s="1"/>
      <c r="I253" s="1"/>
      <c r="J253" s="1"/>
      <c r="K253" s="1"/>
      <c r="L253" s="4"/>
      <c r="M253" s="1"/>
      <c r="N253" s="1"/>
      <c r="O253" s="1"/>
      <c r="P253" s="1"/>
    </row>
    <row r="254" spans="1:16" x14ac:dyDescent="0.25">
      <c r="A254" s="1"/>
      <c r="B254" s="1"/>
      <c r="D254" s="2"/>
      <c r="E254" s="2"/>
      <c r="F254" s="1"/>
      <c r="G254" s="1"/>
      <c r="H254" s="1"/>
      <c r="I254" s="1"/>
      <c r="J254" s="1"/>
      <c r="K254" s="1"/>
      <c r="L254" s="4"/>
      <c r="M254" s="1"/>
      <c r="N254" s="1"/>
      <c r="O254" s="1"/>
      <c r="P254" s="1"/>
    </row>
    <row r="255" spans="1:16" x14ac:dyDescent="0.25">
      <c r="A255" s="1"/>
      <c r="B255" s="1"/>
      <c r="D255" s="2"/>
      <c r="E255" s="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x14ac:dyDescent="0.25">
      <c r="A256" s="1"/>
      <c r="B256" s="1"/>
      <c r="D256" s="2"/>
      <c r="E256" s="2"/>
      <c r="F256" s="1"/>
      <c r="G256" s="1"/>
      <c r="H256" s="1"/>
      <c r="I256" s="1"/>
      <c r="J256" s="1"/>
      <c r="K256" s="1"/>
      <c r="L256" s="4"/>
      <c r="M256" s="1"/>
      <c r="N256" s="1"/>
      <c r="O256" s="1"/>
      <c r="P256" s="1"/>
    </row>
    <row r="257" spans="1:16" x14ac:dyDescent="0.25">
      <c r="A257" s="1"/>
      <c r="B257" s="1"/>
      <c r="D257" s="6"/>
      <c r="E257" s="2"/>
      <c r="F257" s="1"/>
      <c r="G257" s="1"/>
      <c r="H257" s="1"/>
      <c r="I257" s="1"/>
      <c r="J257" s="1"/>
      <c r="K257" s="1"/>
      <c r="L257" s="4"/>
      <c r="M257" s="1"/>
      <c r="N257" s="1"/>
      <c r="O257" s="1"/>
      <c r="P257" s="1"/>
    </row>
    <row r="258" spans="1:16" x14ac:dyDescent="0.25">
      <c r="A258" s="1"/>
      <c r="B258" s="1"/>
      <c r="D258" s="6"/>
      <c r="E258" s="2"/>
      <c r="F258" s="1"/>
      <c r="G258" s="1"/>
      <c r="H258" s="1"/>
      <c r="I258" s="1"/>
      <c r="J258" s="1"/>
      <c r="K258" s="1"/>
      <c r="L258" s="4"/>
      <c r="M258" s="1"/>
      <c r="N258" s="1"/>
      <c r="O258" s="1"/>
      <c r="P258" s="1"/>
    </row>
    <row r="259" spans="1:16" x14ac:dyDescent="0.25">
      <c r="C259" s="3"/>
      <c r="E259" s="2"/>
    </row>
    <row r="260" spans="1:16" x14ac:dyDescent="0.25">
      <c r="A260" s="1">
        <f>COUNTIF(B2:B259,"&gt;=25")</f>
        <v>136</v>
      </c>
      <c r="B260" s="9">
        <f>SUM(B1:B259)</f>
        <v>3580</v>
      </c>
      <c r="D260" s="2"/>
      <c r="E260" s="1"/>
      <c r="F260" s="1"/>
      <c r="G260" s="2"/>
      <c r="H260" s="1"/>
      <c r="I260" s="1">
        <f>SUMPRODUCT((A2:A258&gt;=1)*(H2:H258="f"))</f>
        <v>75</v>
      </c>
      <c r="J260" s="1" t="s">
        <v>3158</v>
      </c>
      <c r="K260" s="1"/>
      <c r="L260" s="1"/>
      <c r="M260" s="1"/>
      <c r="N260" s="1"/>
      <c r="O260" s="1"/>
      <c r="P260" s="4"/>
    </row>
    <row r="261" spans="1:16" x14ac:dyDescent="0.25">
      <c r="A261" s="1">
        <f>COUNTIF(B1:B259,"=25")</f>
        <v>100</v>
      </c>
      <c r="B261" s="9">
        <v>25</v>
      </c>
      <c r="D261" s="2"/>
      <c r="E261" s="1"/>
      <c r="F261" s="1"/>
      <c r="G261" s="2"/>
      <c r="H261" s="1"/>
      <c r="I261" s="1">
        <f>SUMPRODUCT((A2:A258&gt;=1)*(H2:H258="m"))</f>
        <v>69</v>
      </c>
      <c r="J261" s="1" t="s">
        <v>481</v>
      </c>
      <c r="K261" s="1"/>
      <c r="L261" s="1"/>
      <c r="M261" s="1"/>
      <c r="N261" s="1"/>
      <c r="O261" s="1"/>
      <c r="P261" s="4"/>
    </row>
    <row r="262" spans="1:16" x14ac:dyDescent="0.25">
      <c r="A262" s="1">
        <f>COUNTIF(B1:B259,30)</f>
        <v>36</v>
      </c>
      <c r="B262" s="9">
        <v>30</v>
      </c>
      <c r="D262" s="2"/>
      <c r="E262" s="1"/>
      <c r="F262" s="1"/>
      <c r="G262" s="2"/>
      <c r="H262" s="1"/>
      <c r="I262" s="1">
        <f>COUNTIF(B2:B258,12)</f>
        <v>0</v>
      </c>
      <c r="J262" s="9" t="s">
        <v>415</v>
      </c>
      <c r="K262" s="1"/>
      <c r="L262" s="1"/>
      <c r="M262" s="1"/>
      <c r="N262" s="1"/>
      <c r="O262" s="1"/>
      <c r="P262" s="4"/>
    </row>
    <row r="263" spans="1:16" x14ac:dyDescent="0.25">
      <c r="A263" s="1">
        <f>COUNTIF(B1:B259,"free")</f>
        <v>8</v>
      </c>
      <c r="B263" s="9" t="s">
        <v>1058</v>
      </c>
      <c r="D263" s="2"/>
      <c r="E263" s="1"/>
      <c r="F263" s="1"/>
      <c r="G263" s="2"/>
      <c r="H263" s="1"/>
      <c r="I263" s="1"/>
      <c r="J263" s="9" t="s">
        <v>416</v>
      </c>
      <c r="K263" s="1"/>
      <c r="L263" s="1"/>
      <c r="M263" s="1"/>
      <c r="N263" s="1"/>
      <c r="O263" s="1"/>
      <c r="P263" s="4"/>
    </row>
    <row r="264" spans="1:16" x14ac:dyDescent="0.25">
      <c r="A264" s="1">
        <f>A261+A262+A263</f>
        <v>144</v>
      </c>
      <c r="B264" s="9" t="s">
        <v>417</v>
      </c>
      <c r="D264" s="2"/>
      <c r="E264" s="1"/>
      <c r="F264" s="1"/>
      <c r="G264" s="2"/>
      <c r="H264" s="1"/>
      <c r="I264" s="1"/>
      <c r="J264" s="1"/>
      <c r="K264" s="1"/>
      <c r="L264" s="1"/>
      <c r="M264" s="1"/>
      <c r="N264" s="1"/>
      <c r="O264" s="1"/>
      <c r="P264" s="4"/>
    </row>
    <row r="265" spans="1:16" x14ac:dyDescent="0.25">
      <c r="A265" s="1">
        <f>A264+I262</f>
        <v>144</v>
      </c>
      <c r="B265" s="9" t="s">
        <v>418</v>
      </c>
      <c r="D265" s="2"/>
      <c r="E265" s="1"/>
      <c r="F265" s="1"/>
      <c r="G265" s="2"/>
      <c r="H265" s="1"/>
      <c r="I265" s="1">
        <f>COUNTIF(B1:B259,"=25")+COUNTIF(B1:B259,"=free")+COUNTIF(B1:B259,"=owe 25")</f>
        <v>108</v>
      </c>
      <c r="J265" s="1" t="s">
        <v>419</v>
      </c>
      <c r="K265" s="1"/>
      <c r="L265" s="1"/>
      <c r="M265" s="1"/>
      <c r="N265" s="1"/>
      <c r="O265" s="1"/>
      <c r="P265" s="4"/>
    </row>
    <row r="266" spans="1:16" x14ac:dyDescent="0.25">
      <c r="A266" s="1">
        <f>COUNTIF(B3:B259,"=owe 25")+COUNTIF(B3:B259,"=owe 30")</f>
        <v>0</v>
      </c>
      <c r="B266" s="9" t="s">
        <v>2801</v>
      </c>
      <c r="D266" s="2"/>
      <c r="E266" s="1"/>
      <c r="F266" s="1"/>
      <c r="G266" s="2"/>
      <c r="H266" s="1"/>
      <c r="I266" s="1">
        <f>COUNTIF(B1:B259,30)+COUNTIF(B1:B259,"=owe 30")</f>
        <v>36</v>
      </c>
      <c r="J266" s="1" t="s">
        <v>420</v>
      </c>
      <c r="K266" s="1"/>
      <c r="L266" s="1"/>
      <c r="M266" s="1"/>
      <c r="N266" s="1"/>
      <c r="O266" s="1"/>
      <c r="P266" s="4"/>
    </row>
    <row r="267" spans="1:16" x14ac:dyDescent="0.25">
      <c r="A267" s="1">
        <f>A264+A266</f>
        <v>144</v>
      </c>
      <c r="B267" s="9" t="s">
        <v>2802</v>
      </c>
      <c r="D267" s="2"/>
      <c r="E267" s="1"/>
      <c r="F267" s="1"/>
      <c r="G267" s="2"/>
      <c r="H267" s="1"/>
      <c r="I267" s="1">
        <f>I265-A263</f>
        <v>100</v>
      </c>
      <c r="J267" s="1" t="s">
        <v>421</v>
      </c>
      <c r="K267" s="1"/>
      <c r="L267" s="1"/>
      <c r="M267" s="1"/>
      <c r="N267" s="1"/>
      <c r="O267" s="1"/>
      <c r="P267" s="4"/>
    </row>
    <row r="268" spans="1:16" x14ac:dyDescent="0.25">
      <c r="A268" s="1">
        <f>COUNTIF(B3:B259,"=owe 12")</f>
        <v>0</v>
      </c>
      <c r="B268" s="1" t="s">
        <v>2803</v>
      </c>
      <c r="D268" s="2"/>
      <c r="E268" s="1"/>
      <c r="F268" s="1"/>
      <c r="G268" s="2"/>
      <c r="H268" s="1"/>
      <c r="I268" s="1">
        <f>I266</f>
        <v>36</v>
      </c>
      <c r="J268" s="1" t="s">
        <v>422</v>
      </c>
      <c r="K268" s="1"/>
      <c r="L268" s="1"/>
      <c r="M268" s="1"/>
      <c r="N268" s="1"/>
      <c r="O268" s="1"/>
      <c r="P268" s="4"/>
    </row>
    <row r="269" spans="1:16" x14ac:dyDescent="0.25">
      <c r="A269" s="1">
        <f>I262+A268</f>
        <v>0</v>
      </c>
      <c r="B269" s="9" t="s">
        <v>2804</v>
      </c>
      <c r="D269" s="2"/>
      <c r="E269" s="1"/>
      <c r="F269" s="1"/>
      <c r="G269" s="2"/>
      <c r="H269" s="1"/>
      <c r="I269" s="1"/>
      <c r="J269" s="1" t="s">
        <v>423</v>
      </c>
      <c r="K269" s="1"/>
      <c r="L269" s="1"/>
      <c r="M269" s="1"/>
      <c r="N269" s="1"/>
      <c r="O269" s="1"/>
      <c r="P269" s="4"/>
    </row>
    <row r="270" spans="1:16" x14ac:dyDescent="0.25">
      <c r="A270" s="1">
        <f>A267+A269</f>
        <v>144</v>
      </c>
      <c r="B270" s="9" t="s">
        <v>2350</v>
      </c>
      <c r="C270" s="2"/>
      <c r="D270" s="1"/>
      <c r="E270" s="1"/>
      <c r="F270" s="2"/>
      <c r="G270" s="1"/>
      <c r="H270" s="1"/>
      <c r="I270" s="1">
        <f>I267+I268-I269</f>
        <v>136</v>
      </c>
      <c r="J270" s="1" t="s">
        <v>4521</v>
      </c>
      <c r="K270" s="1"/>
      <c r="L270" s="1"/>
      <c r="M270" s="1"/>
      <c r="N270" s="1"/>
      <c r="O270" s="4"/>
      <c r="P270" s="1"/>
    </row>
    <row r="271" spans="1:16" x14ac:dyDescent="0.25">
      <c r="E271" s="2"/>
      <c r="I271" t="s">
        <v>694</v>
      </c>
    </row>
    <row r="272" spans="1:16" x14ac:dyDescent="0.25">
      <c r="E272" s="2"/>
    </row>
    <row r="273" spans="1:5" x14ac:dyDescent="0.25">
      <c r="A273" s="1">
        <f>COUNTIF(B2:B259,"=owe 25")</f>
        <v>0</v>
      </c>
      <c r="C273" s="1">
        <f>A261+A263+A273</f>
        <v>108</v>
      </c>
      <c r="E273" s="2"/>
    </row>
    <row r="274" spans="1:5" x14ac:dyDescent="0.25">
      <c r="A274">
        <f>COUNTIF(B2:B259,"=owe 30")</f>
        <v>0</v>
      </c>
      <c r="C274" s="1">
        <f>A262+A274</f>
        <v>36</v>
      </c>
      <c r="E274" s="2"/>
    </row>
  </sheetData>
  <phoneticPr fontId="2" type="noConversion"/>
  <hyperlinks>
    <hyperlink ref="L127" r:id="rId1" display="mailto:patberg41@aol.com" xr:uid="{00000000-0004-0000-1500-000000000000}"/>
    <hyperlink ref="L54" r:id="rId2" xr:uid="{00000000-0004-0000-1500-000001000000}"/>
    <hyperlink ref="L120" r:id="rId3" xr:uid="{00000000-0004-0000-1500-000002000000}"/>
    <hyperlink ref="L16" r:id="rId4" xr:uid="{00000000-0004-0000-1500-000003000000}"/>
    <hyperlink ref="L3" r:id="rId5" xr:uid="{00000000-0004-0000-1500-000004000000}"/>
    <hyperlink ref="L29" r:id="rId6" xr:uid="{00000000-0004-0000-1500-000005000000}"/>
    <hyperlink ref="L80" r:id="rId7" xr:uid="{00000000-0004-0000-1500-000006000000}"/>
    <hyperlink ref="L4" r:id="rId8" xr:uid="{00000000-0004-0000-1500-000007000000}"/>
    <hyperlink ref="L121" r:id="rId9" display="mailto:howard.standage@hotmail.com" xr:uid="{00000000-0004-0000-1500-000008000000}"/>
    <hyperlink ref="L17" r:id="rId10" xr:uid="{00000000-0004-0000-1500-000009000000}"/>
    <hyperlink ref="L72" r:id="rId11" xr:uid="{00000000-0004-0000-1500-00000A000000}"/>
    <hyperlink ref="L30" r:id="rId12" xr:uid="{00000000-0004-0000-1500-00000B000000}"/>
    <hyperlink ref="L31" r:id="rId13" display="mailto:msack11720@cox.net" xr:uid="{00000000-0004-0000-1500-00000C000000}"/>
    <hyperlink ref="L45" r:id="rId14" xr:uid="{00000000-0004-0000-1500-00000D000000}"/>
    <hyperlink ref="L46" r:id="rId15" xr:uid="{00000000-0004-0000-1500-00000E000000}"/>
    <hyperlink ref="L94" r:id="rId16" xr:uid="{00000000-0004-0000-1500-00000F000000}"/>
    <hyperlink ref="L95" r:id="rId17" xr:uid="{00000000-0004-0000-1500-000010000000}"/>
    <hyperlink ref="L114" r:id="rId18" xr:uid="{00000000-0004-0000-1500-000011000000}"/>
    <hyperlink ref="L113" r:id="rId19" xr:uid="{00000000-0004-0000-1500-000012000000}"/>
    <hyperlink ref="L112" r:id="rId20" xr:uid="{00000000-0004-0000-1500-000013000000}"/>
    <hyperlink ref="L115" r:id="rId21" xr:uid="{00000000-0004-0000-1500-000014000000}"/>
    <hyperlink ref="L83" r:id="rId22" xr:uid="{00000000-0004-0000-1500-000015000000}"/>
    <hyperlink ref="L26" r:id="rId23" xr:uid="{00000000-0004-0000-1500-000016000000}"/>
    <hyperlink ref="L27" r:id="rId24" xr:uid="{00000000-0004-0000-1500-000017000000}"/>
    <hyperlink ref="L97" r:id="rId25" xr:uid="{00000000-0004-0000-1500-000018000000}"/>
    <hyperlink ref="L98" r:id="rId26" xr:uid="{00000000-0004-0000-1500-000019000000}"/>
    <hyperlink ref="L99" r:id="rId27" xr:uid="{00000000-0004-0000-1500-00001A000000}"/>
    <hyperlink ref="L126" r:id="rId28" xr:uid="{00000000-0004-0000-1500-00001B000000}"/>
    <hyperlink ref="L89" r:id="rId29" xr:uid="{00000000-0004-0000-1500-00001C000000}"/>
    <hyperlink ref="L5" r:id="rId30" xr:uid="{00000000-0004-0000-1500-00001D000000}"/>
    <hyperlink ref="L107" r:id="rId31" display="mailto:mhmtr@juno.com" xr:uid="{00000000-0004-0000-1500-00001E000000}"/>
    <hyperlink ref="L105" r:id="rId32" xr:uid="{00000000-0004-0000-1500-00001F000000}"/>
    <hyperlink ref="L106" r:id="rId33" display="mailto:mhmtr@juno.com" xr:uid="{00000000-0004-0000-1500-000020000000}"/>
    <hyperlink ref="L104" r:id="rId34" xr:uid="{00000000-0004-0000-1500-000021000000}"/>
    <hyperlink ref="L53" r:id="rId35" xr:uid="{00000000-0004-0000-1500-000022000000}"/>
    <hyperlink ref="L103" r:id="rId36" xr:uid="{00000000-0004-0000-1500-000023000000}"/>
    <hyperlink ref="L37" r:id="rId37" xr:uid="{00000000-0004-0000-1500-000024000000}"/>
    <hyperlink ref="L90" r:id="rId38" xr:uid="{00000000-0004-0000-1500-000025000000}"/>
    <hyperlink ref="L91" r:id="rId39" xr:uid="{00000000-0004-0000-1500-000026000000}"/>
    <hyperlink ref="L58" r:id="rId40" xr:uid="{00000000-0004-0000-1500-000027000000}"/>
    <hyperlink ref="L136" r:id="rId41" xr:uid="{00000000-0004-0000-1500-000028000000}"/>
    <hyperlink ref="L137" r:id="rId42" xr:uid="{00000000-0004-0000-1500-000029000000}"/>
    <hyperlink ref="L38" r:id="rId43" xr:uid="{00000000-0004-0000-1500-00002A000000}"/>
    <hyperlink ref="L59" r:id="rId44" xr:uid="{00000000-0004-0000-1500-00002B000000}"/>
    <hyperlink ref="L73" r:id="rId45" xr:uid="{00000000-0004-0000-1500-00002C000000}"/>
    <hyperlink ref="L18" r:id="rId46" xr:uid="{00000000-0004-0000-1500-00002D000000}"/>
    <hyperlink ref="L100" r:id="rId47" xr:uid="{00000000-0004-0000-1500-00002E000000}"/>
    <hyperlink ref="L133" r:id="rId48" xr:uid="{00000000-0004-0000-1500-00002F000000}"/>
    <hyperlink ref="L123" r:id="rId49" xr:uid="{00000000-0004-0000-1500-000030000000}"/>
    <hyperlink ref="L132" r:id="rId50" xr:uid="{00000000-0004-0000-1500-000031000000}"/>
    <hyperlink ref="L12" r:id="rId51" xr:uid="{00000000-0004-0000-1500-000032000000}"/>
    <hyperlink ref="L135" r:id="rId52" display="mailto:nodakwillie@comcast.net" xr:uid="{00000000-0004-0000-1500-000033000000}"/>
    <hyperlink ref="L32" r:id="rId53" xr:uid="{00000000-0004-0000-1500-000034000000}"/>
    <hyperlink ref="L60" r:id="rId54" xr:uid="{00000000-0004-0000-1500-000035000000}"/>
    <hyperlink ref="L33" r:id="rId55" xr:uid="{00000000-0004-0000-1500-000036000000}"/>
    <hyperlink ref="L42" r:id="rId56" xr:uid="{00000000-0004-0000-1500-000037000000}"/>
    <hyperlink ref="L24" r:id="rId57" xr:uid="{00000000-0004-0000-1500-000038000000}"/>
    <hyperlink ref="L124" r:id="rId58" xr:uid="{00000000-0004-0000-1500-000039000000}"/>
    <hyperlink ref="L125" r:id="rId59" xr:uid="{00000000-0004-0000-1500-00003A000000}"/>
    <hyperlink ref="K28" r:id="rId60" display="kj7u@msn.com" xr:uid="{00000000-0004-0000-1500-00003B000000}"/>
    <hyperlink ref="L28" r:id="rId61" xr:uid="{00000000-0004-0000-1500-00003C000000}"/>
    <hyperlink ref="L134" r:id="rId62" xr:uid="{00000000-0004-0000-1500-00003D000000}"/>
    <hyperlink ref="L129" r:id="rId63" xr:uid="{00000000-0004-0000-1500-00003E000000}"/>
    <hyperlink ref="L96" r:id="rId64" xr:uid="{00000000-0004-0000-1500-00003F000000}"/>
    <hyperlink ref="L36" r:id="rId65" xr:uid="{00000000-0004-0000-1500-000040000000}"/>
    <hyperlink ref="L20" r:id="rId66" xr:uid="{00000000-0004-0000-1500-000041000000}"/>
    <hyperlink ref="L13" r:id="rId67" xr:uid="{00000000-0004-0000-1500-000042000000}"/>
    <hyperlink ref="L88" r:id="rId68" xr:uid="{00000000-0004-0000-1500-000043000000}"/>
    <hyperlink ref="L140" r:id="rId69" xr:uid="{00000000-0004-0000-1500-000044000000}"/>
    <hyperlink ref="L141" r:id="rId70" xr:uid="{00000000-0004-0000-1500-000045000000}"/>
    <hyperlink ref="L51" r:id="rId71" display="mailto:gailsouth41@yahoo.com" xr:uid="{00000000-0004-0000-1500-000046000000}"/>
    <hyperlink ref="L14" r:id="rId72" xr:uid="{00000000-0004-0000-1500-000047000000}"/>
    <hyperlink ref="L15" r:id="rId73" xr:uid="{00000000-0004-0000-1500-000048000000}"/>
    <hyperlink ref="L142" r:id="rId74" xr:uid="{00000000-0004-0000-1500-000049000000}"/>
    <hyperlink ref="L47" r:id="rId75" xr:uid="{00000000-0004-0000-1500-00004A000000}"/>
    <hyperlink ref="L48" r:id="rId76" xr:uid="{00000000-0004-0000-1500-00004B000000}"/>
  </hyperlinks>
  <printOptions gridLines="1"/>
  <pageMargins left="0.5" right="0.5" top="0.5" bottom="0.25" header="0.25" footer="0"/>
  <pageSetup orientation="portrait" horizontalDpi="4294967294" r:id="rId77"/>
  <headerFooter alignWithMargins="0">
    <oddHeader>&amp;L&amp;D&amp;CMerrymakers 2013-2014&amp;Rpage &amp;P of &amp;N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B313"/>
  <sheetViews>
    <sheetView workbookViewId="0"/>
  </sheetViews>
  <sheetFormatPr defaultRowHeight="15" x14ac:dyDescent="0.25"/>
  <cols>
    <col min="1" max="1" width="17" customWidth="1"/>
    <col min="2" max="2" width="10.6640625" customWidth="1"/>
    <col min="3" max="3" width="12.5546875" style="6" customWidth="1"/>
    <col min="4" max="4" width="13.109375" customWidth="1"/>
    <col min="5" max="5" width="5" customWidth="1"/>
    <col min="6" max="6" width="5.33203125" customWidth="1"/>
    <col min="7" max="7" width="2.6640625" customWidth="1"/>
    <col min="8" max="8" width="5.88671875" customWidth="1"/>
    <col min="9" max="9" width="20.88671875" bestFit="1" customWidth="1"/>
    <col min="10" max="10" width="18.6640625" customWidth="1"/>
    <col min="11" max="11" width="15" customWidth="1"/>
    <col min="12" max="12" width="25.5546875" customWidth="1"/>
    <col min="13" max="13" width="38.6640625" customWidth="1"/>
    <col min="14" max="14" width="4.88671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9.33203125" customWidth="1"/>
  </cols>
  <sheetData>
    <row r="1" spans="1:62" s="1" customFormat="1" x14ac:dyDescent="0.25">
      <c r="A1" s="1" t="s">
        <v>4017</v>
      </c>
      <c r="B1" s="1" t="s">
        <v>1119</v>
      </c>
      <c r="C1" s="6" t="s">
        <v>4018</v>
      </c>
      <c r="D1" s="6" t="s">
        <v>3621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472</v>
      </c>
      <c r="L1" s="4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3356</v>
      </c>
      <c r="S1" s="1" t="s">
        <v>4486</v>
      </c>
      <c r="T1" s="1" t="s">
        <v>4487</v>
      </c>
      <c r="U1" s="1" t="s">
        <v>477</v>
      </c>
      <c r="V1" s="1" t="s">
        <v>478</v>
      </c>
      <c r="W1" s="1" t="s">
        <v>479</v>
      </c>
      <c r="X1" s="1" t="s">
        <v>3643</v>
      </c>
      <c r="Y1" s="1" t="s">
        <v>5122</v>
      </c>
      <c r="Z1" s="2" t="s">
        <v>469</v>
      </c>
      <c r="AA1" s="3" t="s">
        <v>4010</v>
      </c>
      <c r="AB1" s="1" t="s">
        <v>3987</v>
      </c>
      <c r="AC1" s="1" t="s">
        <v>5123</v>
      </c>
      <c r="AD1" s="1" t="s">
        <v>5124</v>
      </c>
      <c r="AE1" s="1" t="s">
        <v>5125</v>
      </c>
      <c r="AF1" s="1" t="s">
        <v>5126</v>
      </c>
      <c r="AG1" s="1" t="s">
        <v>5127</v>
      </c>
      <c r="AH1" s="1" t="s">
        <v>5128</v>
      </c>
      <c r="AI1" s="1" t="s">
        <v>5129</v>
      </c>
      <c r="AJ1" s="1" t="s">
        <v>5130</v>
      </c>
      <c r="AK1" s="1" t="s">
        <v>728</v>
      </c>
      <c r="AL1" s="1" t="s">
        <v>5131</v>
      </c>
      <c r="AM1" s="1" t="s">
        <v>5132</v>
      </c>
      <c r="AN1" s="1" t="s">
        <v>5133</v>
      </c>
      <c r="AO1" s="1" t="s">
        <v>5134</v>
      </c>
      <c r="AP1" s="1" t="s">
        <v>5135</v>
      </c>
      <c r="AQ1" s="1" t="s">
        <v>5136</v>
      </c>
      <c r="AR1" s="1" t="s">
        <v>5137</v>
      </c>
      <c r="AS1" s="1" t="s">
        <v>5138</v>
      </c>
      <c r="AT1" s="1" t="s">
        <v>5139</v>
      </c>
      <c r="AU1" s="1" t="s">
        <v>5140</v>
      </c>
      <c r="AV1" s="1" t="s">
        <v>5141</v>
      </c>
      <c r="AW1" s="1" t="s">
        <v>5142</v>
      </c>
      <c r="AX1" s="1" t="s">
        <v>5143</v>
      </c>
      <c r="AY1" s="1" t="s">
        <v>5144</v>
      </c>
      <c r="AZ1" s="1" t="s">
        <v>5145</v>
      </c>
      <c r="BA1" s="1" t="s">
        <v>5146</v>
      </c>
      <c r="BB1" s="1" t="s">
        <v>4703</v>
      </c>
      <c r="BC1" s="1" t="s">
        <v>4704</v>
      </c>
      <c r="BD1" s="1" t="s">
        <v>4705</v>
      </c>
      <c r="BE1" s="1" t="s">
        <v>4706</v>
      </c>
      <c r="BF1" s="1" t="s">
        <v>4707</v>
      </c>
      <c r="BG1" s="1" t="s">
        <v>4708</v>
      </c>
      <c r="BH1" s="1" t="s">
        <v>4709</v>
      </c>
      <c r="BI1" s="1" t="s">
        <v>4710</v>
      </c>
      <c r="BJ1" s="1" t="s">
        <v>4711</v>
      </c>
    </row>
    <row r="2" spans="1:62" s="1" customFormat="1" x14ac:dyDescent="0.25">
      <c r="A2" s="8" t="s">
        <v>2295</v>
      </c>
      <c r="B2" s="1">
        <v>35</v>
      </c>
      <c r="C2" s="6">
        <v>42677</v>
      </c>
      <c r="D2" s="6">
        <v>42313</v>
      </c>
      <c r="E2" s="2"/>
      <c r="H2" s="1" t="s">
        <v>481</v>
      </c>
      <c r="I2" s="1" t="s">
        <v>1907</v>
      </c>
      <c r="J2" s="1" t="s">
        <v>1908</v>
      </c>
      <c r="K2" s="1" t="s">
        <v>1909</v>
      </c>
      <c r="L2" s="4" t="s">
        <v>2126</v>
      </c>
      <c r="M2" s="1" t="s">
        <v>4972</v>
      </c>
      <c r="N2" s="1" t="s">
        <v>488</v>
      </c>
      <c r="O2" s="1" t="s">
        <v>296</v>
      </c>
      <c r="P2" s="1">
        <v>85208</v>
      </c>
      <c r="AB2" s="2" t="s">
        <v>431</v>
      </c>
      <c r="AC2" s="3"/>
      <c r="AD2" s="1" t="s">
        <v>2564</v>
      </c>
    </row>
    <row r="3" spans="1:62" s="1" customFormat="1" x14ac:dyDescent="0.25">
      <c r="A3" s="8" t="s">
        <v>4891</v>
      </c>
      <c r="B3" s="1" t="s">
        <v>1058</v>
      </c>
      <c r="C3" s="6">
        <v>42747</v>
      </c>
      <c r="D3" s="6">
        <v>42355</v>
      </c>
      <c r="E3" s="2"/>
      <c r="G3" s="1" t="s">
        <v>3161</v>
      </c>
      <c r="H3" s="1" t="s">
        <v>481</v>
      </c>
      <c r="I3" s="1" t="s">
        <v>651</v>
      </c>
      <c r="J3" s="1" t="s">
        <v>4151</v>
      </c>
      <c r="K3" s="1" t="s">
        <v>3931</v>
      </c>
      <c r="L3" s="4" t="s">
        <v>5028</v>
      </c>
      <c r="M3" s="1" t="s">
        <v>5030</v>
      </c>
      <c r="N3" s="1" t="s">
        <v>5031</v>
      </c>
      <c r="O3" s="1" t="s">
        <v>296</v>
      </c>
      <c r="P3" s="1">
        <v>85119</v>
      </c>
      <c r="Q3" s="1" t="s">
        <v>4213</v>
      </c>
      <c r="S3" s="1">
        <v>1</v>
      </c>
      <c r="T3" s="1" t="s">
        <v>3358</v>
      </c>
      <c r="Z3" s="1" t="s">
        <v>3160</v>
      </c>
      <c r="AA3" s="1" t="s">
        <v>3161</v>
      </c>
      <c r="AB3" s="2" t="s">
        <v>2377</v>
      </c>
      <c r="AC3" s="3" t="s">
        <v>3161</v>
      </c>
      <c r="AD3" s="1" t="s">
        <v>2388</v>
      </c>
    </row>
    <row r="4" spans="1:62" s="1" customFormat="1" x14ac:dyDescent="0.25">
      <c r="A4" s="8" t="s">
        <v>2307</v>
      </c>
      <c r="B4" s="1">
        <v>35</v>
      </c>
      <c r="C4" s="6">
        <v>42656</v>
      </c>
      <c r="D4" s="6">
        <v>42285</v>
      </c>
      <c r="E4" s="2"/>
      <c r="G4" s="1" t="s">
        <v>3162</v>
      </c>
      <c r="H4" s="1" t="s">
        <v>3158</v>
      </c>
      <c r="I4" s="1" t="s">
        <v>5032</v>
      </c>
      <c r="J4" s="1" t="s">
        <v>5033</v>
      </c>
      <c r="K4" s="1" t="s">
        <v>909</v>
      </c>
      <c r="L4" s="4" t="s">
        <v>5034</v>
      </c>
      <c r="M4" s="1" t="s">
        <v>5036</v>
      </c>
      <c r="N4" s="1" t="s">
        <v>488</v>
      </c>
      <c r="O4" s="1" t="s">
        <v>296</v>
      </c>
      <c r="P4" s="1">
        <v>85205</v>
      </c>
      <c r="Q4" s="1" t="s">
        <v>4213</v>
      </c>
      <c r="S4" s="1">
        <v>1</v>
      </c>
      <c r="T4" s="1" t="s">
        <v>3357</v>
      </c>
      <c r="V4" s="1">
        <v>1</v>
      </c>
      <c r="Z4" s="1" t="s">
        <v>3196</v>
      </c>
      <c r="AA4" s="1" t="s">
        <v>3161</v>
      </c>
      <c r="AB4" s="2" t="s">
        <v>2883</v>
      </c>
      <c r="AC4" s="3" t="s">
        <v>3161</v>
      </c>
      <c r="AD4" s="1" t="s">
        <v>2388</v>
      </c>
      <c r="AG4" s="1" t="s">
        <v>4712</v>
      </c>
      <c r="AH4" s="1" t="s">
        <v>4712</v>
      </c>
      <c r="AL4" s="1" t="s">
        <v>4712</v>
      </c>
    </row>
    <row r="5" spans="1:62" s="1" customFormat="1" x14ac:dyDescent="0.25">
      <c r="A5" s="8" t="s">
        <v>4154</v>
      </c>
      <c r="B5" s="1">
        <v>35</v>
      </c>
      <c r="C5" s="6">
        <v>42705</v>
      </c>
      <c r="E5" s="2" t="s">
        <v>4712</v>
      </c>
      <c r="H5" s="1" t="s">
        <v>481</v>
      </c>
      <c r="I5" s="1" t="s">
        <v>4024</v>
      </c>
      <c r="J5" s="1" t="s">
        <v>3881</v>
      </c>
      <c r="K5" s="1" t="s">
        <v>4025</v>
      </c>
      <c r="L5" s="4"/>
      <c r="M5" s="1" t="s">
        <v>4026</v>
      </c>
      <c r="N5" s="1" t="s">
        <v>663</v>
      </c>
      <c r="O5" s="1" t="s">
        <v>664</v>
      </c>
      <c r="P5" s="1" t="s">
        <v>665</v>
      </c>
      <c r="Z5" s="2"/>
      <c r="AA5" s="3"/>
    </row>
    <row r="6" spans="1:62" s="1" customFormat="1" x14ac:dyDescent="0.25">
      <c r="A6" s="8" t="s">
        <v>3367</v>
      </c>
      <c r="B6" s="1">
        <v>35</v>
      </c>
      <c r="C6" s="6">
        <v>42656</v>
      </c>
      <c r="D6" s="6">
        <v>42299</v>
      </c>
      <c r="E6" s="2"/>
      <c r="G6" s="1" t="s">
        <v>3162</v>
      </c>
      <c r="H6" s="1" t="s">
        <v>3158</v>
      </c>
      <c r="I6" s="1" t="s">
        <v>3350</v>
      </c>
      <c r="J6" s="1" t="s">
        <v>3351</v>
      </c>
      <c r="K6" s="1" t="s">
        <v>3426</v>
      </c>
      <c r="L6" s="4" t="s">
        <v>3352</v>
      </c>
      <c r="M6" s="1" t="s">
        <v>4974</v>
      </c>
      <c r="N6" s="1" t="s">
        <v>488</v>
      </c>
      <c r="O6" s="1" t="s">
        <v>296</v>
      </c>
      <c r="P6" s="1">
        <v>85206</v>
      </c>
      <c r="Q6" s="1" t="s">
        <v>4213</v>
      </c>
      <c r="S6" s="1">
        <v>1</v>
      </c>
      <c r="T6" s="1" t="s">
        <v>3357</v>
      </c>
      <c r="V6" s="1">
        <v>1</v>
      </c>
      <c r="Z6" s="1" t="s">
        <v>3196</v>
      </c>
      <c r="AA6" s="1" t="s">
        <v>3161</v>
      </c>
      <c r="AB6" s="2" t="s">
        <v>4387</v>
      </c>
      <c r="AC6" s="3" t="s">
        <v>3161</v>
      </c>
      <c r="AD6" s="1" t="s">
        <v>2564</v>
      </c>
    </row>
    <row r="7" spans="1:62" s="1" customFormat="1" x14ac:dyDescent="0.25">
      <c r="A7" s="8" t="s">
        <v>1317</v>
      </c>
      <c r="B7" s="1">
        <v>45</v>
      </c>
      <c r="C7" s="6"/>
      <c r="D7" s="6"/>
      <c r="E7" s="2"/>
      <c r="H7" s="1" t="s">
        <v>481</v>
      </c>
      <c r="I7" s="1" t="s">
        <v>4388</v>
      </c>
      <c r="J7" s="1" t="s">
        <v>48</v>
      </c>
      <c r="L7" s="4"/>
      <c r="AB7" s="2" t="s">
        <v>4389</v>
      </c>
      <c r="AC7" s="3"/>
    </row>
    <row r="8" spans="1:62" s="1" customFormat="1" x14ac:dyDescent="0.25">
      <c r="A8" s="1" t="s">
        <v>4160</v>
      </c>
      <c r="B8" s="1">
        <v>35</v>
      </c>
      <c r="C8" s="6">
        <v>42733</v>
      </c>
      <c r="D8" s="6"/>
      <c r="E8" s="2" t="s">
        <v>4712</v>
      </c>
      <c r="H8" s="1" t="s">
        <v>481</v>
      </c>
      <c r="I8" s="1" t="s">
        <v>3781</v>
      </c>
      <c r="J8" s="1" t="s">
        <v>4714</v>
      </c>
      <c r="K8" s="1" t="s">
        <v>3782</v>
      </c>
      <c r="L8" s="4" t="s">
        <v>3783</v>
      </c>
      <c r="M8" s="1" t="s">
        <v>3784</v>
      </c>
      <c r="N8" s="1" t="s">
        <v>4425</v>
      </c>
      <c r="O8" s="1" t="s">
        <v>296</v>
      </c>
      <c r="P8" s="1">
        <v>85142</v>
      </c>
      <c r="Z8" s="2"/>
      <c r="AA8" s="3"/>
      <c r="AB8" s="1" t="s">
        <v>3909</v>
      </c>
    </row>
    <row r="9" spans="1:62" s="1" customFormat="1" x14ac:dyDescent="0.25">
      <c r="A9" s="8" t="s">
        <v>2644</v>
      </c>
      <c r="B9" s="1">
        <v>35</v>
      </c>
      <c r="C9" s="6">
        <v>42677</v>
      </c>
      <c r="D9" s="6">
        <v>42313</v>
      </c>
      <c r="E9" s="2"/>
      <c r="G9" s="1" t="s">
        <v>3162</v>
      </c>
      <c r="H9" s="1" t="s">
        <v>3158</v>
      </c>
      <c r="I9" s="1" t="s">
        <v>431</v>
      </c>
      <c r="J9" s="1" t="s">
        <v>3159</v>
      </c>
      <c r="K9" s="1" t="s">
        <v>433</v>
      </c>
      <c r="L9" s="4" t="s">
        <v>432</v>
      </c>
      <c r="M9" s="1" t="s">
        <v>434</v>
      </c>
      <c r="N9" s="1" t="s">
        <v>3182</v>
      </c>
      <c r="O9" s="1" t="s">
        <v>296</v>
      </c>
      <c r="P9" s="1">
        <v>85296</v>
      </c>
      <c r="Z9" s="1" t="s">
        <v>3196</v>
      </c>
      <c r="AA9" s="1" t="s">
        <v>3161</v>
      </c>
      <c r="AB9" s="2" t="s">
        <v>1816</v>
      </c>
      <c r="AC9" s="3" t="s">
        <v>3161</v>
      </c>
      <c r="AD9" s="1" t="s">
        <v>2564</v>
      </c>
      <c r="AG9" s="1" t="s">
        <v>4712</v>
      </c>
      <c r="AH9" s="1" t="s">
        <v>4712</v>
      </c>
      <c r="AI9" s="1" t="s">
        <v>4712</v>
      </c>
      <c r="AN9" s="1" t="s">
        <v>4712</v>
      </c>
      <c r="AO9" s="1" t="s">
        <v>4712</v>
      </c>
      <c r="AP9" s="1" t="s">
        <v>4712</v>
      </c>
      <c r="AS9" s="1" t="s">
        <v>4712</v>
      </c>
    </row>
    <row r="10" spans="1:62" s="1" customFormat="1" x14ac:dyDescent="0.25">
      <c r="A10" s="8" t="s">
        <v>2858</v>
      </c>
      <c r="B10" s="1" t="s">
        <v>1058</v>
      </c>
      <c r="C10" s="6">
        <v>42656</v>
      </c>
      <c r="D10" s="6">
        <v>42285</v>
      </c>
      <c r="E10" s="2"/>
      <c r="G10" s="1" t="s">
        <v>3162</v>
      </c>
      <c r="H10" s="1" t="s">
        <v>3158</v>
      </c>
      <c r="I10" s="1" t="s">
        <v>440</v>
      </c>
      <c r="J10" s="1" t="s">
        <v>705</v>
      </c>
      <c r="K10" s="1" t="s">
        <v>3726</v>
      </c>
      <c r="L10" s="4" t="s">
        <v>446</v>
      </c>
      <c r="M10" s="1" t="s">
        <v>1994</v>
      </c>
      <c r="N10" s="1" t="s">
        <v>488</v>
      </c>
      <c r="O10" s="1" t="s">
        <v>296</v>
      </c>
      <c r="P10" s="1">
        <v>85209</v>
      </c>
      <c r="Q10" s="1" t="s">
        <v>4213</v>
      </c>
      <c r="S10" s="1">
        <v>1</v>
      </c>
      <c r="T10" s="1" t="s">
        <v>5192</v>
      </c>
      <c r="U10" s="1">
        <v>1</v>
      </c>
      <c r="W10" s="1" t="s">
        <v>297</v>
      </c>
      <c r="X10" s="1" t="s">
        <v>297</v>
      </c>
      <c r="Z10" s="1" t="s">
        <v>3160</v>
      </c>
      <c r="AA10" s="1" t="s">
        <v>3161</v>
      </c>
      <c r="AB10" s="2" t="s">
        <v>541</v>
      </c>
      <c r="AC10" s="3" t="s">
        <v>3161</v>
      </c>
      <c r="AD10" s="1" t="s">
        <v>2388</v>
      </c>
      <c r="AG10" s="1" t="s">
        <v>5053</v>
      </c>
      <c r="AH10" s="1" t="s">
        <v>5053</v>
      </c>
      <c r="AI10" s="1" t="s">
        <v>5053</v>
      </c>
      <c r="AJ10" s="1" t="s">
        <v>5053</v>
      </c>
      <c r="AK10" s="1" t="s">
        <v>4712</v>
      </c>
      <c r="AM10" s="1" t="s">
        <v>4712</v>
      </c>
      <c r="AN10" s="1" t="s">
        <v>5053</v>
      </c>
      <c r="AP10" s="1" t="s">
        <v>4712</v>
      </c>
    </row>
    <row r="11" spans="1:62" s="1" customFormat="1" x14ac:dyDescent="0.25">
      <c r="A11" s="8" t="s">
        <v>3634</v>
      </c>
      <c r="B11" s="1">
        <v>45</v>
      </c>
      <c r="C11" s="2"/>
      <c r="D11" s="2"/>
      <c r="E11" s="2"/>
      <c r="H11" s="1" t="s">
        <v>481</v>
      </c>
      <c r="I11" s="1" t="s">
        <v>4393</v>
      </c>
      <c r="J11" s="1" t="s">
        <v>445</v>
      </c>
      <c r="L11" s="18"/>
      <c r="AB11" s="2"/>
      <c r="AC11" s="3"/>
    </row>
    <row r="12" spans="1:62" s="1" customFormat="1" x14ac:dyDescent="0.25">
      <c r="A12" s="8" t="s">
        <v>3635</v>
      </c>
      <c r="B12" s="1">
        <v>45</v>
      </c>
      <c r="C12" s="2"/>
      <c r="D12" s="2"/>
      <c r="E12" s="2"/>
      <c r="H12" s="1" t="s">
        <v>3158</v>
      </c>
      <c r="I12" s="1" t="s">
        <v>4393</v>
      </c>
      <c r="J12" s="1" t="s">
        <v>4727</v>
      </c>
      <c r="L12" s="18"/>
      <c r="AB12" s="2"/>
      <c r="AC12" s="3"/>
    </row>
    <row r="13" spans="1:62" s="1" customFormat="1" x14ac:dyDescent="0.25">
      <c r="A13" s="8" t="s">
        <v>765</v>
      </c>
      <c r="B13" s="1">
        <v>45</v>
      </c>
      <c r="C13" s="6"/>
      <c r="D13" s="6"/>
      <c r="E13" s="2"/>
      <c r="F13" s="2"/>
      <c r="H13" s="1" t="s">
        <v>3158</v>
      </c>
      <c r="I13" s="1" t="s">
        <v>3827</v>
      </c>
      <c r="J13" s="1" t="s">
        <v>1126</v>
      </c>
      <c r="L13" s="4"/>
      <c r="AB13" s="2"/>
      <c r="AC13" s="3"/>
    </row>
    <row r="14" spans="1:62" s="1" customFormat="1" x14ac:dyDescent="0.25">
      <c r="A14" s="8" t="s">
        <v>2631</v>
      </c>
      <c r="B14" s="1">
        <v>35</v>
      </c>
      <c r="C14" s="6">
        <v>42691</v>
      </c>
      <c r="D14" s="6"/>
      <c r="E14" s="2" t="s">
        <v>4712</v>
      </c>
      <c r="H14" s="1" t="s">
        <v>3158</v>
      </c>
      <c r="I14" s="1" t="s">
        <v>2263</v>
      </c>
      <c r="J14" s="1" t="s">
        <v>916</v>
      </c>
      <c r="K14" s="1" t="s">
        <v>2722</v>
      </c>
      <c r="L14" s="4" t="s">
        <v>2723</v>
      </c>
      <c r="M14" s="1" t="s">
        <v>2721</v>
      </c>
      <c r="N14" s="1" t="s">
        <v>488</v>
      </c>
      <c r="O14" s="1" t="s">
        <v>296</v>
      </c>
      <c r="P14" s="1">
        <v>85209</v>
      </c>
      <c r="Z14" s="2"/>
      <c r="AA14" s="3"/>
    </row>
    <row r="15" spans="1:62" s="1" customFormat="1" x14ac:dyDescent="0.25">
      <c r="A15" s="8" t="s">
        <v>3613</v>
      </c>
      <c r="B15" s="1">
        <v>35</v>
      </c>
      <c r="C15" s="6">
        <v>42691</v>
      </c>
      <c r="D15" s="6"/>
      <c r="E15" s="2" t="s">
        <v>4712</v>
      </c>
      <c r="H15" s="1" t="s">
        <v>481</v>
      </c>
      <c r="I15" s="1" t="s">
        <v>2263</v>
      </c>
      <c r="J15" s="1" t="s">
        <v>2752</v>
      </c>
      <c r="K15" s="1" t="s">
        <v>2719</v>
      </c>
      <c r="L15" s="4" t="s">
        <v>2720</v>
      </c>
      <c r="M15" s="1" t="s">
        <v>2721</v>
      </c>
      <c r="N15" s="1" t="s">
        <v>488</v>
      </c>
      <c r="O15" s="1" t="s">
        <v>296</v>
      </c>
      <c r="P15" s="1">
        <v>85209</v>
      </c>
      <c r="Z15" s="2"/>
      <c r="AA15" s="3"/>
    </row>
    <row r="16" spans="1:62" s="1" customFormat="1" x14ac:dyDescent="0.25">
      <c r="A16" s="7" t="s">
        <v>2645</v>
      </c>
      <c r="B16" s="1">
        <v>35</v>
      </c>
      <c r="C16" s="6">
        <v>42656</v>
      </c>
      <c r="D16" s="6">
        <v>42285</v>
      </c>
      <c r="E16" s="2"/>
      <c r="G16" s="1" t="s">
        <v>3162</v>
      </c>
      <c r="H16" s="1" t="s">
        <v>481</v>
      </c>
      <c r="I16" s="1" t="s">
        <v>1605</v>
      </c>
      <c r="J16" s="1" t="s">
        <v>709</v>
      </c>
      <c r="K16" s="1" t="s">
        <v>4181</v>
      </c>
      <c r="L16" s="4" t="s">
        <v>1607</v>
      </c>
      <c r="M16" s="1" t="s">
        <v>4575</v>
      </c>
      <c r="N16" s="1" t="s">
        <v>488</v>
      </c>
      <c r="O16" s="1" t="s">
        <v>296</v>
      </c>
      <c r="P16" s="1">
        <v>85209</v>
      </c>
      <c r="Q16" s="1" t="s">
        <v>4213</v>
      </c>
      <c r="S16" s="1">
        <v>1</v>
      </c>
      <c r="T16" s="1" t="s">
        <v>5192</v>
      </c>
      <c r="U16" s="1">
        <v>1</v>
      </c>
      <c r="V16" s="1">
        <v>1</v>
      </c>
      <c r="Y16" s="1" t="s">
        <v>4576</v>
      </c>
      <c r="Z16" s="1" t="s">
        <v>3196</v>
      </c>
      <c r="AA16" s="1" t="s">
        <v>3161</v>
      </c>
      <c r="AB16" s="1" t="s">
        <v>3362</v>
      </c>
      <c r="AC16" s="3" t="s">
        <v>3161</v>
      </c>
      <c r="AD16" s="1" t="s">
        <v>2388</v>
      </c>
      <c r="AG16" s="1" t="s">
        <v>4712</v>
      </c>
      <c r="AH16" s="1" t="s">
        <v>4712</v>
      </c>
      <c r="AI16" s="1" t="s">
        <v>4712</v>
      </c>
      <c r="AN16" s="1" t="s">
        <v>4712</v>
      </c>
      <c r="AO16" s="1" t="s">
        <v>4712</v>
      </c>
      <c r="AP16" s="1" t="s">
        <v>4712</v>
      </c>
    </row>
    <row r="17" spans="1:45" s="1" customFormat="1" x14ac:dyDescent="0.25">
      <c r="A17" s="8" t="s">
        <v>2630</v>
      </c>
      <c r="B17" s="1">
        <v>35</v>
      </c>
      <c r="C17" s="6">
        <v>42691</v>
      </c>
      <c r="D17" s="6">
        <v>42285</v>
      </c>
      <c r="E17" s="2"/>
      <c r="F17" s="2"/>
      <c r="G17" s="1" t="s">
        <v>3162</v>
      </c>
      <c r="H17" s="1" t="s">
        <v>3158</v>
      </c>
      <c r="I17" s="1" t="s">
        <v>282</v>
      </c>
      <c r="J17" s="1" t="s">
        <v>4159</v>
      </c>
      <c r="K17" s="1" t="s">
        <v>280</v>
      </c>
      <c r="L17" s="4" t="s">
        <v>285</v>
      </c>
      <c r="M17" s="1" t="s">
        <v>284</v>
      </c>
      <c r="N17" s="1" t="s">
        <v>488</v>
      </c>
      <c r="O17" s="1" t="s">
        <v>296</v>
      </c>
      <c r="P17" s="1">
        <v>85206</v>
      </c>
      <c r="Q17" s="1" t="s">
        <v>4213</v>
      </c>
      <c r="S17" s="1">
        <v>1</v>
      </c>
      <c r="T17" s="1" t="s">
        <v>378</v>
      </c>
      <c r="AB17" s="1" t="s">
        <v>116</v>
      </c>
      <c r="AC17" s="3"/>
      <c r="AD17" s="1" t="s">
        <v>2388</v>
      </c>
    </row>
    <row r="18" spans="1:45" s="1" customFormat="1" x14ac:dyDescent="0.25">
      <c r="A18" s="8" t="s">
        <v>3534</v>
      </c>
      <c r="B18" s="1">
        <v>35</v>
      </c>
      <c r="C18" s="6">
        <v>42691</v>
      </c>
      <c r="D18" s="6">
        <v>42285</v>
      </c>
      <c r="E18" s="2"/>
      <c r="F18" s="2"/>
      <c r="G18" s="1" t="s">
        <v>3162</v>
      </c>
      <c r="H18" s="1" t="s">
        <v>481</v>
      </c>
      <c r="I18" s="1" t="s">
        <v>282</v>
      </c>
      <c r="J18" s="1" t="s">
        <v>576</v>
      </c>
      <c r="K18" s="1" t="s">
        <v>286</v>
      </c>
      <c r="L18" s="4" t="s">
        <v>285</v>
      </c>
      <c r="M18" s="1" t="s">
        <v>284</v>
      </c>
      <c r="N18" s="1" t="s">
        <v>488</v>
      </c>
      <c r="O18" s="1" t="s">
        <v>296</v>
      </c>
      <c r="P18" s="1">
        <v>85206</v>
      </c>
      <c r="Q18" s="1" t="s">
        <v>4213</v>
      </c>
      <c r="S18" s="1">
        <v>1</v>
      </c>
      <c r="T18" s="1" t="s">
        <v>378</v>
      </c>
      <c r="AB18" s="1" t="s">
        <v>281</v>
      </c>
      <c r="AC18" s="3"/>
      <c r="AD18" s="1" t="s">
        <v>2392</v>
      </c>
    </row>
    <row r="19" spans="1:45" s="1" customFormat="1" x14ac:dyDescent="0.25">
      <c r="A19" s="8" t="s">
        <v>1798</v>
      </c>
      <c r="B19" s="1">
        <v>35</v>
      </c>
      <c r="C19" s="6">
        <v>42747</v>
      </c>
      <c r="D19" s="6"/>
      <c r="E19" s="2" t="s">
        <v>4712</v>
      </c>
      <c r="H19" s="1" t="s">
        <v>3158</v>
      </c>
      <c r="I19" s="1" t="s">
        <v>3937</v>
      </c>
      <c r="J19" s="1" t="s">
        <v>4297</v>
      </c>
      <c r="L19" s="4"/>
      <c r="M19" s="1" t="s">
        <v>717</v>
      </c>
      <c r="N19" s="1" t="s">
        <v>488</v>
      </c>
      <c r="O19" s="1" t="s">
        <v>296</v>
      </c>
      <c r="AB19" s="2" t="s">
        <v>4631</v>
      </c>
      <c r="AC19" s="3"/>
    </row>
    <row r="20" spans="1:45" s="1" customFormat="1" x14ac:dyDescent="0.25">
      <c r="A20" s="8" t="s">
        <v>2646</v>
      </c>
      <c r="B20" s="1">
        <v>35</v>
      </c>
      <c r="C20" s="6">
        <v>42656</v>
      </c>
      <c r="D20" s="6">
        <v>42285</v>
      </c>
      <c r="E20" s="2"/>
      <c r="F20" s="1" t="s">
        <v>297</v>
      </c>
      <c r="G20" s="1" t="s">
        <v>3161</v>
      </c>
      <c r="H20" s="1" t="s">
        <v>481</v>
      </c>
      <c r="I20" s="1" t="s">
        <v>3749</v>
      </c>
      <c r="J20" s="1" t="s">
        <v>3796</v>
      </c>
      <c r="K20" s="1" t="s">
        <v>1628</v>
      </c>
      <c r="L20" s="4" t="s">
        <v>3751</v>
      </c>
      <c r="M20" s="1" t="s">
        <v>2129</v>
      </c>
      <c r="N20" s="1" t="s">
        <v>5031</v>
      </c>
      <c r="O20" s="1" t="s">
        <v>296</v>
      </c>
      <c r="P20" s="1">
        <v>85120</v>
      </c>
      <c r="Q20" s="1" t="s">
        <v>4213</v>
      </c>
      <c r="Y20" s="1" t="s">
        <v>4488</v>
      </c>
      <c r="AB20" s="1" t="s">
        <v>2884</v>
      </c>
      <c r="AC20" s="3"/>
      <c r="AD20" s="1" t="s">
        <v>2564</v>
      </c>
      <c r="AG20" s="1" t="s">
        <v>4712</v>
      </c>
      <c r="AH20" s="1" t="s">
        <v>4712</v>
      </c>
      <c r="AJ20" s="1" t="s">
        <v>4712</v>
      </c>
      <c r="AK20" s="1" t="s">
        <v>4712</v>
      </c>
      <c r="AS20" s="1" t="s">
        <v>4712</v>
      </c>
    </row>
    <row r="21" spans="1:45" s="1" customFormat="1" x14ac:dyDescent="0.25">
      <c r="A21" s="8" t="s">
        <v>2529</v>
      </c>
      <c r="B21" s="1">
        <v>35</v>
      </c>
      <c r="C21" s="6">
        <v>42749</v>
      </c>
      <c r="D21" s="6"/>
      <c r="E21" s="2" t="s">
        <v>4712</v>
      </c>
      <c r="H21" s="1" t="s">
        <v>481</v>
      </c>
      <c r="I21" s="1" t="s">
        <v>394</v>
      </c>
      <c r="J21" s="1" t="s">
        <v>3828</v>
      </c>
      <c r="K21" s="1" t="s">
        <v>3829</v>
      </c>
      <c r="L21" s="4" t="s">
        <v>3830</v>
      </c>
      <c r="M21" s="1" t="s">
        <v>3832</v>
      </c>
      <c r="N21" s="1" t="s">
        <v>3831</v>
      </c>
      <c r="O21" s="1" t="s">
        <v>1936</v>
      </c>
      <c r="P21" s="1">
        <v>55379</v>
      </c>
      <c r="AC21" s="3"/>
    </row>
    <row r="22" spans="1:45" s="1" customFormat="1" x14ac:dyDescent="0.25">
      <c r="A22" s="8" t="s">
        <v>2530</v>
      </c>
      <c r="B22" s="1">
        <v>35</v>
      </c>
      <c r="C22" s="6">
        <v>42749</v>
      </c>
      <c r="D22" s="6"/>
      <c r="E22" s="2" t="s">
        <v>4712</v>
      </c>
      <c r="H22" s="1" t="s">
        <v>481</v>
      </c>
      <c r="I22" s="1" t="s">
        <v>394</v>
      </c>
      <c r="J22" s="1" t="s">
        <v>4578</v>
      </c>
      <c r="K22" s="1" t="s">
        <v>3829</v>
      </c>
      <c r="L22" s="4" t="s">
        <v>3830</v>
      </c>
      <c r="M22" s="1" t="s">
        <v>3832</v>
      </c>
      <c r="N22" s="1" t="s">
        <v>3831</v>
      </c>
      <c r="O22" s="1" t="s">
        <v>1936</v>
      </c>
      <c r="P22" s="1">
        <v>55379</v>
      </c>
      <c r="AC22" s="3"/>
    </row>
    <row r="23" spans="1:45" s="1" customFormat="1" x14ac:dyDescent="0.25">
      <c r="A23" s="8" t="s">
        <v>4158</v>
      </c>
      <c r="B23" s="1">
        <v>35</v>
      </c>
      <c r="C23" s="6">
        <v>42733</v>
      </c>
      <c r="D23" s="6"/>
      <c r="E23" s="2" t="s">
        <v>4712</v>
      </c>
      <c r="H23" s="1" t="s">
        <v>3158</v>
      </c>
      <c r="I23" s="1" t="s">
        <v>719</v>
      </c>
      <c r="J23" s="1" t="s">
        <v>2728</v>
      </c>
      <c r="L23" s="4" t="s">
        <v>720</v>
      </c>
      <c r="Z23" s="2"/>
      <c r="AA23" s="3"/>
      <c r="AB23" s="1" t="s">
        <v>4632</v>
      </c>
    </row>
    <row r="24" spans="1:45" s="1" customFormat="1" x14ac:dyDescent="0.25">
      <c r="A24" s="8" t="s">
        <v>4035</v>
      </c>
      <c r="B24" s="1">
        <v>35</v>
      </c>
      <c r="C24" s="6">
        <v>42670</v>
      </c>
      <c r="D24" s="6">
        <v>42299</v>
      </c>
      <c r="E24" s="2"/>
      <c r="F24" s="1" t="s">
        <v>297</v>
      </c>
      <c r="G24" s="1" t="s">
        <v>3162</v>
      </c>
      <c r="H24" s="1" t="s">
        <v>3158</v>
      </c>
      <c r="I24" s="1" t="s">
        <v>3260</v>
      </c>
      <c r="J24" s="1" t="s">
        <v>707</v>
      </c>
      <c r="K24" s="1" t="s">
        <v>345</v>
      </c>
      <c r="L24" s="4"/>
      <c r="M24" s="1" t="s">
        <v>346</v>
      </c>
      <c r="N24" s="1" t="s">
        <v>488</v>
      </c>
      <c r="O24" s="1" t="s">
        <v>296</v>
      </c>
      <c r="P24" s="1" t="s">
        <v>486</v>
      </c>
      <c r="Z24" s="1" t="s">
        <v>3196</v>
      </c>
      <c r="AA24" s="1" t="s">
        <v>3189</v>
      </c>
      <c r="AB24" s="2" t="s">
        <v>540</v>
      </c>
      <c r="AC24" s="3" t="s">
        <v>3161</v>
      </c>
    </row>
    <row r="25" spans="1:45" s="1" customFormat="1" x14ac:dyDescent="0.25">
      <c r="A25" s="8" t="s">
        <v>2638</v>
      </c>
      <c r="B25" s="1">
        <v>35</v>
      </c>
      <c r="C25" s="6">
        <v>42740</v>
      </c>
      <c r="D25" s="6">
        <v>42376</v>
      </c>
      <c r="E25" s="2"/>
      <c r="G25" s="1" t="s">
        <v>3161</v>
      </c>
      <c r="H25" s="1" t="s">
        <v>3158</v>
      </c>
      <c r="I25" s="1" t="s">
        <v>4805</v>
      </c>
      <c r="J25" s="1" t="s">
        <v>2983</v>
      </c>
      <c r="K25" s="1" t="s">
        <v>3927</v>
      </c>
      <c r="L25" s="4" t="s">
        <v>3928</v>
      </c>
      <c r="M25" s="1" t="s">
        <v>3067</v>
      </c>
      <c r="N25" s="1" t="s">
        <v>5031</v>
      </c>
      <c r="O25" s="1" t="s">
        <v>296</v>
      </c>
      <c r="P25" s="1">
        <v>85219</v>
      </c>
      <c r="AB25" s="1" t="s">
        <v>3459</v>
      </c>
      <c r="AC25" s="3"/>
    </row>
    <row r="26" spans="1:45" s="1" customFormat="1" x14ac:dyDescent="0.25">
      <c r="A26" s="8" t="s">
        <v>2309</v>
      </c>
      <c r="B26" s="1">
        <v>35</v>
      </c>
      <c r="C26" s="6">
        <v>42740</v>
      </c>
      <c r="D26" s="6">
        <v>42376</v>
      </c>
      <c r="E26" s="2"/>
      <c r="G26" s="1" t="s">
        <v>3161</v>
      </c>
      <c r="H26" s="1" t="s">
        <v>481</v>
      </c>
      <c r="I26" s="1" t="s">
        <v>4805</v>
      </c>
      <c r="J26" s="1" t="s">
        <v>4806</v>
      </c>
      <c r="K26" s="1" t="s">
        <v>3927</v>
      </c>
      <c r="L26" s="4" t="s">
        <v>3928</v>
      </c>
      <c r="M26" s="1" t="s">
        <v>3067</v>
      </c>
      <c r="N26" s="1" t="s">
        <v>5031</v>
      </c>
      <c r="O26" s="1" t="s">
        <v>296</v>
      </c>
      <c r="P26" s="1">
        <v>85219</v>
      </c>
      <c r="AB26" s="1" t="s">
        <v>3311</v>
      </c>
      <c r="AC26" s="3"/>
    </row>
    <row r="27" spans="1:45" s="1" customFormat="1" x14ac:dyDescent="0.25">
      <c r="A27" s="8" t="s">
        <v>2857</v>
      </c>
      <c r="B27" s="1">
        <v>35</v>
      </c>
      <c r="C27" s="6">
        <v>42691</v>
      </c>
      <c r="D27" s="6">
        <v>42320</v>
      </c>
      <c r="E27" s="2"/>
      <c r="G27" s="1" t="s">
        <v>3161</v>
      </c>
      <c r="H27" s="1" t="s">
        <v>481</v>
      </c>
      <c r="I27" s="1" t="s">
        <v>351</v>
      </c>
      <c r="J27" s="1" t="s">
        <v>708</v>
      </c>
      <c r="K27" s="1" t="s">
        <v>2724</v>
      </c>
      <c r="L27" s="4" t="s">
        <v>495</v>
      </c>
      <c r="M27" s="1" t="s">
        <v>354</v>
      </c>
      <c r="N27" s="1" t="s">
        <v>355</v>
      </c>
      <c r="O27" s="1" t="s">
        <v>356</v>
      </c>
      <c r="P27" s="1">
        <v>58711</v>
      </c>
      <c r="Q27" s="1" t="s">
        <v>4213</v>
      </c>
      <c r="Z27" s="1" t="s">
        <v>3196</v>
      </c>
      <c r="AA27" s="1" t="s">
        <v>3189</v>
      </c>
      <c r="AB27" s="1" t="s">
        <v>440</v>
      </c>
      <c r="AC27" s="3" t="s">
        <v>3161</v>
      </c>
      <c r="AD27" s="1" t="s">
        <v>2564</v>
      </c>
      <c r="AG27" s="1" t="s">
        <v>4712</v>
      </c>
      <c r="AI27" s="1" t="s">
        <v>5053</v>
      </c>
      <c r="AM27" s="1" t="s">
        <v>5053</v>
      </c>
      <c r="AO27" s="1" t="s">
        <v>5053</v>
      </c>
    </row>
    <row r="28" spans="1:45" s="1" customFormat="1" x14ac:dyDescent="0.25">
      <c r="A28" s="8" t="s">
        <v>4395</v>
      </c>
      <c r="B28" s="1" t="s">
        <v>1058</v>
      </c>
      <c r="C28" s="2"/>
      <c r="D28" s="6"/>
      <c r="E28" s="2"/>
      <c r="H28" s="1" t="s">
        <v>3158</v>
      </c>
      <c r="I28" s="1" t="s">
        <v>4552</v>
      </c>
      <c r="J28" s="1" t="s">
        <v>2742</v>
      </c>
      <c r="L28" s="4"/>
      <c r="AB28" s="1" t="s">
        <v>716</v>
      </c>
      <c r="AC28" s="3"/>
    </row>
    <row r="29" spans="1:45" s="1" customFormat="1" x14ac:dyDescent="0.25">
      <c r="A29" s="1" t="s">
        <v>491</v>
      </c>
      <c r="B29" s="1">
        <v>35</v>
      </c>
      <c r="C29" s="6">
        <v>42719</v>
      </c>
      <c r="D29" s="6"/>
      <c r="E29" s="2" t="s">
        <v>297</v>
      </c>
      <c r="H29" s="1" t="s">
        <v>481</v>
      </c>
      <c r="I29" s="1" t="s">
        <v>2657</v>
      </c>
      <c r="J29" s="1" t="s">
        <v>3178</v>
      </c>
      <c r="L29" s="4" t="s">
        <v>2656</v>
      </c>
      <c r="M29" s="1" t="s">
        <v>4492</v>
      </c>
      <c r="N29" s="1" t="s">
        <v>3960</v>
      </c>
      <c r="O29" s="1" t="s">
        <v>4491</v>
      </c>
      <c r="P29" s="1">
        <v>50266</v>
      </c>
      <c r="AB29" s="1" t="s">
        <v>2657</v>
      </c>
      <c r="AD29" s="2"/>
      <c r="AE29" s="3"/>
    </row>
    <row r="30" spans="1:45" s="1" customFormat="1" x14ac:dyDescent="0.25">
      <c r="A30" s="8" t="s">
        <v>2699</v>
      </c>
      <c r="B30" s="1">
        <v>35</v>
      </c>
      <c r="C30" s="6">
        <v>42719</v>
      </c>
      <c r="D30" s="6"/>
      <c r="E30" s="2" t="s">
        <v>297</v>
      </c>
      <c r="H30" s="1" t="s">
        <v>3158</v>
      </c>
      <c r="I30" s="1" t="s">
        <v>2657</v>
      </c>
      <c r="J30" s="1" t="s">
        <v>436</v>
      </c>
      <c r="L30" s="4" t="s">
        <v>2656</v>
      </c>
      <c r="M30" s="1" t="s">
        <v>4492</v>
      </c>
      <c r="N30" s="1" t="s">
        <v>3960</v>
      </c>
      <c r="O30" s="1" t="s">
        <v>4491</v>
      </c>
      <c r="P30" s="1">
        <v>50266</v>
      </c>
      <c r="Z30" s="2"/>
      <c r="AA30" s="3"/>
      <c r="AB30" s="1" t="s">
        <v>2657</v>
      </c>
    </row>
    <row r="31" spans="1:45" s="1" customFormat="1" x14ac:dyDescent="0.25">
      <c r="A31" s="8" t="s">
        <v>4394</v>
      </c>
      <c r="B31" s="1" t="s">
        <v>1058</v>
      </c>
      <c r="C31" s="6">
        <v>42677</v>
      </c>
      <c r="D31" s="6">
        <v>42313</v>
      </c>
      <c r="E31" s="2"/>
      <c r="G31" s="1" t="s">
        <v>3161</v>
      </c>
      <c r="H31" s="1" t="s">
        <v>3158</v>
      </c>
      <c r="I31" s="1" t="s">
        <v>1019</v>
      </c>
      <c r="J31" s="1" t="s">
        <v>436</v>
      </c>
      <c r="K31" s="1" t="s">
        <v>1020</v>
      </c>
      <c r="L31" s="4" t="s">
        <v>2990</v>
      </c>
      <c r="M31" s="1" t="s">
        <v>2991</v>
      </c>
      <c r="N31" s="1" t="s">
        <v>488</v>
      </c>
      <c r="O31" s="1" t="s">
        <v>296</v>
      </c>
      <c r="P31" s="1">
        <v>85213</v>
      </c>
      <c r="Z31" s="1" t="s">
        <v>3196</v>
      </c>
      <c r="AA31" s="1" t="s">
        <v>3189</v>
      </c>
      <c r="AB31" s="2" t="s">
        <v>1021</v>
      </c>
      <c r="AC31" s="3"/>
      <c r="AD31" s="1" t="s">
        <v>2388</v>
      </c>
    </row>
    <row r="32" spans="1:45" s="1" customFormat="1" x14ac:dyDescent="0.25">
      <c r="A32" s="8" t="s">
        <v>3630</v>
      </c>
      <c r="B32" s="1" t="s">
        <v>1058</v>
      </c>
      <c r="C32" s="1" t="s">
        <v>1596</v>
      </c>
      <c r="D32" s="6">
        <v>42285</v>
      </c>
      <c r="E32" s="2"/>
      <c r="G32" s="1" t="s">
        <v>3162</v>
      </c>
      <c r="H32" s="1" t="s">
        <v>3158</v>
      </c>
      <c r="I32" s="1" t="s">
        <v>362</v>
      </c>
      <c r="J32" s="1" t="s">
        <v>363</v>
      </c>
      <c r="K32" s="1" t="s">
        <v>3819</v>
      </c>
      <c r="L32" s="4" t="s">
        <v>364</v>
      </c>
      <c r="M32" s="1" t="s">
        <v>1599</v>
      </c>
      <c r="N32" s="1" t="s">
        <v>1597</v>
      </c>
      <c r="O32" s="1" t="s">
        <v>1598</v>
      </c>
      <c r="Q32" s="1" t="s">
        <v>4213</v>
      </c>
      <c r="U32" s="1">
        <v>1</v>
      </c>
      <c r="X32" s="1" t="s">
        <v>297</v>
      </c>
      <c r="Z32" s="1" t="s">
        <v>3196</v>
      </c>
      <c r="AA32" s="1" t="s">
        <v>3161</v>
      </c>
      <c r="AB32" s="1" t="s">
        <v>1700</v>
      </c>
      <c r="AC32" s="3" t="s">
        <v>3161</v>
      </c>
      <c r="AD32" s="1" t="s">
        <v>2388</v>
      </c>
    </row>
    <row r="33" spans="1:80" s="1" customFormat="1" x14ac:dyDescent="0.25">
      <c r="A33" s="8" t="s">
        <v>5112</v>
      </c>
      <c r="B33" s="1" t="s">
        <v>1058</v>
      </c>
      <c r="C33" s="6">
        <v>42684</v>
      </c>
      <c r="D33" s="6">
        <v>42306</v>
      </c>
      <c r="E33" s="2"/>
      <c r="F33" s="2"/>
      <c r="G33" s="1" t="s">
        <v>3162</v>
      </c>
      <c r="H33" s="1" t="s">
        <v>3158</v>
      </c>
      <c r="I33" s="1" t="s">
        <v>1775</v>
      </c>
      <c r="J33" s="1" t="s">
        <v>371</v>
      </c>
      <c r="K33" s="1" t="s">
        <v>372</v>
      </c>
      <c r="L33" s="4"/>
      <c r="M33" s="1" t="s">
        <v>3967</v>
      </c>
      <c r="N33" s="1" t="s">
        <v>488</v>
      </c>
      <c r="O33" s="1" t="s">
        <v>296</v>
      </c>
      <c r="P33" s="1">
        <v>85206</v>
      </c>
      <c r="Q33" s="1" t="s">
        <v>4712</v>
      </c>
      <c r="Z33" s="1" t="s">
        <v>3196</v>
      </c>
      <c r="AA33" s="1" t="s">
        <v>368</v>
      </c>
      <c r="AB33" s="2" t="s">
        <v>369</v>
      </c>
      <c r="AC33" s="3"/>
    </row>
    <row r="34" spans="1:80" s="1" customFormat="1" x14ac:dyDescent="0.25">
      <c r="A34" s="8" t="s">
        <v>2880</v>
      </c>
      <c r="B34" s="1">
        <v>35</v>
      </c>
      <c r="C34" s="6">
        <v>42740</v>
      </c>
      <c r="D34" s="6">
        <v>42376</v>
      </c>
      <c r="E34" s="2"/>
      <c r="G34" s="1" t="s">
        <v>3161</v>
      </c>
      <c r="H34" s="1" t="s">
        <v>481</v>
      </c>
      <c r="I34" s="1" t="s">
        <v>636</v>
      </c>
      <c r="J34" s="1" t="s">
        <v>3313</v>
      </c>
      <c r="K34" s="1" t="s">
        <v>3916</v>
      </c>
      <c r="L34" s="4" t="s">
        <v>482</v>
      </c>
      <c r="M34" s="1" t="s">
        <v>638</v>
      </c>
      <c r="N34" s="1" t="s">
        <v>488</v>
      </c>
      <c r="O34" s="1" t="s">
        <v>296</v>
      </c>
      <c r="P34" s="1">
        <v>85205</v>
      </c>
      <c r="Q34" s="1" t="s">
        <v>4712</v>
      </c>
      <c r="W34" s="1" t="s">
        <v>486</v>
      </c>
      <c r="X34" s="1" t="s">
        <v>486</v>
      </c>
      <c r="Y34" s="1" t="s">
        <v>486</v>
      </c>
      <c r="AA34" s="1" t="s">
        <v>486</v>
      </c>
      <c r="AB34" s="1" t="s">
        <v>149</v>
      </c>
      <c r="AC34" s="1" t="s">
        <v>486</v>
      </c>
      <c r="AD34" s="1" t="s">
        <v>486</v>
      </c>
      <c r="AE34" s="1" t="s">
        <v>486</v>
      </c>
      <c r="AF34" s="1" t="s">
        <v>486</v>
      </c>
      <c r="AG34" s="1" t="s">
        <v>486</v>
      </c>
      <c r="AH34" s="1" t="s">
        <v>486</v>
      </c>
      <c r="AI34" s="1" t="s">
        <v>486</v>
      </c>
      <c r="AJ34" s="1" t="s">
        <v>486</v>
      </c>
      <c r="AK34" s="1" t="s">
        <v>486</v>
      </c>
      <c r="AL34" s="1" t="s">
        <v>486</v>
      </c>
      <c r="AM34" s="1" t="s">
        <v>486</v>
      </c>
      <c r="AN34" s="1" t="s">
        <v>486</v>
      </c>
      <c r="AO34" s="1" t="s">
        <v>486</v>
      </c>
      <c r="AP34" s="1" t="s">
        <v>486</v>
      </c>
      <c r="AQ34" s="1" t="s">
        <v>486</v>
      </c>
      <c r="AR34" s="1" t="s">
        <v>486</v>
      </c>
      <c r="AS34" s="1" t="s">
        <v>486</v>
      </c>
      <c r="AT34" s="1" t="s">
        <v>486</v>
      </c>
      <c r="AU34" s="1" t="s">
        <v>486</v>
      </c>
      <c r="AV34" s="1" t="s">
        <v>486</v>
      </c>
      <c r="AW34" s="1" t="s">
        <v>486</v>
      </c>
      <c r="AX34" s="1" t="s">
        <v>486</v>
      </c>
      <c r="AY34" s="1" t="s">
        <v>486</v>
      </c>
      <c r="AZ34" s="1" t="s">
        <v>486</v>
      </c>
      <c r="BA34" s="1" t="s">
        <v>486</v>
      </c>
      <c r="BB34" s="1" t="s">
        <v>486</v>
      </c>
      <c r="BC34" s="1" t="s">
        <v>486</v>
      </c>
      <c r="BD34" s="1" t="s">
        <v>486</v>
      </c>
      <c r="BE34" s="1" t="s">
        <v>486</v>
      </c>
      <c r="BF34" s="1" t="s">
        <v>486</v>
      </c>
      <c r="BG34" s="1" t="s">
        <v>486</v>
      </c>
      <c r="BH34" s="1" t="s">
        <v>486</v>
      </c>
      <c r="BI34" s="1" t="s">
        <v>486</v>
      </c>
      <c r="BJ34" s="1" t="s">
        <v>486</v>
      </c>
      <c r="BK34" s="1" t="s">
        <v>486</v>
      </c>
      <c r="BL34" s="1" t="s">
        <v>486</v>
      </c>
      <c r="BM34" s="1" t="s">
        <v>486</v>
      </c>
      <c r="BN34" s="1" t="s">
        <v>486</v>
      </c>
      <c r="BO34" s="1" t="s">
        <v>486</v>
      </c>
      <c r="BP34" s="1" t="s">
        <v>486</v>
      </c>
      <c r="BQ34" s="1" t="s">
        <v>486</v>
      </c>
      <c r="BR34" s="1" t="s">
        <v>486</v>
      </c>
      <c r="BS34" s="1" t="s">
        <v>486</v>
      </c>
      <c r="BT34" s="1" t="s">
        <v>486</v>
      </c>
      <c r="BU34" s="1" t="s">
        <v>486</v>
      </c>
      <c r="BV34" s="1" t="s">
        <v>486</v>
      </c>
      <c r="BW34" s="1" t="s">
        <v>486</v>
      </c>
      <c r="BX34" s="1" t="s">
        <v>486</v>
      </c>
      <c r="BY34" s="1" t="s">
        <v>486</v>
      </c>
      <c r="BZ34" s="1" t="s">
        <v>486</v>
      </c>
      <c r="CA34" s="1" t="s">
        <v>486</v>
      </c>
      <c r="CB34" s="1" t="s">
        <v>486</v>
      </c>
    </row>
    <row r="35" spans="1:80" s="1" customFormat="1" x14ac:dyDescent="0.25">
      <c r="A35" s="8" t="s">
        <v>2881</v>
      </c>
      <c r="B35" s="1">
        <v>35</v>
      </c>
      <c r="C35" s="6">
        <v>42740</v>
      </c>
      <c r="D35" s="6">
        <v>42376</v>
      </c>
      <c r="E35" s="2"/>
      <c r="G35" s="1" t="s">
        <v>3161</v>
      </c>
      <c r="H35" s="1" t="s">
        <v>3158</v>
      </c>
      <c r="I35" s="1" t="s">
        <v>636</v>
      </c>
      <c r="J35" s="1" t="s">
        <v>149</v>
      </c>
      <c r="K35" s="1" t="s">
        <v>637</v>
      </c>
      <c r="L35" s="4" t="s">
        <v>482</v>
      </c>
      <c r="M35" s="1" t="s">
        <v>638</v>
      </c>
      <c r="N35" s="1" t="s">
        <v>488</v>
      </c>
      <c r="O35" s="1" t="s">
        <v>296</v>
      </c>
      <c r="P35" s="1">
        <v>85205</v>
      </c>
      <c r="Q35" s="1" t="s">
        <v>4213</v>
      </c>
      <c r="W35" s="1" t="s">
        <v>486</v>
      </c>
      <c r="X35" s="1" t="s">
        <v>486</v>
      </c>
      <c r="Y35" s="1" t="s">
        <v>486</v>
      </c>
      <c r="AA35" s="1" t="s">
        <v>486</v>
      </c>
      <c r="AB35" s="1" t="s">
        <v>3313</v>
      </c>
      <c r="AC35" s="1" t="s">
        <v>486</v>
      </c>
      <c r="AD35" s="1" t="s">
        <v>486</v>
      </c>
      <c r="AE35" s="1" t="s">
        <v>486</v>
      </c>
      <c r="AF35" s="1" t="s">
        <v>486</v>
      </c>
      <c r="AG35" s="1" t="s">
        <v>486</v>
      </c>
      <c r="AH35" s="1" t="s">
        <v>486</v>
      </c>
      <c r="AI35" s="1" t="s">
        <v>486</v>
      </c>
      <c r="AJ35" s="1" t="s">
        <v>486</v>
      </c>
      <c r="AK35" s="1" t="s">
        <v>486</v>
      </c>
      <c r="AL35" s="1" t="s">
        <v>486</v>
      </c>
      <c r="AM35" s="1" t="s">
        <v>486</v>
      </c>
      <c r="AN35" s="1" t="s">
        <v>486</v>
      </c>
      <c r="AO35" s="1" t="s">
        <v>486</v>
      </c>
      <c r="AP35" s="1" t="s">
        <v>486</v>
      </c>
      <c r="AQ35" s="1" t="s">
        <v>486</v>
      </c>
      <c r="AR35" s="1" t="s">
        <v>486</v>
      </c>
      <c r="AS35" s="1" t="s">
        <v>486</v>
      </c>
      <c r="AT35" s="1" t="s">
        <v>486</v>
      </c>
      <c r="AU35" s="1" t="s">
        <v>486</v>
      </c>
      <c r="AV35" s="1" t="s">
        <v>486</v>
      </c>
      <c r="AW35" s="1" t="s">
        <v>486</v>
      </c>
      <c r="AX35" s="1" t="s">
        <v>486</v>
      </c>
      <c r="AY35" s="1" t="s">
        <v>486</v>
      </c>
      <c r="AZ35" s="1" t="s">
        <v>486</v>
      </c>
      <c r="BA35" s="1" t="s">
        <v>486</v>
      </c>
      <c r="BB35" s="1" t="s">
        <v>486</v>
      </c>
      <c r="BC35" s="1" t="s">
        <v>486</v>
      </c>
      <c r="BD35" s="1" t="s">
        <v>486</v>
      </c>
      <c r="BE35" s="1" t="s">
        <v>486</v>
      </c>
      <c r="BF35" s="1" t="s">
        <v>486</v>
      </c>
      <c r="BG35" s="1" t="s">
        <v>486</v>
      </c>
      <c r="BH35" s="1" t="s">
        <v>486</v>
      </c>
      <c r="BI35" s="1" t="s">
        <v>486</v>
      </c>
      <c r="BJ35" s="1" t="s">
        <v>486</v>
      </c>
      <c r="BK35" s="1" t="s">
        <v>486</v>
      </c>
      <c r="BL35" s="1" t="s">
        <v>486</v>
      </c>
      <c r="BM35" s="1" t="s">
        <v>486</v>
      </c>
      <c r="BN35" s="1" t="s">
        <v>486</v>
      </c>
      <c r="BO35" s="1" t="s">
        <v>486</v>
      </c>
      <c r="BP35" s="1" t="s">
        <v>486</v>
      </c>
      <c r="BQ35" s="1" t="s">
        <v>486</v>
      </c>
      <c r="BR35" s="1" t="s">
        <v>486</v>
      </c>
      <c r="BS35" s="1" t="s">
        <v>486</v>
      </c>
      <c r="BT35" s="1" t="s">
        <v>486</v>
      </c>
      <c r="BU35" s="1" t="s">
        <v>486</v>
      </c>
      <c r="BV35" s="1" t="s">
        <v>486</v>
      </c>
      <c r="BW35" s="1" t="s">
        <v>486</v>
      </c>
      <c r="BX35" s="1" t="s">
        <v>486</v>
      </c>
      <c r="BY35" s="1" t="s">
        <v>486</v>
      </c>
      <c r="BZ35" s="1" t="s">
        <v>486</v>
      </c>
      <c r="CA35" s="1" t="s">
        <v>486</v>
      </c>
      <c r="CB35" s="1" t="s">
        <v>486</v>
      </c>
    </row>
    <row r="36" spans="1:80" s="1" customFormat="1" x14ac:dyDescent="0.25">
      <c r="A36" s="8" t="s">
        <v>1287</v>
      </c>
      <c r="B36" s="1">
        <v>35</v>
      </c>
      <c r="C36" s="6">
        <v>42726</v>
      </c>
      <c r="D36" s="6"/>
      <c r="E36" s="2" t="s">
        <v>4712</v>
      </c>
      <c r="H36" s="1" t="s">
        <v>3158</v>
      </c>
      <c r="I36" s="1" t="s">
        <v>1653</v>
      </c>
      <c r="J36" s="1" t="s">
        <v>2120</v>
      </c>
      <c r="K36" s="1" t="s">
        <v>1655</v>
      </c>
      <c r="L36" s="4" t="s">
        <v>1885</v>
      </c>
      <c r="M36" s="1" t="s">
        <v>1654</v>
      </c>
      <c r="N36" s="1" t="s">
        <v>4425</v>
      </c>
      <c r="O36" s="1" t="s">
        <v>296</v>
      </c>
      <c r="P36" s="1">
        <v>85142</v>
      </c>
      <c r="Z36" s="2"/>
      <c r="AA36" s="3"/>
    </row>
    <row r="37" spans="1:80" s="1" customFormat="1" x14ac:dyDescent="0.25">
      <c r="A37" s="8" t="s">
        <v>3377</v>
      </c>
      <c r="B37" s="1">
        <v>45</v>
      </c>
      <c r="C37" s="2"/>
      <c r="D37" s="6"/>
      <c r="E37" s="2"/>
      <c r="H37" s="1" t="s">
        <v>3158</v>
      </c>
      <c r="I37" s="1" t="s">
        <v>4861</v>
      </c>
      <c r="J37" s="1" t="s">
        <v>4295</v>
      </c>
      <c r="L37" s="4"/>
      <c r="AB37" s="2" t="s">
        <v>2718</v>
      </c>
      <c r="AC37" s="3"/>
    </row>
    <row r="38" spans="1:80" s="1" customFormat="1" x14ac:dyDescent="0.25">
      <c r="A38" s="7" t="s">
        <v>1268</v>
      </c>
      <c r="B38" s="1" t="s">
        <v>1058</v>
      </c>
      <c r="C38" s="6"/>
      <c r="D38" s="6">
        <v>41928</v>
      </c>
      <c r="E38" s="2"/>
      <c r="G38" s="1" t="s">
        <v>3162</v>
      </c>
      <c r="H38" s="1" t="s">
        <v>481</v>
      </c>
      <c r="I38" s="1" t="s">
        <v>3312</v>
      </c>
      <c r="J38" s="1" t="s">
        <v>3313</v>
      </c>
      <c r="K38" s="1" t="s">
        <v>3655</v>
      </c>
      <c r="L38" s="4" t="s">
        <v>3314</v>
      </c>
      <c r="O38" s="1" t="s">
        <v>296</v>
      </c>
      <c r="Q38" s="1" t="s">
        <v>4213</v>
      </c>
      <c r="S38" s="1">
        <v>1</v>
      </c>
      <c r="T38" s="1" t="s">
        <v>3357</v>
      </c>
      <c r="Z38" s="1" t="s">
        <v>3160</v>
      </c>
      <c r="AA38" s="1" t="s">
        <v>3161</v>
      </c>
      <c r="AB38" s="2"/>
      <c r="AC38" s="3" t="s">
        <v>3161</v>
      </c>
      <c r="AD38" s="1" t="s">
        <v>2564</v>
      </c>
      <c r="AG38" s="1" t="s">
        <v>4712</v>
      </c>
      <c r="AH38" s="1" t="s">
        <v>4712</v>
      </c>
      <c r="AI38" s="1" t="s">
        <v>4712</v>
      </c>
      <c r="AP38" s="1" t="s">
        <v>4712</v>
      </c>
    </row>
    <row r="39" spans="1:80" s="1" customFormat="1" x14ac:dyDescent="0.25">
      <c r="A39" s="8" t="s">
        <v>1289</v>
      </c>
      <c r="B39" s="1">
        <v>35</v>
      </c>
      <c r="C39" s="6">
        <v>42730</v>
      </c>
      <c r="D39" s="6"/>
      <c r="E39" s="2" t="s">
        <v>4712</v>
      </c>
      <c r="G39" s="1" t="s">
        <v>3161</v>
      </c>
      <c r="H39" s="1" t="s">
        <v>3158</v>
      </c>
      <c r="I39" s="1" t="s">
        <v>4457</v>
      </c>
      <c r="J39" s="1" t="s">
        <v>3722</v>
      </c>
      <c r="K39" s="1" t="s">
        <v>4458</v>
      </c>
      <c r="L39" s="4" t="s">
        <v>3145</v>
      </c>
      <c r="M39" s="1" t="s">
        <v>3912</v>
      </c>
      <c r="N39" s="1" t="s">
        <v>488</v>
      </c>
      <c r="O39" s="1" t="s">
        <v>296</v>
      </c>
      <c r="P39" s="1">
        <v>85206</v>
      </c>
      <c r="Q39" s="1" t="s">
        <v>4213</v>
      </c>
      <c r="AB39" s="1" t="s">
        <v>721</v>
      </c>
      <c r="AE39" s="3"/>
    </row>
    <row r="40" spans="1:80" s="1" customFormat="1" x14ac:dyDescent="0.25">
      <c r="A40" s="8" t="s">
        <v>3530</v>
      </c>
      <c r="B40" s="1">
        <v>35</v>
      </c>
      <c r="C40" s="6">
        <v>42670</v>
      </c>
      <c r="D40" s="6">
        <v>42292</v>
      </c>
      <c r="E40" s="2"/>
      <c r="H40" s="1" t="s">
        <v>481</v>
      </c>
      <c r="I40" s="1" t="s">
        <v>369</v>
      </c>
      <c r="J40" s="1" t="s">
        <v>2752</v>
      </c>
      <c r="K40" s="1" t="s">
        <v>4382</v>
      </c>
      <c r="L40" s="4" t="s">
        <v>4383</v>
      </c>
      <c r="M40" s="1" t="s">
        <v>3734</v>
      </c>
      <c r="N40" s="1" t="s">
        <v>488</v>
      </c>
      <c r="O40" s="1" t="s">
        <v>296</v>
      </c>
      <c r="P40" s="1">
        <v>85209</v>
      </c>
      <c r="Q40" s="1" t="s">
        <v>4401</v>
      </c>
      <c r="AB40" s="2"/>
      <c r="AC40" s="3"/>
      <c r="AD40" s="1" t="s">
        <v>1767</v>
      </c>
    </row>
    <row r="41" spans="1:80" s="1" customFormat="1" x14ac:dyDescent="0.25">
      <c r="A41" s="8" t="s">
        <v>1987</v>
      </c>
      <c r="B41" s="1">
        <v>35</v>
      </c>
      <c r="C41" s="6">
        <v>42670</v>
      </c>
      <c r="D41" s="6">
        <v>42292</v>
      </c>
      <c r="E41" s="2"/>
      <c r="H41" s="1" t="s">
        <v>3158</v>
      </c>
      <c r="I41" s="1" t="s">
        <v>369</v>
      </c>
      <c r="J41" s="1" t="s">
        <v>689</v>
      </c>
      <c r="K41" s="1" t="s">
        <v>4382</v>
      </c>
      <c r="L41" s="4" t="s">
        <v>4383</v>
      </c>
      <c r="M41" s="1" t="s">
        <v>3734</v>
      </c>
      <c r="N41" s="1" t="s">
        <v>488</v>
      </c>
      <c r="O41" s="1" t="s">
        <v>296</v>
      </c>
      <c r="P41" s="1">
        <v>85209</v>
      </c>
      <c r="Q41" s="1" t="s">
        <v>4402</v>
      </c>
      <c r="AB41" s="2"/>
      <c r="AC41" s="3"/>
      <c r="AD41" s="1" t="s">
        <v>1764</v>
      </c>
    </row>
    <row r="42" spans="1:80" s="1" customFormat="1" x14ac:dyDescent="0.25">
      <c r="A42" s="8" t="s">
        <v>4349</v>
      </c>
      <c r="B42" s="1">
        <v>35</v>
      </c>
      <c r="C42" s="6">
        <v>42719</v>
      </c>
      <c r="D42" s="6">
        <v>42306</v>
      </c>
      <c r="E42" s="2"/>
      <c r="F42" s="2"/>
      <c r="G42" s="1" t="s">
        <v>3161</v>
      </c>
      <c r="H42" s="1" t="s">
        <v>481</v>
      </c>
      <c r="I42" s="1" t="s">
        <v>369</v>
      </c>
      <c r="J42" s="1" t="s">
        <v>299</v>
      </c>
      <c r="K42" s="1" t="s">
        <v>3656</v>
      </c>
      <c r="L42" s="4" t="s">
        <v>919</v>
      </c>
      <c r="M42" s="1" t="s">
        <v>3967</v>
      </c>
      <c r="N42" s="1" t="s">
        <v>488</v>
      </c>
      <c r="O42" s="1" t="s">
        <v>296</v>
      </c>
      <c r="P42" s="1">
        <v>85206</v>
      </c>
      <c r="Q42" s="1" t="s">
        <v>4213</v>
      </c>
      <c r="S42" s="1">
        <v>0</v>
      </c>
      <c r="Z42" s="1" t="s">
        <v>3196</v>
      </c>
      <c r="AA42" s="1" t="s">
        <v>3161</v>
      </c>
      <c r="AB42" s="2" t="s">
        <v>370</v>
      </c>
      <c r="AC42" s="3"/>
      <c r="AD42" s="1" t="s">
        <v>2564</v>
      </c>
    </row>
    <row r="43" spans="1:80" s="1" customFormat="1" x14ac:dyDescent="0.25">
      <c r="A43" s="1" t="s">
        <v>3532</v>
      </c>
      <c r="B43" s="1">
        <v>35</v>
      </c>
      <c r="C43" s="6">
        <v>42712</v>
      </c>
      <c r="D43" s="2"/>
      <c r="E43" s="2" t="s">
        <v>4712</v>
      </c>
      <c r="G43" s="1" t="s">
        <v>3161</v>
      </c>
      <c r="H43" s="1" t="s">
        <v>3158</v>
      </c>
      <c r="I43" s="1" t="s">
        <v>1634</v>
      </c>
      <c r="J43" s="1" t="s">
        <v>1635</v>
      </c>
      <c r="K43" s="1" t="s">
        <v>799</v>
      </c>
      <c r="L43" s="4" t="s">
        <v>1638</v>
      </c>
      <c r="M43" s="1" t="s">
        <v>3226</v>
      </c>
      <c r="N43" s="1" t="s">
        <v>488</v>
      </c>
      <c r="O43" s="1" t="s">
        <v>296</v>
      </c>
      <c r="P43" s="1">
        <v>85205</v>
      </c>
      <c r="AC43" s="3"/>
    </row>
    <row r="44" spans="1:80" s="1" customFormat="1" x14ac:dyDescent="0.25">
      <c r="A44" s="1" t="s">
        <v>3525</v>
      </c>
      <c r="B44" s="1">
        <v>35</v>
      </c>
      <c r="C44" s="6">
        <v>42712</v>
      </c>
      <c r="D44" s="2"/>
      <c r="E44" s="2" t="s">
        <v>4712</v>
      </c>
      <c r="G44" s="1" t="s">
        <v>3161</v>
      </c>
      <c r="H44" s="1" t="s">
        <v>481</v>
      </c>
      <c r="I44" s="1" t="s">
        <v>1634</v>
      </c>
      <c r="J44" s="1" t="s">
        <v>1639</v>
      </c>
      <c r="K44" s="1" t="s">
        <v>799</v>
      </c>
      <c r="L44" s="4" t="s">
        <v>1638</v>
      </c>
      <c r="M44" s="1" t="s">
        <v>3226</v>
      </c>
      <c r="N44" s="1" t="s">
        <v>488</v>
      </c>
      <c r="O44" s="1" t="s">
        <v>296</v>
      </c>
      <c r="P44" s="1">
        <v>85205</v>
      </c>
      <c r="AC44" s="3"/>
    </row>
    <row r="45" spans="1:80" s="1" customFormat="1" x14ac:dyDescent="0.25">
      <c r="A45" s="8" t="s">
        <v>4161</v>
      </c>
      <c r="B45" s="1">
        <v>35</v>
      </c>
      <c r="C45" s="6">
        <v>42730</v>
      </c>
      <c r="D45" s="6"/>
      <c r="E45" s="2" t="s">
        <v>4712</v>
      </c>
      <c r="H45" s="1" t="s">
        <v>3158</v>
      </c>
      <c r="I45" s="1" t="s">
        <v>3909</v>
      </c>
      <c r="J45" s="1" t="s">
        <v>4000</v>
      </c>
      <c r="K45" s="1" t="s">
        <v>3910</v>
      </c>
      <c r="L45" s="4" t="s">
        <v>3911</v>
      </c>
      <c r="M45" s="1" t="s">
        <v>3784</v>
      </c>
      <c r="N45" s="1" t="s">
        <v>4425</v>
      </c>
      <c r="O45" s="1" t="s">
        <v>296</v>
      </c>
      <c r="P45" s="1">
        <v>85142</v>
      </c>
      <c r="AB45" s="1" t="s">
        <v>3781</v>
      </c>
      <c r="AE45" s="3"/>
    </row>
    <row r="46" spans="1:80" s="1" customFormat="1" x14ac:dyDescent="0.25">
      <c r="A46" s="8" t="s">
        <v>3366</v>
      </c>
      <c r="B46" s="1">
        <v>35</v>
      </c>
      <c r="C46" s="6">
        <v>42740</v>
      </c>
      <c r="D46" s="6"/>
      <c r="E46" s="2" t="s">
        <v>4712</v>
      </c>
      <c r="H46" s="1" t="s">
        <v>481</v>
      </c>
      <c r="I46" s="1" t="s">
        <v>4662</v>
      </c>
      <c r="J46" s="1" t="s">
        <v>299</v>
      </c>
      <c r="K46" s="1" t="s">
        <v>3926</v>
      </c>
      <c r="L46" s="4" t="s">
        <v>2292</v>
      </c>
      <c r="M46" s="1" t="s">
        <v>5167</v>
      </c>
      <c r="N46" s="1" t="s">
        <v>488</v>
      </c>
      <c r="O46" s="1" t="s">
        <v>296</v>
      </c>
      <c r="P46" s="1">
        <v>85209</v>
      </c>
      <c r="Q46" s="1" t="s">
        <v>4213</v>
      </c>
      <c r="AB46" s="2" t="s">
        <v>3350</v>
      </c>
      <c r="AC46" s="3"/>
      <c r="AD46" s="1" t="s">
        <v>2564</v>
      </c>
    </row>
    <row r="47" spans="1:80" s="1" customFormat="1" x14ac:dyDescent="0.25">
      <c r="A47" s="1" t="s">
        <v>4447</v>
      </c>
      <c r="B47" s="1">
        <v>35</v>
      </c>
      <c r="C47" s="6">
        <v>42726</v>
      </c>
      <c r="D47" s="6">
        <v>42348</v>
      </c>
      <c r="E47" s="2"/>
      <c r="F47" s="2"/>
      <c r="G47" s="1" t="s">
        <v>3162</v>
      </c>
      <c r="H47" s="1" t="s">
        <v>3158</v>
      </c>
      <c r="I47" s="1" t="s">
        <v>1967</v>
      </c>
      <c r="J47" s="1" t="s">
        <v>294</v>
      </c>
      <c r="K47" s="1" t="s">
        <v>4493</v>
      </c>
      <c r="L47" s="4"/>
      <c r="M47" s="1" t="s">
        <v>1652</v>
      </c>
      <c r="N47" s="1" t="s">
        <v>488</v>
      </c>
      <c r="O47" s="1" t="s">
        <v>296</v>
      </c>
      <c r="P47" s="1">
        <v>85205</v>
      </c>
      <c r="Q47" s="1" t="s">
        <v>4712</v>
      </c>
      <c r="AB47" s="2" t="s">
        <v>3499</v>
      </c>
      <c r="AC47" s="3"/>
    </row>
    <row r="48" spans="1:80" s="1" customFormat="1" x14ac:dyDescent="0.25">
      <c r="A48" s="8" t="s">
        <v>2308</v>
      </c>
      <c r="B48" s="1">
        <v>35</v>
      </c>
      <c r="C48" s="6">
        <v>42656</v>
      </c>
      <c r="D48" s="6">
        <v>42285</v>
      </c>
      <c r="E48" s="2"/>
      <c r="F48" s="2"/>
      <c r="G48" s="1" t="s">
        <v>3161</v>
      </c>
      <c r="H48" s="1" t="s">
        <v>3158</v>
      </c>
      <c r="I48" s="1" t="s">
        <v>934</v>
      </c>
      <c r="J48" s="1" t="s">
        <v>4816</v>
      </c>
      <c r="K48" s="1" t="s">
        <v>4817</v>
      </c>
      <c r="L48" s="4" t="s">
        <v>2479</v>
      </c>
      <c r="M48" s="1" t="s">
        <v>4818</v>
      </c>
      <c r="N48" s="1" t="s">
        <v>488</v>
      </c>
      <c r="O48" s="1" t="s">
        <v>296</v>
      </c>
      <c r="P48" s="1">
        <v>85205</v>
      </c>
      <c r="Q48" s="1" t="s">
        <v>4213</v>
      </c>
      <c r="U48" s="1">
        <v>1</v>
      </c>
      <c r="AB48" s="2" t="s">
        <v>2667</v>
      </c>
      <c r="AC48" s="3"/>
      <c r="AD48" s="1" t="s">
        <v>2564</v>
      </c>
    </row>
    <row r="49" spans="1:45" s="1" customFormat="1" x14ac:dyDescent="0.25">
      <c r="A49" s="8" t="s">
        <v>965</v>
      </c>
      <c r="B49" s="1">
        <v>35</v>
      </c>
      <c r="C49" s="6">
        <v>42684</v>
      </c>
      <c r="D49" s="6"/>
      <c r="E49" s="2" t="s">
        <v>4712</v>
      </c>
      <c r="H49" s="1" t="s">
        <v>3158</v>
      </c>
      <c r="I49" s="1" t="s">
        <v>4314</v>
      </c>
      <c r="J49" s="1" t="s">
        <v>1171</v>
      </c>
      <c r="K49" s="1" t="s">
        <v>4315</v>
      </c>
      <c r="L49" s="4" t="s">
        <v>4316</v>
      </c>
      <c r="M49" s="1" t="s">
        <v>4317</v>
      </c>
      <c r="N49" s="1" t="s">
        <v>488</v>
      </c>
      <c r="O49" s="1" t="s">
        <v>296</v>
      </c>
      <c r="P49" s="1">
        <v>85215</v>
      </c>
      <c r="Z49" s="2"/>
      <c r="AA49" s="3"/>
    </row>
    <row r="50" spans="1:45" s="1" customFormat="1" x14ac:dyDescent="0.25">
      <c r="A50" s="8" t="s">
        <v>2310</v>
      </c>
      <c r="B50" s="1">
        <v>35</v>
      </c>
      <c r="C50" s="6">
        <v>42726</v>
      </c>
      <c r="D50" s="6"/>
      <c r="E50" s="2" t="s">
        <v>4712</v>
      </c>
      <c r="H50" s="1" t="s">
        <v>3158</v>
      </c>
      <c r="I50" s="1" t="s">
        <v>1886</v>
      </c>
      <c r="J50" s="1" t="s">
        <v>2335</v>
      </c>
      <c r="K50" s="1" t="s">
        <v>1888</v>
      </c>
      <c r="L50" s="4" t="s">
        <v>1889</v>
      </c>
      <c r="M50" s="1" t="s">
        <v>1890</v>
      </c>
      <c r="N50" s="1" t="s">
        <v>488</v>
      </c>
      <c r="O50" s="1" t="s">
        <v>296</v>
      </c>
      <c r="P50" s="1">
        <v>85204</v>
      </c>
      <c r="Z50" s="2"/>
      <c r="AA50" s="3"/>
    </row>
    <row r="51" spans="1:45" s="1" customFormat="1" x14ac:dyDescent="0.25">
      <c r="A51" s="8" t="s">
        <v>2628</v>
      </c>
      <c r="B51" s="1">
        <v>35</v>
      </c>
      <c r="C51" s="6">
        <v>42726</v>
      </c>
      <c r="D51" s="6"/>
      <c r="E51" s="2" t="s">
        <v>4712</v>
      </c>
      <c r="H51" s="1" t="s">
        <v>481</v>
      </c>
      <c r="I51" s="1" t="s">
        <v>1886</v>
      </c>
      <c r="J51" s="1" t="s">
        <v>1887</v>
      </c>
      <c r="K51" s="1" t="s">
        <v>1888</v>
      </c>
      <c r="L51" s="4" t="s">
        <v>1889</v>
      </c>
      <c r="M51" s="1" t="s">
        <v>1890</v>
      </c>
      <c r="N51" s="1" t="s">
        <v>488</v>
      </c>
      <c r="O51" s="1" t="s">
        <v>296</v>
      </c>
      <c r="P51" s="1">
        <v>85204</v>
      </c>
      <c r="Z51" s="2"/>
      <c r="AA51" s="3"/>
    </row>
    <row r="52" spans="1:45" s="1" customFormat="1" x14ac:dyDescent="0.25">
      <c r="A52" s="8" t="s">
        <v>2306</v>
      </c>
      <c r="B52" s="1">
        <v>35</v>
      </c>
      <c r="C52" s="6">
        <v>42656</v>
      </c>
      <c r="D52" s="6">
        <v>42292</v>
      </c>
      <c r="E52" s="2"/>
      <c r="G52" s="1" t="s">
        <v>3162</v>
      </c>
      <c r="H52" s="1" t="s">
        <v>3158</v>
      </c>
      <c r="I52" s="1" t="s">
        <v>3015</v>
      </c>
      <c r="J52" s="1" t="s">
        <v>3016</v>
      </c>
      <c r="K52" s="1" t="s">
        <v>3659</v>
      </c>
      <c r="L52" s="4" t="s">
        <v>3017</v>
      </c>
      <c r="M52" s="1" t="s">
        <v>3019</v>
      </c>
      <c r="N52" s="1" t="s">
        <v>488</v>
      </c>
      <c r="O52" s="1" t="s">
        <v>296</v>
      </c>
      <c r="P52" s="1">
        <v>85209</v>
      </c>
      <c r="Q52" s="1" t="s">
        <v>4213</v>
      </c>
      <c r="S52" s="1">
        <v>1</v>
      </c>
      <c r="T52" s="1" t="s">
        <v>3357</v>
      </c>
      <c r="U52" s="1">
        <v>1</v>
      </c>
      <c r="Z52" s="1" t="s">
        <v>3160</v>
      </c>
      <c r="AA52" s="1" t="s">
        <v>3161</v>
      </c>
      <c r="AB52" s="2" t="s">
        <v>3044</v>
      </c>
      <c r="AC52" s="3" t="s">
        <v>3161</v>
      </c>
      <c r="AD52" s="1" t="s">
        <v>1771</v>
      </c>
      <c r="AG52" s="1" t="s">
        <v>4712</v>
      </c>
      <c r="AH52" s="1" t="s">
        <v>4712</v>
      </c>
      <c r="AN52" s="1" t="s">
        <v>4712</v>
      </c>
      <c r="AO52" s="1" t="s">
        <v>4712</v>
      </c>
      <c r="AP52" s="1" t="s">
        <v>4712</v>
      </c>
    </row>
    <row r="53" spans="1:45" s="1" customFormat="1" x14ac:dyDescent="0.25">
      <c r="A53" s="8" t="s">
        <v>3629</v>
      </c>
      <c r="B53" s="1" t="s">
        <v>1058</v>
      </c>
      <c r="C53" s="6"/>
      <c r="D53" s="6"/>
      <c r="E53" s="2"/>
      <c r="H53" s="1" t="s">
        <v>3158</v>
      </c>
      <c r="I53" s="1" t="s">
        <v>953</v>
      </c>
      <c r="J53" s="1" t="s">
        <v>1425</v>
      </c>
      <c r="L53" s="4"/>
      <c r="AB53" s="2"/>
      <c r="AC53" s="3"/>
    </row>
    <row r="54" spans="1:45" s="1" customFormat="1" x14ac:dyDescent="0.25">
      <c r="A54" s="8" t="s">
        <v>2621</v>
      </c>
      <c r="B54" s="1">
        <v>35</v>
      </c>
      <c r="C54" s="6">
        <v>42747</v>
      </c>
      <c r="D54" s="6"/>
      <c r="E54" s="2" t="s">
        <v>4712</v>
      </c>
      <c r="H54" s="1" t="s">
        <v>3158</v>
      </c>
      <c r="I54" s="1" t="s">
        <v>3932</v>
      </c>
      <c r="J54" s="1" t="s">
        <v>326</v>
      </c>
      <c r="K54" s="1" t="s">
        <v>3933</v>
      </c>
      <c r="L54" s="4" t="s">
        <v>3934</v>
      </c>
      <c r="M54" s="1" t="s">
        <v>3935</v>
      </c>
      <c r="N54" s="1" t="s">
        <v>3936</v>
      </c>
      <c r="O54" s="1" t="s">
        <v>4950</v>
      </c>
      <c r="P54" s="1">
        <v>60046</v>
      </c>
      <c r="AB54" s="2"/>
      <c r="AC54" s="3"/>
    </row>
    <row r="55" spans="1:45" s="1" customFormat="1" x14ac:dyDescent="0.25">
      <c r="A55" s="8" t="s">
        <v>2619</v>
      </c>
      <c r="B55" s="1">
        <v>35</v>
      </c>
      <c r="C55" s="6">
        <v>42747</v>
      </c>
      <c r="D55" s="6"/>
      <c r="E55" s="2" t="s">
        <v>4712</v>
      </c>
      <c r="H55" s="1" t="s">
        <v>481</v>
      </c>
      <c r="I55" s="1" t="s">
        <v>3932</v>
      </c>
      <c r="J55" s="1" t="s">
        <v>154</v>
      </c>
      <c r="K55" s="1" t="s">
        <v>3933</v>
      </c>
      <c r="L55" s="4" t="s">
        <v>3934</v>
      </c>
      <c r="M55" s="1" t="s">
        <v>3935</v>
      </c>
      <c r="N55" s="1" t="s">
        <v>3936</v>
      </c>
      <c r="O55" s="1" t="s">
        <v>4950</v>
      </c>
      <c r="P55" s="1">
        <v>60046</v>
      </c>
      <c r="AB55" s="2"/>
      <c r="AC55" s="3"/>
    </row>
    <row r="56" spans="1:45" s="1" customFormat="1" x14ac:dyDescent="0.25">
      <c r="A56" s="8" t="s">
        <v>3612</v>
      </c>
      <c r="B56" s="1">
        <v>35</v>
      </c>
      <c r="C56" s="6">
        <v>42663</v>
      </c>
      <c r="D56" s="6">
        <v>42285</v>
      </c>
      <c r="E56" s="2"/>
      <c r="F56" s="1" t="s">
        <v>297</v>
      </c>
      <c r="G56" s="1" t="s">
        <v>3162</v>
      </c>
      <c r="H56" s="1" t="s">
        <v>481</v>
      </c>
      <c r="I56" s="1" t="s">
        <v>2452</v>
      </c>
      <c r="J56" s="1" t="s">
        <v>3031</v>
      </c>
      <c r="K56" s="1" t="s">
        <v>2454</v>
      </c>
      <c r="L56" s="4"/>
      <c r="M56" s="1" t="s">
        <v>2455</v>
      </c>
      <c r="N56" s="1" t="s">
        <v>488</v>
      </c>
      <c r="O56" s="1" t="s">
        <v>296</v>
      </c>
      <c r="P56" s="1">
        <v>85206</v>
      </c>
      <c r="S56" s="1">
        <v>1</v>
      </c>
      <c r="T56" s="1" t="s">
        <v>3357</v>
      </c>
      <c r="U56" s="1">
        <v>1</v>
      </c>
      <c r="V56" s="1">
        <v>1</v>
      </c>
      <c r="Z56" s="1" t="s">
        <v>3160</v>
      </c>
      <c r="AA56" s="1" t="s">
        <v>498</v>
      </c>
      <c r="AB56" s="2" t="s">
        <v>1937</v>
      </c>
      <c r="AC56" s="3" t="s">
        <v>3161</v>
      </c>
    </row>
    <row r="57" spans="1:45" s="1" customFormat="1" x14ac:dyDescent="0.25">
      <c r="A57" s="8" t="s">
        <v>1800</v>
      </c>
      <c r="B57" s="1">
        <v>35</v>
      </c>
      <c r="C57" s="6">
        <v>42656</v>
      </c>
      <c r="D57" s="6">
        <v>42292</v>
      </c>
      <c r="E57" s="2"/>
      <c r="F57" s="1" t="s">
        <v>297</v>
      </c>
      <c r="G57" s="1" t="s">
        <v>3162</v>
      </c>
      <c r="H57" s="1" t="s">
        <v>481</v>
      </c>
      <c r="I57" s="1" t="s">
        <v>3044</v>
      </c>
      <c r="J57" s="1" t="s">
        <v>3045</v>
      </c>
      <c r="K57" s="1" t="s">
        <v>3661</v>
      </c>
      <c r="L57" s="4" t="s">
        <v>5051</v>
      </c>
      <c r="M57" s="1" t="s">
        <v>3047</v>
      </c>
      <c r="N57" s="1" t="s">
        <v>488</v>
      </c>
      <c r="O57" s="1" t="s">
        <v>296</v>
      </c>
      <c r="P57" s="1">
        <v>85209</v>
      </c>
      <c r="Q57" s="1" t="s">
        <v>4213</v>
      </c>
      <c r="S57" s="1">
        <v>1</v>
      </c>
      <c r="T57" s="1" t="s">
        <v>3357</v>
      </c>
      <c r="U57" s="1">
        <v>1</v>
      </c>
      <c r="Z57" s="1" t="s">
        <v>3160</v>
      </c>
      <c r="AA57" s="1" t="s">
        <v>3161</v>
      </c>
      <c r="AB57" s="2" t="s">
        <v>3015</v>
      </c>
      <c r="AC57" s="3" t="s">
        <v>3161</v>
      </c>
      <c r="AD57" s="1" t="s">
        <v>1771</v>
      </c>
      <c r="AG57" s="1" t="s">
        <v>4712</v>
      </c>
      <c r="AH57" s="1" t="s">
        <v>4712</v>
      </c>
    </row>
    <row r="58" spans="1:45" s="1" customFormat="1" x14ac:dyDescent="0.25">
      <c r="A58" s="8" t="s">
        <v>3531</v>
      </c>
      <c r="B58" s="1">
        <v>35</v>
      </c>
      <c r="C58" s="6">
        <v>42684</v>
      </c>
      <c r="D58" s="6">
        <v>42320</v>
      </c>
      <c r="E58" s="2"/>
      <c r="G58" s="1" t="s">
        <v>3161</v>
      </c>
      <c r="H58" s="1" t="s">
        <v>481</v>
      </c>
      <c r="I58" s="1" t="s">
        <v>2445</v>
      </c>
      <c r="J58" s="1" t="s">
        <v>3048</v>
      </c>
      <c r="K58" s="1" t="s">
        <v>3049</v>
      </c>
      <c r="L58" s="4"/>
      <c r="M58" s="1" t="s">
        <v>3050</v>
      </c>
      <c r="N58" s="1" t="s">
        <v>3051</v>
      </c>
      <c r="O58" s="1" t="s">
        <v>3052</v>
      </c>
      <c r="P58" s="1">
        <v>99507</v>
      </c>
      <c r="X58" s="1" t="s">
        <v>297</v>
      </c>
      <c r="AB58" s="2"/>
      <c r="AC58" s="3" t="s">
        <v>3161</v>
      </c>
    </row>
    <row r="59" spans="1:45" s="1" customFormat="1" x14ac:dyDescent="0.25">
      <c r="A59" s="8" t="s">
        <v>4411</v>
      </c>
      <c r="B59" s="1">
        <v>45</v>
      </c>
      <c r="C59" s="6"/>
      <c r="D59" s="6"/>
      <c r="E59" s="2"/>
      <c r="H59" s="1" t="s">
        <v>481</v>
      </c>
      <c r="I59" s="1" t="s">
        <v>4412</v>
      </c>
      <c r="J59" s="1" t="s">
        <v>525</v>
      </c>
      <c r="L59" s="4"/>
      <c r="AB59" s="1" t="s">
        <v>3380</v>
      </c>
      <c r="AC59" s="3"/>
    </row>
    <row r="60" spans="1:45" s="1" customFormat="1" x14ac:dyDescent="0.25">
      <c r="A60" s="8" t="s">
        <v>4802</v>
      </c>
      <c r="B60" s="1">
        <v>35</v>
      </c>
      <c r="C60" s="6">
        <v>42740</v>
      </c>
      <c r="D60" s="6">
        <v>42355</v>
      </c>
      <c r="E60" s="2"/>
      <c r="H60" s="1" t="s">
        <v>3158</v>
      </c>
      <c r="I60" s="1" t="s">
        <v>3064</v>
      </c>
      <c r="J60" s="1" t="s">
        <v>3033</v>
      </c>
      <c r="K60" s="1" t="s">
        <v>146</v>
      </c>
      <c r="L60" s="4"/>
      <c r="M60" s="1" t="s">
        <v>3067</v>
      </c>
      <c r="N60" s="1" t="s">
        <v>5031</v>
      </c>
      <c r="O60" s="1" t="s">
        <v>296</v>
      </c>
      <c r="P60" s="1">
        <v>85119</v>
      </c>
      <c r="Q60" s="8"/>
      <c r="R60" s="8"/>
      <c r="Z60" s="1" t="s">
        <v>3196</v>
      </c>
      <c r="AA60" s="1" t="s">
        <v>3189</v>
      </c>
      <c r="AB60" s="2" t="s">
        <v>4610</v>
      </c>
      <c r="AC60" s="3" t="s">
        <v>3161</v>
      </c>
    </row>
    <row r="61" spans="1:45" s="1" customFormat="1" x14ac:dyDescent="0.25">
      <c r="A61" s="8" t="s">
        <v>2312</v>
      </c>
      <c r="B61" s="1">
        <v>35</v>
      </c>
      <c r="C61" s="6" t="s">
        <v>5081</v>
      </c>
      <c r="D61" s="6"/>
      <c r="E61" s="2"/>
      <c r="F61" s="2"/>
      <c r="H61" s="1" t="s">
        <v>481</v>
      </c>
      <c r="I61" s="1" t="s">
        <v>2666</v>
      </c>
      <c r="J61" s="1" t="s">
        <v>3611</v>
      </c>
      <c r="L61" s="4"/>
      <c r="AB61" s="2" t="s">
        <v>2887</v>
      </c>
      <c r="AC61" s="3"/>
    </row>
    <row r="62" spans="1:45" s="1" customFormat="1" x14ac:dyDescent="0.25">
      <c r="A62" s="1" t="s">
        <v>695</v>
      </c>
      <c r="B62" s="1">
        <v>35</v>
      </c>
      <c r="C62" s="6">
        <v>42684</v>
      </c>
      <c r="D62" s="6">
        <v>42306</v>
      </c>
      <c r="E62" s="2"/>
      <c r="H62" s="1" t="s">
        <v>3158</v>
      </c>
      <c r="I62" s="1" t="s">
        <v>2283</v>
      </c>
      <c r="J62" s="1" t="s">
        <v>788</v>
      </c>
      <c r="K62" s="1" t="s">
        <v>3813</v>
      </c>
      <c r="L62" s="4" t="s">
        <v>761</v>
      </c>
      <c r="Q62" s="1" t="s">
        <v>4401</v>
      </c>
      <c r="AB62" s="1" t="s">
        <v>669</v>
      </c>
      <c r="AC62" s="3"/>
    </row>
    <row r="63" spans="1:45" s="1" customFormat="1" x14ac:dyDescent="0.25">
      <c r="A63" s="1" t="s">
        <v>696</v>
      </c>
      <c r="B63" s="1">
        <v>35</v>
      </c>
      <c r="C63" s="6">
        <v>42684</v>
      </c>
      <c r="D63" s="6">
        <v>42306</v>
      </c>
      <c r="E63" s="2"/>
      <c r="H63" s="1" t="s">
        <v>481</v>
      </c>
      <c r="I63" s="1" t="s">
        <v>2283</v>
      </c>
      <c r="J63" s="1" t="s">
        <v>669</v>
      </c>
      <c r="K63" s="1" t="s">
        <v>801</v>
      </c>
      <c r="L63" s="4" t="s">
        <v>800</v>
      </c>
      <c r="Q63" s="1" t="s">
        <v>4402</v>
      </c>
      <c r="AB63" s="1" t="s">
        <v>788</v>
      </c>
      <c r="AC63" s="3"/>
    </row>
    <row r="64" spans="1:45" s="1" customFormat="1" x14ac:dyDescent="0.25">
      <c r="A64" s="8" t="s">
        <v>4153</v>
      </c>
      <c r="B64" s="1">
        <v>35</v>
      </c>
      <c r="C64" s="6">
        <v>42705</v>
      </c>
      <c r="D64" s="6"/>
      <c r="E64" s="2" t="s">
        <v>297</v>
      </c>
      <c r="H64" s="1" t="s">
        <v>3158</v>
      </c>
      <c r="I64" s="1" t="s">
        <v>4625</v>
      </c>
      <c r="J64" s="1" t="s">
        <v>4593</v>
      </c>
      <c r="K64" s="1" t="s">
        <v>666</v>
      </c>
      <c r="L64" s="4" t="s">
        <v>667</v>
      </c>
      <c r="M64" s="1" t="s">
        <v>668</v>
      </c>
      <c r="N64" s="1" t="s">
        <v>663</v>
      </c>
      <c r="O64" s="1" t="s">
        <v>664</v>
      </c>
      <c r="P64" s="1" t="s">
        <v>665</v>
      </c>
      <c r="AB64" s="2" t="s">
        <v>1873</v>
      </c>
      <c r="AC64" s="3" t="s">
        <v>3161</v>
      </c>
      <c r="AD64" s="1" t="s">
        <v>2564</v>
      </c>
      <c r="AF64" s="1" t="s">
        <v>3594</v>
      </c>
      <c r="AG64" s="1" t="s">
        <v>4712</v>
      </c>
      <c r="AH64" s="1" t="s">
        <v>4712</v>
      </c>
      <c r="AI64" s="1" t="s">
        <v>4712</v>
      </c>
      <c r="AJ64" s="1" t="s">
        <v>4712</v>
      </c>
      <c r="AQ64" s="1" t="s">
        <v>4712</v>
      </c>
      <c r="AR64" s="1" t="s">
        <v>4712</v>
      </c>
      <c r="AS64" s="1" t="s">
        <v>4712</v>
      </c>
    </row>
    <row r="65" spans="1:61" s="1" customFormat="1" x14ac:dyDescent="0.25">
      <c r="A65" s="8" t="s">
        <v>762</v>
      </c>
      <c r="B65" s="1">
        <v>45</v>
      </c>
      <c r="C65" s="6"/>
      <c r="D65" s="6"/>
      <c r="E65" s="2"/>
      <c r="F65" s="2"/>
      <c r="H65" s="1" t="s">
        <v>3158</v>
      </c>
      <c r="I65" s="1" t="s">
        <v>4392</v>
      </c>
      <c r="J65" s="1" t="s">
        <v>1237</v>
      </c>
      <c r="L65" s="4"/>
      <c r="AB65" s="2" t="s">
        <v>1699</v>
      </c>
      <c r="AC65" s="3"/>
    </row>
    <row r="66" spans="1:61" s="1" customFormat="1" x14ac:dyDescent="0.25">
      <c r="A66" s="8" t="s">
        <v>2643</v>
      </c>
      <c r="B66" s="1">
        <v>35</v>
      </c>
      <c r="C66" s="6">
        <v>42691</v>
      </c>
      <c r="D66" s="6">
        <v>42285</v>
      </c>
      <c r="E66" s="2"/>
      <c r="H66" s="1" t="s">
        <v>481</v>
      </c>
      <c r="I66" s="1" t="s">
        <v>578</v>
      </c>
      <c r="J66" s="1" t="s">
        <v>187</v>
      </c>
      <c r="K66" s="1" t="s">
        <v>2725</v>
      </c>
      <c r="L66" s="4" t="s">
        <v>4611</v>
      </c>
      <c r="M66" s="1" t="s">
        <v>580</v>
      </c>
      <c r="N66" s="1" t="s">
        <v>488</v>
      </c>
      <c r="O66" s="1" t="s">
        <v>296</v>
      </c>
      <c r="P66" s="1">
        <v>85208</v>
      </c>
      <c r="Q66" s="1" t="s">
        <v>4213</v>
      </c>
      <c r="Y66" s="1" t="s">
        <v>579</v>
      </c>
      <c r="AB66" s="2" t="s">
        <v>2271</v>
      </c>
      <c r="AC66" s="3"/>
    </row>
    <row r="67" spans="1:61" s="1" customFormat="1" x14ac:dyDescent="0.25">
      <c r="A67" s="8" t="s">
        <v>2532</v>
      </c>
      <c r="B67" s="1">
        <v>35</v>
      </c>
      <c r="C67" s="6">
        <v>42670</v>
      </c>
      <c r="D67" s="6">
        <v>42327</v>
      </c>
      <c r="E67" s="2"/>
      <c r="H67" s="1" t="s">
        <v>3158</v>
      </c>
      <c r="I67" s="1" t="s">
        <v>188</v>
      </c>
      <c r="J67" s="1" t="s">
        <v>189</v>
      </c>
      <c r="K67" s="1" t="s">
        <v>4502</v>
      </c>
      <c r="L67" s="4" t="s">
        <v>190</v>
      </c>
      <c r="M67" s="1" t="s">
        <v>4498</v>
      </c>
      <c r="N67" s="1" t="s">
        <v>488</v>
      </c>
      <c r="O67" s="1" t="s">
        <v>296</v>
      </c>
      <c r="P67" s="1">
        <v>85208</v>
      </c>
      <c r="Q67" s="1" t="s">
        <v>4213</v>
      </c>
      <c r="Z67" s="1" t="s">
        <v>297</v>
      </c>
      <c r="AA67" s="1" t="s">
        <v>3161</v>
      </c>
      <c r="AB67" s="2" t="s">
        <v>2771</v>
      </c>
      <c r="AC67" s="3" t="s">
        <v>3161</v>
      </c>
      <c r="AD67" s="1" t="s">
        <v>2388</v>
      </c>
    </row>
    <row r="68" spans="1:61" s="1" customFormat="1" x14ac:dyDescent="0.25">
      <c r="A68" s="8" t="s">
        <v>2311</v>
      </c>
      <c r="B68" s="1">
        <v>35</v>
      </c>
      <c r="C68" s="6">
        <v>42712</v>
      </c>
      <c r="D68" s="6"/>
      <c r="E68" s="2" t="s">
        <v>4712</v>
      </c>
      <c r="H68" s="1" t="s">
        <v>481</v>
      </c>
      <c r="I68" s="1" t="s">
        <v>3227</v>
      </c>
      <c r="J68" s="1" t="s">
        <v>4713</v>
      </c>
      <c r="K68" s="1" t="s">
        <v>3228</v>
      </c>
      <c r="L68" s="4" t="s">
        <v>3229</v>
      </c>
      <c r="M68" s="1" t="s">
        <v>3230</v>
      </c>
      <c r="N68" s="1" t="s">
        <v>488</v>
      </c>
      <c r="O68" s="1" t="s">
        <v>296</v>
      </c>
      <c r="P68" s="1">
        <v>85205</v>
      </c>
      <c r="Z68" s="2"/>
      <c r="AA68" s="3"/>
    </row>
    <row r="69" spans="1:61" s="1" customFormat="1" x14ac:dyDescent="0.25">
      <c r="A69" s="8" t="s">
        <v>1900</v>
      </c>
      <c r="B69" s="1">
        <v>35</v>
      </c>
      <c r="C69" s="6">
        <v>42747</v>
      </c>
      <c r="D69" s="6">
        <v>42355</v>
      </c>
      <c r="E69" s="2"/>
      <c r="H69" s="1" t="s">
        <v>3158</v>
      </c>
      <c r="I69" s="1" t="s">
        <v>2160</v>
      </c>
      <c r="J69" s="1" t="s">
        <v>2161</v>
      </c>
      <c r="K69" s="1" t="s">
        <v>1247</v>
      </c>
      <c r="L69" s="4" t="s">
        <v>2162</v>
      </c>
      <c r="M69" s="1" t="s">
        <v>923</v>
      </c>
      <c r="N69" s="1" t="s">
        <v>924</v>
      </c>
      <c r="O69" s="1" t="s">
        <v>296</v>
      </c>
      <c r="P69" s="1">
        <v>85258</v>
      </c>
      <c r="Q69" s="1" t="s">
        <v>4401</v>
      </c>
      <c r="AB69" s="2"/>
      <c r="AC69" s="3" t="s">
        <v>3161</v>
      </c>
      <c r="AD69" s="1" t="s">
        <v>2564</v>
      </c>
      <c r="AG69" s="1" t="s">
        <v>4712</v>
      </c>
      <c r="AH69" s="1" t="s">
        <v>4712</v>
      </c>
      <c r="AI69" s="1" t="s">
        <v>3595</v>
      </c>
    </row>
    <row r="70" spans="1:61" s="1" customFormat="1" x14ac:dyDescent="0.25">
      <c r="A70" s="8" t="s">
        <v>4804</v>
      </c>
      <c r="B70" s="1">
        <v>35</v>
      </c>
      <c r="C70" s="6">
        <v>42670</v>
      </c>
      <c r="D70" s="6">
        <v>42306</v>
      </c>
      <c r="E70" s="2"/>
      <c r="G70" s="1" t="s">
        <v>3161</v>
      </c>
      <c r="H70" s="1" t="s">
        <v>3158</v>
      </c>
      <c r="I70" s="1" t="s">
        <v>2676</v>
      </c>
      <c r="J70" s="1" t="s">
        <v>2677</v>
      </c>
      <c r="K70" s="1" t="s">
        <v>2679</v>
      </c>
      <c r="L70" s="4" t="s">
        <v>2678</v>
      </c>
      <c r="M70" s="1" t="s">
        <v>3591</v>
      </c>
      <c r="N70" s="1" t="s">
        <v>5031</v>
      </c>
      <c r="O70" s="1" t="s">
        <v>296</v>
      </c>
      <c r="P70" s="1">
        <v>85120</v>
      </c>
      <c r="Q70" s="1" t="s">
        <v>4213</v>
      </c>
      <c r="U70" s="1">
        <v>1</v>
      </c>
      <c r="X70" s="1" t="s">
        <v>297</v>
      </c>
      <c r="Z70" s="1" t="s">
        <v>3160</v>
      </c>
      <c r="AA70" s="1" t="s">
        <v>3161</v>
      </c>
      <c r="AB70" s="2" t="s">
        <v>651</v>
      </c>
      <c r="AC70" s="3" t="s">
        <v>3161</v>
      </c>
      <c r="AD70" s="1" t="s">
        <v>2388</v>
      </c>
      <c r="AF70" s="1" t="s">
        <v>3596</v>
      </c>
      <c r="AG70" s="1" t="s">
        <v>4712</v>
      </c>
      <c r="AH70" s="1" t="s">
        <v>4712</v>
      </c>
      <c r="AK70" s="1" t="s">
        <v>4712</v>
      </c>
      <c r="AP70" s="1" t="s">
        <v>4712</v>
      </c>
      <c r="AT70" s="1" t="s">
        <v>4712</v>
      </c>
      <c r="BG70" s="1" t="s">
        <v>4712</v>
      </c>
      <c r="BI70" s="1" t="s">
        <v>4712</v>
      </c>
    </row>
    <row r="71" spans="1:61" s="1" customFormat="1" x14ac:dyDescent="0.25">
      <c r="A71" s="8" t="s">
        <v>2875</v>
      </c>
      <c r="B71" s="1" t="s">
        <v>1058</v>
      </c>
      <c r="C71" s="6">
        <v>42691</v>
      </c>
      <c r="D71" s="6">
        <v>42313</v>
      </c>
      <c r="E71" s="2"/>
      <c r="G71" s="1" t="s">
        <v>3162</v>
      </c>
      <c r="H71" s="1" t="s">
        <v>3158</v>
      </c>
      <c r="I71" s="1" t="s">
        <v>4434</v>
      </c>
      <c r="J71" s="1" t="s">
        <v>2742</v>
      </c>
      <c r="K71" s="1" t="s">
        <v>2744</v>
      </c>
      <c r="L71" s="4" t="s">
        <v>2743</v>
      </c>
      <c r="M71" s="1" t="s">
        <v>2745</v>
      </c>
      <c r="N71" s="1" t="s">
        <v>4583</v>
      </c>
      <c r="O71" s="1" t="s">
        <v>296</v>
      </c>
      <c r="P71" s="1">
        <v>85143</v>
      </c>
      <c r="Q71" s="1" t="s">
        <v>4213</v>
      </c>
      <c r="X71" s="1" t="s">
        <v>297</v>
      </c>
      <c r="Z71" s="1" t="s">
        <v>3160</v>
      </c>
      <c r="AA71" s="1" t="s">
        <v>3161</v>
      </c>
      <c r="AB71" s="2" t="s">
        <v>1012</v>
      </c>
      <c r="AC71" s="3" t="s">
        <v>3161</v>
      </c>
      <c r="AD71" s="1" t="s">
        <v>2388</v>
      </c>
    </row>
    <row r="72" spans="1:61" s="1" customFormat="1" x14ac:dyDescent="0.25">
      <c r="A72" s="8" t="s">
        <v>3535</v>
      </c>
      <c r="B72" s="1">
        <v>35</v>
      </c>
      <c r="C72" s="6">
        <v>42656</v>
      </c>
      <c r="D72" s="6">
        <v>42285</v>
      </c>
      <c r="E72" s="2"/>
      <c r="G72" s="1" t="s">
        <v>3162</v>
      </c>
      <c r="H72" s="1" t="s">
        <v>3158</v>
      </c>
      <c r="I72" s="1" t="s">
        <v>275</v>
      </c>
      <c r="J72" s="1" t="s">
        <v>906</v>
      </c>
      <c r="K72" s="1" t="s">
        <v>1200</v>
      </c>
      <c r="L72" s="4" t="s">
        <v>2265</v>
      </c>
      <c r="M72" s="1" t="s">
        <v>2267</v>
      </c>
      <c r="N72" s="1" t="s">
        <v>488</v>
      </c>
      <c r="O72" s="1" t="s">
        <v>296</v>
      </c>
      <c r="P72" s="1">
        <v>85213</v>
      </c>
      <c r="Q72" s="1" t="s">
        <v>4213</v>
      </c>
      <c r="S72" s="1">
        <v>1</v>
      </c>
      <c r="T72" s="1" t="s">
        <v>3357</v>
      </c>
      <c r="U72" s="1">
        <v>1</v>
      </c>
      <c r="V72" s="1">
        <v>1</v>
      </c>
      <c r="AB72" s="1" t="s">
        <v>3374</v>
      </c>
      <c r="AC72" s="3" t="s">
        <v>3161</v>
      </c>
      <c r="AD72" s="1" t="s">
        <v>2564</v>
      </c>
      <c r="AG72" s="1" t="s">
        <v>4712</v>
      </c>
      <c r="AH72" s="1" t="s">
        <v>4712</v>
      </c>
      <c r="AI72" s="1" t="s">
        <v>4712</v>
      </c>
      <c r="AM72" s="1" t="s">
        <v>4712</v>
      </c>
      <c r="AN72" s="1" t="s">
        <v>4712</v>
      </c>
      <c r="AO72" s="1" t="s">
        <v>4712</v>
      </c>
      <c r="AP72" s="1" t="s">
        <v>4712</v>
      </c>
      <c r="AS72" s="1" t="s">
        <v>4712</v>
      </c>
    </row>
    <row r="73" spans="1:61" s="1" customFormat="1" x14ac:dyDescent="0.25">
      <c r="A73" s="8" t="s">
        <v>3631</v>
      </c>
      <c r="B73" s="1">
        <v>45</v>
      </c>
      <c r="C73" s="2"/>
      <c r="D73" s="2">
        <v>40857</v>
      </c>
      <c r="E73" s="2"/>
      <c r="H73" s="1" t="s">
        <v>481</v>
      </c>
      <c r="I73" s="1" t="s">
        <v>2496</v>
      </c>
      <c r="J73" s="1" t="s">
        <v>2497</v>
      </c>
      <c r="K73" s="1" t="s">
        <v>2498</v>
      </c>
      <c r="L73" s="4" t="s">
        <v>2499</v>
      </c>
      <c r="O73" s="1" t="s">
        <v>296</v>
      </c>
      <c r="Q73" s="1" t="s">
        <v>4213</v>
      </c>
      <c r="Z73" s="1" t="s">
        <v>3196</v>
      </c>
      <c r="AA73" s="1" t="s">
        <v>3161</v>
      </c>
      <c r="AB73" s="2" t="s">
        <v>1698</v>
      </c>
      <c r="AC73" s="3" t="s">
        <v>3161</v>
      </c>
      <c r="AD73" s="1" t="s">
        <v>2564</v>
      </c>
    </row>
    <row r="74" spans="1:61" s="1" customFormat="1" x14ac:dyDescent="0.25">
      <c r="A74" s="8" t="s">
        <v>2293</v>
      </c>
      <c r="B74" s="1">
        <v>35</v>
      </c>
      <c r="C74" s="6">
        <v>42691</v>
      </c>
      <c r="D74" s="6">
        <v>42320</v>
      </c>
      <c r="E74" s="2"/>
      <c r="H74" s="1" t="s">
        <v>481</v>
      </c>
      <c r="I74" s="1" t="s">
        <v>1281</v>
      </c>
      <c r="J74" s="1" t="s">
        <v>106</v>
      </c>
      <c r="L74" s="4"/>
      <c r="AC74" s="3"/>
    </row>
    <row r="75" spans="1:61" s="1" customFormat="1" x14ac:dyDescent="0.25">
      <c r="A75" s="8" t="s">
        <v>2696</v>
      </c>
      <c r="B75" s="1">
        <v>35</v>
      </c>
      <c r="C75" s="6">
        <v>42691</v>
      </c>
      <c r="D75" s="6">
        <v>42320</v>
      </c>
      <c r="E75" s="2"/>
      <c r="H75" s="1" t="s">
        <v>3158</v>
      </c>
      <c r="I75" s="1" t="s">
        <v>1281</v>
      </c>
      <c r="J75" s="1" t="s">
        <v>1282</v>
      </c>
      <c r="L75" s="4"/>
      <c r="AC75" s="3"/>
    </row>
    <row r="76" spans="1:61" s="1" customFormat="1" x14ac:dyDescent="0.25">
      <c r="A76" s="8" t="s">
        <v>2533</v>
      </c>
      <c r="B76" s="1">
        <v>35</v>
      </c>
      <c r="C76" s="6">
        <v>42670</v>
      </c>
      <c r="D76" s="6">
        <v>42327</v>
      </c>
      <c r="E76" s="2"/>
      <c r="H76" s="1" t="s">
        <v>481</v>
      </c>
      <c r="I76" s="1" t="s">
        <v>2771</v>
      </c>
      <c r="J76" s="1" t="s">
        <v>3313</v>
      </c>
      <c r="K76" s="1" t="s">
        <v>4502</v>
      </c>
      <c r="L76" s="4"/>
      <c r="M76" s="1" t="s">
        <v>4498</v>
      </c>
      <c r="N76" s="1" t="s">
        <v>488</v>
      </c>
      <c r="O76" s="1" t="s">
        <v>296</v>
      </c>
      <c r="P76" s="1">
        <v>85208</v>
      </c>
      <c r="Z76" s="1" t="s">
        <v>297</v>
      </c>
      <c r="AA76" s="1" t="s">
        <v>2770</v>
      </c>
      <c r="AB76" s="2" t="s">
        <v>188</v>
      </c>
      <c r="AC76" s="3" t="s">
        <v>3161</v>
      </c>
    </row>
    <row r="77" spans="1:61" s="1" customFormat="1" x14ac:dyDescent="0.25">
      <c r="A77" s="8" t="s">
        <v>3628</v>
      </c>
      <c r="B77" s="1" t="s">
        <v>1058</v>
      </c>
      <c r="C77" s="6"/>
      <c r="D77" s="6"/>
      <c r="E77" s="2"/>
      <c r="H77" s="1" t="s">
        <v>481</v>
      </c>
      <c r="I77" s="1" t="s">
        <v>2528</v>
      </c>
      <c r="J77" s="1" t="s">
        <v>3951</v>
      </c>
      <c r="L77" s="4"/>
      <c r="AB77" s="2"/>
      <c r="AC77" s="3"/>
    </row>
    <row r="78" spans="1:61" s="1" customFormat="1" x14ac:dyDescent="0.25">
      <c r="A78" s="8" t="s">
        <v>3536</v>
      </c>
      <c r="B78" s="1" t="s">
        <v>1058</v>
      </c>
      <c r="C78" s="6">
        <v>42677</v>
      </c>
      <c r="D78" s="6">
        <v>42313</v>
      </c>
      <c r="E78" s="2"/>
      <c r="F78" s="2"/>
      <c r="G78" s="1" t="s">
        <v>3161</v>
      </c>
      <c r="H78" s="1" t="s">
        <v>481</v>
      </c>
      <c r="I78" s="1" t="s">
        <v>1521</v>
      </c>
      <c r="J78" s="1" t="s">
        <v>1522</v>
      </c>
      <c r="K78" s="1" t="s">
        <v>3602</v>
      </c>
      <c r="L78" s="4" t="s">
        <v>1523</v>
      </c>
      <c r="N78" s="1" t="s">
        <v>1524</v>
      </c>
      <c r="O78" s="1" t="s">
        <v>1525</v>
      </c>
      <c r="Z78" s="1" t="s">
        <v>3196</v>
      </c>
      <c r="AA78" s="1" t="s">
        <v>3161</v>
      </c>
      <c r="AB78" s="2" t="s">
        <v>3099</v>
      </c>
      <c r="AC78" s="3" t="s">
        <v>3161</v>
      </c>
      <c r="AD78" s="1" t="s">
        <v>2564</v>
      </c>
    </row>
    <row r="79" spans="1:61" s="1" customFormat="1" x14ac:dyDescent="0.25">
      <c r="A79" s="8" t="s">
        <v>766</v>
      </c>
      <c r="B79" s="1">
        <v>45</v>
      </c>
      <c r="C79" s="2"/>
      <c r="D79" s="2"/>
      <c r="E79" s="2"/>
      <c r="H79" s="1" t="s">
        <v>481</v>
      </c>
      <c r="I79" s="1" t="s">
        <v>4378</v>
      </c>
      <c r="J79" s="1" t="s">
        <v>4636</v>
      </c>
      <c r="L79" s="4"/>
      <c r="AB79" s="2"/>
      <c r="AC79" s="3"/>
    </row>
    <row r="80" spans="1:61" s="1" customFormat="1" x14ac:dyDescent="0.25">
      <c r="A80" s="8" t="s">
        <v>767</v>
      </c>
      <c r="B80" s="1">
        <v>45</v>
      </c>
      <c r="C80" s="2"/>
      <c r="D80" s="2"/>
      <c r="E80" s="2"/>
      <c r="H80" s="1" t="s">
        <v>3158</v>
      </c>
      <c r="I80" s="1" t="s">
        <v>4378</v>
      </c>
      <c r="J80" s="1" t="s">
        <v>4474</v>
      </c>
      <c r="L80" s="4"/>
      <c r="AB80" s="2"/>
      <c r="AC80" s="3"/>
    </row>
    <row r="81" spans="1:61" s="1" customFormat="1" x14ac:dyDescent="0.25">
      <c r="A81" s="8" t="s">
        <v>3365</v>
      </c>
      <c r="B81" s="1">
        <v>45</v>
      </c>
      <c r="C81" s="6"/>
      <c r="D81" s="6"/>
      <c r="E81" s="2"/>
      <c r="H81" s="1" t="s">
        <v>481</v>
      </c>
      <c r="I81" s="1" t="s">
        <v>721</v>
      </c>
      <c r="J81" s="1" t="s">
        <v>361</v>
      </c>
      <c r="L81" s="4"/>
      <c r="AB81" s="1" t="s">
        <v>4457</v>
      </c>
      <c r="AE81" s="3"/>
    </row>
    <row r="82" spans="1:61" s="1" customFormat="1" x14ac:dyDescent="0.25">
      <c r="A82" s="1" t="s">
        <v>2876</v>
      </c>
      <c r="B82" s="1">
        <v>35</v>
      </c>
      <c r="C82" s="6">
        <v>42726</v>
      </c>
      <c r="D82" s="6">
        <v>42348</v>
      </c>
      <c r="E82" s="2"/>
      <c r="H82" s="1" t="s">
        <v>481</v>
      </c>
      <c r="I82" s="1" t="s">
        <v>824</v>
      </c>
      <c r="J82" s="1" t="s">
        <v>144</v>
      </c>
      <c r="K82" s="1" t="s">
        <v>825</v>
      </c>
      <c r="L82" s="4" t="s">
        <v>4358</v>
      </c>
      <c r="M82" s="1" t="s">
        <v>1652</v>
      </c>
      <c r="N82" s="1" t="s">
        <v>488</v>
      </c>
      <c r="O82" s="1" t="s">
        <v>296</v>
      </c>
      <c r="P82" s="1">
        <v>85205</v>
      </c>
      <c r="Q82" s="1" t="s">
        <v>4213</v>
      </c>
      <c r="Z82" s="1" t="s">
        <v>3175</v>
      </c>
      <c r="AA82" s="1" t="s">
        <v>3401</v>
      </c>
      <c r="AB82" s="2" t="s">
        <v>3500</v>
      </c>
      <c r="AC82" s="3" t="s">
        <v>3161</v>
      </c>
      <c r="AD82" s="1" t="s">
        <v>2564</v>
      </c>
    </row>
    <row r="83" spans="1:61" s="1" customFormat="1" x14ac:dyDescent="0.25">
      <c r="A83" s="8" t="s">
        <v>4410</v>
      </c>
      <c r="B83" s="1">
        <v>35</v>
      </c>
      <c r="C83" s="6">
        <v>42747</v>
      </c>
      <c r="D83" s="6">
        <v>42376</v>
      </c>
      <c r="E83" s="2"/>
      <c r="H83" s="1" t="s">
        <v>481</v>
      </c>
      <c r="I83" s="1" t="s">
        <v>4526</v>
      </c>
      <c r="J83" s="1" t="s">
        <v>4427</v>
      </c>
      <c r="K83" s="6" t="s">
        <v>3460</v>
      </c>
      <c r="M83" s="6" t="s">
        <v>2527</v>
      </c>
      <c r="N83" s="6" t="s">
        <v>488</v>
      </c>
      <c r="O83" s="6" t="s">
        <v>296</v>
      </c>
      <c r="P83" s="3">
        <v>85207</v>
      </c>
      <c r="AB83" s="1" t="s">
        <v>4630</v>
      </c>
      <c r="AC83" s="2"/>
      <c r="AD83" s="3"/>
    </row>
    <row r="84" spans="1:61" s="1" customFormat="1" x14ac:dyDescent="0.25">
      <c r="A84" s="8" t="s">
        <v>2695</v>
      </c>
      <c r="B84" s="1">
        <v>35</v>
      </c>
      <c r="C84" s="6">
        <v>42684</v>
      </c>
      <c r="D84" s="6">
        <v>42285</v>
      </c>
      <c r="E84" s="2"/>
      <c r="G84" s="1" t="s">
        <v>3161</v>
      </c>
      <c r="H84" s="1" t="s">
        <v>481</v>
      </c>
      <c r="I84" s="1" t="s">
        <v>832</v>
      </c>
      <c r="J84" s="1" t="s">
        <v>3082</v>
      </c>
      <c r="K84" s="1" t="s">
        <v>1186</v>
      </c>
      <c r="L84" s="4" t="s">
        <v>833</v>
      </c>
      <c r="M84" s="1" t="s">
        <v>836</v>
      </c>
      <c r="N84" s="1" t="s">
        <v>924</v>
      </c>
      <c r="O84" s="1" t="s">
        <v>4426</v>
      </c>
      <c r="P84" s="1">
        <v>85257</v>
      </c>
      <c r="Q84" s="1" t="s">
        <v>4213</v>
      </c>
      <c r="U84" s="1">
        <v>1</v>
      </c>
      <c r="X84" s="1" t="s">
        <v>297</v>
      </c>
      <c r="Z84" s="1" t="s">
        <v>3160</v>
      </c>
      <c r="AA84" s="1" t="s">
        <v>3161</v>
      </c>
      <c r="AB84" s="2" t="s">
        <v>1433</v>
      </c>
      <c r="AC84" s="3" t="s">
        <v>3161</v>
      </c>
      <c r="AD84" s="1" t="s">
        <v>2388</v>
      </c>
      <c r="AG84" s="1" t="s">
        <v>4712</v>
      </c>
      <c r="AH84" s="1" t="s">
        <v>4712</v>
      </c>
      <c r="AI84" s="1" t="s">
        <v>4712</v>
      </c>
      <c r="AJ84" s="1" t="s">
        <v>4712</v>
      </c>
      <c r="AK84" s="1" t="s">
        <v>4712</v>
      </c>
      <c r="AL84" s="1" t="s">
        <v>4712</v>
      </c>
      <c r="AM84" s="1" t="s">
        <v>4712</v>
      </c>
      <c r="AN84" s="1" t="s">
        <v>4712</v>
      </c>
      <c r="AO84" s="1" t="s">
        <v>4712</v>
      </c>
      <c r="AP84" s="1" t="s">
        <v>4712</v>
      </c>
      <c r="AS84" s="1" t="s">
        <v>4712</v>
      </c>
      <c r="AT84" s="1" t="s">
        <v>4712</v>
      </c>
      <c r="BG84" s="1" t="s">
        <v>4712</v>
      </c>
      <c r="BI84" s="1" t="s">
        <v>4712</v>
      </c>
    </row>
    <row r="85" spans="1:61" s="1" customFormat="1" x14ac:dyDescent="0.25">
      <c r="A85" s="8" t="s">
        <v>2620</v>
      </c>
      <c r="B85" s="1">
        <v>35</v>
      </c>
      <c r="C85" s="6">
        <v>42663</v>
      </c>
      <c r="D85" s="6">
        <v>42341</v>
      </c>
      <c r="E85" s="2"/>
      <c r="G85" s="1" t="s">
        <v>3162</v>
      </c>
      <c r="H85" s="1" t="s">
        <v>3158</v>
      </c>
      <c r="I85" s="1" t="s">
        <v>1937</v>
      </c>
      <c r="J85" s="1" t="s">
        <v>1938</v>
      </c>
      <c r="K85" s="1" t="s">
        <v>1940</v>
      </c>
      <c r="L85" s="4" t="s">
        <v>1939</v>
      </c>
      <c r="M85" s="1" t="s">
        <v>2135</v>
      </c>
      <c r="N85" s="1" t="s">
        <v>488</v>
      </c>
      <c r="O85" s="1" t="s">
        <v>296</v>
      </c>
      <c r="P85" s="1">
        <v>85206</v>
      </c>
      <c r="Q85" s="1" t="s">
        <v>4213</v>
      </c>
      <c r="S85" s="1">
        <v>1</v>
      </c>
      <c r="T85" s="1" t="s">
        <v>3357</v>
      </c>
      <c r="U85" s="1">
        <v>1</v>
      </c>
      <c r="V85" s="1">
        <v>1</v>
      </c>
      <c r="Z85" s="1" t="s">
        <v>3160</v>
      </c>
      <c r="AA85" s="1" t="s">
        <v>3161</v>
      </c>
      <c r="AB85" s="2" t="s">
        <v>2452</v>
      </c>
      <c r="AC85" s="3" t="s">
        <v>3161</v>
      </c>
      <c r="AD85" s="1" t="s">
        <v>2564</v>
      </c>
    </row>
    <row r="86" spans="1:61" s="1" customFormat="1" x14ac:dyDescent="0.25">
      <c r="A86" s="8" t="s">
        <v>3526</v>
      </c>
      <c r="B86" s="1">
        <v>35</v>
      </c>
      <c r="C86" s="6">
        <v>42747</v>
      </c>
      <c r="D86" s="6">
        <v>42376</v>
      </c>
      <c r="E86" s="2"/>
      <c r="G86" s="1" t="s">
        <v>3161</v>
      </c>
      <c r="H86" s="1" t="s">
        <v>481</v>
      </c>
      <c r="I86" s="1" t="s">
        <v>4656</v>
      </c>
      <c r="J86" s="1" t="s">
        <v>4833</v>
      </c>
      <c r="K86" s="1" t="s">
        <v>4834</v>
      </c>
      <c r="L86" s="4" t="s">
        <v>607</v>
      </c>
      <c r="M86" s="1" t="s">
        <v>4835</v>
      </c>
      <c r="N86" s="1" t="s">
        <v>4836</v>
      </c>
      <c r="O86" s="1" t="s">
        <v>4435</v>
      </c>
      <c r="P86" s="1">
        <v>57106</v>
      </c>
      <c r="Q86" s="1" t="s">
        <v>4213</v>
      </c>
      <c r="Z86" s="1" t="s">
        <v>3175</v>
      </c>
      <c r="AA86" s="1" t="s">
        <v>3161</v>
      </c>
      <c r="AB86" s="2" t="s">
        <v>1232</v>
      </c>
      <c r="AC86" s="3" t="s">
        <v>3161</v>
      </c>
      <c r="AD86" s="1" t="s">
        <v>2388</v>
      </c>
    </row>
    <row r="87" spans="1:61" s="1" customFormat="1" x14ac:dyDescent="0.25">
      <c r="A87" s="8" t="s">
        <v>2302</v>
      </c>
      <c r="B87" s="1">
        <v>35</v>
      </c>
      <c r="C87" s="6">
        <v>42719</v>
      </c>
      <c r="D87" s="6">
        <v>42355</v>
      </c>
      <c r="E87" s="2"/>
      <c r="G87" s="1" t="s">
        <v>3161</v>
      </c>
      <c r="H87" s="1" t="s">
        <v>3158</v>
      </c>
      <c r="I87" s="1" t="s">
        <v>1617</v>
      </c>
      <c r="J87" s="1" t="s">
        <v>2450</v>
      </c>
      <c r="K87" s="1" t="s">
        <v>815</v>
      </c>
      <c r="L87" s="4" t="s">
        <v>1618</v>
      </c>
      <c r="M87" s="1" t="s">
        <v>4562</v>
      </c>
      <c r="N87" s="1" t="s">
        <v>1622</v>
      </c>
      <c r="O87" s="1" t="s">
        <v>1623</v>
      </c>
      <c r="P87" s="1">
        <v>17222</v>
      </c>
      <c r="Q87" s="1" t="s">
        <v>4712</v>
      </c>
      <c r="Y87" s="1" t="s">
        <v>1621</v>
      </c>
      <c r="AB87" s="2"/>
      <c r="AC87" s="3" t="s">
        <v>3161</v>
      </c>
      <c r="AD87" s="1" t="s">
        <v>2568</v>
      </c>
    </row>
    <row r="88" spans="1:61" s="1" customFormat="1" x14ac:dyDescent="0.25">
      <c r="A88" s="8" t="s">
        <v>2303</v>
      </c>
      <c r="B88" s="1">
        <v>35</v>
      </c>
      <c r="C88" s="6">
        <v>42719</v>
      </c>
      <c r="D88" s="6">
        <v>42355</v>
      </c>
      <c r="E88" s="2"/>
      <c r="G88" s="1" t="s">
        <v>3161</v>
      </c>
      <c r="H88" s="1" t="s">
        <v>481</v>
      </c>
      <c r="I88" s="1" t="s">
        <v>1617</v>
      </c>
      <c r="J88" s="1" t="s">
        <v>3178</v>
      </c>
      <c r="K88" s="1" t="s">
        <v>815</v>
      </c>
      <c r="L88" s="4" t="s">
        <v>1618</v>
      </c>
      <c r="M88" s="1" t="s">
        <v>4562</v>
      </c>
      <c r="N88" s="1" t="s">
        <v>1622</v>
      </c>
      <c r="O88" s="1" t="s">
        <v>1623</v>
      </c>
      <c r="P88" s="1">
        <v>17222</v>
      </c>
      <c r="Q88" s="1" t="s">
        <v>4213</v>
      </c>
      <c r="AB88" s="2"/>
      <c r="AC88" s="3" t="s">
        <v>3161</v>
      </c>
      <c r="AD88" s="1" t="s">
        <v>2564</v>
      </c>
    </row>
    <row r="89" spans="1:61" s="1" customFormat="1" x14ac:dyDescent="0.25">
      <c r="A89" s="8" t="s">
        <v>1288</v>
      </c>
      <c r="B89" s="1">
        <v>35</v>
      </c>
      <c r="C89" s="6">
        <v>42656</v>
      </c>
      <c r="D89" s="6">
        <v>42285</v>
      </c>
      <c r="E89" s="2"/>
      <c r="H89" s="1" t="s">
        <v>481</v>
      </c>
      <c r="I89" s="1" t="s">
        <v>1624</v>
      </c>
      <c r="J89" s="1" t="s">
        <v>5150</v>
      </c>
      <c r="K89" s="1" t="s">
        <v>1626</v>
      </c>
      <c r="L89" s="4" t="s">
        <v>1625</v>
      </c>
      <c r="M89" s="1" t="s">
        <v>4563</v>
      </c>
      <c r="N89" s="1" t="s">
        <v>5031</v>
      </c>
      <c r="O89" s="1" t="s">
        <v>296</v>
      </c>
      <c r="P89" s="1">
        <v>85220</v>
      </c>
      <c r="Q89" s="1" t="s">
        <v>4213</v>
      </c>
      <c r="AB89" s="2" t="s">
        <v>2123</v>
      </c>
      <c r="AC89" s="3" t="s">
        <v>3161</v>
      </c>
      <c r="AD89" s="1" t="s">
        <v>2388</v>
      </c>
    </row>
    <row r="90" spans="1:61" s="1" customFormat="1" x14ac:dyDescent="0.25">
      <c r="A90" s="8" t="s">
        <v>3529</v>
      </c>
      <c r="B90" s="1">
        <v>35</v>
      </c>
      <c r="C90" s="6">
        <v>42656</v>
      </c>
      <c r="D90" s="6">
        <v>42285</v>
      </c>
      <c r="E90" s="2"/>
      <c r="G90" s="1" t="s">
        <v>3162</v>
      </c>
      <c r="H90" s="1" t="s">
        <v>481</v>
      </c>
      <c r="I90" s="1" t="s">
        <v>3549</v>
      </c>
      <c r="J90" s="1" t="s">
        <v>4510</v>
      </c>
      <c r="K90" s="1" t="s">
        <v>4511</v>
      </c>
      <c r="L90" s="4" t="s">
        <v>3551</v>
      </c>
      <c r="M90" s="1" t="s">
        <v>3550</v>
      </c>
      <c r="N90" s="1" t="s">
        <v>488</v>
      </c>
      <c r="O90" s="1" t="s">
        <v>296</v>
      </c>
      <c r="P90" s="1">
        <v>85206</v>
      </c>
      <c r="Q90" s="1" t="s">
        <v>4213</v>
      </c>
      <c r="S90" s="1">
        <v>1</v>
      </c>
      <c r="T90" s="1" t="s">
        <v>3357</v>
      </c>
      <c r="U90" s="1">
        <v>1</v>
      </c>
      <c r="V90" s="1">
        <v>1</v>
      </c>
      <c r="AB90" s="1" t="s">
        <v>1692</v>
      </c>
      <c r="AC90" s="3"/>
      <c r="AD90" s="1" t="s">
        <v>2388</v>
      </c>
    </row>
    <row r="91" spans="1:61" s="1" customFormat="1" x14ac:dyDescent="0.25">
      <c r="A91" s="8" t="s">
        <v>3521</v>
      </c>
      <c r="B91" s="1">
        <v>35</v>
      </c>
      <c r="C91" s="6">
        <v>42656</v>
      </c>
      <c r="D91" s="6">
        <v>42285</v>
      </c>
      <c r="E91" s="2"/>
      <c r="G91" s="1" t="s">
        <v>3162</v>
      </c>
      <c r="H91" s="1" t="s">
        <v>3158</v>
      </c>
      <c r="I91" s="1" t="s">
        <v>3549</v>
      </c>
      <c r="J91" s="1" t="s">
        <v>1692</v>
      </c>
      <c r="K91" s="1" t="s">
        <v>4511</v>
      </c>
      <c r="L91" s="4" t="s">
        <v>1044</v>
      </c>
      <c r="M91" s="1" t="s">
        <v>3550</v>
      </c>
      <c r="N91" s="1" t="s">
        <v>488</v>
      </c>
      <c r="O91" s="1" t="s">
        <v>296</v>
      </c>
      <c r="P91" s="1">
        <v>85206</v>
      </c>
      <c r="Q91" s="1" t="s">
        <v>4213</v>
      </c>
      <c r="S91" s="1">
        <v>1</v>
      </c>
      <c r="T91" s="1" t="s">
        <v>3357</v>
      </c>
      <c r="U91" s="1">
        <v>1</v>
      </c>
      <c r="V91" s="1">
        <v>1</v>
      </c>
      <c r="AB91" s="1" t="s">
        <v>4510</v>
      </c>
      <c r="AC91" s="3"/>
      <c r="AD91" s="1" t="s">
        <v>2388</v>
      </c>
    </row>
    <row r="92" spans="1:61" s="1" customFormat="1" x14ac:dyDescent="0.25">
      <c r="A92" s="8" t="s">
        <v>5110</v>
      </c>
      <c r="B92" s="1">
        <v>45</v>
      </c>
      <c r="C92" s="6"/>
      <c r="D92" s="6"/>
      <c r="E92" s="2"/>
      <c r="H92" s="1" t="s">
        <v>3158</v>
      </c>
      <c r="I92" s="1" t="s">
        <v>4413</v>
      </c>
      <c r="J92" s="1" t="s">
        <v>4578</v>
      </c>
      <c r="L92" s="4"/>
      <c r="AB92" s="2" t="s">
        <v>3381</v>
      </c>
      <c r="AC92" s="3"/>
    </row>
    <row r="93" spans="1:61" s="1" customFormat="1" x14ac:dyDescent="0.25">
      <c r="A93" s="8" t="s">
        <v>1316</v>
      </c>
      <c r="B93" s="1">
        <v>35</v>
      </c>
      <c r="C93" s="6">
        <v>42677</v>
      </c>
      <c r="D93" s="6"/>
      <c r="E93" s="2" t="s">
        <v>4712</v>
      </c>
      <c r="G93" s="1" t="s">
        <v>3161</v>
      </c>
      <c r="H93" s="1" t="s">
        <v>481</v>
      </c>
      <c r="I93" s="1" t="s">
        <v>912</v>
      </c>
      <c r="J93" s="1" t="s">
        <v>3178</v>
      </c>
      <c r="K93" s="1" t="s">
        <v>1188</v>
      </c>
      <c r="L93" s="4" t="s">
        <v>2140</v>
      </c>
      <c r="M93" s="1" t="s">
        <v>4312</v>
      </c>
      <c r="N93" s="1" t="s">
        <v>488</v>
      </c>
      <c r="O93" s="1" t="s">
        <v>296</v>
      </c>
      <c r="Q93" s="1" t="s">
        <v>4213</v>
      </c>
      <c r="AD93" s="2" t="s">
        <v>5175</v>
      </c>
      <c r="AE93" s="3"/>
      <c r="AF93" s="1" t="s">
        <v>2564</v>
      </c>
    </row>
    <row r="94" spans="1:61" s="1" customFormat="1" x14ac:dyDescent="0.25">
      <c r="A94" s="8" t="s">
        <v>3364</v>
      </c>
      <c r="B94" s="1">
        <v>35</v>
      </c>
      <c r="C94" s="6">
        <v>42663</v>
      </c>
      <c r="D94" s="6">
        <v>42341</v>
      </c>
      <c r="E94" s="2"/>
      <c r="G94" s="1" t="s">
        <v>3162</v>
      </c>
      <c r="H94" s="1" t="s">
        <v>481</v>
      </c>
      <c r="I94" s="1" t="s">
        <v>1416</v>
      </c>
      <c r="J94" s="1" t="s">
        <v>299</v>
      </c>
      <c r="K94" s="1" t="s">
        <v>1189</v>
      </c>
      <c r="L94" s="4" t="s">
        <v>1417</v>
      </c>
      <c r="M94" s="1" t="s">
        <v>1419</v>
      </c>
      <c r="N94" s="1" t="s">
        <v>3023</v>
      </c>
      <c r="O94" s="1" t="s">
        <v>296</v>
      </c>
      <c r="P94" s="1">
        <v>85206</v>
      </c>
      <c r="Q94" s="1" t="s">
        <v>4213</v>
      </c>
      <c r="AB94" s="2"/>
      <c r="AC94" s="3"/>
      <c r="AD94" s="1" t="s">
        <v>2564</v>
      </c>
    </row>
    <row r="95" spans="1:61" s="1" customFormat="1" x14ac:dyDescent="0.25">
      <c r="A95" s="8" t="s">
        <v>2635</v>
      </c>
      <c r="B95" s="1">
        <v>35</v>
      </c>
      <c r="C95" s="6">
        <v>42733</v>
      </c>
      <c r="D95" s="6"/>
      <c r="E95" s="2" t="s">
        <v>4712</v>
      </c>
      <c r="H95" s="1" t="s">
        <v>481</v>
      </c>
      <c r="I95" s="1" t="s">
        <v>4157</v>
      </c>
      <c r="J95" s="1" t="s">
        <v>3159</v>
      </c>
      <c r="K95" s="1" t="s">
        <v>3929</v>
      </c>
      <c r="L95" s="4" t="s">
        <v>3930</v>
      </c>
      <c r="AA95" s="2"/>
      <c r="AB95" s="3" t="s">
        <v>719</v>
      </c>
    </row>
    <row r="96" spans="1:61" s="1" customFormat="1" x14ac:dyDescent="0.25">
      <c r="A96" s="8" t="s">
        <v>2694</v>
      </c>
      <c r="B96" s="1" t="s">
        <v>1058</v>
      </c>
      <c r="C96" s="6">
        <v>42684</v>
      </c>
      <c r="D96" s="6">
        <v>42285</v>
      </c>
      <c r="E96" s="2"/>
      <c r="G96" s="1" t="s">
        <v>3161</v>
      </c>
      <c r="H96" s="1" t="s">
        <v>3158</v>
      </c>
      <c r="I96" s="1" t="s">
        <v>1433</v>
      </c>
      <c r="J96" s="1" t="s">
        <v>3794</v>
      </c>
      <c r="K96" s="1" t="s">
        <v>1186</v>
      </c>
      <c r="L96" s="4" t="s">
        <v>1435</v>
      </c>
      <c r="M96" s="1" t="s">
        <v>836</v>
      </c>
      <c r="N96" s="1" t="s">
        <v>924</v>
      </c>
      <c r="O96" s="1" t="s">
        <v>296</v>
      </c>
      <c r="P96" s="1">
        <v>85257</v>
      </c>
      <c r="Q96" s="1" t="s">
        <v>4213</v>
      </c>
      <c r="U96" s="1">
        <v>1</v>
      </c>
      <c r="Y96" s="1" t="s">
        <v>1436</v>
      </c>
      <c r="Z96" s="1" t="s">
        <v>3160</v>
      </c>
      <c r="AB96" s="2" t="s">
        <v>832</v>
      </c>
      <c r="AC96" s="3" t="s">
        <v>3161</v>
      </c>
      <c r="AD96" s="1" t="s">
        <v>2388</v>
      </c>
      <c r="AG96" s="1" t="s">
        <v>4712</v>
      </c>
      <c r="AH96" s="1" t="s">
        <v>4712</v>
      </c>
      <c r="AI96" s="1" t="s">
        <v>4712</v>
      </c>
      <c r="AJ96" s="1" t="s">
        <v>4712</v>
      </c>
      <c r="AK96" s="1" t="s">
        <v>4712</v>
      </c>
      <c r="AL96" s="1" t="s">
        <v>4712</v>
      </c>
      <c r="AM96" s="1" t="s">
        <v>4712</v>
      </c>
      <c r="AN96" s="1" t="s">
        <v>4712</v>
      </c>
      <c r="AO96" s="1" t="s">
        <v>4712</v>
      </c>
      <c r="AP96" s="1" t="s">
        <v>4712</v>
      </c>
      <c r="AS96" s="1" t="s">
        <v>4712</v>
      </c>
      <c r="AT96" s="1" t="s">
        <v>4712</v>
      </c>
      <c r="BG96" s="1" t="s">
        <v>4712</v>
      </c>
      <c r="BI96" s="1" t="s">
        <v>4712</v>
      </c>
    </row>
    <row r="97" spans="1:30" s="1" customFormat="1" x14ac:dyDescent="0.25">
      <c r="A97" s="8" t="s">
        <v>3632</v>
      </c>
      <c r="B97" s="1">
        <v>45</v>
      </c>
      <c r="C97" s="2"/>
      <c r="D97" s="2"/>
      <c r="E97" s="2"/>
      <c r="H97" s="1" t="s">
        <v>481</v>
      </c>
      <c r="I97" s="1" t="s">
        <v>4476</v>
      </c>
      <c r="J97" s="1" t="s">
        <v>4477</v>
      </c>
      <c r="L97" s="4" t="s">
        <v>4597</v>
      </c>
      <c r="Q97" s="1" t="s">
        <v>4712</v>
      </c>
      <c r="Z97" s="1" t="s">
        <v>3175</v>
      </c>
      <c r="AA97" s="1" t="s">
        <v>509</v>
      </c>
      <c r="AB97" s="2"/>
      <c r="AC97" s="3"/>
    </row>
    <row r="98" spans="1:30" s="1" customFormat="1" x14ac:dyDescent="0.25">
      <c r="A98" s="8" t="s">
        <v>3633</v>
      </c>
      <c r="B98" s="1">
        <v>45</v>
      </c>
      <c r="C98" s="2"/>
      <c r="D98" s="2"/>
      <c r="E98" s="2"/>
      <c r="H98" s="1" t="s">
        <v>3158</v>
      </c>
      <c r="I98" s="1" t="s">
        <v>4476</v>
      </c>
      <c r="J98" s="1" t="s">
        <v>3799</v>
      </c>
      <c r="L98" s="4" t="s">
        <v>4597</v>
      </c>
      <c r="Q98" s="1" t="s">
        <v>4213</v>
      </c>
      <c r="Z98" s="2"/>
      <c r="AA98" s="3"/>
    </row>
    <row r="99" spans="1:30" s="1" customFormat="1" x14ac:dyDescent="0.25">
      <c r="A99" s="8" t="s">
        <v>3527</v>
      </c>
      <c r="B99" s="1">
        <v>35</v>
      </c>
      <c r="C99" s="6">
        <v>42747</v>
      </c>
      <c r="D99" s="6"/>
      <c r="E99" s="2" t="s">
        <v>4712</v>
      </c>
      <c r="H99" s="1" t="s">
        <v>3158</v>
      </c>
      <c r="I99" s="1" t="s">
        <v>4396</v>
      </c>
      <c r="J99" s="1" t="s">
        <v>4397</v>
      </c>
      <c r="L99" s="4"/>
      <c r="AB99" s="1" t="s">
        <v>2882</v>
      </c>
      <c r="AC99" s="3"/>
    </row>
    <row r="100" spans="1:30" s="1" customFormat="1" x14ac:dyDescent="0.25">
      <c r="A100" s="8" t="s">
        <v>1315</v>
      </c>
      <c r="B100" s="1">
        <v>45</v>
      </c>
      <c r="C100" s="6"/>
      <c r="D100" s="6"/>
      <c r="E100" s="2"/>
      <c r="H100" s="1" t="s">
        <v>3158</v>
      </c>
      <c r="I100" s="2" t="s">
        <v>4389</v>
      </c>
      <c r="J100" s="1" t="s">
        <v>4390</v>
      </c>
      <c r="L100" s="4"/>
      <c r="AB100" s="1" t="s">
        <v>3382</v>
      </c>
      <c r="AC100" s="3"/>
    </row>
    <row r="101" spans="1:30" s="1" customFormat="1" x14ac:dyDescent="0.25">
      <c r="A101" s="8" t="s">
        <v>1796</v>
      </c>
      <c r="B101" s="1">
        <v>35</v>
      </c>
      <c r="C101" s="6">
        <v>42670</v>
      </c>
      <c r="D101" s="6">
        <v>42285</v>
      </c>
      <c r="E101" s="2"/>
      <c r="H101" s="1" t="s">
        <v>3158</v>
      </c>
      <c r="I101" s="1" t="s">
        <v>1990</v>
      </c>
      <c r="J101" s="1" t="s">
        <v>3786</v>
      </c>
      <c r="K101" s="1" t="s">
        <v>1185</v>
      </c>
      <c r="L101" s="4" t="s">
        <v>1991</v>
      </c>
      <c r="M101" s="1" t="s">
        <v>5198</v>
      </c>
      <c r="N101" s="1" t="s">
        <v>488</v>
      </c>
      <c r="O101" s="1" t="s">
        <v>296</v>
      </c>
      <c r="P101" s="1">
        <v>85209</v>
      </c>
      <c r="Q101" s="1" t="s">
        <v>4712</v>
      </c>
      <c r="Z101" s="1" t="s">
        <v>3196</v>
      </c>
      <c r="AA101" s="1" t="s">
        <v>3161</v>
      </c>
      <c r="AB101" s="2"/>
      <c r="AC101" s="3" t="s">
        <v>3161</v>
      </c>
      <c r="AD101" s="1" t="s">
        <v>2388</v>
      </c>
    </row>
    <row r="102" spans="1:30" s="1" customFormat="1" x14ac:dyDescent="0.25">
      <c r="A102" s="8" t="s">
        <v>2632</v>
      </c>
      <c r="B102" s="1">
        <v>35</v>
      </c>
      <c r="C102" s="6">
        <v>42670</v>
      </c>
      <c r="D102" s="6">
        <v>42285</v>
      </c>
      <c r="E102" s="2"/>
      <c r="H102" s="1" t="s">
        <v>481</v>
      </c>
      <c r="I102" s="1" t="s">
        <v>1990</v>
      </c>
      <c r="J102" s="1" t="s">
        <v>1010</v>
      </c>
      <c r="K102" s="1" t="s">
        <v>1185</v>
      </c>
      <c r="L102" s="4" t="s">
        <v>1991</v>
      </c>
      <c r="M102" s="1" t="s">
        <v>5198</v>
      </c>
      <c r="N102" s="1" t="s">
        <v>488</v>
      </c>
      <c r="O102" s="1" t="s">
        <v>296</v>
      </c>
      <c r="P102" s="1">
        <v>85209</v>
      </c>
      <c r="Q102" s="1" t="s">
        <v>4213</v>
      </c>
      <c r="Z102" s="1" t="s">
        <v>3196</v>
      </c>
      <c r="AA102" s="1" t="s">
        <v>1009</v>
      </c>
      <c r="AB102" s="2" t="s">
        <v>3786</v>
      </c>
      <c r="AC102" s="3" t="s">
        <v>3161</v>
      </c>
      <c r="AD102" s="1" t="s">
        <v>2392</v>
      </c>
    </row>
    <row r="103" spans="1:30" s="1" customFormat="1" x14ac:dyDescent="0.25">
      <c r="A103" s="8" t="s">
        <v>1795</v>
      </c>
      <c r="B103" s="1" t="s">
        <v>1058</v>
      </c>
      <c r="C103" s="6">
        <v>42677</v>
      </c>
      <c r="D103" s="6">
        <v>42313</v>
      </c>
      <c r="E103" s="2"/>
      <c r="H103" s="1" t="s">
        <v>481</v>
      </c>
      <c r="I103" s="1" t="s">
        <v>1012</v>
      </c>
      <c r="J103" s="1" t="s">
        <v>3105</v>
      </c>
      <c r="K103" s="1" t="s">
        <v>1651</v>
      </c>
      <c r="L103" s="4" t="s">
        <v>152</v>
      </c>
      <c r="M103" s="1" t="s">
        <v>1014</v>
      </c>
      <c r="N103" s="1" t="s">
        <v>488</v>
      </c>
      <c r="O103" s="1" t="s">
        <v>296</v>
      </c>
      <c r="P103" s="1">
        <v>85209</v>
      </c>
      <c r="X103" s="1" t="s">
        <v>3160</v>
      </c>
      <c r="Y103" s="1" t="s">
        <v>1011</v>
      </c>
      <c r="Z103" s="2" t="s">
        <v>4434</v>
      </c>
      <c r="AA103" s="3" t="s">
        <v>3161</v>
      </c>
      <c r="AB103" s="1" t="s">
        <v>2388</v>
      </c>
    </row>
    <row r="104" spans="1:30" s="1" customFormat="1" x14ac:dyDescent="0.25">
      <c r="A104" s="8" t="s">
        <v>4800</v>
      </c>
      <c r="B104" s="1">
        <v>45</v>
      </c>
      <c r="C104" s="6"/>
      <c r="D104" s="6"/>
      <c r="E104" s="2"/>
      <c r="H104" s="1" t="s">
        <v>3158</v>
      </c>
      <c r="I104" s="1" t="s">
        <v>2330</v>
      </c>
      <c r="J104" s="1" t="s">
        <v>4391</v>
      </c>
      <c r="L104" s="4"/>
      <c r="AB104" s="2" t="s">
        <v>3383</v>
      </c>
      <c r="AC104" s="3"/>
    </row>
    <row r="105" spans="1:30" s="1" customFormat="1" x14ac:dyDescent="0.25">
      <c r="A105" s="8" t="s">
        <v>3533</v>
      </c>
      <c r="B105" s="1">
        <v>35</v>
      </c>
      <c r="C105" s="6">
        <v>42656</v>
      </c>
      <c r="D105" s="6">
        <v>42285</v>
      </c>
      <c r="E105" s="2"/>
      <c r="G105" s="1" t="s">
        <v>3161</v>
      </c>
      <c r="H105" s="1" t="s">
        <v>3158</v>
      </c>
      <c r="I105" s="1" t="s">
        <v>3425</v>
      </c>
      <c r="J105" s="1" t="s">
        <v>4295</v>
      </c>
      <c r="K105" s="1" t="s">
        <v>3428</v>
      </c>
      <c r="L105" s="4" t="s">
        <v>3429</v>
      </c>
      <c r="M105" s="1" t="s">
        <v>4918</v>
      </c>
      <c r="N105" s="1" t="s">
        <v>5031</v>
      </c>
      <c r="O105" s="1" t="s">
        <v>296</v>
      </c>
      <c r="P105" s="1">
        <v>85120</v>
      </c>
      <c r="Q105" s="1" t="s">
        <v>4213</v>
      </c>
      <c r="S105" s="1">
        <v>1</v>
      </c>
      <c r="T105" s="1" t="s">
        <v>2937</v>
      </c>
      <c r="U105" s="1">
        <v>1</v>
      </c>
      <c r="V105" s="1">
        <v>1</v>
      </c>
      <c r="AB105" s="2"/>
      <c r="AC105" s="3"/>
      <c r="AD105" s="1" t="s">
        <v>2564</v>
      </c>
    </row>
    <row r="106" spans="1:30" s="1" customFormat="1" x14ac:dyDescent="0.25">
      <c r="A106" s="8" t="s">
        <v>3636</v>
      </c>
      <c r="B106" s="1">
        <v>45</v>
      </c>
      <c r="C106" s="2"/>
      <c r="D106" s="2"/>
      <c r="E106" s="2"/>
      <c r="H106" s="1" t="s">
        <v>3158</v>
      </c>
      <c r="I106" s="1" t="s">
        <v>2334</v>
      </c>
      <c r="J106" s="1" t="s">
        <v>2335</v>
      </c>
      <c r="L106" s="4"/>
      <c r="Z106" s="1" t="s">
        <v>3175</v>
      </c>
      <c r="AA106" s="1" t="s">
        <v>509</v>
      </c>
      <c r="AB106" s="2"/>
      <c r="AC106" s="3"/>
    </row>
    <row r="107" spans="1:30" s="1" customFormat="1" x14ac:dyDescent="0.25">
      <c r="A107" s="8" t="s">
        <v>764</v>
      </c>
      <c r="B107" s="1">
        <v>45</v>
      </c>
      <c r="C107" s="2"/>
      <c r="D107" s="2"/>
      <c r="E107" s="2"/>
      <c r="H107" s="1" t="s">
        <v>481</v>
      </c>
      <c r="I107" s="1" t="s">
        <v>2334</v>
      </c>
      <c r="J107" s="1" t="s">
        <v>2336</v>
      </c>
      <c r="L107" s="4"/>
      <c r="Z107" s="1" t="s">
        <v>3175</v>
      </c>
      <c r="AA107" s="1" t="s">
        <v>509</v>
      </c>
      <c r="AB107" s="2"/>
      <c r="AC107" s="3"/>
    </row>
    <row r="108" spans="1:30" s="1" customFormat="1" x14ac:dyDescent="0.25">
      <c r="A108" s="8" t="s">
        <v>4156</v>
      </c>
      <c r="B108" s="1">
        <v>45</v>
      </c>
      <c r="C108" s="6"/>
      <c r="D108" s="6"/>
      <c r="E108" s="2"/>
      <c r="H108" s="1" t="s">
        <v>3158</v>
      </c>
      <c r="I108" s="1" t="s">
        <v>4155</v>
      </c>
      <c r="J108" s="1" t="s">
        <v>1055</v>
      </c>
      <c r="L108" s="4"/>
      <c r="Z108" s="2"/>
      <c r="AA108" s="3"/>
    </row>
    <row r="109" spans="1:30" s="1" customFormat="1" hidden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4"/>
      <c r="P109" s="4"/>
      <c r="W109" s="3"/>
    </row>
    <row r="110" spans="1:30" s="1" customFormat="1" hidden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4"/>
      <c r="P110" s="4"/>
      <c r="W110" s="3"/>
    </row>
    <row r="111" spans="1:30" s="1" customFormat="1" hidden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4"/>
      <c r="P111" s="4"/>
      <c r="W111" s="3"/>
    </row>
    <row r="112" spans="1:30" s="1" customFormat="1" hidden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4"/>
      <c r="P112" s="4"/>
      <c r="W112" s="3"/>
    </row>
    <row r="113" spans="1:23" s="1" customFormat="1" hidden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4"/>
      <c r="P113" s="4"/>
      <c r="W113" s="3"/>
    </row>
    <row r="114" spans="1:23" s="1" customFormat="1" hidden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4"/>
      <c r="P114" s="4"/>
      <c r="W114" s="3"/>
    </row>
    <row r="115" spans="1:23" s="1" customFormat="1" hidden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4"/>
      <c r="P115" s="4"/>
      <c r="W115" s="3"/>
    </row>
    <row r="116" spans="1:23" s="1" customFormat="1" hidden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4"/>
      <c r="P116" s="4"/>
      <c r="W116" s="3"/>
    </row>
    <row r="117" spans="1:23" s="1" customFormat="1" hidden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4"/>
      <c r="P117" s="4"/>
      <c r="W117" s="3"/>
    </row>
    <row r="118" spans="1:23" s="1" customFormat="1" hidden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4"/>
      <c r="P118" s="4"/>
      <c r="W118" s="3"/>
    </row>
    <row r="119" spans="1:23" s="1" customFormat="1" hidden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4"/>
      <c r="P119" s="4"/>
      <c r="W119" s="3"/>
    </row>
    <row r="120" spans="1:23" s="1" customFormat="1" hidden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4"/>
      <c r="P120" s="4"/>
      <c r="W120" s="3"/>
    </row>
    <row r="121" spans="1:23" s="1" customFormat="1" hidden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4"/>
      <c r="P121" s="4"/>
      <c r="W121" s="3"/>
    </row>
    <row r="122" spans="1:23" s="1" customFormat="1" hidden="1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4"/>
      <c r="P122" s="4"/>
      <c r="W122" s="3"/>
    </row>
    <row r="123" spans="1:23" s="1" customFormat="1" hidden="1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4"/>
      <c r="P123" s="4"/>
      <c r="W123" s="3"/>
    </row>
    <row r="124" spans="1:23" s="1" customFormat="1" hidden="1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4"/>
      <c r="P124" s="4"/>
      <c r="W124" s="3"/>
    </row>
    <row r="125" spans="1:23" s="1" customFormat="1" hidden="1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4"/>
      <c r="P125" s="4"/>
      <c r="W125" s="3"/>
    </row>
    <row r="126" spans="1:23" s="1" customFormat="1" hidden="1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4"/>
      <c r="P126" s="4"/>
      <c r="W126" s="3"/>
    </row>
    <row r="127" spans="1:23" s="1" customFormat="1" hidden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4"/>
      <c r="P127" s="4"/>
      <c r="W127" s="3"/>
    </row>
    <row r="128" spans="1:23" s="1" customFormat="1" hidden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4"/>
      <c r="P128" s="4"/>
      <c r="W128" s="3"/>
    </row>
    <row r="129" spans="1:23" s="1" customFormat="1" hidden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4"/>
      <c r="P129" s="4"/>
      <c r="W129" s="3"/>
    </row>
    <row r="130" spans="1:23" s="1" customFormat="1" hidden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4"/>
      <c r="P130" s="4"/>
      <c r="W130" s="3"/>
    </row>
    <row r="131" spans="1:23" s="1" customFormat="1" hidden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4"/>
      <c r="P131" s="4"/>
      <c r="W131" s="3"/>
    </row>
    <row r="132" spans="1:23" s="1" customFormat="1" hidden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4"/>
      <c r="P132" s="4"/>
      <c r="W132" s="3"/>
    </row>
    <row r="133" spans="1:23" s="1" customFormat="1" hidden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4"/>
      <c r="P133" s="4"/>
      <c r="W133" s="3"/>
    </row>
    <row r="134" spans="1:23" s="1" customFormat="1" hidden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4"/>
      <c r="P134" s="4"/>
      <c r="W134" s="3"/>
    </row>
    <row r="135" spans="1:23" s="1" customFormat="1" hidden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4"/>
      <c r="P135" s="4"/>
      <c r="W135" s="3"/>
    </row>
    <row r="136" spans="1:23" s="1" customFormat="1" hidden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4"/>
      <c r="P136" s="4"/>
      <c r="W136" s="3"/>
    </row>
    <row r="137" spans="1:23" s="1" customFormat="1" hidden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4"/>
      <c r="P137" s="4"/>
      <c r="W137" s="3"/>
    </row>
    <row r="138" spans="1:23" s="1" customFormat="1" hidden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4"/>
      <c r="P138" s="4"/>
      <c r="W138" s="3"/>
    </row>
    <row r="139" spans="1:23" s="1" customFormat="1" hidden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4"/>
      <c r="P139" s="4"/>
      <c r="W139" s="3"/>
    </row>
    <row r="140" spans="1:23" s="1" customFormat="1" hidden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4"/>
      <c r="P140" s="4"/>
      <c r="W140" s="3"/>
    </row>
    <row r="141" spans="1:23" s="1" customFormat="1" hidden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4"/>
      <c r="P141" s="4"/>
      <c r="W141" s="3"/>
    </row>
    <row r="142" spans="1:23" s="1" customFormat="1" hidden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4"/>
      <c r="P142" s="4"/>
      <c r="W142" s="3"/>
    </row>
    <row r="143" spans="1:23" s="1" customFormat="1" hidden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4"/>
      <c r="P143" s="4"/>
      <c r="W143" s="3"/>
    </row>
    <row r="144" spans="1:23" s="1" customFormat="1" hidden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4"/>
      <c r="P144" s="4"/>
      <c r="W144" s="3"/>
    </row>
    <row r="145" spans="1:55" s="1" customFormat="1" hidden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4"/>
      <c r="P145" s="4"/>
      <c r="W145" s="3"/>
    </row>
    <row r="146" spans="1:55" s="1" customFormat="1" hidden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4"/>
      <c r="P146" s="4"/>
      <c r="W146" s="3"/>
    </row>
    <row r="147" spans="1:55" s="1" customFormat="1" hidden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4"/>
      <c r="P147" s="4"/>
      <c r="W147" s="3"/>
    </row>
    <row r="148" spans="1:55" s="1" customFormat="1" hidden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4"/>
      <c r="P148" s="4"/>
      <c r="W148" s="3"/>
      <c r="BA148" s="1" t="s">
        <v>4712</v>
      </c>
      <c r="BC148" s="1" t="s">
        <v>4712</v>
      </c>
    </row>
    <row r="149" spans="1:55" s="1" customFormat="1" hidden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4"/>
      <c r="P149" s="4"/>
      <c r="W149" s="3"/>
    </row>
    <row r="150" spans="1:55" s="1" customFormat="1" hidden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4"/>
      <c r="P150" s="4"/>
      <c r="W150" s="3"/>
    </row>
    <row r="151" spans="1:55" s="1" customFormat="1" hidden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4"/>
      <c r="P151" s="4"/>
      <c r="W151" s="3"/>
    </row>
    <row r="152" spans="1:55" s="1" customFormat="1" hidden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4"/>
      <c r="P152" s="4"/>
      <c r="W152" s="3"/>
    </row>
    <row r="153" spans="1:55" s="1" customFormat="1" hidden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4"/>
      <c r="P153" s="4"/>
      <c r="W153" s="3"/>
    </row>
    <row r="154" spans="1:55" s="1" customFormat="1" hidden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4"/>
      <c r="P154" s="4"/>
      <c r="W154" s="3"/>
    </row>
    <row r="155" spans="1:55" s="1" customFormat="1" hidden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4"/>
      <c r="P155" s="4"/>
      <c r="W155" s="3"/>
    </row>
    <row r="156" spans="1:55" s="1" customFormat="1" hidden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4"/>
      <c r="P156" s="4"/>
      <c r="W156" s="3"/>
    </row>
    <row r="157" spans="1:55" s="1" customFormat="1" hidden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4"/>
      <c r="P157" s="4"/>
      <c r="W157" s="3"/>
    </row>
    <row r="158" spans="1:55" s="1" customFormat="1" hidden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4"/>
      <c r="P158" s="4"/>
      <c r="W158" s="3"/>
    </row>
    <row r="159" spans="1:55" s="1" customFormat="1" hidden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4"/>
      <c r="P159" s="4"/>
      <c r="W159" s="3"/>
    </row>
    <row r="160" spans="1:55" s="1" customFormat="1" hidden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4"/>
      <c r="P160" s="4"/>
      <c r="W160" s="3"/>
    </row>
    <row r="161" spans="1:23" s="1" customFormat="1" hidden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4"/>
      <c r="P161" s="4"/>
      <c r="W161" s="3"/>
    </row>
    <row r="162" spans="1:23" s="1" customFormat="1" hidden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4"/>
      <c r="P162" s="4"/>
      <c r="W162" s="3"/>
    </row>
    <row r="163" spans="1:23" s="1" customFormat="1" hidden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4"/>
      <c r="P163" s="4"/>
      <c r="W163" s="3"/>
    </row>
    <row r="164" spans="1:23" s="1" customFormat="1" hidden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4"/>
      <c r="P164" s="4"/>
      <c r="W164" s="3"/>
    </row>
    <row r="165" spans="1:23" s="1" customFormat="1" hidden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4"/>
      <c r="P165" s="4"/>
      <c r="W165" s="3"/>
    </row>
    <row r="166" spans="1:23" s="1" customFormat="1" hidden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4"/>
      <c r="P166" s="4"/>
      <c r="W166" s="3"/>
    </row>
    <row r="167" spans="1:23" s="1" customFormat="1" hidden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4"/>
      <c r="P167" s="4"/>
      <c r="W167" s="3"/>
    </row>
    <row r="168" spans="1:23" s="1" customFormat="1" hidden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4"/>
      <c r="P168" s="4"/>
      <c r="W168" s="3"/>
    </row>
    <row r="169" spans="1:23" s="1" customFormat="1" hidden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4"/>
      <c r="P169" s="4"/>
      <c r="W169" s="3"/>
    </row>
    <row r="170" spans="1:23" s="1" customFormat="1" hidden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4"/>
      <c r="P170" s="4"/>
      <c r="W170" s="3"/>
    </row>
    <row r="171" spans="1:23" s="1" customFormat="1" hidden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4"/>
      <c r="P171" s="4"/>
      <c r="W171" s="3"/>
    </row>
    <row r="172" spans="1:23" s="1" customFormat="1" hidden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4"/>
      <c r="P172" s="4"/>
      <c r="W172" s="3"/>
    </row>
    <row r="173" spans="1:23" s="1" customFormat="1" hidden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4"/>
      <c r="P173" s="4"/>
      <c r="W173" s="3"/>
    </row>
    <row r="174" spans="1:23" s="1" customFormat="1" hidden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4"/>
      <c r="P174" s="4"/>
      <c r="W174" s="3"/>
    </row>
    <row r="175" spans="1:23" s="1" customFormat="1" hidden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4"/>
      <c r="P175" s="4"/>
      <c r="W175" s="3"/>
    </row>
    <row r="176" spans="1:23" s="1" customFormat="1" hidden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4"/>
      <c r="P176" s="4"/>
      <c r="W176" s="3"/>
    </row>
    <row r="177" spans="1:55" s="1" customFormat="1" hidden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4"/>
      <c r="P177" s="4"/>
      <c r="W177" s="3"/>
    </row>
    <row r="178" spans="1:55" s="1" customFormat="1" hidden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4"/>
      <c r="P178" s="4"/>
      <c r="W178" s="3"/>
    </row>
    <row r="179" spans="1:55" s="1" customFormat="1" hidden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4"/>
      <c r="P179" s="4"/>
      <c r="W179" s="3"/>
      <c r="BA179" s="1" t="s">
        <v>4712</v>
      </c>
      <c r="BC179" s="1" t="s">
        <v>4712</v>
      </c>
    </row>
    <row r="180" spans="1:55" s="1" customFormat="1" hidden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4"/>
      <c r="P180" s="4"/>
      <c r="W180" s="3"/>
    </row>
    <row r="181" spans="1:55" s="1" customFormat="1" hidden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4"/>
      <c r="P181" s="4"/>
      <c r="W181" s="3"/>
    </row>
    <row r="182" spans="1:55" s="1" customFormat="1" hidden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4"/>
      <c r="P182" s="4"/>
      <c r="W182" s="3"/>
    </row>
    <row r="183" spans="1:55" s="1" customFormat="1" hidden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4"/>
      <c r="P183" s="4"/>
      <c r="W183" s="3"/>
    </row>
    <row r="184" spans="1:55" s="1" customFormat="1" hidden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4"/>
      <c r="P184" s="4"/>
      <c r="W184" s="3"/>
    </row>
    <row r="185" spans="1:55" s="1" customFormat="1" hidden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4"/>
      <c r="P185" s="4"/>
      <c r="W185" s="3"/>
    </row>
    <row r="186" spans="1:55" s="1" customFormat="1" hidden="1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4"/>
      <c r="P186" s="4"/>
      <c r="W186" s="3"/>
    </row>
    <row r="187" spans="1:55" s="1" customFormat="1" hidden="1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4"/>
      <c r="P187" s="4"/>
      <c r="W187" s="3"/>
    </row>
    <row r="188" spans="1:55" s="1" customFormat="1" hidden="1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4"/>
      <c r="P188" s="4"/>
      <c r="W188" s="3"/>
    </row>
    <row r="189" spans="1:55" s="1" customFormat="1" hidden="1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4"/>
      <c r="P189" s="4"/>
      <c r="W189" s="3"/>
    </row>
    <row r="190" spans="1:55" s="1" customFormat="1" hidden="1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4"/>
      <c r="P190" s="4"/>
      <c r="W190" s="3"/>
    </row>
    <row r="191" spans="1:55" s="1" customFormat="1" hidden="1" x14ac:dyDescent="0.25">
      <c r="C191" s="6"/>
      <c r="D191" s="6"/>
      <c r="E191" s="2"/>
      <c r="L191" s="4"/>
      <c r="V191" s="2"/>
      <c r="W191" s="3"/>
    </row>
    <row r="192" spans="1:55" s="1" customFormat="1" hidden="1" x14ac:dyDescent="0.25">
      <c r="C192" s="6"/>
      <c r="D192" s="6"/>
      <c r="E192" s="2"/>
      <c r="L192" s="4"/>
      <c r="V192" s="2"/>
      <c r="W192" s="3"/>
    </row>
    <row r="193" spans="3:23" s="1" customFormat="1" hidden="1" x14ac:dyDescent="0.25">
      <c r="C193" s="6"/>
      <c r="D193" s="6"/>
      <c r="E193" s="2"/>
      <c r="L193" s="4"/>
      <c r="V193" s="2"/>
      <c r="W193" s="3"/>
    </row>
    <row r="194" spans="3:23" s="1" customFormat="1" hidden="1" x14ac:dyDescent="0.25">
      <c r="C194" s="6"/>
      <c r="D194" s="6"/>
      <c r="E194" s="2"/>
      <c r="L194" s="4"/>
      <c r="V194" s="2"/>
      <c r="W194" s="3"/>
    </row>
    <row r="195" spans="3:23" s="1" customFormat="1" hidden="1" x14ac:dyDescent="0.25">
      <c r="C195" s="6"/>
      <c r="D195" s="6"/>
      <c r="E195" s="2"/>
      <c r="L195" s="4"/>
      <c r="V195" s="2"/>
      <c r="W195" s="3"/>
    </row>
    <row r="196" spans="3:23" s="1" customFormat="1" hidden="1" x14ac:dyDescent="0.25">
      <c r="C196" s="6"/>
      <c r="D196" s="6"/>
      <c r="E196" s="2"/>
      <c r="L196" s="4"/>
      <c r="V196" s="2"/>
      <c r="W196" s="3"/>
    </row>
    <row r="197" spans="3:23" s="1" customFormat="1" hidden="1" x14ac:dyDescent="0.25">
      <c r="C197" s="6"/>
      <c r="D197" s="6"/>
      <c r="E197" s="2"/>
      <c r="L197" s="4"/>
      <c r="V197" s="2"/>
      <c r="W197" s="3"/>
    </row>
    <row r="198" spans="3:23" s="1" customFormat="1" hidden="1" x14ac:dyDescent="0.25">
      <c r="C198" s="6"/>
      <c r="D198" s="6"/>
      <c r="E198" s="2"/>
      <c r="L198" s="4"/>
      <c r="V198" s="2"/>
      <c r="W198" s="3"/>
    </row>
    <row r="199" spans="3:23" s="1" customFormat="1" hidden="1" x14ac:dyDescent="0.25">
      <c r="C199" s="6"/>
      <c r="D199" s="6"/>
      <c r="E199" s="2"/>
      <c r="L199" s="4"/>
      <c r="V199" s="2"/>
      <c r="W199" s="3"/>
    </row>
    <row r="200" spans="3:23" s="1" customFormat="1" hidden="1" x14ac:dyDescent="0.25">
      <c r="C200" s="6"/>
      <c r="D200" s="6"/>
      <c r="E200" s="2"/>
      <c r="L200" s="4"/>
      <c r="V200" s="2"/>
      <c r="W200" s="3"/>
    </row>
    <row r="201" spans="3:23" s="1" customFormat="1" hidden="1" x14ac:dyDescent="0.25">
      <c r="C201" s="6"/>
      <c r="D201" s="6"/>
      <c r="E201" s="2"/>
      <c r="L201" s="4"/>
      <c r="V201" s="2"/>
      <c r="W201" s="3"/>
    </row>
    <row r="202" spans="3:23" s="1" customFormat="1" hidden="1" x14ac:dyDescent="0.25">
      <c r="C202" s="6"/>
      <c r="D202" s="6"/>
      <c r="E202" s="2"/>
      <c r="L202" s="4"/>
      <c r="V202" s="2"/>
      <c r="W202" s="3"/>
    </row>
    <row r="203" spans="3:23" s="1" customFormat="1" hidden="1" x14ac:dyDescent="0.25">
      <c r="C203" s="6"/>
      <c r="D203" s="6"/>
      <c r="E203" s="2"/>
      <c r="L203" s="4"/>
      <c r="V203" s="2"/>
      <c r="W203" s="3"/>
    </row>
    <row r="204" spans="3:23" s="1" customFormat="1" hidden="1" x14ac:dyDescent="0.25">
      <c r="C204" s="6"/>
      <c r="D204" s="6"/>
      <c r="E204" s="2"/>
      <c r="L204" s="4"/>
      <c r="V204" s="2"/>
      <c r="W204" s="3"/>
    </row>
    <row r="205" spans="3:23" s="1" customFormat="1" hidden="1" x14ac:dyDescent="0.25">
      <c r="C205" s="6"/>
      <c r="D205" s="6"/>
      <c r="E205" s="2"/>
      <c r="L205" s="4"/>
      <c r="V205" s="2"/>
      <c r="W205" s="3"/>
    </row>
    <row r="206" spans="3:23" s="1" customFormat="1" hidden="1" x14ac:dyDescent="0.25">
      <c r="C206" s="6"/>
      <c r="D206" s="6"/>
      <c r="E206" s="2"/>
      <c r="L206" s="4"/>
      <c r="V206" s="2"/>
      <c r="W206" s="3"/>
    </row>
    <row r="207" spans="3:23" s="1" customFormat="1" hidden="1" x14ac:dyDescent="0.25">
      <c r="C207" s="6"/>
      <c r="D207" s="6"/>
      <c r="E207" s="2"/>
      <c r="L207" s="4"/>
      <c r="V207" s="2"/>
      <c r="W207" s="3"/>
    </row>
    <row r="208" spans="3:23" s="1" customFormat="1" hidden="1" x14ac:dyDescent="0.25">
      <c r="C208" s="6"/>
      <c r="D208" s="6"/>
      <c r="E208" s="2"/>
      <c r="L208" s="4"/>
      <c r="V208" s="2"/>
      <c r="W208" s="3"/>
    </row>
    <row r="209" spans="3:23" s="1" customFormat="1" hidden="1" x14ac:dyDescent="0.25">
      <c r="C209" s="6"/>
      <c r="D209" s="6"/>
      <c r="E209" s="2"/>
      <c r="L209" s="4"/>
      <c r="V209" s="2"/>
      <c r="W209" s="3"/>
    </row>
    <row r="210" spans="3:23" s="1" customFormat="1" hidden="1" x14ac:dyDescent="0.25">
      <c r="C210" s="6"/>
      <c r="D210" s="6"/>
      <c r="E210" s="2"/>
      <c r="L210" s="4"/>
      <c r="V210" s="2"/>
      <c r="W210" s="3"/>
    </row>
    <row r="211" spans="3:23" s="1" customFormat="1" hidden="1" x14ac:dyDescent="0.25">
      <c r="C211" s="6"/>
      <c r="D211" s="6"/>
      <c r="E211" s="2"/>
      <c r="L211" s="4"/>
      <c r="V211" s="2"/>
      <c r="W211" s="3"/>
    </row>
    <row r="212" spans="3:23" s="1" customFormat="1" hidden="1" x14ac:dyDescent="0.25">
      <c r="C212" s="6"/>
      <c r="D212" s="6"/>
      <c r="E212" s="2"/>
      <c r="L212" s="4"/>
      <c r="V212" s="2"/>
      <c r="W212" s="3"/>
    </row>
    <row r="213" spans="3:23" s="1" customFormat="1" hidden="1" x14ac:dyDescent="0.25">
      <c r="C213" s="6"/>
      <c r="D213" s="6"/>
      <c r="E213" s="2"/>
      <c r="L213" s="4"/>
      <c r="V213" s="2"/>
      <c r="W213" s="3"/>
    </row>
    <row r="214" spans="3:23" s="1" customFormat="1" hidden="1" x14ac:dyDescent="0.25">
      <c r="C214" s="6"/>
      <c r="D214" s="6"/>
      <c r="E214" s="2"/>
      <c r="L214" s="4"/>
      <c r="V214" s="2"/>
      <c r="W214" s="3"/>
    </row>
    <row r="215" spans="3:23" s="1" customFormat="1" hidden="1" x14ac:dyDescent="0.25">
      <c r="C215" s="6"/>
      <c r="D215" s="6"/>
      <c r="E215" s="2"/>
      <c r="L215" s="4"/>
      <c r="V215" s="2"/>
      <c r="W215" s="3"/>
    </row>
    <row r="216" spans="3:23" s="1" customFormat="1" hidden="1" x14ac:dyDescent="0.25">
      <c r="C216" s="6"/>
      <c r="D216" s="6"/>
      <c r="E216" s="2"/>
      <c r="L216" s="4"/>
      <c r="V216" s="2"/>
      <c r="W216" s="3"/>
    </row>
    <row r="217" spans="3:23" s="1" customFormat="1" hidden="1" x14ac:dyDescent="0.25">
      <c r="C217" s="6"/>
      <c r="D217" s="6"/>
      <c r="E217" s="2"/>
      <c r="L217" s="4"/>
      <c r="V217" s="2"/>
      <c r="W217" s="3"/>
    </row>
    <row r="218" spans="3:23" s="1" customFormat="1" hidden="1" x14ac:dyDescent="0.25">
      <c r="C218" s="6"/>
      <c r="D218" s="6"/>
      <c r="E218" s="2"/>
      <c r="L218" s="4"/>
      <c r="V218" s="2"/>
      <c r="W218" s="3"/>
    </row>
    <row r="219" spans="3:23" s="1" customFormat="1" hidden="1" x14ac:dyDescent="0.25">
      <c r="C219" s="6"/>
      <c r="D219" s="6"/>
      <c r="E219" s="2"/>
      <c r="L219" s="4"/>
      <c r="V219" s="2"/>
      <c r="W219" s="3"/>
    </row>
    <row r="220" spans="3:23" s="1" customFormat="1" hidden="1" x14ac:dyDescent="0.25">
      <c r="C220" s="6"/>
      <c r="D220" s="6"/>
      <c r="E220" s="2"/>
      <c r="L220" s="4"/>
      <c r="V220" s="2"/>
      <c r="W220" s="3"/>
    </row>
    <row r="221" spans="3:23" s="1" customFormat="1" hidden="1" x14ac:dyDescent="0.25">
      <c r="C221" s="6"/>
      <c r="D221" s="6"/>
      <c r="E221" s="2"/>
      <c r="L221" s="4"/>
      <c r="V221" s="2"/>
      <c r="W221" s="3"/>
    </row>
    <row r="222" spans="3:23" s="1" customFormat="1" hidden="1" x14ac:dyDescent="0.25">
      <c r="C222" s="6"/>
      <c r="D222" s="6"/>
      <c r="E222" s="2"/>
      <c r="L222" s="4"/>
      <c r="V222" s="2"/>
      <c r="W222" s="3"/>
    </row>
    <row r="223" spans="3:23" s="1" customFormat="1" hidden="1" x14ac:dyDescent="0.25">
      <c r="C223" s="6"/>
      <c r="D223" s="6"/>
      <c r="E223" s="2"/>
      <c r="L223" s="4"/>
      <c r="V223" s="2"/>
      <c r="W223" s="3"/>
    </row>
    <row r="224" spans="3:23" s="1" customFormat="1" hidden="1" x14ac:dyDescent="0.25">
      <c r="C224" s="6"/>
      <c r="D224" s="6"/>
      <c r="E224" s="2"/>
      <c r="L224" s="4"/>
      <c r="V224" s="2"/>
      <c r="W224" s="3"/>
    </row>
    <row r="225" spans="3:23" s="1" customFormat="1" hidden="1" x14ac:dyDescent="0.25">
      <c r="C225" s="6"/>
      <c r="D225" s="6"/>
      <c r="E225" s="2"/>
      <c r="L225" s="4"/>
      <c r="V225" s="2"/>
      <c r="W225" s="3"/>
    </row>
    <row r="226" spans="3:23" s="1" customFormat="1" hidden="1" x14ac:dyDescent="0.25">
      <c r="C226" s="6"/>
      <c r="D226" s="6"/>
      <c r="E226" s="2"/>
      <c r="L226" s="4"/>
      <c r="V226" s="2"/>
      <c r="W226" s="3"/>
    </row>
    <row r="227" spans="3:23" s="1" customFormat="1" hidden="1" x14ac:dyDescent="0.25">
      <c r="C227" s="6"/>
      <c r="D227" s="6"/>
      <c r="E227" s="2"/>
      <c r="L227" s="4"/>
      <c r="V227" s="2"/>
      <c r="W227" s="3"/>
    </row>
    <row r="228" spans="3:23" s="1" customFormat="1" hidden="1" x14ac:dyDescent="0.25">
      <c r="C228" s="6"/>
      <c r="D228" s="6"/>
      <c r="E228" s="2"/>
      <c r="L228" s="4"/>
      <c r="V228" s="2"/>
      <c r="W228" s="3"/>
    </row>
    <row r="229" spans="3:23" s="1" customFormat="1" hidden="1" x14ac:dyDescent="0.25">
      <c r="C229" s="6"/>
      <c r="D229" s="6"/>
      <c r="E229" s="2"/>
      <c r="L229" s="4"/>
      <c r="V229" s="2"/>
      <c r="W229" s="3"/>
    </row>
    <row r="230" spans="3:23" s="1" customFormat="1" hidden="1" x14ac:dyDescent="0.25">
      <c r="C230" s="6"/>
      <c r="D230" s="6"/>
      <c r="E230" s="2"/>
      <c r="L230" s="4"/>
      <c r="V230" s="2"/>
      <c r="W230" s="3"/>
    </row>
    <row r="231" spans="3:23" s="1" customFormat="1" hidden="1" x14ac:dyDescent="0.25">
      <c r="C231" s="6"/>
      <c r="D231" s="6"/>
      <c r="E231" s="2"/>
      <c r="L231" s="4"/>
      <c r="V231" s="2"/>
      <c r="W231" s="3"/>
    </row>
    <row r="232" spans="3:23" s="1" customFormat="1" hidden="1" x14ac:dyDescent="0.25">
      <c r="C232" s="6"/>
      <c r="D232" s="6"/>
      <c r="E232" s="2"/>
      <c r="L232" s="4"/>
      <c r="V232" s="2"/>
      <c r="W232" s="3"/>
    </row>
    <row r="233" spans="3:23" s="1" customFormat="1" hidden="1" x14ac:dyDescent="0.25">
      <c r="C233" s="6"/>
      <c r="D233" s="6"/>
      <c r="E233" s="2"/>
      <c r="L233" s="4"/>
      <c r="V233" s="2"/>
      <c r="W233" s="3"/>
    </row>
    <row r="234" spans="3:23" s="1" customFormat="1" hidden="1" x14ac:dyDescent="0.25">
      <c r="C234" s="6"/>
      <c r="D234" s="6"/>
      <c r="E234" s="2"/>
      <c r="L234" s="4"/>
      <c r="V234" s="2"/>
      <c r="W234" s="3"/>
    </row>
    <row r="235" spans="3:23" s="1" customFormat="1" hidden="1" x14ac:dyDescent="0.25">
      <c r="C235" s="6"/>
      <c r="D235" s="6"/>
      <c r="E235" s="2"/>
      <c r="L235" s="4"/>
      <c r="V235" s="2"/>
      <c r="W235" s="3"/>
    </row>
    <row r="236" spans="3:23" s="1" customFormat="1" hidden="1" x14ac:dyDescent="0.25">
      <c r="C236" s="6"/>
      <c r="D236" s="6"/>
      <c r="E236" s="2"/>
      <c r="L236" s="4"/>
      <c r="V236" s="2"/>
      <c r="W236" s="3"/>
    </row>
    <row r="237" spans="3:23" s="1" customFormat="1" hidden="1" x14ac:dyDescent="0.25">
      <c r="C237" s="6"/>
      <c r="D237" s="6"/>
      <c r="E237" s="2"/>
      <c r="L237" s="4"/>
      <c r="V237" s="2"/>
      <c r="W237" s="3"/>
    </row>
    <row r="238" spans="3:23" s="1" customFormat="1" hidden="1" x14ac:dyDescent="0.25">
      <c r="C238" s="6"/>
      <c r="D238" s="6"/>
      <c r="E238" s="2"/>
      <c r="L238" s="4"/>
      <c r="V238" s="2"/>
      <c r="W238" s="3"/>
    </row>
    <row r="239" spans="3:23" s="1" customFormat="1" hidden="1" x14ac:dyDescent="0.25">
      <c r="C239" s="6"/>
      <c r="D239" s="6"/>
      <c r="E239" s="2"/>
      <c r="L239" s="4"/>
      <c r="V239" s="2"/>
      <c r="W239" s="3"/>
    </row>
    <row r="240" spans="3:23" s="1" customFormat="1" hidden="1" x14ac:dyDescent="0.25">
      <c r="C240" s="6"/>
      <c r="D240" s="6"/>
      <c r="E240" s="2"/>
      <c r="L240" s="4"/>
      <c r="V240" s="2"/>
      <c r="W240" s="3"/>
    </row>
    <row r="241" spans="1:23" s="1" customFormat="1" hidden="1" x14ac:dyDescent="0.25">
      <c r="C241" s="6"/>
      <c r="D241" s="6"/>
      <c r="E241" s="2"/>
      <c r="L241" s="4"/>
      <c r="V241" s="2"/>
      <c r="W241" s="3"/>
    </row>
    <row r="242" spans="1:23" s="1" customFormat="1" hidden="1" x14ac:dyDescent="0.25">
      <c r="C242" s="6"/>
      <c r="D242" s="6"/>
      <c r="E242" s="2"/>
      <c r="L242" s="4"/>
      <c r="V242" s="2"/>
      <c r="W242" s="3"/>
    </row>
    <row r="243" spans="1:23" s="1" customFormat="1" hidden="1" x14ac:dyDescent="0.25">
      <c r="C243" s="6"/>
      <c r="D243" s="6"/>
      <c r="E243" s="2"/>
      <c r="L243" s="4"/>
      <c r="V243" s="2"/>
      <c r="W243" s="3"/>
    </row>
    <row r="244" spans="1:23" s="1" customFormat="1" hidden="1" x14ac:dyDescent="0.25">
      <c r="C244" s="6"/>
      <c r="D244" s="6"/>
      <c r="E244" s="2"/>
      <c r="L244" s="4"/>
      <c r="V244" s="2"/>
      <c r="W244" s="3"/>
    </row>
    <row r="245" spans="1:23" s="1" customFormat="1" hidden="1" x14ac:dyDescent="0.25">
      <c r="C245" s="6"/>
      <c r="D245" s="6"/>
      <c r="E245" s="2"/>
      <c r="L245" s="4"/>
      <c r="V245" s="2"/>
      <c r="W245" s="3"/>
    </row>
    <row r="246" spans="1:23" s="1" customFormat="1" hidden="1" x14ac:dyDescent="0.25">
      <c r="C246" s="6"/>
      <c r="D246" s="6"/>
      <c r="E246" s="2"/>
      <c r="L246" s="4"/>
      <c r="V246" s="2"/>
      <c r="W246" s="3"/>
    </row>
    <row r="247" spans="1:23" s="1" customFormat="1" hidden="1" x14ac:dyDescent="0.25">
      <c r="C247" s="6"/>
      <c r="D247" s="6"/>
      <c r="E247" s="2"/>
      <c r="L247" s="4"/>
      <c r="V247" s="2"/>
      <c r="W247" s="3"/>
    </row>
    <row r="248" spans="1:23" s="1" customFormat="1" hidden="1" x14ac:dyDescent="0.25">
      <c r="C248" s="6"/>
      <c r="D248" s="6"/>
      <c r="E248" s="2"/>
      <c r="L248" s="4"/>
      <c r="V248" s="2"/>
      <c r="W248" s="3"/>
    </row>
    <row r="249" spans="1:23" s="1" customFormat="1" hidden="1" x14ac:dyDescent="0.25">
      <c r="C249" s="6"/>
      <c r="D249" s="6"/>
      <c r="E249" s="2"/>
      <c r="L249" s="4"/>
      <c r="V249" s="2"/>
      <c r="W249" s="3"/>
    </row>
    <row r="250" spans="1:23" s="1" customFormat="1" hidden="1" x14ac:dyDescent="0.25">
      <c r="C250" s="6"/>
      <c r="D250" s="6"/>
      <c r="E250" s="2"/>
      <c r="L250" s="4"/>
      <c r="V250" s="2"/>
      <c r="W250" s="3"/>
    </row>
    <row r="251" spans="1:23" s="1" customFormat="1" x14ac:dyDescent="0.25">
      <c r="A251" s="1">
        <f>COUNTIF(B2:B250,"&gt;=35")</f>
        <v>94</v>
      </c>
      <c r="B251" s="9">
        <f>SUM(B1:B250)</f>
        <v>3480</v>
      </c>
      <c r="C251" s="6"/>
      <c r="D251" s="6"/>
      <c r="G251" s="2"/>
      <c r="I251" s="1">
        <f>SUMPRODUCT((A2:A249&gt;=1)*(H2:H249="f"))</f>
        <v>55</v>
      </c>
      <c r="J251" s="1" t="s">
        <v>3158</v>
      </c>
      <c r="P251" s="4"/>
      <c r="V251" s="2"/>
      <c r="W251" s="3"/>
    </row>
    <row r="252" spans="1:23" s="1" customFormat="1" x14ac:dyDescent="0.25">
      <c r="A252" s="1">
        <f>COUNTIF(B1:B250,"=35")</f>
        <v>75</v>
      </c>
      <c r="B252" s="9">
        <v>35</v>
      </c>
      <c r="C252" s="6"/>
      <c r="D252" s="2"/>
      <c r="G252" s="2"/>
      <c r="I252" s="1">
        <f>SUMPRODUCT((A2:A249&gt;=1)*(H2:H249="m"))</f>
        <v>52</v>
      </c>
      <c r="J252" s="1" t="s">
        <v>481</v>
      </c>
      <c r="P252" s="4"/>
      <c r="V252" s="2"/>
      <c r="W252" s="3"/>
    </row>
    <row r="253" spans="1:23" s="1" customFormat="1" x14ac:dyDescent="0.25">
      <c r="A253" s="1">
        <f>COUNTIF(B1:B250,"=45")</f>
        <v>19</v>
      </c>
      <c r="B253" s="9">
        <v>45</v>
      </c>
      <c r="C253" s="6"/>
      <c r="D253" s="2"/>
      <c r="G253" s="2"/>
      <c r="P253" s="4"/>
      <c r="V253" s="2"/>
      <c r="W253" s="3"/>
    </row>
    <row r="254" spans="1:23" s="1" customFormat="1" x14ac:dyDescent="0.25">
      <c r="A254" s="1">
        <f>COUNTIF(B1:B250,"free")</f>
        <v>13</v>
      </c>
      <c r="B254" s="9" t="s">
        <v>1058</v>
      </c>
      <c r="C254" s="6"/>
      <c r="D254" s="2"/>
      <c r="G254" s="2"/>
      <c r="P254" s="4"/>
      <c r="V254" s="2"/>
      <c r="W254" s="3"/>
    </row>
    <row r="255" spans="1:23" s="1" customFormat="1" x14ac:dyDescent="0.25">
      <c r="A255" s="1">
        <f>A252+A253+A254</f>
        <v>107</v>
      </c>
      <c r="B255" s="9" t="s">
        <v>417</v>
      </c>
      <c r="C255" s="6"/>
      <c r="D255" s="2"/>
      <c r="G255" s="2"/>
      <c r="P255" s="4"/>
      <c r="V255" s="2"/>
      <c r="W255" s="3"/>
    </row>
    <row r="256" spans="1:23" s="1" customFormat="1" x14ac:dyDescent="0.25">
      <c r="A256" s="1">
        <f>A255+I253</f>
        <v>107</v>
      </c>
      <c r="B256" s="9" t="s">
        <v>418</v>
      </c>
      <c r="C256" s="6"/>
      <c r="D256" s="2"/>
      <c r="G256" s="2"/>
      <c r="I256" s="1">
        <f>SUMPRODUCT((A2:A250&gt;=1)*(C2:C250&gt;=1)*(B2:B250&gt;=1))</f>
        <v>84</v>
      </c>
      <c r="J256" s="1" t="s">
        <v>419</v>
      </c>
      <c r="P256" s="4"/>
      <c r="V256" s="2"/>
      <c r="W256" s="3"/>
    </row>
    <row r="257" spans="1:23" s="1" customFormat="1" x14ac:dyDescent="0.25">
      <c r="A257" s="1">
        <f>COUNTIF(B2:B250,"=owe 25")+COUNTIF(B2:B250,"=owe 30")+COUNTIF(B2:B250,"=np")</f>
        <v>0</v>
      </c>
      <c r="B257" s="9" t="s">
        <v>2801</v>
      </c>
      <c r="C257" s="6"/>
      <c r="D257" s="2"/>
      <c r="G257" s="2"/>
      <c r="I257" s="1">
        <f>SUMPRODUCT((A2:A250&gt;=1)*(C2:C250=0)*(B2:B250&gt;=1))</f>
        <v>23</v>
      </c>
      <c r="J257" s="1" t="s">
        <v>420</v>
      </c>
      <c r="P257" s="4"/>
      <c r="V257" s="2"/>
      <c r="W257" s="3"/>
    </row>
    <row r="258" spans="1:23" s="1" customFormat="1" x14ac:dyDescent="0.25">
      <c r="A258" s="1">
        <f>A255+A257</f>
        <v>107</v>
      </c>
      <c r="B258" s="9" t="s">
        <v>2802</v>
      </c>
      <c r="C258" s="6"/>
      <c r="D258" s="2"/>
      <c r="G258" s="2"/>
      <c r="P258" s="4"/>
      <c r="V258" s="2"/>
      <c r="W258" s="3"/>
    </row>
    <row r="259" spans="1:23" s="1" customFormat="1" x14ac:dyDescent="0.25">
      <c r="C259" s="6"/>
      <c r="D259" s="2"/>
      <c r="G259" s="2"/>
      <c r="P259" s="4"/>
      <c r="V259" s="2"/>
      <c r="W259" s="3"/>
    </row>
    <row r="260" spans="1:23" s="1" customFormat="1" x14ac:dyDescent="0.25">
      <c r="C260" s="6"/>
      <c r="D260" s="2"/>
      <c r="G260" s="2"/>
      <c r="P260" s="4"/>
      <c r="V260" s="2"/>
      <c r="W260" s="3"/>
    </row>
    <row r="261" spans="1:23" s="1" customFormat="1" x14ac:dyDescent="0.25">
      <c r="C261" s="2"/>
      <c r="F261" s="2"/>
      <c r="I261" s="1">
        <f>I256+I257-A254</f>
        <v>94</v>
      </c>
      <c r="J261" s="1" t="s">
        <v>4521</v>
      </c>
      <c r="O261" s="4"/>
      <c r="U261" s="2"/>
      <c r="V261" s="3"/>
    </row>
    <row r="262" spans="1:23" s="1" customFormat="1" x14ac:dyDescent="0.25">
      <c r="C262" s="6"/>
      <c r="D262" s="6"/>
      <c r="E262" s="2"/>
      <c r="L262" s="4"/>
      <c r="V262" s="2"/>
      <c r="W262" s="3"/>
    </row>
    <row r="263" spans="1:23" s="1" customFormat="1" x14ac:dyDescent="0.25">
      <c r="C263" s="6"/>
      <c r="D263" s="6"/>
      <c r="E263" s="2"/>
      <c r="L263" s="4"/>
      <c r="V263" s="2"/>
      <c r="W263" s="3"/>
    </row>
    <row r="264" spans="1:23" s="1" customFormat="1" x14ac:dyDescent="0.25">
      <c r="C264" s="6"/>
      <c r="D264" s="6"/>
      <c r="E264" s="2"/>
      <c r="L264" s="4"/>
      <c r="V264" s="2"/>
      <c r="W264" s="3"/>
    </row>
    <row r="265" spans="1:23" s="1" customFormat="1" x14ac:dyDescent="0.25">
      <c r="C265" s="6"/>
      <c r="D265" s="6"/>
      <c r="E265" s="2"/>
      <c r="L265" s="4"/>
      <c r="V265" s="2"/>
      <c r="W265" s="3"/>
    </row>
    <row r="266" spans="1:23" s="1" customFormat="1" x14ac:dyDescent="0.25">
      <c r="C266" s="6"/>
      <c r="D266" s="6"/>
      <c r="E266" s="2"/>
      <c r="L266" s="4"/>
      <c r="V266" s="2"/>
      <c r="W266" s="3"/>
    </row>
    <row r="267" spans="1:23" s="1" customFormat="1" x14ac:dyDescent="0.25">
      <c r="C267" s="6"/>
      <c r="D267" s="6"/>
      <c r="E267" s="2"/>
      <c r="L267" s="4"/>
      <c r="V267" s="2"/>
      <c r="W267" s="3"/>
    </row>
    <row r="268" spans="1:23" s="1" customFormat="1" x14ac:dyDescent="0.25">
      <c r="C268" s="6"/>
      <c r="D268" s="6"/>
      <c r="E268" s="2"/>
      <c r="L268" s="4"/>
      <c r="V268" s="2"/>
      <c r="W268" s="3"/>
    </row>
    <row r="269" spans="1:23" s="1" customFormat="1" x14ac:dyDescent="0.25">
      <c r="C269" s="6"/>
      <c r="D269" s="6"/>
      <c r="E269" s="2"/>
      <c r="L269" s="4"/>
      <c r="V269" s="2"/>
      <c r="W269" s="3"/>
    </row>
    <row r="270" spans="1:23" s="1" customFormat="1" x14ac:dyDescent="0.25">
      <c r="C270" s="6"/>
      <c r="D270" s="6"/>
      <c r="E270" s="2"/>
      <c r="L270" s="4"/>
      <c r="V270" s="2"/>
      <c r="W270" s="3"/>
    </row>
    <row r="271" spans="1:23" s="1" customFormat="1" x14ac:dyDescent="0.25">
      <c r="C271" s="6"/>
      <c r="D271" s="6"/>
      <c r="E271" s="2"/>
      <c r="L271" s="4"/>
      <c r="V271" s="2"/>
      <c r="W271" s="3"/>
    </row>
    <row r="272" spans="1:23" s="1" customFormat="1" x14ac:dyDescent="0.25">
      <c r="C272" s="6"/>
      <c r="D272" s="6"/>
      <c r="E272" s="2"/>
      <c r="L272" s="4"/>
      <c r="V272" s="2"/>
      <c r="W272" s="3"/>
    </row>
    <row r="273" spans="3:23" s="1" customFormat="1" x14ac:dyDescent="0.25">
      <c r="C273" s="6"/>
      <c r="D273" s="6"/>
      <c r="E273" s="2"/>
      <c r="L273" s="4"/>
      <c r="V273" s="2"/>
      <c r="W273" s="3"/>
    </row>
    <row r="274" spans="3:23" s="1" customFormat="1" x14ac:dyDescent="0.25">
      <c r="C274" s="6"/>
      <c r="D274" s="6"/>
      <c r="E274" s="2"/>
      <c r="L274" s="4"/>
      <c r="V274" s="2"/>
      <c r="W274" s="3"/>
    </row>
    <row r="275" spans="3:23" s="1" customFormat="1" x14ac:dyDescent="0.25">
      <c r="C275" s="6"/>
      <c r="D275" s="6"/>
      <c r="E275" s="2"/>
      <c r="L275" s="4"/>
      <c r="V275" s="2"/>
      <c r="W275" s="3"/>
    </row>
    <row r="276" spans="3:23" s="1" customFormat="1" x14ac:dyDescent="0.25">
      <c r="C276" s="6"/>
      <c r="D276" s="6"/>
      <c r="E276" s="2"/>
      <c r="L276" s="4"/>
      <c r="V276" s="2"/>
      <c r="W276" s="3"/>
    </row>
    <row r="277" spans="3:23" s="1" customFormat="1" x14ac:dyDescent="0.25">
      <c r="C277" s="6"/>
      <c r="D277" s="6"/>
      <c r="E277" s="2"/>
      <c r="L277" s="4"/>
      <c r="V277" s="2"/>
      <c r="W277" s="3"/>
    </row>
    <row r="278" spans="3:23" s="1" customFormat="1" x14ac:dyDescent="0.25">
      <c r="C278" s="6"/>
      <c r="D278" s="6"/>
      <c r="E278" s="2"/>
      <c r="L278" s="4"/>
      <c r="V278" s="2"/>
      <c r="W278" s="3"/>
    </row>
    <row r="279" spans="3:23" s="1" customFormat="1" x14ac:dyDescent="0.25">
      <c r="C279" s="6"/>
      <c r="D279" s="6"/>
      <c r="E279" s="2"/>
      <c r="L279" s="4"/>
      <c r="V279" s="2"/>
      <c r="W279" s="3"/>
    </row>
    <row r="280" spans="3:23" s="1" customFormat="1" x14ac:dyDescent="0.25">
      <c r="C280" s="6"/>
      <c r="D280" s="6"/>
      <c r="E280" s="2"/>
      <c r="L280" s="4"/>
      <c r="V280" s="2"/>
      <c r="W280" s="3"/>
    </row>
    <row r="281" spans="3:23" s="1" customFormat="1" x14ac:dyDescent="0.25">
      <c r="C281" s="6"/>
      <c r="D281" s="6"/>
      <c r="E281" s="2"/>
      <c r="L281" s="4"/>
      <c r="V281" s="2"/>
      <c r="W281" s="3"/>
    </row>
    <row r="282" spans="3:23" s="1" customFormat="1" x14ac:dyDescent="0.25">
      <c r="C282" s="6"/>
      <c r="D282" s="6"/>
      <c r="E282" s="2"/>
      <c r="L282" s="4"/>
      <c r="V282" s="2"/>
      <c r="W282" s="3"/>
    </row>
    <row r="283" spans="3:23" s="1" customFormat="1" x14ac:dyDescent="0.25">
      <c r="C283" s="6"/>
      <c r="D283" s="6"/>
      <c r="E283" s="2"/>
      <c r="L283" s="4"/>
      <c r="V283" s="2"/>
      <c r="W283" s="3"/>
    </row>
    <row r="284" spans="3:23" s="1" customFormat="1" x14ac:dyDescent="0.25">
      <c r="C284" s="6"/>
      <c r="D284" s="6"/>
      <c r="E284" s="2"/>
      <c r="L284" s="4"/>
      <c r="V284" s="2"/>
      <c r="W284" s="3"/>
    </row>
    <row r="285" spans="3:23" s="1" customFormat="1" x14ac:dyDescent="0.25">
      <c r="C285" s="6"/>
      <c r="D285" s="6"/>
      <c r="E285" s="2"/>
      <c r="L285" s="4"/>
      <c r="V285" s="2"/>
      <c r="W285" s="3"/>
    </row>
    <row r="286" spans="3:23" s="1" customFormat="1" x14ac:dyDescent="0.25">
      <c r="C286" s="6"/>
      <c r="D286" s="6"/>
      <c r="E286" s="2"/>
      <c r="L286" s="4"/>
      <c r="V286" s="2"/>
      <c r="W286" s="3"/>
    </row>
    <row r="287" spans="3:23" s="1" customFormat="1" x14ac:dyDescent="0.25">
      <c r="C287" s="6"/>
      <c r="D287" s="6"/>
      <c r="E287" s="2"/>
      <c r="L287" s="4"/>
      <c r="V287" s="2"/>
      <c r="W287" s="3"/>
    </row>
    <row r="288" spans="3:23" s="1" customFormat="1" x14ac:dyDescent="0.25">
      <c r="C288" s="6"/>
      <c r="D288" s="6"/>
      <c r="E288" s="2"/>
      <c r="L288" s="4"/>
      <c r="V288" s="2"/>
      <c r="W288" s="3"/>
    </row>
    <row r="289" spans="1:23" s="1" customFormat="1" x14ac:dyDescent="0.25">
      <c r="C289" s="6"/>
      <c r="D289" s="6"/>
      <c r="E289" s="2"/>
      <c r="L289" s="4"/>
      <c r="V289" s="2"/>
      <c r="W289" s="3"/>
    </row>
    <row r="290" spans="1:23" s="1" customFormat="1" x14ac:dyDescent="0.25">
      <c r="C290" s="6"/>
      <c r="D290" s="6"/>
      <c r="E290" s="2"/>
      <c r="L290" s="4"/>
      <c r="V290" s="2"/>
      <c r="W290" s="3"/>
    </row>
    <row r="291" spans="1:23" s="1" customFormat="1" x14ac:dyDescent="0.25">
      <c r="C291" s="6"/>
      <c r="D291" s="6"/>
      <c r="E291" s="2"/>
      <c r="L291" s="4"/>
      <c r="V291" s="2"/>
      <c r="W291" s="3"/>
    </row>
    <row r="292" spans="1:23" s="1" customFormat="1" x14ac:dyDescent="0.25">
      <c r="C292" s="6"/>
      <c r="D292" s="6"/>
      <c r="E292" s="2"/>
      <c r="L292" s="4"/>
      <c r="V292" s="2"/>
      <c r="W292" s="3"/>
    </row>
    <row r="293" spans="1:23" s="1" customFormat="1" x14ac:dyDescent="0.25">
      <c r="C293" s="6"/>
      <c r="D293" s="6"/>
      <c r="E293" s="2"/>
      <c r="L293" s="4"/>
      <c r="V293" s="2"/>
      <c r="W293" s="3"/>
    </row>
    <row r="294" spans="1:23" x14ac:dyDescent="0.25">
      <c r="C294" s="3">
        <f>COUNTA(C27:C133)</f>
        <v>63</v>
      </c>
      <c r="E294" s="2"/>
    </row>
    <row r="295" spans="1:23" s="1" customFormat="1" x14ac:dyDescent="0.25">
      <c r="A295" s="1">
        <f>COUNTIF(B27:B294,"&gt;=25")</f>
        <v>74</v>
      </c>
      <c r="B295" s="9">
        <f>SUM(B1:B294)</f>
        <v>7040</v>
      </c>
      <c r="C295" s="6"/>
      <c r="D295" s="2"/>
      <c r="G295" s="2"/>
      <c r="H295" s="1">
        <f>SUMPRODUCT((A27:A293&gt;=1)*(H27:H293="f"))</f>
        <v>43</v>
      </c>
      <c r="I295" s="1" t="s">
        <v>3158</v>
      </c>
      <c r="P295" s="4"/>
      <c r="V295" s="2"/>
      <c r="W295" s="3"/>
    </row>
    <row r="296" spans="1:23" s="1" customFormat="1" x14ac:dyDescent="0.25">
      <c r="A296" s="1">
        <f>COUNTIF(B1:B294,"=25")</f>
        <v>0</v>
      </c>
      <c r="B296" s="9">
        <v>25</v>
      </c>
      <c r="C296" s="6"/>
      <c r="D296" s="2"/>
      <c r="G296" s="2"/>
      <c r="H296" s="1">
        <f>SUMPRODUCT((A27:A293&gt;=1)*(H27:H293="m"))</f>
        <v>39</v>
      </c>
      <c r="I296" s="1" t="s">
        <v>481</v>
      </c>
      <c r="P296" s="4"/>
      <c r="V296" s="2"/>
      <c r="W296" s="3"/>
    </row>
    <row r="297" spans="1:23" s="1" customFormat="1" x14ac:dyDescent="0.25">
      <c r="A297" s="1">
        <f>COUNTIF(B1:B294,30)</f>
        <v>0</v>
      </c>
      <c r="B297" s="9">
        <v>30</v>
      </c>
      <c r="C297" s="6"/>
      <c r="D297" s="2"/>
      <c r="G297" s="2"/>
      <c r="I297" s="9"/>
      <c r="P297" s="4"/>
      <c r="V297" s="2"/>
      <c r="W297" s="3"/>
    </row>
    <row r="298" spans="1:23" s="1" customFormat="1" x14ac:dyDescent="0.25">
      <c r="A298" s="1">
        <f>COUNTIF(B1:B294,"free")</f>
        <v>14</v>
      </c>
      <c r="B298" s="9" t="s">
        <v>1058</v>
      </c>
      <c r="C298" s="6"/>
      <c r="D298" s="2"/>
      <c r="G298" s="2"/>
      <c r="I298" s="9"/>
      <c r="P298" s="4"/>
      <c r="V298" s="2"/>
      <c r="W298" s="3"/>
    </row>
    <row r="299" spans="1:23" s="1" customFormat="1" x14ac:dyDescent="0.25">
      <c r="A299" s="1">
        <f>A296+A297+A298</f>
        <v>14</v>
      </c>
      <c r="B299" s="9" t="s">
        <v>417</v>
      </c>
      <c r="C299" s="6"/>
      <c r="D299" s="2"/>
      <c r="G299" s="2"/>
      <c r="P299" s="4"/>
      <c r="V299" s="2"/>
      <c r="W299" s="3"/>
    </row>
    <row r="300" spans="1:23" s="1" customFormat="1" x14ac:dyDescent="0.25">
      <c r="B300" s="9" t="s">
        <v>418</v>
      </c>
      <c r="C300" s="6"/>
      <c r="D300" s="2"/>
      <c r="G300" s="2"/>
      <c r="H300" s="1">
        <f>SUMPRODUCT((A27:A293&gt;=1)*(C27:C293&gt;=1)*(B27:B293&gt;=1))</f>
        <v>63</v>
      </c>
      <c r="I300" s="1" t="s">
        <v>419</v>
      </c>
      <c r="P300" s="4"/>
      <c r="V300" s="2"/>
      <c r="W300" s="3"/>
    </row>
    <row r="301" spans="1:23" s="1" customFormat="1" x14ac:dyDescent="0.25">
      <c r="A301" s="1">
        <f>COUNTIF(B89:B294,"=owe 25")+COUNTIF(B89:B294,"=owe 30")</f>
        <v>0</v>
      </c>
      <c r="B301" s="9" t="s">
        <v>2801</v>
      </c>
      <c r="C301" s="6"/>
      <c r="D301" s="2"/>
      <c r="G301" s="2"/>
      <c r="H301" s="1">
        <f>SUMPRODUCT((A27:A293&gt;=1)*(C27:C293=0)*(B27:B293&gt;=1))</f>
        <v>26</v>
      </c>
      <c r="I301" s="1" t="s">
        <v>420</v>
      </c>
      <c r="P301" s="4"/>
      <c r="V301" s="2"/>
      <c r="W301" s="3"/>
    </row>
    <row r="302" spans="1:23" s="1" customFormat="1" x14ac:dyDescent="0.25">
      <c r="A302" s="1">
        <f>A299+A301</f>
        <v>14</v>
      </c>
      <c r="B302" s="9" t="s">
        <v>2802</v>
      </c>
      <c r="C302" s="6"/>
      <c r="D302" s="2"/>
      <c r="G302" s="2"/>
      <c r="I302" s="1" t="s">
        <v>421</v>
      </c>
      <c r="P302" s="4"/>
      <c r="V302" s="2"/>
      <c r="W302" s="3"/>
    </row>
    <row r="303" spans="1:23" s="1" customFormat="1" x14ac:dyDescent="0.25">
      <c r="C303" s="6"/>
      <c r="D303" s="2"/>
      <c r="G303" s="2"/>
      <c r="I303" s="1" t="s">
        <v>422</v>
      </c>
      <c r="P303" s="4"/>
      <c r="V303" s="2"/>
      <c r="W303" s="3"/>
    </row>
    <row r="304" spans="1:23" s="1" customFormat="1" x14ac:dyDescent="0.25">
      <c r="B304" s="9"/>
      <c r="C304" s="6"/>
      <c r="D304" s="2"/>
      <c r="G304" s="2"/>
      <c r="I304" s="1" t="s">
        <v>423</v>
      </c>
      <c r="P304" s="4"/>
      <c r="V304" s="2"/>
      <c r="W304" s="3"/>
    </row>
    <row r="305" spans="2:22" s="1" customFormat="1" x14ac:dyDescent="0.25">
      <c r="B305" s="9" t="s">
        <v>2350</v>
      </c>
      <c r="C305" s="2"/>
      <c r="F305" s="2"/>
      <c r="H305" s="1">
        <f>H302+H303-H304</f>
        <v>0</v>
      </c>
      <c r="I305" s="1" t="s">
        <v>4521</v>
      </c>
      <c r="O305" s="4"/>
      <c r="U305" s="2"/>
      <c r="V305" s="3"/>
    </row>
    <row r="306" spans="2:22" x14ac:dyDescent="0.25">
      <c r="E306" s="2"/>
    </row>
    <row r="307" spans="2:22" x14ac:dyDescent="0.25">
      <c r="E307" s="2"/>
    </row>
    <row r="308" spans="2:22" x14ac:dyDescent="0.25">
      <c r="E308" s="2"/>
    </row>
    <row r="309" spans="2:22" x14ac:dyDescent="0.25">
      <c r="E309" s="2"/>
    </row>
    <row r="310" spans="2:22" x14ac:dyDescent="0.25">
      <c r="E310" s="2"/>
      <c r="I310">
        <f>25+30+5+12+16*12</f>
        <v>264</v>
      </c>
    </row>
    <row r="311" spans="2:22" x14ac:dyDescent="0.25">
      <c r="E311" s="2"/>
    </row>
    <row r="312" spans="2:22" x14ac:dyDescent="0.25">
      <c r="E312" s="2"/>
    </row>
    <row r="313" spans="2:22" x14ac:dyDescent="0.25">
      <c r="E313" s="2"/>
    </row>
  </sheetData>
  <phoneticPr fontId="2" type="noConversion"/>
  <hyperlinks>
    <hyperlink ref="L46" r:id="rId1" xr:uid="{00000000-0004-0000-1600-000000000000}"/>
    <hyperlink ref="L64" r:id="rId2" display="gmleakvold@hotmail.com - BAD" xr:uid="{00000000-0004-0000-1600-000001000000}"/>
    <hyperlink ref="L73" r:id="rId3" xr:uid="{00000000-0004-0000-1600-000002000000}"/>
    <hyperlink ref="L20" r:id="rId4" xr:uid="{00000000-0004-0000-1600-000003000000}"/>
    <hyperlink ref="L16" r:id="rId5" xr:uid="{00000000-0004-0000-1600-000004000000}"/>
    <hyperlink ref="L105" r:id="rId6" xr:uid="{00000000-0004-0000-1600-000005000000}"/>
    <hyperlink ref="L72" r:id="rId7" xr:uid="{00000000-0004-0000-1600-000006000000}"/>
    <hyperlink ref="L10" r:id="rId8" xr:uid="{00000000-0004-0000-1600-000007000000}"/>
    <hyperlink ref="L4" r:id="rId9" xr:uid="{00000000-0004-0000-1600-000008000000}"/>
    <hyperlink ref="L48" r:id="rId10" xr:uid="{00000000-0004-0000-1600-000009000000}"/>
    <hyperlink ref="L90" r:id="rId11" xr:uid="{00000000-0004-0000-1600-00000A000000}"/>
    <hyperlink ref="L18" r:id="rId12" xr:uid="{00000000-0004-0000-1600-00000B000000}"/>
    <hyperlink ref="L17" r:id="rId13" xr:uid="{00000000-0004-0000-1600-00000C000000}"/>
    <hyperlink ref="L91" r:id="rId14" xr:uid="{00000000-0004-0000-1600-00000D000000}"/>
    <hyperlink ref="L101" r:id="rId15" xr:uid="{00000000-0004-0000-1600-00000E000000}"/>
    <hyperlink ref="L102" r:id="rId16" xr:uid="{00000000-0004-0000-1600-00000F000000}"/>
    <hyperlink ref="L40" r:id="rId17" xr:uid="{00000000-0004-0000-1600-000010000000}"/>
    <hyperlink ref="L41" r:id="rId18" xr:uid="{00000000-0004-0000-1600-000011000000}"/>
    <hyperlink ref="L52" r:id="rId19" xr:uid="{00000000-0004-0000-1600-000012000000}"/>
    <hyperlink ref="L57" r:id="rId20" xr:uid="{00000000-0004-0000-1600-000013000000}"/>
    <hyperlink ref="L70" r:id="rId21" xr:uid="{00000000-0004-0000-1600-000014000000}"/>
    <hyperlink ref="L6" r:id="rId22" xr:uid="{00000000-0004-0000-1600-000015000000}"/>
    <hyperlink ref="L32" r:id="rId23" xr:uid="{00000000-0004-0000-1600-000016000000}"/>
    <hyperlink ref="L35" r:id="rId24" xr:uid="{00000000-0004-0000-1600-000017000000}"/>
    <hyperlink ref="L82" r:id="rId25" xr:uid="{00000000-0004-0000-1600-000018000000}"/>
    <hyperlink ref="L69" r:id="rId26" xr:uid="{00000000-0004-0000-1600-000019000000}"/>
    <hyperlink ref="L27" r:id="rId27" xr:uid="{00000000-0004-0000-1600-00001A000000}"/>
    <hyperlink ref="L94" r:id="rId28" xr:uid="{00000000-0004-0000-1600-00001B000000}"/>
    <hyperlink ref="L88" r:id="rId29" xr:uid="{00000000-0004-0000-1600-00001C000000}"/>
    <hyperlink ref="L67" r:id="rId30" xr:uid="{00000000-0004-0000-1600-00001D000000}"/>
    <hyperlink ref="L85" r:id="rId31" xr:uid="{00000000-0004-0000-1600-00001E000000}"/>
    <hyperlink ref="L87" r:id="rId32" xr:uid="{00000000-0004-0000-1600-00001F000000}"/>
    <hyperlink ref="L38" r:id="rId33" xr:uid="{00000000-0004-0000-1600-000020000000}"/>
    <hyperlink ref="L71" r:id="rId34" xr:uid="{00000000-0004-0000-1600-000021000000}"/>
    <hyperlink ref="L3" r:id="rId35" xr:uid="{00000000-0004-0000-1600-000022000000}"/>
    <hyperlink ref="L34" r:id="rId36" xr:uid="{00000000-0004-0000-1600-000023000000}"/>
    <hyperlink ref="L86" r:id="rId37" xr:uid="{00000000-0004-0000-1600-000024000000}"/>
    <hyperlink ref="L89" r:id="rId38" xr:uid="{00000000-0004-0000-1600-000025000000}"/>
    <hyperlink ref="L39" r:id="rId39" xr:uid="{00000000-0004-0000-1600-000026000000}"/>
    <hyperlink ref="L98" r:id="rId40" xr:uid="{00000000-0004-0000-1600-000027000000}"/>
    <hyperlink ref="L97" r:id="rId41" xr:uid="{00000000-0004-0000-1600-000028000000}"/>
    <hyperlink ref="L2" r:id="rId42" xr:uid="{00000000-0004-0000-1600-000029000000}"/>
    <hyperlink ref="L31" r:id="rId43" xr:uid="{00000000-0004-0000-1600-00002A000000}"/>
    <hyperlink ref="L49" r:id="rId44" xr:uid="{00000000-0004-0000-1600-00002B000000}"/>
    <hyperlink ref="L62" r:id="rId45" xr:uid="{00000000-0004-0000-1600-00002C000000}"/>
    <hyperlink ref="L63" r:id="rId46" xr:uid="{00000000-0004-0000-1600-00002D000000}"/>
    <hyperlink ref="L84" r:id="rId47" display="mailto:msack11720@cox.net" xr:uid="{00000000-0004-0000-1600-00002E000000}"/>
    <hyperlink ref="L96" r:id="rId48" xr:uid="{00000000-0004-0000-1600-00002F000000}"/>
    <hyperlink ref="L15" r:id="rId49" xr:uid="{00000000-0004-0000-1600-000030000000}"/>
    <hyperlink ref="L14" r:id="rId50" xr:uid="{00000000-0004-0000-1600-000031000000}"/>
    <hyperlink ref="L103" r:id="rId51" xr:uid="{00000000-0004-0000-1600-000032000000}"/>
    <hyperlink ref="L30" r:id="rId52" xr:uid="{00000000-0004-0000-1600-000033000000}"/>
    <hyperlink ref="L29" r:id="rId53" xr:uid="{00000000-0004-0000-1600-000034000000}"/>
    <hyperlink ref="L44" r:id="rId54" xr:uid="{00000000-0004-0000-1600-000035000000}"/>
    <hyperlink ref="L43" r:id="rId55" xr:uid="{00000000-0004-0000-1600-000036000000}"/>
    <hyperlink ref="L68" r:id="rId56" xr:uid="{00000000-0004-0000-1600-000037000000}"/>
    <hyperlink ref="L36" r:id="rId57" xr:uid="{00000000-0004-0000-1600-000038000000}"/>
    <hyperlink ref="L51" r:id="rId58" xr:uid="{00000000-0004-0000-1600-000039000000}"/>
    <hyperlink ref="L50" r:id="rId59" xr:uid="{00000000-0004-0000-1600-00003A000000}"/>
    <hyperlink ref="L45" r:id="rId60" xr:uid="{00000000-0004-0000-1600-00003B000000}"/>
    <hyperlink ref="L8" r:id="rId61" xr:uid="{00000000-0004-0000-1600-00003C000000}"/>
    <hyperlink ref="L95" r:id="rId62" xr:uid="{00000000-0004-0000-1600-00003D000000}"/>
    <hyperlink ref="L54" r:id="rId63" xr:uid="{00000000-0004-0000-1600-00003E000000}"/>
    <hyperlink ref="L55" r:id="rId64" xr:uid="{00000000-0004-0000-1600-00003F000000}"/>
    <hyperlink ref="L23" r:id="rId65" xr:uid="{00000000-0004-0000-1600-000040000000}"/>
    <hyperlink ref="L25" r:id="rId66" xr:uid="{00000000-0004-0000-1600-000041000000}"/>
    <hyperlink ref="L26" r:id="rId67" xr:uid="{00000000-0004-0000-1600-000042000000}"/>
    <hyperlink ref="L22" r:id="rId68" xr:uid="{00000000-0004-0000-1600-000043000000}"/>
    <hyperlink ref="L21" r:id="rId69" xr:uid="{00000000-0004-0000-1600-000044000000}"/>
    <hyperlink ref="L93" r:id="rId70" xr:uid="{00000000-0004-0000-1600-000045000000}"/>
  </hyperlinks>
  <printOptions gridLines="1"/>
  <pageMargins left="0.5" right="0.5" top="0.5" bottom="0.25" header="0.25" footer="0"/>
  <pageSetup orientation="portrait" horizontalDpi="4294967294" r:id="rId71"/>
  <headerFooter alignWithMargins="0">
    <oddHeader>&amp;L&amp;D&amp;C2017 Glitter Gala (Name)&amp;Rpage &amp;P of &amp;N</oddHeader>
  </headerFooter>
  <legacyDrawing r:id="rId7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B300"/>
  <sheetViews>
    <sheetView workbookViewId="0"/>
  </sheetViews>
  <sheetFormatPr defaultRowHeight="15" x14ac:dyDescent="0.25"/>
  <cols>
    <col min="1" max="1" width="17" customWidth="1"/>
    <col min="2" max="2" width="10.6640625" customWidth="1"/>
    <col min="3" max="3" width="12.5546875" style="6" customWidth="1"/>
    <col min="4" max="4" width="13.109375" customWidth="1"/>
    <col min="5" max="5" width="5" customWidth="1"/>
    <col min="6" max="6" width="5.33203125" customWidth="1"/>
    <col min="7" max="7" width="2.6640625" customWidth="1"/>
    <col min="8" max="8" width="5.88671875" customWidth="1"/>
    <col min="9" max="9" width="20.88671875" bestFit="1" customWidth="1"/>
    <col min="10" max="10" width="17" customWidth="1"/>
    <col min="11" max="11" width="15" customWidth="1"/>
    <col min="12" max="12" width="25.5546875" customWidth="1"/>
    <col min="13" max="13" width="38.6640625" customWidth="1"/>
    <col min="14" max="14" width="4.88671875" customWidth="1"/>
    <col min="15" max="15" width="4.44140625" customWidth="1"/>
    <col min="16" max="16" width="10.33203125" bestFit="1" customWidth="1"/>
    <col min="17" max="17" width="10.109375" customWidth="1"/>
    <col min="20" max="20" width="10.109375" bestFit="1" customWidth="1"/>
    <col min="21" max="21" width="3.5546875" customWidth="1"/>
    <col min="22" max="22" width="9.33203125" customWidth="1"/>
  </cols>
  <sheetData>
    <row r="1" spans="1:62" s="1" customFormat="1" x14ac:dyDescent="0.25">
      <c r="A1" s="1" t="s">
        <v>4017</v>
      </c>
      <c r="B1" s="1" t="s">
        <v>1119</v>
      </c>
      <c r="C1" s="6" t="s">
        <v>4018</v>
      </c>
      <c r="D1" s="6" t="s">
        <v>3621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472</v>
      </c>
      <c r="L1" s="4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3356</v>
      </c>
      <c r="S1" s="1" t="s">
        <v>4486</v>
      </c>
      <c r="T1" s="1" t="s">
        <v>4487</v>
      </c>
      <c r="U1" s="1" t="s">
        <v>477</v>
      </c>
      <c r="V1" s="1" t="s">
        <v>478</v>
      </c>
      <c r="W1" s="1" t="s">
        <v>479</v>
      </c>
      <c r="X1" s="1" t="s">
        <v>3643</v>
      </c>
      <c r="Y1" s="1" t="s">
        <v>5122</v>
      </c>
      <c r="Z1" s="2" t="s">
        <v>469</v>
      </c>
      <c r="AA1" s="3" t="s">
        <v>4010</v>
      </c>
      <c r="AB1" s="1" t="s">
        <v>3987</v>
      </c>
      <c r="AC1" s="1" t="s">
        <v>5123</v>
      </c>
      <c r="AD1" s="1" t="s">
        <v>5124</v>
      </c>
      <c r="AE1" s="1" t="s">
        <v>5125</v>
      </c>
      <c r="AF1" s="1" t="s">
        <v>5126</v>
      </c>
      <c r="AG1" s="1" t="s">
        <v>5127</v>
      </c>
      <c r="AH1" s="1" t="s">
        <v>5128</v>
      </c>
      <c r="AI1" s="1" t="s">
        <v>5129</v>
      </c>
      <c r="AJ1" s="1" t="s">
        <v>5130</v>
      </c>
      <c r="AK1" s="1" t="s">
        <v>728</v>
      </c>
      <c r="AL1" s="1" t="s">
        <v>5131</v>
      </c>
      <c r="AM1" s="1" t="s">
        <v>5132</v>
      </c>
      <c r="AN1" s="1" t="s">
        <v>5133</v>
      </c>
      <c r="AO1" s="1" t="s">
        <v>5134</v>
      </c>
      <c r="AP1" s="1" t="s">
        <v>5135</v>
      </c>
      <c r="AQ1" s="1" t="s">
        <v>5136</v>
      </c>
      <c r="AR1" s="1" t="s">
        <v>5137</v>
      </c>
      <c r="AS1" s="1" t="s">
        <v>5138</v>
      </c>
      <c r="AT1" s="1" t="s">
        <v>5139</v>
      </c>
      <c r="AU1" s="1" t="s">
        <v>5140</v>
      </c>
      <c r="AV1" s="1" t="s">
        <v>5141</v>
      </c>
      <c r="AW1" s="1" t="s">
        <v>5142</v>
      </c>
      <c r="AX1" s="1" t="s">
        <v>5143</v>
      </c>
      <c r="AY1" s="1" t="s">
        <v>5144</v>
      </c>
      <c r="AZ1" s="1" t="s">
        <v>5145</v>
      </c>
      <c r="BA1" s="1" t="s">
        <v>5146</v>
      </c>
      <c r="BB1" s="1" t="s">
        <v>4703</v>
      </c>
      <c r="BC1" s="1" t="s">
        <v>4704</v>
      </c>
      <c r="BD1" s="1" t="s">
        <v>4705</v>
      </c>
      <c r="BE1" s="1" t="s">
        <v>4706</v>
      </c>
      <c r="BF1" s="1" t="s">
        <v>4707</v>
      </c>
      <c r="BG1" s="1" t="s">
        <v>4708</v>
      </c>
      <c r="BH1" s="1" t="s">
        <v>4709</v>
      </c>
      <c r="BI1" s="1" t="s">
        <v>4710</v>
      </c>
      <c r="BJ1" s="1" t="s">
        <v>4711</v>
      </c>
    </row>
    <row r="2" spans="1:62" s="1" customFormat="1" x14ac:dyDescent="0.25">
      <c r="A2" s="7" t="s">
        <v>2645</v>
      </c>
      <c r="B2" s="1">
        <v>35</v>
      </c>
      <c r="C2" s="6">
        <v>42656</v>
      </c>
      <c r="D2" s="6">
        <v>42285</v>
      </c>
      <c r="E2" s="2"/>
      <c r="G2" s="1" t="s">
        <v>3162</v>
      </c>
      <c r="H2" s="1" t="s">
        <v>481</v>
      </c>
      <c r="I2" s="1" t="s">
        <v>1605</v>
      </c>
      <c r="J2" s="1" t="s">
        <v>709</v>
      </c>
      <c r="K2" s="1" t="s">
        <v>4181</v>
      </c>
      <c r="L2" s="4" t="s">
        <v>1607</v>
      </c>
      <c r="M2" s="1" t="s">
        <v>4575</v>
      </c>
      <c r="N2" s="1" t="s">
        <v>488</v>
      </c>
      <c r="O2" s="1" t="s">
        <v>296</v>
      </c>
      <c r="P2" s="1">
        <v>85209</v>
      </c>
      <c r="Q2" s="1" t="s">
        <v>4213</v>
      </c>
      <c r="S2" s="1">
        <v>1</v>
      </c>
      <c r="T2" s="1" t="s">
        <v>5192</v>
      </c>
      <c r="U2" s="1">
        <v>1</v>
      </c>
      <c r="V2" s="1">
        <v>1</v>
      </c>
      <c r="Y2" s="1" t="s">
        <v>4576</v>
      </c>
      <c r="Z2" s="1" t="s">
        <v>3196</v>
      </c>
      <c r="AA2" s="1" t="s">
        <v>3161</v>
      </c>
      <c r="AB2" s="1" t="s">
        <v>3362</v>
      </c>
      <c r="AC2" s="3" t="s">
        <v>3161</v>
      </c>
      <c r="AD2" s="1" t="s">
        <v>2388</v>
      </c>
      <c r="AG2" s="1" t="s">
        <v>4712</v>
      </c>
      <c r="AH2" s="1" t="s">
        <v>4712</v>
      </c>
      <c r="AI2" s="1" t="s">
        <v>4712</v>
      </c>
      <c r="AN2" s="1" t="s">
        <v>4712</v>
      </c>
      <c r="AO2" s="1" t="s">
        <v>4712</v>
      </c>
      <c r="AP2" s="1" t="s">
        <v>4712</v>
      </c>
    </row>
    <row r="3" spans="1:62" s="1" customFormat="1" x14ac:dyDescent="0.25">
      <c r="A3" s="8" t="s">
        <v>2646</v>
      </c>
      <c r="B3" s="1">
        <v>35</v>
      </c>
      <c r="C3" s="6">
        <v>42656</v>
      </c>
      <c r="D3" s="6">
        <v>42285</v>
      </c>
      <c r="E3" s="2"/>
      <c r="F3" s="1" t="s">
        <v>297</v>
      </c>
      <c r="G3" s="1" t="s">
        <v>3161</v>
      </c>
      <c r="H3" s="1" t="s">
        <v>481</v>
      </c>
      <c r="I3" s="1" t="s">
        <v>3749</v>
      </c>
      <c r="J3" s="1" t="s">
        <v>3796</v>
      </c>
      <c r="K3" s="1" t="s">
        <v>1628</v>
      </c>
      <c r="L3" s="4" t="s">
        <v>3751</v>
      </c>
      <c r="M3" s="1" t="s">
        <v>2129</v>
      </c>
      <c r="N3" s="1" t="s">
        <v>5031</v>
      </c>
      <c r="O3" s="1" t="s">
        <v>296</v>
      </c>
      <c r="P3" s="1">
        <v>85120</v>
      </c>
      <c r="Q3" s="1" t="s">
        <v>4213</v>
      </c>
      <c r="Y3" s="1" t="s">
        <v>4488</v>
      </c>
      <c r="AB3" s="1" t="s">
        <v>2884</v>
      </c>
      <c r="AC3" s="3"/>
      <c r="AD3" s="1" t="s">
        <v>2564</v>
      </c>
      <c r="AG3" s="1" t="s">
        <v>4712</v>
      </c>
      <c r="AH3" s="1" t="s">
        <v>4712</v>
      </c>
      <c r="AJ3" s="1" t="s">
        <v>4712</v>
      </c>
      <c r="AK3" s="1" t="s">
        <v>4712</v>
      </c>
      <c r="AS3" s="1" t="s">
        <v>4712</v>
      </c>
    </row>
    <row r="4" spans="1:62" s="1" customFormat="1" x14ac:dyDescent="0.25">
      <c r="A4" s="8" t="s">
        <v>3535</v>
      </c>
      <c r="B4" s="1">
        <v>35</v>
      </c>
      <c r="C4" s="6">
        <v>42656</v>
      </c>
      <c r="D4" s="6">
        <v>42285</v>
      </c>
      <c r="E4" s="2"/>
      <c r="G4" s="1" t="s">
        <v>3162</v>
      </c>
      <c r="H4" s="1" t="s">
        <v>3158</v>
      </c>
      <c r="I4" s="1" t="s">
        <v>275</v>
      </c>
      <c r="J4" s="1" t="s">
        <v>906</v>
      </c>
      <c r="K4" s="1" t="s">
        <v>1200</v>
      </c>
      <c r="L4" s="4" t="s">
        <v>2265</v>
      </c>
      <c r="M4" s="1" t="s">
        <v>2267</v>
      </c>
      <c r="N4" s="1" t="s">
        <v>488</v>
      </c>
      <c r="O4" s="1" t="s">
        <v>296</v>
      </c>
      <c r="P4" s="1">
        <v>85213</v>
      </c>
      <c r="Q4" s="1" t="s">
        <v>4213</v>
      </c>
      <c r="S4" s="1">
        <v>1</v>
      </c>
      <c r="T4" s="1" t="s">
        <v>3357</v>
      </c>
      <c r="U4" s="1">
        <v>1</v>
      </c>
      <c r="V4" s="1">
        <v>1</v>
      </c>
      <c r="AB4" s="1" t="s">
        <v>3374</v>
      </c>
      <c r="AC4" s="3" t="s">
        <v>3161</v>
      </c>
      <c r="AD4" s="1" t="s">
        <v>2564</v>
      </c>
      <c r="AG4" s="1" t="s">
        <v>4712</v>
      </c>
      <c r="AH4" s="1" t="s">
        <v>4712</v>
      </c>
      <c r="AI4" s="1" t="s">
        <v>4712</v>
      </c>
      <c r="AM4" s="1" t="s">
        <v>4712</v>
      </c>
      <c r="AN4" s="1" t="s">
        <v>4712</v>
      </c>
      <c r="AO4" s="1" t="s">
        <v>4712</v>
      </c>
      <c r="AP4" s="1" t="s">
        <v>4712</v>
      </c>
      <c r="AS4" s="1" t="s">
        <v>4712</v>
      </c>
    </row>
    <row r="5" spans="1:62" s="1" customFormat="1" x14ac:dyDescent="0.25">
      <c r="A5" s="8" t="s">
        <v>3536</v>
      </c>
      <c r="B5" s="1" t="s">
        <v>1058</v>
      </c>
      <c r="C5" s="6">
        <v>42677</v>
      </c>
      <c r="D5" s="6">
        <v>42313</v>
      </c>
      <c r="E5" s="2"/>
      <c r="F5" s="2"/>
      <c r="G5" s="1" t="s">
        <v>3161</v>
      </c>
      <c r="H5" s="1" t="s">
        <v>481</v>
      </c>
      <c r="I5" s="1" t="s">
        <v>1521</v>
      </c>
      <c r="J5" s="1" t="s">
        <v>1522</v>
      </c>
      <c r="K5" s="1" t="s">
        <v>3602</v>
      </c>
      <c r="L5" s="4" t="s">
        <v>1523</v>
      </c>
      <c r="N5" s="1" t="s">
        <v>1524</v>
      </c>
      <c r="O5" s="1" t="s">
        <v>1525</v>
      </c>
      <c r="Z5" s="1" t="s">
        <v>3196</v>
      </c>
      <c r="AA5" s="1" t="s">
        <v>3161</v>
      </c>
      <c r="AB5" s="2" t="s">
        <v>3099</v>
      </c>
      <c r="AC5" s="3" t="s">
        <v>3161</v>
      </c>
      <c r="AD5" s="1" t="s">
        <v>2564</v>
      </c>
    </row>
    <row r="6" spans="1:62" s="1" customFormat="1" x14ac:dyDescent="0.25">
      <c r="A6" s="8" t="s">
        <v>3533</v>
      </c>
      <c r="B6" s="1">
        <v>35</v>
      </c>
      <c r="C6" s="6">
        <v>42656</v>
      </c>
      <c r="D6" s="6">
        <v>42285</v>
      </c>
      <c r="E6" s="2"/>
      <c r="G6" s="1" t="s">
        <v>3161</v>
      </c>
      <c r="H6" s="1" t="s">
        <v>3158</v>
      </c>
      <c r="I6" s="1" t="s">
        <v>3425</v>
      </c>
      <c r="J6" s="1" t="s">
        <v>4295</v>
      </c>
      <c r="K6" s="1" t="s">
        <v>3428</v>
      </c>
      <c r="L6" s="4" t="s">
        <v>3429</v>
      </c>
      <c r="M6" s="1" t="s">
        <v>4918</v>
      </c>
      <c r="N6" s="1" t="s">
        <v>5031</v>
      </c>
      <c r="O6" s="1" t="s">
        <v>296</v>
      </c>
      <c r="P6" s="1">
        <v>85120</v>
      </c>
      <c r="Q6" s="1" t="s">
        <v>4213</v>
      </c>
      <c r="S6" s="1">
        <v>1</v>
      </c>
      <c r="T6" s="1" t="s">
        <v>2937</v>
      </c>
      <c r="U6" s="1">
        <v>1</v>
      </c>
      <c r="V6" s="1">
        <v>1</v>
      </c>
      <c r="AB6" s="2"/>
      <c r="AC6" s="3"/>
      <c r="AD6" s="1" t="s">
        <v>2564</v>
      </c>
    </row>
    <row r="7" spans="1:62" s="1" customFormat="1" x14ac:dyDescent="0.25">
      <c r="A7" s="8" t="s">
        <v>3531</v>
      </c>
      <c r="B7" s="1">
        <v>35</v>
      </c>
      <c r="C7" s="6">
        <v>42684</v>
      </c>
      <c r="D7" s="6">
        <v>42320</v>
      </c>
      <c r="E7" s="2"/>
      <c r="G7" s="1" t="s">
        <v>3161</v>
      </c>
      <c r="H7" s="1" t="s">
        <v>481</v>
      </c>
      <c r="I7" s="1" t="s">
        <v>2445</v>
      </c>
      <c r="J7" s="1" t="s">
        <v>3048</v>
      </c>
      <c r="K7" s="1" t="s">
        <v>3049</v>
      </c>
      <c r="L7" s="4"/>
      <c r="M7" s="1" t="s">
        <v>3050</v>
      </c>
      <c r="N7" s="1" t="s">
        <v>3051</v>
      </c>
      <c r="O7" s="1" t="s">
        <v>3052</v>
      </c>
      <c r="P7" s="1">
        <v>99507</v>
      </c>
      <c r="X7" s="1" t="s">
        <v>297</v>
      </c>
      <c r="AB7" s="2"/>
      <c r="AC7" s="3" t="s">
        <v>3161</v>
      </c>
    </row>
    <row r="8" spans="1:62" s="1" customFormat="1" x14ac:dyDescent="0.25">
      <c r="A8" s="7" t="s">
        <v>1268</v>
      </c>
      <c r="B8" s="1" t="s">
        <v>1058</v>
      </c>
      <c r="C8" s="6"/>
      <c r="D8" s="6">
        <v>41928</v>
      </c>
      <c r="E8" s="2"/>
      <c r="G8" s="1" t="s">
        <v>3162</v>
      </c>
      <c r="H8" s="1" t="s">
        <v>481</v>
      </c>
      <c r="I8" s="1" t="s">
        <v>3312</v>
      </c>
      <c r="J8" s="1" t="s">
        <v>3313</v>
      </c>
      <c r="K8" s="1" t="s">
        <v>3655</v>
      </c>
      <c r="L8" s="4" t="s">
        <v>3314</v>
      </c>
      <c r="O8" s="1" t="s">
        <v>296</v>
      </c>
      <c r="Q8" s="1" t="s">
        <v>4213</v>
      </c>
      <c r="S8" s="1">
        <v>1</v>
      </c>
      <c r="T8" s="1" t="s">
        <v>3357</v>
      </c>
      <c r="Z8" s="1" t="s">
        <v>3160</v>
      </c>
      <c r="AA8" s="1" t="s">
        <v>3161</v>
      </c>
      <c r="AB8" s="2"/>
      <c r="AC8" s="3" t="s">
        <v>3161</v>
      </c>
      <c r="AD8" s="1" t="s">
        <v>2564</v>
      </c>
      <c r="AG8" s="1" t="s">
        <v>4712</v>
      </c>
      <c r="AH8" s="1" t="s">
        <v>4712</v>
      </c>
      <c r="AI8" s="1" t="s">
        <v>4712</v>
      </c>
      <c r="AP8" s="1" t="s">
        <v>4712</v>
      </c>
    </row>
    <row r="9" spans="1:62" s="1" customFormat="1" x14ac:dyDescent="0.25">
      <c r="A9" s="8" t="s">
        <v>2643</v>
      </c>
      <c r="B9" s="1">
        <v>35</v>
      </c>
      <c r="C9" s="6">
        <v>42691</v>
      </c>
      <c r="D9" s="6">
        <v>42285</v>
      </c>
      <c r="E9" s="2"/>
      <c r="H9" s="1" t="s">
        <v>481</v>
      </c>
      <c r="I9" s="1" t="s">
        <v>578</v>
      </c>
      <c r="J9" s="1" t="s">
        <v>187</v>
      </c>
      <c r="K9" s="1" t="s">
        <v>2725</v>
      </c>
      <c r="L9" s="4" t="s">
        <v>4611</v>
      </c>
      <c r="M9" s="1" t="s">
        <v>580</v>
      </c>
      <c r="N9" s="1" t="s">
        <v>488</v>
      </c>
      <c r="O9" s="1" t="s">
        <v>296</v>
      </c>
      <c r="P9" s="1">
        <v>85208</v>
      </c>
      <c r="Q9" s="1" t="s">
        <v>4213</v>
      </c>
      <c r="Y9" s="1" t="s">
        <v>579</v>
      </c>
      <c r="AB9" s="2" t="s">
        <v>2271</v>
      </c>
      <c r="AC9" s="3"/>
    </row>
    <row r="10" spans="1:62" s="1" customFormat="1" x14ac:dyDescent="0.25">
      <c r="A10" s="8" t="s">
        <v>2644</v>
      </c>
      <c r="B10" s="1">
        <v>35</v>
      </c>
      <c r="C10" s="6">
        <v>42677</v>
      </c>
      <c r="D10" s="6">
        <v>42313</v>
      </c>
      <c r="E10" s="2"/>
      <c r="G10" s="1" t="s">
        <v>3162</v>
      </c>
      <c r="H10" s="1" t="s">
        <v>3158</v>
      </c>
      <c r="I10" s="1" t="s">
        <v>431</v>
      </c>
      <c r="J10" s="1" t="s">
        <v>3159</v>
      </c>
      <c r="K10" s="1" t="s">
        <v>433</v>
      </c>
      <c r="L10" s="4" t="s">
        <v>432</v>
      </c>
      <c r="M10" s="1" t="s">
        <v>434</v>
      </c>
      <c r="N10" s="1" t="s">
        <v>3182</v>
      </c>
      <c r="O10" s="1" t="s">
        <v>296</v>
      </c>
      <c r="P10" s="1">
        <v>85296</v>
      </c>
      <c r="Z10" s="1" t="s">
        <v>3196</v>
      </c>
      <c r="AA10" s="1" t="s">
        <v>3161</v>
      </c>
      <c r="AB10" s="2" t="s">
        <v>1816</v>
      </c>
      <c r="AC10" s="3" t="s">
        <v>3161</v>
      </c>
      <c r="AD10" s="1" t="s">
        <v>2564</v>
      </c>
      <c r="AG10" s="1" t="s">
        <v>4712</v>
      </c>
      <c r="AH10" s="1" t="s">
        <v>4712</v>
      </c>
      <c r="AI10" s="1" t="s">
        <v>4712</v>
      </c>
      <c r="AN10" s="1" t="s">
        <v>4712</v>
      </c>
      <c r="AO10" s="1" t="s">
        <v>4712</v>
      </c>
      <c r="AP10" s="1" t="s">
        <v>4712</v>
      </c>
      <c r="AS10" s="1" t="s">
        <v>4712</v>
      </c>
    </row>
    <row r="11" spans="1:62" s="1" customFormat="1" x14ac:dyDescent="0.25">
      <c r="A11" s="8" t="s">
        <v>2295</v>
      </c>
      <c r="B11" s="1">
        <v>35</v>
      </c>
      <c r="C11" s="6">
        <v>42677</v>
      </c>
      <c r="D11" s="6">
        <v>42313</v>
      </c>
      <c r="E11" s="2"/>
      <c r="H11" s="1" t="s">
        <v>481</v>
      </c>
      <c r="I11" s="1" t="s">
        <v>1907</v>
      </c>
      <c r="J11" s="1" t="s">
        <v>1908</v>
      </c>
      <c r="K11" s="1" t="s">
        <v>1909</v>
      </c>
      <c r="L11" s="4" t="s">
        <v>2126</v>
      </c>
      <c r="M11" s="1" t="s">
        <v>4972</v>
      </c>
      <c r="N11" s="1" t="s">
        <v>488</v>
      </c>
      <c r="O11" s="1" t="s">
        <v>296</v>
      </c>
      <c r="P11" s="1">
        <v>85208</v>
      </c>
      <c r="AB11" s="2" t="s">
        <v>431</v>
      </c>
      <c r="AC11" s="3"/>
      <c r="AD11" s="1" t="s">
        <v>2564</v>
      </c>
    </row>
    <row r="12" spans="1:62" s="1" customFormat="1" x14ac:dyDescent="0.25">
      <c r="A12" s="8" t="s">
        <v>1287</v>
      </c>
      <c r="B12" s="1">
        <v>35</v>
      </c>
      <c r="C12" s="6">
        <v>42726</v>
      </c>
      <c r="D12" s="6"/>
      <c r="E12" s="2" t="s">
        <v>4712</v>
      </c>
      <c r="H12" s="1" t="s">
        <v>3158</v>
      </c>
      <c r="I12" s="1" t="s">
        <v>1653</v>
      </c>
      <c r="J12" s="1" t="s">
        <v>2120</v>
      </c>
      <c r="K12" s="1" t="s">
        <v>1655</v>
      </c>
      <c r="L12" s="4" t="s">
        <v>1885</v>
      </c>
      <c r="M12" s="1" t="s">
        <v>1654</v>
      </c>
      <c r="N12" s="1" t="s">
        <v>4425</v>
      </c>
      <c r="O12" s="1" t="s">
        <v>296</v>
      </c>
      <c r="P12" s="1">
        <v>85142</v>
      </c>
      <c r="Z12" s="2"/>
      <c r="AA12" s="3"/>
    </row>
    <row r="13" spans="1:62" s="1" customFormat="1" x14ac:dyDescent="0.25">
      <c r="A13" s="8" t="s">
        <v>1288</v>
      </c>
      <c r="B13" s="1">
        <v>35</v>
      </c>
      <c r="C13" s="6">
        <v>42656</v>
      </c>
      <c r="D13" s="6">
        <v>42285</v>
      </c>
      <c r="E13" s="2"/>
      <c r="H13" s="1" t="s">
        <v>481</v>
      </c>
      <c r="I13" s="1" t="s">
        <v>1624</v>
      </c>
      <c r="J13" s="1" t="s">
        <v>5150</v>
      </c>
      <c r="K13" s="1" t="s">
        <v>1626</v>
      </c>
      <c r="L13" s="4" t="s">
        <v>1625</v>
      </c>
      <c r="M13" s="1" t="s">
        <v>4563</v>
      </c>
      <c r="N13" s="1" t="s">
        <v>5031</v>
      </c>
      <c r="O13" s="1" t="s">
        <v>296</v>
      </c>
      <c r="P13" s="1">
        <v>85220</v>
      </c>
      <c r="Q13" s="1" t="s">
        <v>4213</v>
      </c>
      <c r="AB13" s="2" t="s">
        <v>2123</v>
      </c>
      <c r="AC13" s="3" t="s">
        <v>3161</v>
      </c>
      <c r="AD13" s="1" t="s">
        <v>2388</v>
      </c>
    </row>
    <row r="14" spans="1:62" s="1" customFormat="1" x14ac:dyDescent="0.25">
      <c r="A14" s="8" t="s">
        <v>1289</v>
      </c>
      <c r="B14" s="1">
        <v>35</v>
      </c>
      <c r="C14" s="6">
        <v>42730</v>
      </c>
      <c r="D14" s="6"/>
      <c r="E14" s="2" t="s">
        <v>4712</v>
      </c>
      <c r="G14" s="1" t="s">
        <v>3161</v>
      </c>
      <c r="H14" s="1" t="s">
        <v>3158</v>
      </c>
      <c r="I14" s="1" t="s">
        <v>4457</v>
      </c>
      <c r="J14" s="1" t="s">
        <v>3722</v>
      </c>
      <c r="K14" s="1" t="s">
        <v>4458</v>
      </c>
      <c r="L14" s="4" t="s">
        <v>3145</v>
      </c>
      <c r="M14" s="1" t="s">
        <v>3912</v>
      </c>
      <c r="N14" s="1" t="s">
        <v>488</v>
      </c>
      <c r="O14" s="1" t="s">
        <v>296</v>
      </c>
      <c r="P14" s="1">
        <v>85206</v>
      </c>
      <c r="Q14" s="1" t="s">
        <v>4213</v>
      </c>
      <c r="AB14" s="1" t="s">
        <v>721</v>
      </c>
      <c r="AE14" s="3"/>
    </row>
    <row r="15" spans="1:62" s="1" customFormat="1" x14ac:dyDescent="0.25">
      <c r="A15" s="8" t="s">
        <v>3365</v>
      </c>
      <c r="B15" s="1">
        <v>45</v>
      </c>
      <c r="C15" s="6"/>
      <c r="D15" s="6"/>
      <c r="E15" s="2"/>
      <c r="H15" s="1" t="s">
        <v>481</v>
      </c>
      <c r="I15" s="1" t="s">
        <v>721</v>
      </c>
      <c r="J15" s="1" t="s">
        <v>361</v>
      </c>
      <c r="L15" s="4"/>
      <c r="AB15" s="1" t="s">
        <v>4457</v>
      </c>
      <c r="AE15" s="3"/>
    </row>
    <row r="16" spans="1:62" s="1" customFormat="1" x14ac:dyDescent="0.25">
      <c r="A16" s="8" t="s">
        <v>3366</v>
      </c>
      <c r="B16" s="1">
        <v>35</v>
      </c>
      <c r="C16" s="6">
        <v>42740</v>
      </c>
      <c r="D16" s="6"/>
      <c r="E16" s="2" t="s">
        <v>4712</v>
      </c>
      <c r="H16" s="1" t="s">
        <v>481</v>
      </c>
      <c r="I16" s="1" t="s">
        <v>4662</v>
      </c>
      <c r="J16" s="1" t="s">
        <v>299</v>
      </c>
      <c r="K16" s="1" t="s">
        <v>3926</v>
      </c>
      <c r="L16" s="4" t="s">
        <v>2292</v>
      </c>
      <c r="M16" s="1" t="s">
        <v>5167</v>
      </c>
      <c r="N16" s="1" t="s">
        <v>488</v>
      </c>
      <c r="O16" s="1" t="s">
        <v>296</v>
      </c>
      <c r="P16" s="1">
        <v>85209</v>
      </c>
      <c r="Q16" s="1" t="s">
        <v>4213</v>
      </c>
      <c r="AB16" s="2" t="s">
        <v>3350</v>
      </c>
      <c r="AC16" s="3"/>
      <c r="AD16" s="1" t="s">
        <v>2564</v>
      </c>
    </row>
    <row r="17" spans="1:61" s="1" customFormat="1" x14ac:dyDescent="0.25">
      <c r="A17" s="8" t="s">
        <v>3367</v>
      </c>
      <c r="B17" s="1">
        <v>35</v>
      </c>
      <c r="C17" s="6">
        <v>42656</v>
      </c>
      <c r="D17" s="6">
        <v>42299</v>
      </c>
      <c r="E17" s="2"/>
      <c r="G17" s="1" t="s">
        <v>3162</v>
      </c>
      <c r="H17" s="1" t="s">
        <v>3158</v>
      </c>
      <c r="I17" s="1" t="s">
        <v>3350</v>
      </c>
      <c r="J17" s="1" t="s">
        <v>3351</v>
      </c>
      <c r="K17" s="1" t="s">
        <v>3426</v>
      </c>
      <c r="L17" s="4" t="s">
        <v>3352</v>
      </c>
      <c r="M17" s="1" t="s">
        <v>4974</v>
      </c>
      <c r="N17" s="1" t="s">
        <v>488</v>
      </c>
      <c r="O17" s="1" t="s">
        <v>296</v>
      </c>
      <c r="P17" s="1">
        <v>85206</v>
      </c>
      <c r="Q17" s="1" t="s">
        <v>4213</v>
      </c>
      <c r="S17" s="1">
        <v>1</v>
      </c>
      <c r="T17" s="1" t="s">
        <v>3357</v>
      </c>
      <c r="V17" s="1">
        <v>1</v>
      </c>
      <c r="Z17" s="1" t="s">
        <v>3196</v>
      </c>
      <c r="AA17" s="1" t="s">
        <v>3161</v>
      </c>
      <c r="AB17" s="2" t="s">
        <v>4387</v>
      </c>
      <c r="AC17" s="3" t="s">
        <v>3161</v>
      </c>
      <c r="AD17" s="1" t="s">
        <v>2564</v>
      </c>
    </row>
    <row r="18" spans="1:61" s="1" customFormat="1" x14ac:dyDescent="0.25">
      <c r="A18" s="8" t="s">
        <v>2875</v>
      </c>
      <c r="B18" s="1" t="s">
        <v>1058</v>
      </c>
      <c r="C18" s="6">
        <v>42691</v>
      </c>
      <c r="D18" s="6">
        <v>42313</v>
      </c>
      <c r="E18" s="2"/>
      <c r="G18" s="1" t="s">
        <v>3162</v>
      </c>
      <c r="H18" s="1" t="s">
        <v>3158</v>
      </c>
      <c r="I18" s="1" t="s">
        <v>4434</v>
      </c>
      <c r="J18" s="1" t="s">
        <v>2742</v>
      </c>
      <c r="K18" s="1" t="s">
        <v>2744</v>
      </c>
      <c r="L18" s="4" t="s">
        <v>2743</v>
      </c>
      <c r="M18" s="1" t="s">
        <v>2745</v>
      </c>
      <c r="N18" s="1" t="s">
        <v>4583</v>
      </c>
      <c r="O18" s="1" t="s">
        <v>296</v>
      </c>
      <c r="P18" s="1">
        <v>85143</v>
      </c>
      <c r="Q18" s="1" t="s">
        <v>4213</v>
      </c>
      <c r="X18" s="1" t="s">
        <v>297</v>
      </c>
      <c r="Z18" s="1" t="s">
        <v>3160</v>
      </c>
      <c r="AA18" s="1" t="s">
        <v>3161</v>
      </c>
      <c r="AB18" s="2" t="s">
        <v>1012</v>
      </c>
      <c r="AC18" s="3" t="s">
        <v>3161</v>
      </c>
      <c r="AD18" s="1" t="s">
        <v>2388</v>
      </c>
    </row>
    <row r="19" spans="1:61" s="1" customFormat="1" x14ac:dyDescent="0.25">
      <c r="A19" s="8" t="s">
        <v>1795</v>
      </c>
      <c r="B19" s="1" t="s">
        <v>1058</v>
      </c>
      <c r="C19" s="6">
        <v>42677</v>
      </c>
      <c r="D19" s="6">
        <v>42313</v>
      </c>
      <c r="E19" s="2"/>
      <c r="H19" s="1" t="s">
        <v>481</v>
      </c>
      <c r="I19" s="1" t="s">
        <v>1012</v>
      </c>
      <c r="J19" s="1" t="s">
        <v>3105</v>
      </c>
      <c r="K19" s="1" t="s">
        <v>1651</v>
      </c>
      <c r="L19" s="4" t="s">
        <v>152</v>
      </c>
      <c r="M19" s="1" t="s">
        <v>1014</v>
      </c>
      <c r="N19" s="1" t="s">
        <v>488</v>
      </c>
      <c r="O19" s="1" t="s">
        <v>296</v>
      </c>
      <c r="P19" s="1">
        <v>85209</v>
      </c>
      <c r="X19" s="1" t="s">
        <v>3160</v>
      </c>
      <c r="Y19" s="1" t="s">
        <v>1011</v>
      </c>
      <c r="Z19" s="2" t="s">
        <v>4434</v>
      </c>
      <c r="AA19" s="3" t="s">
        <v>3161</v>
      </c>
      <c r="AB19" s="1" t="s">
        <v>2388</v>
      </c>
    </row>
    <row r="20" spans="1:61" s="1" customFormat="1" x14ac:dyDescent="0.25">
      <c r="A20" s="8" t="s">
        <v>2306</v>
      </c>
      <c r="B20" s="1">
        <v>35</v>
      </c>
      <c r="C20" s="6">
        <v>42656</v>
      </c>
      <c r="D20" s="6">
        <v>42292</v>
      </c>
      <c r="E20" s="2"/>
      <c r="G20" s="1" t="s">
        <v>3162</v>
      </c>
      <c r="H20" s="1" t="s">
        <v>3158</v>
      </c>
      <c r="I20" s="1" t="s">
        <v>3015</v>
      </c>
      <c r="J20" s="1" t="s">
        <v>3016</v>
      </c>
      <c r="K20" s="1" t="s">
        <v>3659</v>
      </c>
      <c r="L20" s="4" t="s">
        <v>3017</v>
      </c>
      <c r="M20" s="1" t="s">
        <v>3019</v>
      </c>
      <c r="N20" s="1" t="s">
        <v>488</v>
      </c>
      <c r="O20" s="1" t="s">
        <v>296</v>
      </c>
      <c r="P20" s="1">
        <v>85209</v>
      </c>
      <c r="Q20" s="1" t="s">
        <v>4213</v>
      </c>
      <c r="S20" s="1">
        <v>1</v>
      </c>
      <c r="T20" s="1" t="s">
        <v>3357</v>
      </c>
      <c r="U20" s="1">
        <v>1</v>
      </c>
      <c r="Z20" s="1" t="s">
        <v>3160</v>
      </c>
      <c r="AA20" s="1" t="s">
        <v>3161</v>
      </c>
      <c r="AB20" s="2" t="s">
        <v>3044</v>
      </c>
      <c r="AC20" s="3" t="s">
        <v>3161</v>
      </c>
      <c r="AD20" s="1" t="s">
        <v>1771</v>
      </c>
      <c r="AG20" s="1" t="s">
        <v>4712</v>
      </c>
      <c r="AH20" s="1" t="s">
        <v>4712</v>
      </c>
      <c r="AN20" s="1" t="s">
        <v>4712</v>
      </c>
      <c r="AO20" s="1" t="s">
        <v>4712</v>
      </c>
      <c r="AP20" s="1" t="s">
        <v>4712</v>
      </c>
    </row>
    <row r="21" spans="1:61" s="1" customFormat="1" x14ac:dyDescent="0.25">
      <c r="A21" s="8" t="s">
        <v>1800</v>
      </c>
      <c r="B21" s="1">
        <v>35</v>
      </c>
      <c r="C21" s="6">
        <v>42656</v>
      </c>
      <c r="D21" s="6">
        <v>42292</v>
      </c>
      <c r="E21" s="2"/>
      <c r="F21" s="1" t="s">
        <v>297</v>
      </c>
      <c r="G21" s="1" t="s">
        <v>3162</v>
      </c>
      <c r="H21" s="1" t="s">
        <v>481</v>
      </c>
      <c r="I21" s="1" t="s">
        <v>3044</v>
      </c>
      <c r="J21" s="1" t="s">
        <v>3045</v>
      </c>
      <c r="K21" s="1" t="s">
        <v>3661</v>
      </c>
      <c r="L21" s="4" t="s">
        <v>5051</v>
      </c>
      <c r="M21" s="1" t="s">
        <v>3047</v>
      </c>
      <c r="N21" s="1" t="s">
        <v>488</v>
      </c>
      <c r="O21" s="1" t="s">
        <v>296</v>
      </c>
      <c r="P21" s="1">
        <v>85209</v>
      </c>
      <c r="Q21" s="1" t="s">
        <v>4213</v>
      </c>
      <c r="S21" s="1">
        <v>1</v>
      </c>
      <c r="T21" s="1" t="s">
        <v>3357</v>
      </c>
      <c r="U21" s="1">
        <v>1</v>
      </c>
      <c r="Z21" s="1" t="s">
        <v>3160</v>
      </c>
      <c r="AA21" s="1" t="s">
        <v>3161</v>
      </c>
      <c r="AB21" s="2" t="s">
        <v>3015</v>
      </c>
      <c r="AC21" s="3" t="s">
        <v>3161</v>
      </c>
      <c r="AD21" s="1" t="s">
        <v>1771</v>
      </c>
      <c r="AG21" s="1" t="s">
        <v>4712</v>
      </c>
      <c r="AH21" s="1" t="s">
        <v>4712</v>
      </c>
    </row>
    <row r="22" spans="1:61" s="1" customFormat="1" x14ac:dyDescent="0.25">
      <c r="A22" s="8" t="s">
        <v>2695</v>
      </c>
      <c r="B22" s="1">
        <v>35</v>
      </c>
      <c r="C22" s="6">
        <v>42684</v>
      </c>
      <c r="D22" s="6">
        <v>42285</v>
      </c>
      <c r="E22" s="2"/>
      <c r="G22" s="1" t="s">
        <v>3161</v>
      </c>
      <c r="H22" s="1" t="s">
        <v>481</v>
      </c>
      <c r="I22" s="1" t="s">
        <v>832</v>
      </c>
      <c r="J22" s="1" t="s">
        <v>3082</v>
      </c>
      <c r="K22" s="1" t="s">
        <v>1186</v>
      </c>
      <c r="L22" s="4" t="s">
        <v>833</v>
      </c>
      <c r="M22" s="1" t="s">
        <v>836</v>
      </c>
      <c r="N22" s="1" t="s">
        <v>924</v>
      </c>
      <c r="O22" s="1" t="s">
        <v>4426</v>
      </c>
      <c r="P22" s="1">
        <v>85257</v>
      </c>
      <c r="Q22" s="1" t="s">
        <v>4213</v>
      </c>
      <c r="U22" s="1">
        <v>1</v>
      </c>
      <c r="X22" s="1" t="s">
        <v>297</v>
      </c>
      <c r="Z22" s="1" t="s">
        <v>3160</v>
      </c>
      <c r="AA22" s="1" t="s">
        <v>3161</v>
      </c>
      <c r="AB22" s="2" t="s">
        <v>1433</v>
      </c>
      <c r="AC22" s="3" t="s">
        <v>3161</v>
      </c>
      <c r="AD22" s="1" t="s">
        <v>2388</v>
      </c>
      <c r="AG22" s="1" t="s">
        <v>4712</v>
      </c>
      <c r="AH22" s="1" t="s">
        <v>4712</v>
      </c>
      <c r="AI22" s="1" t="s">
        <v>4712</v>
      </c>
      <c r="AJ22" s="1" t="s">
        <v>4712</v>
      </c>
      <c r="AK22" s="1" t="s">
        <v>4712</v>
      </c>
      <c r="AL22" s="1" t="s">
        <v>4712</v>
      </c>
      <c r="AM22" s="1" t="s">
        <v>4712</v>
      </c>
      <c r="AN22" s="1" t="s">
        <v>4712</v>
      </c>
      <c r="AO22" s="1" t="s">
        <v>4712</v>
      </c>
      <c r="AP22" s="1" t="s">
        <v>4712</v>
      </c>
      <c r="AS22" s="1" t="s">
        <v>4712</v>
      </c>
      <c r="AT22" s="1" t="s">
        <v>4712</v>
      </c>
      <c r="BG22" s="1" t="s">
        <v>4712</v>
      </c>
      <c r="BI22" s="1" t="s">
        <v>4712</v>
      </c>
    </row>
    <row r="23" spans="1:61" s="1" customFormat="1" x14ac:dyDescent="0.25">
      <c r="A23" s="8" t="s">
        <v>2694</v>
      </c>
      <c r="B23" s="1" t="s">
        <v>1058</v>
      </c>
      <c r="C23" s="6">
        <v>42684</v>
      </c>
      <c r="D23" s="6">
        <v>42285</v>
      </c>
      <c r="E23" s="2"/>
      <c r="G23" s="1" t="s">
        <v>3161</v>
      </c>
      <c r="H23" s="1" t="s">
        <v>3158</v>
      </c>
      <c r="I23" s="1" t="s">
        <v>1433</v>
      </c>
      <c r="J23" s="1" t="s">
        <v>3794</v>
      </c>
      <c r="K23" s="1" t="s">
        <v>1186</v>
      </c>
      <c r="L23" s="4" t="s">
        <v>1435</v>
      </c>
      <c r="M23" s="1" t="s">
        <v>836</v>
      </c>
      <c r="N23" s="1" t="s">
        <v>924</v>
      </c>
      <c r="O23" s="1" t="s">
        <v>296</v>
      </c>
      <c r="P23" s="1">
        <v>85257</v>
      </c>
      <c r="Q23" s="1" t="s">
        <v>4213</v>
      </c>
      <c r="U23" s="1">
        <v>1</v>
      </c>
      <c r="Y23" s="1" t="s">
        <v>1436</v>
      </c>
      <c r="Z23" s="1" t="s">
        <v>3160</v>
      </c>
      <c r="AB23" s="2" t="s">
        <v>832</v>
      </c>
      <c r="AC23" s="3" t="s">
        <v>3161</v>
      </c>
      <c r="AD23" s="1" t="s">
        <v>2388</v>
      </c>
      <c r="AG23" s="1" t="s">
        <v>4712</v>
      </c>
      <c r="AH23" s="1" t="s">
        <v>4712</v>
      </c>
      <c r="AI23" s="1" t="s">
        <v>4712</v>
      </c>
      <c r="AJ23" s="1" t="s">
        <v>4712</v>
      </c>
      <c r="AK23" s="1" t="s">
        <v>4712</v>
      </c>
      <c r="AL23" s="1" t="s">
        <v>4712</v>
      </c>
      <c r="AM23" s="1" t="s">
        <v>4712</v>
      </c>
      <c r="AN23" s="1" t="s">
        <v>4712</v>
      </c>
      <c r="AO23" s="1" t="s">
        <v>4712</v>
      </c>
      <c r="AP23" s="1" t="s">
        <v>4712</v>
      </c>
      <c r="AS23" s="1" t="s">
        <v>4712</v>
      </c>
      <c r="AT23" s="1" t="s">
        <v>4712</v>
      </c>
      <c r="BG23" s="1" t="s">
        <v>4712</v>
      </c>
      <c r="BI23" s="1" t="s">
        <v>4712</v>
      </c>
    </row>
    <row r="24" spans="1:61" s="1" customFormat="1" x14ac:dyDescent="0.25">
      <c r="A24" s="8" t="s">
        <v>4035</v>
      </c>
      <c r="B24" s="1">
        <v>35</v>
      </c>
      <c r="C24" s="6">
        <v>42670</v>
      </c>
      <c r="D24" s="6">
        <v>42299</v>
      </c>
      <c r="E24" s="2"/>
      <c r="F24" s="1" t="s">
        <v>297</v>
      </c>
      <c r="G24" s="1" t="s">
        <v>3162</v>
      </c>
      <c r="H24" s="1" t="s">
        <v>3158</v>
      </c>
      <c r="I24" s="1" t="s">
        <v>3260</v>
      </c>
      <c r="J24" s="1" t="s">
        <v>707</v>
      </c>
      <c r="K24" s="1" t="s">
        <v>345</v>
      </c>
      <c r="L24" s="4"/>
      <c r="M24" s="1" t="s">
        <v>346</v>
      </c>
      <c r="N24" s="1" t="s">
        <v>488</v>
      </c>
      <c r="O24" s="1" t="s">
        <v>296</v>
      </c>
      <c r="P24" s="1" t="s">
        <v>486</v>
      </c>
      <c r="Z24" s="1" t="s">
        <v>3196</v>
      </c>
      <c r="AA24" s="1" t="s">
        <v>3189</v>
      </c>
      <c r="AB24" s="2" t="s">
        <v>540</v>
      </c>
      <c r="AC24" s="3" t="s">
        <v>3161</v>
      </c>
    </row>
    <row r="25" spans="1:61" s="1" customFormat="1" x14ac:dyDescent="0.25">
      <c r="A25" s="8" t="s">
        <v>1317</v>
      </c>
      <c r="B25" s="1">
        <v>45</v>
      </c>
      <c r="C25" s="6"/>
      <c r="D25" s="6"/>
      <c r="E25" s="2"/>
      <c r="H25" s="1" t="s">
        <v>481</v>
      </c>
      <c r="I25" s="1" t="s">
        <v>4388</v>
      </c>
      <c r="J25" s="1" t="s">
        <v>48</v>
      </c>
      <c r="L25" s="4"/>
      <c r="AB25" s="2" t="s">
        <v>4389</v>
      </c>
      <c r="AC25" s="3"/>
    </row>
    <row r="26" spans="1:61" s="1" customFormat="1" x14ac:dyDescent="0.25">
      <c r="A26" s="8" t="s">
        <v>1315</v>
      </c>
      <c r="B26" s="1">
        <v>45</v>
      </c>
      <c r="C26" s="6"/>
      <c r="D26" s="6"/>
      <c r="E26" s="2"/>
      <c r="H26" s="1" t="s">
        <v>3158</v>
      </c>
      <c r="I26" s="2" t="s">
        <v>4389</v>
      </c>
      <c r="J26" s="1" t="s">
        <v>4390</v>
      </c>
      <c r="L26" s="4"/>
      <c r="AB26" s="1" t="s">
        <v>3382</v>
      </c>
      <c r="AC26" s="3"/>
    </row>
    <row r="27" spans="1:61" s="1" customFormat="1" x14ac:dyDescent="0.25">
      <c r="A27" s="8" t="s">
        <v>1316</v>
      </c>
      <c r="B27" s="1">
        <v>35</v>
      </c>
      <c r="C27" s="6">
        <v>42677</v>
      </c>
      <c r="D27" s="6"/>
      <c r="E27" s="2" t="s">
        <v>4712</v>
      </c>
      <c r="G27" s="1" t="s">
        <v>3161</v>
      </c>
      <c r="H27" s="1" t="s">
        <v>481</v>
      </c>
      <c r="I27" s="1" t="s">
        <v>912</v>
      </c>
      <c r="J27" s="1" t="s">
        <v>3178</v>
      </c>
      <c r="K27" s="1" t="s">
        <v>1188</v>
      </c>
      <c r="L27" s="4" t="s">
        <v>2140</v>
      </c>
      <c r="M27" s="1" t="s">
        <v>4312</v>
      </c>
      <c r="N27" s="1" t="s">
        <v>488</v>
      </c>
      <c r="O27" s="1" t="s">
        <v>296</v>
      </c>
      <c r="Q27" s="1" t="s">
        <v>4213</v>
      </c>
      <c r="AD27" s="2" t="s">
        <v>5175</v>
      </c>
      <c r="AE27" s="3"/>
      <c r="AF27" s="1" t="s">
        <v>2564</v>
      </c>
    </row>
    <row r="28" spans="1:61" s="1" customFormat="1" x14ac:dyDescent="0.25">
      <c r="A28" s="8" t="s">
        <v>2638</v>
      </c>
      <c r="B28" s="1">
        <v>35</v>
      </c>
      <c r="C28" s="6">
        <v>42740</v>
      </c>
      <c r="D28" s="6">
        <v>42376</v>
      </c>
      <c r="E28" s="2"/>
      <c r="G28" s="1" t="s">
        <v>3161</v>
      </c>
      <c r="H28" s="1" t="s">
        <v>3158</v>
      </c>
      <c r="I28" s="1" t="s">
        <v>4805</v>
      </c>
      <c r="J28" s="1" t="s">
        <v>2983</v>
      </c>
      <c r="K28" s="1" t="s">
        <v>3927</v>
      </c>
      <c r="L28" s="4" t="s">
        <v>3928</v>
      </c>
      <c r="M28" s="1" t="s">
        <v>3067</v>
      </c>
      <c r="N28" s="1" t="s">
        <v>5031</v>
      </c>
      <c r="O28" s="1" t="s">
        <v>296</v>
      </c>
      <c r="P28" s="1">
        <v>85219</v>
      </c>
      <c r="AB28" s="1" t="s">
        <v>3459</v>
      </c>
      <c r="AC28" s="3"/>
    </row>
    <row r="29" spans="1:61" s="1" customFormat="1" x14ac:dyDescent="0.25">
      <c r="A29" s="8" t="s">
        <v>2309</v>
      </c>
      <c r="B29" s="1">
        <v>35</v>
      </c>
      <c r="C29" s="6">
        <v>42740</v>
      </c>
      <c r="D29" s="6">
        <v>42376</v>
      </c>
      <c r="E29" s="2"/>
      <c r="G29" s="1" t="s">
        <v>3161</v>
      </c>
      <c r="H29" s="1" t="s">
        <v>481</v>
      </c>
      <c r="I29" s="1" t="s">
        <v>4805</v>
      </c>
      <c r="J29" s="1" t="s">
        <v>4806</v>
      </c>
      <c r="K29" s="1" t="s">
        <v>3927</v>
      </c>
      <c r="L29" s="4" t="s">
        <v>3928</v>
      </c>
      <c r="M29" s="1" t="s">
        <v>3067</v>
      </c>
      <c r="N29" s="1" t="s">
        <v>5031</v>
      </c>
      <c r="O29" s="1" t="s">
        <v>296</v>
      </c>
      <c r="P29" s="1">
        <v>85219</v>
      </c>
      <c r="AB29" s="1" t="s">
        <v>3311</v>
      </c>
      <c r="AC29" s="3"/>
    </row>
    <row r="30" spans="1:61" s="1" customFormat="1" x14ac:dyDescent="0.25">
      <c r="A30" s="8" t="s">
        <v>4802</v>
      </c>
      <c r="B30" s="1">
        <v>35</v>
      </c>
      <c r="C30" s="6">
        <v>42740</v>
      </c>
      <c r="D30" s="6">
        <v>42355</v>
      </c>
      <c r="E30" s="2"/>
      <c r="H30" s="1" t="s">
        <v>3158</v>
      </c>
      <c r="I30" s="1" t="s">
        <v>3064</v>
      </c>
      <c r="J30" s="1" t="s">
        <v>3033</v>
      </c>
      <c r="K30" s="1" t="s">
        <v>146</v>
      </c>
      <c r="L30" s="4"/>
      <c r="M30" s="1" t="s">
        <v>3067</v>
      </c>
      <c r="N30" s="1" t="s">
        <v>5031</v>
      </c>
      <c r="O30" s="1" t="s">
        <v>296</v>
      </c>
      <c r="P30" s="1">
        <v>85119</v>
      </c>
      <c r="Q30" s="8"/>
      <c r="R30" s="8"/>
      <c r="Z30" s="1" t="s">
        <v>3196</v>
      </c>
      <c r="AA30" s="1" t="s">
        <v>3189</v>
      </c>
      <c r="AB30" s="2" t="s">
        <v>4610</v>
      </c>
      <c r="AC30" s="3" t="s">
        <v>3161</v>
      </c>
    </row>
    <row r="31" spans="1:61" s="1" customFormat="1" x14ac:dyDescent="0.25">
      <c r="A31" s="8" t="s">
        <v>1900</v>
      </c>
      <c r="B31" s="1">
        <v>35</v>
      </c>
      <c r="C31" s="6">
        <v>42747</v>
      </c>
      <c r="D31" s="6">
        <v>42355</v>
      </c>
      <c r="E31" s="2"/>
      <c r="H31" s="1" t="s">
        <v>3158</v>
      </c>
      <c r="I31" s="1" t="s">
        <v>2160</v>
      </c>
      <c r="J31" s="1" t="s">
        <v>2161</v>
      </c>
      <c r="K31" s="1" t="s">
        <v>1247</v>
      </c>
      <c r="L31" s="4" t="s">
        <v>2162</v>
      </c>
      <c r="M31" s="1" t="s">
        <v>923</v>
      </c>
      <c r="N31" s="1" t="s">
        <v>924</v>
      </c>
      <c r="O31" s="1" t="s">
        <v>296</v>
      </c>
      <c r="P31" s="1">
        <v>85258</v>
      </c>
      <c r="Q31" s="1" t="s">
        <v>4401</v>
      </c>
      <c r="AB31" s="2"/>
      <c r="AC31" s="3" t="s">
        <v>3161</v>
      </c>
      <c r="AD31" s="1" t="s">
        <v>2564</v>
      </c>
      <c r="AG31" s="1" t="s">
        <v>4712</v>
      </c>
      <c r="AH31" s="1" t="s">
        <v>4712</v>
      </c>
      <c r="AI31" s="1" t="s">
        <v>3595</v>
      </c>
    </row>
    <row r="32" spans="1:61" s="1" customFormat="1" x14ac:dyDescent="0.25">
      <c r="A32" s="8" t="s">
        <v>4804</v>
      </c>
      <c r="B32" s="1">
        <v>35</v>
      </c>
      <c r="C32" s="6">
        <v>42670</v>
      </c>
      <c r="D32" s="6">
        <v>42306</v>
      </c>
      <c r="E32" s="2"/>
      <c r="G32" s="1" t="s">
        <v>3161</v>
      </c>
      <c r="H32" s="1" t="s">
        <v>3158</v>
      </c>
      <c r="I32" s="1" t="s">
        <v>2676</v>
      </c>
      <c r="J32" s="1" t="s">
        <v>2677</v>
      </c>
      <c r="K32" s="1" t="s">
        <v>2679</v>
      </c>
      <c r="L32" s="4" t="s">
        <v>2678</v>
      </c>
      <c r="M32" s="1" t="s">
        <v>3591</v>
      </c>
      <c r="N32" s="1" t="s">
        <v>5031</v>
      </c>
      <c r="O32" s="1" t="s">
        <v>296</v>
      </c>
      <c r="P32" s="1">
        <v>85120</v>
      </c>
      <c r="Q32" s="1" t="s">
        <v>4213</v>
      </c>
      <c r="U32" s="1">
        <v>1</v>
      </c>
      <c r="X32" s="1" t="s">
        <v>297</v>
      </c>
      <c r="Z32" s="1" t="s">
        <v>3160</v>
      </c>
      <c r="AA32" s="1" t="s">
        <v>3161</v>
      </c>
      <c r="AB32" s="2" t="s">
        <v>651</v>
      </c>
      <c r="AC32" s="3" t="s">
        <v>3161</v>
      </c>
      <c r="AD32" s="1" t="s">
        <v>2388</v>
      </c>
      <c r="AF32" s="1" t="s">
        <v>3596</v>
      </c>
      <c r="AG32" s="1" t="s">
        <v>4712</v>
      </c>
      <c r="AH32" s="1" t="s">
        <v>4712</v>
      </c>
      <c r="AK32" s="1" t="s">
        <v>4712</v>
      </c>
      <c r="AP32" s="1" t="s">
        <v>4712</v>
      </c>
      <c r="AT32" s="1" t="s">
        <v>4712</v>
      </c>
      <c r="BG32" s="1" t="s">
        <v>4712</v>
      </c>
      <c r="BI32" s="1" t="s">
        <v>4712</v>
      </c>
    </row>
    <row r="33" spans="1:42" s="1" customFormat="1" x14ac:dyDescent="0.25">
      <c r="A33" s="8" t="s">
        <v>4800</v>
      </c>
      <c r="B33" s="1">
        <v>45</v>
      </c>
      <c r="C33" s="6"/>
      <c r="D33" s="6"/>
      <c r="E33" s="2"/>
      <c r="H33" s="1" t="s">
        <v>3158</v>
      </c>
      <c r="I33" s="1" t="s">
        <v>2330</v>
      </c>
      <c r="J33" s="1" t="s">
        <v>4391</v>
      </c>
      <c r="L33" s="4"/>
      <c r="AB33" s="2" t="s">
        <v>3383</v>
      </c>
      <c r="AC33" s="3"/>
    </row>
    <row r="34" spans="1:42" s="1" customFormat="1" x14ac:dyDescent="0.25">
      <c r="A34" s="8" t="s">
        <v>2307</v>
      </c>
      <c r="B34" s="1">
        <v>35</v>
      </c>
      <c r="C34" s="6">
        <v>42656</v>
      </c>
      <c r="D34" s="6">
        <v>42285</v>
      </c>
      <c r="E34" s="2"/>
      <c r="G34" s="1" t="s">
        <v>3162</v>
      </c>
      <c r="H34" s="1" t="s">
        <v>3158</v>
      </c>
      <c r="I34" s="1" t="s">
        <v>5032</v>
      </c>
      <c r="J34" s="1" t="s">
        <v>5033</v>
      </c>
      <c r="K34" s="1" t="s">
        <v>909</v>
      </c>
      <c r="L34" s="4" t="s">
        <v>5034</v>
      </c>
      <c r="M34" s="1" t="s">
        <v>5036</v>
      </c>
      <c r="N34" s="1" t="s">
        <v>488</v>
      </c>
      <c r="O34" s="1" t="s">
        <v>296</v>
      </c>
      <c r="P34" s="1">
        <v>85205</v>
      </c>
      <c r="Q34" s="1" t="s">
        <v>4213</v>
      </c>
      <c r="S34" s="1">
        <v>1</v>
      </c>
      <c r="T34" s="1" t="s">
        <v>3357</v>
      </c>
      <c r="V34" s="1">
        <v>1</v>
      </c>
      <c r="Z34" s="1" t="s">
        <v>3196</v>
      </c>
      <c r="AA34" s="1" t="s">
        <v>3161</v>
      </c>
      <c r="AB34" s="2" t="s">
        <v>2883</v>
      </c>
      <c r="AC34" s="3" t="s">
        <v>3161</v>
      </c>
      <c r="AD34" s="1" t="s">
        <v>2388</v>
      </c>
      <c r="AG34" s="1" t="s">
        <v>4712</v>
      </c>
      <c r="AH34" s="1" t="s">
        <v>4712</v>
      </c>
      <c r="AL34" s="1" t="s">
        <v>4712</v>
      </c>
    </row>
    <row r="35" spans="1:42" s="1" customFormat="1" x14ac:dyDescent="0.25">
      <c r="A35" s="8" t="s">
        <v>2308</v>
      </c>
      <c r="B35" s="1">
        <v>35</v>
      </c>
      <c r="C35" s="6">
        <v>42656</v>
      </c>
      <c r="D35" s="6">
        <v>42285</v>
      </c>
      <c r="E35" s="2"/>
      <c r="F35" s="2"/>
      <c r="G35" s="1" t="s">
        <v>3161</v>
      </c>
      <c r="H35" s="1" t="s">
        <v>3158</v>
      </c>
      <c r="I35" s="1" t="s">
        <v>934</v>
      </c>
      <c r="J35" s="1" t="s">
        <v>4816</v>
      </c>
      <c r="K35" s="1" t="s">
        <v>4817</v>
      </c>
      <c r="L35" s="4" t="s">
        <v>2479</v>
      </c>
      <c r="M35" s="1" t="s">
        <v>4818</v>
      </c>
      <c r="N35" s="1" t="s">
        <v>488</v>
      </c>
      <c r="O35" s="1" t="s">
        <v>296</v>
      </c>
      <c r="P35" s="1">
        <v>85205</v>
      </c>
      <c r="Q35" s="1" t="s">
        <v>4213</v>
      </c>
      <c r="U35" s="1">
        <v>1</v>
      </c>
      <c r="AB35" s="2" t="s">
        <v>2667</v>
      </c>
      <c r="AC35" s="3"/>
      <c r="AD35" s="1" t="s">
        <v>2564</v>
      </c>
    </row>
    <row r="36" spans="1:42" s="1" customFormat="1" x14ac:dyDescent="0.25">
      <c r="A36" s="8" t="s">
        <v>2312</v>
      </c>
      <c r="B36" s="1">
        <v>35</v>
      </c>
      <c r="C36" s="6" t="s">
        <v>5081</v>
      </c>
      <c r="D36" s="6"/>
      <c r="E36" s="2"/>
      <c r="F36" s="2"/>
      <c r="H36" s="1" t="s">
        <v>481</v>
      </c>
      <c r="I36" s="1" t="s">
        <v>2666</v>
      </c>
      <c r="J36" s="1" t="s">
        <v>3611</v>
      </c>
      <c r="L36" s="4"/>
      <c r="AB36" s="2" t="s">
        <v>2887</v>
      </c>
      <c r="AC36" s="3"/>
    </row>
    <row r="37" spans="1:42" s="1" customFormat="1" x14ac:dyDescent="0.25">
      <c r="A37" s="8" t="s">
        <v>2311</v>
      </c>
      <c r="B37" s="1">
        <v>35</v>
      </c>
      <c r="C37" s="6">
        <v>42712</v>
      </c>
      <c r="D37" s="6"/>
      <c r="E37" s="2" t="s">
        <v>4712</v>
      </c>
      <c r="H37" s="1" t="s">
        <v>481</v>
      </c>
      <c r="I37" s="1" t="s">
        <v>3227</v>
      </c>
      <c r="J37" s="1" t="s">
        <v>4713</v>
      </c>
      <c r="K37" s="1" t="s">
        <v>3228</v>
      </c>
      <c r="L37" s="4" t="s">
        <v>3229</v>
      </c>
      <c r="M37" s="1" t="s">
        <v>3230</v>
      </c>
      <c r="N37" s="1" t="s">
        <v>488</v>
      </c>
      <c r="O37" s="1" t="s">
        <v>296</v>
      </c>
      <c r="P37" s="1">
        <v>85205</v>
      </c>
      <c r="Z37" s="2"/>
      <c r="AA37" s="3"/>
    </row>
    <row r="38" spans="1:42" s="1" customFormat="1" x14ac:dyDescent="0.25">
      <c r="A38" s="8" t="s">
        <v>3364</v>
      </c>
      <c r="B38" s="1">
        <v>35</v>
      </c>
      <c r="C38" s="6">
        <v>42663</v>
      </c>
      <c r="D38" s="6">
        <v>42341</v>
      </c>
      <c r="E38" s="2"/>
      <c r="G38" s="1" t="s">
        <v>3162</v>
      </c>
      <c r="H38" s="1" t="s">
        <v>481</v>
      </c>
      <c r="I38" s="1" t="s">
        <v>1416</v>
      </c>
      <c r="J38" s="1" t="s">
        <v>299</v>
      </c>
      <c r="K38" s="1" t="s">
        <v>1189</v>
      </c>
      <c r="L38" s="4" t="s">
        <v>1417</v>
      </c>
      <c r="M38" s="1" t="s">
        <v>1419</v>
      </c>
      <c r="N38" s="1" t="s">
        <v>3023</v>
      </c>
      <c r="O38" s="1" t="s">
        <v>296</v>
      </c>
      <c r="P38" s="1">
        <v>85206</v>
      </c>
      <c r="Q38" s="1" t="s">
        <v>4213</v>
      </c>
      <c r="AB38" s="2"/>
      <c r="AC38" s="3"/>
      <c r="AD38" s="1" t="s">
        <v>2564</v>
      </c>
    </row>
    <row r="39" spans="1:42" s="1" customFormat="1" x14ac:dyDescent="0.25">
      <c r="A39" s="8" t="s">
        <v>3377</v>
      </c>
      <c r="B39" s="1">
        <v>45</v>
      </c>
      <c r="C39" s="2"/>
      <c r="D39" s="6"/>
      <c r="E39" s="2"/>
      <c r="H39" s="1" t="s">
        <v>3158</v>
      </c>
      <c r="I39" s="1" t="s">
        <v>4861</v>
      </c>
      <c r="J39" s="1" t="s">
        <v>4295</v>
      </c>
      <c r="L39" s="4"/>
      <c r="AB39" s="2" t="s">
        <v>2718</v>
      </c>
      <c r="AC39" s="3"/>
    </row>
    <row r="40" spans="1:42" s="1" customFormat="1" x14ac:dyDescent="0.25">
      <c r="A40" s="8" t="s">
        <v>4891</v>
      </c>
      <c r="B40" s="1" t="s">
        <v>1058</v>
      </c>
      <c r="C40" s="6">
        <v>42747</v>
      </c>
      <c r="D40" s="6">
        <v>42355</v>
      </c>
      <c r="E40" s="2"/>
      <c r="G40" s="1" t="s">
        <v>3161</v>
      </c>
      <c r="H40" s="1" t="s">
        <v>481</v>
      </c>
      <c r="I40" s="1" t="s">
        <v>651</v>
      </c>
      <c r="J40" s="1" t="s">
        <v>4151</v>
      </c>
      <c r="K40" s="1" t="s">
        <v>3931</v>
      </c>
      <c r="L40" s="4" t="s">
        <v>5028</v>
      </c>
      <c r="M40" s="1" t="s">
        <v>5030</v>
      </c>
      <c r="N40" s="1" t="s">
        <v>5031</v>
      </c>
      <c r="O40" s="1" t="s">
        <v>296</v>
      </c>
      <c r="P40" s="1">
        <v>85119</v>
      </c>
      <c r="Q40" s="1" t="s">
        <v>4213</v>
      </c>
      <c r="S40" s="1">
        <v>1</v>
      </c>
      <c r="T40" s="1" t="s">
        <v>3358</v>
      </c>
      <c r="Z40" s="1" t="s">
        <v>3160</v>
      </c>
      <c r="AA40" s="1" t="s">
        <v>3161</v>
      </c>
      <c r="AB40" s="2" t="s">
        <v>2377</v>
      </c>
      <c r="AC40" s="3" t="s">
        <v>3161</v>
      </c>
      <c r="AD40" s="1" t="s">
        <v>2388</v>
      </c>
    </row>
    <row r="41" spans="1:42" s="1" customFormat="1" x14ac:dyDescent="0.25">
      <c r="A41" s="8" t="s">
        <v>965</v>
      </c>
      <c r="B41" s="1">
        <v>35</v>
      </c>
      <c r="C41" s="6">
        <v>42684</v>
      </c>
      <c r="D41" s="6"/>
      <c r="E41" s="2" t="s">
        <v>4712</v>
      </c>
      <c r="H41" s="1" t="s">
        <v>3158</v>
      </c>
      <c r="I41" s="1" t="s">
        <v>4314</v>
      </c>
      <c r="J41" s="1" t="s">
        <v>1171</v>
      </c>
      <c r="K41" s="1" t="s">
        <v>4315</v>
      </c>
      <c r="L41" s="4" t="s">
        <v>4316</v>
      </c>
      <c r="M41" s="1" t="s">
        <v>4317</v>
      </c>
      <c r="N41" s="1" t="s">
        <v>488</v>
      </c>
      <c r="O41" s="1" t="s">
        <v>296</v>
      </c>
      <c r="P41" s="1">
        <v>85215</v>
      </c>
      <c r="Z41" s="2"/>
      <c r="AA41" s="3"/>
    </row>
    <row r="42" spans="1:42" s="1" customFormat="1" x14ac:dyDescent="0.25">
      <c r="A42" s="8" t="s">
        <v>2857</v>
      </c>
      <c r="B42" s="1">
        <v>35</v>
      </c>
      <c r="C42" s="6">
        <v>42691</v>
      </c>
      <c r="D42" s="6">
        <v>42320</v>
      </c>
      <c r="E42" s="2"/>
      <c r="G42" s="1" t="s">
        <v>3161</v>
      </c>
      <c r="H42" s="1" t="s">
        <v>481</v>
      </c>
      <c r="I42" s="1" t="s">
        <v>351</v>
      </c>
      <c r="J42" s="1" t="s">
        <v>708</v>
      </c>
      <c r="K42" s="1" t="s">
        <v>2724</v>
      </c>
      <c r="L42" s="4" t="s">
        <v>495</v>
      </c>
      <c r="M42" s="1" t="s">
        <v>354</v>
      </c>
      <c r="N42" s="1" t="s">
        <v>355</v>
      </c>
      <c r="O42" s="1" t="s">
        <v>356</v>
      </c>
      <c r="P42" s="1">
        <v>58711</v>
      </c>
      <c r="Q42" s="1" t="s">
        <v>4213</v>
      </c>
      <c r="Z42" s="1" t="s">
        <v>3196</v>
      </c>
      <c r="AA42" s="1" t="s">
        <v>3189</v>
      </c>
      <c r="AB42" s="1" t="s">
        <v>440</v>
      </c>
      <c r="AC42" s="3" t="s">
        <v>3161</v>
      </c>
      <c r="AD42" s="1" t="s">
        <v>2564</v>
      </c>
      <c r="AG42" s="1" t="s">
        <v>4712</v>
      </c>
      <c r="AI42" s="1" t="s">
        <v>5053</v>
      </c>
      <c r="AM42" s="1" t="s">
        <v>5053</v>
      </c>
      <c r="AO42" s="1" t="s">
        <v>5053</v>
      </c>
    </row>
    <row r="43" spans="1:42" s="1" customFormat="1" x14ac:dyDescent="0.25">
      <c r="A43" s="8" t="s">
        <v>2858</v>
      </c>
      <c r="B43" s="1" t="s">
        <v>1058</v>
      </c>
      <c r="C43" s="6">
        <v>42656</v>
      </c>
      <c r="D43" s="6">
        <v>42285</v>
      </c>
      <c r="E43" s="2"/>
      <c r="G43" s="1" t="s">
        <v>3162</v>
      </c>
      <c r="H43" s="1" t="s">
        <v>3158</v>
      </c>
      <c r="I43" s="1" t="s">
        <v>440</v>
      </c>
      <c r="J43" s="1" t="s">
        <v>705</v>
      </c>
      <c r="K43" s="1" t="s">
        <v>3726</v>
      </c>
      <c r="L43" s="4" t="s">
        <v>446</v>
      </c>
      <c r="M43" s="1" t="s">
        <v>1994</v>
      </c>
      <c r="N43" s="1" t="s">
        <v>488</v>
      </c>
      <c r="O43" s="1" t="s">
        <v>296</v>
      </c>
      <c r="P43" s="1">
        <v>85209</v>
      </c>
      <c r="Q43" s="1" t="s">
        <v>4213</v>
      </c>
      <c r="S43" s="1">
        <v>1</v>
      </c>
      <c r="T43" s="1" t="s">
        <v>5192</v>
      </c>
      <c r="U43" s="1">
        <v>1</v>
      </c>
      <c r="W43" s="1" t="s">
        <v>297</v>
      </c>
      <c r="X43" s="1" t="s">
        <v>297</v>
      </c>
      <c r="Z43" s="1" t="s">
        <v>3160</v>
      </c>
      <c r="AA43" s="1" t="s">
        <v>3161</v>
      </c>
      <c r="AB43" s="2" t="s">
        <v>541</v>
      </c>
      <c r="AC43" s="3" t="s">
        <v>3161</v>
      </c>
      <c r="AD43" s="1" t="s">
        <v>2388</v>
      </c>
      <c r="AG43" s="1" t="s">
        <v>5053</v>
      </c>
      <c r="AH43" s="1" t="s">
        <v>5053</v>
      </c>
      <c r="AI43" s="1" t="s">
        <v>5053</v>
      </c>
      <c r="AJ43" s="1" t="s">
        <v>5053</v>
      </c>
      <c r="AK43" s="1" t="s">
        <v>4712</v>
      </c>
      <c r="AM43" s="1" t="s">
        <v>4712</v>
      </c>
      <c r="AN43" s="1" t="s">
        <v>5053</v>
      </c>
      <c r="AP43" s="1" t="s">
        <v>4712</v>
      </c>
    </row>
    <row r="44" spans="1:42" s="1" customFormat="1" x14ac:dyDescent="0.25">
      <c r="A44" s="8" t="s">
        <v>3628</v>
      </c>
      <c r="B44" s="1" t="s">
        <v>1058</v>
      </c>
      <c r="C44" s="6"/>
      <c r="D44" s="6"/>
      <c r="E44" s="2"/>
      <c r="H44" s="1" t="s">
        <v>481</v>
      </c>
      <c r="I44" s="1" t="s">
        <v>2528</v>
      </c>
      <c r="J44" s="1" t="s">
        <v>3951</v>
      </c>
      <c r="L44" s="4"/>
      <c r="AB44" s="2"/>
      <c r="AC44" s="3"/>
    </row>
    <row r="45" spans="1:42" s="1" customFormat="1" x14ac:dyDescent="0.25">
      <c r="A45" s="8" t="s">
        <v>3629</v>
      </c>
      <c r="B45" s="1" t="s">
        <v>1058</v>
      </c>
      <c r="C45" s="6"/>
      <c r="D45" s="6"/>
      <c r="E45" s="2"/>
      <c r="H45" s="1" t="s">
        <v>3158</v>
      </c>
      <c r="I45" s="1" t="s">
        <v>953</v>
      </c>
      <c r="J45" s="1" t="s">
        <v>1425</v>
      </c>
      <c r="L45" s="4"/>
      <c r="AB45" s="2"/>
      <c r="AC45" s="3"/>
    </row>
    <row r="46" spans="1:42" s="1" customFormat="1" x14ac:dyDescent="0.25">
      <c r="A46" s="8" t="s">
        <v>3630</v>
      </c>
      <c r="B46" s="1" t="s">
        <v>1058</v>
      </c>
      <c r="C46" s="1" t="s">
        <v>1596</v>
      </c>
      <c r="D46" s="6">
        <v>42285</v>
      </c>
      <c r="E46" s="2"/>
      <c r="G46" s="1" t="s">
        <v>3162</v>
      </c>
      <c r="H46" s="1" t="s">
        <v>3158</v>
      </c>
      <c r="I46" s="1" t="s">
        <v>362</v>
      </c>
      <c r="J46" s="1" t="s">
        <v>363</v>
      </c>
      <c r="K46" s="1" t="s">
        <v>3819</v>
      </c>
      <c r="L46" s="4" t="s">
        <v>364</v>
      </c>
      <c r="M46" s="1" t="s">
        <v>1599</v>
      </c>
      <c r="N46" s="1" t="s">
        <v>1597</v>
      </c>
      <c r="O46" s="1" t="s">
        <v>1598</v>
      </c>
      <c r="Q46" s="1" t="s">
        <v>4213</v>
      </c>
      <c r="U46" s="1">
        <v>1</v>
      </c>
      <c r="X46" s="1" t="s">
        <v>297</v>
      </c>
      <c r="Z46" s="1" t="s">
        <v>3196</v>
      </c>
      <c r="AA46" s="1" t="s">
        <v>3161</v>
      </c>
      <c r="AB46" s="1" t="s">
        <v>1700</v>
      </c>
      <c r="AC46" s="3" t="s">
        <v>3161</v>
      </c>
      <c r="AD46" s="1" t="s">
        <v>2388</v>
      </c>
    </row>
    <row r="47" spans="1:42" s="1" customFormat="1" x14ac:dyDescent="0.25">
      <c r="A47" s="8" t="s">
        <v>3631</v>
      </c>
      <c r="B47" s="1">
        <v>45</v>
      </c>
      <c r="C47" s="2"/>
      <c r="D47" s="2">
        <v>40857</v>
      </c>
      <c r="E47" s="2"/>
      <c r="H47" s="1" t="s">
        <v>481</v>
      </c>
      <c r="I47" s="1" t="s">
        <v>2496</v>
      </c>
      <c r="J47" s="1" t="s">
        <v>2497</v>
      </c>
      <c r="K47" s="1" t="s">
        <v>2498</v>
      </c>
      <c r="L47" s="4" t="s">
        <v>2499</v>
      </c>
      <c r="O47" s="1" t="s">
        <v>296</v>
      </c>
      <c r="Q47" s="1" t="s">
        <v>4213</v>
      </c>
      <c r="Z47" s="1" t="s">
        <v>3196</v>
      </c>
      <c r="AA47" s="1" t="s">
        <v>3161</v>
      </c>
      <c r="AB47" s="2" t="s">
        <v>1698</v>
      </c>
      <c r="AC47" s="3" t="s">
        <v>3161</v>
      </c>
      <c r="AD47" s="1" t="s">
        <v>2564</v>
      </c>
    </row>
    <row r="48" spans="1:42" s="1" customFormat="1" x14ac:dyDescent="0.25">
      <c r="A48" s="8" t="s">
        <v>762</v>
      </c>
      <c r="B48" s="1">
        <v>45</v>
      </c>
      <c r="C48" s="6"/>
      <c r="D48" s="6"/>
      <c r="E48" s="2"/>
      <c r="F48" s="2"/>
      <c r="H48" s="1" t="s">
        <v>3158</v>
      </c>
      <c r="I48" s="1" t="s">
        <v>4392</v>
      </c>
      <c r="J48" s="1" t="s">
        <v>1237</v>
      </c>
      <c r="L48" s="4"/>
      <c r="AB48" s="2" t="s">
        <v>1699</v>
      </c>
      <c r="AC48" s="3"/>
    </row>
    <row r="49" spans="1:45" s="1" customFormat="1" x14ac:dyDescent="0.25">
      <c r="A49" s="8" t="s">
        <v>3632</v>
      </c>
      <c r="B49" s="1">
        <v>45</v>
      </c>
      <c r="C49" s="2"/>
      <c r="D49" s="2"/>
      <c r="E49" s="2"/>
      <c r="H49" s="1" t="s">
        <v>481</v>
      </c>
      <c r="I49" s="1" t="s">
        <v>4476</v>
      </c>
      <c r="J49" s="1" t="s">
        <v>4477</v>
      </c>
      <c r="L49" s="4" t="s">
        <v>4597</v>
      </c>
      <c r="Q49" s="1" t="s">
        <v>4712</v>
      </c>
      <c r="Z49" s="1" t="s">
        <v>3175</v>
      </c>
      <c r="AA49" s="1" t="s">
        <v>509</v>
      </c>
      <c r="AB49" s="2"/>
      <c r="AC49" s="3"/>
    </row>
    <row r="50" spans="1:45" s="1" customFormat="1" x14ac:dyDescent="0.25">
      <c r="A50" s="8" t="s">
        <v>3633</v>
      </c>
      <c r="B50" s="1">
        <v>45</v>
      </c>
      <c r="C50" s="2"/>
      <c r="D50" s="2"/>
      <c r="E50" s="2"/>
      <c r="H50" s="1" t="s">
        <v>3158</v>
      </c>
      <c r="I50" s="1" t="s">
        <v>4476</v>
      </c>
      <c r="J50" s="1" t="s">
        <v>3799</v>
      </c>
      <c r="L50" s="4" t="s">
        <v>4597</v>
      </c>
      <c r="Q50" s="1" t="s">
        <v>4213</v>
      </c>
      <c r="Z50" s="2"/>
      <c r="AA50" s="3"/>
    </row>
    <row r="51" spans="1:45" s="1" customFormat="1" x14ac:dyDescent="0.25">
      <c r="A51" s="8" t="s">
        <v>3634</v>
      </c>
      <c r="B51" s="1">
        <v>45</v>
      </c>
      <c r="C51" s="2"/>
      <c r="D51" s="2"/>
      <c r="E51" s="2"/>
      <c r="H51" s="1" t="s">
        <v>481</v>
      </c>
      <c r="I51" s="1" t="s">
        <v>4393</v>
      </c>
      <c r="J51" s="1" t="s">
        <v>445</v>
      </c>
      <c r="L51" s="18"/>
      <c r="AB51" s="2"/>
      <c r="AC51" s="3"/>
    </row>
    <row r="52" spans="1:45" s="1" customFormat="1" x14ac:dyDescent="0.25">
      <c r="A52" s="8" t="s">
        <v>3635</v>
      </c>
      <c r="B52" s="1">
        <v>45</v>
      </c>
      <c r="C52" s="2"/>
      <c r="D52" s="2"/>
      <c r="E52" s="2"/>
      <c r="H52" s="1" t="s">
        <v>3158</v>
      </c>
      <c r="I52" s="1" t="s">
        <v>4393</v>
      </c>
      <c r="J52" s="1" t="s">
        <v>4727</v>
      </c>
      <c r="L52" s="18"/>
      <c r="AB52" s="2"/>
      <c r="AC52" s="3"/>
    </row>
    <row r="53" spans="1:45" s="1" customFormat="1" x14ac:dyDescent="0.25">
      <c r="A53" s="8" t="s">
        <v>3636</v>
      </c>
      <c r="B53" s="1">
        <v>45</v>
      </c>
      <c r="C53" s="2"/>
      <c r="D53" s="2"/>
      <c r="E53" s="2"/>
      <c r="H53" s="1" t="s">
        <v>3158</v>
      </c>
      <c r="I53" s="1" t="s">
        <v>2334</v>
      </c>
      <c r="J53" s="1" t="s">
        <v>2335</v>
      </c>
      <c r="L53" s="4"/>
      <c r="Z53" s="1" t="s">
        <v>3175</v>
      </c>
      <c r="AA53" s="1" t="s">
        <v>509</v>
      </c>
      <c r="AB53" s="2"/>
      <c r="AC53" s="3"/>
    </row>
    <row r="54" spans="1:45" s="1" customFormat="1" x14ac:dyDescent="0.25">
      <c r="A54" s="8" t="s">
        <v>764</v>
      </c>
      <c r="B54" s="1">
        <v>45</v>
      </c>
      <c r="C54" s="2"/>
      <c r="D54" s="2"/>
      <c r="E54" s="2"/>
      <c r="H54" s="1" t="s">
        <v>481</v>
      </c>
      <c r="I54" s="1" t="s">
        <v>2334</v>
      </c>
      <c r="J54" s="1" t="s">
        <v>2336</v>
      </c>
      <c r="L54" s="4"/>
      <c r="Z54" s="1" t="s">
        <v>3175</v>
      </c>
      <c r="AA54" s="1" t="s">
        <v>509</v>
      </c>
      <c r="AB54" s="2"/>
      <c r="AC54" s="3"/>
    </row>
    <row r="55" spans="1:45" s="1" customFormat="1" x14ac:dyDescent="0.25">
      <c r="A55" s="8" t="s">
        <v>765</v>
      </c>
      <c r="B55" s="1">
        <v>45</v>
      </c>
      <c r="C55" s="6"/>
      <c r="D55" s="6"/>
      <c r="E55" s="2"/>
      <c r="F55" s="2"/>
      <c r="H55" s="1" t="s">
        <v>3158</v>
      </c>
      <c r="I55" s="1" t="s">
        <v>3827</v>
      </c>
      <c r="J55" s="1" t="s">
        <v>1126</v>
      </c>
      <c r="L55" s="4"/>
      <c r="AB55" s="2"/>
      <c r="AC55" s="3"/>
    </row>
    <row r="56" spans="1:45" s="1" customFormat="1" x14ac:dyDescent="0.25">
      <c r="A56" s="8" t="s">
        <v>766</v>
      </c>
      <c r="B56" s="1">
        <v>45</v>
      </c>
      <c r="C56" s="2"/>
      <c r="D56" s="2"/>
      <c r="E56" s="2"/>
      <c r="H56" s="1" t="s">
        <v>481</v>
      </c>
      <c r="I56" s="1" t="s">
        <v>4378</v>
      </c>
      <c r="J56" s="1" t="s">
        <v>4636</v>
      </c>
      <c r="L56" s="4"/>
      <c r="AB56" s="2"/>
      <c r="AC56" s="3"/>
    </row>
    <row r="57" spans="1:45" s="1" customFormat="1" x14ac:dyDescent="0.25">
      <c r="A57" s="8" t="s">
        <v>767</v>
      </c>
      <c r="B57" s="1">
        <v>45</v>
      </c>
      <c r="C57" s="2"/>
      <c r="D57" s="2"/>
      <c r="E57" s="2"/>
      <c r="H57" s="1" t="s">
        <v>3158</v>
      </c>
      <c r="I57" s="1" t="s">
        <v>4378</v>
      </c>
      <c r="J57" s="1" t="s">
        <v>4474</v>
      </c>
      <c r="L57" s="4"/>
      <c r="AB57" s="2"/>
      <c r="AC57" s="3"/>
    </row>
    <row r="58" spans="1:45" s="1" customFormat="1" x14ac:dyDescent="0.25">
      <c r="A58" s="8" t="s">
        <v>4153</v>
      </c>
      <c r="B58" s="1">
        <v>35</v>
      </c>
      <c r="C58" s="6">
        <v>42705</v>
      </c>
      <c r="D58" s="6"/>
      <c r="E58" s="2" t="s">
        <v>297</v>
      </c>
      <c r="H58" s="1" t="s">
        <v>3158</v>
      </c>
      <c r="I58" s="1" t="s">
        <v>4625</v>
      </c>
      <c r="J58" s="1" t="s">
        <v>4593</v>
      </c>
      <c r="K58" s="1" t="s">
        <v>666</v>
      </c>
      <c r="L58" s="4" t="s">
        <v>667</v>
      </c>
      <c r="M58" s="1" t="s">
        <v>668</v>
      </c>
      <c r="N58" s="1" t="s">
        <v>663</v>
      </c>
      <c r="O58" s="1" t="s">
        <v>664</v>
      </c>
      <c r="P58" s="1" t="s">
        <v>665</v>
      </c>
      <c r="AB58" s="2" t="s">
        <v>1873</v>
      </c>
      <c r="AC58" s="3" t="s">
        <v>3161</v>
      </c>
      <c r="AD58" s="1" t="s">
        <v>2564</v>
      </c>
      <c r="AF58" s="1" t="s">
        <v>3594</v>
      </c>
      <c r="AG58" s="1" t="s">
        <v>4712</v>
      </c>
      <c r="AH58" s="1" t="s">
        <v>4712</v>
      </c>
      <c r="AI58" s="1" t="s">
        <v>4712</v>
      </c>
      <c r="AJ58" s="1" t="s">
        <v>4712</v>
      </c>
      <c r="AQ58" s="1" t="s">
        <v>4712</v>
      </c>
      <c r="AR58" s="1" t="s">
        <v>4712</v>
      </c>
      <c r="AS58" s="1" t="s">
        <v>4712</v>
      </c>
    </row>
    <row r="59" spans="1:45" s="1" customFormat="1" x14ac:dyDescent="0.25">
      <c r="A59" s="8" t="s">
        <v>4154</v>
      </c>
      <c r="B59" s="1">
        <v>35</v>
      </c>
      <c r="C59" s="6">
        <v>42705</v>
      </c>
      <c r="E59" s="2" t="s">
        <v>4712</v>
      </c>
      <c r="H59" s="1" t="s">
        <v>481</v>
      </c>
      <c r="I59" s="1" t="s">
        <v>4024</v>
      </c>
      <c r="J59" s="1" t="s">
        <v>3881</v>
      </c>
      <c r="K59" s="1" t="s">
        <v>4025</v>
      </c>
      <c r="L59" s="4"/>
      <c r="M59" s="1" t="s">
        <v>4026</v>
      </c>
      <c r="N59" s="1" t="s">
        <v>663</v>
      </c>
      <c r="O59" s="1" t="s">
        <v>664</v>
      </c>
      <c r="P59" s="1" t="s">
        <v>665</v>
      </c>
      <c r="Z59" s="2"/>
      <c r="AA59" s="3"/>
    </row>
    <row r="60" spans="1:45" s="1" customFormat="1" x14ac:dyDescent="0.25">
      <c r="A60" s="8" t="s">
        <v>4156</v>
      </c>
      <c r="B60" s="1">
        <v>45</v>
      </c>
      <c r="C60" s="6"/>
      <c r="D60" s="6"/>
      <c r="E60" s="2"/>
      <c r="H60" s="1" t="s">
        <v>3158</v>
      </c>
      <c r="I60" s="1" t="s">
        <v>4155</v>
      </c>
      <c r="J60" s="1" t="s">
        <v>1055</v>
      </c>
      <c r="L60" s="4"/>
      <c r="Z60" s="2"/>
      <c r="AA60" s="3"/>
    </row>
    <row r="61" spans="1:45" s="1" customFormat="1" x14ac:dyDescent="0.25">
      <c r="A61" s="8" t="s">
        <v>4394</v>
      </c>
      <c r="B61" s="1" t="s">
        <v>1058</v>
      </c>
      <c r="C61" s="6">
        <v>42677</v>
      </c>
      <c r="D61" s="6">
        <v>42313</v>
      </c>
      <c r="E61" s="2"/>
      <c r="G61" s="1" t="s">
        <v>3161</v>
      </c>
      <c r="H61" s="1" t="s">
        <v>3158</v>
      </c>
      <c r="I61" s="1" t="s">
        <v>1019</v>
      </c>
      <c r="J61" s="1" t="s">
        <v>436</v>
      </c>
      <c r="K61" s="1" t="s">
        <v>1020</v>
      </c>
      <c r="L61" s="4" t="s">
        <v>2990</v>
      </c>
      <c r="M61" s="1" t="s">
        <v>2991</v>
      </c>
      <c r="N61" s="1" t="s">
        <v>488</v>
      </c>
      <c r="O61" s="1" t="s">
        <v>296</v>
      </c>
      <c r="P61" s="1">
        <v>85213</v>
      </c>
      <c r="Z61" s="1" t="s">
        <v>3196</v>
      </c>
      <c r="AA61" s="1" t="s">
        <v>3189</v>
      </c>
      <c r="AB61" s="2" t="s">
        <v>1021</v>
      </c>
      <c r="AC61" s="3"/>
      <c r="AD61" s="1" t="s">
        <v>2388</v>
      </c>
    </row>
    <row r="62" spans="1:45" s="1" customFormat="1" x14ac:dyDescent="0.25">
      <c r="A62" s="8" t="s">
        <v>4395</v>
      </c>
      <c r="B62" s="1" t="s">
        <v>1058</v>
      </c>
      <c r="C62" s="2"/>
      <c r="D62" s="6"/>
      <c r="E62" s="2"/>
      <c r="H62" s="1" t="s">
        <v>3158</v>
      </c>
      <c r="I62" s="1" t="s">
        <v>4552</v>
      </c>
      <c r="J62" s="1" t="s">
        <v>2742</v>
      </c>
      <c r="L62" s="4"/>
      <c r="AB62" s="1" t="s">
        <v>716</v>
      </c>
      <c r="AC62" s="3"/>
    </row>
    <row r="63" spans="1:45" s="1" customFormat="1" x14ac:dyDescent="0.25">
      <c r="A63" s="8" t="s">
        <v>2529</v>
      </c>
      <c r="B63" s="1">
        <v>35</v>
      </c>
      <c r="C63" s="6">
        <v>42749</v>
      </c>
      <c r="D63" s="6"/>
      <c r="E63" s="2" t="s">
        <v>4712</v>
      </c>
      <c r="H63" s="1" t="s">
        <v>481</v>
      </c>
      <c r="I63" s="1" t="s">
        <v>394</v>
      </c>
      <c r="J63" s="1" t="s">
        <v>3828</v>
      </c>
      <c r="K63" s="1" t="s">
        <v>3829</v>
      </c>
      <c r="L63" s="4" t="s">
        <v>3830</v>
      </c>
      <c r="M63" s="1" t="s">
        <v>3832</v>
      </c>
      <c r="N63" s="1" t="s">
        <v>3831</v>
      </c>
      <c r="O63" s="1" t="s">
        <v>1936</v>
      </c>
      <c r="P63" s="1">
        <v>55379</v>
      </c>
      <c r="AC63" s="3"/>
    </row>
    <row r="64" spans="1:45" s="1" customFormat="1" x14ac:dyDescent="0.25">
      <c r="A64" s="8" t="s">
        <v>2530</v>
      </c>
      <c r="B64" s="1">
        <v>35</v>
      </c>
      <c r="C64" s="6">
        <v>42749</v>
      </c>
      <c r="D64" s="6"/>
      <c r="E64" s="2" t="s">
        <v>4712</v>
      </c>
      <c r="H64" s="1" t="s">
        <v>481</v>
      </c>
      <c r="I64" s="1" t="s">
        <v>394</v>
      </c>
      <c r="J64" s="1" t="s">
        <v>4578</v>
      </c>
      <c r="K64" s="1" t="s">
        <v>3829</v>
      </c>
      <c r="L64" s="4" t="s">
        <v>3830</v>
      </c>
      <c r="M64" s="1" t="s">
        <v>3832</v>
      </c>
      <c r="N64" s="1" t="s">
        <v>3831</v>
      </c>
      <c r="O64" s="1" t="s">
        <v>1936</v>
      </c>
      <c r="P64" s="1">
        <v>55379</v>
      </c>
      <c r="AC64" s="3"/>
    </row>
    <row r="65" spans="1:31" s="1" customFormat="1" x14ac:dyDescent="0.25">
      <c r="A65" s="8" t="s">
        <v>2532</v>
      </c>
      <c r="B65" s="1">
        <v>35</v>
      </c>
      <c r="C65" s="6">
        <v>42670</v>
      </c>
      <c r="D65" s="6">
        <v>42327</v>
      </c>
      <c r="E65" s="2"/>
      <c r="H65" s="1" t="s">
        <v>3158</v>
      </c>
      <c r="I65" s="1" t="s">
        <v>188</v>
      </c>
      <c r="J65" s="1" t="s">
        <v>189</v>
      </c>
      <c r="K65" s="1" t="s">
        <v>4502</v>
      </c>
      <c r="L65" s="4" t="s">
        <v>190</v>
      </c>
      <c r="M65" s="1" t="s">
        <v>4498</v>
      </c>
      <c r="N65" s="1" t="s">
        <v>488</v>
      </c>
      <c r="O65" s="1" t="s">
        <v>296</v>
      </c>
      <c r="P65" s="1">
        <v>85208</v>
      </c>
      <c r="Q65" s="1" t="s">
        <v>4213</v>
      </c>
      <c r="Z65" s="1" t="s">
        <v>297</v>
      </c>
      <c r="AA65" s="1" t="s">
        <v>3161</v>
      </c>
      <c r="AB65" s="2" t="s">
        <v>2771</v>
      </c>
      <c r="AC65" s="3" t="s">
        <v>3161</v>
      </c>
      <c r="AD65" s="1" t="s">
        <v>2388</v>
      </c>
    </row>
    <row r="66" spans="1:31" s="1" customFormat="1" x14ac:dyDescent="0.25">
      <c r="A66" s="8" t="s">
        <v>2533</v>
      </c>
      <c r="B66" s="1">
        <v>35</v>
      </c>
      <c r="C66" s="6">
        <v>42670</v>
      </c>
      <c r="D66" s="6">
        <v>42327</v>
      </c>
      <c r="E66" s="2"/>
      <c r="H66" s="1" t="s">
        <v>481</v>
      </c>
      <c r="I66" s="1" t="s">
        <v>2771</v>
      </c>
      <c r="J66" s="1" t="s">
        <v>3313</v>
      </c>
      <c r="K66" s="1" t="s">
        <v>4502</v>
      </c>
      <c r="L66" s="4"/>
      <c r="M66" s="1" t="s">
        <v>4498</v>
      </c>
      <c r="N66" s="1" t="s">
        <v>488</v>
      </c>
      <c r="O66" s="1" t="s">
        <v>296</v>
      </c>
      <c r="P66" s="1">
        <v>85208</v>
      </c>
      <c r="Z66" s="1" t="s">
        <v>297</v>
      </c>
      <c r="AA66" s="1" t="s">
        <v>2770</v>
      </c>
      <c r="AB66" s="2" t="s">
        <v>188</v>
      </c>
      <c r="AC66" s="3" t="s">
        <v>3161</v>
      </c>
    </row>
    <row r="67" spans="1:31" s="1" customFormat="1" x14ac:dyDescent="0.25">
      <c r="A67" s="1" t="s">
        <v>491</v>
      </c>
      <c r="B67" s="1">
        <v>35</v>
      </c>
      <c r="C67" s="6">
        <v>42719</v>
      </c>
      <c r="D67" s="6"/>
      <c r="E67" s="2" t="s">
        <v>297</v>
      </c>
      <c r="H67" s="1" t="s">
        <v>481</v>
      </c>
      <c r="I67" s="1" t="s">
        <v>2657</v>
      </c>
      <c r="J67" s="1" t="s">
        <v>3178</v>
      </c>
      <c r="L67" s="4" t="s">
        <v>2656</v>
      </c>
      <c r="M67" s="1" t="s">
        <v>4492</v>
      </c>
      <c r="N67" s="1" t="s">
        <v>3960</v>
      </c>
      <c r="O67" s="1" t="s">
        <v>4491</v>
      </c>
      <c r="P67" s="1">
        <v>50266</v>
      </c>
      <c r="AB67" s="1" t="s">
        <v>2657</v>
      </c>
      <c r="AD67" s="2"/>
      <c r="AE67" s="3"/>
    </row>
    <row r="68" spans="1:31" s="1" customFormat="1" x14ac:dyDescent="0.25">
      <c r="A68" s="8" t="s">
        <v>2699</v>
      </c>
      <c r="B68" s="1">
        <v>35</v>
      </c>
      <c r="C68" s="6">
        <v>42719</v>
      </c>
      <c r="D68" s="6"/>
      <c r="E68" s="2" t="s">
        <v>297</v>
      </c>
      <c r="H68" s="1" t="s">
        <v>3158</v>
      </c>
      <c r="I68" s="1" t="s">
        <v>2657</v>
      </c>
      <c r="J68" s="1" t="s">
        <v>436</v>
      </c>
      <c r="L68" s="4" t="s">
        <v>2656</v>
      </c>
      <c r="M68" s="1" t="s">
        <v>4492</v>
      </c>
      <c r="N68" s="1" t="s">
        <v>3960</v>
      </c>
      <c r="O68" s="1" t="s">
        <v>4491</v>
      </c>
      <c r="P68" s="1">
        <v>50266</v>
      </c>
      <c r="Z68" s="2"/>
      <c r="AA68" s="3"/>
      <c r="AB68" s="1" t="s">
        <v>2657</v>
      </c>
    </row>
    <row r="69" spans="1:31" s="1" customFormat="1" x14ac:dyDescent="0.25">
      <c r="A69" s="8" t="s">
        <v>2635</v>
      </c>
      <c r="B69" s="1">
        <v>35</v>
      </c>
      <c r="C69" s="6">
        <v>42733</v>
      </c>
      <c r="D69" s="6"/>
      <c r="E69" s="2" t="s">
        <v>4712</v>
      </c>
      <c r="H69" s="1" t="s">
        <v>481</v>
      </c>
      <c r="I69" s="1" t="s">
        <v>4157</v>
      </c>
      <c r="J69" s="1" t="s">
        <v>3159</v>
      </c>
      <c r="K69" s="1" t="s">
        <v>3929</v>
      </c>
      <c r="L69" s="4" t="s">
        <v>3930</v>
      </c>
      <c r="AA69" s="2"/>
      <c r="AB69" s="3" t="s">
        <v>719</v>
      </c>
    </row>
    <row r="70" spans="1:31" s="1" customFormat="1" x14ac:dyDescent="0.25">
      <c r="A70" s="8" t="s">
        <v>4158</v>
      </c>
      <c r="B70" s="1">
        <v>35</v>
      </c>
      <c r="C70" s="6">
        <v>42733</v>
      </c>
      <c r="D70" s="6"/>
      <c r="E70" s="2" t="s">
        <v>4712</v>
      </c>
      <c r="H70" s="1" t="s">
        <v>3158</v>
      </c>
      <c r="I70" s="1" t="s">
        <v>719</v>
      </c>
      <c r="J70" s="1" t="s">
        <v>2728</v>
      </c>
      <c r="L70" s="4" t="s">
        <v>720</v>
      </c>
      <c r="Z70" s="2"/>
      <c r="AA70" s="3"/>
      <c r="AB70" s="1" t="s">
        <v>4632</v>
      </c>
    </row>
    <row r="71" spans="1:31" s="1" customFormat="1" x14ac:dyDescent="0.25">
      <c r="A71" s="8" t="s">
        <v>2621</v>
      </c>
      <c r="B71" s="1">
        <v>35</v>
      </c>
      <c r="C71" s="6">
        <v>42747</v>
      </c>
      <c r="D71" s="6"/>
      <c r="E71" s="2" t="s">
        <v>4712</v>
      </c>
      <c r="H71" s="1" t="s">
        <v>3158</v>
      </c>
      <c r="I71" s="1" t="s">
        <v>3932</v>
      </c>
      <c r="J71" s="1" t="s">
        <v>326</v>
      </c>
      <c r="K71" s="1" t="s">
        <v>3933</v>
      </c>
      <c r="L71" s="4" t="s">
        <v>3934</v>
      </c>
      <c r="M71" s="1" t="s">
        <v>3935</v>
      </c>
      <c r="N71" s="1" t="s">
        <v>3936</v>
      </c>
      <c r="O71" s="1" t="s">
        <v>4950</v>
      </c>
      <c r="P71" s="1">
        <v>60046</v>
      </c>
      <c r="AB71" s="2"/>
      <c r="AC71" s="3"/>
    </row>
    <row r="72" spans="1:31" s="1" customFormat="1" x14ac:dyDescent="0.25">
      <c r="A72" s="8" t="s">
        <v>2619</v>
      </c>
      <c r="B72" s="1">
        <v>35</v>
      </c>
      <c r="C72" s="6">
        <v>42747</v>
      </c>
      <c r="D72" s="6"/>
      <c r="E72" s="2" t="s">
        <v>4712</v>
      </c>
      <c r="H72" s="1" t="s">
        <v>481</v>
      </c>
      <c r="I72" s="1" t="s">
        <v>3932</v>
      </c>
      <c r="J72" s="1" t="s">
        <v>154</v>
      </c>
      <c r="K72" s="1" t="s">
        <v>3933</v>
      </c>
      <c r="L72" s="4" t="s">
        <v>3934</v>
      </c>
      <c r="M72" s="1" t="s">
        <v>3935</v>
      </c>
      <c r="N72" s="1" t="s">
        <v>3936</v>
      </c>
      <c r="O72" s="1" t="s">
        <v>4950</v>
      </c>
      <c r="P72" s="1">
        <v>60046</v>
      </c>
      <c r="AB72" s="2"/>
      <c r="AC72" s="3"/>
    </row>
    <row r="73" spans="1:31" s="1" customFormat="1" x14ac:dyDescent="0.25">
      <c r="A73" s="8" t="s">
        <v>3612</v>
      </c>
      <c r="B73" s="1">
        <v>35</v>
      </c>
      <c r="C73" s="6">
        <v>42663</v>
      </c>
      <c r="D73" s="6">
        <v>42285</v>
      </c>
      <c r="E73" s="2"/>
      <c r="F73" s="1" t="s">
        <v>297</v>
      </c>
      <c r="G73" s="1" t="s">
        <v>3162</v>
      </c>
      <c r="H73" s="1" t="s">
        <v>481</v>
      </c>
      <c r="I73" s="1" t="s">
        <v>2452</v>
      </c>
      <c r="J73" s="1" t="s">
        <v>3031</v>
      </c>
      <c r="K73" s="1" t="s">
        <v>2454</v>
      </c>
      <c r="L73" s="4"/>
      <c r="M73" s="1" t="s">
        <v>2455</v>
      </c>
      <c r="N73" s="1" t="s">
        <v>488</v>
      </c>
      <c r="O73" s="1" t="s">
        <v>296</v>
      </c>
      <c r="P73" s="1">
        <v>85206</v>
      </c>
      <c r="S73" s="1">
        <v>1</v>
      </c>
      <c r="T73" s="1" t="s">
        <v>3357</v>
      </c>
      <c r="U73" s="1">
        <v>1</v>
      </c>
      <c r="V73" s="1">
        <v>1</v>
      </c>
      <c r="Z73" s="1" t="s">
        <v>3160</v>
      </c>
      <c r="AA73" s="1" t="s">
        <v>498</v>
      </c>
      <c r="AB73" s="2" t="s">
        <v>1937</v>
      </c>
      <c r="AC73" s="3" t="s">
        <v>3161</v>
      </c>
    </row>
    <row r="74" spans="1:31" s="1" customFormat="1" x14ac:dyDescent="0.25">
      <c r="A74" s="8" t="s">
        <v>2620</v>
      </c>
      <c r="B74" s="1">
        <v>35</v>
      </c>
      <c r="C74" s="6">
        <v>42663</v>
      </c>
      <c r="D74" s="6">
        <v>42341</v>
      </c>
      <c r="E74" s="2"/>
      <c r="G74" s="1" t="s">
        <v>3162</v>
      </c>
      <c r="H74" s="1" t="s">
        <v>3158</v>
      </c>
      <c r="I74" s="1" t="s">
        <v>1937</v>
      </c>
      <c r="J74" s="1" t="s">
        <v>1938</v>
      </c>
      <c r="K74" s="1" t="s">
        <v>1940</v>
      </c>
      <c r="L74" s="4" t="s">
        <v>1939</v>
      </c>
      <c r="M74" s="1" t="s">
        <v>2135</v>
      </c>
      <c r="N74" s="1" t="s">
        <v>488</v>
      </c>
      <c r="O74" s="1" t="s">
        <v>296</v>
      </c>
      <c r="P74" s="1">
        <v>85206</v>
      </c>
      <c r="Q74" s="1" t="s">
        <v>4213</v>
      </c>
      <c r="S74" s="1">
        <v>1</v>
      </c>
      <c r="T74" s="1" t="s">
        <v>3357</v>
      </c>
      <c r="U74" s="1">
        <v>1</v>
      </c>
      <c r="V74" s="1">
        <v>1</v>
      </c>
      <c r="Z74" s="1" t="s">
        <v>3160</v>
      </c>
      <c r="AA74" s="1" t="s">
        <v>3161</v>
      </c>
      <c r="AB74" s="2" t="s">
        <v>2452</v>
      </c>
      <c r="AC74" s="3" t="s">
        <v>3161</v>
      </c>
      <c r="AD74" s="1" t="s">
        <v>2564</v>
      </c>
    </row>
    <row r="75" spans="1:31" s="1" customFormat="1" x14ac:dyDescent="0.25">
      <c r="A75" s="8" t="s">
        <v>5112</v>
      </c>
      <c r="B75" s="1" t="s">
        <v>1058</v>
      </c>
      <c r="C75" s="6">
        <v>42684</v>
      </c>
      <c r="D75" s="6">
        <v>42306</v>
      </c>
      <c r="E75" s="2"/>
      <c r="F75" s="2"/>
      <c r="G75" s="1" t="s">
        <v>3162</v>
      </c>
      <c r="H75" s="1" t="s">
        <v>3158</v>
      </c>
      <c r="I75" s="1" t="s">
        <v>1775</v>
      </c>
      <c r="J75" s="1" t="s">
        <v>371</v>
      </c>
      <c r="K75" s="1" t="s">
        <v>372</v>
      </c>
      <c r="L75" s="4"/>
      <c r="M75" s="1" t="s">
        <v>3967</v>
      </c>
      <c r="N75" s="1" t="s">
        <v>488</v>
      </c>
      <c r="O75" s="1" t="s">
        <v>296</v>
      </c>
      <c r="P75" s="1">
        <v>85206</v>
      </c>
      <c r="Q75" s="1" t="s">
        <v>4712</v>
      </c>
      <c r="Z75" s="1" t="s">
        <v>3196</v>
      </c>
      <c r="AA75" s="1" t="s">
        <v>368</v>
      </c>
      <c r="AB75" s="2" t="s">
        <v>369</v>
      </c>
      <c r="AC75" s="3"/>
    </row>
    <row r="76" spans="1:31" s="1" customFormat="1" x14ac:dyDescent="0.25">
      <c r="A76" s="8" t="s">
        <v>4349</v>
      </c>
      <c r="B76" s="1">
        <v>35</v>
      </c>
      <c r="C76" s="6">
        <v>42719</v>
      </c>
      <c r="D76" s="6">
        <v>42306</v>
      </c>
      <c r="E76" s="2"/>
      <c r="F76" s="2"/>
      <c r="G76" s="1" t="s">
        <v>3161</v>
      </c>
      <c r="H76" s="1" t="s">
        <v>481</v>
      </c>
      <c r="I76" s="1" t="s">
        <v>369</v>
      </c>
      <c r="J76" s="1" t="s">
        <v>299</v>
      </c>
      <c r="K76" s="1" t="s">
        <v>3656</v>
      </c>
      <c r="L76" s="4" t="s">
        <v>919</v>
      </c>
      <c r="M76" s="1" t="s">
        <v>3967</v>
      </c>
      <c r="N76" s="1" t="s">
        <v>488</v>
      </c>
      <c r="O76" s="1" t="s">
        <v>296</v>
      </c>
      <c r="P76" s="1">
        <v>85206</v>
      </c>
      <c r="Q76" s="1" t="s">
        <v>4213</v>
      </c>
      <c r="S76" s="1">
        <v>0</v>
      </c>
      <c r="Z76" s="1" t="s">
        <v>3196</v>
      </c>
      <c r="AA76" s="1" t="s">
        <v>3161</v>
      </c>
      <c r="AB76" s="2" t="s">
        <v>370</v>
      </c>
      <c r="AC76" s="3"/>
      <c r="AD76" s="1" t="s">
        <v>2564</v>
      </c>
    </row>
    <row r="77" spans="1:31" s="1" customFormat="1" x14ac:dyDescent="0.25">
      <c r="A77" s="1" t="s">
        <v>4447</v>
      </c>
      <c r="B77" s="1">
        <v>35</v>
      </c>
      <c r="C77" s="6">
        <v>42726</v>
      </c>
      <c r="D77" s="6">
        <v>42348</v>
      </c>
      <c r="E77" s="2"/>
      <c r="F77" s="2"/>
      <c r="G77" s="1" t="s">
        <v>3162</v>
      </c>
      <c r="H77" s="1" t="s">
        <v>3158</v>
      </c>
      <c r="I77" s="1" t="s">
        <v>1967</v>
      </c>
      <c r="J77" s="1" t="s">
        <v>294</v>
      </c>
      <c r="K77" s="1" t="s">
        <v>4493</v>
      </c>
      <c r="L77" s="4"/>
      <c r="M77" s="1" t="s">
        <v>1652</v>
      </c>
      <c r="N77" s="1" t="s">
        <v>488</v>
      </c>
      <c r="O77" s="1" t="s">
        <v>296</v>
      </c>
      <c r="P77" s="1">
        <v>85205</v>
      </c>
      <c r="Q77" s="1" t="s">
        <v>4712</v>
      </c>
      <c r="AB77" s="2" t="s">
        <v>3499</v>
      </c>
      <c r="AC77" s="3"/>
    </row>
    <row r="78" spans="1:31" s="1" customFormat="1" x14ac:dyDescent="0.25">
      <c r="A78" s="1" t="s">
        <v>2876</v>
      </c>
      <c r="B78" s="1">
        <v>35</v>
      </c>
      <c r="C78" s="6">
        <v>42726</v>
      </c>
      <c r="D78" s="6">
        <v>42348</v>
      </c>
      <c r="E78" s="2"/>
      <c r="H78" s="1" t="s">
        <v>481</v>
      </c>
      <c r="I78" s="1" t="s">
        <v>824</v>
      </c>
      <c r="J78" s="1" t="s">
        <v>144</v>
      </c>
      <c r="K78" s="1" t="s">
        <v>825</v>
      </c>
      <c r="L78" s="4" t="s">
        <v>4358</v>
      </c>
      <c r="M78" s="1" t="s">
        <v>1652</v>
      </c>
      <c r="N78" s="1" t="s">
        <v>488</v>
      </c>
      <c r="O78" s="1" t="s">
        <v>296</v>
      </c>
      <c r="P78" s="1">
        <v>85205</v>
      </c>
      <c r="Q78" s="1" t="s">
        <v>4213</v>
      </c>
      <c r="Z78" s="1" t="s">
        <v>3175</v>
      </c>
      <c r="AA78" s="1" t="s">
        <v>3401</v>
      </c>
      <c r="AB78" s="2" t="s">
        <v>3500</v>
      </c>
      <c r="AC78" s="3" t="s">
        <v>3161</v>
      </c>
      <c r="AD78" s="1" t="s">
        <v>2564</v>
      </c>
    </row>
    <row r="79" spans="1:31" s="1" customFormat="1" x14ac:dyDescent="0.25">
      <c r="A79" s="8" t="s">
        <v>3530</v>
      </c>
      <c r="B79" s="1">
        <v>35</v>
      </c>
      <c r="C79" s="6">
        <v>42670</v>
      </c>
      <c r="D79" s="6">
        <v>42292</v>
      </c>
      <c r="E79" s="2"/>
      <c r="H79" s="1" t="s">
        <v>481</v>
      </c>
      <c r="I79" s="1" t="s">
        <v>369</v>
      </c>
      <c r="J79" s="1" t="s">
        <v>2752</v>
      </c>
      <c r="K79" s="1" t="s">
        <v>4382</v>
      </c>
      <c r="L79" s="4" t="s">
        <v>4383</v>
      </c>
      <c r="M79" s="1" t="s">
        <v>3734</v>
      </c>
      <c r="N79" s="1" t="s">
        <v>488</v>
      </c>
      <c r="O79" s="1" t="s">
        <v>296</v>
      </c>
      <c r="P79" s="1">
        <v>85209</v>
      </c>
      <c r="Q79" s="1" t="s">
        <v>4401</v>
      </c>
      <c r="AB79" s="2"/>
      <c r="AC79" s="3"/>
      <c r="AD79" s="1" t="s">
        <v>1767</v>
      </c>
    </row>
    <row r="80" spans="1:31" s="1" customFormat="1" x14ac:dyDescent="0.25">
      <c r="A80" s="8" t="s">
        <v>1987</v>
      </c>
      <c r="B80" s="1">
        <v>35</v>
      </c>
      <c r="C80" s="6">
        <v>42670</v>
      </c>
      <c r="D80" s="6">
        <v>42292</v>
      </c>
      <c r="E80" s="2"/>
      <c r="H80" s="1" t="s">
        <v>3158</v>
      </c>
      <c r="I80" s="1" t="s">
        <v>369</v>
      </c>
      <c r="J80" s="1" t="s">
        <v>689</v>
      </c>
      <c r="K80" s="1" t="s">
        <v>4382</v>
      </c>
      <c r="L80" s="4" t="s">
        <v>4383</v>
      </c>
      <c r="M80" s="1" t="s">
        <v>3734</v>
      </c>
      <c r="N80" s="1" t="s">
        <v>488</v>
      </c>
      <c r="O80" s="1" t="s">
        <v>296</v>
      </c>
      <c r="P80" s="1">
        <v>85209</v>
      </c>
      <c r="Q80" s="1" t="s">
        <v>4402</v>
      </c>
      <c r="AB80" s="2"/>
      <c r="AC80" s="3"/>
      <c r="AD80" s="1" t="s">
        <v>1764</v>
      </c>
    </row>
    <row r="81" spans="1:30" s="1" customFormat="1" x14ac:dyDescent="0.25">
      <c r="A81" s="1" t="s">
        <v>695</v>
      </c>
      <c r="B81" s="1">
        <v>35</v>
      </c>
      <c r="C81" s="6">
        <v>42684</v>
      </c>
      <c r="D81" s="6">
        <v>42306</v>
      </c>
      <c r="E81" s="2"/>
      <c r="H81" s="1" t="s">
        <v>3158</v>
      </c>
      <c r="I81" s="1" t="s">
        <v>2283</v>
      </c>
      <c r="J81" s="1" t="s">
        <v>788</v>
      </c>
      <c r="K81" s="1" t="s">
        <v>3813</v>
      </c>
      <c r="L81" s="4" t="s">
        <v>761</v>
      </c>
      <c r="Q81" s="1" t="s">
        <v>4401</v>
      </c>
      <c r="AB81" s="1" t="s">
        <v>669</v>
      </c>
      <c r="AC81" s="3"/>
    </row>
    <row r="82" spans="1:30" s="1" customFormat="1" x14ac:dyDescent="0.25">
      <c r="A82" s="1" t="s">
        <v>696</v>
      </c>
      <c r="B82" s="1">
        <v>35</v>
      </c>
      <c r="C82" s="6">
        <v>42684</v>
      </c>
      <c r="D82" s="6">
        <v>42306</v>
      </c>
      <c r="E82" s="2"/>
      <c r="H82" s="1" t="s">
        <v>481</v>
      </c>
      <c r="I82" s="1" t="s">
        <v>2283</v>
      </c>
      <c r="J82" s="1" t="s">
        <v>669</v>
      </c>
      <c r="K82" s="1" t="s">
        <v>801</v>
      </c>
      <c r="L82" s="4" t="s">
        <v>800</v>
      </c>
      <c r="Q82" s="1" t="s">
        <v>4402</v>
      </c>
      <c r="AB82" s="1" t="s">
        <v>788</v>
      </c>
      <c r="AC82" s="3"/>
    </row>
    <row r="83" spans="1:30" s="1" customFormat="1" x14ac:dyDescent="0.25">
      <c r="A83" s="1" t="s">
        <v>3532</v>
      </c>
      <c r="B83" s="1">
        <v>35</v>
      </c>
      <c r="C83" s="6">
        <v>42712</v>
      </c>
      <c r="D83" s="2"/>
      <c r="E83" s="2" t="s">
        <v>4712</v>
      </c>
      <c r="G83" s="1" t="s">
        <v>3161</v>
      </c>
      <c r="H83" s="1" t="s">
        <v>3158</v>
      </c>
      <c r="I83" s="1" t="s">
        <v>1634</v>
      </c>
      <c r="J83" s="1" t="s">
        <v>1635</v>
      </c>
      <c r="K83" s="1" t="s">
        <v>799</v>
      </c>
      <c r="L83" s="4" t="s">
        <v>1638</v>
      </c>
      <c r="M83" s="1" t="s">
        <v>3226</v>
      </c>
      <c r="N83" s="1" t="s">
        <v>488</v>
      </c>
      <c r="O83" s="1" t="s">
        <v>296</v>
      </c>
      <c r="P83" s="1">
        <v>85205</v>
      </c>
      <c r="AC83" s="3"/>
    </row>
    <row r="84" spans="1:30" s="1" customFormat="1" x14ac:dyDescent="0.25">
      <c r="A84" s="1" t="s">
        <v>3525</v>
      </c>
      <c r="B84" s="1">
        <v>35</v>
      </c>
      <c r="C84" s="6">
        <v>42712</v>
      </c>
      <c r="D84" s="2"/>
      <c r="E84" s="2" t="s">
        <v>4712</v>
      </c>
      <c r="G84" s="1" t="s">
        <v>3161</v>
      </c>
      <c r="H84" s="1" t="s">
        <v>481</v>
      </c>
      <c r="I84" s="1" t="s">
        <v>1634</v>
      </c>
      <c r="J84" s="1" t="s">
        <v>1639</v>
      </c>
      <c r="K84" s="1" t="s">
        <v>799</v>
      </c>
      <c r="L84" s="4" t="s">
        <v>1638</v>
      </c>
      <c r="M84" s="1" t="s">
        <v>3226</v>
      </c>
      <c r="N84" s="1" t="s">
        <v>488</v>
      </c>
      <c r="O84" s="1" t="s">
        <v>296</v>
      </c>
      <c r="P84" s="1">
        <v>85205</v>
      </c>
      <c r="AC84" s="3"/>
    </row>
    <row r="85" spans="1:30" s="1" customFormat="1" x14ac:dyDescent="0.25">
      <c r="A85" s="8" t="s">
        <v>1796</v>
      </c>
      <c r="B85" s="1">
        <v>35</v>
      </c>
      <c r="C85" s="6">
        <v>42670</v>
      </c>
      <c r="D85" s="6">
        <v>42285</v>
      </c>
      <c r="E85" s="2"/>
      <c r="H85" s="1" t="s">
        <v>3158</v>
      </c>
      <c r="I85" s="1" t="s">
        <v>1990</v>
      </c>
      <c r="J85" s="1" t="s">
        <v>3786</v>
      </c>
      <c r="K85" s="1" t="s">
        <v>1185</v>
      </c>
      <c r="L85" s="4" t="s">
        <v>1991</v>
      </c>
      <c r="M85" s="1" t="s">
        <v>5198</v>
      </c>
      <c r="N85" s="1" t="s">
        <v>488</v>
      </c>
      <c r="O85" s="1" t="s">
        <v>296</v>
      </c>
      <c r="P85" s="1">
        <v>85209</v>
      </c>
      <c r="Q85" s="1" t="s">
        <v>4712</v>
      </c>
      <c r="Z85" s="1" t="s">
        <v>3196</v>
      </c>
      <c r="AA85" s="1" t="s">
        <v>3161</v>
      </c>
      <c r="AB85" s="2"/>
      <c r="AC85" s="3" t="s">
        <v>3161</v>
      </c>
      <c r="AD85" s="1" t="s">
        <v>2388</v>
      </c>
    </row>
    <row r="86" spans="1:30" s="1" customFormat="1" x14ac:dyDescent="0.25">
      <c r="A86" s="8" t="s">
        <v>2632</v>
      </c>
      <c r="B86" s="1">
        <v>35</v>
      </c>
      <c r="C86" s="6">
        <v>42670</v>
      </c>
      <c r="D86" s="6">
        <v>42285</v>
      </c>
      <c r="E86" s="2"/>
      <c r="H86" s="1" t="s">
        <v>481</v>
      </c>
      <c r="I86" s="1" t="s">
        <v>1990</v>
      </c>
      <c r="J86" s="1" t="s">
        <v>1010</v>
      </c>
      <c r="K86" s="1" t="s">
        <v>1185</v>
      </c>
      <c r="L86" s="4" t="s">
        <v>1991</v>
      </c>
      <c r="M86" s="1" t="s">
        <v>5198</v>
      </c>
      <c r="N86" s="1" t="s">
        <v>488</v>
      </c>
      <c r="O86" s="1" t="s">
        <v>296</v>
      </c>
      <c r="P86" s="1">
        <v>85209</v>
      </c>
      <c r="Q86" s="1" t="s">
        <v>4213</v>
      </c>
      <c r="Z86" s="1" t="s">
        <v>3196</v>
      </c>
      <c r="AA86" s="1" t="s">
        <v>1009</v>
      </c>
      <c r="AB86" s="2" t="s">
        <v>3786</v>
      </c>
      <c r="AC86" s="3" t="s">
        <v>3161</v>
      </c>
      <c r="AD86" s="1" t="s">
        <v>2392</v>
      </c>
    </row>
    <row r="87" spans="1:30" s="1" customFormat="1" x14ac:dyDescent="0.25">
      <c r="A87" s="8" t="s">
        <v>3613</v>
      </c>
      <c r="B87" s="1">
        <v>35</v>
      </c>
      <c r="C87" s="6">
        <v>42691</v>
      </c>
      <c r="D87" s="6"/>
      <c r="E87" s="2" t="s">
        <v>4712</v>
      </c>
      <c r="H87" s="1" t="s">
        <v>481</v>
      </c>
      <c r="I87" s="1" t="s">
        <v>2263</v>
      </c>
      <c r="J87" s="1" t="s">
        <v>2752</v>
      </c>
      <c r="K87" s="1" t="s">
        <v>2719</v>
      </c>
      <c r="L87" s="4" t="s">
        <v>2720</v>
      </c>
      <c r="M87" s="1" t="s">
        <v>2721</v>
      </c>
      <c r="N87" s="1" t="s">
        <v>488</v>
      </c>
      <c r="O87" s="1" t="s">
        <v>296</v>
      </c>
      <c r="P87" s="1">
        <v>85209</v>
      </c>
      <c r="Z87" s="2"/>
      <c r="AA87" s="3"/>
    </row>
    <row r="88" spans="1:30" s="1" customFormat="1" x14ac:dyDescent="0.25">
      <c r="A88" s="8" t="s">
        <v>2631</v>
      </c>
      <c r="B88" s="1">
        <v>35</v>
      </c>
      <c r="C88" s="6">
        <v>42691</v>
      </c>
      <c r="D88" s="6"/>
      <c r="E88" s="2" t="s">
        <v>4712</v>
      </c>
      <c r="H88" s="1" t="s">
        <v>3158</v>
      </c>
      <c r="I88" s="1" t="s">
        <v>2263</v>
      </c>
      <c r="J88" s="1" t="s">
        <v>916</v>
      </c>
      <c r="K88" s="1" t="s">
        <v>2722</v>
      </c>
      <c r="L88" s="4" t="s">
        <v>2723</v>
      </c>
      <c r="M88" s="1" t="s">
        <v>2721</v>
      </c>
      <c r="N88" s="1" t="s">
        <v>488</v>
      </c>
      <c r="O88" s="1" t="s">
        <v>296</v>
      </c>
      <c r="P88" s="1">
        <v>85209</v>
      </c>
      <c r="Z88" s="2"/>
      <c r="AA88" s="3"/>
    </row>
    <row r="89" spans="1:30" s="1" customFormat="1" x14ac:dyDescent="0.25">
      <c r="A89" s="8" t="s">
        <v>3526</v>
      </c>
      <c r="B89" s="1">
        <v>35</v>
      </c>
      <c r="C89" s="6">
        <v>42747</v>
      </c>
      <c r="D89" s="6">
        <v>42376</v>
      </c>
      <c r="E89" s="2"/>
      <c r="G89" s="1" t="s">
        <v>3161</v>
      </c>
      <c r="H89" s="1" t="s">
        <v>481</v>
      </c>
      <c r="I89" s="1" t="s">
        <v>4656</v>
      </c>
      <c r="J89" s="1" t="s">
        <v>4833</v>
      </c>
      <c r="K89" s="1" t="s">
        <v>4834</v>
      </c>
      <c r="L89" s="4" t="s">
        <v>607</v>
      </c>
      <c r="M89" s="1" t="s">
        <v>4835</v>
      </c>
      <c r="N89" s="1" t="s">
        <v>4836</v>
      </c>
      <c r="O89" s="1" t="s">
        <v>4435</v>
      </c>
      <c r="P89" s="1">
        <v>57106</v>
      </c>
      <c r="Q89" s="1" t="s">
        <v>4213</v>
      </c>
      <c r="Z89" s="1" t="s">
        <v>3175</v>
      </c>
      <c r="AA89" s="1" t="s">
        <v>3161</v>
      </c>
      <c r="AB89" s="2" t="s">
        <v>1232</v>
      </c>
      <c r="AC89" s="3" t="s">
        <v>3161</v>
      </c>
      <c r="AD89" s="1" t="s">
        <v>2388</v>
      </c>
    </row>
    <row r="90" spans="1:30" s="1" customFormat="1" x14ac:dyDescent="0.25">
      <c r="A90" s="8" t="s">
        <v>3527</v>
      </c>
      <c r="B90" s="1">
        <v>35</v>
      </c>
      <c r="C90" s="6">
        <v>42747</v>
      </c>
      <c r="D90" s="6"/>
      <c r="E90" s="2" t="s">
        <v>4712</v>
      </c>
      <c r="H90" s="1" t="s">
        <v>3158</v>
      </c>
      <c r="I90" s="1" t="s">
        <v>4396</v>
      </c>
      <c r="J90" s="1" t="s">
        <v>4397</v>
      </c>
      <c r="L90" s="4"/>
      <c r="AB90" s="1" t="s">
        <v>2882</v>
      </c>
      <c r="AC90" s="3"/>
    </row>
    <row r="91" spans="1:30" s="1" customFormat="1" x14ac:dyDescent="0.25">
      <c r="A91" s="8" t="s">
        <v>3529</v>
      </c>
      <c r="B91" s="1">
        <v>35</v>
      </c>
      <c r="C91" s="6">
        <v>42656</v>
      </c>
      <c r="D91" s="6">
        <v>42285</v>
      </c>
      <c r="E91" s="2"/>
      <c r="G91" s="1" t="s">
        <v>3162</v>
      </c>
      <c r="H91" s="1" t="s">
        <v>481</v>
      </c>
      <c r="I91" s="1" t="s">
        <v>3549</v>
      </c>
      <c r="J91" s="1" t="s">
        <v>4510</v>
      </c>
      <c r="K91" s="1" t="s">
        <v>4511</v>
      </c>
      <c r="L91" s="4" t="s">
        <v>3551</v>
      </c>
      <c r="M91" s="1" t="s">
        <v>3550</v>
      </c>
      <c r="N91" s="1" t="s">
        <v>488</v>
      </c>
      <c r="O91" s="1" t="s">
        <v>296</v>
      </c>
      <c r="P91" s="1">
        <v>85206</v>
      </c>
      <c r="Q91" s="1" t="s">
        <v>4213</v>
      </c>
      <c r="S91" s="1">
        <v>1</v>
      </c>
      <c r="T91" s="1" t="s">
        <v>3357</v>
      </c>
      <c r="U91" s="1">
        <v>1</v>
      </c>
      <c r="V91" s="1">
        <v>1</v>
      </c>
      <c r="AB91" s="1" t="s">
        <v>1692</v>
      </c>
      <c r="AC91" s="3"/>
      <c r="AD91" s="1" t="s">
        <v>2388</v>
      </c>
    </row>
    <row r="92" spans="1:30" s="1" customFormat="1" x14ac:dyDescent="0.25">
      <c r="A92" s="8" t="s">
        <v>3521</v>
      </c>
      <c r="B92" s="1">
        <v>35</v>
      </c>
      <c r="C92" s="6">
        <v>42656</v>
      </c>
      <c r="D92" s="6">
        <v>42285</v>
      </c>
      <c r="E92" s="2"/>
      <c r="G92" s="1" t="s">
        <v>3162</v>
      </c>
      <c r="H92" s="1" t="s">
        <v>3158</v>
      </c>
      <c r="I92" s="1" t="s">
        <v>3549</v>
      </c>
      <c r="J92" s="1" t="s">
        <v>1692</v>
      </c>
      <c r="K92" s="1" t="s">
        <v>4511</v>
      </c>
      <c r="L92" s="4" t="s">
        <v>1044</v>
      </c>
      <c r="M92" s="1" t="s">
        <v>3550</v>
      </c>
      <c r="N92" s="1" t="s">
        <v>488</v>
      </c>
      <c r="O92" s="1" t="s">
        <v>296</v>
      </c>
      <c r="P92" s="1">
        <v>85206</v>
      </c>
      <c r="Q92" s="1" t="s">
        <v>4213</v>
      </c>
      <c r="S92" s="1">
        <v>1</v>
      </c>
      <c r="T92" s="1" t="s">
        <v>3357</v>
      </c>
      <c r="U92" s="1">
        <v>1</v>
      </c>
      <c r="V92" s="1">
        <v>1</v>
      </c>
      <c r="AB92" s="1" t="s">
        <v>4510</v>
      </c>
      <c r="AC92" s="3"/>
      <c r="AD92" s="1" t="s">
        <v>2388</v>
      </c>
    </row>
    <row r="93" spans="1:30" s="1" customFormat="1" x14ac:dyDescent="0.25">
      <c r="A93" s="8" t="s">
        <v>3534</v>
      </c>
      <c r="B93" s="1">
        <v>35</v>
      </c>
      <c r="C93" s="6">
        <v>42691</v>
      </c>
      <c r="D93" s="6">
        <v>42285</v>
      </c>
      <c r="E93" s="2"/>
      <c r="F93" s="2"/>
      <c r="G93" s="1" t="s">
        <v>3162</v>
      </c>
      <c r="H93" s="1" t="s">
        <v>481</v>
      </c>
      <c r="I93" s="1" t="s">
        <v>282</v>
      </c>
      <c r="J93" s="1" t="s">
        <v>576</v>
      </c>
      <c r="K93" s="1" t="s">
        <v>286</v>
      </c>
      <c r="L93" s="4" t="s">
        <v>285</v>
      </c>
      <c r="M93" s="1" t="s">
        <v>284</v>
      </c>
      <c r="N93" s="1" t="s">
        <v>488</v>
      </c>
      <c r="O93" s="1" t="s">
        <v>296</v>
      </c>
      <c r="P93" s="1">
        <v>85206</v>
      </c>
      <c r="Q93" s="1" t="s">
        <v>4213</v>
      </c>
      <c r="S93" s="1">
        <v>1</v>
      </c>
      <c r="T93" s="1" t="s">
        <v>378</v>
      </c>
      <c r="AB93" s="1" t="s">
        <v>281</v>
      </c>
      <c r="AC93" s="3"/>
      <c r="AD93" s="1" t="s">
        <v>2392</v>
      </c>
    </row>
    <row r="94" spans="1:30" s="1" customFormat="1" x14ac:dyDescent="0.25">
      <c r="A94" s="8" t="s">
        <v>2630</v>
      </c>
      <c r="B94" s="1">
        <v>35</v>
      </c>
      <c r="C94" s="6">
        <v>42691</v>
      </c>
      <c r="D94" s="6">
        <v>42285</v>
      </c>
      <c r="E94" s="2"/>
      <c r="F94" s="2"/>
      <c r="G94" s="1" t="s">
        <v>3162</v>
      </c>
      <c r="H94" s="1" t="s">
        <v>3158</v>
      </c>
      <c r="I94" s="1" t="s">
        <v>282</v>
      </c>
      <c r="J94" s="1" t="s">
        <v>4159</v>
      </c>
      <c r="K94" s="1" t="s">
        <v>280</v>
      </c>
      <c r="L94" s="4" t="s">
        <v>285</v>
      </c>
      <c r="M94" s="1" t="s">
        <v>284</v>
      </c>
      <c r="N94" s="1" t="s">
        <v>488</v>
      </c>
      <c r="O94" s="1" t="s">
        <v>296</v>
      </c>
      <c r="P94" s="1">
        <v>85206</v>
      </c>
      <c r="Q94" s="1" t="s">
        <v>4213</v>
      </c>
      <c r="S94" s="1">
        <v>1</v>
      </c>
      <c r="T94" s="1" t="s">
        <v>378</v>
      </c>
      <c r="AB94" s="1" t="s">
        <v>116</v>
      </c>
      <c r="AC94" s="3"/>
      <c r="AD94" s="1" t="s">
        <v>2388</v>
      </c>
    </row>
    <row r="95" spans="1:30" s="1" customFormat="1" x14ac:dyDescent="0.25">
      <c r="A95" s="8" t="s">
        <v>2293</v>
      </c>
      <c r="B95" s="1">
        <v>35</v>
      </c>
      <c r="C95" s="6">
        <v>42691</v>
      </c>
      <c r="D95" s="6">
        <v>42320</v>
      </c>
      <c r="E95" s="2"/>
      <c r="H95" s="1" t="s">
        <v>481</v>
      </c>
      <c r="I95" s="1" t="s">
        <v>1281</v>
      </c>
      <c r="J95" s="1" t="s">
        <v>106</v>
      </c>
      <c r="L95" s="4"/>
      <c r="AC95" s="3"/>
    </row>
    <row r="96" spans="1:30" s="1" customFormat="1" x14ac:dyDescent="0.25">
      <c r="A96" s="8" t="s">
        <v>2696</v>
      </c>
      <c r="B96" s="1">
        <v>35</v>
      </c>
      <c r="C96" s="6">
        <v>42691</v>
      </c>
      <c r="D96" s="6">
        <v>42320</v>
      </c>
      <c r="E96" s="2"/>
      <c r="H96" s="1" t="s">
        <v>3158</v>
      </c>
      <c r="I96" s="1" t="s">
        <v>1281</v>
      </c>
      <c r="J96" s="1" t="s">
        <v>1282</v>
      </c>
      <c r="L96" s="4"/>
      <c r="AC96" s="3"/>
    </row>
    <row r="97" spans="1:80" s="1" customFormat="1" x14ac:dyDescent="0.25">
      <c r="A97" s="8" t="s">
        <v>2302</v>
      </c>
      <c r="B97" s="1">
        <v>35</v>
      </c>
      <c r="C97" s="6">
        <v>42719</v>
      </c>
      <c r="D97" s="6">
        <v>42355</v>
      </c>
      <c r="E97" s="2"/>
      <c r="G97" s="1" t="s">
        <v>3161</v>
      </c>
      <c r="H97" s="1" t="s">
        <v>3158</v>
      </c>
      <c r="I97" s="1" t="s">
        <v>1617</v>
      </c>
      <c r="J97" s="1" t="s">
        <v>2450</v>
      </c>
      <c r="K97" s="1" t="s">
        <v>815</v>
      </c>
      <c r="L97" s="4" t="s">
        <v>1618</v>
      </c>
      <c r="M97" s="1" t="s">
        <v>4562</v>
      </c>
      <c r="N97" s="1" t="s">
        <v>1622</v>
      </c>
      <c r="O97" s="1" t="s">
        <v>1623</v>
      </c>
      <c r="P97" s="1">
        <v>17222</v>
      </c>
      <c r="Q97" s="1" t="s">
        <v>4712</v>
      </c>
      <c r="Y97" s="1" t="s">
        <v>1621</v>
      </c>
      <c r="AB97" s="2"/>
      <c r="AC97" s="3" t="s">
        <v>3161</v>
      </c>
      <c r="AD97" s="1" t="s">
        <v>2568</v>
      </c>
    </row>
    <row r="98" spans="1:80" s="1" customFormat="1" x14ac:dyDescent="0.25">
      <c r="A98" s="8" t="s">
        <v>2303</v>
      </c>
      <c r="B98" s="1">
        <v>35</v>
      </c>
      <c r="C98" s="6">
        <v>42719</v>
      </c>
      <c r="D98" s="6">
        <v>42355</v>
      </c>
      <c r="E98" s="2"/>
      <c r="G98" s="1" t="s">
        <v>3161</v>
      </c>
      <c r="H98" s="1" t="s">
        <v>481</v>
      </c>
      <c r="I98" s="1" t="s">
        <v>1617</v>
      </c>
      <c r="J98" s="1" t="s">
        <v>3178</v>
      </c>
      <c r="K98" s="1" t="s">
        <v>815</v>
      </c>
      <c r="L98" s="4" t="s">
        <v>1618</v>
      </c>
      <c r="M98" s="1" t="s">
        <v>4562</v>
      </c>
      <c r="N98" s="1" t="s">
        <v>1622</v>
      </c>
      <c r="O98" s="1" t="s">
        <v>1623</v>
      </c>
      <c r="P98" s="1">
        <v>17222</v>
      </c>
      <c r="Q98" s="1" t="s">
        <v>4213</v>
      </c>
      <c r="AB98" s="2"/>
      <c r="AC98" s="3" t="s">
        <v>3161</v>
      </c>
      <c r="AD98" s="1" t="s">
        <v>2564</v>
      </c>
    </row>
    <row r="99" spans="1:80" s="1" customFormat="1" x14ac:dyDescent="0.25">
      <c r="A99" s="1" t="s">
        <v>4160</v>
      </c>
      <c r="B99" s="1">
        <v>35</v>
      </c>
      <c r="C99" s="6">
        <v>42733</v>
      </c>
      <c r="D99" s="6"/>
      <c r="E99" s="2" t="s">
        <v>4712</v>
      </c>
      <c r="H99" s="1" t="s">
        <v>481</v>
      </c>
      <c r="I99" s="1" t="s">
        <v>3781</v>
      </c>
      <c r="J99" s="1" t="s">
        <v>4714</v>
      </c>
      <c r="K99" s="1" t="s">
        <v>3782</v>
      </c>
      <c r="L99" s="4" t="s">
        <v>3783</v>
      </c>
      <c r="M99" s="1" t="s">
        <v>3784</v>
      </c>
      <c r="N99" s="1" t="s">
        <v>4425</v>
      </c>
      <c r="O99" s="1" t="s">
        <v>296</v>
      </c>
      <c r="P99" s="1">
        <v>85142</v>
      </c>
      <c r="Z99" s="2"/>
      <c r="AA99" s="3"/>
      <c r="AB99" s="1" t="s">
        <v>3909</v>
      </c>
    </row>
    <row r="100" spans="1:80" s="1" customFormat="1" x14ac:dyDescent="0.25">
      <c r="A100" s="8" t="s">
        <v>4161</v>
      </c>
      <c r="B100" s="1">
        <v>35</v>
      </c>
      <c r="C100" s="6">
        <v>42730</v>
      </c>
      <c r="D100" s="6"/>
      <c r="E100" s="2" t="s">
        <v>4712</v>
      </c>
      <c r="H100" s="1" t="s">
        <v>3158</v>
      </c>
      <c r="I100" s="1" t="s">
        <v>3909</v>
      </c>
      <c r="J100" s="1" t="s">
        <v>4000</v>
      </c>
      <c r="K100" s="1" t="s">
        <v>3910</v>
      </c>
      <c r="L100" s="4" t="s">
        <v>3911</v>
      </c>
      <c r="M100" s="1" t="s">
        <v>3784</v>
      </c>
      <c r="N100" s="1" t="s">
        <v>4425</v>
      </c>
      <c r="O100" s="1" t="s">
        <v>296</v>
      </c>
      <c r="P100" s="1">
        <v>85142</v>
      </c>
      <c r="AB100" s="1" t="s">
        <v>3781</v>
      </c>
      <c r="AE100" s="3"/>
    </row>
    <row r="101" spans="1:80" s="1" customFormat="1" x14ac:dyDescent="0.25">
      <c r="A101" s="8" t="s">
        <v>2880</v>
      </c>
      <c r="B101" s="1">
        <v>35</v>
      </c>
      <c r="C101" s="6">
        <v>42740</v>
      </c>
      <c r="D101" s="6">
        <v>42376</v>
      </c>
      <c r="E101" s="2"/>
      <c r="G101" s="1" t="s">
        <v>3161</v>
      </c>
      <c r="H101" s="1" t="s">
        <v>481</v>
      </c>
      <c r="I101" s="1" t="s">
        <v>636</v>
      </c>
      <c r="J101" s="1" t="s">
        <v>3313</v>
      </c>
      <c r="K101" s="1" t="s">
        <v>3916</v>
      </c>
      <c r="L101" s="4" t="s">
        <v>482</v>
      </c>
      <c r="M101" s="1" t="s">
        <v>638</v>
      </c>
      <c r="N101" s="1" t="s">
        <v>488</v>
      </c>
      <c r="O101" s="1" t="s">
        <v>296</v>
      </c>
      <c r="P101" s="1">
        <v>85205</v>
      </c>
      <c r="Q101" s="1" t="s">
        <v>4712</v>
      </c>
      <c r="W101" s="1" t="s">
        <v>486</v>
      </c>
      <c r="X101" s="1" t="s">
        <v>486</v>
      </c>
      <c r="Y101" s="1" t="s">
        <v>486</v>
      </c>
      <c r="AA101" s="1" t="s">
        <v>486</v>
      </c>
      <c r="AB101" s="1" t="s">
        <v>149</v>
      </c>
      <c r="AC101" s="1" t="s">
        <v>486</v>
      </c>
      <c r="AD101" s="1" t="s">
        <v>486</v>
      </c>
      <c r="AE101" s="1" t="s">
        <v>486</v>
      </c>
      <c r="AF101" s="1" t="s">
        <v>486</v>
      </c>
      <c r="AG101" s="1" t="s">
        <v>486</v>
      </c>
      <c r="AH101" s="1" t="s">
        <v>486</v>
      </c>
      <c r="AI101" s="1" t="s">
        <v>486</v>
      </c>
      <c r="AJ101" s="1" t="s">
        <v>486</v>
      </c>
      <c r="AK101" s="1" t="s">
        <v>486</v>
      </c>
      <c r="AL101" s="1" t="s">
        <v>486</v>
      </c>
      <c r="AM101" s="1" t="s">
        <v>486</v>
      </c>
      <c r="AN101" s="1" t="s">
        <v>486</v>
      </c>
      <c r="AO101" s="1" t="s">
        <v>486</v>
      </c>
      <c r="AP101" s="1" t="s">
        <v>486</v>
      </c>
      <c r="AQ101" s="1" t="s">
        <v>486</v>
      </c>
      <c r="AR101" s="1" t="s">
        <v>486</v>
      </c>
      <c r="AS101" s="1" t="s">
        <v>486</v>
      </c>
      <c r="AT101" s="1" t="s">
        <v>486</v>
      </c>
      <c r="AU101" s="1" t="s">
        <v>486</v>
      </c>
      <c r="AV101" s="1" t="s">
        <v>486</v>
      </c>
      <c r="AW101" s="1" t="s">
        <v>486</v>
      </c>
      <c r="AX101" s="1" t="s">
        <v>486</v>
      </c>
      <c r="AY101" s="1" t="s">
        <v>486</v>
      </c>
      <c r="AZ101" s="1" t="s">
        <v>486</v>
      </c>
      <c r="BA101" s="1" t="s">
        <v>486</v>
      </c>
      <c r="BB101" s="1" t="s">
        <v>486</v>
      </c>
      <c r="BC101" s="1" t="s">
        <v>486</v>
      </c>
      <c r="BD101" s="1" t="s">
        <v>486</v>
      </c>
      <c r="BE101" s="1" t="s">
        <v>486</v>
      </c>
      <c r="BF101" s="1" t="s">
        <v>486</v>
      </c>
      <c r="BG101" s="1" t="s">
        <v>486</v>
      </c>
      <c r="BH101" s="1" t="s">
        <v>486</v>
      </c>
      <c r="BI101" s="1" t="s">
        <v>486</v>
      </c>
      <c r="BJ101" s="1" t="s">
        <v>486</v>
      </c>
      <c r="BK101" s="1" t="s">
        <v>486</v>
      </c>
      <c r="BL101" s="1" t="s">
        <v>486</v>
      </c>
      <c r="BM101" s="1" t="s">
        <v>486</v>
      </c>
      <c r="BN101" s="1" t="s">
        <v>486</v>
      </c>
      <c r="BO101" s="1" t="s">
        <v>486</v>
      </c>
      <c r="BP101" s="1" t="s">
        <v>486</v>
      </c>
      <c r="BQ101" s="1" t="s">
        <v>486</v>
      </c>
      <c r="BR101" s="1" t="s">
        <v>486</v>
      </c>
      <c r="BS101" s="1" t="s">
        <v>486</v>
      </c>
      <c r="BT101" s="1" t="s">
        <v>486</v>
      </c>
      <c r="BU101" s="1" t="s">
        <v>486</v>
      </c>
      <c r="BV101" s="1" t="s">
        <v>486</v>
      </c>
      <c r="BW101" s="1" t="s">
        <v>486</v>
      </c>
      <c r="BX101" s="1" t="s">
        <v>486</v>
      </c>
      <c r="BY101" s="1" t="s">
        <v>486</v>
      </c>
      <c r="BZ101" s="1" t="s">
        <v>486</v>
      </c>
      <c r="CA101" s="1" t="s">
        <v>486</v>
      </c>
      <c r="CB101" s="1" t="s">
        <v>486</v>
      </c>
    </row>
    <row r="102" spans="1:80" s="1" customFormat="1" x14ac:dyDescent="0.25">
      <c r="A102" s="8" t="s">
        <v>2881</v>
      </c>
      <c r="B102" s="1">
        <v>35</v>
      </c>
      <c r="C102" s="6">
        <v>42740</v>
      </c>
      <c r="D102" s="6">
        <v>42376</v>
      </c>
      <c r="E102" s="2"/>
      <c r="G102" s="1" t="s">
        <v>3161</v>
      </c>
      <c r="H102" s="1" t="s">
        <v>3158</v>
      </c>
      <c r="I102" s="1" t="s">
        <v>636</v>
      </c>
      <c r="J102" s="1" t="s">
        <v>149</v>
      </c>
      <c r="K102" s="1" t="s">
        <v>637</v>
      </c>
      <c r="L102" s="4" t="s">
        <v>482</v>
      </c>
      <c r="M102" s="1" t="s">
        <v>638</v>
      </c>
      <c r="N102" s="1" t="s">
        <v>488</v>
      </c>
      <c r="O102" s="1" t="s">
        <v>296</v>
      </c>
      <c r="P102" s="1">
        <v>85205</v>
      </c>
      <c r="Q102" s="1" t="s">
        <v>4213</v>
      </c>
      <c r="W102" s="1" t="s">
        <v>486</v>
      </c>
      <c r="X102" s="1" t="s">
        <v>486</v>
      </c>
      <c r="Y102" s="1" t="s">
        <v>486</v>
      </c>
      <c r="AA102" s="1" t="s">
        <v>486</v>
      </c>
      <c r="AB102" s="1" t="s">
        <v>3313</v>
      </c>
      <c r="AC102" s="1" t="s">
        <v>486</v>
      </c>
      <c r="AD102" s="1" t="s">
        <v>486</v>
      </c>
      <c r="AE102" s="1" t="s">
        <v>486</v>
      </c>
      <c r="AF102" s="1" t="s">
        <v>486</v>
      </c>
      <c r="AG102" s="1" t="s">
        <v>486</v>
      </c>
      <c r="AH102" s="1" t="s">
        <v>486</v>
      </c>
      <c r="AI102" s="1" t="s">
        <v>486</v>
      </c>
      <c r="AJ102" s="1" t="s">
        <v>486</v>
      </c>
      <c r="AK102" s="1" t="s">
        <v>486</v>
      </c>
      <c r="AL102" s="1" t="s">
        <v>486</v>
      </c>
      <c r="AM102" s="1" t="s">
        <v>486</v>
      </c>
      <c r="AN102" s="1" t="s">
        <v>486</v>
      </c>
      <c r="AO102" s="1" t="s">
        <v>486</v>
      </c>
      <c r="AP102" s="1" t="s">
        <v>486</v>
      </c>
      <c r="AQ102" s="1" t="s">
        <v>486</v>
      </c>
      <c r="AR102" s="1" t="s">
        <v>486</v>
      </c>
      <c r="AS102" s="1" t="s">
        <v>486</v>
      </c>
      <c r="AT102" s="1" t="s">
        <v>486</v>
      </c>
      <c r="AU102" s="1" t="s">
        <v>486</v>
      </c>
      <c r="AV102" s="1" t="s">
        <v>486</v>
      </c>
      <c r="AW102" s="1" t="s">
        <v>486</v>
      </c>
      <c r="AX102" s="1" t="s">
        <v>486</v>
      </c>
      <c r="AY102" s="1" t="s">
        <v>486</v>
      </c>
      <c r="AZ102" s="1" t="s">
        <v>486</v>
      </c>
      <c r="BA102" s="1" t="s">
        <v>486</v>
      </c>
      <c r="BB102" s="1" t="s">
        <v>486</v>
      </c>
      <c r="BC102" s="1" t="s">
        <v>486</v>
      </c>
      <c r="BD102" s="1" t="s">
        <v>486</v>
      </c>
      <c r="BE102" s="1" t="s">
        <v>486</v>
      </c>
      <c r="BF102" s="1" t="s">
        <v>486</v>
      </c>
      <c r="BG102" s="1" t="s">
        <v>486</v>
      </c>
      <c r="BH102" s="1" t="s">
        <v>486</v>
      </c>
      <c r="BI102" s="1" t="s">
        <v>486</v>
      </c>
      <c r="BJ102" s="1" t="s">
        <v>486</v>
      </c>
      <c r="BK102" s="1" t="s">
        <v>486</v>
      </c>
      <c r="BL102" s="1" t="s">
        <v>486</v>
      </c>
      <c r="BM102" s="1" t="s">
        <v>486</v>
      </c>
      <c r="BN102" s="1" t="s">
        <v>486</v>
      </c>
      <c r="BO102" s="1" t="s">
        <v>486</v>
      </c>
      <c r="BP102" s="1" t="s">
        <v>486</v>
      </c>
      <c r="BQ102" s="1" t="s">
        <v>486</v>
      </c>
      <c r="BR102" s="1" t="s">
        <v>486</v>
      </c>
      <c r="BS102" s="1" t="s">
        <v>486</v>
      </c>
      <c r="BT102" s="1" t="s">
        <v>486</v>
      </c>
      <c r="BU102" s="1" t="s">
        <v>486</v>
      </c>
      <c r="BV102" s="1" t="s">
        <v>486</v>
      </c>
      <c r="BW102" s="1" t="s">
        <v>486</v>
      </c>
      <c r="BX102" s="1" t="s">
        <v>486</v>
      </c>
      <c r="BY102" s="1" t="s">
        <v>486</v>
      </c>
      <c r="BZ102" s="1" t="s">
        <v>486</v>
      </c>
      <c r="CA102" s="1" t="s">
        <v>486</v>
      </c>
      <c r="CB102" s="1" t="s">
        <v>486</v>
      </c>
    </row>
    <row r="103" spans="1:80" s="1" customFormat="1" x14ac:dyDescent="0.25">
      <c r="A103" s="8" t="s">
        <v>2628</v>
      </c>
      <c r="B103" s="1">
        <v>35</v>
      </c>
      <c r="C103" s="6">
        <v>42726</v>
      </c>
      <c r="D103" s="6"/>
      <c r="E103" s="2" t="s">
        <v>4712</v>
      </c>
      <c r="H103" s="1" t="s">
        <v>481</v>
      </c>
      <c r="I103" s="1" t="s">
        <v>1886</v>
      </c>
      <c r="J103" s="1" t="s">
        <v>1887</v>
      </c>
      <c r="K103" s="1" t="s">
        <v>1888</v>
      </c>
      <c r="L103" s="4" t="s">
        <v>1889</v>
      </c>
      <c r="M103" s="1" t="s">
        <v>1890</v>
      </c>
      <c r="N103" s="1" t="s">
        <v>488</v>
      </c>
      <c r="O103" s="1" t="s">
        <v>296</v>
      </c>
      <c r="P103" s="1">
        <v>85204</v>
      </c>
      <c r="Z103" s="2"/>
      <c r="AA103" s="3"/>
    </row>
    <row r="104" spans="1:80" s="1" customFormat="1" x14ac:dyDescent="0.25">
      <c r="A104" s="8" t="s">
        <v>2310</v>
      </c>
      <c r="B104" s="1">
        <v>35</v>
      </c>
      <c r="C104" s="6">
        <v>42726</v>
      </c>
      <c r="D104" s="6"/>
      <c r="E104" s="2" t="s">
        <v>4712</v>
      </c>
      <c r="H104" s="1" t="s">
        <v>3158</v>
      </c>
      <c r="I104" s="1" t="s">
        <v>1886</v>
      </c>
      <c r="J104" s="1" t="s">
        <v>2335</v>
      </c>
      <c r="K104" s="1" t="s">
        <v>1888</v>
      </c>
      <c r="L104" s="4" t="s">
        <v>1889</v>
      </c>
      <c r="M104" s="1" t="s">
        <v>1890</v>
      </c>
      <c r="N104" s="1" t="s">
        <v>488</v>
      </c>
      <c r="O104" s="1" t="s">
        <v>296</v>
      </c>
      <c r="P104" s="1">
        <v>85204</v>
      </c>
      <c r="Z104" s="2"/>
      <c r="AA104" s="3"/>
    </row>
    <row r="105" spans="1:80" s="1" customFormat="1" x14ac:dyDescent="0.25">
      <c r="A105" s="8" t="s">
        <v>4410</v>
      </c>
      <c r="B105" s="1">
        <v>35</v>
      </c>
      <c r="C105" s="6">
        <v>42747</v>
      </c>
      <c r="D105" s="6">
        <v>42376</v>
      </c>
      <c r="E105" s="2"/>
      <c r="H105" s="1" t="s">
        <v>481</v>
      </c>
      <c r="I105" s="1" t="s">
        <v>4526</v>
      </c>
      <c r="J105" s="1" t="s">
        <v>4427</v>
      </c>
      <c r="K105" s="6" t="s">
        <v>3460</v>
      </c>
      <c r="M105" s="6" t="s">
        <v>2527</v>
      </c>
      <c r="N105" s="6" t="s">
        <v>488</v>
      </c>
      <c r="O105" s="6" t="s">
        <v>296</v>
      </c>
      <c r="P105" s="3">
        <v>85207</v>
      </c>
      <c r="AB105" s="1" t="s">
        <v>4630</v>
      </c>
      <c r="AC105" s="2"/>
      <c r="AD105" s="3"/>
    </row>
    <row r="106" spans="1:80" s="1" customFormat="1" x14ac:dyDescent="0.25">
      <c r="A106" s="8" t="s">
        <v>4411</v>
      </c>
      <c r="B106" s="1">
        <v>45</v>
      </c>
      <c r="C106" s="6"/>
      <c r="D106" s="6"/>
      <c r="E106" s="2"/>
      <c r="H106" s="1" t="s">
        <v>481</v>
      </c>
      <c r="I106" s="1" t="s">
        <v>4412</v>
      </c>
      <c r="J106" s="1" t="s">
        <v>525</v>
      </c>
      <c r="L106" s="4"/>
      <c r="AB106" s="1" t="s">
        <v>3380</v>
      </c>
      <c r="AC106" s="3"/>
    </row>
    <row r="107" spans="1:80" s="1" customFormat="1" x14ac:dyDescent="0.25">
      <c r="A107" s="8" t="s">
        <v>1798</v>
      </c>
      <c r="B107" s="1">
        <v>35</v>
      </c>
      <c r="C107" s="6">
        <v>42747</v>
      </c>
      <c r="D107" s="6"/>
      <c r="E107" s="2" t="s">
        <v>4712</v>
      </c>
      <c r="H107" s="1" t="s">
        <v>3158</v>
      </c>
      <c r="I107" s="1" t="s">
        <v>3937</v>
      </c>
      <c r="J107" s="1" t="s">
        <v>4297</v>
      </c>
      <c r="L107" s="4"/>
      <c r="M107" s="1" t="s">
        <v>717</v>
      </c>
      <c r="N107" s="1" t="s">
        <v>488</v>
      </c>
      <c r="O107" s="1" t="s">
        <v>296</v>
      </c>
      <c r="AB107" s="2" t="s">
        <v>4631</v>
      </c>
      <c r="AC107" s="3"/>
    </row>
    <row r="108" spans="1:80" s="1" customFormat="1" x14ac:dyDescent="0.25">
      <c r="A108" s="8" t="s">
        <v>5110</v>
      </c>
      <c r="B108" s="1">
        <v>45</v>
      </c>
      <c r="C108" s="6"/>
      <c r="D108" s="6"/>
      <c r="E108" s="2"/>
      <c r="H108" s="1" t="s">
        <v>3158</v>
      </c>
      <c r="I108" s="1" t="s">
        <v>4413</v>
      </c>
      <c r="J108" s="1" t="s">
        <v>4578</v>
      </c>
      <c r="L108" s="4"/>
      <c r="AB108" s="2" t="s">
        <v>3381</v>
      </c>
      <c r="AC108" s="3"/>
    </row>
    <row r="109" spans="1:80" s="1" customFormat="1" hidden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4"/>
      <c r="P109" s="4"/>
      <c r="W109" s="3"/>
    </row>
    <row r="110" spans="1:80" s="1" customFormat="1" hidden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4"/>
      <c r="P110" s="4"/>
      <c r="W110" s="3"/>
    </row>
    <row r="111" spans="1:80" s="1" customFormat="1" hidden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4"/>
      <c r="P111" s="4"/>
      <c r="W111" s="3"/>
    </row>
    <row r="112" spans="1:80" s="1" customFormat="1" hidden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4"/>
      <c r="P112" s="4"/>
      <c r="W112" s="3"/>
    </row>
    <row r="113" spans="1:23" s="1" customFormat="1" hidden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4"/>
      <c r="P113" s="4"/>
      <c r="W113" s="3"/>
    </row>
    <row r="114" spans="1:23" s="1" customFormat="1" hidden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4"/>
      <c r="P114" s="4"/>
      <c r="W114" s="3"/>
    </row>
    <row r="115" spans="1:23" s="1" customFormat="1" hidden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4"/>
      <c r="P115" s="4"/>
      <c r="W115" s="3"/>
    </row>
    <row r="116" spans="1:23" s="1" customFormat="1" hidden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4"/>
      <c r="P116" s="4"/>
      <c r="W116" s="3"/>
    </row>
    <row r="117" spans="1:23" s="1" customFormat="1" hidden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4"/>
      <c r="P117" s="4"/>
      <c r="W117" s="3"/>
    </row>
    <row r="118" spans="1:23" s="1" customFormat="1" hidden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4"/>
      <c r="P118" s="4"/>
      <c r="W118" s="3"/>
    </row>
    <row r="119" spans="1:23" s="1" customFormat="1" hidden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4"/>
      <c r="P119" s="4"/>
      <c r="W119" s="3"/>
    </row>
    <row r="120" spans="1:23" s="1" customFormat="1" hidden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4"/>
      <c r="P120" s="4"/>
      <c r="W120" s="3"/>
    </row>
    <row r="121" spans="1:23" s="1" customFormat="1" hidden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4"/>
      <c r="P121" s="4"/>
      <c r="W121" s="3"/>
    </row>
    <row r="122" spans="1:23" s="1" customFormat="1" hidden="1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4"/>
      <c r="P122" s="4"/>
      <c r="W122" s="3"/>
    </row>
    <row r="123" spans="1:23" s="1" customFormat="1" hidden="1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4"/>
      <c r="P123" s="4"/>
      <c r="W123" s="3"/>
    </row>
    <row r="124" spans="1:23" s="1" customFormat="1" hidden="1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4"/>
      <c r="P124" s="4"/>
      <c r="W124" s="3"/>
    </row>
    <row r="125" spans="1:23" s="1" customFormat="1" hidden="1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4"/>
      <c r="P125" s="4"/>
      <c r="W125" s="3"/>
    </row>
    <row r="126" spans="1:23" s="1" customFormat="1" hidden="1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4"/>
      <c r="P126" s="4"/>
      <c r="W126" s="3"/>
    </row>
    <row r="127" spans="1:23" s="1" customFormat="1" hidden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4"/>
      <c r="P127" s="4"/>
      <c r="W127" s="3"/>
    </row>
    <row r="128" spans="1:23" s="1" customFormat="1" hidden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4"/>
      <c r="P128" s="4"/>
      <c r="W128" s="3"/>
    </row>
    <row r="129" spans="1:23" s="1" customFormat="1" hidden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4"/>
      <c r="P129" s="4"/>
      <c r="W129" s="3"/>
    </row>
    <row r="130" spans="1:23" s="1" customFormat="1" hidden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4"/>
      <c r="P130" s="4"/>
      <c r="W130" s="3"/>
    </row>
    <row r="131" spans="1:23" s="1" customFormat="1" hidden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4"/>
      <c r="P131" s="4"/>
      <c r="W131" s="3"/>
    </row>
    <row r="132" spans="1:23" s="1" customFormat="1" hidden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4"/>
      <c r="P132" s="4"/>
      <c r="W132" s="3"/>
    </row>
    <row r="133" spans="1:23" s="1" customFormat="1" hidden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4"/>
      <c r="P133" s="4"/>
      <c r="W133" s="3"/>
    </row>
    <row r="134" spans="1:23" s="1" customFormat="1" hidden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4"/>
      <c r="P134" s="4"/>
      <c r="W134" s="3"/>
    </row>
    <row r="135" spans="1:23" s="1" customFormat="1" hidden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4"/>
      <c r="P135" s="4"/>
      <c r="W135" s="3"/>
    </row>
    <row r="136" spans="1:23" s="1" customFormat="1" hidden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4"/>
      <c r="P136" s="4"/>
      <c r="W136" s="3"/>
    </row>
    <row r="137" spans="1:23" s="1" customFormat="1" hidden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4"/>
      <c r="P137" s="4"/>
      <c r="W137" s="3"/>
    </row>
    <row r="138" spans="1:23" s="1" customFormat="1" hidden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4"/>
      <c r="P138" s="4"/>
      <c r="W138" s="3"/>
    </row>
    <row r="139" spans="1:23" s="1" customFormat="1" hidden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4"/>
      <c r="P139" s="4"/>
      <c r="W139" s="3"/>
    </row>
    <row r="140" spans="1:23" s="1" customFormat="1" hidden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4"/>
      <c r="P140" s="4"/>
      <c r="W140" s="3"/>
    </row>
    <row r="141" spans="1:23" s="1" customFormat="1" hidden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4"/>
      <c r="P141" s="4"/>
      <c r="W141" s="3"/>
    </row>
    <row r="142" spans="1:23" s="1" customFormat="1" hidden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4"/>
      <c r="P142" s="4"/>
      <c r="W142" s="3"/>
    </row>
    <row r="143" spans="1:23" s="1" customFormat="1" hidden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4"/>
      <c r="P143" s="4"/>
      <c r="W143" s="3"/>
    </row>
    <row r="144" spans="1:23" s="1" customFormat="1" hidden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4"/>
      <c r="P144" s="4"/>
      <c r="W144" s="3"/>
    </row>
    <row r="145" spans="1:55" s="1" customFormat="1" hidden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4"/>
      <c r="P145" s="4"/>
      <c r="W145" s="3"/>
    </row>
    <row r="146" spans="1:55" s="1" customFormat="1" hidden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4"/>
      <c r="P146" s="4"/>
      <c r="W146" s="3"/>
    </row>
    <row r="147" spans="1:55" s="1" customFormat="1" hidden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4"/>
      <c r="P147" s="4"/>
      <c r="W147" s="3"/>
    </row>
    <row r="148" spans="1:55" s="1" customFormat="1" hidden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4"/>
      <c r="P148" s="4"/>
      <c r="W148" s="3"/>
      <c r="BA148" s="1" t="s">
        <v>4712</v>
      </c>
      <c r="BC148" s="1" t="s">
        <v>4712</v>
      </c>
    </row>
    <row r="149" spans="1:55" s="1" customFormat="1" hidden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4"/>
      <c r="P149" s="4"/>
      <c r="W149" s="3"/>
    </row>
    <row r="150" spans="1:55" s="1" customFormat="1" hidden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4"/>
      <c r="P150" s="4"/>
      <c r="W150" s="3"/>
    </row>
    <row r="151" spans="1:55" s="1" customFormat="1" hidden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4"/>
      <c r="P151" s="4"/>
      <c r="W151" s="3"/>
    </row>
    <row r="152" spans="1:55" s="1" customFormat="1" hidden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4"/>
      <c r="P152" s="4"/>
      <c r="W152" s="3"/>
    </row>
    <row r="153" spans="1:55" s="1" customFormat="1" hidden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4"/>
      <c r="P153" s="4"/>
      <c r="W153" s="3"/>
    </row>
    <row r="154" spans="1:55" s="1" customFormat="1" hidden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4"/>
      <c r="P154" s="4"/>
      <c r="W154" s="3"/>
    </row>
    <row r="155" spans="1:55" s="1" customFormat="1" hidden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4"/>
      <c r="P155" s="4"/>
      <c r="W155" s="3"/>
    </row>
    <row r="156" spans="1:55" s="1" customFormat="1" hidden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4"/>
      <c r="P156" s="4"/>
      <c r="W156" s="3"/>
    </row>
    <row r="157" spans="1:55" s="1" customFormat="1" hidden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4"/>
      <c r="P157" s="4"/>
      <c r="W157" s="3"/>
    </row>
    <row r="158" spans="1:55" s="1" customFormat="1" hidden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4"/>
      <c r="P158" s="4"/>
      <c r="W158" s="3"/>
    </row>
    <row r="159" spans="1:55" s="1" customFormat="1" hidden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4"/>
      <c r="P159" s="4"/>
      <c r="W159" s="3"/>
    </row>
    <row r="160" spans="1:55" s="1" customFormat="1" hidden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4"/>
      <c r="P160" s="4"/>
      <c r="W160" s="3"/>
    </row>
    <row r="161" spans="1:23" s="1" customFormat="1" hidden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4"/>
      <c r="P161" s="4"/>
      <c r="W161" s="3"/>
    </row>
    <row r="162" spans="1:23" s="1" customFormat="1" hidden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4"/>
      <c r="P162" s="4"/>
      <c r="W162" s="3"/>
    </row>
    <row r="163" spans="1:23" s="1" customFormat="1" hidden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4"/>
      <c r="P163" s="4"/>
      <c r="W163" s="3"/>
    </row>
    <row r="164" spans="1:23" s="1" customFormat="1" hidden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4"/>
      <c r="P164" s="4"/>
      <c r="W164" s="3"/>
    </row>
    <row r="165" spans="1:23" s="1" customFormat="1" hidden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4"/>
      <c r="P165" s="4"/>
      <c r="W165" s="3"/>
    </row>
    <row r="166" spans="1:23" s="1" customFormat="1" hidden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4"/>
      <c r="P166" s="4"/>
      <c r="W166" s="3"/>
    </row>
    <row r="167" spans="1:23" s="1" customFormat="1" hidden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4"/>
      <c r="P167" s="4"/>
      <c r="W167" s="3"/>
    </row>
    <row r="168" spans="1:23" s="1" customFormat="1" hidden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4"/>
      <c r="P168" s="4"/>
      <c r="W168" s="3"/>
    </row>
    <row r="169" spans="1:23" s="1" customFormat="1" hidden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4"/>
      <c r="P169" s="4"/>
      <c r="W169" s="3"/>
    </row>
    <row r="170" spans="1:23" s="1" customFormat="1" hidden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4"/>
      <c r="P170" s="4"/>
      <c r="W170" s="3"/>
    </row>
    <row r="171" spans="1:23" s="1" customFormat="1" hidden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4"/>
      <c r="P171" s="4"/>
      <c r="W171" s="3"/>
    </row>
    <row r="172" spans="1:23" s="1" customFormat="1" hidden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4"/>
      <c r="P172" s="4"/>
      <c r="W172" s="3"/>
    </row>
    <row r="173" spans="1:23" s="1" customFormat="1" hidden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4"/>
      <c r="P173" s="4"/>
      <c r="W173" s="3"/>
    </row>
    <row r="174" spans="1:23" s="1" customFormat="1" hidden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4"/>
      <c r="P174" s="4"/>
      <c r="W174" s="3"/>
    </row>
    <row r="175" spans="1:23" s="1" customFormat="1" hidden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4"/>
      <c r="P175" s="4"/>
      <c r="W175" s="3"/>
    </row>
    <row r="176" spans="1:23" s="1" customFormat="1" hidden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4"/>
      <c r="P176" s="4"/>
      <c r="W176" s="3"/>
    </row>
    <row r="177" spans="1:55" s="1" customFormat="1" hidden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4"/>
      <c r="P177" s="4"/>
      <c r="W177" s="3"/>
    </row>
    <row r="178" spans="1:55" s="1" customFormat="1" hidden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4"/>
      <c r="P178" s="4"/>
      <c r="W178" s="3"/>
    </row>
    <row r="179" spans="1:55" s="1" customFormat="1" hidden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4"/>
      <c r="P179" s="4"/>
      <c r="W179" s="3"/>
      <c r="BA179" s="1" t="s">
        <v>4712</v>
      </c>
      <c r="BC179" s="1" t="s">
        <v>4712</v>
      </c>
    </row>
    <row r="180" spans="1:55" s="1" customFormat="1" hidden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4"/>
      <c r="P180" s="4"/>
      <c r="W180" s="3"/>
    </row>
    <row r="181" spans="1:55" s="1" customFormat="1" hidden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4"/>
      <c r="P181" s="4"/>
      <c r="W181" s="3"/>
    </row>
    <row r="182" spans="1:55" s="1" customFormat="1" hidden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4"/>
      <c r="P182" s="4"/>
      <c r="W182" s="3"/>
    </row>
    <row r="183" spans="1:55" s="1" customFormat="1" hidden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4"/>
      <c r="P183" s="4"/>
      <c r="W183" s="3"/>
    </row>
    <row r="184" spans="1:55" s="1" customFormat="1" hidden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4"/>
      <c r="P184" s="4"/>
      <c r="W184" s="3"/>
    </row>
    <row r="185" spans="1:55" s="1" customFormat="1" hidden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4"/>
      <c r="P185" s="4"/>
      <c r="W185" s="3"/>
    </row>
    <row r="186" spans="1:55" s="1" customFormat="1" hidden="1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4"/>
      <c r="P186" s="4"/>
      <c r="W186" s="3"/>
    </row>
    <row r="187" spans="1:55" s="1" customFormat="1" hidden="1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4"/>
      <c r="P187" s="4"/>
      <c r="W187" s="3"/>
    </row>
    <row r="188" spans="1:55" s="1" customFormat="1" hidden="1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4"/>
      <c r="P188" s="4"/>
      <c r="W188" s="3"/>
    </row>
    <row r="189" spans="1:55" s="1" customFormat="1" hidden="1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4"/>
      <c r="P189" s="4"/>
      <c r="W189" s="3"/>
    </row>
    <row r="190" spans="1:55" s="1" customFormat="1" hidden="1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4"/>
      <c r="P190" s="4"/>
      <c r="W190" s="3"/>
    </row>
    <row r="191" spans="1:55" s="1" customFormat="1" hidden="1" x14ac:dyDescent="0.25">
      <c r="C191" s="6"/>
      <c r="D191" s="6"/>
      <c r="E191" s="2"/>
      <c r="L191" s="4"/>
      <c r="V191" s="2"/>
      <c r="W191" s="3"/>
    </row>
    <row r="192" spans="1:55" s="1" customFormat="1" hidden="1" x14ac:dyDescent="0.25">
      <c r="C192" s="6"/>
      <c r="D192" s="6"/>
      <c r="E192" s="2"/>
      <c r="L192" s="4"/>
      <c r="V192" s="2"/>
      <c r="W192" s="3"/>
    </row>
    <row r="193" spans="3:23" s="1" customFormat="1" hidden="1" x14ac:dyDescent="0.25">
      <c r="C193" s="6"/>
      <c r="D193" s="6"/>
      <c r="E193" s="2"/>
      <c r="L193" s="4"/>
      <c r="V193" s="2"/>
      <c r="W193" s="3"/>
    </row>
    <row r="194" spans="3:23" s="1" customFormat="1" hidden="1" x14ac:dyDescent="0.25">
      <c r="C194" s="6"/>
      <c r="D194" s="6"/>
      <c r="E194" s="2"/>
      <c r="L194" s="4"/>
      <c r="V194" s="2"/>
      <c r="W194" s="3"/>
    </row>
    <row r="195" spans="3:23" s="1" customFormat="1" hidden="1" x14ac:dyDescent="0.25">
      <c r="C195" s="6"/>
      <c r="D195" s="6"/>
      <c r="E195" s="2"/>
      <c r="L195" s="4"/>
      <c r="V195" s="2"/>
      <c r="W195" s="3"/>
    </row>
    <row r="196" spans="3:23" s="1" customFormat="1" hidden="1" x14ac:dyDescent="0.25">
      <c r="C196" s="6"/>
      <c r="D196" s="6"/>
      <c r="E196" s="2"/>
      <c r="L196" s="4"/>
      <c r="V196" s="2"/>
      <c r="W196" s="3"/>
    </row>
    <row r="197" spans="3:23" s="1" customFormat="1" hidden="1" x14ac:dyDescent="0.25">
      <c r="C197" s="6"/>
      <c r="D197" s="6"/>
      <c r="E197" s="2"/>
      <c r="L197" s="4"/>
      <c r="V197" s="2"/>
      <c r="W197" s="3"/>
    </row>
    <row r="198" spans="3:23" s="1" customFormat="1" hidden="1" x14ac:dyDescent="0.25">
      <c r="C198" s="6"/>
      <c r="D198" s="6"/>
      <c r="E198" s="2"/>
      <c r="L198" s="4"/>
      <c r="V198" s="2"/>
      <c r="W198" s="3"/>
    </row>
    <row r="199" spans="3:23" s="1" customFormat="1" hidden="1" x14ac:dyDescent="0.25">
      <c r="C199" s="6"/>
      <c r="D199" s="6"/>
      <c r="E199" s="2"/>
      <c r="L199" s="4"/>
      <c r="V199" s="2"/>
      <c r="W199" s="3"/>
    </row>
    <row r="200" spans="3:23" s="1" customFormat="1" hidden="1" x14ac:dyDescent="0.25">
      <c r="C200" s="6"/>
      <c r="D200" s="6"/>
      <c r="E200" s="2"/>
      <c r="L200" s="4"/>
      <c r="V200" s="2"/>
      <c r="W200" s="3"/>
    </row>
    <row r="201" spans="3:23" s="1" customFormat="1" hidden="1" x14ac:dyDescent="0.25">
      <c r="C201" s="6"/>
      <c r="D201" s="6"/>
      <c r="E201" s="2"/>
      <c r="L201" s="4"/>
      <c r="V201" s="2"/>
      <c r="W201" s="3"/>
    </row>
    <row r="202" spans="3:23" s="1" customFormat="1" hidden="1" x14ac:dyDescent="0.25">
      <c r="C202" s="6"/>
      <c r="D202" s="6"/>
      <c r="E202" s="2"/>
      <c r="L202" s="4"/>
      <c r="V202" s="2"/>
      <c r="W202" s="3"/>
    </row>
    <row r="203" spans="3:23" s="1" customFormat="1" hidden="1" x14ac:dyDescent="0.25">
      <c r="C203" s="6"/>
      <c r="D203" s="6"/>
      <c r="E203" s="2"/>
      <c r="L203" s="4"/>
      <c r="V203" s="2"/>
      <c r="W203" s="3"/>
    </row>
    <row r="204" spans="3:23" s="1" customFormat="1" hidden="1" x14ac:dyDescent="0.25">
      <c r="C204" s="6"/>
      <c r="D204" s="6"/>
      <c r="E204" s="2"/>
      <c r="L204" s="4"/>
      <c r="V204" s="2"/>
      <c r="W204" s="3"/>
    </row>
    <row r="205" spans="3:23" s="1" customFormat="1" hidden="1" x14ac:dyDescent="0.25">
      <c r="C205" s="6"/>
      <c r="D205" s="6"/>
      <c r="E205" s="2"/>
      <c r="L205" s="4"/>
      <c r="V205" s="2"/>
      <c r="W205" s="3"/>
    </row>
    <row r="206" spans="3:23" s="1" customFormat="1" hidden="1" x14ac:dyDescent="0.25">
      <c r="C206" s="6"/>
      <c r="D206" s="6"/>
      <c r="E206" s="2"/>
      <c r="L206" s="4"/>
      <c r="V206" s="2"/>
      <c r="W206" s="3"/>
    </row>
    <row r="207" spans="3:23" s="1" customFormat="1" hidden="1" x14ac:dyDescent="0.25">
      <c r="C207" s="6"/>
      <c r="D207" s="6"/>
      <c r="E207" s="2"/>
      <c r="L207" s="4"/>
      <c r="V207" s="2"/>
      <c r="W207" s="3"/>
    </row>
    <row r="208" spans="3:23" s="1" customFormat="1" hidden="1" x14ac:dyDescent="0.25">
      <c r="C208" s="6"/>
      <c r="D208" s="6"/>
      <c r="E208" s="2"/>
      <c r="L208" s="4"/>
      <c r="V208" s="2"/>
      <c r="W208" s="3"/>
    </row>
    <row r="209" spans="3:23" s="1" customFormat="1" hidden="1" x14ac:dyDescent="0.25">
      <c r="C209" s="6"/>
      <c r="D209" s="6"/>
      <c r="E209" s="2"/>
      <c r="L209" s="4"/>
      <c r="V209" s="2"/>
      <c r="W209" s="3"/>
    </row>
    <row r="210" spans="3:23" s="1" customFormat="1" hidden="1" x14ac:dyDescent="0.25">
      <c r="C210" s="6"/>
      <c r="D210" s="6"/>
      <c r="E210" s="2"/>
      <c r="L210" s="4"/>
      <c r="V210" s="2"/>
      <c r="W210" s="3"/>
    </row>
    <row r="211" spans="3:23" s="1" customFormat="1" hidden="1" x14ac:dyDescent="0.25">
      <c r="C211" s="6"/>
      <c r="D211" s="6"/>
      <c r="E211" s="2"/>
      <c r="L211" s="4"/>
      <c r="V211" s="2"/>
      <c r="W211" s="3"/>
    </row>
    <row r="212" spans="3:23" s="1" customFormat="1" hidden="1" x14ac:dyDescent="0.25">
      <c r="C212" s="6"/>
      <c r="D212" s="6"/>
      <c r="E212" s="2"/>
      <c r="L212" s="4"/>
      <c r="V212" s="2"/>
      <c r="W212" s="3"/>
    </row>
    <row r="213" spans="3:23" s="1" customFormat="1" hidden="1" x14ac:dyDescent="0.25">
      <c r="C213" s="6"/>
      <c r="D213" s="6"/>
      <c r="E213" s="2"/>
      <c r="L213" s="4"/>
      <c r="V213" s="2"/>
      <c r="W213" s="3"/>
    </row>
    <row r="214" spans="3:23" s="1" customFormat="1" hidden="1" x14ac:dyDescent="0.25">
      <c r="C214" s="6"/>
      <c r="D214" s="6"/>
      <c r="E214" s="2"/>
      <c r="L214" s="4"/>
      <c r="V214" s="2"/>
      <c r="W214" s="3"/>
    </row>
    <row r="215" spans="3:23" s="1" customFormat="1" hidden="1" x14ac:dyDescent="0.25">
      <c r="C215" s="6"/>
      <c r="D215" s="6"/>
      <c r="E215" s="2"/>
      <c r="L215" s="4"/>
      <c r="V215" s="2"/>
      <c r="W215" s="3"/>
    </row>
    <row r="216" spans="3:23" s="1" customFormat="1" hidden="1" x14ac:dyDescent="0.25">
      <c r="C216" s="6"/>
      <c r="D216" s="6"/>
      <c r="E216" s="2"/>
      <c r="L216" s="4"/>
      <c r="V216" s="2"/>
      <c r="W216" s="3"/>
    </row>
    <row r="217" spans="3:23" s="1" customFormat="1" hidden="1" x14ac:dyDescent="0.25">
      <c r="C217" s="6"/>
      <c r="D217" s="6"/>
      <c r="E217" s="2"/>
      <c r="L217" s="4"/>
      <c r="V217" s="2"/>
      <c r="W217" s="3"/>
    </row>
    <row r="218" spans="3:23" s="1" customFormat="1" hidden="1" x14ac:dyDescent="0.25">
      <c r="C218" s="6"/>
      <c r="D218" s="6"/>
      <c r="E218" s="2"/>
      <c r="L218" s="4"/>
      <c r="V218" s="2"/>
      <c r="W218" s="3"/>
    </row>
    <row r="219" spans="3:23" s="1" customFormat="1" hidden="1" x14ac:dyDescent="0.25">
      <c r="C219" s="6"/>
      <c r="D219" s="6"/>
      <c r="E219" s="2"/>
      <c r="L219" s="4"/>
      <c r="V219" s="2"/>
      <c r="W219" s="3"/>
    </row>
    <row r="220" spans="3:23" s="1" customFormat="1" hidden="1" x14ac:dyDescent="0.25">
      <c r="C220" s="6"/>
      <c r="D220" s="6"/>
      <c r="E220" s="2"/>
      <c r="L220" s="4"/>
      <c r="V220" s="2"/>
      <c r="W220" s="3"/>
    </row>
    <row r="221" spans="3:23" s="1" customFormat="1" hidden="1" x14ac:dyDescent="0.25">
      <c r="C221" s="6"/>
      <c r="D221" s="6"/>
      <c r="E221" s="2"/>
      <c r="L221" s="4"/>
      <c r="V221" s="2"/>
      <c r="W221" s="3"/>
    </row>
    <row r="222" spans="3:23" s="1" customFormat="1" hidden="1" x14ac:dyDescent="0.25">
      <c r="C222" s="6"/>
      <c r="D222" s="6"/>
      <c r="E222" s="2"/>
      <c r="L222" s="4"/>
      <c r="V222" s="2"/>
      <c r="W222" s="3"/>
    </row>
    <row r="223" spans="3:23" s="1" customFormat="1" hidden="1" x14ac:dyDescent="0.25">
      <c r="C223" s="6"/>
      <c r="D223" s="6"/>
      <c r="E223" s="2"/>
      <c r="L223" s="4"/>
      <c r="V223" s="2"/>
      <c r="W223" s="3"/>
    </row>
    <row r="224" spans="3:23" s="1" customFormat="1" hidden="1" x14ac:dyDescent="0.25">
      <c r="C224" s="6"/>
      <c r="D224" s="6"/>
      <c r="E224" s="2"/>
      <c r="L224" s="4"/>
      <c r="V224" s="2"/>
      <c r="W224" s="3"/>
    </row>
    <row r="225" spans="3:23" s="1" customFormat="1" hidden="1" x14ac:dyDescent="0.25">
      <c r="C225" s="6"/>
      <c r="D225" s="6"/>
      <c r="E225" s="2"/>
      <c r="L225" s="4"/>
      <c r="V225" s="2"/>
      <c r="W225" s="3"/>
    </row>
    <row r="226" spans="3:23" s="1" customFormat="1" hidden="1" x14ac:dyDescent="0.25">
      <c r="C226" s="6"/>
      <c r="D226" s="6"/>
      <c r="E226" s="2"/>
      <c r="L226" s="4"/>
      <c r="V226" s="2"/>
      <c r="W226" s="3"/>
    </row>
    <row r="227" spans="3:23" s="1" customFormat="1" hidden="1" x14ac:dyDescent="0.25">
      <c r="C227" s="6"/>
      <c r="D227" s="6"/>
      <c r="E227" s="2"/>
      <c r="L227" s="4"/>
      <c r="V227" s="2"/>
      <c r="W227" s="3"/>
    </row>
    <row r="228" spans="3:23" s="1" customFormat="1" hidden="1" x14ac:dyDescent="0.25">
      <c r="C228" s="6"/>
      <c r="D228" s="6"/>
      <c r="E228" s="2"/>
      <c r="L228" s="4"/>
      <c r="V228" s="2"/>
      <c r="W228" s="3"/>
    </row>
    <row r="229" spans="3:23" s="1" customFormat="1" hidden="1" x14ac:dyDescent="0.25">
      <c r="C229" s="6"/>
      <c r="D229" s="6"/>
      <c r="E229" s="2"/>
      <c r="L229" s="4"/>
      <c r="V229" s="2"/>
      <c r="W229" s="3"/>
    </row>
    <row r="230" spans="3:23" s="1" customFormat="1" hidden="1" x14ac:dyDescent="0.25">
      <c r="C230" s="6"/>
      <c r="D230" s="6"/>
      <c r="E230" s="2"/>
      <c r="L230" s="4"/>
      <c r="V230" s="2"/>
      <c r="W230" s="3"/>
    </row>
    <row r="231" spans="3:23" s="1" customFormat="1" hidden="1" x14ac:dyDescent="0.25">
      <c r="C231" s="6"/>
      <c r="D231" s="6"/>
      <c r="E231" s="2"/>
      <c r="L231" s="4"/>
      <c r="V231" s="2"/>
      <c r="W231" s="3"/>
    </row>
    <row r="232" spans="3:23" s="1" customFormat="1" hidden="1" x14ac:dyDescent="0.25">
      <c r="C232" s="6"/>
      <c r="D232" s="6"/>
      <c r="E232" s="2"/>
      <c r="L232" s="4"/>
      <c r="V232" s="2"/>
      <c r="W232" s="3"/>
    </row>
    <row r="233" spans="3:23" s="1" customFormat="1" hidden="1" x14ac:dyDescent="0.25">
      <c r="C233" s="6"/>
      <c r="D233" s="6"/>
      <c r="E233" s="2"/>
      <c r="L233" s="4"/>
      <c r="V233" s="2"/>
      <c r="W233" s="3"/>
    </row>
    <row r="234" spans="3:23" s="1" customFormat="1" hidden="1" x14ac:dyDescent="0.25">
      <c r="C234" s="6"/>
      <c r="D234" s="6"/>
      <c r="E234" s="2"/>
      <c r="L234" s="4"/>
      <c r="V234" s="2"/>
      <c r="W234" s="3"/>
    </row>
    <row r="235" spans="3:23" s="1" customFormat="1" hidden="1" x14ac:dyDescent="0.25">
      <c r="C235" s="6"/>
      <c r="D235" s="6"/>
      <c r="E235" s="2"/>
      <c r="L235" s="4"/>
      <c r="V235" s="2"/>
      <c r="W235" s="3"/>
    </row>
    <row r="236" spans="3:23" s="1" customFormat="1" hidden="1" x14ac:dyDescent="0.25">
      <c r="C236" s="6"/>
      <c r="D236" s="6"/>
      <c r="E236" s="2"/>
      <c r="L236" s="4"/>
      <c r="V236" s="2"/>
      <c r="W236" s="3"/>
    </row>
    <row r="237" spans="3:23" s="1" customFormat="1" hidden="1" x14ac:dyDescent="0.25">
      <c r="C237" s="6"/>
      <c r="D237" s="6"/>
      <c r="E237" s="2"/>
      <c r="L237" s="4"/>
      <c r="V237" s="2"/>
      <c r="W237" s="3"/>
    </row>
    <row r="238" spans="3:23" s="1" customFormat="1" hidden="1" x14ac:dyDescent="0.25">
      <c r="C238" s="6"/>
      <c r="D238" s="6"/>
      <c r="E238" s="2"/>
      <c r="L238" s="4"/>
      <c r="V238" s="2"/>
      <c r="W238" s="3"/>
    </row>
    <row r="239" spans="3:23" s="1" customFormat="1" hidden="1" x14ac:dyDescent="0.25">
      <c r="C239" s="6"/>
      <c r="D239" s="6"/>
      <c r="E239" s="2"/>
      <c r="L239" s="4"/>
      <c r="V239" s="2"/>
      <c r="W239" s="3"/>
    </row>
    <row r="240" spans="3:23" s="1" customFormat="1" hidden="1" x14ac:dyDescent="0.25">
      <c r="C240" s="6"/>
      <c r="D240" s="6"/>
      <c r="E240" s="2"/>
      <c r="L240" s="4"/>
      <c r="V240" s="2"/>
      <c r="W240" s="3"/>
    </row>
    <row r="241" spans="1:23" s="1" customFormat="1" hidden="1" x14ac:dyDescent="0.25">
      <c r="C241" s="6"/>
      <c r="D241" s="6"/>
      <c r="E241" s="2"/>
      <c r="L241" s="4"/>
      <c r="V241" s="2"/>
      <c r="W241" s="3"/>
    </row>
    <row r="242" spans="1:23" s="1" customFormat="1" hidden="1" x14ac:dyDescent="0.25">
      <c r="C242" s="6"/>
      <c r="D242" s="6"/>
      <c r="E242" s="2"/>
      <c r="L242" s="4"/>
      <c r="V242" s="2"/>
      <c r="W242" s="3"/>
    </row>
    <row r="243" spans="1:23" s="1" customFormat="1" hidden="1" x14ac:dyDescent="0.25">
      <c r="C243" s="6"/>
      <c r="D243" s="6"/>
      <c r="E243" s="2"/>
      <c r="L243" s="4"/>
      <c r="V243" s="2"/>
      <c r="W243" s="3"/>
    </row>
    <row r="244" spans="1:23" s="1" customFormat="1" hidden="1" x14ac:dyDescent="0.25">
      <c r="C244" s="6"/>
      <c r="D244" s="6"/>
      <c r="E244" s="2"/>
      <c r="L244" s="4"/>
      <c r="V244" s="2"/>
      <c r="W244" s="3"/>
    </row>
    <row r="245" spans="1:23" s="1" customFormat="1" hidden="1" x14ac:dyDescent="0.25">
      <c r="C245" s="6"/>
      <c r="D245" s="6"/>
      <c r="E245" s="2"/>
      <c r="L245" s="4"/>
      <c r="V245" s="2"/>
      <c r="W245" s="3"/>
    </row>
    <row r="246" spans="1:23" s="1" customFormat="1" hidden="1" x14ac:dyDescent="0.25">
      <c r="C246" s="6"/>
      <c r="D246" s="6"/>
      <c r="E246" s="2"/>
      <c r="L246" s="4"/>
      <c r="V246" s="2"/>
      <c r="W246" s="3"/>
    </row>
    <row r="247" spans="1:23" s="1" customFormat="1" hidden="1" x14ac:dyDescent="0.25">
      <c r="C247" s="6"/>
      <c r="D247" s="6"/>
      <c r="E247" s="2"/>
      <c r="L247" s="4"/>
      <c r="V247" s="2"/>
      <c r="W247" s="3"/>
    </row>
    <row r="248" spans="1:23" s="1" customFormat="1" hidden="1" x14ac:dyDescent="0.25">
      <c r="C248" s="6"/>
      <c r="D248" s="6"/>
      <c r="E248" s="2"/>
      <c r="L248" s="4"/>
      <c r="V248" s="2"/>
      <c r="W248" s="3"/>
    </row>
    <row r="249" spans="1:23" s="1" customFormat="1" hidden="1" x14ac:dyDescent="0.25">
      <c r="C249" s="6"/>
      <c r="D249" s="6"/>
      <c r="E249" s="2"/>
      <c r="L249" s="4"/>
      <c r="V249" s="2"/>
      <c r="W249" s="3"/>
    </row>
    <row r="250" spans="1:23" s="1" customFormat="1" hidden="1" x14ac:dyDescent="0.25">
      <c r="C250" s="6"/>
      <c r="D250" s="6"/>
      <c r="E250" s="2"/>
      <c r="L250" s="4"/>
      <c r="V250" s="2"/>
      <c r="W250" s="3"/>
    </row>
    <row r="251" spans="1:23" s="1" customFormat="1" x14ac:dyDescent="0.25">
      <c r="A251" s="1">
        <f>COUNTIF(B2:B250,"&gt;=35")</f>
        <v>94</v>
      </c>
      <c r="B251" s="9">
        <f>SUM(B1:B250)</f>
        <v>3480</v>
      </c>
      <c r="C251" s="6"/>
      <c r="D251" s="6"/>
      <c r="G251" s="2"/>
      <c r="I251" s="1">
        <f>SUMPRODUCT((A2:A249&gt;=1)*(H2:H249="f"))</f>
        <v>55</v>
      </c>
      <c r="J251" s="1" t="s">
        <v>3158</v>
      </c>
      <c r="P251" s="4"/>
      <c r="V251" s="2"/>
      <c r="W251" s="3"/>
    </row>
    <row r="252" spans="1:23" s="1" customFormat="1" x14ac:dyDescent="0.25">
      <c r="A252" s="1">
        <f>COUNTIF(B1:B250,"=35")</f>
        <v>75</v>
      </c>
      <c r="B252" s="9">
        <v>35</v>
      </c>
      <c r="C252" s="6"/>
      <c r="D252" s="2"/>
      <c r="G252" s="2"/>
      <c r="I252" s="1">
        <f>SUMPRODUCT((A2:A249&gt;=1)*(H2:H249="m"))</f>
        <v>52</v>
      </c>
      <c r="J252" s="1" t="s">
        <v>481</v>
      </c>
      <c r="P252" s="4"/>
      <c r="V252" s="2"/>
      <c r="W252" s="3"/>
    </row>
    <row r="253" spans="1:23" s="1" customFormat="1" x14ac:dyDescent="0.25">
      <c r="A253" s="1">
        <f>COUNTIF(B1:B250,"=45")</f>
        <v>19</v>
      </c>
      <c r="B253" s="9">
        <v>45</v>
      </c>
      <c r="C253" s="6"/>
      <c r="D253" s="2"/>
      <c r="G253" s="2"/>
      <c r="P253" s="4"/>
      <c r="V253" s="2"/>
      <c r="W253" s="3"/>
    </row>
    <row r="254" spans="1:23" s="1" customFormat="1" x14ac:dyDescent="0.25">
      <c r="A254" s="1">
        <f>COUNTIF(B1:B250,"free")</f>
        <v>13</v>
      </c>
      <c r="B254" s="9" t="s">
        <v>1058</v>
      </c>
      <c r="C254" s="6"/>
      <c r="D254" s="2"/>
      <c r="G254" s="2"/>
      <c r="P254" s="4"/>
      <c r="V254" s="2"/>
      <c r="W254" s="3"/>
    </row>
    <row r="255" spans="1:23" s="1" customFormat="1" x14ac:dyDescent="0.25">
      <c r="A255" s="1">
        <f>A252+A253+A254</f>
        <v>107</v>
      </c>
      <c r="B255" s="9" t="s">
        <v>417</v>
      </c>
      <c r="C255" s="6"/>
      <c r="D255" s="2"/>
      <c r="G255" s="2"/>
      <c r="P255" s="4"/>
      <c r="V255" s="2"/>
      <c r="W255" s="3"/>
    </row>
    <row r="256" spans="1:23" s="1" customFormat="1" x14ac:dyDescent="0.25">
      <c r="A256" s="1">
        <f>A255+I253</f>
        <v>107</v>
      </c>
      <c r="B256" s="9" t="s">
        <v>418</v>
      </c>
      <c r="C256" s="6"/>
      <c r="D256" s="2"/>
      <c r="G256" s="2"/>
      <c r="I256" s="1">
        <f>SUMPRODUCT((A2:A250&gt;=1)*(C2:C250&gt;=1)*(B2:B250&gt;=1))</f>
        <v>84</v>
      </c>
      <c r="J256" s="1" t="s">
        <v>419</v>
      </c>
      <c r="P256" s="4"/>
      <c r="V256" s="2"/>
      <c r="W256" s="3"/>
    </row>
    <row r="257" spans="1:23" s="1" customFormat="1" x14ac:dyDescent="0.25">
      <c r="A257" s="1">
        <f>COUNTIF(B2:B250,"=owe 35")+COUNTIF(B2:B250,"=owe 45")+COUNTIF(B2:B250,"=np")</f>
        <v>0</v>
      </c>
      <c r="B257" s="9" t="s">
        <v>2801</v>
      </c>
      <c r="C257" s="6"/>
      <c r="D257" s="2"/>
      <c r="G257" s="2"/>
      <c r="I257" s="1">
        <f>SUMPRODUCT((A2:A250&gt;=1)*(C2:C250=0)*(B2:B250&gt;=1))</f>
        <v>23</v>
      </c>
      <c r="J257" s="1" t="s">
        <v>420</v>
      </c>
      <c r="P257" s="4"/>
      <c r="V257" s="2"/>
      <c r="W257" s="3"/>
    </row>
    <row r="258" spans="1:23" s="1" customFormat="1" x14ac:dyDescent="0.25">
      <c r="A258" s="1">
        <f>A255+A257</f>
        <v>107</v>
      </c>
      <c r="B258" s="9" t="s">
        <v>2802</v>
      </c>
      <c r="C258" s="6"/>
      <c r="D258" s="2"/>
      <c r="G258" s="2"/>
      <c r="P258" s="4"/>
      <c r="V258" s="2"/>
      <c r="W258" s="3"/>
    </row>
    <row r="259" spans="1:23" s="1" customFormat="1" x14ac:dyDescent="0.25">
      <c r="C259" s="6"/>
      <c r="D259" s="2"/>
      <c r="G259" s="2"/>
      <c r="P259" s="4"/>
      <c r="V259" s="2"/>
      <c r="W259" s="3"/>
    </row>
    <row r="260" spans="1:23" s="1" customFormat="1" x14ac:dyDescent="0.25">
      <c r="C260" s="6"/>
      <c r="D260" s="2"/>
      <c r="G260" s="2"/>
      <c r="P260" s="4"/>
      <c r="V260" s="2"/>
      <c r="W260" s="3"/>
    </row>
    <row r="261" spans="1:23" s="1" customFormat="1" x14ac:dyDescent="0.25">
      <c r="C261" s="2"/>
      <c r="F261" s="2"/>
      <c r="I261" s="1">
        <f>I256+I257-A254</f>
        <v>94</v>
      </c>
      <c r="J261" s="1" t="s">
        <v>4521</v>
      </c>
      <c r="O261" s="4"/>
      <c r="U261" s="2"/>
      <c r="V261" s="3"/>
    </row>
    <row r="262" spans="1:23" s="1" customFormat="1" x14ac:dyDescent="0.25">
      <c r="C262" s="6"/>
      <c r="D262" s="6"/>
      <c r="E262" s="2"/>
      <c r="L262" s="4"/>
      <c r="V262" s="2"/>
      <c r="W262" s="3"/>
    </row>
    <row r="263" spans="1:23" s="1" customFormat="1" x14ac:dyDescent="0.25">
      <c r="C263" s="6"/>
      <c r="D263" s="6"/>
      <c r="E263" s="2"/>
      <c r="L263" s="4"/>
      <c r="M263" s="1">
        <f>57*25</f>
        <v>1425</v>
      </c>
      <c r="V263" s="2"/>
      <c r="W263" s="3"/>
    </row>
    <row r="264" spans="1:23" s="1" customFormat="1" x14ac:dyDescent="0.25">
      <c r="A264" s="1">
        <f>7*6+2+7+9+9+6+8+9+9+5</f>
        <v>106</v>
      </c>
      <c r="C264" s="6"/>
      <c r="D264" s="6"/>
      <c r="E264" s="2"/>
      <c r="L264" s="4"/>
      <c r="M264" s="1">
        <f>25*30</f>
        <v>750</v>
      </c>
      <c r="V264" s="2"/>
      <c r="W264" s="3"/>
    </row>
    <row r="265" spans="1:23" s="1" customFormat="1" x14ac:dyDescent="0.25">
      <c r="A265" s="1">
        <f>6*6+7*12</f>
        <v>120</v>
      </c>
      <c r="C265" s="6"/>
      <c r="D265" s="6"/>
      <c r="E265" s="2"/>
      <c r="L265" s="4"/>
      <c r="M265" s="1">
        <f>M264+M263</f>
        <v>2175</v>
      </c>
      <c r="V265" s="2"/>
      <c r="W265" s="3"/>
    </row>
    <row r="266" spans="1:23" s="1" customFormat="1" x14ac:dyDescent="0.25">
      <c r="C266" s="6"/>
      <c r="D266" s="6"/>
      <c r="E266" s="2"/>
      <c r="L266" s="4"/>
      <c r="V266" s="2"/>
      <c r="W266" s="3"/>
    </row>
    <row r="267" spans="1:23" s="1" customFormat="1" x14ac:dyDescent="0.25">
      <c r="C267" s="6"/>
      <c r="D267" s="6"/>
      <c r="E267" s="2"/>
      <c r="L267" s="4"/>
      <c r="V267" s="2"/>
      <c r="W267" s="3"/>
    </row>
    <row r="268" spans="1:23" s="1" customFormat="1" x14ac:dyDescent="0.25">
      <c r="C268" s="6"/>
      <c r="D268" s="6"/>
      <c r="E268" s="2"/>
      <c r="L268" s="4"/>
      <c r="V268" s="2"/>
      <c r="W268" s="3"/>
    </row>
    <row r="269" spans="1:23" s="1" customFormat="1" x14ac:dyDescent="0.25">
      <c r="C269" s="6"/>
      <c r="D269" s="6"/>
      <c r="E269" s="2"/>
      <c r="L269" s="4"/>
      <c r="V269" s="2"/>
      <c r="W269" s="3"/>
    </row>
    <row r="270" spans="1:23" s="1" customFormat="1" x14ac:dyDescent="0.25">
      <c r="C270" s="6"/>
      <c r="D270" s="6"/>
      <c r="E270" s="2"/>
      <c r="L270" s="4"/>
      <c r="V270" s="2"/>
      <c r="W270" s="3"/>
    </row>
    <row r="271" spans="1:23" s="1" customFormat="1" x14ac:dyDescent="0.25">
      <c r="C271" s="6"/>
      <c r="D271" s="6"/>
      <c r="E271" s="2"/>
      <c r="L271" s="4"/>
      <c r="V271" s="2"/>
      <c r="W271" s="3"/>
    </row>
    <row r="272" spans="1:23" s="1" customFormat="1" x14ac:dyDescent="0.25">
      <c r="C272" s="6"/>
      <c r="D272" s="6"/>
      <c r="E272" s="2"/>
      <c r="L272" s="4"/>
      <c r="V272" s="2"/>
      <c r="W272" s="3"/>
    </row>
    <row r="273" spans="3:23" s="1" customFormat="1" x14ac:dyDescent="0.25">
      <c r="C273" s="6"/>
      <c r="D273" s="6"/>
      <c r="E273" s="2"/>
      <c r="L273" s="4"/>
      <c r="V273" s="2"/>
      <c r="W273" s="3"/>
    </row>
    <row r="274" spans="3:23" s="1" customFormat="1" x14ac:dyDescent="0.25">
      <c r="C274" s="6"/>
      <c r="D274" s="6"/>
      <c r="E274" s="2"/>
      <c r="L274" s="4"/>
      <c r="V274" s="2"/>
      <c r="W274" s="3"/>
    </row>
    <row r="275" spans="3:23" s="1" customFormat="1" x14ac:dyDescent="0.25">
      <c r="C275" s="6"/>
      <c r="D275" s="6"/>
      <c r="E275" s="2"/>
      <c r="L275" s="4"/>
      <c r="V275" s="2"/>
      <c r="W275" s="3"/>
    </row>
    <row r="276" spans="3:23" s="1" customFormat="1" x14ac:dyDescent="0.25">
      <c r="C276" s="6"/>
      <c r="D276" s="6"/>
      <c r="E276" s="2"/>
      <c r="L276" s="4"/>
      <c r="V276" s="2"/>
      <c r="W276" s="3"/>
    </row>
    <row r="277" spans="3:23" s="1" customFormat="1" x14ac:dyDescent="0.25">
      <c r="C277" s="6"/>
      <c r="D277" s="6"/>
      <c r="E277" s="2"/>
      <c r="L277" s="4"/>
      <c r="V277" s="2"/>
      <c r="W277" s="3"/>
    </row>
    <row r="278" spans="3:23" s="1" customFormat="1" x14ac:dyDescent="0.25">
      <c r="C278" s="6"/>
      <c r="D278" s="6"/>
      <c r="E278" s="2"/>
      <c r="L278" s="4"/>
      <c r="V278" s="2"/>
      <c r="W278" s="3"/>
    </row>
    <row r="279" spans="3:23" s="1" customFormat="1" x14ac:dyDescent="0.25">
      <c r="C279" s="6"/>
      <c r="D279" s="6"/>
      <c r="E279" s="2"/>
      <c r="L279" s="4"/>
      <c r="V279" s="2"/>
      <c r="W279" s="3"/>
    </row>
    <row r="280" spans="3:23" s="1" customFormat="1" x14ac:dyDescent="0.25">
      <c r="C280" s="6"/>
      <c r="D280" s="6"/>
      <c r="E280" s="2"/>
      <c r="L280" s="4"/>
      <c r="V280" s="2"/>
      <c r="W280" s="3"/>
    </row>
    <row r="281" spans="3:23" s="1" customFormat="1" x14ac:dyDescent="0.25">
      <c r="C281" s="6"/>
      <c r="D281" s="6"/>
      <c r="E281" s="2"/>
      <c r="L281" s="4"/>
      <c r="V281" s="2"/>
      <c r="W281" s="3"/>
    </row>
    <row r="282" spans="3:23" s="1" customFormat="1" x14ac:dyDescent="0.25">
      <c r="C282" s="6"/>
      <c r="D282" s="6"/>
      <c r="E282" s="2"/>
      <c r="L282" s="4"/>
      <c r="V282" s="2"/>
      <c r="W282" s="3"/>
    </row>
    <row r="283" spans="3:23" s="1" customFormat="1" x14ac:dyDescent="0.25">
      <c r="C283" s="6"/>
      <c r="D283" s="6"/>
      <c r="E283" s="2"/>
      <c r="L283" s="4"/>
      <c r="V283" s="2"/>
      <c r="W283" s="3"/>
    </row>
    <row r="284" spans="3:23" s="1" customFormat="1" x14ac:dyDescent="0.25">
      <c r="C284" s="6"/>
      <c r="D284" s="6"/>
      <c r="E284" s="2"/>
      <c r="L284" s="4"/>
      <c r="V284" s="2"/>
      <c r="W284" s="3"/>
    </row>
    <row r="285" spans="3:23" s="1" customFormat="1" x14ac:dyDescent="0.25">
      <c r="C285" s="6"/>
      <c r="D285" s="6"/>
      <c r="E285" s="2"/>
      <c r="L285" s="4"/>
      <c r="V285" s="2"/>
      <c r="W285" s="3"/>
    </row>
    <row r="286" spans="3:23" s="1" customFormat="1" x14ac:dyDescent="0.25">
      <c r="C286" s="6"/>
      <c r="D286" s="6"/>
      <c r="E286" s="2"/>
      <c r="L286" s="4"/>
      <c r="V286" s="2"/>
      <c r="W286" s="3"/>
    </row>
    <row r="287" spans="3:23" s="1" customFormat="1" x14ac:dyDescent="0.25">
      <c r="C287" s="6"/>
      <c r="D287" s="6"/>
      <c r="E287" s="2"/>
      <c r="L287" s="4"/>
      <c r="V287" s="2"/>
      <c r="W287" s="3"/>
    </row>
    <row r="288" spans="3:23" s="1" customFormat="1" x14ac:dyDescent="0.25">
      <c r="C288" s="6"/>
      <c r="D288" s="6"/>
      <c r="E288" s="2"/>
      <c r="L288" s="4"/>
      <c r="V288" s="2"/>
      <c r="W288" s="3"/>
    </row>
    <row r="289" spans="3:23" s="1" customFormat="1" x14ac:dyDescent="0.25">
      <c r="C289" s="6"/>
      <c r="D289" s="6"/>
      <c r="E289" s="2"/>
      <c r="L289" s="4"/>
      <c r="V289" s="2"/>
      <c r="W289" s="3"/>
    </row>
    <row r="290" spans="3:23" s="1" customFormat="1" x14ac:dyDescent="0.25">
      <c r="C290" s="6"/>
      <c r="D290" s="6"/>
      <c r="E290" s="2"/>
      <c r="L290" s="4"/>
      <c r="V290" s="2"/>
      <c r="W290" s="3"/>
    </row>
    <row r="291" spans="3:23" s="1" customFormat="1" x14ac:dyDescent="0.25">
      <c r="C291" s="6"/>
      <c r="D291" s="6"/>
      <c r="E291" s="2"/>
      <c r="L291" s="4"/>
      <c r="V291" s="2"/>
      <c r="W291" s="3"/>
    </row>
    <row r="292" spans="3:23" s="1" customFormat="1" x14ac:dyDescent="0.25">
      <c r="C292" s="6"/>
      <c r="D292" s="6"/>
      <c r="E292" s="2"/>
      <c r="L292" s="4"/>
      <c r="V292" s="2"/>
      <c r="W292" s="3"/>
    </row>
    <row r="293" spans="3:23" s="1" customFormat="1" x14ac:dyDescent="0.25">
      <c r="C293" s="6"/>
      <c r="D293" s="6"/>
      <c r="E293" s="2"/>
      <c r="L293" s="4"/>
      <c r="V293" s="2"/>
      <c r="W293" s="3"/>
    </row>
    <row r="294" spans="3:23" x14ac:dyDescent="0.25">
      <c r="E294" s="2"/>
    </row>
    <row r="295" spans="3:23" x14ac:dyDescent="0.25">
      <c r="E295" s="2"/>
    </row>
    <row r="296" spans="3:23" x14ac:dyDescent="0.25">
      <c r="E296" s="2"/>
    </row>
    <row r="297" spans="3:23" x14ac:dyDescent="0.25">
      <c r="E297" s="2"/>
    </row>
    <row r="298" spans="3:23" x14ac:dyDescent="0.25">
      <c r="E298" s="2"/>
    </row>
    <row r="299" spans="3:23" x14ac:dyDescent="0.25">
      <c r="E299" s="2"/>
    </row>
    <row r="300" spans="3:23" x14ac:dyDescent="0.25">
      <c r="E300" s="2"/>
    </row>
  </sheetData>
  <phoneticPr fontId="2" type="noConversion"/>
  <hyperlinks>
    <hyperlink ref="L16" r:id="rId1" xr:uid="{00000000-0004-0000-1700-000000000000}"/>
    <hyperlink ref="L58" r:id="rId2" display="gmleakvold@hotmail.com - BAD" xr:uid="{00000000-0004-0000-1700-000001000000}"/>
    <hyperlink ref="L47" r:id="rId3" xr:uid="{00000000-0004-0000-1700-000002000000}"/>
    <hyperlink ref="L3" r:id="rId4" xr:uid="{00000000-0004-0000-1700-000003000000}"/>
    <hyperlink ref="L2" r:id="rId5" xr:uid="{00000000-0004-0000-1700-000004000000}"/>
    <hyperlink ref="L6" r:id="rId6" xr:uid="{00000000-0004-0000-1700-000005000000}"/>
    <hyperlink ref="L4" r:id="rId7" xr:uid="{00000000-0004-0000-1700-000006000000}"/>
    <hyperlink ref="L43" r:id="rId8" xr:uid="{00000000-0004-0000-1700-000007000000}"/>
    <hyperlink ref="L34" r:id="rId9" xr:uid="{00000000-0004-0000-1700-000008000000}"/>
    <hyperlink ref="L35" r:id="rId10" xr:uid="{00000000-0004-0000-1700-000009000000}"/>
    <hyperlink ref="L91" r:id="rId11" xr:uid="{00000000-0004-0000-1700-00000A000000}"/>
    <hyperlink ref="L93" r:id="rId12" xr:uid="{00000000-0004-0000-1700-00000B000000}"/>
    <hyperlink ref="L94" r:id="rId13" xr:uid="{00000000-0004-0000-1700-00000C000000}"/>
    <hyperlink ref="L92" r:id="rId14" xr:uid="{00000000-0004-0000-1700-00000D000000}"/>
    <hyperlink ref="L85" r:id="rId15" xr:uid="{00000000-0004-0000-1700-00000E000000}"/>
    <hyperlink ref="L86" r:id="rId16" xr:uid="{00000000-0004-0000-1700-00000F000000}"/>
    <hyperlink ref="L79" r:id="rId17" xr:uid="{00000000-0004-0000-1700-000010000000}"/>
    <hyperlink ref="L80" r:id="rId18" xr:uid="{00000000-0004-0000-1700-000011000000}"/>
    <hyperlink ref="L20" r:id="rId19" xr:uid="{00000000-0004-0000-1700-000012000000}"/>
    <hyperlink ref="L21" r:id="rId20" xr:uid="{00000000-0004-0000-1700-000013000000}"/>
    <hyperlink ref="L32" r:id="rId21" xr:uid="{00000000-0004-0000-1700-000014000000}"/>
    <hyperlink ref="L17" r:id="rId22" xr:uid="{00000000-0004-0000-1700-000015000000}"/>
    <hyperlink ref="L46" r:id="rId23" xr:uid="{00000000-0004-0000-1700-000016000000}"/>
    <hyperlink ref="L102" r:id="rId24" xr:uid="{00000000-0004-0000-1700-000017000000}"/>
    <hyperlink ref="L78" r:id="rId25" xr:uid="{00000000-0004-0000-1700-000018000000}"/>
    <hyperlink ref="L31" r:id="rId26" xr:uid="{00000000-0004-0000-1700-000019000000}"/>
    <hyperlink ref="L42" r:id="rId27" xr:uid="{00000000-0004-0000-1700-00001A000000}"/>
    <hyperlink ref="L38" r:id="rId28" xr:uid="{00000000-0004-0000-1700-00001B000000}"/>
    <hyperlink ref="L98" r:id="rId29" xr:uid="{00000000-0004-0000-1700-00001C000000}"/>
    <hyperlink ref="L65" r:id="rId30" xr:uid="{00000000-0004-0000-1700-00001D000000}"/>
    <hyperlink ref="L74" r:id="rId31" xr:uid="{00000000-0004-0000-1700-00001E000000}"/>
    <hyperlink ref="L97" r:id="rId32" xr:uid="{00000000-0004-0000-1700-00001F000000}"/>
    <hyperlink ref="L8" r:id="rId33" xr:uid="{00000000-0004-0000-1700-000020000000}"/>
    <hyperlink ref="L18" r:id="rId34" xr:uid="{00000000-0004-0000-1700-000021000000}"/>
    <hyperlink ref="L40" r:id="rId35" xr:uid="{00000000-0004-0000-1700-000022000000}"/>
    <hyperlink ref="L101" r:id="rId36" xr:uid="{00000000-0004-0000-1700-000023000000}"/>
    <hyperlink ref="L89" r:id="rId37" xr:uid="{00000000-0004-0000-1700-000024000000}"/>
    <hyperlink ref="L13" r:id="rId38" xr:uid="{00000000-0004-0000-1700-000025000000}"/>
    <hyperlink ref="L14" r:id="rId39" xr:uid="{00000000-0004-0000-1700-000026000000}"/>
    <hyperlink ref="L50" r:id="rId40" xr:uid="{00000000-0004-0000-1700-000027000000}"/>
    <hyperlink ref="L49" r:id="rId41" xr:uid="{00000000-0004-0000-1700-000028000000}"/>
    <hyperlink ref="L11" r:id="rId42" xr:uid="{00000000-0004-0000-1700-000029000000}"/>
    <hyperlink ref="L61" r:id="rId43" xr:uid="{00000000-0004-0000-1700-00002A000000}"/>
    <hyperlink ref="L41" r:id="rId44" xr:uid="{00000000-0004-0000-1700-00002B000000}"/>
    <hyperlink ref="L81" r:id="rId45" xr:uid="{00000000-0004-0000-1700-00002C000000}"/>
    <hyperlink ref="L82" r:id="rId46" xr:uid="{00000000-0004-0000-1700-00002D000000}"/>
    <hyperlink ref="L22" r:id="rId47" display="mailto:msack11720@cox.net" xr:uid="{00000000-0004-0000-1700-00002E000000}"/>
    <hyperlink ref="L23" r:id="rId48" xr:uid="{00000000-0004-0000-1700-00002F000000}"/>
    <hyperlink ref="L87" r:id="rId49" xr:uid="{00000000-0004-0000-1700-000030000000}"/>
    <hyperlink ref="L88" r:id="rId50" xr:uid="{00000000-0004-0000-1700-000031000000}"/>
    <hyperlink ref="L19" r:id="rId51" xr:uid="{00000000-0004-0000-1700-000032000000}"/>
    <hyperlink ref="L68" r:id="rId52" xr:uid="{00000000-0004-0000-1700-000033000000}"/>
    <hyperlink ref="L67" r:id="rId53" xr:uid="{00000000-0004-0000-1700-000034000000}"/>
    <hyperlink ref="L84" r:id="rId54" xr:uid="{00000000-0004-0000-1700-000035000000}"/>
    <hyperlink ref="L83" r:id="rId55" xr:uid="{00000000-0004-0000-1700-000036000000}"/>
    <hyperlink ref="L37" r:id="rId56" xr:uid="{00000000-0004-0000-1700-000037000000}"/>
    <hyperlink ref="L12" r:id="rId57" xr:uid="{00000000-0004-0000-1700-000038000000}"/>
    <hyperlink ref="L103" r:id="rId58" xr:uid="{00000000-0004-0000-1700-000039000000}"/>
    <hyperlink ref="L104" r:id="rId59" xr:uid="{00000000-0004-0000-1700-00003A000000}"/>
    <hyperlink ref="L100" r:id="rId60" xr:uid="{00000000-0004-0000-1700-00003B000000}"/>
    <hyperlink ref="L99" r:id="rId61" xr:uid="{00000000-0004-0000-1700-00003C000000}"/>
    <hyperlink ref="L69" r:id="rId62" xr:uid="{00000000-0004-0000-1700-00003D000000}"/>
    <hyperlink ref="L71" r:id="rId63" xr:uid="{00000000-0004-0000-1700-00003E000000}"/>
    <hyperlink ref="L72" r:id="rId64" xr:uid="{00000000-0004-0000-1700-00003F000000}"/>
    <hyperlink ref="L70" r:id="rId65" xr:uid="{00000000-0004-0000-1700-000040000000}"/>
    <hyperlink ref="L28" r:id="rId66" xr:uid="{00000000-0004-0000-1700-000041000000}"/>
    <hyperlink ref="L29" r:id="rId67" xr:uid="{00000000-0004-0000-1700-000042000000}"/>
    <hyperlink ref="L64" r:id="rId68" xr:uid="{00000000-0004-0000-1700-000043000000}"/>
    <hyperlink ref="L63" r:id="rId69" xr:uid="{00000000-0004-0000-1700-000044000000}"/>
    <hyperlink ref="L27" r:id="rId70" xr:uid="{00000000-0004-0000-1700-000045000000}"/>
  </hyperlinks>
  <printOptions gridLines="1"/>
  <pageMargins left="0.5" right="0.5" top="0.5" bottom="0.25" header="0.25" footer="0"/>
  <pageSetup orientation="portrait" horizontalDpi="4294967294" r:id="rId71"/>
  <headerFooter alignWithMargins="0">
    <oddHeader>&amp;L&amp;D&amp;C2017 Glitter Gala (Table)&amp;Rpage &amp;P of &amp;N</oddHeader>
  </headerFooter>
  <legacyDrawing r:id="rId7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3"/>
  <sheetViews>
    <sheetView workbookViewId="0"/>
  </sheetViews>
  <sheetFormatPr defaultRowHeight="13.2" x14ac:dyDescent="0.25"/>
  <cols>
    <col min="1" max="1" width="23.33203125" customWidth="1"/>
  </cols>
  <sheetData>
    <row r="1" spans="1:18" ht="15" x14ac:dyDescent="0.25">
      <c r="A1" s="1" t="s">
        <v>1037</v>
      </c>
      <c r="B1" s="4"/>
    </row>
    <row r="2" spans="1:18" ht="15" x14ac:dyDescent="0.25">
      <c r="A2" s="1" t="s">
        <v>1038</v>
      </c>
      <c r="B2" s="4"/>
    </row>
    <row r="3" spans="1:18" ht="15" x14ac:dyDescent="0.25">
      <c r="A3" s="1" t="s">
        <v>733</v>
      </c>
      <c r="B3" s="4"/>
    </row>
    <row r="4" spans="1:18" ht="15" x14ac:dyDescent="0.25">
      <c r="A4" s="1" t="s">
        <v>734</v>
      </c>
      <c r="B4" s="4"/>
    </row>
    <row r="5" spans="1:18" ht="15" x14ac:dyDescent="0.25">
      <c r="A5" s="1" t="s">
        <v>735</v>
      </c>
      <c r="B5" s="4"/>
    </row>
    <row r="6" spans="1:18" ht="15" x14ac:dyDescent="0.25">
      <c r="A6" s="1" t="s">
        <v>736</v>
      </c>
      <c r="B6" s="18"/>
    </row>
    <row r="7" spans="1:18" ht="15" x14ac:dyDescent="0.25">
      <c r="A7" s="1" t="s">
        <v>737</v>
      </c>
      <c r="B7" s="18"/>
    </row>
    <row r="8" spans="1:18" ht="15" x14ac:dyDescent="0.25">
      <c r="A8" s="1" t="s">
        <v>2361</v>
      </c>
      <c r="B8" s="18"/>
    </row>
    <row r="9" spans="1:18" ht="15" x14ac:dyDescent="0.25">
      <c r="A9" s="1" t="s">
        <v>2362</v>
      </c>
      <c r="B9" s="4"/>
    </row>
    <row r="10" spans="1:18" ht="15" x14ac:dyDescent="0.25">
      <c r="A10" s="1" t="s">
        <v>2363</v>
      </c>
      <c r="B10" s="4"/>
    </row>
    <row r="11" spans="1:18" ht="15" x14ac:dyDescent="0.25">
      <c r="A11" s="1" t="s">
        <v>2364</v>
      </c>
      <c r="B11" s="4"/>
    </row>
    <row r="13" spans="1:18" s="1" customFormat="1" ht="15" x14ac:dyDescent="0.25">
      <c r="A13" s="1" t="s">
        <v>726</v>
      </c>
      <c r="B13"/>
      <c r="C13"/>
      <c r="D13"/>
      <c r="E13"/>
      <c r="F13"/>
      <c r="G13"/>
      <c r="Q13" s="2"/>
      <c r="R13" s="3"/>
    </row>
  </sheetData>
  <phoneticPr fontId="2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30"/>
  <sheetViews>
    <sheetView workbookViewId="0"/>
  </sheetViews>
  <sheetFormatPr defaultRowHeight="13.2" x14ac:dyDescent="0.25"/>
  <cols>
    <col min="1" max="1" width="31.44140625" customWidth="1"/>
  </cols>
  <sheetData>
    <row r="1" spans="1:2" s="1" customFormat="1" ht="30" customHeight="1" x14ac:dyDescent="0.25">
      <c r="A1" s="19" t="s">
        <v>5393</v>
      </c>
      <c r="B1" s="19"/>
    </row>
    <row r="2" spans="1:2" s="1" customFormat="1" ht="15" customHeight="1" x14ac:dyDescent="0.25">
      <c r="A2" s="19"/>
      <c r="B2" s="19"/>
    </row>
    <row r="3" spans="1:2" s="1" customFormat="1" ht="30" customHeight="1" x14ac:dyDescent="0.25">
      <c r="A3" s="19" t="s">
        <v>5392</v>
      </c>
      <c r="B3" s="19"/>
    </row>
    <row r="4" spans="1:2" s="1" customFormat="1" ht="15" customHeight="1" x14ac:dyDescent="0.25">
      <c r="A4" s="19"/>
      <c r="B4" s="19"/>
    </row>
    <row r="5" spans="1:2" s="1" customFormat="1" ht="30" customHeight="1" x14ac:dyDescent="0.25">
      <c r="A5" s="19" t="s">
        <v>5394</v>
      </c>
      <c r="B5" s="19"/>
    </row>
    <row r="6" spans="1:2" s="1" customFormat="1" ht="15" customHeight="1" x14ac:dyDescent="0.25">
      <c r="A6" s="19"/>
      <c r="B6" s="19"/>
    </row>
    <row r="7" spans="1:2" s="1" customFormat="1" ht="30" customHeight="1" x14ac:dyDescent="0.25">
      <c r="A7" s="19" t="s">
        <v>5395</v>
      </c>
      <c r="B7" s="19"/>
    </row>
    <row r="8" spans="1:2" s="1" customFormat="1" ht="15" customHeight="1" x14ac:dyDescent="0.25">
      <c r="A8" s="19"/>
      <c r="B8" s="19"/>
    </row>
    <row r="9" spans="1:2" s="1" customFormat="1" ht="30" customHeight="1" x14ac:dyDescent="0.25">
      <c r="A9" s="19" t="s">
        <v>5396</v>
      </c>
      <c r="B9" s="19"/>
    </row>
    <row r="10" spans="1:2" s="1" customFormat="1" ht="15" customHeight="1" x14ac:dyDescent="0.25">
      <c r="A10" s="19"/>
      <c r="B10" s="19"/>
    </row>
    <row r="11" spans="1:2" s="1" customFormat="1" ht="30" customHeight="1" x14ac:dyDescent="0.25">
      <c r="A11" s="19" t="s">
        <v>5397</v>
      </c>
      <c r="B11" s="19"/>
    </row>
    <row r="12" spans="1:2" s="1" customFormat="1" ht="15" customHeight="1" x14ac:dyDescent="0.25">
      <c r="A12" s="19"/>
      <c r="B12" s="19"/>
    </row>
    <row r="13" spans="1:2" s="1" customFormat="1" ht="30" customHeight="1" x14ac:dyDescent="0.25">
      <c r="A13" s="19" t="s">
        <v>5398</v>
      </c>
      <c r="B13" s="19"/>
    </row>
    <row r="14" spans="1:2" s="1" customFormat="1" ht="15" customHeight="1" x14ac:dyDescent="0.25">
      <c r="A14" s="19"/>
      <c r="B14" s="19"/>
    </row>
    <row r="15" spans="1:2" s="1" customFormat="1" ht="30" customHeight="1" x14ac:dyDescent="0.25">
      <c r="A15" s="19" t="s">
        <v>5399</v>
      </c>
      <c r="B15" s="19"/>
    </row>
    <row r="16" spans="1:2" s="1" customFormat="1" ht="15" customHeight="1" x14ac:dyDescent="0.25">
      <c r="A16" s="19"/>
      <c r="B16" s="19"/>
    </row>
    <row r="17" spans="1:2" s="1" customFormat="1" ht="30" customHeight="1" x14ac:dyDescent="0.25">
      <c r="A17" s="19" t="s">
        <v>5400</v>
      </c>
      <c r="B17" s="19"/>
    </row>
    <row r="18" spans="1:2" s="1" customFormat="1" ht="15" customHeight="1" x14ac:dyDescent="0.25">
      <c r="A18" s="19"/>
      <c r="B18" s="19"/>
    </row>
    <row r="19" spans="1:2" s="1" customFormat="1" ht="30" customHeight="1" x14ac:dyDescent="0.25">
      <c r="A19" s="19" t="s">
        <v>5401</v>
      </c>
      <c r="B19" s="19"/>
    </row>
    <row r="20" spans="1:2" s="1" customFormat="1" ht="15" customHeight="1" x14ac:dyDescent="0.25">
      <c r="A20" s="19"/>
      <c r="B20" s="19"/>
    </row>
    <row r="21" spans="1:2" s="1" customFormat="1" ht="30" customHeight="1" x14ac:dyDescent="0.25">
      <c r="A21" s="19" t="s">
        <v>5402</v>
      </c>
      <c r="B21" s="19"/>
    </row>
    <row r="22" spans="1:2" s="1" customFormat="1" ht="15" customHeight="1" x14ac:dyDescent="0.25">
      <c r="A22" s="19"/>
      <c r="B22" s="19"/>
    </row>
    <row r="23" spans="1:2" s="1" customFormat="1" ht="30" customHeight="1" x14ac:dyDescent="0.25">
      <c r="A23" s="19" t="s">
        <v>5403</v>
      </c>
      <c r="B23" s="19"/>
    </row>
    <row r="24" spans="1:2" s="1" customFormat="1" ht="15" customHeight="1" x14ac:dyDescent="0.25">
      <c r="A24" s="19"/>
      <c r="B24" s="19"/>
    </row>
    <row r="25" spans="1:2" s="1" customFormat="1" ht="30" customHeight="1" x14ac:dyDescent="0.25">
      <c r="A25" s="19" t="s">
        <v>5404</v>
      </c>
      <c r="B25" s="19"/>
    </row>
    <row r="26" spans="1:2" s="1" customFormat="1" ht="15" customHeight="1" x14ac:dyDescent="0.25">
      <c r="A26" s="19"/>
      <c r="B26" s="19"/>
    </row>
    <row r="27" spans="1:2" s="1" customFormat="1" ht="30" customHeight="1" x14ac:dyDescent="0.25">
      <c r="A27" s="19" t="s">
        <v>5405</v>
      </c>
      <c r="B27" s="19"/>
    </row>
    <row r="28" spans="1:2" s="1" customFormat="1" ht="15" x14ac:dyDescent="0.25"/>
    <row r="30" spans="1:2" s="1" customFormat="1" ht="15" x14ac:dyDescent="0.25"/>
  </sheetData>
  <pageMargins left="0.2" right="0.2" top="0.6" bottom="0.25" header="0.3" footer="0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V85"/>
  <sheetViews>
    <sheetView workbookViewId="0"/>
  </sheetViews>
  <sheetFormatPr defaultRowHeight="15" x14ac:dyDescent="0.25"/>
  <cols>
    <col min="1" max="1" width="22.21875" customWidth="1"/>
    <col min="2" max="2" width="9.77734375" style="2" customWidth="1"/>
    <col min="3" max="3" width="9.6640625" style="2" hidden="1" customWidth="1"/>
    <col min="4" max="4" width="5.21875" hidden="1" customWidth="1"/>
    <col min="5" max="5" width="4.6640625" hidden="1" customWidth="1"/>
    <col min="6" max="6" width="2" hidden="1" customWidth="1"/>
    <col min="7" max="7" width="3.44140625" hidden="1" customWidth="1"/>
    <col min="8" max="8" width="13.33203125" customWidth="1"/>
    <col min="9" max="9" width="10.33203125" customWidth="1"/>
    <col min="10" max="10" width="14.88671875" customWidth="1"/>
    <col min="11" max="11" width="22.109375" style="18" customWidth="1"/>
    <col min="12" max="12" width="28.33203125" customWidth="1"/>
    <col min="13" max="13" width="4.88671875" customWidth="1"/>
    <col min="14" max="14" width="5" customWidth="1"/>
    <col min="15" max="15" width="8.5546875" customWidth="1"/>
    <col min="16" max="16" width="0" hidden="1" customWidth="1"/>
    <col min="17" max="17" width="11.33203125" customWidth="1"/>
    <col min="18" max="18" width="7.21875" customWidth="1"/>
    <col min="19" max="19" width="6" customWidth="1"/>
    <col min="20" max="20" width="11.44140625" bestFit="1" customWidth="1"/>
    <col min="21" max="22" width="10.33203125" hidden="1" customWidth="1"/>
    <col min="23" max="23" width="10.109375" hidden="1" customWidth="1"/>
    <col min="24" max="25" width="0" hidden="1" customWidth="1"/>
    <col min="26" max="26" width="10.109375" hidden="1" customWidth="1"/>
    <col min="27" max="27" width="3.5546875" customWidth="1"/>
    <col min="28" max="28" width="4.109375" customWidth="1"/>
  </cols>
  <sheetData>
    <row r="1" spans="1:30" s="1" customFormat="1" x14ac:dyDescent="0.25">
      <c r="A1" s="1" t="s">
        <v>4057</v>
      </c>
      <c r="B1" s="2" t="s">
        <v>5202</v>
      </c>
      <c r="C1" s="2" t="s">
        <v>5209</v>
      </c>
      <c r="D1" s="6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5614</v>
      </c>
      <c r="R1" s="1" t="s">
        <v>5613</v>
      </c>
      <c r="S1" s="1" t="s">
        <v>5590</v>
      </c>
      <c r="T1" s="1" t="s">
        <v>4910</v>
      </c>
      <c r="U1" s="1" t="s">
        <v>3356</v>
      </c>
      <c r="W1" s="1" t="s">
        <v>4486</v>
      </c>
      <c r="X1" s="1" t="s">
        <v>4487</v>
      </c>
      <c r="Y1" s="1" t="s">
        <v>477</v>
      </c>
      <c r="Z1" s="1" t="s">
        <v>478</v>
      </c>
      <c r="AA1" s="1" t="s">
        <v>479</v>
      </c>
      <c r="AB1" s="1" t="s">
        <v>3643</v>
      </c>
      <c r="AC1" s="1" t="s">
        <v>5122</v>
      </c>
      <c r="AD1" s="2" t="s">
        <v>5245</v>
      </c>
    </row>
    <row r="2" spans="1:30" s="1" customFormat="1" x14ac:dyDescent="0.25">
      <c r="B2" s="2"/>
      <c r="C2" s="2"/>
      <c r="D2" s="6"/>
      <c r="H2" s="1" t="s">
        <v>5654</v>
      </c>
      <c r="K2" s="18"/>
      <c r="AD2" s="2"/>
    </row>
    <row r="3" spans="1:30" s="1" customFormat="1" x14ac:dyDescent="0.25">
      <c r="A3" s="1" t="s">
        <v>1058</v>
      </c>
      <c r="B3" s="2">
        <v>44868</v>
      </c>
      <c r="C3" s="2">
        <v>44511</v>
      </c>
      <c r="D3" s="6"/>
      <c r="F3" s="1" t="s">
        <v>3161</v>
      </c>
      <c r="G3" s="1" t="s">
        <v>481</v>
      </c>
      <c r="H3" s="1" t="s">
        <v>651</v>
      </c>
      <c r="I3" s="1" t="s">
        <v>4151</v>
      </c>
      <c r="J3" s="1" t="s">
        <v>3931</v>
      </c>
      <c r="K3" s="18" t="s">
        <v>5028</v>
      </c>
      <c r="L3" s="1" t="s">
        <v>5299</v>
      </c>
      <c r="M3" s="1" t="s">
        <v>5031</v>
      </c>
      <c r="N3" s="1" t="s">
        <v>296</v>
      </c>
      <c r="O3" s="1">
        <v>85119</v>
      </c>
      <c r="P3" s="1" t="s">
        <v>4213</v>
      </c>
      <c r="Q3" s="1">
        <v>20</v>
      </c>
      <c r="R3" s="1">
        <v>15</v>
      </c>
      <c r="S3" s="1">
        <v>3</v>
      </c>
      <c r="U3" s="1">
        <v>1</v>
      </c>
      <c r="V3" s="1" t="s">
        <v>3358</v>
      </c>
      <c r="AB3" s="1" t="s">
        <v>3160</v>
      </c>
      <c r="AC3" s="1" t="s">
        <v>3161</v>
      </c>
      <c r="AD3" s="2" t="s">
        <v>5300</v>
      </c>
    </row>
    <row r="4" spans="1:30" s="1" customFormat="1" x14ac:dyDescent="0.25">
      <c r="B4" s="2">
        <v>44875</v>
      </c>
      <c r="C4" s="2">
        <v>44518</v>
      </c>
      <c r="D4" s="6"/>
      <c r="F4" s="1" t="s">
        <v>3161</v>
      </c>
      <c r="G4" s="1" t="s">
        <v>481</v>
      </c>
      <c r="H4" s="1" t="s">
        <v>4024</v>
      </c>
      <c r="I4" s="1" t="s">
        <v>3881</v>
      </c>
      <c r="J4" s="1" t="s">
        <v>4025</v>
      </c>
      <c r="K4" s="4" t="s">
        <v>5247</v>
      </c>
      <c r="L4" s="1" t="s">
        <v>5248</v>
      </c>
      <c r="M4" s="1" t="s">
        <v>488</v>
      </c>
      <c r="N4" s="1" t="s">
        <v>296</v>
      </c>
      <c r="O4" s="1">
        <v>85205</v>
      </c>
      <c r="Q4" s="1">
        <v>20</v>
      </c>
      <c r="R4" s="1">
        <v>15</v>
      </c>
      <c r="S4" s="1">
        <v>5</v>
      </c>
      <c r="AB4" s="2"/>
      <c r="AC4" s="3"/>
      <c r="AD4" s="1" t="s">
        <v>5279</v>
      </c>
    </row>
    <row r="5" spans="1:30" s="1" customFormat="1" x14ac:dyDescent="0.25">
      <c r="A5" s="8"/>
      <c r="B5" s="2">
        <v>44875</v>
      </c>
      <c r="C5" s="2">
        <v>44518</v>
      </c>
      <c r="D5" s="6"/>
      <c r="E5" s="2"/>
      <c r="F5" s="1" t="s">
        <v>3162</v>
      </c>
      <c r="G5" s="1" t="s">
        <v>3158</v>
      </c>
      <c r="H5" s="1" t="s">
        <v>1393</v>
      </c>
      <c r="I5" s="1" t="s">
        <v>1510</v>
      </c>
      <c r="J5" s="1" t="s">
        <v>5255</v>
      </c>
      <c r="K5" s="4" t="s">
        <v>5254</v>
      </c>
      <c r="L5" s="1" t="s">
        <v>5248</v>
      </c>
      <c r="M5" s="1" t="s">
        <v>488</v>
      </c>
      <c r="N5" s="1" t="s">
        <v>296</v>
      </c>
      <c r="O5" s="1">
        <v>85205</v>
      </c>
      <c r="Q5" s="8">
        <v>20</v>
      </c>
      <c r="R5" s="8">
        <v>15</v>
      </c>
      <c r="S5" s="8">
        <v>6</v>
      </c>
      <c r="AD5" s="2" t="s">
        <v>4024</v>
      </c>
    </row>
    <row r="6" spans="1:30" s="1" customFormat="1" x14ac:dyDescent="0.25">
      <c r="B6" s="2">
        <v>44868</v>
      </c>
      <c r="C6" s="2">
        <v>44511</v>
      </c>
      <c r="D6" s="2"/>
      <c r="F6" s="1" t="s">
        <v>3162</v>
      </c>
      <c r="G6" s="1" t="s">
        <v>481</v>
      </c>
      <c r="H6" s="1" t="s">
        <v>4535</v>
      </c>
      <c r="I6" s="1" t="s">
        <v>1031</v>
      </c>
      <c r="J6" s="1" t="s">
        <v>4532</v>
      </c>
      <c r="K6" s="18" t="s">
        <v>4534</v>
      </c>
      <c r="L6" s="1" t="s">
        <v>4533</v>
      </c>
      <c r="M6" s="1" t="s">
        <v>3182</v>
      </c>
      <c r="N6" s="1" t="s">
        <v>296</v>
      </c>
      <c r="O6" s="1">
        <v>85295</v>
      </c>
      <c r="P6" s="1" t="s">
        <v>4213</v>
      </c>
      <c r="Q6" s="8">
        <v>20</v>
      </c>
      <c r="R6" s="8">
        <v>15</v>
      </c>
      <c r="S6" s="1">
        <v>27</v>
      </c>
      <c r="AD6" s="2" t="s">
        <v>5280</v>
      </c>
    </row>
    <row r="7" spans="1:30" s="1" customFormat="1" x14ac:dyDescent="0.25">
      <c r="A7" s="8"/>
      <c r="B7" s="2">
        <v>44861</v>
      </c>
      <c r="C7" s="2">
        <v>44518</v>
      </c>
      <c r="D7" s="6"/>
      <c r="E7" s="2"/>
      <c r="G7" s="1" t="s">
        <v>3158</v>
      </c>
      <c r="H7" s="1" t="s">
        <v>5257</v>
      </c>
      <c r="I7" s="1" t="s">
        <v>398</v>
      </c>
      <c r="J7" s="1" t="s">
        <v>5258</v>
      </c>
      <c r="K7" s="4" t="s">
        <v>5259</v>
      </c>
      <c r="L7" s="1" t="s">
        <v>5260</v>
      </c>
      <c r="M7" s="1" t="s">
        <v>488</v>
      </c>
      <c r="N7" s="1" t="s">
        <v>296</v>
      </c>
      <c r="O7" s="1">
        <v>85206</v>
      </c>
      <c r="Q7" s="8">
        <v>20</v>
      </c>
      <c r="R7" s="8">
        <v>15</v>
      </c>
      <c r="S7" s="8">
        <v>7</v>
      </c>
      <c r="AD7" s="2" t="s">
        <v>3227</v>
      </c>
    </row>
    <row r="8" spans="1:30" s="1" customFormat="1" x14ac:dyDescent="0.25">
      <c r="A8" s="8"/>
      <c r="B8" s="2">
        <v>44875</v>
      </c>
      <c r="C8" s="2">
        <v>44511</v>
      </c>
      <c r="D8" s="6"/>
      <c r="F8" s="1" t="s">
        <v>3161</v>
      </c>
      <c r="G8" s="1" t="s">
        <v>3158</v>
      </c>
      <c r="H8" s="1" t="s">
        <v>1634</v>
      </c>
      <c r="I8" s="1" t="s">
        <v>1635</v>
      </c>
      <c r="J8" s="1" t="s">
        <v>799</v>
      </c>
      <c r="K8" s="18" t="s">
        <v>1638</v>
      </c>
      <c r="L8" s="1" t="s">
        <v>3226</v>
      </c>
      <c r="M8" s="1" t="s">
        <v>488</v>
      </c>
      <c r="N8" s="1" t="s">
        <v>296</v>
      </c>
      <c r="O8" s="1">
        <v>85205</v>
      </c>
      <c r="Q8" s="8">
        <v>20</v>
      </c>
      <c r="R8" s="8">
        <v>15</v>
      </c>
      <c r="S8" s="8">
        <v>34</v>
      </c>
      <c r="AD8" s="1" t="s">
        <v>299</v>
      </c>
    </row>
    <row r="9" spans="1:30" s="1" customFormat="1" x14ac:dyDescent="0.25">
      <c r="A9" s="8"/>
      <c r="B9" s="2">
        <v>44875</v>
      </c>
      <c r="C9" s="2">
        <v>44511</v>
      </c>
      <c r="D9" s="6"/>
      <c r="F9" s="1" t="s">
        <v>3161</v>
      </c>
      <c r="G9" s="1" t="s">
        <v>481</v>
      </c>
      <c r="H9" s="1" t="s">
        <v>1634</v>
      </c>
      <c r="I9" s="1" t="s">
        <v>1639</v>
      </c>
      <c r="J9" s="1" t="s">
        <v>799</v>
      </c>
      <c r="K9" s="18" t="s">
        <v>1638</v>
      </c>
      <c r="L9" s="1" t="s">
        <v>3226</v>
      </c>
      <c r="M9" s="1" t="s">
        <v>488</v>
      </c>
      <c r="N9" s="1" t="s">
        <v>296</v>
      </c>
      <c r="O9" s="1">
        <v>85205</v>
      </c>
      <c r="Q9" s="8">
        <v>20</v>
      </c>
      <c r="R9" s="8">
        <v>15</v>
      </c>
      <c r="S9" s="8">
        <v>35</v>
      </c>
      <c r="AD9" s="1" t="s">
        <v>1635</v>
      </c>
    </row>
    <row r="10" spans="1:30" s="1" customFormat="1" x14ac:dyDescent="0.25">
      <c r="A10" s="8"/>
      <c r="B10" s="2">
        <v>44875</v>
      </c>
      <c r="C10" s="2">
        <v>44532</v>
      </c>
      <c r="D10" s="6"/>
      <c r="G10" s="1" t="s">
        <v>3158</v>
      </c>
      <c r="H10" s="1" t="s">
        <v>5261</v>
      </c>
      <c r="I10" s="1" t="s">
        <v>1875</v>
      </c>
      <c r="J10" s="1" t="s">
        <v>5263</v>
      </c>
      <c r="K10" s="4" t="s">
        <v>5264</v>
      </c>
      <c r="L10" s="1" t="s">
        <v>5428</v>
      </c>
      <c r="M10" s="1" t="s">
        <v>488</v>
      </c>
      <c r="N10" s="1" t="s">
        <v>296</v>
      </c>
      <c r="O10" s="1">
        <v>85205</v>
      </c>
      <c r="Q10" s="8">
        <v>20</v>
      </c>
      <c r="R10" s="8">
        <v>15</v>
      </c>
      <c r="S10" s="8">
        <v>8</v>
      </c>
      <c r="AD10" s="1" t="s">
        <v>5262</v>
      </c>
    </row>
    <row r="11" spans="1:30" s="1" customFormat="1" x14ac:dyDescent="0.25">
      <c r="A11" s="8"/>
      <c r="B11" s="2">
        <v>44875</v>
      </c>
      <c r="C11" s="2">
        <v>44532</v>
      </c>
      <c r="D11" s="6"/>
      <c r="G11" s="1" t="s">
        <v>3158</v>
      </c>
      <c r="H11" s="1" t="s">
        <v>5261</v>
      </c>
      <c r="I11" s="1" t="s">
        <v>5262</v>
      </c>
      <c r="J11" s="1" t="s">
        <v>5263</v>
      </c>
      <c r="K11" s="4" t="s">
        <v>5264</v>
      </c>
      <c r="L11" s="1" t="s">
        <v>5428</v>
      </c>
      <c r="M11" s="1" t="s">
        <v>488</v>
      </c>
      <c r="N11" s="1" t="s">
        <v>296</v>
      </c>
      <c r="O11" s="1">
        <v>85205</v>
      </c>
      <c r="Q11" s="8">
        <v>20</v>
      </c>
      <c r="R11" s="8">
        <v>15</v>
      </c>
      <c r="S11" s="8">
        <v>9</v>
      </c>
      <c r="AD11" s="1" t="s">
        <v>1875</v>
      </c>
    </row>
    <row r="12" spans="1:30" s="1" customFormat="1" x14ac:dyDescent="0.25">
      <c r="A12" s="8"/>
      <c r="B12" s="6">
        <v>44910</v>
      </c>
      <c r="C12" s="2" t="s">
        <v>5472</v>
      </c>
      <c r="D12" s="6" t="s">
        <v>4712</v>
      </c>
      <c r="G12" s="1" t="s">
        <v>3158</v>
      </c>
      <c r="H12" s="1" t="s">
        <v>5466</v>
      </c>
      <c r="I12" s="1" t="s">
        <v>3471</v>
      </c>
      <c r="J12" s="1" t="s">
        <v>5603</v>
      </c>
      <c r="K12" s="4" t="s">
        <v>5604</v>
      </c>
      <c r="L12" s="1" t="s">
        <v>5605</v>
      </c>
      <c r="M12" s="1" t="s">
        <v>488</v>
      </c>
      <c r="N12" s="1" t="s">
        <v>296</v>
      </c>
      <c r="O12" s="1">
        <v>85205</v>
      </c>
      <c r="Q12" s="8">
        <v>20</v>
      </c>
      <c r="R12" s="8">
        <v>15</v>
      </c>
      <c r="S12" s="1">
        <v>22</v>
      </c>
      <c r="AB12" s="3"/>
      <c r="AC12" s="3"/>
      <c r="AD12" s="1" t="s">
        <v>5467</v>
      </c>
    </row>
    <row r="13" spans="1:30" s="1" customFormat="1" x14ac:dyDescent="0.25">
      <c r="A13" s="8"/>
      <c r="B13" s="6">
        <v>44910</v>
      </c>
      <c r="C13" s="2" t="s">
        <v>5472</v>
      </c>
      <c r="D13" s="6" t="s">
        <v>4712</v>
      </c>
      <c r="G13" s="1" t="s">
        <v>481</v>
      </c>
      <c r="H13" s="1" t="s">
        <v>5466</v>
      </c>
      <c r="I13" s="1" t="s">
        <v>5467</v>
      </c>
      <c r="J13" s="1" t="s">
        <v>5603</v>
      </c>
      <c r="K13" s="4" t="s">
        <v>5604</v>
      </c>
      <c r="L13" s="1" t="s">
        <v>5605</v>
      </c>
      <c r="M13" s="1" t="s">
        <v>488</v>
      </c>
      <c r="N13" s="1" t="s">
        <v>296</v>
      </c>
      <c r="O13" s="1">
        <v>85205</v>
      </c>
      <c r="Q13" s="8">
        <v>20</v>
      </c>
      <c r="R13" s="8">
        <v>15</v>
      </c>
      <c r="S13" s="1">
        <v>23</v>
      </c>
      <c r="AB13" s="3"/>
      <c r="AC13" s="3"/>
      <c r="AD13" s="1" t="s">
        <v>3471</v>
      </c>
    </row>
    <row r="14" spans="1:30" s="1" customFormat="1" x14ac:dyDescent="0.25">
      <c r="A14" s="8"/>
      <c r="B14" s="2">
        <v>44861</v>
      </c>
      <c r="C14" s="2">
        <v>44511</v>
      </c>
      <c r="D14" s="6"/>
      <c r="G14" s="1" t="s">
        <v>3158</v>
      </c>
      <c r="H14" s="1" t="s">
        <v>3932</v>
      </c>
      <c r="I14" s="1" t="s">
        <v>326</v>
      </c>
      <c r="J14" s="1" t="s">
        <v>3933</v>
      </c>
      <c r="K14" s="18" t="s">
        <v>3934</v>
      </c>
      <c r="L14" s="1" t="s">
        <v>5215</v>
      </c>
      <c r="M14" s="1" t="s">
        <v>3542</v>
      </c>
      <c r="N14" s="1" t="s">
        <v>296</v>
      </c>
      <c r="O14" s="1">
        <v>85138</v>
      </c>
      <c r="Q14" s="1">
        <f>20</f>
        <v>20</v>
      </c>
      <c r="R14" s="1">
        <f>15</f>
        <v>15</v>
      </c>
      <c r="S14" s="8">
        <v>10</v>
      </c>
      <c r="AD14" s="1" t="s">
        <v>154</v>
      </c>
    </row>
    <row r="15" spans="1:30" s="1" customFormat="1" x14ac:dyDescent="0.25">
      <c r="A15" s="8"/>
      <c r="B15" s="2">
        <v>44861</v>
      </c>
      <c r="C15" s="2">
        <v>44511</v>
      </c>
      <c r="D15" s="6"/>
      <c r="G15" s="1" t="s">
        <v>481</v>
      </c>
      <c r="H15" s="1" t="s">
        <v>3932</v>
      </c>
      <c r="I15" s="1" t="s">
        <v>154</v>
      </c>
      <c r="J15" s="1" t="s">
        <v>3933</v>
      </c>
      <c r="K15" s="18" t="s">
        <v>3934</v>
      </c>
      <c r="L15" s="1" t="s">
        <v>5215</v>
      </c>
      <c r="M15" s="1" t="s">
        <v>3542</v>
      </c>
      <c r="N15" s="1" t="s">
        <v>296</v>
      </c>
      <c r="O15" s="1">
        <v>85138</v>
      </c>
      <c r="Q15" s="1">
        <f>20</f>
        <v>20</v>
      </c>
      <c r="R15" s="1">
        <f>15</f>
        <v>15</v>
      </c>
      <c r="S15" s="8">
        <v>21</v>
      </c>
      <c r="AD15" s="1" t="s">
        <v>326</v>
      </c>
    </row>
    <row r="16" spans="1:30" s="1" customFormat="1" x14ac:dyDescent="0.25">
      <c r="A16" s="8"/>
      <c r="B16" s="2">
        <v>44924</v>
      </c>
      <c r="C16" s="2"/>
      <c r="D16" s="6" t="s">
        <v>4712</v>
      </c>
      <c r="G16" s="1" t="s">
        <v>3158</v>
      </c>
      <c r="H16" s="1" t="s">
        <v>1509</v>
      </c>
      <c r="I16" s="1" t="s">
        <v>3471</v>
      </c>
      <c r="J16" s="1" t="s">
        <v>5646</v>
      </c>
      <c r="K16" s="4" t="s">
        <v>5647</v>
      </c>
      <c r="L16" s="1" t="s">
        <v>5649</v>
      </c>
      <c r="M16" s="1" t="s">
        <v>488</v>
      </c>
      <c r="N16" s="1" t="s">
        <v>296</v>
      </c>
      <c r="O16" s="1">
        <v>85209</v>
      </c>
      <c r="Q16" s="1">
        <f>20</f>
        <v>20</v>
      </c>
      <c r="R16" s="1">
        <f>15</f>
        <v>15</v>
      </c>
      <c r="S16" s="1">
        <v>36</v>
      </c>
      <c r="AA16" s="2"/>
      <c r="AB16" s="3"/>
      <c r="AC16" s="3"/>
      <c r="AD16" s="1" t="s">
        <v>3624</v>
      </c>
    </row>
    <row r="17" spans="1:126" s="1" customFormat="1" x14ac:dyDescent="0.25">
      <c r="A17" s="8"/>
      <c r="B17" s="2">
        <v>44924</v>
      </c>
      <c r="C17" s="2"/>
      <c r="D17" s="6" t="s">
        <v>4712</v>
      </c>
      <c r="G17" s="1" t="s">
        <v>481</v>
      </c>
      <c r="H17" s="1" t="s">
        <v>1509</v>
      </c>
      <c r="I17" s="1" t="s">
        <v>3624</v>
      </c>
      <c r="J17" s="1" t="s">
        <v>5646</v>
      </c>
      <c r="K17" s="4" t="s">
        <v>5647</v>
      </c>
      <c r="L17" s="1" t="s">
        <v>5649</v>
      </c>
      <c r="M17" s="1" t="s">
        <v>488</v>
      </c>
      <c r="N17" s="1" t="s">
        <v>296</v>
      </c>
      <c r="O17" s="1">
        <v>85209</v>
      </c>
      <c r="Q17" s="1">
        <f>20</f>
        <v>20</v>
      </c>
      <c r="R17" s="1">
        <f>15</f>
        <v>15</v>
      </c>
      <c r="S17" s="1">
        <v>37</v>
      </c>
      <c r="AA17" s="2"/>
      <c r="AB17" s="3"/>
      <c r="AC17" s="3"/>
      <c r="AD17" s="1" t="s">
        <v>3471</v>
      </c>
    </row>
    <row r="18" spans="1:126" s="1" customFormat="1" x14ac:dyDescent="0.25">
      <c r="A18" s="8"/>
      <c r="B18" s="2">
        <v>44896</v>
      </c>
      <c r="C18" s="2">
        <v>44518</v>
      </c>
      <c r="D18" s="6"/>
      <c r="F18" s="1" t="s">
        <v>3161</v>
      </c>
      <c r="G18" s="1" t="s">
        <v>481</v>
      </c>
      <c r="H18" s="1" t="s">
        <v>2445</v>
      </c>
      <c r="I18" s="1" t="s">
        <v>3048</v>
      </c>
      <c r="J18" s="1" t="s">
        <v>3049</v>
      </c>
      <c r="K18" s="18"/>
      <c r="L18" s="1" t="s">
        <v>3050</v>
      </c>
      <c r="M18" s="1" t="s">
        <v>3051</v>
      </c>
      <c r="N18" s="1" t="s">
        <v>3052</v>
      </c>
      <c r="O18" s="1">
        <v>99507</v>
      </c>
      <c r="Q18" s="8">
        <v>20</v>
      </c>
      <c r="R18" s="8">
        <v>15</v>
      </c>
      <c r="S18" s="8">
        <v>25</v>
      </c>
      <c r="Z18" s="1" t="s">
        <v>297</v>
      </c>
      <c r="AD18" s="1" t="s">
        <v>2676</v>
      </c>
    </row>
    <row r="19" spans="1:126" s="1" customFormat="1" x14ac:dyDescent="0.25">
      <c r="A19" s="8"/>
      <c r="B19" s="2">
        <v>44861</v>
      </c>
      <c r="C19" s="2">
        <v>44511</v>
      </c>
      <c r="D19" s="6"/>
      <c r="G19" s="1" t="s">
        <v>3158</v>
      </c>
      <c r="H19" s="1" t="s">
        <v>2283</v>
      </c>
      <c r="I19" s="1" t="s">
        <v>788</v>
      </c>
      <c r="J19" s="1" t="s">
        <v>3813</v>
      </c>
      <c r="K19" s="18" t="s">
        <v>761</v>
      </c>
      <c r="L19" s="1" t="s">
        <v>5330</v>
      </c>
      <c r="M19" s="1" t="s">
        <v>488</v>
      </c>
      <c r="N19" s="1" t="s">
        <v>296</v>
      </c>
      <c r="P19" s="1" t="s">
        <v>4401</v>
      </c>
      <c r="Q19" s="8">
        <v>20</v>
      </c>
      <c r="R19" s="8">
        <v>15</v>
      </c>
      <c r="S19" s="8">
        <v>12</v>
      </c>
      <c r="AD19" s="1" t="s">
        <v>669</v>
      </c>
    </row>
    <row r="20" spans="1:126" s="1" customFormat="1" x14ac:dyDescent="0.25">
      <c r="A20" s="8"/>
      <c r="B20" s="2">
        <v>44861</v>
      </c>
      <c r="C20" s="2">
        <v>44511</v>
      </c>
      <c r="D20" s="6"/>
      <c r="G20" s="1" t="s">
        <v>481</v>
      </c>
      <c r="H20" s="1" t="s">
        <v>2283</v>
      </c>
      <c r="I20" s="1" t="s">
        <v>669</v>
      </c>
      <c r="J20" s="1" t="s">
        <v>801</v>
      </c>
      <c r="K20" s="18" t="s">
        <v>800</v>
      </c>
      <c r="L20" s="1" t="s">
        <v>5330</v>
      </c>
      <c r="M20" s="1" t="s">
        <v>488</v>
      </c>
      <c r="N20" s="1" t="s">
        <v>296</v>
      </c>
      <c r="P20" s="1" t="s">
        <v>4402</v>
      </c>
      <c r="Q20" s="8">
        <v>20</v>
      </c>
      <c r="R20" s="8">
        <v>15</v>
      </c>
      <c r="S20" s="8">
        <v>13</v>
      </c>
      <c r="AD20" s="1" t="s">
        <v>788</v>
      </c>
    </row>
    <row r="21" spans="1:126" s="1" customFormat="1" x14ac:dyDescent="0.25">
      <c r="A21" s="8"/>
      <c r="B21" s="2">
        <v>44875</v>
      </c>
      <c r="C21" s="2">
        <v>44518</v>
      </c>
      <c r="D21" s="6"/>
      <c r="F21" s="1" t="s">
        <v>3161</v>
      </c>
      <c r="G21" s="1" t="s">
        <v>481</v>
      </c>
      <c r="H21" s="1" t="s">
        <v>1912</v>
      </c>
      <c r="I21" s="1" t="s">
        <v>1913</v>
      </c>
      <c r="J21" s="1" t="s">
        <v>72</v>
      </c>
      <c r="K21" s="18" t="s">
        <v>1915</v>
      </c>
      <c r="L21" s="1" t="s">
        <v>5214</v>
      </c>
      <c r="M21" s="1" t="s">
        <v>488</v>
      </c>
      <c r="N21" s="1" t="s">
        <v>296</v>
      </c>
      <c r="P21" s="1" t="s">
        <v>4213</v>
      </c>
      <c r="Q21" s="8">
        <v>20</v>
      </c>
      <c r="R21" s="8">
        <v>15</v>
      </c>
      <c r="S21" s="8">
        <v>14</v>
      </c>
      <c r="AA21" s="1" t="s">
        <v>1914</v>
      </c>
      <c r="AD21" s="1" t="s">
        <v>1917</v>
      </c>
    </row>
    <row r="22" spans="1:126" s="1" customFormat="1" x14ac:dyDescent="0.25">
      <c r="A22" s="8"/>
      <c r="B22" s="2">
        <v>44875</v>
      </c>
      <c r="C22" s="2">
        <v>44518</v>
      </c>
      <c r="D22" s="6"/>
      <c r="F22" s="1" t="s">
        <v>3161</v>
      </c>
      <c r="G22" s="1" t="s">
        <v>3158</v>
      </c>
      <c r="H22" s="1" t="s">
        <v>1912</v>
      </c>
      <c r="I22" s="1" t="s">
        <v>1917</v>
      </c>
      <c r="J22" s="1" t="s">
        <v>72</v>
      </c>
      <c r="K22" s="18" t="s">
        <v>806</v>
      </c>
      <c r="L22" s="1" t="s">
        <v>5214</v>
      </c>
      <c r="M22" s="1" t="s">
        <v>488</v>
      </c>
      <c r="N22" s="1" t="s">
        <v>296</v>
      </c>
      <c r="P22" s="1" t="s">
        <v>4213</v>
      </c>
      <c r="Q22" s="8">
        <v>20</v>
      </c>
      <c r="R22" s="8">
        <v>15</v>
      </c>
      <c r="S22" s="1">
        <v>15</v>
      </c>
      <c r="AA22" s="1" t="s">
        <v>1914</v>
      </c>
      <c r="AD22" s="1" t="s">
        <v>1913</v>
      </c>
    </row>
    <row r="23" spans="1:126" s="1" customFormat="1" x14ac:dyDescent="0.25">
      <c r="A23" s="8"/>
      <c r="B23" s="2">
        <v>44861</v>
      </c>
      <c r="C23" s="2"/>
      <c r="D23" s="6" t="s">
        <v>4712</v>
      </c>
      <c r="G23" s="1" t="s">
        <v>481</v>
      </c>
      <c r="H23" s="1" t="s">
        <v>3284</v>
      </c>
      <c r="I23" s="1" t="s">
        <v>1955</v>
      </c>
      <c r="J23" s="1" t="s">
        <v>5200</v>
      </c>
      <c r="K23" s="4" t="s">
        <v>3248</v>
      </c>
      <c r="L23" s="1" t="s">
        <v>5447</v>
      </c>
      <c r="M23" s="1" t="s">
        <v>488</v>
      </c>
      <c r="N23" s="1" t="s">
        <v>296</v>
      </c>
      <c r="O23" s="1">
        <v>85209</v>
      </c>
      <c r="Q23" s="8">
        <v>20</v>
      </c>
      <c r="R23" s="1">
        <f>15</f>
        <v>15</v>
      </c>
      <c r="S23" s="1">
        <v>38</v>
      </c>
      <c r="AD23" s="1" t="s">
        <v>4748</v>
      </c>
    </row>
    <row r="24" spans="1:126" s="1" customFormat="1" x14ac:dyDescent="0.25">
      <c r="A24" s="8"/>
      <c r="B24" s="2">
        <v>44861</v>
      </c>
      <c r="C24" s="2"/>
      <c r="D24" s="6" t="s">
        <v>4712</v>
      </c>
      <c r="G24" s="1" t="s">
        <v>3158</v>
      </c>
      <c r="H24" s="1" t="s">
        <v>3284</v>
      </c>
      <c r="I24" s="1" t="s">
        <v>4748</v>
      </c>
      <c r="J24" s="1" t="s">
        <v>5200</v>
      </c>
      <c r="K24" s="4" t="s">
        <v>3248</v>
      </c>
      <c r="L24" s="1" t="s">
        <v>5447</v>
      </c>
      <c r="M24" s="1" t="s">
        <v>488</v>
      </c>
      <c r="N24" s="1" t="s">
        <v>296</v>
      </c>
      <c r="O24" s="1">
        <v>85209</v>
      </c>
      <c r="Q24" s="8">
        <v>20</v>
      </c>
      <c r="R24" s="1">
        <f>15</f>
        <v>15</v>
      </c>
      <c r="S24" s="1">
        <v>39</v>
      </c>
      <c r="AD24" s="1" t="s">
        <v>1955</v>
      </c>
    </row>
    <row r="25" spans="1:126" s="1" customFormat="1" x14ac:dyDescent="0.25">
      <c r="A25" s="6"/>
      <c r="B25" s="2">
        <v>44861</v>
      </c>
      <c r="C25" s="2">
        <v>44518</v>
      </c>
      <c r="D25" s="6"/>
      <c r="G25" s="1" t="s">
        <v>481</v>
      </c>
      <c r="H25" s="1" t="s">
        <v>3227</v>
      </c>
      <c r="I25" s="1" t="s">
        <v>4713</v>
      </c>
      <c r="J25" s="1" t="s">
        <v>3228</v>
      </c>
      <c r="K25" s="18" t="s">
        <v>3229</v>
      </c>
      <c r="L25" s="1" t="s">
        <v>5260</v>
      </c>
      <c r="M25" s="1" t="s">
        <v>488</v>
      </c>
      <c r="N25" s="1" t="s">
        <v>296</v>
      </c>
      <c r="O25" s="1">
        <v>85206</v>
      </c>
      <c r="Q25" s="8">
        <v>20</v>
      </c>
      <c r="R25" s="8">
        <v>15</v>
      </c>
      <c r="S25" s="8">
        <v>16</v>
      </c>
      <c r="AB25" s="2"/>
      <c r="AC25" s="3"/>
      <c r="AD25" s="1" t="s">
        <v>5257</v>
      </c>
    </row>
    <row r="26" spans="1:126" s="1" customFormat="1" x14ac:dyDescent="0.25">
      <c r="A26" s="8"/>
      <c r="B26" s="2">
        <v>44861</v>
      </c>
      <c r="C26" s="2">
        <v>44532</v>
      </c>
      <c r="D26" s="6"/>
      <c r="G26" s="1" t="s">
        <v>3158</v>
      </c>
      <c r="H26" s="1" t="s">
        <v>188</v>
      </c>
      <c r="I26" s="1" t="s">
        <v>189</v>
      </c>
      <c r="J26" s="1" t="s">
        <v>5213</v>
      </c>
      <c r="K26" s="4" t="s">
        <v>190</v>
      </c>
      <c r="L26" s="1" t="s">
        <v>4498</v>
      </c>
      <c r="M26" s="1" t="s">
        <v>488</v>
      </c>
      <c r="N26" s="1" t="s">
        <v>296</v>
      </c>
      <c r="O26" s="1">
        <v>85208</v>
      </c>
      <c r="P26" s="1" t="s">
        <v>4213</v>
      </c>
      <c r="Q26" s="8">
        <v>20</v>
      </c>
      <c r="R26" s="8">
        <v>15</v>
      </c>
      <c r="S26" s="1">
        <v>63</v>
      </c>
      <c r="Y26" s="1" t="s">
        <v>297</v>
      </c>
      <c r="Z26" s="1" t="s">
        <v>3161</v>
      </c>
      <c r="AA26" s="2" t="s">
        <v>2374</v>
      </c>
      <c r="AB26" s="3" t="s">
        <v>3161</v>
      </c>
      <c r="AC26" s="3"/>
      <c r="AD26" s="1" t="s">
        <v>2388</v>
      </c>
      <c r="AH26" s="1" t="s">
        <v>3158</v>
      </c>
      <c r="AI26" s="1" t="s">
        <v>481</v>
      </c>
      <c r="BA26" s="1">
        <f>COUNTA(AE26:AZ26)</f>
        <v>2</v>
      </c>
      <c r="CY26" s="1" t="s">
        <v>4682</v>
      </c>
      <c r="CZ26" s="1" t="s">
        <v>481</v>
      </c>
      <c r="DA26" s="1" t="s">
        <v>4682</v>
      </c>
      <c r="DC26" s="1" t="s">
        <v>481</v>
      </c>
      <c r="DD26" s="1" t="s">
        <v>481</v>
      </c>
      <c r="DF26" s="1" t="s">
        <v>481</v>
      </c>
      <c r="DI26" s="1" t="s">
        <v>481</v>
      </c>
      <c r="DV26" s="1">
        <f>COUNTA(CY26:DU26)</f>
        <v>7</v>
      </c>
    </row>
    <row r="27" spans="1:126" s="1" customFormat="1" x14ac:dyDescent="0.25">
      <c r="A27" s="8"/>
      <c r="B27" s="2">
        <v>44861</v>
      </c>
      <c r="C27" s="2">
        <v>44511</v>
      </c>
      <c r="D27" s="6"/>
      <c r="F27" s="1" t="s">
        <v>3161</v>
      </c>
      <c r="G27" s="1" t="s">
        <v>3158</v>
      </c>
      <c r="H27" s="1" t="s">
        <v>2676</v>
      </c>
      <c r="I27" s="1" t="s">
        <v>2677</v>
      </c>
      <c r="J27" s="1" t="s">
        <v>2679</v>
      </c>
      <c r="K27" s="31" t="s">
        <v>2663</v>
      </c>
      <c r="L27" s="1" t="s">
        <v>3591</v>
      </c>
      <c r="M27" s="1" t="s">
        <v>5031</v>
      </c>
      <c r="N27" s="1" t="s">
        <v>296</v>
      </c>
      <c r="O27" s="1">
        <v>85120</v>
      </c>
      <c r="P27" s="1" t="s">
        <v>4213</v>
      </c>
      <c r="Q27" s="8">
        <v>20</v>
      </c>
      <c r="R27" s="8">
        <v>15</v>
      </c>
      <c r="S27" s="8">
        <v>17</v>
      </c>
      <c r="W27" s="1">
        <v>1</v>
      </c>
      <c r="Z27" s="1" t="s">
        <v>297</v>
      </c>
      <c r="AB27" s="1" t="s">
        <v>3160</v>
      </c>
      <c r="AC27" s="1" t="s">
        <v>3161</v>
      </c>
      <c r="AD27" s="2" t="s">
        <v>5650</v>
      </c>
    </row>
    <row r="28" spans="1:126" s="1" customFormat="1" x14ac:dyDescent="0.25">
      <c r="A28" s="8"/>
      <c r="B28" s="2">
        <v>44903</v>
      </c>
      <c r="C28" s="2"/>
      <c r="D28" s="6" t="s">
        <v>4712</v>
      </c>
      <c r="G28" s="1" t="s">
        <v>3158</v>
      </c>
      <c r="H28" s="1" t="s">
        <v>5326</v>
      </c>
      <c r="I28" s="1" t="s">
        <v>3876</v>
      </c>
      <c r="K28" s="18"/>
      <c r="Q28" s="8">
        <v>20</v>
      </c>
      <c r="R28" s="8">
        <v>15</v>
      </c>
      <c r="S28" s="1">
        <v>40</v>
      </c>
      <c r="AB28" s="2"/>
      <c r="AC28" s="3"/>
      <c r="AD28" s="1" t="s">
        <v>669</v>
      </c>
    </row>
    <row r="29" spans="1:126" s="1" customFormat="1" x14ac:dyDescent="0.25">
      <c r="B29" s="2">
        <v>44903</v>
      </c>
      <c r="C29" s="2"/>
      <c r="D29" s="6" t="s">
        <v>4712</v>
      </c>
      <c r="G29" s="1" t="s">
        <v>481</v>
      </c>
      <c r="H29" s="1" t="s">
        <v>5326</v>
      </c>
      <c r="I29" s="1" t="s">
        <v>669</v>
      </c>
      <c r="K29" s="18"/>
      <c r="Q29" s="8">
        <v>20</v>
      </c>
      <c r="R29" s="8">
        <v>15</v>
      </c>
      <c r="S29" s="1">
        <v>41</v>
      </c>
      <c r="AB29" s="2"/>
      <c r="AC29" s="3"/>
      <c r="AD29" s="1" t="s">
        <v>3876</v>
      </c>
    </row>
    <row r="30" spans="1:126" s="1" customFormat="1" x14ac:dyDescent="0.25">
      <c r="A30" s="1" t="s">
        <v>5591</v>
      </c>
      <c r="B30" s="6">
        <v>44910</v>
      </c>
      <c r="C30" s="2">
        <v>44539</v>
      </c>
      <c r="D30" s="6"/>
      <c r="G30" s="1" t="s">
        <v>3158</v>
      </c>
      <c r="H30" s="1" t="s">
        <v>3323</v>
      </c>
      <c r="I30" s="1" t="s">
        <v>1506</v>
      </c>
      <c r="J30" s="1" t="s">
        <v>5296</v>
      </c>
      <c r="K30" s="4" t="s">
        <v>5297</v>
      </c>
      <c r="L30" s="1" t="s">
        <v>5298</v>
      </c>
      <c r="M30" s="1" t="s">
        <v>488</v>
      </c>
      <c r="N30" s="1" t="s">
        <v>296</v>
      </c>
      <c r="O30" s="1">
        <v>85207</v>
      </c>
      <c r="Q30" s="1">
        <f>20</f>
        <v>20</v>
      </c>
      <c r="R30" s="1">
        <f>15</f>
        <v>15</v>
      </c>
      <c r="S30" s="1">
        <v>4</v>
      </c>
      <c r="AB30" s="3"/>
      <c r="AC30" s="3" t="s">
        <v>4712</v>
      </c>
      <c r="AD30" s="2" t="s">
        <v>651</v>
      </c>
    </row>
    <row r="31" spans="1:126" s="1" customFormat="1" x14ac:dyDescent="0.25">
      <c r="A31" s="8"/>
      <c r="B31" s="2">
        <v>44861</v>
      </c>
      <c r="C31" s="2">
        <v>44532</v>
      </c>
      <c r="D31" s="6"/>
      <c r="G31" s="1" t="s">
        <v>481</v>
      </c>
      <c r="H31" s="1" t="s">
        <v>2771</v>
      </c>
      <c r="I31" s="1" t="s">
        <v>3313</v>
      </c>
      <c r="J31" s="1" t="s">
        <v>4502</v>
      </c>
      <c r="K31" s="18" t="s">
        <v>190</v>
      </c>
      <c r="L31" s="1" t="s">
        <v>4498</v>
      </c>
      <c r="M31" s="1" t="s">
        <v>488</v>
      </c>
      <c r="N31" s="1" t="s">
        <v>296</v>
      </c>
      <c r="O31" s="1">
        <v>85208</v>
      </c>
      <c r="Q31" s="8">
        <v>20</v>
      </c>
      <c r="R31" s="8">
        <v>15</v>
      </c>
      <c r="S31" s="1">
        <v>62</v>
      </c>
      <c r="Y31" s="1" t="s">
        <v>297</v>
      </c>
      <c r="Z31" s="1" t="s">
        <v>2770</v>
      </c>
      <c r="AA31" s="2" t="s">
        <v>188</v>
      </c>
      <c r="AB31" s="3" t="s">
        <v>3161</v>
      </c>
      <c r="AC31" s="3"/>
      <c r="AH31" s="1" t="s">
        <v>481</v>
      </c>
      <c r="AI31" s="1" t="s">
        <v>481</v>
      </c>
      <c r="BA31" s="1">
        <f>COUNTA(AE31:AZ31)</f>
        <v>2</v>
      </c>
      <c r="CY31" s="1" t="s">
        <v>4682</v>
      </c>
      <c r="CZ31" s="1" t="s">
        <v>481</v>
      </c>
      <c r="DA31" s="1" t="s">
        <v>4682</v>
      </c>
      <c r="DC31" s="1" t="s">
        <v>481</v>
      </c>
      <c r="DD31" s="1" t="s">
        <v>481</v>
      </c>
      <c r="DF31" s="1" t="s">
        <v>481</v>
      </c>
      <c r="DI31" s="1" t="s">
        <v>481</v>
      </c>
      <c r="DV31" s="1">
        <f>COUNTA(CY31:DU31)</f>
        <v>7</v>
      </c>
    </row>
    <row r="32" spans="1:126" s="1" customFormat="1" x14ac:dyDescent="0.25">
      <c r="A32" s="8"/>
      <c r="B32" s="2">
        <v>44861</v>
      </c>
      <c r="C32" s="2">
        <v>44511</v>
      </c>
      <c r="D32" s="6"/>
      <c r="G32" s="1" t="s">
        <v>3158</v>
      </c>
      <c r="H32" s="1" t="s">
        <v>2772</v>
      </c>
      <c r="I32" s="1" t="s">
        <v>4345</v>
      </c>
      <c r="J32" s="1" t="s">
        <v>1201</v>
      </c>
      <c r="K32" s="18" t="s">
        <v>2774</v>
      </c>
      <c r="L32" s="1" t="s">
        <v>1519</v>
      </c>
      <c r="M32" s="1" t="s">
        <v>488</v>
      </c>
      <c r="N32" s="1" t="s">
        <v>296</v>
      </c>
      <c r="O32" s="1">
        <v>85212</v>
      </c>
      <c r="P32" s="1" t="s">
        <v>4712</v>
      </c>
      <c r="Q32" s="8">
        <v>20</v>
      </c>
      <c r="R32" s="8">
        <v>15</v>
      </c>
      <c r="S32" s="8">
        <v>42</v>
      </c>
      <c r="AB32" s="1" t="s">
        <v>3196</v>
      </c>
      <c r="AC32" s="1" t="s">
        <v>1520</v>
      </c>
      <c r="AD32" s="2" t="s">
        <v>2773</v>
      </c>
    </row>
    <row r="33" spans="1:126" s="1" customFormat="1" x14ac:dyDescent="0.25">
      <c r="A33" s="8"/>
      <c r="B33" s="2">
        <v>44861</v>
      </c>
      <c r="C33" s="2">
        <v>44511</v>
      </c>
      <c r="D33" s="6"/>
      <c r="G33" s="1" t="s">
        <v>481</v>
      </c>
      <c r="H33" s="1" t="s">
        <v>2772</v>
      </c>
      <c r="I33" s="1" t="s">
        <v>2773</v>
      </c>
      <c r="J33" s="1" t="s">
        <v>1201</v>
      </c>
      <c r="K33" s="18" t="s">
        <v>2774</v>
      </c>
      <c r="L33" s="1" t="s">
        <v>1519</v>
      </c>
      <c r="M33" s="1" t="s">
        <v>488</v>
      </c>
      <c r="N33" s="1" t="s">
        <v>296</v>
      </c>
      <c r="O33" s="1">
        <v>85212</v>
      </c>
      <c r="P33" s="1" t="s">
        <v>4213</v>
      </c>
      <c r="Q33" s="8">
        <v>20</v>
      </c>
      <c r="R33" s="8">
        <v>15</v>
      </c>
      <c r="S33" s="8">
        <v>43</v>
      </c>
      <c r="AB33" s="1" t="s">
        <v>3196</v>
      </c>
      <c r="AC33" s="1" t="s">
        <v>3161</v>
      </c>
      <c r="AD33" s="1" t="s">
        <v>4345</v>
      </c>
    </row>
    <row r="34" spans="1:126" s="1" customFormat="1" x14ac:dyDescent="0.25">
      <c r="A34" s="6"/>
      <c r="B34" s="2">
        <v>44861</v>
      </c>
      <c r="C34" s="2">
        <v>44511</v>
      </c>
      <c r="D34" s="6"/>
      <c r="E34" s="2"/>
      <c r="F34" s="1" t="s">
        <v>3161</v>
      </c>
      <c r="G34" s="1" t="s">
        <v>481</v>
      </c>
      <c r="H34" s="1" t="s">
        <v>1521</v>
      </c>
      <c r="I34" s="1" t="s">
        <v>1522</v>
      </c>
      <c r="J34" s="1" t="s">
        <v>3602</v>
      </c>
      <c r="K34" s="18" t="s">
        <v>1523</v>
      </c>
      <c r="L34" s="1" t="s">
        <v>5427</v>
      </c>
      <c r="M34" s="1" t="s">
        <v>5426</v>
      </c>
      <c r="N34" s="1" t="s">
        <v>1525</v>
      </c>
      <c r="O34" s="1">
        <v>14001</v>
      </c>
      <c r="Q34" s="8">
        <v>20</v>
      </c>
      <c r="R34" s="8">
        <v>15</v>
      </c>
      <c r="S34" s="1">
        <v>11</v>
      </c>
      <c r="AB34" s="1" t="s">
        <v>3196</v>
      </c>
      <c r="AC34" s="1" t="s">
        <v>3161</v>
      </c>
      <c r="AD34" s="2" t="s">
        <v>3099</v>
      </c>
    </row>
    <row r="35" spans="1:126" s="1" customFormat="1" x14ac:dyDescent="0.25">
      <c r="B35" s="6">
        <v>44910</v>
      </c>
      <c r="C35" s="2"/>
      <c r="D35" s="6" t="s">
        <v>4712</v>
      </c>
      <c r="E35" s="2"/>
      <c r="G35" s="1" t="s">
        <v>481</v>
      </c>
      <c r="H35" s="1" t="s">
        <v>5600</v>
      </c>
      <c r="I35" s="1" t="s">
        <v>5598</v>
      </c>
      <c r="J35" s="1" t="s">
        <v>5601</v>
      </c>
      <c r="K35" s="4" t="s">
        <v>5602</v>
      </c>
      <c r="Q35" s="1">
        <f>20</f>
        <v>20</v>
      </c>
      <c r="R35" s="1">
        <f>15</f>
        <v>15</v>
      </c>
      <c r="S35" s="1">
        <v>44</v>
      </c>
      <c r="AA35" s="2"/>
      <c r="AB35" s="3"/>
      <c r="AC35" s="3"/>
    </row>
    <row r="36" spans="1:126" s="1" customFormat="1" x14ac:dyDescent="0.25">
      <c r="B36" s="6">
        <v>44910</v>
      </c>
      <c r="C36" s="2"/>
      <c r="D36" s="6" t="s">
        <v>4712</v>
      </c>
      <c r="E36" s="2"/>
      <c r="G36" s="1" t="s">
        <v>3158</v>
      </c>
      <c r="H36" s="1" t="s">
        <v>5600</v>
      </c>
      <c r="I36" s="1" t="s">
        <v>436</v>
      </c>
      <c r="J36" s="1" t="s">
        <v>5601</v>
      </c>
      <c r="K36" s="4" t="s">
        <v>5602</v>
      </c>
      <c r="Q36" s="1">
        <f>20</f>
        <v>20</v>
      </c>
      <c r="R36" s="1">
        <f>15</f>
        <v>15</v>
      </c>
      <c r="S36" s="1">
        <v>45</v>
      </c>
      <c r="AA36" s="2"/>
      <c r="AB36" s="3"/>
      <c r="AC36" s="3"/>
    </row>
    <row r="37" spans="1:126" s="1" customFormat="1" x14ac:dyDescent="0.25">
      <c r="B37" s="6"/>
      <c r="C37" s="2"/>
      <c r="D37" s="6"/>
      <c r="E37" s="2"/>
      <c r="H37" s="1" t="s">
        <v>5648</v>
      </c>
      <c r="K37" s="4"/>
      <c r="Q37" s="1">
        <f>20</f>
        <v>20</v>
      </c>
      <c r="R37" s="1">
        <f>20</f>
        <v>20</v>
      </c>
      <c r="S37" s="1">
        <v>46</v>
      </c>
      <c r="AA37" s="2"/>
      <c r="AB37" s="3"/>
      <c r="AC37" s="3"/>
    </row>
    <row r="38" spans="1:126" s="1" customFormat="1" x14ac:dyDescent="0.25">
      <c r="B38" s="6"/>
      <c r="C38" s="2"/>
      <c r="D38" s="6"/>
      <c r="E38" s="2"/>
      <c r="H38" s="1" t="s">
        <v>5648</v>
      </c>
      <c r="K38" s="4"/>
      <c r="Q38" s="1">
        <f>20</f>
        <v>20</v>
      </c>
      <c r="R38" s="1">
        <f>20</f>
        <v>20</v>
      </c>
      <c r="S38" s="1">
        <v>47</v>
      </c>
      <c r="AA38" s="2"/>
      <c r="AB38" s="3"/>
      <c r="AC38" s="3"/>
    </row>
    <row r="39" spans="1:126" s="1" customFormat="1" x14ac:dyDescent="0.25">
      <c r="B39" s="2">
        <v>44861</v>
      </c>
      <c r="C39" s="2">
        <v>44546</v>
      </c>
      <c r="D39" s="6"/>
      <c r="F39" s="1" t="s">
        <v>3161</v>
      </c>
      <c r="G39" s="1" t="s">
        <v>481</v>
      </c>
      <c r="H39" s="1" t="s">
        <v>832</v>
      </c>
      <c r="I39" s="1" t="s">
        <v>3082</v>
      </c>
      <c r="J39" s="1" t="s">
        <v>2816</v>
      </c>
      <c r="K39" s="4" t="s">
        <v>3242</v>
      </c>
      <c r="L39" s="1" t="s">
        <v>836</v>
      </c>
      <c r="M39" s="1" t="s">
        <v>924</v>
      </c>
      <c r="N39" s="1" t="s">
        <v>4426</v>
      </c>
      <c r="O39" s="1">
        <v>85257</v>
      </c>
      <c r="P39" s="1" t="s">
        <v>4213</v>
      </c>
      <c r="Q39" s="1">
        <f>20</f>
        <v>20</v>
      </c>
      <c r="R39" s="1">
        <f>15</f>
        <v>15</v>
      </c>
      <c r="S39" s="8">
        <v>28</v>
      </c>
      <c r="T39" s="14">
        <v>13954</v>
      </c>
      <c r="W39" s="1">
        <v>1</v>
      </c>
      <c r="Z39" s="1" t="s">
        <v>297</v>
      </c>
      <c r="AB39" s="1" t="s">
        <v>3160</v>
      </c>
      <c r="AC39" s="1" t="s">
        <v>3161</v>
      </c>
      <c r="AD39" s="2" t="s">
        <v>1433</v>
      </c>
    </row>
    <row r="40" spans="1:126" s="1" customFormat="1" x14ac:dyDescent="0.25">
      <c r="B40" s="2">
        <v>44868</v>
      </c>
      <c r="C40" s="2">
        <v>44518</v>
      </c>
      <c r="D40" s="6"/>
      <c r="F40" s="1" t="s">
        <v>3162</v>
      </c>
      <c r="G40" s="1" t="s">
        <v>3158</v>
      </c>
      <c r="H40" s="1" t="s">
        <v>1937</v>
      </c>
      <c r="I40" s="1" t="s">
        <v>1938</v>
      </c>
      <c r="J40" s="1" t="s">
        <v>1940</v>
      </c>
      <c r="K40" s="18" t="s">
        <v>1939</v>
      </c>
      <c r="L40" s="1" t="s">
        <v>2135</v>
      </c>
      <c r="M40" s="1" t="s">
        <v>488</v>
      </c>
      <c r="N40" s="1" t="s">
        <v>296</v>
      </c>
      <c r="O40" s="1">
        <v>85206</v>
      </c>
      <c r="P40" s="1" t="s">
        <v>4213</v>
      </c>
      <c r="Q40" s="1">
        <f>20</f>
        <v>20</v>
      </c>
      <c r="R40" s="1">
        <f>15</f>
        <v>15</v>
      </c>
      <c r="S40" s="8">
        <v>50</v>
      </c>
      <c r="AK40" s="1" t="s">
        <v>481</v>
      </c>
      <c r="AL40" s="1" t="s">
        <v>481</v>
      </c>
      <c r="AN40" s="1" t="s">
        <v>481</v>
      </c>
      <c r="AO40" s="1" t="s">
        <v>481</v>
      </c>
      <c r="AQ40" s="1" t="s">
        <v>481</v>
      </c>
      <c r="AR40" s="1" t="s">
        <v>481</v>
      </c>
      <c r="AW40" s="1" t="s">
        <v>481</v>
      </c>
      <c r="AY40" s="1" t="s">
        <v>481</v>
      </c>
      <c r="BA40" s="1">
        <f>COUNTA(AE40:AZ40)</f>
        <v>8</v>
      </c>
      <c r="CZ40" s="1" t="s">
        <v>4682</v>
      </c>
      <c r="DC40" s="1" t="s">
        <v>481</v>
      </c>
      <c r="DE40" s="1" t="s">
        <v>481</v>
      </c>
      <c r="DF40" s="1" t="s">
        <v>481</v>
      </c>
      <c r="DG40" s="1" t="s">
        <v>481</v>
      </c>
      <c r="DV40" s="1">
        <f>COUNTA(CY40:DU40)</f>
        <v>5</v>
      </c>
    </row>
    <row r="41" spans="1:126" s="1" customFormat="1" x14ac:dyDescent="0.25">
      <c r="B41" s="2">
        <v>44875</v>
      </c>
      <c r="C41" s="2">
        <v>44518</v>
      </c>
      <c r="D41" s="6"/>
      <c r="F41" s="1" t="s">
        <v>3162</v>
      </c>
      <c r="G41" s="1" t="s">
        <v>481</v>
      </c>
      <c r="H41" s="1" t="s">
        <v>3549</v>
      </c>
      <c r="I41" s="1" t="s">
        <v>4510</v>
      </c>
      <c r="J41" s="1" t="s">
        <v>5308</v>
      </c>
      <c r="K41" s="18" t="s">
        <v>3551</v>
      </c>
      <c r="L41" s="1" t="s">
        <v>3550</v>
      </c>
      <c r="M41" s="1" t="s">
        <v>488</v>
      </c>
      <c r="N41" s="1" t="s">
        <v>296</v>
      </c>
      <c r="O41" s="1">
        <v>85206</v>
      </c>
      <c r="P41" s="1" t="s">
        <v>4213</v>
      </c>
      <c r="Q41" s="1">
        <f>20</f>
        <v>20</v>
      </c>
      <c r="R41" s="1">
        <f>15</f>
        <v>15</v>
      </c>
      <c r="S41" s="1">
        <v>48</v>
      </c>
      <c r="U41" s="1">
        <v>1</v>
      </c>
      <c r="V41" s="1" t="s">
        <v>3357</v>
      </c>
      <c r="W41" s="1">
        <v>1</v>
      </c>
      <c r="X41" s="1">
        <v>1</v>
      </c>
      <c r="AD41" s="1" t="s">
        <v>1692</v>
      </c>
    </row>
    <row r="42" spans="1:126" s="1" customFormat="1" x14ac:dyDescent="0.25">
      <c r="B42" s="2">
        <v>44882</v>
      </c>
      <c r="C42" s="2">
        <v>44518</v>
      </c>
      <c r="D42" s="6"/>
      <c r="F42" s="1" t="s">
        <v>3162</v>
      </c>
      <c r="G42" s="1" t="s">
        <v>3158</v>
      </c>
      <c r="H42" s="1" t="s">
        <v>3549</v>
      </c>
      <c r="I42" s="1" t="s">
        <v>1692</v>
      </c>
      <c r="J42" s="1" t="s">
        <v>5308</v>
      </c>
      <c r="K42" s="18" t="s">
        <v>1044</v>
      </c>
      <c r="L42" s="1" t="s">
        <v>3550</v>
      </c>
      <c r="M42" s="1" t="s">
        <v>488</v>
      </c>
      <c r="N42" s="1" t="s">
        <v>296</v>
      </c>
      <c r="O42" s="1">
        <v>85206</v>
      </c>
      <c r="P42" s="1" t="s">
        <v>4213</v>
      </c>
      <c r="Q42" s="1">
        <f>20</f>
        <v>20</v>
      </c>
      <c r="R42" s="1">
        <f>15</f>
        <v>15</v>
      </c>
      <c r="S42" s="1">
        <v>49</v>
      </c>
      <c r="U42" s="1">
        <v>1</v>
      </c>
      <c r="V42" s="1" t="s">
        <v>3357</v>
      </c>
      <c r="W42" s="1">
        <v>1</v>
      </c>
      <c r="X42" s="1">
        <v>1</v>
      </c>
      <c r="AD42" s="1" t="s">
        <v>4510</v>
      </c>
    </row>
    <row r="43" spans="1:126" s="1" customFormat="1" x14ac:dyDescent="0.25">
      <c r="B43" s="2">
        <v>44861</v>
      </c>
      <c r="C43" s="2"/>
      <c r="D43" s="2" t="s">
        <v>4712</v>
      </c>
      <c r="G43" s="1" t="s">
        <v>481</v>
      </c>
      <c r="H43" s="1" t="s">
        <v>5411</v>
      </c>
      <c r="I43" s="1" t="s">
        <v>2728</v>
      </c>
      <c r="J43" s="1" t="s">
        <v>5448</v>
      </c>
      <c r="K43" s="4" t="s">
        <v>5449</v>
      </c>
      <c r="L43" s="1" t="s">
        <v>5450</v>
      </c>
      <c r="M43" s="1" t="s">
        <v>488</v>
      </c>
      <c r="N43" s="1" t="s">
        <v>296</v>
      </c>
      <c r="O43" s="1">
        <v>85205</v>
      </c>
      <c r="Q43" s="1">
        <v>20</v>
      </c>
      <c r="R43" s="1">
        <v>15</v>
      </c>
      <c r="S43" s="1">
        <v>19</v>
      </c>
      <c r="AD43" s="2"/>
    </row>
    <row r="44" spans="1:126" s="1" customFormat="1" x14ac:dyDescent="0.25">
      <c r="B44" s="2">
        <v>44861</v>
      </c>
      <c r="C44" s="2"/>
      <c r="D44" s="2" t="s">
        <v>4712</v>
      </c>
      <c r="G44" s="1" t="s">
        <v>3158</v>
      </c>
      <c r="H44" s="1" t="s">
        <v>5411</v>
      </c>
      <c r="I44" s="1" t="s">
        <v>1871</v>
      </c>
      <c r="J44" s="1" t="s">
        <v>5448</v>
      </c>
      <c r="K44" s="4" t="s">
        <v>5449</v>
      </c>
      <c r="L44" s="1" t="s">
        <v>5450</v>
      </c>
      <c r="M44" s="1" t="s">
        <v>488</v>
      </c>
      <c r="N44" s="1" t="s">
        <v>296</v>
      </c>
      <c r="O44" s="1">
        <v>85205</v>
      </c>
      <c r="Q44" s="1">
        <v>20</v>
      </c>
      <c r="R44" s="1">
        <v>15</v>
      </c>
      <c r="S44" s="8">
        <v>20</v>
      </c>
      <c r="AD44" s="2"/>
    </row>
    <row r="45" spans="1:126" s="1" customFormat="1" x14ac:dyDescent="0.25">
      <c r="B45" s="2">
        <v>44917</v>
      </c>
      <c r="C45" s="2"/>
      <c r="D45" s="2" t="s">
        <v>4712</v>
      </c>
      <c r="F45" s="1" t="s">
        <v>3161</v>
      </c>
      <c r="G45" s="1" t="s">
        <v>3158</v>
      </c>
      <c r="H45" s="1" t="s">
        <v>5021</v>
      </c>
      <c r="I45" s="1" t="s">
        <v>3665</v>
      </c>
      <c r="J45" s="1" t="s">
        <v>5616</v>
      </c>
      <c r="K45" s="18" t="s">
        <v>147</v>
      </c>
      <c r="L45" s="1" t="s">
        <v>5615</v>
      </c>
      <c r="M45" s="1" t="s">
        <v>3920</v>
      </c>
      <c r="N45" s="1" t="s">
        <v>296</v>
      </c>
      <c r="O45" s="1">
        <v>85268</v>
      </c>
      <c r="P45" s="1" t="s">
        <v>4213</v>
      </c>
      <c r="Q45" s="1">
        <f>20</f>
        <v>20</v>
      </c>
      <c r="R45" s="1">
        <f>15</f>
        <v>15</v>
      </c>
      <c r="S45" s="1">
        <v>30</v>
      </c>
      <c r="AD45" s="2"/>
    </row>
    <row r="46" spans="1:126" s="1" customFormat="1" x14ac:dyDescent="0.25">
      <c r="B46" s="2">
        <v>44917</v>
      </c>
      <c r="C46" s="2"/>
      <c r="D46" s="2" t="s">
        <v>4712</v>
      </c>
      <c r="F46" s="1" t="s">
        <v>3161</v>
      </c>
      <c r="G46" s="1" t="s">
        <v>481</v>
      </c>
      <c r="H46" s="1" t="s">
        <v>5021</v>
      </c>
      <c r="I46" s="1" t="s">
        <v>5022</v>
      </c>
      <c r="J46" s="1" t="s">
        <v>5616</v>
      </c>
      <c r="K46" s="18" t="s">
        <v>147</v>
      </c>
      <c r="L46" s="1" t="s">
        <v>5615</v>
      </c>
      <c r="M46" s="1" t="s">
        <v>3920</v>
      </c>
      <c r="N46" s="1" t="s">
        <v>296</v>
      </c>
      <c r="O46" s="1">
        <v>85268</v>
      </c>
      <c r="P46" s="1" t="s">
        <v>4712</v>
      </c>
      <c r="Q46" s="1">
        <f>20</f>
        <v>20</v>
      </c>
      <c r="R46" s="1">
        <f>15</f>
        <v>15</v>
      </c>
      <c r="S46" s="1">
        <v>31</v>
      </c>
      <c r="AD46" s="2"/>
    </row>
    <row r="47" spans="1:126" s="1" customFormat="1" x14ac:dyDescent="0.25">
      <c r="A47" s="1" t="s">
        <v>1058</v>
      </c>
      <c r="B47" s="2">
        <v>44861</v>
      </c>
      <c r="C47" s="2">
        <v>44511</v>
      </c>
      <c r="D47" s="6"/>
      <c r="G47" s="1" t="s">
        <v>3158</v>
      </c>
      <c r="H47" s="1" t="s">
        <v>2123</v>
      </c>
      <c r="I47" s="1" t="s">
        <v>2124</v>
      </c>
      <c r="J47" s="1" t="s">
        <v>5309</v>
      </c>
      <c r="K47" s="18" t="s">
        <v>2137</v>
      </c>
      <c r="L47" s="1" t="s">
        <v>2139</v>
      </c>
      <c r="M47" s="1" t="s">
        <v>3192</v>
      </c>
      <c r="N47" s="1" t="s">
        <v>296</v>
      </c>
      <c r="O47" s="1">
        <v>85118</v>
      </c>
      <c r="P47" s="1" t="s">
        <v>4213</v>
      </c>
      <c r="Q47" s="8">
        <v>20</v>
      </c>
      <c r="R47" s="8">
        <v>15</v>
      </c>
      <c r="S47" s="1">
        <v>26</v>
      </c>
      <c r="AB47" s="1" t="s">
        <v>3196</v>
      </c>
      <c r="AC47" s="1" t="s">
        <v>3161</v>
      </c>
      <c r="AD47" s="2" t="s">
        <v>1040</v>
      </c>
    </row>
    <row r="48" spans="1:126" s="1" customFormat="1" x14ac:dyDescent="0.25">
      <c r="A48" s="1" t="s">
        <v>1058</v>
      </c>
      <c r="B48" s="2">
        <v>44861</v>
      </c>
      <c r="C48" s="2">
        <v>44511</v>
      </c>
      <c r="D48" s="6"/>
      <c r="F48" s="1" t="s">
        <v>3161</v>
      </c>
      <c r="G48" s="1" t="s">
        <v>3158</v>
      </c>
      <c r="H48" s="1" t="s">
        <v>1433</v>
      </c>
      <c r="I48" s="1" t="s">
        <v>3794</v>
      </c>
      <c r="J48" s="1" t="s">
        <v>1436</v>
      </c>
      <c r="K48" s="4" t="s">
        <v>3243</v>
      </c>
      <c r="L48" s="1" t="s">
        <v>836</v>
      </c>
      <c r="M48" s="1" t="s">
        <v>924</v>
      </c>
      <c r="N48" s="1" t="s">
        <v>296</v>
      </c>
      <c r="O48" s="1">
        <v>85257</v>
      </c>
      <c r="P48" s="1" t="s">
        <v>4213</v>
      </c>
      <c r="Q48" s="1">
        <f>20</f>
        <v>20</v>
      </c>
      <c r="R48" s="1">
        <f>15</f>
        <v>15</v>
      </c>
      <c r="S48" s="8">
        <v>29</v>
      </c>
      <c r="W48" s="1">
        <v>1</v>
      </c>
      <c r="AA48" s="1" t="s">
        <v>1436</v>
      </c>
      <c r="AB48" s="1" t="s">
        <v>3160</v>
      </c>
      <c r="AD48" s="2" t="s">
        <v>832</v>
      </c>
    </row>
    <row r="49" spans="1:126" s="1" customFormat="1" x14ac:dyDescent="0.25">
      <c r="B49" s="2">
        <v>44875</v>
      </c>
      <c r="C49" s="2">
        <v>44532</v>
      </c>
      <c r="D49" s="2"/>
      <c r="F49" s="1" t="s">
        <v>3161</v>
      </c>
      <c r="G49" s="1" t="s">
        <v>3158</v>
      </c>
      <c r="H49" s="1" t="s">
        <v>3425</v>
      </c>
      <c r="I49" s="1" t="s">
        <v>4295</v>
      </c>
      <c r="J49" s="1" t="s">
        <v>3428</v>
      </c>
      <c r="K49" s="18" t="s">
        <v>3429</v>
      </c>
      <c r="L49" s="1" t="s">
        <v>5219</v>
      </c>
      <c r="M49" s="1" t="s">
        <v>488</v>
      </c>
      <c r="N49" s="1" t="s">
        <v>296</v>
      </c>
      <c r="O49" s="1">
        <v>85212</v>
      </c>
      <c r="P49" s="1" t="s">
        <v>4213</v>
      </c>
      <c r="Q49" s="1">
        <f>20</f>
        <v>20</v>
      </c>
      <c r="R49" s="1">
        <f>15</f>
        <v>15</v>
      </c>
      <c r="S49" s="1">
        <v>18</v>
      </c>
      <c r="U49" s="1">
        <v>1</v>
      </c>
      <c r="V49" s="1" t="s">
        <v>2937</v>
      </c>
      <c r="W49" s="1">
        <v>1</v>
      </c>
      <c r="X49" s="1">
        <v>1</v>
      </c>
      <c r="AD49" s="2"/>
    </row>
    <row r="50" spans="1:126" s="1" customFormat="1" x14ac:dyDescent="0.25">
      <c r="B50" s="2">
        <v>44861</v>
      </c>
      <c r="C50" s="2">
        <v>44511</v>
      </c>
      <c r="D50" s="2"/>
      <c r="G50" s="1" t="s">
        <v>3158</v>
      </c>
      <c r="H50" s="1" t="s">
        <v>5314</v>
      </c>
      <c r="I50" s="1" t="s">
        <v>5315</v>
      </c>
      <c r="J50" s="1" t="s">
        <v>5316</v>
      </c>
      <c r="K50" s="4" t="s">
        <v>5317</v>
      </c>
      <c r="L50" s="1" t="s">
        <v>5318</v>
      </c>
      <c r="M50" s="1" t="s">
        <v>488</v>
      </c>
      <c r="N50" s="1" t="s">
        <v>296</v>
      </c>
      <c r="O50" s="1">
        <v>85205</v>
      </c>
      <c r="Q50" s="8">
        <v>20</v>
      </c>
      <c r="R50" s="8">
        <v>15</v>
      </c>
      <c r="S50" s="1">
        <v>24</v>
      </c>
      <c r="AD50" s="2"/>
    </row>
    <row r="51" spans="1:126" s="1" customFormat="1" x14ac:dyDescent="0.25">
      <c r="B51" s="2">
        <v>44938</v>
      </c>
      <c r="C51" s="2">
        <v>44511</v>
      </c>
      <c r="D51" s="6"/>
      <c r="F51" s="1" t="s">
        <v>3161</v>
      </c>
      <c r="G51" s="1" t="s">
        <v>3158</v>
      </c>
      <c r="H51" s="1" t="s">
        <v>4489</v>
      </c>
      <c r="I51" s="1" t="s">
        <v>4490</v>
      </c>
      <c r="J51" s="1" t="s">
        <v>4163</v>
      </c>
      <c r="K51" s="18" t="s">
        <v>4162</v>
      </c>
      <c r="L51" s="1" t="s">
        <v>4917</v>
      </c>
      <c r="M51" s="1" t="s">
        <v>3192</v>
      </c>
      <c r="N51" s="1" t="s">
        <v>296</v>
      </c>
      <c r="O51" s="1">
        <v>85218</v>
      </c>
      <c r="P51" s="1" t="s">
        <v>4213</v>
      </c>
      <c r="Q51" s="8">
        <v>20</v>
      </c>
      <c r="R51" s="8">
        <v>15</v>
      </c>
      <c r="S51" s="8">
        <v>51</v>
      </c>
      <c r="V51" s="1" t="s">
        <v>694</v>
      </c>
      <c r="AA51" s="2" t="s">
        <v>2886</v>
      </c>
      <c r="AB51" s="3"/>
      <c r="AC51" s="3" t="s">
        <v>4712</v>
      </c>
      <c r="AD51" s="1" t="s">
        <v>2564</v>
      </c>
      <c r="AF51" s="1" t="s">
        <v>481</v>
      </c>
      <c r="AH51" s="1" t="s">
        <v>481</v>
      </c>
      <c r="AI51" s="1" t="s">
        <v>481</v>
      </c>
      <c r="AJ51" s="1" t="s">
        <v>481</v>
      </c>
      <c r="AM51" s="1" t="s">
        <v>481</v>
      </c>
      <c r="AN51" s="1" t="s">
        <v>481</v>
      </c>
      <c r="AO51" s="1" t="s">
        <v>481</v>
      </c>
      <c r="AR51" s="1" t="s">
        <v>481</v>
      </c>
      <c r="AS51" s="1" t="s">
        <v>481</v>
      </c>
      <c r="AT51" s="1" t="s">
        <v>481</v>
      </c>
      <c r="AU51" s="1" t="s">
        <v>481</v>
      </c>
      <c r="AV51" s="1" t="s">
        <v>481</v>
      </c>
      <c r="AW51" s="1" t="s">
        <v>481</v>
      </c>
      <c r="AX51" s="1" t="s">
        <v>481</v>
      </c>
      <c r="AY51" s="1" t="s">
        <v>3158</v>
      </c>
      <c r="AZ51" s="1" t="s">
        <v>481</v>
      </c>
      <c r="BA51" s="1">
        <f>COUNTA(AE51:AZ51)</f>
        <v>16</v>
      </c>
      <c r="DV51" s="1">
        <f>COUNTA(CY51:DU51)</f>
        <v>0</v>
      </c>
    </row>
    <row r="52" spans="1:126" s="1" customFormat="1" x14ac:dyDescent="0.25">
      <c r="B52" s="2">
        <v>44861</v>
      </c>
      <c r="C52" s="2">
        <v>44511</v>
      </c>
      <c r="D52" s="6"/>
      <c r="G52" s="1" t="s">
        <v>3158</v>
      </c>
      <c r="H52" s="1" t="s">
        <v>4478</v>
      </c>
      <c r="I52" s="1" t="s">
        <v>4479</v>
      </c>
      <c r="J52" s="1" t="s">
        <v>3237</v>
      </c>
      <c r="K52" s="18" t="s">
        <v>2789</v>
      </c>
      <c r="L52" s="1" t="s">
        <v>5319</v>
      </c>
      <c r="M52" s="1" t="s">
        <v>488</v>
      </c>
      <c r="N52" s="1" t="s">
        <v>296</v>
      </c>
      <c r="O52" s="1">
        <v>85209</v>
      </c>
      <c r="Q52" s="8">
        <v>20</v>
      </c>
      <c r="R52" s="8">
        <v>15</v>
      </c>
      <c r="S52" s="1">
        <v>33</v>
      </c>
      <c r="AD52" s="1" t="s">
        <v>4480</v>
      </c>
    </row>
    <row r="53" spans="1:126" s="1" customFormat="1" x14ac:dyDescent="0.25">
      <c r="B53" s="2">
        <v>44861</v>
      </c>
      <c r="C53" s="2">
        <v>44511</v>
      </c>
      <c r="D53" s="6"/>
      <c r="G53" s="1" t="s">
        <v>481</v>
      </c>
      <c r="H53" s="1" t="s">
        <v>4478</v>
      </c>
      <c r="I53" s="1" t="s">
        <v>4480</v>
      </c>
      <c r="J53" s="1" t="s">
        <v>2790</v>
      </c>
      <c r="K53" s="18" t="s">
        <v>2789</v>
      </c>
      <c r="L53" s="1" t="s">
        <v>5319</v>
      </c>
      <c r="M53" s="1" t="s">
        <v>488</v>
      </c>
      <c r="N53" s="1" t="s">
        <v>296</v>
      </c>
      <c r="O53" s="1">
        <v>85209</v>
      </c>
      <c r="Q53" s="8">
        <v>20</v>
      </c>
      <c r="R53" s="8">
        <v>15</v>
      </c>
      <c r="S53" s="1">
        <v>32</v>
      </c>
      <c r="AD53" s="1" t="s">
        <v>4479</v>
      </c>
    </row>
    <row r="54" spans="1:126" s="1" customFormat="1" x14ac:dyDescent="0.25">
      <c r="B54" s="2"/>
      <c r="C54" s="2"/>
      <c r="D54" s="6"/>
      <c r="K54" s="18"/>
      <c r="Q54" s="8"/>
      <c r="R54" s="8"/>
    </row>
    <row r="55" spans="1:126" s="1" customFormat="1" x14ac:dyDescent="0.25">
      <c r="B55" s="2"/>
      <c r="C55" s="2"/>
      <c r="D55" s="6"/>
      <c r="K55" s="18"/>
      <c r="Q55" s="8"/>
      <c r="R55" s="8"/>
    </row>
    <row r="56" spans="1:126" s="1" customFormat="1" x14ac:dyDescent="0.25">
      <c r="A56" s="8"/>
      <c r="B56" s="2"/>
      <c r="C56" s="2"/>
      <c r="D56" s="6"/>
      <c r="K56" s="31"/>
      <c r="Q56" s="8"/>
      <c r="R56" s="8"/>
      <c r="S56" s="8"/>
      <c r="AD56" s="2"/>
    </row>
    <row r="57" spans="1:126" s="1" customFormat="1" x14ac:dyDescent="0.25">
      <c r="B57" s="2"/>
      <c r="C57" s="2"/>
      <c r="D57" s="6"/>
      <c r="H57" s="1" t="s">
        <v>5655</v>
      </c>
      <c r="K57" s="31"/>
      <c r="Q57" s="8"/>
      <c r="R57" s="8"/>
      <c r="AD57" s="2"/>
    </row>
    <row r="58" spans="1:126" s="1" customFormat="1" x14ac:dyDescent="0.25">
      <c r="A58" s="8"/>
      <c r="B58" s="2">
        <v>44861</v>
      </c>
      <c r="C58" s="2">
        <v>44511</v>
      </c>
      <c r="D58" s="6"/>
      <c r="G58" s="1" t="s">
        <v>3158</v>
      </c>
      <c r="H58" s="1" t="s">
        <v>3932</v>
      </c>
      <c r="I58" s="1" t="s">
        <v>326</v>
      </c>
      <c r="J58" s="1" t="s">
        <v>3933</v>
      </c>
      <c r="K58" s="18" t="s">
        <v>3934</v>
      </c>
      <c r="L58" s="1" t="s">
        <v>5215</v>
      </c>
      <c r="M58" s="1" t="s">
        <v>3542</v>
      </c>
      <c r="N58" s="1" t="s">
        <v>296</v>
      </c>
      <c r="O58" s="1">
        <v>85138</v>
      </c>
      <c r="Q58" s="1">
        <f>20</f>
        <v>20</v>
      </c>
      <c r="R58" s="1">
        <f>20</f>
        <v>20</v>
      </c>
      <c r="S58" s="8">
        <v>6</v>
      </c>
      <c r="AD58" s="1" t="s">
        <v>154</v>
      </c>
    </row>
    <row r="59" spans="1:126" s="1" customFormat="1" x14ac:dyDescent="0.25">
      <c r="A59" s="8"/>
      <c r="B59" s="2">
        <v>44861</v>
      </c>
      <c r="C59" s="2">
        <v>44511</v>
      </c>
      <c r="D59" s="6"/>
      <c r="G59" s="1" t="s">
        <v>481</v>
      </c>
      <c r="H59" s="1" t="s">
        <v>3932</v>
      </c>
      <c r="I59" s="1" t="s">
        <v>154</v>
      </c>
      <c r="J59" s="1" t="s">
        <v>3933</v>
      </c>
      <c r="K59" s="18" t="s">
        <v>3934</v>
      </c>
      <c r="L59" s="1" t="s">
        <v>5215</v>
      </c>
      <c r="M59" s="1" t="s">
        <v>3542</v>
      </c>
      <c r="N59" s="1" t="s">
        <v>296</v>
      </c>
      <c r="O59" s="1">
        <v>85138</v>
      </c>
      <c r="Q59" s="1">
        <f>20</f>
        <v>20</v>
      </c>
      <c r="R59" s="1">
        <f>20</f>
        <v>20</v>
      </c>
      <c r="S59" s="8">
        <v>7</v>
      </c>
      <c r="AD59" s="1" t="s">
        <v>326</v>
      </c>
    </row>
    <row r="60" spans="1:126" s="1" customFormat="1" x14ac:dyDescent="0.25">
      <c r="A60" s="8"/>
      <c r="B60" s="2">
        <v>44896</v>
      </c>
      <c r="C60" s="2">
        <v>44518</v>
      </c>
      <c r="D60" s="6"/>
      <c r="F60" s="1" t="s">
        <v>3161</v>
      </c>
      <c r="G60" s="1" t="s">
        <v>481</v>
      </c>
      <c r="H60" s="1" t="s">
        <v>2445</v>
      </c>
      <c r="I60" s="1" t="s">
        <v>3048</v>
      </c>
      <c r="J60" s="1" t="s">
        <v>3049</v>
      </c>
      <c r="K60" s="18"/>
      <c r="L60" s="1" t="s">
        <v>3050</v>
      </c>
      <c r="M60" s="1" t="s">
        <v>3051</v>
      </c>
      <c r="N60" s="1" t="s">
        <v>3052</v>
      </c>
      <c r="O60" s="1">
        <v>99507</v>
      </c>
      <c r="Q60" s="8">
        <v>20</v>
      </c>
      <c r="R60" s="8">
        <v>20</v>
      </c>
      <c r="S60" s="8">
        <v>16</v>
      </c>
      <c r="Z60" s="1" t="s">
        <v>297</v>
      </c>
      <c r="AD60" s="2"/>
    </row>
    <row r="61" spans="1:126" s="1" customFormat="1" x14ac:dyDescent="0.25">
      <c r="A61" s="8"/>
      <c r="B61" s="2">
        <v>44861</v>
      </c>
      <c r="C61" s="2">
        <v>44511</v>
      </c>
      <c r="D61" s="6"/>
      <c r="G61" s="1" t="s">
        <v>3158</v>
      </c>
      <c r="H61" s="1" t="s">
        <v>2283</v>
      </c>
      <c r="I61" s="1" t="s">
        <v>788</v>
      </c>
      <c r="J61" s="1" t="s">
        <v>3813</v>
      </c>
      <c r="K61" s="18" t="s">
        <v>761</v>
      </c>
      <c r="L61" s="1" t="s">
        <v>5330</v>
      </c>
      <c r="M61" s="1" t="s">
        <v>488</v>
      </c>
      <c r="N61" s="1" t="s">
        <v>296</v>
      </c>
      <c r="P61" s="1" t="s">
        <v>4401</v>
      </c>
      <c r="Q61" s="8"/>
      <c r="R61" s="8"/>
      <c r="S61" s="8"/>
      <c r="AD61" s="1" t="s">
        <v>669</v>
      </c>
    </row>
    <row r="62" spans="1:126" s="1" customFormat="1" x14ac:dyDescent="0.25">
      <c r="A62" s="8"/>
      <c r="B62" s="2">
        <v>44861</v>
      </c>
      <c r="C62" s="2">
        <v>44511</v>
      </c>
      <c r="D62" s="6"/>
      <c r="G62" s="1" t="s">
        <v>481</v>
      </c>
      <c r="H62" s="1" t="s">
        <v>2283</v>
      </c>
      <c r="I62" s="1" t="s">
        <v>669</v>
      </c>
      <c r="J62" s="1" t="s">
        <v>801</v>
      </c>
      <c r="K62" s="18" t="s">
        <v>800</v>
      </c>
      <c r="L62" s="1" t="s">
        <v>5330</v>
      </c>
      <c r="M62" s="1" t="s">
        <v>488</v>
      </c>
      <c r="N62" s="1" t="s">
        <v>296</v>
      </c>
      <c r="P62" s="1" t="s">
        <v>4402</v>
      </c>
      <c r="Q62" s="8"/>
      <c r="R62" s="8"/>
      <c r="S62" s="8"/>
      <c r="AD62" s="1" t="s">
        <v>788</v>
      </c>
    </row>
    <row r="63" spans="1:126" s="1" customFormat="1" x14ac:dyDescent="0.25">
      <c r="A63" s="8"/>
      <c r="B63" s="2">
        <v>44875</v>
      </c>
      <c r="C63" s="2">
        <v>44518</v>
      </c>
      <c r="D63" s="6"/>
      <c r="F63" s="1" t="s">
        <v>3161</v>
      </c>
      <c r="G63" s="1" t="s">
        <v>481</v>
      </c>
      <c r="H63" s="1" t="s">
        <v>1912</v>
      </c>
      <c r="I63" s="1" t="s">
        <v>1913</v>
      </c>
      <c r="J63" s="1" t="s">
        <v>72</v>
      </c>
      <c r="K63" s="18" t="s">
        <v>1915</v>
      </c>
      <c r="L63" s="1" t="s">
        <v>5214</v>
      </c>
      <c r="M63" s="1" t="s">
        <v>488</v>
      </c>
      <c r="N63" s="1" t="s">
        <v>296</v>
      </c>
      <c r="P63" s="1" t="s">
        <v>4213</v>
      </c>
      <c r="Q63" s="8">
        <v>20</v>
      </c>
      <c r="R63" s="8">
        <v>20</v>
      </c>
      <c r="S63" s="8">
        <v>14</v>
      </c>
      <c r="AA63" s="1" t="s">
        <v>1914</v>
      </c>
      <c r="AD63" s="1" t="s">
        <v>1917</v>
      </c>
    </row>
    <row r="64" spans="1:126" s="1" customFormat="1" x14ac:dyDescent="0.25">
      <c r="A64" s="8"/>
      <c r="B64" s="2">
        <v>44875</v>
      </c>
      <c r="C64" s="2">
        <v>44518</v>
      </c>
      <c r="D64" s="6"/>
      <c r="F64" s="1" t="s">
        <v>3161</v>
      </c>
      <c r="G64" s="1" t="s">
        <v>3158</v>
      </c>
      <c r="H64" s="1" t="s">
        <v>1912</v>
      </c>
      <c r="I64" s="1" t="s">
        <v>1917</v>
      </c>
      <c r="J64" s="1" t="s">
        <v>72</v>
      </c>
      <c r="K64" s="18" t="s">
        <v>806</v>
      </c>
      <c r="L64" s="1" t="s">
        <v>5214</v>
      </c>
      <c r="M64" s="1" t="s">
        <v>488</v>
      </c>
      <c r="N64" s="1" t="s">
        <v>296</v>
      </c>
      <c r="P64" s="1" t="s">
        <v>4213</v>
      </c>
      <c r="Q64" s="8">
        <v>20</v>
      </c>
      <c r="R64" s="8">
        <v>20</v>
      </c>
      <c r="S64" s="1">
        <v>15</v>
      </c>
      <c r="AA64" s="1" t="s">
        <v>1914</v>
      </c>
      <c r="AD64" s="1" t="s">
        <v>1913</v>
      </c>
    </row>
    <row r="65" spans="1:30" s="1" customFormat="1" x14ac:dyDescent="0.25">
      <c r="A65" s="8"/>
      <c r="B65" s="2"/>
      <c r="C65" s="2" t="s">
        <v>5472</v>
      </c>
      <c r="D65" s="6"/>
      <c r="G65" s="1" t="s">
        <v>481</v>
      </c>
      <c r="H65" s="1" t="s">
        <v>5496</v>
      </c>
      <c r="I65" s="1" t="s">
        <v>2497</v>
      </c>
      <c r="K65" s="18"/>
      <c r="Q65" s="1">
        <f>20</f>
        <v>20</v>
      </c>
      <c r="R65" s="1">
        <f>20</f>
        <v>20</v>
      </c>
      <c r="S65" s="1">
        <v>12</v>
      </c>
      <c r="AA65" s="1" t="s">
        <v>2078</v>
      </c>
      <c r="AC65" s="1" t="s">
        <v>4712</v>
      </c>
    </row>
    <row r="66" spans="1:30" s="1" customFormat="1" x14ac:dyDescent="0.25">
      <c r="A66" s="8"/>
      <c r="B66" s="2">
        <v>44861</v>
      </c>
      <c r="C66" s="2">
        <v>44518</v>
      </c>
      <c r="D66" s="6"/>
      <c r="F66" s="1" t="s">
        <v>3161</v>
      </c>
      <c r="G66" s="1" t="s">
        <v>481</v>
      </c>
      <c r="H66" s="1" t="s">
        <v>2676</v>
      </c>
      <c r="I66" s="1" t="s">
        <v>2677</v>
      </c>
      <c r="J66" s="1" t="s">
        <v>2679</v>
      </c>
      <c r="K66" s="31" t="s">
        <v>2663</v>
      </c>
      <c r="L66" s="1" t="s">
        <v>3591</v>
      </c>
      <c r="M66" s="1" t="s">
        <v>5031</v>
      </c>
      <c r="N66" s="1" t="s">
        <v>296</v>
      </c>
      <c r="O66" s="1">
        <v>85120</v>
      </c>
      <c r="Q66" s="8">
        <v>20</v>
      </c>
      <c r="R66" s="8">
        <v>20</v>
      </c>
      <c r="S66" s="8">
        <v>17</v>
      </c>
      <c r="Z66" s="1" t="s">
        <v>297</v>
      </c>
      <c r="AD66" s="2"/>
    </row>
    <row r="67" spans="1:30" s="1" customFormat="1" x14ac:dyDescent="0.25">
      <c r="B67" s="6">
        <v>44910</v>
      </c>
      <c r="C67" s="2">
        <v>44539</v>
      </c>
      <c r="D67" s="6"/>
      <c r="G67" s="1" t="s">
        <v>3158</v>
      </c>
      <c r="H67" s="1" t="s">
        <v>3323</v>
      </c>
      <c r="I67" s="1" t="s">
        <v>1506</v>
      </c>
      <c r="K67" s="4"/>
      <c r="Q67" s="1">
        <f>20</f>
        <v>20</v>
      </c>
      <c r="R67" s="1">
        <f>20</f>
        <v>20</v>
      </c>
      <c r="S67" s="1">
        <v>3</v>
      </c>
      <c r="AA67" s="2"/>
      <c r="AB67" s="3"/>
      <c r="AC67" s="3"/>
      <c r="AD67" s="1" t="s">
        <v>651</v>
      </c>
    </row>
    <row r="68" spans="1:30" s="1" customFormat="1" x14ac:dyDescent="0.25">
      <c r="B68" s="6">
        <v>44910</v>
      </c>
      <c r="C68" s="2">
        <v>44539</v>
      </c>
      <c r="D68" s="6"/>
      <c r="G68" s="1" t="s">
        <v>3158</v>
      </c>
      <c r="H68" s="1" t="s">
        <v>370</v>
      </c>
      <c r="I68" s="1" t="s">
        <v>371</v>
      </c>
      <c r="K68" s="4"/>
      <c r="Q68" s="1">
        <f>20</f>
        <v>20</v>
      </c>
      <c r="R68" s="1">
        <f>20</f>
        <v>20</v>
      </c>
      <c r="S68" s="1">
        <v>8</v>
      </c>
      <c r="AA68" s="2"/>
      <c r="AB68" s="3"/>
      <c r="AC68" s="3"/>
    </row>
    <row r="69" spans="1:30" s="1" customFormat="1" x14ac:dyDescent="0.25">
      <c r="B69" s="2">
        <v>44861</v>
      </c>
      <c r="C69" s="2">
        <v>44546</v>
      </c>
      <c r="D69" s="6"/>
      <c r="F69" s="1" t="s">
        <v>3161</v>
      </c>
      <c r="G69" s="1" t="s">
        <v>481</v>
      </c>
      <c r="H69" s="1" t="s">
        <v>832</v>
      </c>
      <c r="I69" s="1" t="s">
        <v>3082</v>
      </c>
      <c r="J69" s="1" t="s">
        <v>2816</v>
      </c>
      <c r="K69" s="4" t="s">
        <v>3242</v>
      </c>
      <c r="L69" s="1" t="s">
        <v>836</v>
      </c>
      <c r="M69" s="1" t="s">
        <v>924</v>
      </c>
      <c r="N69" s="1" t="s">
        <v>4426</v>
      </c>
      <c r="O69" s="1">
        <v>85257</v>
      </c>
      <c r="P69" s="1" t="s">
        <v>4213</v>
      </c>
      <c r="Q69" s="1">
        <f>20</f>
        <v>20</v>
      </c>
      <c r="R69" s="1">
        <f>20</f>
        <v>20</v>
      </c>
      <c r="S69" s="1">
        <v>4</v>
      </c>
      <c r="T69" s="14">
        <v>13954</v>
      </c>
      <c r="W69" s="1">
        <v>1</v>
      </c>
      <c r="Z69" s="1" t="s">
        <v>297</v>
      </c>
      <c r="AB69" s="1" t="s">
        <v>3160</v>
      </c>
      <c r="AC69" s="1" t="s">
        <v>3161</v>
      </c>
      <c r="AD69" s="2" t="s">
        <v>1433</v>
      </c>
    </row>
    <row r="70" spans="1:30" s="1" customFormat="1" x14ac:dyDescent="0.25">
      <c r="B70" s="2"/>
      <c r="C70" s="2" t="s">
        <v>5472</v>
      </c>
      <c r="D70" s="2"/>
      <c r="F70" s="1" t="s">
        <v>3162</v>
      </c>
      <c r="G70" s="1" t="s">
        <v>3158</v>
      </c>
      <c r="H70" s="1" t="s">
        <v>2078</v>
      </c>
      <c r="I70" s="1" t="s">
        <v>2079</v>
      </c>
      <c r="J70" s="1" t="s">
        <v>2080</v>
      </c>
      <c r="K70" s="5"/>
      <c r="N70" s="1" t="s">
        <v>296</v>
      </c>
      <c r="P70" s="1" t="s">
        <v>4213</v>
      </c>
      <c r="Q70" s="1">
        <f>20</f>
        <v>20</v>
      </c>
      <c r="R70" s="1">
        <f>20</f>
        <v>20</v>
      </c>
      <c r="S70" s="1">
        <v>11</v>
      </c>
      <c r="AA70" s="1" t="s">
        <v>5496</v>
      </c>
      <c r="AB70" s="3"/>
      <c r="AC70" s="3" t="s">
        <v>4712</v>
      </c>
      <c r="AD70" s="1" t="s">
        <v>2388</v>
      </c>
    </row>
    <row r="71" spans="1:30" s="1" customFormat="1" x14ac:dyDescent="0.25">
      <c r="B71" s="2">
        <v>44917</v>
      </c>
      <c r="C71" s="2"/>
      <c r="D71" s="2" t="s">
        <v>4712</v>
      </c>
      <c r="F71" s="1" t="s">
        <v>3161</v>
      </c>
      <c r="G71" s="1" t="s">
        <v>3158</v>
      </c>
      <c r="H71" s="1" t="s">
        <v>5021</v>
      </c>
      <c r="I71" s="1" t="s">
        <v>3665</v>
      </c>
      <c r="J71" s="1" t="s">
        <v>5616</v>
      </c>
      <c r="K71" s="18" t="s">
        <v>147</v>
      </c>
      <c r="L71" s="1" t="s">
        <v>5615</v>
      </c>
      <c r="M71" s="1" t="s">
        <v>3920</v>
      </c>
      <c r="N71" s="1" t="s">
        <v>296</v>
      </c>
      <c r="O71" s="1">
        <v>85268</v>
      </c>
      <c r="P71" s="1" t="s">
        <v>4213</v>
      </c>
      <c r="Q71" s="1">
        <f>20</f>
        <v>20</v>
      </c>
      <c r="R71" s="1">
        <f>20</f>
        <v>20</v>
      </c>
      <c r="S71" s="1">
        <v>9</v>
      </c>
      <c r="AD71" s="2"/>
    </row>
    <row r="72" spans="1:30" s="1" customFormat="1" x14ac:dyDescent="0.25">
      <c r="B72" s="2">
        <v>44917</v>
      </c>
      <c r="C72" s="2"/>
      <c r="D72" s="2" t="s">
        <v>4712</v>
      </c>
      <c r="F72" s="1" t="s">
        <v>3161</v>
      </c>
      <c r="G72" s="1" t="s">
        <v>481</v>
      </c>
      <c r="H72" s="1" t="s">
        <v>5021</v>
      </c>
      <c r="I72" s="1" t="s">
        <v>5022</v>
      </c>
      <c r="J72" s="1" t="s">
        <v>5616</v>
      </c>
      <c r="K72" s="18" t="s">
        <v>147</v>
      </c>
      <c r="L72" s="1" t="s">
        <v>5615</v>
      </c>
      <c r="M72" s="1" t="s">
        <v>3920</v>
      </c>
      <c r="N72" s="1" t="s">
        <v>296</v>
      </c>
      <c r="O72" s="1">
        <v>85268</v>
      </c>
      <c r="P72" s="1" t="s">
        <v>4712</v>
      </c>
      <c r="Q72" s="1">
        <f>20</f>
        <v>20</v>
      </c>
      <c r="R72" s="1">
        <f>20</f>
        <v>20</v>
      </c>
      <c r="S72" s="1">
        <v>10</v>
      </c>
      <c r="AD72" s="2"/>
    </row>
    <row r="73" spans="1:30" s="1" customFormat="1" x14ac:dyDescent="0.25">
      <c r="A73" s="1" t="s">
        <v>1058</v>
      </c>
      <c r="B73" s="2">
        <v>44861</v>
      </c>
      <c r="C73" s="2">
        <v>44511</v>
      </c>
      <c r="D73" s="6"/>
      <c r="F73" s="1" t="s">
        <v>3161</v>
      </c>
      <c r="G73" s="1" t="s">
        <v>3158</v>
      </c>
      <c r="H73" s="1" t="s">
        <v>1433</v>
      </c>
      <c r="I73" s="1" t="s">
        <v>3794</v>
      </c>
      <c r="J73" s="1" t="s">
        <v>1436</v>
      </c>
      <c r="K73" s="4" t="s">
        <v>3243</v>
      </c>
      <c r="L73" s="1" t="s">
        <v>836</v>
      </c>
      <c r="M73" s="1" t="s">
        <v>924</v>
      </c>
      <c r="N73" s="1" t="s">
        <v>296</v>
      </c>
      <c r="O73" s="1">
        <v>85257</v>
      </c>
      <c r="P73" s="1" t="s">
        <v>4213</v>
      </c>
      <c r="Q73" s="1">
        <f>20</f>
        <v>20</v>
      </c>
      <c r="R73" s="1">
        <f>20</f>
        <v>20</v>
      </c>
      <c r="S73" s="8">
        <v>5</v>
      </c>
      <c r="W73" s="1">
        <v>1</v>
      </c>
      <c r="AA73" s="1" t="s">
        <v>1436</v>
      </c>
      <c r="AB73" s="1" t="s">
        <v>3160</v>
      </c>
      <c r="AD73" s="2" t="s">
        <v>832</v>
      </c>
    </row>
    <row r="74" spans="1:30" s="1" customFormat="1" x14ac:dyDescent="0.25">
      <c r="A74" s="8"/>
      <c r="B74" s="2"/>
      <c r="C74" s="2"/>
      <c r="D74" s="6"/>
      <c r="K74" s="18"/>
      <c r="Q74" s="1">
        <f>SUM(Q3:Q73)</f>
        <v>1300</v>
      </c>
      <c r="R74" s="1">
        <f>SUM(R3:R73)</f>
        <v>1055</v>
      </c>
      <c r="AD74" s="2"/>
    </row>
    <row r="75" spans="1:30" s="1" customFormat="1" x14ac:dyDescent="0.25">
      <c r="A75" s="8"/>
      <c r="B75" s="2"/>
      <c r="C75" s="2"/>
      <c r="D75" s="6"/>
      <c r="K75" s="18"/>
      <c r="AD75" s="2"/>
    </row>
    <row r="76" spans="1:30" s="1" customFormat="1" x14ac:dyDescent="0.25">
      <c r="A76" s="8"/>
      <c r="B76" s="2"/>
      <c r="C76" s="2"/>
      <c r="D76" s="6"/>
      <c r="K76" s="18"/>
      <c r="Q76" s="1">
        <f>Q74/20</f>
        <v>65</v>
      </c>
      <c r="R76" s="1">
        <f>51-2</f>
        <v>49</v>
      </c>
      <c r="S76" s="1" t="s">
        <v>5653</v>
      </c>
      <c r="T76" s="1">
        <f>R76*15+10</f>
        <v>745</v>
      </c>
      <c r="AD76" s="2"/>
    </row>
    <row r="77" spans="1:30" s="1" customFormat="1" x14ac:dyDescent="0.25">
      <c r="A77" s="8"/>
      <c r="B77" s="2"/>
      <c r="C77" s="2"/>
      <c r="D77" s="6"/>
      <c r="K77" s="18"/>
      <c r="R77" s="1">
        <f>15-3</f>
        <v>12</v>
      </c>
      <c r="S77" s="1" t="s">
        <v>5652</v>
      </c>
      <c r="T77" s="1">
        <f>12*20</f>
        <v>240</v>
      </c>
      <c r="AD77" s="2"/>
    </row>
    <row r="78" spans="1:30" s="1" customFormat="1" x14ac:dyDescent="0.25">
      <c r="A78" s="8"/>
      <c r="B78" s="2"/>
      <c r="C78" s="2"/>
      <c r="D78" s="6"/>
      <c r="K78" s="18"/>
      <c r="AD78" s="2"/>
    </row>
    <row r="79" spans="1:30" s="1" customFormat="1" x14ac:dyDescent="0.25">
      <c r="A79" s="8"/>
      <c r="B79" s="2"/>
      <c r="C79" s="2"/>
      <c r="D79" s="6"/>
      <c r="K79" s="18"/>
      <c r="AD79" s="2"/>
    </row>
    <row r="80" spans="1:30" s="1" customFormat="1" x14ac:dyDescent="0.25">
      <c r="A80" s="8"/>
      <c r="B80" s="2"/>
      <c r="C80" s="2"/>
      <c r="D80" s="6"/>
      <c r="K80" s="18"/>
    </row>
    <row r="81" spans="1:30" s="1" customFormat="1" x14ac:dyDescent="0.25">
      <c r="A81" s="8"/>
      <c r="B81" s="2"/>
      <c r="C81" s="2"/>
      <c r="D81" s="6"/>
      <c r="K81" s="18"/>
      <c r="AD81" s="2"/>
    </row>
    <row r="82" spans="1:30" s="1" customFormat="1" x14ac:dyDescent="0.25">
      <c r="A82" s="8"/>
      <c r="B82" s="2"/>
      <c r="C82" s="2"/>
      <c r="D82" s="6"/>
      <c r="K82" s="18"/>
      <c r="AD82" s="2"/>
    </row>
    <row r="83" spans="1:30" s="1" customFormat="1" x14ac:dyDescent="0.25">
      <c r="A83" s="8"/>
      <c r="B83" s="2"/>
      <c r="C83" s="2"/>
      <c r="D83" s="6"/>
      <c r="K83" s="18"/>
      <c r="AD83" s="2"/>
    </row>
    <row r="84" spans="1:30" x14ac:dyDescent="0.25">
      <c r="A84" s="8"/>
    </row>
    <row r="85" spans="1:30" x14ac:dyDescent="0.25">
      <c r="A85" s="8"/>
      <c r="Q85" s="1"/>
      <c r="R85" s="1"/>
      <c r="S85" s="1"/>
    </row>
  </sheetData>
  <sortState xmlns:xlrd2="http://schemas.microsoft.com/office/spreadsheetml/2017/richdata2" ref="A2:DV49">
    <sortCondition ref="H2:H49"/>
    <sortCondition ref="I2:I49"/>
  </sortState>
  <hyperlinks>
    <hyperlink ref="K20" r:id="rId1" display="lebrundenis@hotmail.com" xr:uid="{00000000-0004-0000-1A00-000000000000}"/>
    <hyperlink ref="K3" r:id="rId2" xr:uid="{00000000-0004-0000-1A00-000001000000}"/>
    <hyperlink ref="K8" r:id="rId3" xr:uid="{00000000-0004-0000-1A00-000002000000}"/>
    <hyperlink ref="K18" r:id="rId4" display="mailto:twnhuang88@gmail.com" xr:uid="{00000000-0004-0000-1A00-000003000000}"/>
    <hyperlink ref="K19" r:id="rId5" display="larsonh@gvsu.edu" xr:uid="{00000000-0004-0000-1A00-000004000000}"/>
    <hyperlink ref="K44" r:id="rId6" display="duckadoc@aol.com" xr:uid="{00000000-0004-0000-1A00-000005000000}"/>
    <hyperlink ref="K41" r:id="rId7" display="nodakwillie@gmail.com" xr:uid="{00000000-0004-0000-1A00-000006000000}"/>
    <hyperlink ref="K69" r:id="rId8" display="dsirks@cox.net" xr:uid="{00000000-0004-0000-1A00-000007000000}"/>
    <hyperlink ref="K36" r:id="rId9" display="msackett@blackcreektv.com" xr:uid="{00000000-0004-0000-1A00-000008000000}"/>
    <hyperlink ref="K71" r:id="rId10" display="mvolberding@live.com" xr:uid="{00000000-0004-0000-1A00-000009000000}"/>
    <hyperlink ref="K13" r:id="rId11" display="alydeaz@yahoo.com" xr:uid="{00000000-0004-0000-1A00-00000A000000}"/>
    <hyperlink ref="K24" r:id="rId12" display="my1rene@yahoo.com" xr:uid="{00000000-0004-0000-1A00-00000B000000}"/>
    <hyperlink ref="K68" r:id="rId13" display="bgplace@bgplace.cnc.net" xr:uid="{00000000-0004-0000-1A00-00000C000000}"/>
    <hyperlink ref="K30" r:id="rId14" display="my1rene@yahoo.com" xr:uid="{00000000-0004-0000-1A00-00000D000000}"/>
    <hyperlink ref="K58" r:id="rId15" xr:uid="{00000000-0004-0000-1A00-00000E000000}"/>
    <hyperlink ref="K15" r:id="rId16" xr:uid="{00000000-0004-0000-1A00-00000F000000}"/>
    <hyperlink ref="K23" r:id="rId17" xr:uid="{00000000-0004-0000-1A00-000010000000}"/>
    <hyperlink ref="K48" r:id="rId18" display="richwyant42@yahoo.com" xr:uid="{00000000-0004-0000-1A00-000011000000}"/>
    <hyperlink ref="K11" r:id="rId19" display="johnagleason22@gmail.com" xr:uid="{00000000-0004-0000-1A00-000012000000}"/>
    <hyperlink ref="K25" r:id="rId20" display="maslonka7736@gmail.com" xr:uid="{00000000-0004-0000-1A00-000013000000}"/>
    <hyperlink ref="K64" r:id="rId21" display="wjnlew2@aol.com" xr:uid="{00000000-0004-0000-1A00-000014000000}"/>
    <hyperlink ref="K6" r:id="rId22" xr:uid="{00000000-0004-0000-1A00-000015000000}"/>
    <hyperlink ref="K72" r:id="rId23" display="exzildaj@aol.com" xr:uid="{00000000-0004-0000-1A00-000016000000}"/>
    <hyperlink ref="K4" r:id="rId24" xr:uid="{00000000-0004-0000-1A00-000017000000}"/>
    <hyperlink ref="K5" r:id="rId25" xr:uid="{00000000-0004-0000-1A00-000018000000}"/>
    <hyperlink ref="K7" r:id="rId26" xr:uid="{00000000-0004-0000-1A00-000019000000}"/>
    <hyperlink ref="K9" r:id="rId27" display="quickpiks@gmail.com" xr:uid="{00000000-0004-0000-1A00-00001A000000}"/>
    <hyperlink ref="K10" r:id="rId28" xr:uid="{00000000-0004-0000-1A00-00001B000000}"/>
    <hyperlink ref="K27" r:id="rId29" display="jakemull@yahoo.com" xr:uid="{00000000-0004-0000-1A00-00001C000000}"/>
    <hyperlink ref="K47" r:id="rId30" display="ldcwoods@gmail.com" xr:uid="{00000000-0004-0000-1A00-00001D000000}"/>
    <hyperlink ref="K43" r:id="rId31" display="dancingqueen7@cox.net" xr:uid="{00000000-0004-0000-1A00-00001E000000}"/>
    <hyperlink ref="K42" r:id="rId32" display="swardcr@gmail.com" xr:uid="{00000000-0004-0000-1A00-00001F000000}"/>
    <hyperlink ref="K29" r:id="rId33" display="pamelap_sdca@yahoo.com" xr:uid="{00000000-0004-0000-1A00-000020000000}"/>
    <hyperlink ref="K33" r:id="rId34" display="jgprazak@gmail.com" xr:uid="{00000000-0004-0000-1A00-000021000000}"/>
    <hyperlink ref="K34" r:id="rId35" display="jgprazak@gmail.com" xr:uid="{00000000-0004-0000-1A00-000022000000}"/>
    <hyperlink ref="K12" r:id="rId36" xr:uid="{00000000-0004-0000-1A00-000023000000}"/>
    <hyperlink ref="K14" r:id="rId37" xr:uid="{00000000-0004-0000-1A00-000024000000}"/>
    <hyperlink ref="K35" r:id="rId38" display="msackett@blackcreektv.com" xr:uid="{00000000-0004-0000-1A00-000025000000}"/>
    <hyperlink ref="K50" r:id="rId39" display="Terese6@hotmail.com" xr:uid="{00000000-0004-0000-1A00-000026000000}"/>
    <hyperlink ref="K49" r:id="rId40" display="Terese6@hotmail.com" xr:uid="{00000000-0004-0000-1A00-000027000000}"/>
    <hyperlink ref="K73" r:id="rId41" display="fosterjazz1@gmail.com" xr:uid="{00000000-0004-0000-1A00-000028000000}"/>
    <hyperlink ref="K45" r:id="rId42" display="mvolberding@live.com" xr:uid="{00000000-0004-0000-1A00-000029000000}"/>
    <hyperlink ref="K46" r:id="rId43" display="exzildaj@aol.com" xr:uid="{00000000-0004-0000-1A00-00002A000000}"/>
    <hyperlink ref="K22" r:id="rId44" display="wjnlew2@aol.com" xr:uid="{00000000-0004-0000-1A00-00002B000000}"/>
    <hyperlink ref="K16" r:id="rId45" xr:uid="{00000000-0004-0000-1A00-00002C000000}"/>
    <hyperlink ref="K17" r:id="rId46" xr:uid="{00000000-0004-0000-1A00-00002D000000}"/>
    <hyperlink ref="K60" r:id="rId47" display="mailto:twnhuang88@gmail.com" xr:uid="{00000000-0004-0000-1A00-00002E000000}"/>
    <hyperlink ref="K66" r:id="rId48" display="jakemull@yahoo.com" xr:uid="{00000000-0004-0000-1A00-00002F000000}"/>
    <hyperlink ref="K67" r:id="rId49" display="bgplace@bgplace.cnc.net" xr:uid="{00000000-0004-0000-1A00-000030000000}"/>
    <hyperlink ref="K51" r:id="rId50" xr:uid="{00000000-0004-0000-1A00-000031000000}"/>
    <hyperlink ref="K31" r:id="rId51" xr:uid="{00000000-0004-0000-1A00-000032000000}"/>
    <hyperlink ref="K26" r:id="rId52" xr:uid="{00000000-0004-0000-1A00-000033000000}"/>
    <hyperlink ref="K62" r:id="rId53" display="lebrundenis@hotmail.com" xr:uid="{00000000-0004-0000-1A00-000034000000}"/>
    <hyperlink ref="K61" r:id="rId54" display="larsonh@gvsu.edu" xr:uid="{00000000-0004-0000-1A00-000035000000}"/>
  </hyperlinks>
  <printOptions gridLines="1"/>
  <pageMargins left="0.25" right="0.25" top="0.5" bottom="0.25" header="0.25" footer="0"/>
  <pageSetup orientation="portrait" horizontalDpi="300" verticalDpi="300" r:id="rId55"/>
  <headerFooter alignWithMargins="0">
    <oddHeader>&amp;L&amp;D&amp;CLonny Lynn Jan 19, 2023&amp;R&amp;P of &amp;N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A1512"/>
  <sheetViews>
    <sheetView workbookViewId="0"/>
  </sheetViews>
  <sheetFormatPr defaultRowHeight="13.2" x14ac:dyDescent="0.25"/>
  <cols>
    <col min="1" max="1" width="5.44140625" customWidth="1"/>
    <col min="2" max="3" width="13.109375" customWidth="1"/>
    <col min="4" max="4" width="10.109375" hidden="1" customWidth="1"/>
    <col min="5" max="5" width="4.88671875" customWidth="1"/>
    <col min="6" max="6" width="8" customWidth="1"/>
    <col min="7" max="7" width="2" customWidth="1"/>
    <col min="8" max="8" width="3.44140625" customWidth="1"/>
    <col min="9" max="9" width="14.6640625" customWidth="1"/>
    <col min="10" max="10" width="16.109375" customWidth="1"/>
    <col min="11" max="11" width="21.44140625" hidden="1" customWidth="1"/>
    <col min="12" max="12" width="15.6640625" customWidth="1"/>
    <col min="13" max="13" width="26.6640625" style="18" customWidth="1"/>
    <col min="14" max="14" width="22.5546875" style="18" customWidth="1"/>
    <col min="15" max="15" width="28.33203125" customWidth="1"/>
    <col min="16" max="16" width="4.88671875" customWidth="1"/>
    <col min="17" max="17" width="5" customWidth="1"/>
    <col min="18" max="18" width="8.5546875" customWidth="1"/>
    <col min="19" max="19" width="0" hidden="1" customWidth="1"/>
    <col min="20" max="20" width="11.44140625" bestFit="1" customWidth="1"/>
    <col min="21" max="22" width="10.33203125" hidden="1" customWidth="1"/>
    <col min="23" max="23" width="10.109375" hidden="1" customWidth="1"/>
    <col min="24" max="25" width="0" hidden="1" customWidth="1"/>
    <col min="26" max="26" width="10.109375" hidden="1" customWidth="1"/>
    <col min="27" max="27" width="3.5546875" customWidth="1"/>
    <col min="28" max="28" width="4.109375" customWidth="1"/>
    <col min="33" max="33" width="11.44140625" customWidth="1"/>
    <col min="34" max="34" width="11.6640625" customWidth="1"/>
    <col min="56" max="103" width="0" hidden="1" customWidth="1"/>
  </cols>
  <sheetData>
    <row r="1" spans="1:105" s="1" customFormat="1" ht="15" x14ac:dyDescent="0.25">
      <c r="A1" s="1" t="s">
        <v>4057</v>
      </c>
      <c r="B1" s="1" t="s">
        <v>4055</v>
      </c>
      <c r="C1" s="8" t="s">
        <v>3503</v>
      </c>
      <c r="D1" s="1" t="s">
        <v>4018</v>
      </c>
      <c r="E1" s="2" t="s">
        <v>3644</v>
      </c>
      <c r="F1" s="1" t="s">
        <v>3627</v>
      </c>
      <c r="G1" s="1" t="s">
        <v>3645</v>
      </c>
      <c r="H1" s="1" t="s">
        <v>3692</v>
      </c>
      <c r="I1" s="1" t="s">
        <v>3869</v>
      </c>
      <c r="J1" s="1" t="s">
        <v>470</v>
      </c>
      <c r="K1" s="1" t="s">
        <v>3958</v>
      </c>
      <c r="L1" s="1" t="s">
        <v>472</v>
      </c>
      <c r="M1" s="18" t="s">
        <v>471</v>
      </c>
      <c r="N1" s="18" t="s">
        <v>1062</v>
      </c>
      <c r="O1" s="1" t="s">
        <v>473</v>
      </c>
      <c r="P1" s="1" t="s">
        <v>474</v>
      </c>
      <c r="Q1" s="1" t="s">
        <v>475</v>
      </c>
      <c r="R1" s="1" t="s">
        <v>476</v>
      </c>
      <c r="S1" s="1" t="s">
        <v>843</v>
      </c>
      <c r="T1" s="1" t="s">
        <v>4910</v>
      </c>
      <c r="U1" s="1" t="s">
        <v>3356</v>
      </c>
      <c r="W1" s="1" t="s">
        <v>4486</v>
      </c>
      <c r="X1" s="1" t="s">
        <v>4487</v>
      </c>
      <c r="Y1" s="1" t="s">
        <v>477</v>
      </c>
      <c r="Z1" s="1" t="s">
        <v>478</v>
      </c>
      <c r="AA1" s="1" t="s">
        <v>479</v>
      </c>
      <c r="AB1" s="1" t="s">
        <v>3643</v>
      </c>
      <c r="AC1" s="1" t="s">
        <v>5122</v>
      </c>
      <c r="AD1" s="2" t="s">
        <v>2885</v>
      </c>
      <c r="AE1" s="3" t="s">
        <v>4010</v>
      </c>
      <c r="AF1" s="1" t="s">
        <v>3987</v>
      </c>
      <c r="AG1" s="25">
        <v>43041</v>
      </c>
      <c r="AH1" s="25">
        <v>43048</v>
      </c>
      <c r="AI1" s="25">
        <v>43055</v>
      </c>
      <c r="AJ1" s="25">
        <v>43069</v>
      </c>
      <c r="AK1" s="25">
        <v>43076</v>
      </c>
      <c r="AL1" s="25">
        <v>43083</v>
      </c>
      <c r="AM1" s="25">
        <v>43090</v>
      </c>
      <c r="AN1" s="25">
        <v>43097</v>
      </c>
      <c r="AO1" s="25">
        <v>43104</v>
      </c>
      <c r="AP1" s="25">
        <v>43111</v>
      </c>
      <c r="AQ1" s="25">
        <v>43118</v>
      </c>
      <c r="AR1" s="25">
        <v>43125</v>
      </c>
      <c r="AS1" s="25">
        <v>43132</v>
      </c>
      <c r="AT1" s="25">
        <v>43139</v>
      </c>
      <c r="AU1" s="25">
        <v>43146</v>
      </c>
      <c r="AV1" s="25">
        <v>43153</v>
      </c>
      <c r="AW1" s="25">
        <v>43160</v>
      </c>
      <c r="AX1" s="25">
        <v>43167</v>
      </c>
      <c r="AY1" s="25">
        <v>43174</v>
      </c>
      <c r="AZ1" s="25">
        <v>43181</v>
      </c>
      <c r="BA1" s="25">
        <v>43188</v>
      </c>
      <c r="BB1" s="25">
        <v>43195</v>
      </c>
      <c r="BC1" s="1" t="s">
        <v>1442</v>
      </c>
      <c r="BD1" s="1" t="s">
        <v>5123</v>
      </c>
      <c r="BE1" s="1" t="s">
        <v>5124</v>
      </c>
      <c r="BF1" s="1" t="s">
        <v>5125</v>
      </c>
      <c r="BG1" s="1" t="s">
        <v>5126</v>
      </c>
      <c r="BH1" s="1" t="s">
        <v>5127</v>
      </c>
      <c r="BI1" s="1" t="s">
        <v>5128</v>
      </c>
      <c r="BJ1" s="1" t="s">
        <v>5129</v>
      </c>
      <c r="BK1" s="1" t="s">
        <v>5130</v>
      </c>
      <c r="BL1" s="1" t="s">
        <v>728</v>
      </c>
      <c r="BM1" s="1" t="s">
        <v>5131</v>
      </c>
      <c r="BN1" s="1" t="s">
        <v>5132</v>
      </c>
      <c r="BO1" s="1" t="s">
        <v>5133</v>
      </c>
      <c r="BP1" s="1" t="s">
        <v>5134</v>
      </c>
      <c r="BQ1" s="1" t="s">
        <v>5135</v>
      </c>
      <c r="BR1" s="1" t="s">
        <v>5136</v>
      </c>
      <c r="BS1" s="1" t="s">
        <v>5137</v>
      </c>
      <c r="BT1" s="1" t="s">
        <v>5138</v>
      </c>
      <c r="BU1" s="1" t="s">
        <v>5139</v>
      </c>
      <c r="BV1" s="1" t="s">
        <v>5140</v>
      </c>
      <c r="BW1" s="1" t="s">
        <v>5141</v>
      </c>
      <c r="BX1" s="1" t="s">
        <v>5142</v>
      </c>
      <c r="BY1" s="1" t="s">
        <v>5143</v>
      </c>
      <c r="BZ1" s="1" t="s">
        <v>5144</v>
      </c>
      <c r="CA1" s="1" t="s">
        <v>5145</v>
      </c>
      <c r="CB1" s="1" t="s">
        <v>5146</v>
      </c>
      <c r="CC1" s="1" t="s">
        <v>4703</v>
      </c>
      <c r="CD1" s="1" t="s">
        <v>4704</v>
      </c>
      <c r="CE1" s="1" t="s">
        <v>4705</v>
      </c>
      <c r="CF1" s="1" t="s">
        <v>4706</v>
      </c>
      <c r="CG1" s="1" t="s">
        <v>4707</v>
      </c>
      <c r="CH1" s="1" t="s">
        <v>4708</v>
      </c>
      <c r="CI1" s="1" t="s">
        <v>4709</v>
      </c>
      <c r="CJ1" s="1" t="s">
        <v>4710</v>
      </c>
      <c r="CK1" s="1" t="s">
        <v>4711</v>
      </c>
    </row>
    <row r="2" spans="1:105" s="1" customFormat="1" ht="15" x14ac:dyDescent="0.25">
      <c r="A2" s="6">
        <v>42712</v>
      </c>
      <c r="B2" s="14">
        <v>43412</v>
      </c>
      <c r="D2" s="6"/>
      <c r="E2" s="2" t="s">
        <v>4712</v>
      </c>
      <c r="G2" s="1" t="s">
        <v>3161</v>
      </c>
      <c r="H2" s="1" t="s">
        <v>3158</v>
      </c>
      <c r="I2" s="1" t="s">
        <v>1634</v>
      </c>
      <c r="J2" s="1" t="s">
        <v>1635</v>
      </c>
      <c r="L2" s="1" t="s">
        <v>799</v>
      </c>
      <c r="M2" s="18" t="s">
        <v>1638</v>
      </c>
      <c r="N2" s="34" t="s">
        <v>4755</v>
      </c>
      <c r="O2" s="1" t="s">
        <v>3226</v>
      </c>
      <c r="P2" s="1" t="s">
        <v>488</v>
      </c>
      <c r="Q2" s="1" t="s">
        <v>296</v>
      </c>
      <c r="R2" s="1">
        <v>85205</v>
      </c>
      <c r="AE2" s="3"/>
      <c r="AS2" s="1" t="s">
        <v>3162</v>
      </c>
      <c r="AX2" s="1" t="s">
        <v>3162</v>
      </c>
      <c r="BA2" s="1" t="s">
        <v>3162</v>
      </c>
      <c r="BC2" s="1">
        <f t="shared" ref="BC2:BC36" si="0">COUNTA(AG2:BB2)</f>
        <v>3</v>
      </c>
    </row>
    <row r="3" spans="1:105" s="1" customFormat="1" ht="15" x14ac:dyDescent="0.25">
      <c r="A3" s="6">
        <v>42712</v>
      </c>
      <c r="B3" s="14">
        <v>43412</v>
      </c>
      <c r="D3" s="6"/>
      <c r="E3" s="2" t="s">
        <v>4712</v>
      </c>
      <c r="G3" s="1" t="s">
        <v>3161</v>
      </c>
      <c r="H3" s="1" t="s">
        <v>481</v>
      </c>
      <c r="I3" s="1" t="s">
        <v>1634</v>
      </c>
      <c r="J3" s="1" t="s">
        <v>1639</v>
      </c>
      <c r="L3" s="1" t="s">
        <v>799</v>
      </c>
      <c r="M3" s="18" t="s">
        <v>1638</v>
      </c>
      <c r="N3" s="34" t="s">
        <v>4756</v>
      </c>
      <c r="O3" s="1" t="s">
        <v>3226</v>
      </c>
      <c r="P3" s="1" t="s">
        <v>488</v>
      </c>
      <c r="Q3" s="1" t="s">
        <v>296</v>
      </c>
      <c r="R3" s="1">
        <v>85205</v>
      </c>
      <c r="AE3" s="3"/>
      <c r="AS3" s="1" t="s">
        <v>3162</v>
      </c>
      <c r="AX3" s="1" t="s">
        <v>3162</v>
      </c>
      <c r="BA3" s="1" t="s">
        <v>3162</v>
      </c>
      <c r="BC3" s="1">
        <f t="shared" si="0"/>
        <v>3</v>
      </c>
    </row>
    <row r="4" spans="1:105" s="1" customFormat="1" ht="15" x14ac:dyDescent="0.25">
      <c r="A4" s="8"/>
      <c r="B4" s="14">
        <v>43405</v>
      </c>
      <c r="C4" s="14">
        <v>43048</v>
      </c>
      <c r="D4" s="6">
        <v>42663</v>
      </c>
      <c r="E4" s="2"/>
      <c r="G4" s="1" t="s">
        <v>3161</v>
      </c>
      <c r="H4" s="1" t="s">
        <v>481</v>
      </c>
      <c r="I4" s="1" t="s">
        <v>2758</v>
      </c>
      <c r="J4" s="1" t="s">
        <v>361</v>
      </c>
      <c r="L4" s="1" t="s">
        <v>1199</v>
      </c>
      <c r="M4" s="18" t="s">
        <v>2759</v>
      </c>
      <c r="N4" s="34" t="s">
        <v>4780</v>
      </c>
      <c r="O4" s="1" t="s">
        <v>2761</v>
      </c>
      <c r="P4" s="1" t="s">
        <v>488</v>
      </c>
      <c r="Q4" s="1" t="s">
        <v>296</v>
      </c>
      <c r="R4" s="1">
        <v>85209</v>
      </c>
      <c r="S4" s="1" t="s">
        <v>4712</v>
      </c>
      <c r="AA4" s="1" t="s">
        <v>809</v>
      </c>
      <c r="AB4" s="1" t="s">
        <v>3196</v>
      </c>
      <c r="AC4" s="1" t="s">
        <v>2757</v>
      </c>
      <c r="AD4" s="2" t="s">
        <v>2762</v>
      </c>
      <c r="AE4" s="3"/>
      <c r="AF4" s="1" t="s">
        <v>2568</v>
      </c>
      <c r="AH4" s="1" t="s">
        <v>481</v>
      </c>
      <c r="AK4" s="1" t="s">
        <v>481</v>
      </c>
      <c r="AL4" s="1" t="s">
        <v>481</v>
      </c>
      <c r="AN4" s="1" t="s">
        <v>481</v>
      </c>
      <c r="AP4" s="1" t="s">
        <v>481</v>
      </c>
      <c r="AS4" s="1" t="s">
        <v>481</v>
      </c>
      <c r="AW4" s="1" t="s">
        <v>481</v>
      </c>
      <c r="AX4" s="1" t="s">
        <v>481</v>
      </c>
      <c r="BA4" s="1" t="s">
        <v>481</v>
      </c>
      <c r="BB4" s="1" t="s">
        <v>481</v>
      </c>
      <c r="BC4" s="1">
        <f t="shared" si="0"/>
        <v>10</v>
      </c>
      <c r="BF4" s="1" t="s">
        <v>4712</v>
      </c>
      <c r="BG4" s="1" t="s">
        <v>4712</v>
      </c>
      <c r="BJ4" s="1" t="s">
        <v>4712</v>
      </c>
      <c r="BK4" s="1" t="s">
        <v>4712</v>
      </c>
      <c r="BL4" s="1" t="s">
        <v>4712</v>
      </c>
      <c r="BO4" s="1" t="s">
        <v>4712</v>
      </c>
      <c r="BP4" s="1" t="s">
        <v>4712</v>
      </c>
    </row>
    <row r="5" spans="1:105" s="1" customFormat="1" ht="15" x14ac:dyDescent="0.25">
      <c r="A5" s="8"/>
      <c r="B5" s="14">
        <v>43405</v>
      </c>
      <c r="C5" s="14">
        <v>43048</v>
      </c>
      <c r="D5" s="6">
        <v>42663</v>
      </c>
      <c r="E5" s="2"/>
      <c r="G5" s="1" t="s">
        <v>3161</v>
      </c>
      <c r="H5" s="1" t="s">
        <v>3158</v>
      </c>
      <c r="I5" s="1" t="s">
        <v>2758</v>
      </c>
      <c r="J5" s="1" t="s">
        <v>2762</v>
      </c>
      <c r="L5" s="1" t="s">
        <v>1199</v>
      </c>
      <c r="M5" s="18" t="s">
        <v>2759</v>
      </c>
      <c r="N5" s="34" t="s">
        <v>4781</v>
      </c>
      <c r="O5" s="1" t="s">
        <v>2761</v>
      </c>
      <c r="P5" s="1" t="s">
        <v>3023</v>
      </c>
      <c r="Q5" s="1" t="s">
        <v>296</v>
      </c>
      <c r="R5" s="1">
        <v>85209</v>
      </c>
      <c r="S5" s="1" t="s">
        <v>4213</v>
      </c>
      <c r="AA5" s="1" t="s">
        <v>2763</v>
      </c>
      <c r="AB5" s="1" t="s">
        <v>3196</v>
      </c>
      <c r="AC5" s="1" t="s">
        <v>3161</v>
      </c>
      <c r="AD5" s="2"/>
      <c r="AE5" s="3"/>
      <c r="AF5" s="1" t="s">
        <v>2564</v>
      </c>
      <c r="AH5" s="1" t="s">
        <v>481</v>
      </c>
      <c r="AK5" s="1" t="s">
        <v>481</v>
      </c>
      <c r="AN5" s="1" t="s">
        <v>481</v>
      </c>
      <c r="AP5" s="1" t="s">
        <v>481</v>
      </c>
      <c r="AS5" s="1" t="s">
        <v>481</v>
      </c>
      <c r="AW5" s="1" t="s">
        <v>481</v>
      </c>
      <c r="AX5" s="1" t="s">
        <v>481</v>
      </c>
      <c r="BA5" s="1" t="s">
        <v>481</v>
      </c>
      <c r="BB5" s="1" t="s">
        <v>481</v>
      </c>
      <c r="BC5" s="1">
        <f t="shared" si="0"/>
        <v>9</v>
      </c>
      <c r="BF5" s="1" t="s">
        <v>4712</v>
      </c>
      <c r="BG5" s="1" t="s">
        <v>4712</v>
      </c>
      <c r="BJ5" s="1" t="s">
        <v>4712</v>
      </c>
      <c r="BK5" s="1" t="s">
        <v>4712</v>
      </c>
      <c r="BL5" s="1" t="s">
        <v>4712</v>
      </c>
      <c r="BN5" s="1" t="s">
        <v>4712</v>
      </c>
      <c r="BO5" s="1" t="s">
        <v>4712</v>
      </c>
      <c r="BP5" s="1" t="s">
        <v>4712</v>
      </c>
    </row>
    <row r="6" spans="1:105" s="1" customFormat="1" ht="15" x14ac:dyDescent="0.25">
      <c r="B6" s="14">
        <v>43412</v>
      </c>
      <c r="C6" s="14">
        <v>43048</v>
      </c>
      <c r="D6" s="6">
        <v>42684</v>
      </c>
      <c r="E6" s="2"/>
      <c r="G6" s="1" t="s">
        <v>3161</v>
      </c>
      <c r="H6" s="1" t="s">
        <v>481</v>
      </c>
      <c r="I6" s="1" t="s">
        <v>832</v>
      </c>
      <c r="J6" s="1" t="s">
        <v>3082</v>
      </c>
      <c r="K6" s="1">
        <v>0</v>
      </c>
      <c r="L6" s="1" t="s">
        <v>2816</v>
      </c>
      <c r="M6" s="4" t="s">
        <v>3242</v>
      </c>
      <c r="N6" s="34" t="s">
        <v>4782</v>
      </c>
      <c r="O6" s="1" t="s">
        <v>836</v>
      </c>
      <c r="P6" s="1" t="s">
        <v>924</v>
      </c>
      <c r="Q6" s="1" t="s">
        <v>4426</v>
      </c>
      <c r="R6" s="1">
        <v>85257</v>
      </c>
      <c r="S6" s="1" t="s">
        <v>4213</v>
      </c>
      <c r="T6" s="14">
        <v>13954</v>
      </c>
      <c r="W6" s="1">
        <v>1</v>
      </c>
      <c r="Z6" s="1" t="s">
        <v>297</v>
      </c>
      <c r="AB6" s="1" t="s">
        <v>3160</v>
      </c>
      <c r="AC6" s="1" t="s">
        <v>3161</v>
      </c>
      <c r="AD6" s="2" t="s">
        <v>1433</v>
      </c>
      <c r="AE6" s="3" t="s">
        <v>3161</v>
      </c>
      <c r="AF6" s="1" t="s">
        <v>2388</v>
      </c>
      <c r="AH6" s="1" t="s">
        <v>481</v>
      </c>
      <c r="AI6" s="1" t="s">
        <v>481</v>
      </c>
      <c r="AL6" s="1" t="s">
        <v>481</v>
      </c>
      <c r="AQ6" s="1" t="s">
        <v>481</v>
      </c>
      <c r="AR6" s="1" t="s">
        <v>481</v>
      </c>
      <c r="AT6" s="1" t="s">
        <v>481</v>
      </c>
      <c r="AU6" s="1" t="s">
        <v>481</v>
      </c>
      <c r="AV6" s="1" t="s">
        <v>481</v>
      </c>
      <c r="AW6" s="1" t="s">
        <v>481</v>
      </c>
      <c r="AY6" s="1" t="s">
        <v>481</v>
      </c>
      <c r="AZ6" s="1" t="s">
        <v>481</v>
      </c>
      <c r="BA6" s="1" t="s">
        <v>481</v>
      </c>
      <c r="BB6" s="1" t="s">
        <v>481</v>
      </c>
      <c r="BC6" s="1">
        <f t="shared" si="0"/>
        <v>13</v>
      </c>
      <c r="BF6" s="1" t="s">
        <v>4712</v>
      </c>
      <c r="BG6" s="1" t="s">
        <v>4712</v>
      </c>
      <c r="BH6" s="1" t="s">
        <v>4712</v>
      </c>
      <c r="BI6" s="1" t="s">
        <v>4712</v>
      </c>
      <c r="BJ6" s="1" t="s">
        <v>4712</v>
      </c>
      <c r="BK6" s="1" t="s">
        <v>4712</v>
      </c>
      <c r="BL6" s="1" t="s">
        <v>4712</v>
      </c>
      <c r="BM6" s="1" t="s">
        <v>4712</v>
      </c>
      <c r="BN6" s="1" t="s">
        <v>4712</v>
      </c>
      <c r="BO6" s="1" t="s">
        <v>4712</v>
      </c>
      <c r="BR6" s="1" t="s">
        <v>4712</v>
      </c>
      <c r="BS6" s="1" t="s">
        <v>4712</v>
      </c>
      <c r="CF6" s="1" t="s">
        <v>4712</v>
      </c>
      <c r="CH6" s="1" t="s">
        <v>4712</v>
      </c>
    </row>
    <row r="7" spans="1:105" s="1" customFormat="1" ht="15" x14ac:dyDescent="0.25">
      <c r="A7" s="1" t="s">
        <v>1058</v>
      </c>
      <c r="B7" s="14">
        <v>43412</v>
      </c>
      <c r="C7" s="14">
        <v>43048</v>
      </c>
      <c r="D7" s="6">
        <v>42684</v>
      </c>
      <c r="E7" s="2"/>
      <c r="G7" s="1" t="s">
        <v>3161</v>
      </c>
      <c r="H7" s="1" t="s">
        <v>3158</v>
      </c>
      <c r="I7" s="1" t="s">
        <v>1433</v>
      </c>
      <c r="J7" s="1" t="s">
        <v>3794</v>
      </c>
      <c r="K7" s="1">
        <v>1</v>
      </c>
      <c r="L7" s="1" t="s">
        <v>1436</v>
      </c>
      <c r="M7" s="4" t="s">
        <v>3243</v>
      </c>
      <c r="N7" s="34" t="s">
        <v>4783</v>
      </c>
      <c r="O7" s="1" t="s">
        <v>836</v>
      </c>
      <c r="P7" s="1" t="s">
        <v>924</v>
      </c>
      <c r="Q7" s="1" t="s">
        <v>296</v>
      </c>
      <c r="R7" s="1">
        <v>85257</v>
      </c>
      <c r="S7" s="1" t="s">
        <v>4213</v>
      </c>
      <c r="W7" s="1">
        <v>1</v>
      </c>
      <c r="AA7" s="1" t="s">
        <v>1436</v>
      </c>
      <c r="AB7" s="1" t="s">
        <v>3160</v>
      </c>
      <c r="AD7" s="2" t="s">
        <v>832</v>
      </c>
      <c r="AE7" s="3" t="s">
        <v>3161</v>
      </c>
      <c r="AF7" s="1" t="s">
        <v>2388</v>
      </c>
      <c r="AH7" s="1" t="s">
        <v>3158</v>
      </c>
      <c r="AI7" s="1" t="s">
        <v>3158</v>
      </c>
      <c r="AJ7" s="1" t="s">
        <v>3158</v>
      </c>
      <c r="AK7" s="1" t="s">
        <v>3158</v>
      </c>
      <c r="AL7" s="1" t="s">
        <v>3158</v>
      </c>
      <c r="AO7" s="1" t="s">
        <v>3158</v>
      </c>
      <c r="AP7" s="1" t="s">
        <v>3158</v>
      </c>
      <c r="AQ7" s="1" t="s">
        <v>3158</v>
      </c>
      <c r="AR7" s="1" t="s">
        <v>3158</v>
      </c>
      <c r="AS7" s="1" t="s">
        <v>3158</v>
      </c>
      <c r="AT7" s="1" t="s">
        <v>3158</v>
      </c>
      <c r="AU7" s="1" t="s">
        <v>3158</v>
      </c>
      <c r="AV7" s="1" t="s">
        <v>3158</v>
      </c>
      <c r="AW7" s="1" t="s">
        <v>3158</v>
      </c>
      <c r="AX7" s="1" t="s">
        <v>3158</v>
      </c>
      <c r="AY7" s="1" t="s">
        <v>3158</v>
      </c>
      <c r="AZ7" s="1" t="s">
        <v>3158</v>
      </c>
      <c r="BA7" s="1" t="s">
        <v>3158</v>
      </c>
      <c r="BB7" s="1" t="s">
        <v>3158</v>
      </c>
      <c r="BC7" s="1">
        <f t="shared" si="0"/>
        <v>19</v>
      </c>
      <c r="BF7" s="1" t="s">
        <v>4712</v>
      </c>
      <c r="BG7" s="1" t="s">
        <v>4712</v>
      </c>
      <c r="BH7" s="1" t="s">
        <v>4712</v>
      </c>
      <c r="BI7" s="1" t="s">
        <v>4712</v>
      </c>
      <c r="BJ7" s="1" t="s">
        <v>4712</v>
      </c>
      <c r="BK7" s="1" t="s">
        <v>4712</v>
      </c>
      <c r="BL7" s="1" t="s">
        <v>4712</v>
      </c>
      <c r="BM7" s="1" t="s">
        <v>4712</v>
      </c>
      <c r="BN7" s="1" t="s">
        <v>4712</v>
      </c>
      <c r="BO7" s="1" t="s">
        <v>4712</v>
      </c>
      <c r="BR7" s="1" t="s">
        <v>4712</v>
      </c>
      <c r="BS7" s="1" t="s">
        <v>4712</v>
      </c>
      <c r="CF7" s="1" t="s">
        <v>4712</v>
      </c>
      <c r="CH7" s="1" t="s">
        <v>4712</v>
      </c>
    </row>
    <row r="8" spans="1:105" s="1" customFormat="1" ht="15" x14ac:dyDescent="0.25">
      <c r="A8" s="8"/>
      <c r="C8" s="14">
        <v>43111</v>
      </c>
      <c r="D8" s="6">
        <v>42740</v>
      </c>
      <c r="E8" s="2"/>
      <c r="G8" s="1" t="s">
        <v>3161</v>
      </c>
      <c r="H8" s="1" t="s">
        <v>3158</v>
      </c>
      <c r="I8" s="1" t="s">
        <v>1810</v>
      </c>
      <c r="J8" s="1" t="s">
        <v>2986</v>
      </c>
      <c r="L8" s="1" t="s">
        <v>3200</v>
      </c>
      <c r="M8" s="18" t="s">
        <v>5184</v>
      </c>
      <c r="N8" s="34" t="s">
        <v>2002</v>
      </c>
      <c r="O8" s="1" t="s">
        <v>2941</v>
      </c>
      <c r="P8" s="1" t="s">
        <v>3201</v>
      </c>
      <c r="Q8" s="1" t="s">
        <v>615</v>
      </c>
      <c r="R8" s="1">
        <v>48134</v>
      </c>
      <c r="S8" s="1" t="s">
        <v>4712</v>
      </c>
      <c r="AD8" s="2"/>
      <c r="AE8" s="3"/>
      <c r="AF8" s="1" t="s">
        <v>2568</v>
      </c>
      <c r="AP8" s="1" t="s">
        <v>481</v>
      </c>
      <c r="AQ8" s="1" t="s">
        <v>481</v>
      </c>
      <c r="AT8" s="1" t="s">
        <v>481</v>
      </c>
      <c r="AU8" s="1" t="s">
        <v>481</v>
      </c>
      <c r="AZ8" s="1" t="s">
        <v>481</v>
      </c>
      <c r="BC8" s="1">
        <f t="shared" si="0"/>
        <v>5</v>
      </c>
    </row>
    <row r="9" spans="1:105" s="1" customFormat="1" ht="15" x14ac:dyDescent="0.25">
      <c r="A9" s="8"/>
      <c r="C9" s="14">
        <v>43111</v>
      </c>
      <c r="D9" s="6">
        <v>42740</v>
      </c>
      <c r="E9" s="2"/>
      <c r="G9" s="1" t="s">
        <v>3161</v>
      </c>
      <c r="H9" s="1" t="s">
        <v>481</v>
      </c>
      <c r="I9" s="1" t="s">
        <v>5181</v>
      </c>
      <c r="J9" s="1" t="s">
        <v>3030</v>
      </c>
      <c r="L9" s="1" t="s">
        <v>1815</v>
      </c>
      <c r="M9" s="18" t="s">
        <v>5184</v>
      </c>
      <c r="N9" s="34" t="s">
        <v>2004</v>
      </c>
      <c r="O9" s="1" t="s">
        <v>2941</v>
      </c>
      <c r="P9" s="1" t="s">
        <v>3201</v>
      </c>
      <c r="Q9" s="1" t="s">
        <v>615</v>
      </c>
      <c r="R9" s="1">
        <v>48134</v>
      </c>
      <c r="S9" s="1" t="s">
        <v>4213</v>
      </c>
      <c r="AD9" s="2"/>
      <c r="AE9" s="3"/>
      <c r="AF9" s="1" t="s">
        <v>2564</v>
      </c>
      <c r="AP9" s="1" t="s">
        <v>481</v>
      </c>
      <c r="AQ9" s="1" t="s">
        <v>481</v>
      </c>
      <c r="AT9" s="1" t="s">
        <v>481</v>
      </c>
      <c r="AU9" s="1" t="s">
        <v>481</v>
      </c>
      <c r="AZ9" s="1" t="s">
        <v>481</v>
      </c>
      <c r="BC9" s="1">
        <f t="shared" si="0"/>
        <v>5</v>
      </c>
    </row>
    <row r="10" spans="1:105" s="1" customFormat="1" ht="15" x14ac:dyDescent="0.25">
      <c r="B10" s="14">
        <v>43412</v>
      </c>
      <c r="C10" s="14">
        <v>43069</v>
      </c>
      <c r="D10" s="6">
        <v>42677</v>
      </c>
      <c r="E10" s="2"/>
      <c r="G10" s="1" t="s">
        <v>3161</v>
      </c>
      <c r="H10" s="1" t="s">
        <v>481</v>
      </c>
      <c r="I10" s="1" t="s">
        <v>1032</v>
      </c>
      <c r="J10" s="1" t="s">
        <v>361</v>
      </c>
      <c r="L10" s="1" t="s">
        <v>3718</v>
      </c>
      <c r="M10" s="18" t="s">
        <v>1034</v>
      </c>
      <c r="N10" s="34" t="s">
        <v>1079</v>
      </c>
      <c r="O10" s="1" t="s">
        <v>3719</v>
      </c>
      <c r="P10" s="1" t="s">
        <v>5031</v>
      </c>
      <c r="Q10" s="1" t="s">
        <v>296</v>
      </c>
      <c r="R10" s="1">
        <v>85120</v>
      </c>
      <c r="S10" s="1" t="s">
        <v>2286</v>
      </c>
      <c r="AB10" s="1" t="s">
        <v>3196</v>
      </c>
      <c r="AC10" s="1" t="s">
        <v>3161</v>
      </c>
      <c r="AD10" s="2"/>
      <c r="AE10" s="3"/>
      <c r="AF10" s="1" t="s">
        <v>4020</v>
      </c>
      <c r="AJ10" s="1" t="s">
        <v>481</v>
      </c>
      <c r="AL10" s="1" t="s">
        <v>481</v>
      </c>
      <c r="AM10" s="1" t="s">
        <v>481</v>
      </c>
      <c r="AN10" s="1" t="s">
        <v>481</v>
      </c>
      <c r="AO10" s="1" t="s">
        <v>481</v>
      </c>
      <c r="AP10" s="1" t="s">
        <v>481</v>
      </c>
      <c r="AR10" s="1" t="s">
        <v>481</v>
      </c>
      <c r="AS10" s="1" t="s">
        <v>481</v>
      </c>
      <c r="AT10" s="1" t="s">
        <v>481</v>
      </c>
      <c r="AU10" s="1" t="s">
        <v>481</v>
      </c>
      <c r="AV10" s="1" t="s">
        <v>481</v>
      </c>
      <c r="AW10" s="1" t="s">
        <v>481</v>
      </c>
      <c r="AZ10" s="1" t="s">
        <v>481</v>
      </c>
      <c r="BC10" s="1">
        <f t="shared" si="0"/>
        <v>13</v>
      </c>
      <c r="BF10" s="1" t="s">
        <v>4712</v>
      </c>
    </row>
    <row r="11" spans="1:105" s="1" customFormat="1" ht="15" x14ac:dyDescent="0.25">
      <c r="B11" s="14">
        <v>43412</v>
      </c>
      <c r="C11" s="14">
        <v>43069</v>
      </c>
      <c r="D11" s="6">
        <v>42677</v>
      </c>
      <c r="E11" s="2"/>
      <c r="G11" s="1" t="s">
        <v>3161</v>
      </c>
      <c r="H11" s="1" t="s">
        <v>3158</v>
      </c>
      <c r="I11" s="1" t="s">
        <v>1032</v>
      </c>
      <c r="J11" s="1" t="s">
        <v>1035</v>
      </c>
      <c r="L11" s="1" t="s">
        <v>3718</v>
      </c>
      <c r="M11" s="18" t="s">
        <v>1034</v>
      </c>
      <c r="N11" s="34" t="s">
        <v>1080</v>
      </c>
      <c r="O11" s="1" t="s">
        <v>3719</v>
      </c>
      <c r="P11" s="1" t="s">
        <v>5031</v>
      </c>
      <c r="Q11" s="1" t="s">
        <v>296</v>
      </c>
      <c r="R11" s="1">
        <v>85120</v>
      </c>
      <c r="AB11" s="1" t="s">
        <v>3196</v>
      </c>
      <c r="AC11" s="1" t="s">
        <v>1036</v>
      </c>
      <c r="AD11" s="2"/>
      <c r="AE11" s="3"/>
      <c r="AF11" s="1" t="s">
        <v>4021</v>
      </c>
      <c r="AJ11" s="1" t="s">
        <v>481</v>
      </c>
      <c r="AL11" s="1" t="s">
        <v>481</v>
      </c>
      <c r="AM11" s="1" t="s">
        <v>481</v>
      </c>
      <c r="AN11" s="1" t="s">
        <v>481</v>
      </c>
      <c r="AO11" s="1" t="s">
        <v>481</v>
      </c>
      <c r="AP11" s="1" t="s">
        <v>481</v>
      </c>
      <c r="AR11" s="1" t="s">
        <v>481</v>
      </c>
      <c r="AS11" s="1" t="s">
        <v>481</v>
      </c>
      <c r="AT11" s="1" t="s">
        <v>481</v>
      </c>
      <c r="AU11" s="1" t="s">
        <v>481</v>
      </c>
      <c r="AV11" s="1" t="s">
        <v>481</v>
      </c>
      <c r="AW11" s="1" t="s">
        <v>481</v>
      </c>
      <c r="AZ11" s="1" t="s">
        <v>481</v>
      </c>
      <c r="BC11" s="1">
        <f t="shared" si="0"/>
        <v>13</v>
      </c>
      <c r="BF11" s="1" t="s">
        <v>4712</v>
      </c>
    </row>
    <row r="12" spans="1:105" s="1" customFormat="1" ht="15" x14ac:dyDescent="0.25">
      <c r="A12" s="8"/>
      <c r="B12" s="8"/>
      <c r="C12" s="14">
        <v>43104</v>
      </c>
      <c r="D12" s="6">
        <v>42740</v>
      </c>
      <c r="E12" s="2"/>
      <c r="G12" s="1" t="s">
        <v>3161</v>
      </c>
      <c r="H12" s="1" t="s">
        <v>481</v>
      </c>
      <c r="I12" s="1" t="s">
        <v>636</v>
      </c>
      <c r="J12" s="1" t="s">
        <v>3313</v>
      </c>
      <c r="L12" s="1" t="s">
        <v>3916</v>
      </c>
      <c r="M12" s="18" t="s">
        <v>482</v>
      </c>
      <c r="N12" s="34" t="s">
        <v>1063</v>
      </c>
      <c r="O12" s="1" t="s">
        <v>638</v>
      </c>
      <c r="P12" s="1" t="s">
        <v>488</v>
      </c>
      <c r="Q12" s="1" t="s">
        <v>296</v>
      </c>
      <c r="R12" s="1">
        <v>85205</v>
      </c>
      <c r="S12" s="1" t="s">
        <v>4712</v>
      </c>
      <c r="Y12" s="1" t="s">
        <v>486</v>
      </c>
      <c r="Z12" s="1" t="s">
        <v>486</v>
      </c>
      <c r="AA12" s="1" t="s">
        <v>486</v>
      </c>
      <c r="AC12" s="1" t="s">
        <v>486</v>
      </c>
      <c r="AD12" s="1" t="s">
        <v>149</v>
      </c>
      <c r="AE12" s="1" t="s">
        <v>486</v>
      </c>
      <c r="AF12" s="1" t="s">
        <v>486</v>
      </c>
      <c r="AO12" s="1" t="s">
        <v>481</v>
      </c>
      <c r="AP12" s="1" t="s">
        <v>481</v>
      </c>
      <c r="AQ12" s="1" t="s">
        <v>481</v>
      </c>
      <c r="AR12" s="1" t="s">
        <v>481</v>
      </c>
      <c r="AS12" s="1" t="s">
        <v>481</v>
      </c>
      <c r="AT12" s="1" t="s">
        <v>481</v>
      </c>
      <c r="AV12" s="1" t="s">
        <v>481</v>
      </c>
      <c r="AX12" s="1" t="s">
        <v>481</v>
      </c>
      <c r="AY12" s="1" t="s">
        <v>3158</v>
      </c>
      <c r="AZ12" s="1" t="s">
        <v>481</v>
      </c>
      <c r="BA12" s="1" t="s">
        <v>481</v>
      </c>
      <c r="BC12" s="1">
        <f t="shared" si="0"/>
        <v>11</v>
      </c>
      <c r="BD12" s="1" t="s">
        <v>486</v>
      </c>
      <c r="BE12" s="1" t="s">
        <v>486</v>
      </c>
      <c r="BF12" s="1" t="s">
        <v>486</v>
      </c>
      <c r="BG12" s="1" t="s">
        <v>486</v>
      </c>
      <c r="BH12" s="1" t="s">
        <v>486</v>
      </c>
      <c r="BI12" s="1" t="s">
        <v>486</v>
      </c>
      <c r="BJ12" s="1" t="s">
        <v>486</v>
      </c>
      <c r="BK12" s="1" t="s">
        <v>486</v>
      </c>
      <c r="BL12" s="1" t="s">
        <v>486</v>
      </c>
      <c r="BM12" s="1" t="s">
        <v>486</v>
      </c>
      <c r="BN12" s="1" t="s">
        <v>486</v>
      </c>
      <c r="BO12" s="1" t="s">
        <v>486</v>
      </c>
      <c r="BP12" s="1" t="s">
        <v>486</v>
      </c>
      <c r="BQ12" s="1" t="s">
        <v>486</v>
      </c>
      <c r="BR12" s="1" t="s">
        <v>486</v>
      </c>
      <c r="BS12" s="1" t="s">
        <v>486</v>
      </c>
      <c r="BT12" s="1" t="s">
        <v>486</v>
      </c>
      <c r="BU12" s="1" t="s">
        <v>486</v>
      </c>
      <c r="BV12" s="1" t="s">
        <v>486</v>
      </c>
      <c r="BW12" s="1" t="s">
        <v>486</v>
      </c>
      <c r="BX12" s="1" t="s">
        <v>486</v>
      </c>
      <c r="BY12" s="1" t="s">
        <v>486</v>
      </c>
      <c r="BZ12" s="1" t="s">
        <v>486</v>
      </c>
      <c r="CA12" s="1" t="s">
        <v>486</v>
      </c>
      <c r="CB12" s="1" t="s">
        <v>486</v>
      </c>
      <c r="CC12" s="1" t="s">
        <v>486</v>
      </c>
      <c r="CD12" s="1" t="s">
        <v>486</v>
      </c>
      <c r="CE12" s="1" t="s">
        <v>486</v>
      </c>
      <c r="CF12" s="1" t="s">
        <v>486</v>
      </c>
      <c r="CG12" s="1" t="s">
        <v>486</v>
      </c>
      <c r="CH12" s="1" t="s">
        <v>486</v>
      </c>
      <c r="CI12" s="1" t="s">
        <v>486</v>
      </c>
      <c r="CJ12" s="1" t="s">
        <v>486</v>
      </c>
      <c r="CK12" s="1" t="s">
        <v>486</v>
      </c>
      <c r="CL12" s="1" t="s">
        <v>486</v>
      </c>
      <c r="CM12" s="1" t="s">
        <v>486</v>
      </c>
      <c r="CN12" s="1" t="s">
        <v>486</v>
      </c>
      <c r="CO12" s="1" t="s">
        <v>486</v>
      </c>
      <c r="CP12" s="1" t="s">
        <v>486</v>
      </c>
      <c r="CQ12" s="1" t="s">
        <v>486</v>
      </c>
      <c r="CR12" s="1" t="s">
        <v>486</v>
      </c>
      <c r="CS12" s="1" t="s">
        <v>486</v>
      </c>
      <c r="CT12" s="1" t="s">
        <v>486</v>
      </c>
      <c r="CU12" s="1" t="s">
        <v>486</v>
      </c>
      <c r="CV12" s="1" t="s">
        <v>486</v>
      </c>
      <c r="CW12" s="1" t="s">
        <v>486</v>
      </c>
      <c r="CX12" s="1" t="s">
        <v>486</v>
      </c>
      <c r="CY12" s="1" t="s">
        <v>486</v>
      </c>
      <c r="CZ12" s="1" t="s">
        <v>486</v>
      </c>
      <c r="DA12" s="1" t="s">
        <v>486</v>
      </c>
    </row>
    <row r="13" spans="1:105" s="1" customFormat="1" ht="15" x14ac:dyDescent="0.25">
      <c r="A13" s="8"/>
      <c r="B13" s="8"/>
      <c r="C13" s="14">
        <v>43104</v>
      </c>
      <c r="D13" s="6">
        <v>42740</v>
      </c>
      <c r="E13" s="2"/>
      <c r="G13" s="1" t="s">
        <v>3161</v>
      </c>
      <c r="H13" s="1" t="s">
        <v>3158</v>
      </c>
      <c r="I13" s="1" t="s">
        <v>636</v>
      </c>
      <c r="J13" s="1" t="s">
        <v>149</v>
      </c>
      <c r="L13" s="1" t="s">
        <v>637</v>
      </c>
      <c r="M13" s="18" t="s">
        <v>482</v>
      </c>
      <c r="N13" s="34" t="s">
        <v>2006</v>
      </c>
      <c r="O13" s="1" t="s">
        <v>638</v>
      </c>
      <c r="P13" s="1" t="s">
        <v>488</v>
      </c>
      <c r="Q13" s="1" t="s">
        <v>296</v>
      </c>
      <c r="R13" s="1">
        <v>85205</v>
      </c>
      <c r="S13" s="1" t="s">
        <v>4213</v>
      </c>
      <c r="Y13" s="1" t="s">
        <v>486</v>
      </c>
      <c r="Z13" s="1" t="s">
        <v>486</v>
      </c>
      <c r="AA13" s="1" t="s">
        <v>486</v>
      </c>
      <c r="AC13" s="1" t="s">
        <v>486</v>
      </c>
      <c r="AD13" s="1" t="s">
        <v>3313</v>
      </c>
      <c r="AE13" s="1" t="s">
        <v>486</v>
      </c>
      <c r="AF13" s="1" t="s">
        <v>486</v>
      </c>
      <c r="AO13" s="1" t="s">
        <v>481</v>
      </c>
      <c r="AP13" s="1" t="s">
        <v>481</v>
      </c>
      <c r="AQ13" s="1" t="s">
        <v>481</v>
      </c>
      <c r="AR13" s="1" t="s">
        <v>481</v>
      </c>
      <c r="AS13" s="1" t="s">
        <v>481</v>
      </c>
      <c r="AT13" s="1" t="s">
        <v>481</v>
      </c>
      <c r="AV13" s="1" t="s">
        <v>481</v>
      </c>
      <c r="AX13" s="1" t="s">
        <v>481</v>
      </c>
      <c r="AY13" s="1" t="s">
        <v>481</v>
      </c>
      <c r="AZ13" s="1" t="s">
        <v>481</v>
      </c>
      <c r="BA13" s="1" t="s">
        <v>481</v>
      </c>
      <c r="BC13" s="1">
        <f t="shared" si="0"/>
        <v>11</v>
      </c>
      <c r="BD13" s="1" t="s">
        <v>486</v>
      </c>
      <c r="BE13" s="1" t="s">
        <v>486</v>
      </c>
      <c r="BF13" s="1" t="s">
        <v>486</v>
      </c>
      <c r="BG13" s="1" t="s">
        <v>486</v>
      </c>
      <c r="BH13" s="1" t="s">
        <v>486</v>
      </c>
      <c r="BI13" s="1" t="s">
        <v>486</v>
      </c>
      <c r="BJ13" s="1" t="s">
        <v>486</v>
      </c>
      <c r="BK13" s="1" t="s">
        <v>486</v>
      </c>
      <c r="BL13" s="1" t="s">
        <v>486</v>
      </c>
      <c r="BM13" s="1" t="s">
        <v>486</v>
      </c>
      <c r="BN13" s="1" t="s">
        <v>486</v>
      </c>
      <c r="BO13" s="1" t="s">
        <v>486</v>
      </c>
      <c r="BP13" s="1" t="s">
        <v>486</v>
      </c>
      <c r="BQ13" s="1" t="s">
        <v>486</v>
      </c>
      <c r="BR13" s="1" t="s">
        <v>486</v>
      </c>
      <c r="BS13" s="1" t="s">
        <v>486</v>
      </c>
      <c r="BT13" s="1" t="s">
        <v>486</v>
      </c>
      <c r="BU13" s="1" t="s">
        <v>486</v>
      </c>
      <c r="BV13" s="1" t="s">
        <v>486</v>
      </c>
      <c r="BW13" s="1" t="s">
        <v>486</v>
      </c>
      <c r="BX13" s="1" t="s">
        <v>486</v>
      </c>
      <c r="BY13" s="1" t="s">
        <v>486</v>
      </c>
      <c r="BZ13" s="1" t="s">
        <v>486</v>
      </c>
      <c r="CA13" s="1" t="s">
        <v>486</v>
      </c>
      <c r="CB13" s="1" t="s">
        <v>486</v>
      </c>
      <c r="CC13" s="1" t="s">
        <v>486</v>
      </c>
      <c r="CD13" s="1" t="s">
        <v>486</v>
      </c>
      <c r="CE13" s="1" t="s">
        <v>486</v>
      </c>
      <c r="CF13" s="1" t="s">
        <v>486</v>
      </c>
      <c r="CG13" s="1" t="s">
        <v>486</v>
      </c>
      <c r="CH13" s="1" t="s">
        <v>486</v>
      </c>
      <c r="CI13" s="1" t="s">
        <v>486</v>
      </c>
      <c r="CJ13" s="1" t="s">
        <v>486</v>
      </c>
      <c r="CK13" s="1" t="s">
        <v>486</v>
      </c>
      <c r="CL13" s="1" t="s">
        <v>486</v>
      </c>
      <c r="CM13" s="1" t="s">
        <v>486</v>
      </c>
      <c r="CN13" s="1" t="s">
        <v>486</v>
      </c>
      <c r="CO13" s="1" t="s">
        <v>486</v>
      </c>
      <c r="CP13" s="1" t="s">
        <v>486</v>
      </c>
      <c r="CQ13" s="1" t="s">
        <v>486</v>
      </c>
      <c r="CR13" s="1" t="s">
        <v>486</v>
      </c>
      <c r="CS13" s="1" t="s">
        <v>486</v>
      </c>
      <c r="CT13" s="1" t="s">
        <v>486</v>
      </c>
      <c r="CU13" s="1" t="s">
        <v>486</v>
      </c>
      <c r="CV13" s="1" t="s">
        <v>486</v>
      </c>
      <c r="CW13" s="1" t="s">
        <v>486</v>
      </c>
      <c r="CX13" s="1" t="s">
        <v>486</v>
      </c>
      <c r="CY13" s="1" t="s">
        <v>486</v>
      </c>
      <c r="CZ13" s="1" t="s">
        <v>486</v>
      </c>
      <c r="DA13" s="1" t="s">
        <v>486</v>
      </c>
    </row>
    <row r="14" spans="1:105" s="1" customFormat="1" ht="15" x14ac:dyDescent="0.25">
      <c r="A14" s="8"/>
      <c r="B14" s="8"/>
      <c r="C14" s="14">
        <v>43041</v>
      </c>
      <c r="D14" s="6">
        <v>42684</v>
      </c>
      <c r="E14" s="2"/>
      <c r="H14" s="1" t="s">
        <v>3158</v>
      </c>
      <c r="I14" s="1" t="s">
        <v>2283</v>
      </c>
      <c r="J14" s="1" t="s">
        <v>788</v>
      </c>
      <c r="L14" s="1" t="s">
        <v>3813</v>
      </c>
      <c r="M14" s="18" t="s">
        <v>761</v>
      </c>
      <c r="N14" s="34" t="s">
        <v>4757</v>
      </c>
      <c r="S14" s="1" t="s">
        <v>4401</v>
      </c>
      <c r="AD14" s="1" t="s">
        <v>669</v>
      </c>
      <c r="AE14" s="3"/>
      <c r="AG14" s="1" t="s">
        <v>481</v>
      </c>
      <c r="AH14" s="1" t="s">
        <v>481</v>
      </c>
      <c r="AJ14" s="1" t="s">
        <v>481</v>
      </c>
      <c r="AK14" s="1" t="s">
        <v>481</v>
      </c>
      <c r="AL14" s="1" t="s">
        <v>481</v>
      </c>
      <c r="BC14" s="1">
        <f t="shared" si="0"/>
        <v>5</v>
      </c>
    </row>
    <row r="15" spans="1:105" s="1" customFormat="1" ht="15" x14ac:dyDescent="0.25">
      <c r="A15" s="8"/>
      <c r="B15" s="8"/>
      <c r="C15" s="14">
        <v>43041</v>
      </c>
      <c r="D15" s="6">
        <v>42684</v>
      </c>
      <c r="E15" s="2"/>
      <c r="H15" s="1" t="s">
        <v>481</v>
      </c>
      <c r="I15" s="1" t="s">
        <v>2283</v>
      </c>
      <c r="J15" s="1" t="s">
        <v>669</v>
      </c>
      <c r="L15" s="1" t="s">
        <v>801</v>
      </c>
      <c r="M15" s="18" t="s">
        <v>800</v>
      </c>
      <c r="N15" s="34" t="s">
        <v>4758</v>
      </c>
      <c r="S15" s="1" t="s">
        <v>4402</v>
      </c>
      <c r="AD15" s="1" t="s">
        <v>788</v>
      </c>
      <c r="AE15" s="3"/>
      <c r="AG15" s="1" t="s">
        <v>481</v>
      </c>
      <c r="AH15" s="1" t="s">
        <v>481</v>
      </c>
      <c r="AJ15" s="1" t="s">
        <v>481</v>
      </c>
      <c r="AK15" s="1" t="s">
        <v>481</v>
      </c>
      <c r="AL15" s="1" t="s">
        <v>3158</v>
      </c>
      <c r="BC15" s="1">
        <f t="shared" si="0"/>
        <v>5</v>
      </c>
    </row>
    <row r="16" spans="1:105" s="1" customFormat="1" ht="15" x14ac:dyDescent="0.25">
      <c r="A16" s="8"/>
      <c r="C16" s="14">
        <v>43041</v>
      </c>
      <c r="D16" s="6"/>
      <c r="E16" s="2"/>
      <c r="G16" s="1" t="s">
        <v>3161</v>
      </c>
      <c r="H16" s="1" t="s">
        <v>481</v>
      </c>
      <c r="I16" s="1" t="s">
        <v>1912</v>
      </c>
      <c r="J16" s="1" t="s">
        <v>1913</v>
      </c>
      <c r="L16" s="1" t="s">
        <v>72</v>
      </c>
      <c r="M16" s="18" t="s">
        <v>1915</v>
      </c>
      <c r="N16" s="34" t="s">
        <v>2011</v>
      </c>
      <c r="O16" s="1" t="s">
        <v>533</v>
      </c>
      <c r="P16" s="1" t="s">
        <v>488</v>
      </c>
      <c r="Q16" s="1" t="s">
        <v>296</v>
      </c>
      <c r="S16" s="1" t="s">
        <v>4213</v>
      </c>
      <c r="AA16" s="1" t="s">
        <v>1914</v>
      </c>
      <c r="AD16" s="1" t="s">
        <v>1917</v>
      </c>
      <c r="AE16" s="3"/>
      <c r="AF16" s="1" t="s">
        <v>2564</v>
      </c>
      <c r="AG16" s="1" t="s">
        <v>481</v>
      </c>
      <c r="AH16" s="1" t="s">
        <v>481</v>
      </c>
      <c r="AJ16" s="1" t="s">
        <v>481</v>
      </c>
      <c r="AK16" s="1" t="s">
        <v>481</v>
      </c>
      <c r="AL16" s="1" t="s">
        <v>481</v>
      </c>
      <c r="AN16" s="1" t="s">
        <v>481</v>
      </c>
      <c r="AP16" s="1" t="s">
        <v>481</v>
      </c>
      <c r="AS16" s="1" t="s">
        <v>481</v>
      </c>
      <c r="AW16" s="1" t="s">
        <v>481</v>
      </c>
      <c r="AX16" s="1" t="s">
        <v>481</v>
      </c>
      <c r="BC16" s="1">
        <f t="shared" si="0"/>
        <v>10</v>
      </c>
    </row>
    <row r="17" spans="1:61" s="1" customFormat="1" ht="15" x14ac:dyDescent="0.25">
      <c r="A17" s="8"/>
      <c r="C17" s="14">
        <v>43041</v>
      </c>
      <c r="D17" s="6"/>
      <c r="E17" s="2"/>
      <c r="G17" s="1" t="s">
        <v>3161</v>
      </c>
      <c r="H17" s="1" t="s">
        <v>3158</v>
      </c>
      <c r="I17" s="1" t="s">
        <v>1912</v>
      </c>
      <c r="J17" s="1" t="s">
        <v>1917</v>
      </c>
      <c r="L17" s="1" t="s">
        <v>72</v>
      </c>
      <c r="M17" s="18" t="s">
        <v>806</v>
      </c>
      <c r="N17" s="34" t="s">
        <v>1064</v>
      </c>
      <c r="O17" s="1" t="s">
        <v>533</v>
      </c>
      <c r="P17" s="1" t="s">
        <v>488</v>
      </c>
      <c r="Q17" s="1" t="s">
        <v>296</v>
      </c>
      <c r="S17" s="1" t="s">
        <v>4213</v>
      </c>
      <c r="AA17" s="1" t="s">
        <v>1914</v>
      </c>
      <c r="AD17" s="1" t="s">
        <v>1913</v>
      </c>
      <c r="AE17" s="3"/>
      <c r="AF17" s="1" t="s">
        <v>2568</v>
      </c>
      <c r="AG17" s="1" t="s">
        <v>481</v>
      </c>
      <c r="AH17" s="1" t="s">
        <v>481</v>
      </c>
      <c r="AJ17" s="1" t="s">
        <v>481</v>
      </c>
      <c r="AK17" s="1" t="s">
        <v>481</v>
      </c>
      <c r="AL17" s="1" t="s">
        <v>481</v>
      </c>
      <c r="AN17" s="1" t="s">
        <v>481</v>
      </c>
      <c r="AP17" s="1" t="s">
        <v>481</v>
      </c>
      <c r="AS17" s="1" t="s">
        <v>481</v>
      </c>
      <c r="AW17" s="1" t="s">
        <v>481</v>
      </c>
      <c r="AX17" s="1" t="s">
        <v>481</v>
      </c>
      <c r="BC17" s="1">
        <f t="shared" si="0"/>
        <v>10</v>
      </c>
    </row>
    <row r="18" spans="1:61" s="1" customFormat="1" ht="15" x14ac:dyDescent="0.25">
      <c r="C18" s="14">
        <v>43041</v>
      </c>
      <c r="D18" s="6">
        <v>42656</v>
      </c>
      <c r="E18" s="2"/>
      <c r="G18" s="1" t="s">
        <v>3162</v>
      </c>
      <c r="H18" s="1" t="s">
        <v>481</v>
      </c>
      <c r="I18" s="1" t="s">
        <v>110</v>
      </c>
      <c r="J18" s="1" t="s">
        <v>4364</v>
      </c>
      <c r="L18" s="1" t="s">
        <v>111</v>
      </c>
      <c r="M18" s="18" t="s">
        <v>1650</v>
      </c>
      <c r="N18" s="34" t="s">
        <v>4759</v>
      </c>
      <c r="O18" s="1" t="s">
        <v>112</v>
      </c>
      <c r="P18" s="1" t="s">
        <v>113</v>
      </c>
      <c r="Q18" s="1" t="s">
        <v>296</v>
      </c>
      <c r="R18" s="1">
        <v>85132</v>
      </c>
      <c r="S18" s="1" t="s">
        <v>4213</v>
      </c>
      <c r="W18" s="1">
        <v>1</v>
      </c>
      <c r="AB18" s="1" t="s">
        <v>3196</v>
      </c>
      <c r="AC18" s="1" t="s">
        <v>3189</v>
      </c>
      <c r="AD18" s="2"/>
      <c r="AE18" s="3"/>
      <c r="AF18" s="1" t="s">
        <v>2392</v>
      </c>
      <c r="AG18" s="1" t="s">
        <v>481</v>
      </c>
      <c r="AL18" s="1" t="s">
        <v>481</v>
      </c>
      <c r="BA18" s="1" t="s">
        <v>481</v>
      </c>
      <c r="BC18" s="1">
        <f t="shared" si="0"/>
        <v>3</v>
      </c>
    </row>
    <row r="19" spans="1:61" s="1" customFormat="1" ht="15" x14ac:dyDescent="0.25">
      <c r="C19" s="14">
        <v>43041</v>
      </c>
      <c r="D19" s="6">
        <v>42656</v>
      </c>
      <c r="E19" s="2"/>
      <c r="G19" s="1" t="s">
        <v>3162</v>
      </c>
      <c r="H19" s="1" t="s">
        <v>3158</v>
      </c>
      <c r="I19" s="1" t="s">
        <v>110</v>
      </c>
      <c r="J19" s="1" t="s">
        <v>114</v>
      </c>
      <c r="L19" s="1" t="s">
        <v>115</v>
      </c>
      <c r="M19" s="18" t="s">
        <v>1650</v>
      </c>
      <c r="N19" s="34" t="s">
        <v>4760</v>
      </c>
      <c r="O19" s="1" t="s">
        <v>112</v>
      </c>
      <c r="P19" s="1" t="s">
        <v>113</v>
      </c>
      <c r="Q19" s="1" t="s">
        <v>296</v>
      </c>
      <c r="R19" s="1">
        <v>85132</v>
      </c>
      <c r="S19" s="1" t="s">
        <v>4712</v>
      </c>
      <c r="W19" s="1">
        <v>1</v>
      </c>
      <c r="AB19" s="1" t="s">
        <v>3196</v>
      </c>
      <c r="AC19" s="1" t="s">
        <v>3189</v>
      </c>
      <c r="AD19" s="2"/>
      <c r="AE19" s="3"/>
      <c r="AF19" s="1" t="s">
        <v>2388</v>
      </c>
      <c r="AG19" s="1" t="s">
        <v>481</v>
      </c>
      <c r="AL19" s="1" t="s">
        <v>481</v>
      </c>
      <c r="BA19" s="1" t="s">
        <v>481</v>
      </c>
      <c r="BC19" s="1">
        <f t="shared" si="0"/>
        <v>3</v>
      </c>
    </row>
    <row r="20" spans="1:61" s="1" customFormat="1" ht="15" x14ac:dyDescent="0.25">
      <c r="C20" s="14">
        <v>43041</v>
      </c>
      <c r="D20" s="6">
        <v>42670</v>
      </c>
      <c r="E20" s="2"/>
      <c r="F20" s="2" t="s">
        <v>4712</v>
      </c>
      <c r="H20" s="1" t="s">
        <v>481</v>
      </c>
      <c r="I20" s="1" t="s">
        <v>1242</v>
      </c>
      <c r="J20" s="1" t="s">
        <v>3048</v>
      </c>
      <c r="L20" s="1" t="s">
        <v>1243</v>
      </c>
      <c r="M20" s="18" t="s">
        <v>2172</v>
      </c>
      <c r="N20" s="34" t="s">
        <v>564</v>
      </c>
      <c r="O20" s="1" t="s">
        <v>1244</v>
      </c>
      <c r="P20" s="1" t="s">
        <v>488</v>
      </c>
      <c r="Q20" s="1" t="s">
        <v>296</v>
      </c>
      <c r="R20" s="1">
        <v>85208</v>
      </c>
      <c r="AD20" s="2"/>
      <c r="AE20" s="3"/>
      <c r="AG20" s="1" t="s">
        <v>481</v>
      </c>
      <c r="AP20" s="1" t="s">
        <v>3158</v>
      </c>
      <c r="AQ20" s="1" t="s">
        <v>481</v>
      </c>
      <c r="AR20" s="1" t="s">
        <v>481</v>
      </c>
      <c r="AS20" s="1" t="s">
        <v>481</v>
      </c>
      <c r="AT20" s="1" t="s">
        <v>3158</v>
      </c>
      <c r="AU20" s="1" t="s">
        <v>3158</v>
      </c>
      <c r="AV20" s="1" t="s">
        <v>3158</v>
      </c>
      <c r="AX20" s="1" t="s">
        <v>3158</v>
      </c>
      <c r="BC20" s="1">
        <f t="shared" si="0"/>
        <v>9</v>
      </c>
    </row>
    <row r="21" spans="1:61" s="1" customFormat="1" ht="15" x14ac:dyDescent="0.25">
      <c r="C21" s="14">
        <v>43041</v>
      </c>
      <c r="D21" s="6">
        <v>42670</v>
      </c>
      <c r="E21" s="2"/>
      <c r="F21" s="2"/>
      <c r="H21" s="1" t="s">
        <v>3158</v>
      </c>
      <c r="I21" s="1" t="s">
        <v>1242</v>
      </c>
      <c r="J21" s="1" t="s">
        <v>1536</v>
      </c>
      <c r="L21" s="1" t="s">
        <v>1243</v>
      </c>
      <c r="M21" s="4" t="s">
        <v>2172</v>
      </c>
      <c r="N21" s="34" t="s">
        <v>1065</v>
      </c>
      <c r="O21" s="1" t="s">
        <v>1244</v>
      </c>
      <c r="P21" s="1" t="s">
        <v>488</v>
      </c>
      <c r="Q21" s="1" t="s">
        <v>296</v>
      </c>
      <c r="R21" s="1">
        <v>85208</v>
      </c>
      <c r="AD21" s="2"/>
      <c r="AE21" s="3"/>
      <c r="AG21" s="1" t="s">
        <v>481</v>
      </c>
      <c r="AP21" s="1" t="s">
        <v>481</v>
      </c>
      <c r="AQ21" s="1" t="s">
        <v>481</v>
      </c>
      <c r="AR21" s="1" t="s">
        <v>481</v>
      </c>
      <c r="AS21" s="1" t="s">
        <v>481</v>
      </c>
      <c r="AT21" s="1" t="s">
        <v>481</v>
      </c>
      <c r="AU21" s="1" t="s">
        <v>481</v>
      </c>
      <c r="AV21" s="1" t="s">
        <v>481</v>
      </c>
      <c r="AX21" s="1" t="s">
        <v>481</v>
      </c>
      <c r="BC21" s="1">
        <f t="shared" si="0"/>
        <v>9</v>
      </c>
    </row>
    <row r="22" spans="1:61" s="1" customFormat="1" ht="15" x14ac:dyDescent="0.25">
      <c r="A22" s="8"/>
      <c r="D22" s="2"/>
      <c r="E22" s="2"/>
      <c r="G22" s="1" t="s">
        <v>3162</v>
      </c>
      <c r="H22" s="1" t="s">
        <v>481</v>
      </c>
      <c r="I22" s="1" t="s">
        <v>602</v>
      </c>
      <c r="J22" s="1" t="s">
        <v>849</v>
      </c>
      <c r="L22" s="1" t="s">
        <v>603</v>
      </c>
      <c r="M22" s="18" t="s">
        <v>635</v>
      </c>
      <c r="N22" s="34" t="s">
        <v>4768</v>
      </c>
      <c r="O22" s="1" t="s">
        <v>604</v>
      </c>
      <c r="P22" s="1" t="s">
        <v>3195</v>
      </c>
      <c r="Q22" s="1" t="s">
        <v>296</v>
      </c>
      <c r="R22" s="1">
        <v>85282</v>
      </c>
      <c r="S22" s="1" t="s">
        <v>4213</v>
      </c>
      <c r="AB22" s="1" t="s">
        <v>3175</v>
      </c>
      <c r="AC22" s="1" t="s">
        <v>3161</v>
      </c>
      <c r="AD22" s="2" t="s">
        <v>605</v>
      </c>
      <c r="AE22" s="3" t="s">
        <v>3161</v>
      </c>
      <c r="AF22" s="1" t="s">
        <v>2564</v>
      </c>
      <c r="BC22" s="1">
        <f t="shared" si="0"/>
        <v>0</v>
      </c>
    </row>
    <row r="23" spans="1:61" s="1" customFormat="1" ht="15" x14ac:dyDescent="0.25">
      <c r="D23" s="2"/>
      <c r="E23" s="2"/>
      <c r="G23" s="1" t="s">
        <v>3162</v>
      </c>
      <c r="H23" s="1" t="s">
        <v>3158</v>
      </c>
      <c r="I23" s="1" t="s">
        <v>605</v>
      </c>
      <c r="J23" s="1" t="s">
        <v>3939</v>
      </c>
      <c r="L23" s="1" t="s">
        <v>3841</v>
      </c>
      <c r="M23" s="18" t="s">
        <v>935</v>
      </c>
      <c r="N23" s="34" t="s">
        <v>4769</v>
      </c>
      <c r="O23" s="1" t="s">
        <v>3842</v>
      </c>
      <c r="P23" s="1" t="s">
        <v>924</v>
      </c>
      <c r="Q23" s="1" t="s">
        <v>296</v>
      </c>
      <c r="R23" s="1">
        <v>85257</v>
      </c>
      <c r="S23" s="1" t="s">
        <v>4213</v>
      </c>
      <c r="AB23" s="1" t="s">
        <v>3175</v>
      </c>
      <c r="AC23" s="1" t="s">
        <v>3161</v>
      </c>
      <c r="AD23" s="2" t="s">
        <v>602</v>
      </c>
      <c r="AE23" s="3" t="s">
        <v>3161</v>
      </c>
      <c r="AF23" s="1" t="s">
        <v>2564</v>
      </c>
      <c r="BC23" s="1">
        <f t="shared" si="0"/>
        <v>0</v>
      </c>
    </row>
    <row r="24" spans="1:61" s="1" customFormat="1" ht="15" x14ac:dyDescent="0.25">
      <c r="A24" s="6">
        <v>42691</v>
      </c>
      <c r="D24" s="6">
        <v>42691</v>
      </c>
      <c r="E24" s="2"/>
      <c r="H24" s="1" t="s">
        <v>481</v>
      </c>
      <c r="I24" s="1" t="s">
        <v>99</v>
      </c>
      <c r="J24" s="1" t="s">
        <v>2152</v>
      </c>
      <c r="L24" s="1" t="s">
        <v>1196</v>
      </c>
      <c r="M24" s="18" t="s">
        <v>100</v>
      </c>
      <c r="N24" s="34" t="s">
        <v>1066</v>
      </c>
      <c r="O24" s="1" t="s">
        <v>102</v>
      </c>
      <c r="P24" s="1" t="s">
        <v>488</v>
      </c>
      <c r="Q24" s="1" t="s">
        <v>296</v>
      </c>
      <c r="R24" s="1">
        <v>85206</v>
      </c>
      <c r="S24" s="1" t="s">
        <v>4213</v>
      </c>
      <c r="AD24" s="2"/>
      <c r="AE24" s="3"/>
      <c r="AF24" s="1" t="s">
        <v>2564</v>
      </c>
      <c r="BC24" s="1">
        <f t="shared" si="0"/>
        <v>0</v>
      </c>
      <c r="BF24" s="1" t="s">
        <v>4712</v>
      </c>
      <c r="BG24" s="1" t="s">
        <v>4712</v>
      </c>
    </row>
    <row r="25" spans="1:61" s="1" customFormat="1" ht="15" x14ac:dyDescent="0.25">
      <c r="A25" s="6">
        <v>42691</v>
      </c>
      <c r="D25" s="6">
        <v>42691</v>
      </c>
      <c r="E25" s="2"/>
      <c r="H25" s="1" t="s">
        <v>3158</v>
      </c>
      <c r="I25" s="1" t="s">
        <v>99</v>
      </c>
      <c r="J25" s="1" t="s">
        <v>103</v>
      </c>
      <c r="L25" s="1" t="s">
        <v>1196</v>
      </c>
      <c r="M25" s="18" t="s">
        <v>100</v>
      </c>
      <c r="N25" s="34" t="s">
        <v>1067</v>
      </c>
      <c r="O25" s="1" t="s">
        <v>102</v>
      </c>
      <c r="P25" s="1" t="s">
        <v>488</v>
      </c>
      <c r="Q25" s="1" t="s">
        <v>296</v>
      </c>
      <c r="R25" s="1">
        <v>85206</v>
      </c>
      <c r="S25" s="1" t="s">
        <v>4712</v>
      </c>
      <c r="AD25" s="2"/>
      <c r="AE25" s="3"/>
      <c r="AF25" s="1" t="s">
        <v>2568</v>
      </c>
      <c r="BC25" s="1">
        <f t="shared" si="0"/>
        <v>0</v>
      </c>
      <c r="BF25" s="1" t="s">
        <v>4712</v>
      </c>
      <c r="BG25" s="1" t="s">
        <v>4712</v>
      </c>
    </row>
    <row r="26" spans="1:61" s="1" customFormat="1" ht="15" x14ac:dyDescent="0.25">
      <c r="A26" s="28"/>
      <c r="D26" s="6"/>
      <c r="E26" s="2"/>
      <c r="G26" s="1" t="s">
        <v>3162</v>
      </c>
      <c r="H26" s="1" t="s">
        <v>481</v>
      </c>
      <c r="I26" s="1" t="s">
        <v>3177</v>
      </c>
      <c r="J26" s="1" t="s">
        <v>3178</v>
      </c>
      <c r="L26" s="1" t="s">
        <v>3180</v>
      </c>
      <c r="M26" s="18" t="s">
        <v>3179</v>
      </c>
      <c r="N26" s="34" t="s">
        <v>4773</v>
      </c>
      <c r="O26" s="1" t="s">
        <v>3181</v>
      </c>
      <c r="P26" s="1" t="s">
        <v>3182</v>
      </c>
      <c r="Q26" s="1" t="s">
        <v>296</v>
      </c>
      <c r="R26" s="1">
        <v>85233</v>
      </c>
      <c r="S26" s="1" t="s">
        <v>4213</v>
      </c>
      <c r="W26" s="1">
        <v>1</v>
      </c>
      <c r="AB26" s="1" t="s">
        <v>3175</v>
      </c>
      <c r="AC26" s="1" t="s">
        <v>3161</v>
      </c>
      <c r="AD26" s="2" t="s">
        <v>3176</v>
      </c>
      <c r="AE26" s="3" t="s">
        <v>3161</v>
      </c>
      <c r="AF26" s="1" t="s">
        <v>2564</v>
      </c>
      <c r="BC26" s="1">
        <f t="shared" si="0"/>
        <v>0</v>
      </c>
    </row>
    <row r="27" spans="1:61" s="1" customFormat="1" ht="15" x14ac:dyDescent="0.25">
      <c r="A27" s="2"/>
      <c r="D27" s="2"/>
      <c r="E27" s="2"/>
      <c r="G27" s="1" t="s">
        <v>3162</v>
      </c>
      <c r="H27" s="1" t="s">
        <v>3158</v>
      </c>
      <c r="I27" s="1" t="s">
        <v>3176</v>
      </c>
      <c r="J27" s="1" t="s">
        <v>1421</v>
      </c>
      <c r="L27" s="1" t="s">
        <v>1422</v>
      </c>
      <c r="M27" s="18"/>
      <c r="N27" s="34" t="s">
        <v>4770</v>
      </c>
      <c r="O27" s="1" t="s">
        <v>1423</v>
      </c>
      <c r="P27" s="1" t="s">
        <v>924</v>
      </c>
      <c r="Q27" s="1" t="s">
        <v>296</v>
      </c>
      <c r="R27" s="1">
        <v>85257</v>
      </c>
      <c r="W27" s="1">
        <v>1</v>
      </c>
      <c r="AD27" s="1" t="s">
        <v>3175</v>
      </c>
      <c r="AE27" s="1" t="s">
        <v>1420</v>
      </c>
      <c r="AF27" s="2" t="s">
        <v>3177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1">
        <f t="shared" si="0"/>
        <v>0</v>
      </c>
      <c r="BD27" s="3" t="s">
        <v>3161</v>
      </c>
    </row>
    <row r="28" spans="1:61" s="1" customFormat="1" ht="15" x14ac:dyDescent="0.25">
      <c r="A28" s="6">
        <v>42670</v>
      </c>
      <c r="D28" s="6">
        <v>42670</v>
      </c>
      <c r="E28" s="2"/>
      <c r="F28" s="2"/>
      <c r="H28" s="1" t="s">
        <v>3158</v>
      </c>
      <c r="I28" s="1" t="s">
        <v>1793</v>
      </c>
      <c r="J28" s="1" t="s">
        <v>3470</v>
      </c>
      <c r="K28" s="1">
        <v>1</v>
      </c>
      <c r="L28" s="1" t="s">
        <v>3402</v>
      </c>
      <c r="M28" s="18"/>
      <c r="N28" s="34" t="s">
        <v>1068</v>
      </c>
      <c r="O28" s="1" t="s">
        <v>5168</v>
      </c>
      <c r="P28" s="1" t="s">
        <v>488</v>
      </c>
      <c r="Q28" s="1" t="s">
        <v>296</v>
      </c>
      <c r="R28" s="1">
        <v>85206</v>
      </c>
      <c r="AD28" s="1" t="s">
        <v>493</v>
      </c>
      <c r="AE28" s="3"/>
      <c r="BC28" s="1">
        <f t="shared" si="0"/>
        <v>0</v>
      </c>
    </row>
    <row r="29" spans="1:61" s="1" customFormat="1" ht="15" x14ac:dyDescent="0.25">
      <c r="A29" s="6">
        <v>42670</v>
      </c>
      <c r="D29" s="6">
        <v>42670</v>
      </c>
      <c r="E29" s="2"/>
      <c r="F29" s="2" t="s">
        <v>297</v>
      </c>
      <c r="G29" s="1" t="s">
        <v>3161</v>
      </c>
      <c r="H29" s="1" t="s">
        <v>481</v>
      </c>
      <c r="I29" s="1" t="s">
        <v>493</v>
      </c>
      <c r="J29" s="1" t="s">
        <v>1532</v>
      </c>
      <c r="K29" s="1">
        <v>1</v>
      </c>
      <c r="L29" s="1" t="s">
        <v>1792</v>
      </c>
      <c r="M29" s="18"/>
      <c r="N29" s="34" t="s">
        <v>1069</v>
      </c>
      <c r="O29" s="1" t="s">
        <v>5168</v>
      </c>
      <c r="P29" s="1" t="s">
        <v>488</v>
      </c>
      <c r="Q29" s="1" t="s">
        <v>296</v>
      </c>
      <c r="R29" s="1">
        <v>85206</v>
      </c>
      <c r="T29" s="14">
        <v>9550</v>
      </c>
      <c r="AA29" s="1" t="s">
        <v>3402</v>
      </c>
      <c r="AD29" s="1" t="s">
        <v>1793</v>
      </c>
      <c r="AE29" s="3"/>
      <c r="BC29" s="1">
        <f t="shared" si="0"/>
        <v>0</v>
      </c>
    </row>
    <row r="30" spans="1:61" s="1" customFormat="1" ht="15" x14ac:dyDescent="0.25">
      <c r="A30" s="6">
        <v>42670</v>
      </c>
      <c r="D30" s="6">
        <v>42670</v>
      </c>
      <c r="E30" s="2"/>
      <c r="G30" s="1" t="s">
        <v>3161</v>
      </c>
      <c r="H30" s="1" t="s">
        <v>481</v>
      </c>
      <c r="I30" s="1" t="s">
        <v>2614</v>
      </c>
      <c r="J30" s="1" t="s">
        <v>4346</v>
      </c>
      <c r="K30" s="1">
        <v>1</v>
      </c>
      <c r="L30" s="1" t="s">
        <v>796</v>
      </c>
      <c r="M30" s="18" t="s">
        <v>3695</v>
      </c>
      <c r="N30" s="34" t="s">
        <v>4771</v>
      </c>
      <c r="O30" s="1" t="s">
        <v>1995</v>
      </c>
      <c r="P30" s="1" t="s">
        <v>488</v>
      </c>
      <c r="Q30" s="1" t="s">
        <v>296</v>
      </c>
      <c r="R30" s="1">
        <v>85209</v>
      </c>
      <c r="S30" s="1" t="s">
        <v>4213</v>
      </c>
      <c r="AA30" s="1" t="s">
        <v>795</v>
      </c>
      <c r="AB30" s="1" t="s">
        <v>3196</v>
      </c>
      <c r="AC30" s="1" t="s">
        <v>3161</v>
      </c>
      <c r="AD30" s="2"/>
      <c r="AE30" s="3"/>
      <c r="AF30" s="1" t="s">
        <v>2388</v>
      </c>
      <c r="AL30" s="1" t="s">
        <v>3162</v>
      </c>
      <c r="AN30" s="1" t="s">
        <v>3162</v>
      </c>
      <c r="AP30" s="1" t="s">
        <v>3162</v>
      </c>
      <c r="AS30" s="1" t="s">
        <v>3162</v>
      </c>
      <c r="AW30" s="1" t="s">
        <v>3162</v>
      </c>
      <c r="AX30" s="1" t="s">
        <v>3162</v>
      </c>
      <c r="BA30" s="1" t="s">
        <v>3162</v>
      </c>
      <c r="BB30" s="1" t="s">
        <v>3162</v>
      </c>
      <c r="BC30" s="1">
        <f t="shared" si="0"/>
        <v>8</v>
      </c>
    </row>
    <row r="31" spans="1:61" s="1" customFormat="1" ht="15" x14ac:dyDescent="0.25">
      <c r="A31" s="6">
        <v>42670</v>
      </c>
      <c r="D31" s="6">
        <v>42670</v>
      </c>
      <c r="E31" s="2"/>
      <c r="G31" s="1" t="s">
        <v>3161</v>
      </c>
      <c r="H31" s="1" t="s">
        <v>3158</v>
      </c>
      <c r="I31" s="1" t="s">
        <v>2614</v>
      </c>
      <c r="J31" s="1" t="s">
        <v>371</v>
      </c>
      <c r="K31" s="1">
        <v>1</v>
      </c>
      <c r="L31" s="1" t="s">
        <v>796</v>
      </c>
      <c r="M31" s="18" t="s">
        <v>3695</v>
      </c>
      <c r="N31" s="34" t="s">
        <v>4772</v>
      </c>
      <c r="O31" s="1" t="s">
        <v>1995</v>
      </c>
      <c r="P31" s="1" t="s">
        <v>488</v>
      </c>
      <c r="Q31" s="1" t="s">
        <v>296</v>
      </c>
      <c r="R31" s="1">
        <v>85209</v>
      </c>
      <c r="S31" s="1" t="s">
        <v>4712</v>
      </c>
      <c r="AA31" s="1" t="s">
        <v>796</v>
      </c>
      <c r="AB31" s="1" t="s">
        <v>3196</v>
      </c>
      <c r="AC31" s="1" t="s">
        <v>3694</v>
      </c>
      <c r="AD31" s="2" t="s">
        <v>786</v>
      </c>
      <c r="AE31" s="3"/>
      <c r="AF31" s="1" t="s">
        <v>2392</v>
      </c>
      <c r="AL31" s="1" t="s">
        <v>3162</v>
      </c>
      <c r="AN31" s="1" t="s">
        <v>3158</v>
      </c>
      <c r="AP31" s="1" t="s">
        <v>3162</v>
      </c>
      <c r="AS31" s="1" t="s">
        <v>3162</v>
      </c>
      <c r="AW31" s="1" t="s">
        <v>3162</v>
      </c>
      <c r="AX31" s="1" t="s">
        <v>3162</v>
      </c>
      <c r="BA31" s="1" t="s">
        <v>3162</v>
      </c>
      <c r="BB31" s="1" t="s">
        <v>3162</v>
      </c>
      <c r="BC31" s="1">
        <f t="shared" si="0"/>
        <v>8</v>
      </c>
    </row>
    <row r="32" spans="1:61" s="1" customFormat="1" ht="15" x14ac:dyDescent="0.25">
      <c r="D32" s="2"/>
      <c r="E32" s="2"/>
      <c r="G32" s="1" t="s">
        <v>3161</v>
      </c>
      <c r="H32" s="1" t="s">
        <v>3158</v>
      </c>
      <c r="I32" s="1" t="s">
        <v>2100</v>
      </c>
      <c r="J32" s="1" t="s">
        <v>2101</v>
      </c>
      <c r="L32" s="1" t="s">
        <v>816</v>
      </c>
      <c r="M32" s="18" t="s">
        <v>2103</v>
      </c>
      <c r="N32" s="34" t="s">
        <v>4784</v>
      </c>
      <c r="O32" s="1" t="s">
        <v>2102</v>
      </c>
      <c r="P32" s="1" t="s">
        <v>488</v>
      </c>
      <c r="Q32" s="1" t="s">
        <v>296</v>
      </c>
      <c r="R32" s="1">
        <v>85215</v>
      </c>
      <c r="S32" s="1" t="s">
        <v>4712</v>
      </c>
      <c r="AA32" s="1" t="s">
        <v>817</v>
      </c>
      <c r="AD32" s="2"/>
      <c r="AE32" s="3" t="s">
        <v>3161</v>
      </c>
      <c r="AF32" s="1" t="s">
        <v>2388</v>
      </c>
      <c r="BC32" s="1">
        <f t="shared" si="0"/>
        <v>0</v>
      </c>
      <c r="BF32" s="1" t="s">
        <v>4712</v>
      </c>
      <c r="BG32" s="1" t="s">
        <v>4712</v>
      </c>
      <c r="BI32" s="1" t="s">
        <v>4712</v>
      </c>
    </row>
    <row r="33" spans="1:62" s="1" customFormat="1" ht="15" x14ac:dyDescent="0.25">
      <c r="D33" s="2"/>
      <c r="E33" s="2"/>
      <c r="G33" s="1" t="s">
        <v>3161</v>
      </c>
      <c r="H33" s="1" t="s">
        <v>481</v>
      </c>
      <c r="I33" s="1" t="s">
        <v>2100</v>
      </c>
      <c r="J33" s="1" t="s">
        <v>2104</v>
      </c>
      <c r="L33" s="1" t="s">
        <v>816</v>
      </c>
      <c r="M33" s="18" t="s">
        <v>2103</v>
      </c>
      <c r="N33" s="34" t="s">
        <v>4785</v>
      </c>
      <c r="O33" s="1" t="s">
        <v>2102</v>
      </c>
      <c r="P33" s="1" t="s">
        <v>488</v>
      </c>
      <c r="Q33" s="1" t="s">
        <v>296</v>
      </c>
      <c r="R33" s="1">
        <v>85215</v>
      </c>
      <c r="S33" s="1" t="s">
        <v>4213</v>
      </c>
      <c r="AA33" s="1" t="s">
        <v>818</v>
      </c>
      <c r="AD33" s="2"/>
      <c r="AE33" s="3" t="s">
        <v>3161</v>
      </c>
      <c r="AF33" s="1" t="s">
        <v>2392</v>
      </c>
      <c r="BC33" s="1">
        <f t="shared" si="0"/>
        <v>0</v>
      </c>
      <c r="BF33" s="1" t="s">
        <v>4712</v>
      </c>
      <c r="BG33" s="1" t="s">
        <v>4712</v>
      </c>
      <c r="BI33" s="1" t="s">
        <v>4712</v>
      </c>
    </row>
    <row r="34" spans="1:62" s="1" customFormat="1" ht="15" x14ac:dyDescent="0.25">
      <c r="A34" s="8"/>
      <c r="B34" s="8"/>
      <c r="C34" s="14">
        <v>43125</v>
      </c>
      <c r="D34" s="6"/>
      <c r="E34" s="2"/>
      <c r="G34" s="1" t="s">
        <v>3161</v>
      </c>
      <c r="H34" s="1" t="s">
        <v>3158</v>
      </c>
      <c r="I34" s="1" t="s">
        <v>338</v>
      </c>
      <c r="J34" s="1" t="s">
        <v>1604</v>
      </c>
      <c r="L34" s="1" t="s">
        <v>4926</v>
      </c>
      <c r="M34" s="18" t="s">
        <v>871</v>
      </c>
      <c r="N34" s="34" t="s">
        <v>4764</v>
      </c>
      <c r="O34" s="1" t="s">
        <v>534</v>
      </c>
      <c r="P34" s="1" t="s">
        <v>340</v>
      </c>
      <c r="Q34" s="1" t="s">
        <v>341</v>
      </c>
      <c r="R34" s="1">
        <v>62675</v>
      </c>
      <c r="S34" s="1" t="s">
        <v>4712</v>
      </c>
      <c r="AA34" s="1" t="s">
        <v>342</v>
      </c>
      <c r="AB34" s="1" t="s">
        <v>3175</v>
      </c>
      <c r="AC34" s="1" t="s">
        <v>3161</v>
      </c>
      <c r="AD34" s="2"/>
      <c r="AE34" s="3" t="s">
        <v>3161</v>
      </c>
      <c r="AF34" s="1" t="s">
        <v>2388</v>
      </c>
      <c r="AR34" s="1" t="s">
        <v>481</v>
      </c>
      <c r="AS34" s="1" t="s">
        <v>481</v>
      </c>
      <c r="AU34" s="1" t="s">
        <v>481</v>
      </c>
      <c r="AV34" s="1" t="s">
        <v>481</v>
      </c>
      <c r="AW34" s="1" t="s">
        <v>481</v>
      </c>
      <c r="BC34" s="1">
        <f t="shared" si="0"/>
        <v>5</v>
      </c>
    </row>
    <row r="35" spans="1:62" s="1" customFormat="1" ht="15" x14ac:dyDescent="0.25">
      <c r="A35" s="8"/>
      <c r="C35" s="14">
        <v>43125</v>
      </c>
      <c r="D35" s="6"/>
      <c r="E35" s="2"/>
      <c r="G35" s="1" t="s">
        <v>3161</v>
      </c>
      <c r="H35" s="1" t="s">
        <v>481</v>
      </c>
      <c r="I35" s="1" t="s">
        <v>338</v>
      </c>
      <c r="J35" s="1" t="s">
        <v>1549</v>
      </c>
      <c r="L35" s="1" t="s">
        <v>4926</v>
      </c>
      <c r="M35" s="18" t="s">
        <v>871</v>
      </c>
      <c r="N35" s="34" t="s">
        <v>4765</v>
      </c>
      <c r="O35" s="1" t="s">
        <v>534</v>
      </c>
      <c r="P35" s="1" t="s">
        <v>340</v>
      </c>
      <c r="Q35" s="1" t="s">
        <v>341</v>
      </c>
      <c r="R35" s="1">
        <v>62675</v>
      </c>
      <c r="S35" s="1" t="s">
        <v>4213</v>
      </c>
      <c r="AA35" s="1" t="s">
        <v>342</v>
      </c>
      <c r="AB35" s="1" t="s">
        <v>3175</v>
      </c>
      <c r="AC35" s="1" t="s">
        <v>343</v>
      </c>
      <c r="AD35" s="2" t="s">
        <v>1604</v>
      </c>
      <c r="AE35" s="3" t="s">
        <v>3161</v>
      </c>
      <c r="AF35" s="1" t="s">
        <v>2392</v>
      </c>
      <c r="AR35" s="1" t="s">
        <v>481</v>
      </c>
      <c r="AS35" s="1" t="s">
        <v>481</v>
      </c>
      <c r="AU35" s="1" t="s">
        <v>481</v>
      </c>
      <c r="AV35" s="1" t="s">
        <v>481</v>
      </c>
      <c r="AW35" s="1" t="s">
        <v>481</v>
      </c>
      <c r="BC35" s="1">
        <f t="shared" si="0"/>
        <v>5</v>
      </c>
    </row>
    <row r="36" spans="1:62" s="1" customFormat="1" ht="15" x14ac:dyDescent="0.25">
      <c r="A36" s="6"/>
      <c r="D36" s="2"/>
      <c r="E36" s="2"/>
      <c r="H36" s="1" t="s">
        <v>3158</v>
      </c>
      <c r="I36" s="1" t="s">
        <v>1601</v>
      </c>
      <c r="J36" s="1" t="s">
        <v>4485</v>
      </c>
      <c r="M36" s="18"/>
      <c r="N36" s="34" t="s">
        <v>1071</v>
      </c>
      <c r="W36" s="1">
        <v>1</v>
      </c>
      <c r="AD36" s="2"/>
      <c r="AE36" s="3"/>
      <c r="BC36" s="1">
        <f t="shared" si="0"/>
        <v>0</v>
      </c>
    </row>
    <row r="37" spans="1:62" s="1" customFormat="1" ht="15" x14ac:dyDescent="0.25">
      <c r="A37" s="6"/>
      <c r="D37" s="2"/>
      <c r="E37" s="2"/>
      <c r="J37" s="1" t="s">
        <v>3045</v>
      </c>
      <c r="M37" s="18"/>
      <c r="N37" s="34" t="s">
        <v>1070</v>
      </c>
      <c r="AD37" s="2"/>
      <c r="AE37" s="3"/>
    </row>
    <row r="38" spans="1:62" s="1" customFormat="1" ht="15" x14ac:dyDescent="0.25">
      <c r="A38" s="6"/>
      <c r="D38" s="2"/>
      <c r="E38" s="2"/>
      <c r="J38" s="1" t="s">
        <v>4593</v>
      </c>
      <c r="M38" s="18"/>
      <c r="N38" s="34" t="s">
        <v>1072</v>
      </c>
      <c r="AD38" s="2"/>
      <c r="AE38" s="3"/>
    </row>
    <row r="39" spans="1:62" s="1" customFormat="1" ht="15" x14ac:dyDescent="0.25">
      <c r="A39" s="1" t="s">
        <v>5077</v>
      </c>
      <c r="D39" s="2"/>
      <c r="E39" s="2"/>
      <c r="H39" s="1" t="s">
        <v>481</v>
      </c>
      <c r="I39" s="1" t="s">
        <v>2668</v>
      </c>
      <c r="J39" s="1" t="s">
        <v>2669</v>
      </c>
      <c r="L39" s="1" t="s">
        <v>5079</v>
      </c>
      <c r="M39" s="18"/>
      <c r="N39" s="34" t="s">
        <v>4761</v>
      </c>
      <c r="O39" s="19" t="s">
        <v>5078</v>
      </c>
      <c r="P39" s="1" t="s">
        <v>5031</v>
      </c>
      <c r="Q39" s="1" t="s">
        <v>296</v>
      </c>
      <c r="R39" s="1">
        <v>85120</v>
      </c>
      <c r="AB39" s="2"/>
      <c r="AC39" s="3"/>
    </row>
    <row r="40" spans="1:62" s="1" customFormat="1" ht="15" x14ac:dyDescent="0.25">
      <c r="A40" s="6">
        <v>42677</v>
      </c>
      <c r="D40" s="6">
        <v>42677</v>
      </c>
      <c r="E40" s="2"/>
      <c r="G40" s="1" t="s">
        <v>3162</v>
      </c>
      <c r="H40" s="1" t="s">
        <v>481</v>
      </c>
      <c r="I40" s="1" t="s">
        <v>2614</v>
      </c>
      <c r="J40" s="1" t="s">
        <v>2615</v>
      </c>
      <c r="L40" s="1" t="s">
        <v>1195</v>
      </c>
      <c r="M40" s="18" t="s">
        <v>2616</v>
      </c>
      <c r="N40" s="34" t="s">
        <v>4762</v>
      </c>
      <c r="O40" s="1" t="s">
        <v>3693</v>
      </c>
      <c r="P40" s="1" t="s">
        <v>3182</v>
      </c>
      <c r="Q40" s="1" t="s">
        <v>296</v>
      </c>
      <c r="R40" s="1">
        <v>85234</v>
      </c>
      <c r="U40" s="1">
        <v>1</v>
      </c>
      <c r="AD40" s="2" t="s">
        <v>3717</v>
      </c>
      <c r="AE40" s="3" t="s">
        <v>3161</v>
      </c>
      <c r="AF40" s="1" t="s">
        <v>2564</v>
      </c>
      <c r="BC40" s="1">
        <f>COUNTA(AG40:BB40)</f>
        <v>0</v>
      </c>
    </row>
    <row r="41" spans="1:62" s="1" customFormat="1" ht="15" x14ac:dyDescent="0.25">
      <c r="A41" s="6">
        <v>42677</v>
      </c>
      <c r="B41" s="8"/>
      <c r="D41" s="6">
        <v>42677</v>
      </c>
      <c r="E41" s="2"/>
      <c r="G41" s="1" t="s">
        <v>3162</v>
      </c>
      <c r="H41" s="1" t="s">
        <v>3158</v>
      </c>
      <c r="I41" s="1" t="s">
        <v>3211</v>
      </c>
      <c r="J41" s="1" t="s">
        <v>3311</v>
      </c>
      <c r="L41" s="1" t="s">
        <v>3956</v>
      </c>
      <c r="M41" s="18" t="s">
        <v>3212</v>
      </c>
      <c r="N41" s="34" t="s">
        <v>1073</v>
      </c>
      <c r="O41" s="1" t="s">
        <v>3957</v>
      </c>
      <c r="P41" s="1" t="s">
        <v>488</v>
      </c>
      <c r="Q41" s="1" t="s">
        <v>296</v>
      </c>
      <c r="R41" s="1">
        <v>85205</v>
      </c>
      <c r="U41" s="1">
        <v>1</v>
      </c>
      <c r="AB41" s="1" t="s">
        <v>3196</v>
      </c>
      <c r="AC41" s="1" t="s">
        <v>3161</v>
      </c>
      <c r="AD41" s="2" t="s">
        <v>2368</v>
      </c>
      <c r="AE41" s="3"/>
      <c r="AF41" s="1" t="s">
        <v>2388</v>
      </c>
    </row>
    <row r="42" spans="1:62" s="1" customFormat="1" ht="15" x14ac:dyDescent="0.25">
      <c r="D42" s="2"/>
      <c r="E42" s="2"/>
      <c r="G42" s="1" t="s">
        <v>3162</v>
      </c>
      <c r="H42" s="1" t="s">
        <v>3158</v>
      </c>
      <c r="I42" s="1" t="s">
        <v>2748</v>
      </c>
      <c r="J42" s="1" t="s">
        <v>2756</v>
      </c>
      <c r="L42" s="1" t="s">
        <v>2754</v>
      </c>
      <c r="M42" s="4" t="s">
        <v>4050</v>
      </c>
      <c r="N42" s="34" t="s">
        <v>4763</v>
      </c>
      <c r="O42" s="1" t="s">
        <v>5179</v>
      </c>
      <c r="P42" s="1" t="s">
        <v>488</v>
      </c>
      <c r="Q42" s="1" t="s">
        <v>296</v>
      </c>
      <c r="R42" s="1">
        <v>85209</v>
      </c>
      <c r="S42" s="1" t="s">
        <v>4213</v>
      </c>
      <c r="AB42" s="1" t="s">
        <v>3160</v>
      </c>
      <c r="AC42" s="1" t="s">
        <v>3161</v>
      </c>
      <c r="AD42" s="2"/>
      <c r="AE42" s="3" t="s">
        <v>3161</v>
      </c>
      <c r="AF42" s="1" t="s">
        <v>2388</v>
      </c>
      <c r="BC42" s="1">
        <f>COUNTA(AG42:BB42)</f>
        <v>0</v>
      </c>
    </row>
    <row r="43" spans="1:62" s="1" customFormat="1" ht="15" x14ac:dyDescent="0.25">
      <c r="D43" s="2"/>
      <c r="E43" s="2"/>
      <c r="G43" s="1" t="s">
        <v>3162</v>
      </c>
      <c r="H43" s="1" t="s">
        <v>3158</v>
      </c>
      <c r="I43" s="1" t="s">
        <v>3843</v>
      </c>
      <c r="J43" s="1" t="s">
        <v>3844</v>
      </c>
      <c r="L43" s="1" t="s">
        <v>4183</v>
      </c>
      <c r="M43" s="18" t="s">
        <v>3845</v>
      </c>
      <c r="N43" s="34" t="s">
        <v>4754</v>
      </c>
      <c r="O43" s="1" t="s">
        <v>3848</v>
      </c>
      <c r="P43" s="1" t="s">
        <v>488</v>
      </c>
      <c r="Q43" s="1" t="s">
        <v>296</v>
      </c>
      <c r="R43" s="1">
        <v>85206</v>
      </c>
      <c r="S43" s="1" t="s">
        <v>4213</v>
      </c>
      <c r="AB43" s="1" t="s">
        <v>3196</v>
      </c>
      <c r="AC43" s="1" t="s">
        <v>3361</v>
      </c>
      <c r="AD43" s="2"/>
      <c r="AE43" s="3"/>
      <c r="AF43" s="1" t="s">
        <v>2392</v>
      </c>
      <c r="BC43" s="1">
        <f>COUNTA(AG43:BB43)</f>
        <v>0</v>
      </c>
      <c r="BF43" s="1" t="s">
        <v>4712</v>
      </c>
      <c r="BG43" s="1" t="s">
        <v>4712</v>
      </c>
      <c r="BH43" s="1" t="s">
        <v>4712</v>
      </c>
      <c r="BJ43" s="1" t="s">
        <v>4712</v>
      </c>
    </row>
    <row r="44" spans="1:62" s="1" customFormat="1" ht="15" x14ac:dyDescent="0.25">
      <c r="A44" s="1" t="s">
        <v>2136</v>
      </c>
      <c r="D44" s="2"/>
      <c r="E44" s="2"/>
      <c r="G44" s="1" t="s">
        <v>3162</v>
      </c>
      <c r="H44" s="1" t="s">
        <v>481</v>
      </c>
      <c r="I44" s="1" t="s">
        <v>3843</v>
      </c>
      <c r="J44" s="1" t="s">
        <v>706</v>
      </c>
      <c r="L44" s="1" t="s">
        <v>4183</v>
      </c>
      <c r="M44" s="18" t="s">
        <v>3845</v>
      </c>
      <c r="N44" s="34" t="s">
        <v>1074</v>
      </c>
      <c r="O44" s="1" t="s">
        <v>3848</v>
      </c>
      <c r="P44" s="1" t="s">
        <v>488</v>
      </c>
      <c r="Q44" s="1" t="s">
        <v>296</v>
      </c>
      <c r="R44" s="1">
        <v>85206</v>
      </c>
      <c r="T44" s="14">
        <v>12128</v>
      </c>
      <c r="AB44" s="1" t="s">
        <v>3196</v>
      </c>
      <c r="AC44" s="1" t="s">
        <v>3161</v>
      </c>
      <c r="AD44" s="2"/>
      <c r="AE44" s="3"/>
      <c r="AF44" s="1" t="s">
        <v>2388</v>
      </c>
      <c r="BF44" s="1" t="s">
        <v>4712</v>
      </c>
      <c r="BG44" s="1" t="s">
        <v>4712</v>
      </c>
      <c r="BH44" s="1" t="s">
        <v>4712</v>
      </c>
      <c r="BJ44" s="1" t="s">
        <v>4712</v>
      </c>
    </row>
    <row r="45" spans="1:62" s="1" customFormat="1" ht="15" x14ac:dyDescent="0.25">
      <c r="D45" s="6"/>
      <c r="E45" s="2"/>
      <c r="I45" s="1" t="s">
        <v>4777</v>
      </c>
      <c r="J45" s="1" t="s">
        <v>2728</v>
      </c>
      <c r="M45" s="18"/>
      <c r="N45" s="34" t="s">
        <v>1075</v>
      </c>
      <c r="AD45" s="2"/>
      <c r="AE45" s="3"/>
    </row>
    <row r="46" spans="1:62" s="1" customFormat="1" ht="15" x14ac:dyDescent="0.25">
      <c r="D46" s="6"/>
      <c r="E46" s="2"/>
      <c r="I46" s="1" t="s">
        <v>4777</v>
      </c>
      <c r="J46" s="1" t="s">
        <v>371</v>
      </c>
      <c r="M46" s="18"/>
      <c r="N46" s="34" t="s">
        <v>1076</v>
      </c>
      <c r="AD46" s="2"/>
      <c r="AE46" s="3"/>
    </row>
    <row r="47" spans="1:62" s="1" customFormat="1" ht="15" x14ac:dyDescent="0.25">
      <c r="D47" s="2"/>
      <c r="E47" s="2"/>
      <c r="F47" s="1" t="s">
        <v>297</v>
      </c>
      <c r="G47" s="1" t="s">
        <v>3162</v>
      </c>
      <c r="H47" s="1" t="s">
        <v>3158</v>
      </c>
      <c r="I47" s="1" t="s">
        <v>3486</v>
      </c>
      <c r="J47" s="1" t="s">
        <v>4297</v>
      </c>
      <c r="L47" s="1" t="s">
        <v>3437</v>
      </c>
      <c r="M47" s="5" t="s">
        <v>3418</v>
      </c>
      <c r="N47" s="34" t="s">
        <v>1077</v>
      </c>
      <c r="O47" s="1" t="s">
        <v>4699</v>
      </c>
      <c r="P47" s="1" t="s">
        <v>488</v>
      </c>
      <c r="Q47" s="1" t="s">
        <v>296</v>
      </c>
      <c r="R47" s="1">
        <v>85201</v>
      </c>
      <c r="S47" s="1" t="s">
        <v>4712</v>
      </c>
      <c r="AB47" s="1" t="s">
        <v>3175</v>
      </c>
      <c r="AC47" s="1" t="s">
        <v>3485</v>
      </c>
      <c r="AD47" s="2" t="s">
        <v>3491</v>
      </c>
      <c r="AE47" s="3"/>
      <c r="AF47" s="1" t="s">
        <v>2392</v>
      </c>
      <c r="BC47" s="1">
        <f t="shared" ref="BC47:BC57" si="1">COUNTA(AG47:BB47)</f>
        <v>0</v>
      </c>
    </row>
    <row r="48" spans="1:62" s="1" customFormat="1" ht="15" x14ac:dyDescent="0.25">
      <c r="D48" s="2"/>
      <c r="E48" s="2"/>
      <c r="G48" s="1" t="s">
        <v>3162</v>
      </c>
      <c r="H48" s="1" t="s">
        <v>481</v>
      </c>
      <c r="I48" s="1" t="s">
        <v>3486</v>
      </c>
      <c r="J48" s="1" t="s">
        <v>3491</v>
      </c>
      <c r="L48" s="1" t="s">
        <v>3437</v>
      </c>
      <c r="M48" s="5" t="s">
        <v>3418</v>
      </c>
      <c r="N48" s="34" t="s">
        <v>1078</v>
      </c>
      <c r="O48" s="1" t="s">
        <v>4699</v>
      </c>
      <c r="P48" s="1" t="s">
        <v>488</v>
      </c>
      <c r="Q48" s="1" t="s">
        <v>296</v>
      </c>
      <c r="R48" s="1">
        <v>85201</v>
      </c>
      <c r="S48" s="1" t="s">
        <v>4213</v>
      </c>
      <c r="AA48" s="1" t="s">
        <v>3438</v>
      </c>
      <c r="AB48" s="1" t="s">
        <v>3175</v>
      </c>
      <c r="AC48" s="1" t="s">
        <v>3161</v>
      </c>
      <c r="AD48" s="2"/>
      <c r="AE48" s="3"/>
      <c r="AF48" s="1" t="s">
        <v>2388</v>
      </c>
      <c r="BC48" s="1">
        <f t="shared" si="1"/>
        <v>0</v>
      </c>
    </row>
    <row r="49" spans="1:55" s="1" customFormat="1" ht="15" x14ac:dyDescent="0.25">
      <c r="B49" s="14">
        <v>43412</v>
      </c>
      <c r="C49" s="14">
        <v>43041</v>
      </c>
      <c r="D49" s="6">
        <v>42670</v>
      </c>
      <c r="E49" s="2"/>
      <c r="H49" s="1" t="s">
        <v>3158</v>
      </c>
      <c r="I49" s="1" t="s">
        <v>1990</v>
      </c>
      <c r="J49" s="1" t="s">
        <v>3786</v>
      </c>
      <c r="K49" s="1">
        <v>1</v>
      </c>
      <c r="L49" s="1" t="s">
        <v>1185</v>
      </c>
      <c r="M49" s="18" t="s">
        <v>1991</v>
      </c>
      <c r="N49" s="34" t="s">
        <v>1081</v>
      </c>
      <c r="O49" s="1" t="s">
        <v>5198</v>
      </c>
      <c r="P49" s="1" t="s">
        <v>488</v>
      </c>
      <c r="Q49" s="1" t="s">
        <v>296</v>
      </c>
      <c r="R49" s="1">
        <v>85209</v>
      </c>
      <c r="S49" s="1" t="s">
        <v>4712</v>
      </c>
      <c r="AB49" s="1" t="s">
        <v>3196</v>
      </c>
      <c r="AC49" s="1" t="s">
        <v>3161</v>
      </c>
      <c r="AD49" s="2" t="s">
        <v>1010</v>
      </c>
      <c r="AE49" s="3" t="s">
        <v>3161</v>
      </c>
      <c r="AF49" s="1" t="s">
        <v>2388</v>
      </c>
      <c r="AG49" s="1" t="s">
        <v>481</v>
      </c>
      <c r="AJ49" s="1" t="s">
        <v>481</v>
      </c>
      <c r="AK49" s="1" t="s">
        <v>481</v>
      </c>
      <c r="AO49" s="1" t="s">
        <v>481</v>
      </c>
      <c r="AP49" s="1" t="s">
        <v>481</v>
      </c>
      <c r="AQ49" s="1" t="s">
        <v>481</v>
      </c>
      <c r="AS49" s="1" t="s">
        <v>481</v>
      </c>
      <c r="AT49" s="1" t="s">
        <v>481</v>
      </c>
      <c r="AZ49" s="1" t="s">
        <v>481</v>
      </c>
      <c r="BA49" s="1" t="s">
        <v>481</v>
      </c>
      <c r="BB49" s="1" t="s">
        <v>481</v>
      </c>
      <c r="BC49" s="1">
        <f t="shared" si="1"/>
        <v>11</v>
      </c>
    </row>
    <row r="50" spans="1:55" s="1" customFormat="1" ht="15" x14ac:dyDescent="0.25">
      <c r="B50" s="14">
        <v>43412</v>
      </c>
      <c r="C50" s="14">
        <v>43041</v>
      </c>
      <c r="D50" s="6">
        <v>42670</v>
      </c>
      <c r="E50" s="2"/>
      <c r="H50" s="1" t="s">
        <v>481</v>
      </c>
      <c r="I50" s="1" t="s">
        <v>1990</v>
      </c>
      <c r="J50" s="1" t="s">
        <v>1010</v>
      </c>
      <c r="K50" s="1">
        <v>1</v>
      </c>
      <c r="L50" s="1" t="s">
        <v>1185</v>
      </c>
      <c r="M50" s="18" t="s">
        <v>1991</v>
      </c>
      <c r="N50" s="34" t="s">
        <v>1082</v>
      </c>
      <c r="O50" s="1" t="s">
        <v>5198</v>
      </c>
      <c r="P50" s="1" t="s">
        <v>488</v>
      </c>
      <c r="Q50" s="1" t="s">
        <v>296</v>
      </c>
      <c r="R50" s="1">
        <v>85209</v>
      </c>
      <c r="S50" s="1" t="s">
        <v>4213</v>
      </c>
      <c r="AB50" s="1" t="s">
        <v>3196</v>
      </c>
      <c r="AC50" s="1" t="s">
        <v>1009</v>
      </c>
      <c r="AD50" s="2" t="s">
        <v>3786</v>
      </c>
      <c r="AE50" s="3" t="s">
        <v>3161</v>
      </c>
      <c r="AF50" s="1" t="s">
        <v>2392</v>
      </c>
      <c r="AG50" s="1" t="s">
        <v>481</v>
      </c>
      <c r="AJ50" s="1" t="s">
        <v>481</v>
      </c>
      <c r="AK50" s="1" t="s">
        <v>481</v>
      </c>
      <c r="AO50" s="1" t="s">
        <v>481</v>
      </c>
      <c r="AP50" s="1" t="s">
        <v>481</v>
      </c>
      <c r="AQ50" s="1" t="s">
        <v>481</v>
      </c>
      <c r="AS50" s="1" t="s">
        <v>481</v>
      </c>
      <c r="AT50" s="1" t="s">
        <v>481</v>
      </c>
      <c r="AZ50" s="1" t="s">
        <v>481</v>
      </c>
      <c r="BA50" s="1" t="s">
        <v>481</v>
      </c>
      <c r="BB50" s="1" t="s">
        <v>481</v>
      </c>
      <c r="BC50" s="1">
        <f t="shared" si="1"/>
        <v>11</v>
      </c>
    </row>
    <row r="51" spans="1:55" s="1" customFormat="1" ht="15" x14ac:dyDescent="0.25">
      <c r="D51" s="2"/>
      <c r="E51" s="2"/>
      <c r="G51" s="1" t="s">
        <v>3161</v>
      </c>
      <c r="H51" s="1" t="s">
        <v>481</v>
      </c>
      <c r="I51" s="1" t="s">
        <v>5005</v>
      </c>
      <c r="J51" s="1" t="s">
        <v>5006</v>
      </c>
      <c r="L51" s="1" t="s">
        <v>5007</v>
      </c>
      <c r="M51" s="18" t="s">
        <v>5009</v>
      </c>
      <c r="N51" s="34" t="s">
        <v>1083</v>
      </c>
      <c r="O51" s="1" t="s">
        <v>5008</v>
      </c>
      <c r="P51" s="1" t="s">
        <v>488</v>
      </c>
      <c r="Q51" s="1" t="s">
        <v>296</v>
      </c>
      <c r="R51" s="1">
        <v>85209</v>
      </c>
      <c r="S51" s="1" t="s">
        <v>4712</v>
      </c>
      <c r="AD51" s="2"/>
      <c r="AE51" s="3" t="s">
        <v>3161</v>
      </c>
      <c r="AF51" s="1" t="s">
        <v>2568</v>
      </c>
      <c r="AM51" s="1" t="s">
        <v>3162</v>
      </c>
      <c r="AP51" s="1" t="s">
        <v>3162</v>
      </c>
      <c r="BC51" s="1">
        <f t="shared" si="1"/>
        <v>2</v>
      </c>
    </row>
    <row r="52" spans="1:55" s="1" customFormat="1" ht="15" x14ac:dyDescent="0.25">
      <c r="D52" s="2"/>
      <c r="E52" s="2"/>
      <c r="G52" s="1" t="s">
        <v>3161</v>
      </c>
      <c r="H52" s="1" t="s">
        <v>3158</v>
      </c>
      <c r="I52" s="1" t="s">
        <v>5005</v>
      </c>
      <c r="J52" s="1" t="s">
        <v>1604</v>
      </c>
      <c r="L52" s="1" t="s">
        <v>5007</v>
      </c>
      <c r="M52" s="18" t="s">
        <v>5009</v>
      </c>
      <c r="N52" s="34" t="s">
        <v>1084</v>
      </c>
      <c r="O52" s="1" t="s">
        <v>5008</v>
      </c>
      <c r="P52" s="1" t="s">
        <v>488</v>
      </c>
      <c r="Q52" s="1" t="s">
        <v>296</v>
      </c>
      <c r="R52" s="1">
        <v>85209</v>
      </c>
      <c r="S52" s="1" t="s">
        <v>4213</v>
      </c>
      <c r="AD52" s="2"/>
      <c r="AE52" s="3" t="s">
        <v>3161</v>
      </c>
      <c r="AF52" s="1" t="s">
        <v>2564</v>
      </c>
      <c r="AM52" s="1" t="s">
        <v>3162</v>
      </c>
      <c r="AP52" s="1" t="s">
        <v>3162</v>
      </c>
      <c r="BC52" s="1">
        <f t="shared" si="1"/>
        <v>2</v>
      </c>
    </row>
    <row r="53" spans="1:55" s="1" customFormat="1" ht="15" x14ac:dyDescent="0.25">
      <c r="A53" s="2"/>
      <c r="D53" s="2"/>
      <c r="E53" s="2"/>
      <c r="G53" s="1" t="s">
        <v>3161</v>
      </c>
      <c r="H53" s="1" t="s">
        <v>481</v>
      </c>
      <c r="I53" s="1" t="s">
        <v>3007</v>
      </c>
      <c r="J53" s="1" t="s">
        <v>3178</v>
      </c>
      <c r="L53" s="1" t="s">
        <v>808</v>
      </c>
      <c r="M53" s="18" t="s">
        <v>2680</v>
      </c>
      <c r="N53" s="34" t="s">
        <v>1085</v>
      </c>
      <c r="O53" s="1" t="s">
        <v>807</v>
      </c>
      <c r="P53" s="1" t="s">
        <v>488</v>
      </c>
      <c r="Q53" s="1" t="s">
        <v>296</v>
      </c>
      <c r="S53" s="1" t="s">
        <v>4213</v>
      </c>
      <c r="AD53" s="2"/>
      <c r="AE53" s="3"/>
      <c r="AF53" s="1" t="s">
        <v>2564</v>
      </c>
      <c r="AM53" s="1" t="s">
        <v>3162</v>
      </c>
      <c r="AP53" s="1" t="s">
        <v>3162</v>
      </c>
      <c r="AZ53" s="1" t="s">
        <v>3162</v>
      </c>
      <c r="BC53" s="1">
        <f t="shared" si="1"/>
        <v>3</v>
      </c>
    </row>
    <row r="54" spans="1:55" s="1" customFormat="1" ht="15" x14ac:dyDescent="0.25">
      <c r="A54" s="2"/>
      <c r="D54" s="2"/>
      <c r="E54" s="2"/>
      <c r="G54" s="1" t="s">
        <v>3161</v>
      </c>
      <c r="H54" s="1" t="s">
        <v>3158</v>
      </c>
      <c r="I54" s="1" t="s">
        <v>3007</v>
      </c>
      <c r="J54" s="1" t="s">
        <v>633</v>
      </c>
      <c r="L54" s="1" t="s">
        <v>808</v>
      </c>
      <c r="M54" s="18" t="s">
        <v>2680</v>
      </c>
      <c r="N54" s="34" t="s">
        <v>1086</v>
      </c>
      <c r="O54" s="1" t="s">
        <v>807</v>
      </c>
      <c r="P54" s="1" t="s">
        <v>488</v>
      </c>
      <c r="Q54" s="1" t="s">
        <v>296</v>
      </c>
      <c r="S54" s="1" t="s">
        <v>4712</v>
      </c>
      <c r="AD54" s="2"/>
      <c r="AE54" s="3"/>
      <c r="AF54" s="1" t="s">
        <v>2568</v>
      </c>
      <c r="AM54" s="1" t="s">
        <v>3162</v>
      </c>
      <c r="AP54" s="1" t="s">
        <v>3162</v>
      </c>
      <c r="AZ54" s="1" t="s">
        <v>3162</v>
      </c>
      <c r="BC54" s="1">
        <f t="shared" si="1"/>
        <v>3</v>
      </c>
    </row>
    <row r="55" spans="1:55" s="1" customFormat="1" ht="15" x14ac:dyDescent="0.25">
      <c r="A55" s="8"/>
      <c r="B55" s="14">
        <v>43405</v>
      </c>
      <c r="C55" s="14">
        <v>43041</v>
      </c>
      <c r="D55" s="6">
        <v>42656</v>
      </c>
      <c r="E55" s="2"/>
      <c r="F55" s="1" t="s">
        <v>297</v>
      </c>
      <c r="H55" s="1" t="s">
        <v>481</v>
      </c>
      <c r="I55" s="1" t="s">
        <v>3323</v>
      </c>
      <c r="J55" s="1" t="s">
        <v>1145</v>
      </c>
      <c r="K55" s="1">
        <v>1</v>
      </c>
      <c r="L55" s="1" t="s">
        <v>2134</v>
      </c>
      <c r="M55" s="18" t="s">
        <v>4014</v>
      </c>
      <c r="N55" s="34" t="s">
        <v>1087</v>
      </c>
      <c r="O55" s="1" t="s">
        <v>3325</v>
      </c>
      <c r="P55" s="1" t="s">
        <v>488</v>
      </c>
      <c r="Q55" s="1" t="s">
        <v>296</v>
      </c>
      <c r="R55" s="1">
        <v>85209</v>
      </c>
      <c r="S55" s="1" t="s">
        <v>4712</v>
      </c>
      <c r="AB55" s="1" t="s">
        <v>3196</v>
      </c>
      <c r="AC55" s="1" t="s">
        <v>3189</v>
      </c>
      <c r="AD55" s="2"/>
      <c r="AE55" s="3"/>
      <c r="AG55" s="1" t="s">
        <v>3158</v>
      </c>
      <c r="AH55" s="1" t="s">
        <v>3158</v>
      </c>
      <c r="AI55" s="1" t="s">
        <v>3158</v>
      </c>
      <c r="AJ55" s="1" t="s">
        <v>3158</v>
      </c>
      <c r="AK55" s="1" t="s">
        <v>3158</v>
      </c>
      <c r="AM55" s="1" t="s">
        <v>3158</v>
      </c>
      <c r="AN55" s="1" t="s">
        <v>3158</v>
      </c>
      <c r="AO55" s="1" t="s">
        <v>3158</v>
      </c>
      <c r="AP55" s="1" t="s">
        <v>3158</v>
      </c>
      <c r="AQ55" s="1" t="s">
        <v>3158</v>
      </c>
      <c r="AR55" s="1" t="s">
        <v>3158</v>
      </c>
      <c r="AS55" s="1" t="s">
        <v>3158</v>
      </c>
      <c r="AT55" s="1" t="s">
        <v>3158</v>
      </c>
      <c r="AU55" s="1" t="s">
        <v>3158</v>
      </c>
      <c r="AV55" s="1" t="s">
        <v>3158</v>
      </c>
      <c r="AW55" s="1" t="s">
        <v>3158</v>
      </c>
      <c r="AX55" s="1" t="s">
        <v>3158</v>
      </c>
      <c r="AY55" s="1" t="s">
        <v>3158</v>
      </c>
      <c r="AZ55" s="1" t="s">
        <v>3158</v>
      </c>
      <c r="BA55" s="1" t="s">
        <v>3158</v>
      </c>
      <c r="BB55" s="1" t="s">
        <v>3158</v>
      </c>
      <c r="BC55" s="1">
        <f t="shared" si="1"/>
        <v>21</v>
      </c>
    </row>
    <row r="56" spans="1:55" s="1" customFormat="1" ht="15" x14ac:dyDescent="0.25">
      <c r="A56" s="8"/>
      <c r="B56" s="14">
        <v>43405</v>
      </c>
      <c r="C56" s="14">
        <v>43041</v>
      </c>
      <c r="D56" s="6">
        <v>42656</v>
      </c>
      <c r="E56" s="2"/>
      <c r="H56" s="1" t="s">
        <v>3158</v>
      </c>
      <c r="I56" s="1" t="s">
        <v>3323</v>
      </c>
      <c r="J56" s="1" t="s">
        <v>3326</v>
      </c>
      <c r="K56" s="1">
        <v>1</v>
      </c>
      <c r="L56" s="1" t="s">
        <v>2134</v>
      </c>
      <c r="M56" s="18" t="s">
        <v>4014</v>
      </c>
      <c r="N56" s="34" t="s">
        <v>1088</v>
      </c>
      <c r="O56" s="1" t="s">
        <v>3325</v>
      </c>
      <c r="P56" s="1" t="s">
        <v>488</v>
      </c>
      <c r="Q56" s="1" t="s">
        <v>296</v>
      </c>
      <c r="R56" s="1">
        <v>85209</v>
      </c>
      <c r="S56" s="1" t="s">
        <v>4213</v>
      </c>
      <c r="AB56" s="1" t="s">
        <v>3196</v>
      </c>
      <c r="AC56" s="1" t="s">
        <v>3189</v>
      </c>
      <c r="AD56" s="2"/>
      <c r="AE56" s="3"/>
      <c r="AG56" s="1" t="s">
        <v>481</v>
      </c>
      <c r="AH56" s="1" t="s">
        <v>481</v>
      </c>
      <c r="AI56" s="1" t="s">
        <v>3158</v>
      </c>
      <c r="AJ56" s="1" t="s">
        <v>481</v>
      </c>
      <c r="AK56" s="1" t="s">
        <v>481</v>
      </c>
      <c r="AM56" s="1" t="s">
        <v>481</v>
      </c>
      <c r="AN56" s="1" t="s">
        <v>481</v>
      </c>
      <c r="AO56" s="1" t="s">
        <v>481</v>
      </c>
      <c r="AP56" s="1" t="s">
        <v>481</v>
      </c>
      <c r="AQ56" s="1" t="s">
        <v>481</v>
      </c>
      <c r="AR56" s="1" t="s">
        <v>481</v>
      </c>
      <c r="AS56" s="1" t="s">
        <v>481</v>
      </c>
      <c r="AT56" s="1" t="s">
        <v>481</v>
      </c>
      <c r="AU56" s="1" t="s">
        <v>481</v>
      </c>
      <c r="AV56" s="1" t="s">
        <v>481</v>
      </c>
      <c r="AW56" s="1" t="s">
        <v>481</v>
      </c>
      <c r="AX56" s="1" t="s">
        <v>481</v>
      </c>
      <c r="AY56" s="1" t="s">
        <v>3158</v>
      </c>
      <c r="AZ56" s="1" t="s">
        <v>481</v>
      </c>
      <c r="BA56" s="1" t="s">
        <v>481</v>
      </c>
      <c r="BB56" s="1" t="s">
        <v>3158</v>
      </c>
      <c r="BC56" s="1">
        <f t="shared" si="1"/>
        <v>21</v>
      </c>
    </row>
    <row r="57" spans="1:55" s="1" customFormat="1" ht="15" x14ac:dyDescent="0.25">
      <c r="D57" s="2"/>
      <c r="E57" s="2"/>
      <c r="G57" s="1" t="s">
        <v>3161</v>
      </c>
      <c r="H57" s="1" t="s">
        <v>481</v>
      </c>
      <c r="I57" s="1" t="s">
        <v>105</v>
      </c>
      <c r="J57" s="1" t="s">
        <v>106</v>
      </c>
      <c r="L57" s="1" t="s">
        <v>814</v>
      </c>
      <c r="M57" s="18" t="s">
        <v>107</v>
      </c>
      <c r="N57" s="34" t="s">
        <v>1089</v>
      </c>
      <c r="O57" s="1" t="s">
        <v>109</v>
      </c>
      <c r="P57" s="1" t="s">
        <v>488</v>
      </c>
      <c r="Q57" s="1" t="s">
        <v>296</v>
      </c>
      <c r="R57" s="1">
        <v>85215</v>
      </c>
      <c r="S57" s="1" t="s">
        <v>4213</v>
      </c>
      <c r="AA57" s="1" t="s">
        <v>814</v>
      </c>
      <c r="AB57" s="1" t="s">
        <v>3196</v>
      </c>
      <c r="AC57" s="1" t="s">
        <v>104</v>
      </c>
      <c r="AD57" s="2"/>
      <c r="AE57" s="3"/>
      <c r="AF57" s="1" t="s">
        <v>2392</v>
      </c>
      <c r="BC57" s="1">
        <f t="shared" si="1"/>
        <v>0</v>
      </c>
    </row>
    <row r="58" spans="1:55" s="1" customFormat="1" ht="15" x14ac:dyDescent="0.25">
      <c r="A58" s="1" t="s">
        <v>3871</v>
      </c>
      <c r="D58" s="2"/>
      <c r="E58" s="2"/>
      <c r="G58" s="1" t="s">
        <v>3161</v>
      </c>
      <c r="H58" s="1" t="s">
        <v>3158</v>
      </c>
      <c r="I58" s="1" t="s">
        <v>105</v>
      </c>
      <c r="J58" s="1" t="s">
        <v>3311</v>
      </c>
      <c r="L58" s="1" t="s">
        <v>814</v>
      </c>
      <c r="M58" s="18" t="s">
        <v>107</v>
      </c>
      <c r="N58" s="34" t="s">
        <v>1090</v>
      </c>
      <c r="O58" s="1" t="s">
        <v>109</v>
      </c>
      <c r="S58" s="1" t="s">
        <v>4712</v>
      </c>
      <c r="AA58" s="1" t="s">
        <v>814</v>
      </c>
      <c r="AB58" s="1" t="s">
        <v>3196</v>
      </c>
      <c r="AC58" s="1" t="s">
        <v>3161</v>
      </c>
      <c r="AD58" s="2"/>
      <c r="AE58" s="3"/>
      <c r="AF58" s="1" t="s">
        <v>2388</v>
      </c>
    </row>
    <row r="59" spans="1:55" s="1" customFormat="1" ht="15" x14ac:dyDescent="0.25">
      <c r="D59" s="2"/>
      <c r="E59" s="2"/>
      <c r="G59" s="1" t="s">
        <v>3161</v>
      </c>
      <c r="H59" s="1" t="s">
        <v>481</v>
      </c>
      <c r="I59" s="1" t="s">
        <v>754</v>
      </c>
      <c r="J59" s="1" t="s">
        <v>755</v>
      </c>
      <c r="L59" s="1" t="s">
        <v>920</v>
      </c>
      <c r="M59" s="18" t="s">
        <v>757</v>
      </c>
      <c r="N59" s="34" t="s">
        <v>1091</v>
      </c>
      <c r="O59" s="1" t="s">
        <v>756</v>
      </c>
      <c r="P59" s="1" t="s">
        <v>488</v>
      </c>
      <c r="Q59" s="1" t="s">
        <v>296</v>
      </c>
      <c r="R59" s="1">
        <v>85206</v>
      </c>
      <c r="S59" s="1" t="s">
        <v>4712</v>
      </c>
      <c r="AB59" s="1" t="s">
        <v>3189</v>
      </c>
      <c r="AD59" s="2"/>
      <c r="AE59" s="3" t="s">
        <v>3161</v>
      </c>
      <c r="AF59" s="1" t="s">
        <v>2388</v>
      </c>
      <c r="AZ59" s="1" t="s">
        <v>3162</v>
      </c>
      <c r="BC59" s="1">
        <f t="shared" ref="BC59:BC64" si="2">COUNTA(AG59:BB59)</f>
        <v>1</v>
      </c>
    </row>
    <row r="60" spans="1:55" s="1" customFormat="1" ht="15" x14ac:dyDescent="0.25">
      <c r="D60" s="2"/>
      <c r="E60" s="2"/>
      <c r="G60" s="1" t="s">
        <v>3161</v>
      </c>
      <c r="H60" s="1" t="s">
        <v>3158</v>
      </c>
      <c r="I60" s="1" t="s">
        <v>754</v>
      </c>
      <c r="J60" s="1" t="s">
        <v>633</v>
      </c>
      <c r="L60" s="1" t="s">
        <v>920</v>
      </c>
      <c r="M60" s="18" t="s">
        <v>757</v>
      </c>
      <c r="N60" s="34" t="s">
        <v>1092</v>
      </c>
      <c r="O60" s="1" t="s">
        <v>756</v>
      </c>
      <c r="P60" s="1" t="s">
        <v>488</v>
      </c>
      <c r="Q60" s="1" t="s">
        <v>296</v>
      </c>
      <c r="R60" s="1">
        <v>85206</v>
      </c>
      <c r="S60" s="1" t="s">
        <v>4213</v>
      </c>
      <c r="AB60" s="1" t="s">
        <v>3189</v>
      </c>
      <c r="AD60" s="2"/>
      <c r="AE60" s="3" t="s">
        <v>3161</v>
      </c>
      <c r="AF60" s="1" t="s">
        <v>2392</v>
      </c>
      <c r="AZ60" s="1" t="s">
        <v>3162</v>
      </c>
      <c r="BC60" s="1">
        <f t="shared" si="2"/>
        <v>1</v>
      </c>
    </row>
    <row r="61" spans="1:55" s="1" customFormat="1" ht="15" x14ac:dyDescent="0.25">
      <c r="B61" s="14">
        <v>43419</v>
      </c>
      <c r="C61" s="14">
        <v>43048</v>
      </c>
      <c r="D61" s="6">
        <v>42663</v>
      </c>
      <c r="E61" s="2"/>
      <c r="G61" s="1" t="s">
        <v>3162</v>
      </c>
      <c r="H61" s="1" t="s">
        <v>3158</v>
      </c>
      <c r="I61" s="1" t="s">
        <v>1937</v>
      </c>
      <c r="J61" s="1" t="s">
        <v>1938</v>
      </c>
      <c r="L61" s="1" t="s">
        <v>1940</v>
      </c>
      <c r="M61" s="18" t="s">
        <v>1939</v>
      </c>
      <c r="N61" s="34" t="s">
        <v>1093</v>
      </c>
      <c r="O61" s="1" t="s">
        <v>2135</v>
      </c>
      <c r="P61" s="1" t="s">
        <v>488</v>
      </c>
      <c r="Q61" s="1" t="s">
        <v>296</v>
      </c>
      <c r="R61" s="1">
        <v>85206</v>
      </c>
      <c r="S61" s="1" t="s">
        <v>4213</v>
      </c>
      <c r="U61" s="1">
        <v>1</v>
      </c>
      <c r="V61" s="1" t="s">
        <v>3357</v>
      </c>
      <c r="W61" s="1">
        <v>1</v>
      </c>
      <c r="X61" s="1">
        <v>1</v>
      </c>
      <c r="AB61" s="1" t="s">
        <v>3160</v>
      </c>
      <c r="AC61" s="1" t="s">
        <v>3161</v>
      </c>
      <c r="AD61" s="2" t="s">
        <v>2452</v>
      </c>
      <c r="AE61" s="3" t="s">
        <v>3161</v>
      </c>
      <c r="AF61" s="1" t="s">
        <v>2564</v>
      </c>
      <c r="AH61" s="1" t="s">
        <v>481</v>
      </c>
      <c r="AM61" s="1" t="s">
        <v>481</v>
      </c>
      <c r="AN61" s="1" t="s">
        <v>481</v>
      </c>
      <c r="AP61" s="1" t="s">
        <v>481</v>
      </c>
      <c r="AQ61" s="1" t="s">
        <v>481</v>
      </c>
      <c r="AS61" s="1" t="s">
        <v>481</v>
      </c>
      <c r="AT61" s="1" t="s">
        <v>481</v>
      </c>
      <c r="AY61" s="1" t="s">
        <v>481</v>
      </c>
      <c r="BA61" s="1" t="s">
        <v>481</v>
      </c>
      <c r="BC61" s="1">
        <f t="shared" si="2"/>
        <v>9</v>
      </c>
    </row>
    <row r="62" spans="1:55" s="1" customFormat="1" ht="15" x14ac:dyDescent="0.25">
      <c r="A62" s="8"/>
      <c r="B62" s="14">
        <v>43419</v>
      </c>
      <c r="C62" s="14">
        <v>43048</v>
      </c>
      <c r="D62" s="6">
        <v>42663</v>
      </c>
      <c r="E62" s="2"/>
      <c r="F62" s="1" t="s">
        <v>297</v>
      </c>
      <c r="G62" s="1" t="s">
        <v>3162</v>
      </c>
      <c r="H62" s="1" t="s">
        <v>481</v>
      </c>
      <c r="I62" s="1" t="s">
        <v>2452</v>
      </c>
      <c r="J62" s="1" t="s">
        <v>3031</v>
      </c>
      <c r="L62" s="1" t="s">
        <v>2454</v>
      </c>
      <c r="M62" s="18"/>
      <c r="N62" s="34" t="s">
        <v>1094</v>
      </c>
      <c r="O62" s="1" t="s">
        <v>2135</v>
      </c>
      <c r="P62" s="1" t="s">
        <v>488</v>
      </c>
      <c r="Q62" s="1" t="s">
        <v>296</v>
      </c>
      <c r="R62" s="1">
        <v>85206</v>
      </c>
      <c r="U62" s="1">
        <v>1</v>
      </c>
      <c r="V62" s="1" t="s">
        <v>3357</v>
      </c>
      <c r="W62" s="1">
        <v>1</v>
      </c>
      <c r="X62" s="1">
        <v>1</v>
      </c>
      <c r="AB62" s="1" t="s">
        <v>3160</v>
      </c>
      <c r="AC62" s="1" t="s">
        <v>498</v>
      </c>
      <c r="AD62" s="2" t="s">
        <v>1937</v>
      </c>
      <c r="AE62" s="3" t="s">
        <v>3161</v>
      </c>
      <c r="AH62" s="1" t="s">
        <v>3158</v>
      </c>
      <c r="AM62" s="1" t="s">
        <v>3158</v>
      </c>
      <c r="AN62" s="1" t="s">
        <v>3158</v>
      </c>
      <c r="AP62" s="1" t="s">
        <v>3158</v>
      </c>
      <c r="AQ62" s="1" t="s">
        <v>3158</v>
      </c>
      <c r="AS62" s="1" t="s">
        <v>3158</v>
      </c>
      <c r="AT62" s="1" t="s">
        <v>3158</v>
      </c>
      <c r="AY62" s="1" t="s">
        <v>3158</v>
      </c>
      <c r="BA62" s="1" t="s">
        <v>3158</v>
      </c>
      <c r="BC62" s="1">
        <f t="shared" si="2"/>
        <v>9</v>
      </c>
    </row>
    <row r="63" spans="1:55" s="1" customFormat="1" ht="15" x14ac:dyDescent="0.25">
      <c r="A63" s="8"/>
      <c r="B63" s="14">
        <v>43405</v>
      </c>
      <c r="C63" s="14">
        <v>43041</v>
      </c>
      <c r="D63" s="6">
        <v>42670</v>
      </c>
      <c r="E63" s="2"/>
      <c r="G63" s="1" t="s">
        <v>3162</v>
      </c>
      <c r="H63" s="1" t="s">
        <v>3158</v>
      </c>
      <c r="I63" s="1" t="s">
        <v>3053</v>
      </c>
      <c r="J63" s="1" t="s">
        <v>3056</v>
      </c>
      <c r="K63" s="1">
        <v>1</v>
      </c>
      <c r="L63" s="1" t="s">
        <v>3662</v>
      </c>
      <c r="M63" s="18" t="s">
        <v>5107</v>
      </c>
      <c r="N63" s="34" t="s">
        <v>1095</v>
      </c>
      <c r="O63" s="1" t="s">
        <v>3059</v>
      </c>
      <c r="P63" s="1" t="s">
        <v>488</v>
      </c>
      <c r="Q63" s="1" t="s">
        <v>296</v>
      </c>
      <c r="R63" s="1">
        <v>85206</v>
      </c>
      <c r="S63" s="1" t="s">
        <v>4213</v>
      </c>
      <c r="W63" s="1">
        <v>1</v>
      </c>
      <c r="AB63" s="1" t="s">
        <v>3196</v>
      </c>
      <c r="AC63" s="1" t="s">
        <v>3161</v>
      </c>
      <c r="AD63" s="2" t="s">
        <v>925</v>
      </c>
      <c r="AE63" s="3"/>
      <c r="AF63" s="1" t="s">
        <v>2388</v>
      </c>
      <c r="AG63" s="1" t="s">
        <v>481</v>
      </c>
      <c r="AJ63" s="1" t="s">
        <v>481</v>
      </c>
      <c r="AN63" s="1" t="s">
        <v>3162</v>
      </c>
      <c r="AS63" s="1" t="s">
        <v>481</v>
      </c>
      <c r="AT63" s="1" t="s">
        <v>481</v>
      </c>
      <c r="AX63" s="1" t="s">
        <v>481</v>
      </c>
      <c r="BA63" s="1" t="s">
        <v>481</v>
      </c>
      <c r="BB63" s="1" t="s">
        <v>481</v>
      </c>
      <c r="BC63" s="1">
        <f t="shared" si="2"/>
        <v>8</v>
      </c>
    </row>
    <row r="64" spans="1:55" s="1" customFormat="1" ht="15" x14ac:dyDescent="0.25">
      <c r="A64" s="8"/>
      <c r="B64" s="14">
        <v>43405</v>
      </c>
      <c r="C64" s="14">
        <v>43041</v>
      </c>
      <c r="D64" s="6">
        <v>42670</v>
      </c>
      <c r="E64" s="2"/>
      <c r="G64" s="1" t="s">
        <v>3162</v>
      </c>
      <c r="H64" s="1" t="s">
        <v>481</v>
      </c>
      <c r="I64" s="1" t="s">
        <v>925</v>
      </c>
      <c r="J64" s="1" t="s">
        <v>905</v>
      </c>
      <c r="K64" s="1">
        <v>1</v>
      </c>
      <c r="L64" s="1" t="s">
        <v>4365</v>
      </c>
      <c r="M64" s="18" t="s">
        <v>3241</v>
      </c>
      <c r="N64" s="34" t="s">
        <v>1096</v>
      </c>
      <c r="O64" s="1" t="s">
        <v>3059</v>
      </c>
      <c r="P64" s="1" t="s">
        <v>488</v>
      </c>
      <c r="Q64" s="1" t="s">
        <v>296</v>
      </c>
      <c r="R64" s="1">
        <v>85206</v>
      </c>
      <c r="S64" s="1" t="s">
        <v>4213</v>
      </c>
      <c r="W64" s="1">
        <v>1</v>
      </c>
      <c r="AB64" s="1" t="s">
        <v>3196</v>
      </c>
      <c r="AC64" s="1" t="s">
        <v>3161</v>
      </c>
      <c r="AD64" s="2" t="s">
        <v>3053</v>
      </c>
      <c r="AE64" s="3"/>
      <c r="AF64" s="1" t="s">
        <v>2564</v>
      </c>
      <c r="AG64" s="1" t="s">
        <v>481</v>
      </c>
      <c r="AJ64" s="1" t="s">
        <v>481</v>
      </c>
      <c r="AN64" s="1" t="s">
        <v>3162</v>
      </c>
      <c r="AS64" s="1" t="s">
        <v>481</v>
      </c>
      <c r="AT64" s="1" t="s">
        <v>481</v>
      </c>
      <c r="AX64" s="1" t="s">
        <v>481</v>
      </c>
      <c r="BA64" s="1" t="s">
        <v>481</v>
      </c>
      <c r="BB64" s="1" t="s">
        <v>481</v>
      </c>
      <c r="BC64" s="1">
        <f t="shared" si="2"/>
        <v>8</v>
      </c>
    </row>
    <row r="65" spans="1:67" s="1" customFormat="1" ht="15" x14ac:dyDescent="0.25">
      <c r="A65" s="1" t="s">
        <v>3904</v>
      </c>
      <c r="D65" s="2">
        <v>42285</v>
      </c>
      <c r="E65" s="2"/>
      <c r="G65" s="1" t="s">
        <v>3162</v>
      </c>
      <c r="H65" s="1" t="s">
        <v>481</v>
      </c>
      <c r="I65" s="1" t="s">
        <v>325</v>
      </c>
      <c r="J65" s="1" t="s">
        <v>4344</v>
      </c>
      <c r="L65" s="1" t="s">
        <v>1179</v>
      </c>
      <c r="M65" s="18" t="s">
        <v>327</v>
      </c>
      <c r="N65" s="34" t="s">
        <v>1097</v>
      </c>
      <c r="O65" s="1" t="s">
        <v>329</v>
      </c>
      <c r="P65" s="1" t="s">
        <v>5031</v>
      </c>
      <c r="Q65" s="1" t="s">
        <v>296</v>
      </c>
      <c r="R65" s="1">
        <v>85278</v>
      </c>
      <c r="U65" s="1">
        <v>1</v>
      </c>
      <c r="V65" s="1" t="s">
        <v>3357</v>
      </c>
      <c r="Y65" s="1" t="s">
        <v>297</v>
      </c>
      <c r="AB65" s="1" t="s">
        <v>3160</v>
      </c>
      <c r="AC65" s="1" t="s">
        <v>3161</v>
      </c>
      <c r="AD65" s="2"/>
      <c r="AE65" s="3" t="s">
        <v>3161</v>
      </c>
      <c r="AF65" s="1" t="s">
        <v>1771</v>
      </c>
    </row>
    <row r="66" spans="1:67" s="1" customFormat="1" ht="15" x14ac:dyDescent="0.25">
      <c r="A66" s="1" t="s">
        <v>1701</v>
      </c>
      <c r="D66" s="6"/>
      <c r="E66" s="2"/>
      <c r="G66" s="1" t="s">
        <v>3162</v>
      </c>
      <c r="H66" s="1" t="s">
        <v>3158</v>
      </c>
      <c r="I66" s="1" t="s">
        <v>325</v>
      </c>
      <c r="J66" s="1" t="s">
        <v>326</v>
      </c>
      <c r="L66" s="1" t="s">
        <v>2735</v>
      </c>
      <c r="M66" s="18" t="s">
        <v>327</v>
      </c>
      <c r="N66" s="34" t="s">
        <v>1098</v>
      </c>
      <c r="AC66" s="1" t="s">
        <v>324</v>
      </c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1:67" s="1" customFormat="1" ht="15" x14ac:dyDescent="0.25">
      <c r="D67" s="6"/>
      <c r="E67" s="2"/>
      <c r="G67" s="1" t="s">
        <v>3161</v>
      </c>
      <c r="H67" s="1" t="s">
        <v>481</v>
      </c>
      <c r="I67" s="1" t="s">
        <v>4363</v>
      </c>
      <c r="J67" s="1" t="s">
        <v>4364</v>
      </c>
      <c r="L67" s="1" t="s">
        <v>5015</v>
      </c>
      <c r="M67" s="18" t="s">
        <v>5014</v>
      </c>
      <c r="N67" s="34" t="s">
        <v>1099</v>
      </c>
      <c r="O67" s="1" t="s">
        <v>2664</v>
      </c>
      <c r="P67" s="1" t="s">
        <v>488</v>
      </c>
      <c r="Q67" s="1" t="s">
        <v>296</v>
      </c>
      <c r="S67" s="1" t="s">
        <v>4213</v>
      </c>
      <c r="AB67" s="1" t="s">
        <v>3196</v>
      </c>
      <c r="AC67" s="1" t="s">
        <v>4362</v>
      </c>
      <c r="AD67" s="2" t="s">
        <v>4578</v>
      </c>
      <c r="AE67" s="3"/>
      <c r="AF67" s="1" t="s">
        <v>2392</v>
      </c>
      <c r="BC67" s="1">
        <f>COUNTA(AG67:BB67)</f>
        <v>0</v>
      </c>
    </row>
    <row r="68" spans="1:67" s="1" customFormat="1" ht="15" x14ac:dyDescent="0.25">
      <c r="D68" s="6"/>
      <c r="E68" s="2"/>
      <c r="G68" s="1" t="s">
        <v>3161</v>
      </c>
      <c r="H68" s="1" t="s">
        <v>3158</v>
      </c>
      <c r="I68" s="1" t="s">
        <v>4363</v>
      </c>
      <c r="J68" s="1" t="s">
        <v>4578</v>
      </c>
      <c r="L68" s="1" t="s">
        <v>5015</v>
      </c>
      <c r="M68" s="18" t="s">
        <v>5014</v>
      </c>
      <c r="N68" s="34" t="s">
        <v>1100</v>
      </c>
      <c r="O68" s="1" t="s">
        <v>2664</v>
      </c>
      <c r="P68" s="1" t="s">
        <v>488</v>
      </c>
      <c r="Q68" s="1" t="s">
        <v>296</v>
      </c>
      <c r="S68" s="1" t="s">
        <v>4712</v>
      </c>
      <c r="AB68" s="1" t="s">
        <v>3196</v>
      </c>
      <c r="AC68" s="1" t="s">
        <v>3161</v>
      </c>
      <c r="AD68" s="2"/>
      <c r="AE68" s="3"/>
      <c r="AF68" s="1" t="s">
        <v>2388</v>
      </c>
      <c r="BC68" s="1">
        <f>COUNTA(AG68:BB68)</f>
        <v>0</v>
      </c>
    </row>
    <row r="69" spans="1:67" s="1" customFormat="1" ht="15" x14ac:dyDescent="0.25">
      <c r="D69" s="2"/>
      <c r="E69" s="2"/>
      <c r="G69" s="1" t="s">
        <v>3162</v>
      </c>
      <c r="H69" s="1" t="s">
        <v>481</v>
      </c>
      <c r="I69" s="1" t="s">
        <v>3267</v>
      </c>
      <c r="J69" s="1" t="s">
        <v>2728</v>
      </c>
      <c r="M69" s="18" t="s">
        <v>853</v>
      </c>
      <c r="N69" s="34" t="s">
        <v>1101</v>
      </c>
      <c r="O69" s="1" t="s">
        <v>4463</v>
      </c>
      <c r="P69" s="1" t="s">
        <v>3195</v>
      </c>
      <c r="Q69" s="1" t="s">
        <v>296</v>
      </c>
      <c r="R69" s="1">
        <v>85283</v>
      </c>
      <c r="S69" s="1" t="s">
        <v>4213</v>
      </c>
      <c r="W69" s="1">
        <v>1</v>
      </c>
      <c r="AD69" s="1" t="s">
        <v>3753</v>
      </c>
      <c r="AE69" s="3" t="s">
        <v>3161</v>
      </c>
      <c r="BC69" s="1">
        <f>COUNTA(AG69:BB69)</f>
        <v>0</v>
      </c>
    </row>
    <row r="70" spans="1:67" s="1" customFormat="1" ht="15" x14ac:dyDescent="0.25">
      <c r="A70" s="2"/>
      <c r="D70" s="2"/>
      <c r="E70" s="2"/>
      <c r="G70" s="1" t="s">
        <v>3162</v>
      </c>
      <c r="H70" s="1" t="s">
        <v>3158</v>
      </c>
      <c r="I70" s="1" t="s">
        <v>3753</v>
      </c>
      <c r="J70" s="1" t="s">
        <v>4578</v>
      </c>
      <c r="L70" s="1" t="s">
        <v>1225</v>
      </c>
      <c r="M70" s="18" t="s">
        <v>4944</v>
      </c>
      <c r="N70" s="34" t="s">
        <v>1102</v>
      </c>
      <c r="O70" s="1" t="s">
        <v>1226</v>
      </c>
      <c r="P70" s="1" t="s">
        <v>650</v>
      </c>
      <c r="Q70" s="1" t="s">
        <v>296</v>
      </c>
      <c r="R70" s="1" t="s">
        <v>1227</v>
      </c>
      <c r="S70" s="1" t="s">
        <v>4213</v>
      </c>
      <c r="W70" s="1">
        <v>1</v>
      </c>
      <c r="AD70" s="1" t="s">
        <v>3267</v>
      </c>
      <c r="AE70" s="3" t="s">
        <v>3161</v>
      </c>
      <c r="AF70" s="1" t="s">
        <v>2388</v>
      </c>
      <c r="BC70" s="1">
        <f>COUNTA(AG70:BB70)</f>
        <v>0</v>
      </c>
    </row>
    <row r="71" spans="1:67" s="1" customFormat="1" ht="15" x14ac:dyDescent="0.25">
      <c r="A71" s="2"/>
      <c r="D71" s="2"/>
      <c r="E71" s="2"/>
      <c r="I71" s="1" t="s">
        <v>2042</v>
      </c>
      <c r="J71" s="1" t="s">
        <v>1472</v>
      </c>
      <c r="M71" s="18"/>
      <c r="N71" s="34" t="s">
        <v>1103</v>
      </c>
      <c r="AE71" s="3"/>
    </row>
    <row r="72" spans="1:67" s="1" customFormat="1" ht="15" x14ac:dyDescent="0.25">
      <c r="A72" s="2"/>
      <c r="D72" s="2"/>
      <c r="E72" s="2"/>
      <c r="I72" s="1" t="s">
        <v>1755</v>
      </c>
      <c r="J72" s="1" t="s">
        <v>1473</v>
      </c>
      <c r="M72" s="18"/>
      <c r="N72" s="34" t="s">
        <v>1104</v>
      </c>
      <c r="AE72" s="3"/>
    </row>
    <row r="73" spans="1:67" s="1" customFormat="1" ht="15" x14ac:dyDescent="0.25">
      <c r="A73" s="8"/>
      <c r="B73" s="8"/>
      <c r="C73" s="14">
        <v>43041</v>
      </c>
      <c r="D73" s="6">
        <v>42656</v>
      </c>
      <c r="E73" s="2"/>
      <c r="G73" s="1" t="s">
        <v>3162</v>
      </c>
      <c r="H73" s="1" t="s">
        <v>3158</v>
      </c>
      <c r="I73" s="1" t="s">
        <v>3015</v>
      </c>
      <c r="J73" s="1" t="s">
        <v>3016</v>
      </c>
      <c r="L73" s="1" t="s">
        <v>3659</v>
      </c>
      <c r="M73" s="18" t="s">
        <v>3017</v>
      </c>
      <c r="N73" s="34" t="s">
        <v>1105</v>
      </c>
      <c r="O73" s="1" t="s">
        <v>3019</v>
      </c>
      <c r="P73" s="1" t="s">
        <v>488</v>
      </c>
      <c r="Q73" s="1" t="s">
        <v>296</v>
      </c>
      <c r="R73" s="1">
        <v>85209</v>
      </c>
      <c r="S73" s="1" t="s">
        <v>4213</v>
      </c>
      <c r="U73" s="1">
        <v>1</v>
      </c>
      <c r="V73" s="1" t="s">
        <v>3357</v>
      </c>
      <c r="W73" s="1">
        <v>1</v>
      </c>
      <c r="AB73" s="1" t="s">
        <v>3160</v>
      </c>
      <c r="AC73" s="1" t="s">
        <v>3161</v>
      </c>
      <c r="AD73" s="2" t="s">
        <v>3044</v>
      </c>
      <c r="AE73" s="3" t="s">
        <v>3161</v>
      </c>
      <c r="AF73" s="1" t="s">
        <v>1771</v>
      </c>
      <c r="AG73" s="1" t="s">
        <v>481</v>
      </c>
      <c r="AH73" s="1" t="s">
        <v>481</v>
      </c>
      <c r="AI73" s="1" t="s">
        <v>481</v>
      </c>
      <c r="AJ73" s="1" t="s">
        <v>481</v>
      </c>
      <c r="AK73" s="1" t="s">
        <v>481</v>
      </c>
      <c r="AL73" s="1" t="s">
        <v>481</v>
      </c>
      <c r="AM73" s="1" t="s">
        <v>481</v>
      </c>
      <c r="BC73" s="1">
        <f>COUNTA(AG73:BB73)</f>
        <v>7</v>
      </c>
      <c r="BF73" s="1" t="s">
        <v>4712</v>
      </c>
      <c r="BG73" s="1" t="s">
        <v>4712</v>
      </c>
      <c r="BM73" s="1" t="s">
        <v>4712</v>
      </c>
      <c r="BN73" s="1" t="s">
        <v>4712</v>
      </c>
      <c r="BO73" s="1" t="s">
        <v>4712</v>
      </c>
    </row>
    <row r="74" spans="1:67" s="1" customFormat="1" ht="15" x14ac:dyDescent="0.25">
      <c r="A74" s="8"/>
      <c r="B74" s="8"/>
      <c r="C74" s="14">
        <v>43041</v>
      </c>
      <c r="D74" s="6">
        <v>42656</v>
      </c>
      <c r="E74" s="2"/>
      <c r="F74" s="1" t="s">
        <v>297</v>
      </c>
      <c r="G74" s="1" t="s">
        <v>3162</v>
      </c>
      <c r="H74" s="1" t="s">
        <v>481</v>
      </c>
      <c r="I74" s="1" t="s">
        <v>3044</v>
      </c>
      <c r="J74" s="1" t="s">
        <v>3045</v>
      </c>
      <c r="L74" s="1" t="s">
        <v>3661</v>
      </c>
      <c r="M74" s="18" t="s">
        <v>5051</v>
      </c>
      <c r="N74" s="34" t="s">
        <v>1106</v>
      </c>
      <c r="O74" s="1" t="s">
        <v>3047</v>
      </c>
      <c r="P74" s="1" t="s">
        <v>488</v>
      </c>
      <c r="Q74" s="1" t="s">
        <v>296</v>
      </c>
      <c r="R74" s="1">
        <v>85209</v>
      </c>
      <c r="S74" s="1" t="s">
        <v>4213</v>
      </c>
      <c r="U74" s="1">
        <v>1</v>
      </c>
      <c r="V74" s="1" t="s">
        <v>3357</v>
      </c>
      <c r="W74" s="1">
        <v>1</v>
      </c>
      <c r="AB74" s="1" t="s">
        <v>3160</v>
      </c>
      <c r="AC74" s="1" t="s">
        <v>3161</v>
      </c>
      <c r="AD74" s="2" t="s">
        <v>3015</v>
      </c>
      <c r="AE74" s="3" t="s">
        <v>3161</v>
      </c>
      <c r="AF74" s="1" t="s">
        <v>1771</v>
      </c>
      <c r="AG74" s="1" t="s">
        <v>3158</v>
      </c>
      <c r="AH74" s="1" t="s">
        <v>3158</v>
      </c>
      <c r="AI74" s="1" t="s">
        <v>3158</v>
      </c>
      <c r="AJ74" s="1" t="s">
        <v>3158</v>
      </c>
      <c r="AK74" s="1" t="s">
        <v>3158</v>
      </c>
      <c r="AL74" s="1" t="s">
        <v>3158</v>
      </c>
      <c r="AM74" s="1" t="s">
        <v>3158</v>
      </c>
      <c r="BC74" s="1">
        <f>COUNTA(AG74:BB74)</f>
        <v>7</v>
      </c>
      <c r="BF74" s="1" t="s">
        <v>4712</v>
      </c>
      <c r="BG74" s="1" t="s">
        <v>4712</v>
      </c>
    </row>
    <row r="75" spans="1:67" s="1" customFormat="1" ht="15" x14ac:dyDescent="0.25">
      <c r="A75" s="28"/>
      <c r="D75" s="6"/>
      <c r="E75" s="2"/>
      <c r="G75" s="1" t="s">
        <v>3162</v>
      </c>
      <c r="H75" s="1" t="s">
        <v>3158</v>
      </c>
      <c r="I75" s="1" t="s">
        <v>3163</v>
      </c>
      <c r="J75" s="1" t="s">
        <v>3164</v>
      </c>
      <c r="L75" s="1" t="s">
        <v>3166</v>
      </c>
      <c r="M75" s="18" t="s">
        <v>3165</v>
      </c>
      <c r="N75" s="34" t="s">
        <v>1107</v>
      </c>
      <c r="O75" s="1" t="s">
        <v>3167</v>
      </c>
      <c r="P75" s="1" t="s">
        <v>488</v>
      </c>
      <c r="Q75" s="1" t="s">
        <v>296</v>
      </c>
      <c r="R75" s="1">
        <v>85206</v>
      </c>
      <c r="S75" s="1" t="s">
        <v>4213</v>
      </c>
      <c r="W75" s="1">
        <v>1</v>
      </c>
      <c r="AB75" s="1" t="s">
        <v>3160</v>
      </c>
      <c r="AC75" s="1" t="s">
        <v>3161</v>
      </c>
      <c r="AD75" s="2" t="s">
        <v>5106</v>
      </c>
      <c r="AE75" s="3" t="s">
        <v>3161</v>
      </c>
      <c r="AF75" s="1" t="s">
        <v>2564</v>
      </c>
      <c r="BC75" s="1">
        <f>COUNTA(AG75:BB75)</f>
        <v>0</v>
      </c>
      <c r="BF75" s="1" t="s">
        <v>3162</v>
      </c>
      <c r="BG75" s="1" t="s">
        <v>4712</v>
      </c>
      <c r="BI75" s="1" t="s">
        <v>4712</v>
      </c>
    </row>
    <row r="76" spans="1:67" s="1" customFormat="1" ht="15" x14ac:dyDescent="0.25">
      <c r="D76" s="6"/>
      <c r="E76" s="2"/>
      <c r="G76" s="1" t="s">
        <v>3162</v>
      </c>
      <c r="H76" s="1" t="s">
        <v>481</v>
      </c>
      <c r="I76" s="1" t="s">
        <v>5106</v>
      </c>
      <c r="J76" s="1" t="s">
        <v>1557</v>
      </c>
      <c r="L76" s="1" t="s">
        <v>5109</v>
      </c>
      <c r="M76" s="18" t="s">
        <v>5108</v>
      </c>
      <c r="N76" s="34" t="s">
        <v>1108</v>
      </c>
      <c r="O76" s="1" t="s">
        <v>3167</v>
      </c>
      <c r="P76" s="1" t="s">
        <v>3023</v>
      </c>
      <c r="Q76" s="1" t="s">
        <v>296</v>
      </c>
      <c r="R76" s="1">
        <v>85206</v>
      </c>
      <c r="S76" s="1" t="s">
        <v>4213</v>
      </c>
      <c r="W76" s="1">
        <v>1</v>
      </c>
      <c r="AB76" s="1" t="s">
        <v>3160</v>
      </c>
      <c r="AC76" s="1" t="s">
        <v>3161</v>
      </c>
      <c r="AD76" s="2" t="s">
        <v>3163</v>
      </c>
      <c r="AE76" s="3" t="s">
        <v>3161</v>
      </c>
      <c r="AF76" s="1" t="s">
        <v>2564</v>
      </c>
      <c r="BC76" s="1">
        <f>COUNTA(AG76:BB76)</f>
        <v>0</v>
      </c>
      <c r="BF76" s="1" t="s">
        <v>3162</v>
      </c>
      <c r="BG76" s="1" t="s">
        <v>729</v>
      </c>
      <c r="BI76" s="1" t="s">
        <v>729</v>
      </c>
    </row>
    <row r="77" spans="1:67" s="1" customFormat="1" ht="15" x14ac:dyDescent="0.25">
      <c r="A77" s="2" t="s">
        <v>4905</v>
      </c>
      <c r="D77" s="2"/>
      <c r="E77" s="2"/>
      <c r="G77" s="1" t="s">
        <v>3161</v>
      </c>
      <c r="H77" s="1" t="s">
        <v>481</v>
      </c>
      <c r="I77" s="1" t="s">
        <v>4859</v>
      </c>
      <c r="J77" s="1" t="s">
        <v>1875</v>
      </c>
      <c r="L77" s="1" t="s">
        <v>4860</v>
      </c>
      <c r="M77" s="18" t="s">
        <v>4826</v>
      </c>
      <c r="N77" s="34" t="s">
        <v>1109</v>
      </c>
      <c r="O77" s="1" t="s">
        <v>4867</v>
      </c>
      <c r="P77" s="1" t="s">
        <v>488</v>
      </c>
      <c r="Q77" s="1" t="s">
        <v>296</v>
      </c>
      <c r="R77" s="1">
        <v>85205</v>
      </c>
      <c r="T77" s="2"/>
      <c r="AB77" s="2"/>
      <c r="AC77" s="3"/>
      <c r="BD77" s="1" t="s">
        <v>4712</v>
      </c>
    </row>
    <row r="78" spans="1:67" s="1" customFormat="1" ht="15" x14ac:dyDescent="0.25">
      <c r="A78" s="1" t="s">
        <v>4602</v>
      </c>
      <c r="D78" s="2"/>
      <c r="E78" s="2"/>
      <c r="G78" s="1" t="s">
        <v>3161</v>
      </c>
      <c r="H78" s="1" t="s">
        <v>3158</v>
      </c>
      <c r="I78" s="1" t="s">
        <v>4859</v>
      </c>
      <c r="J78" s="1" t="s">
        <v>4868</v>
      </c>
      <c r="L78" s="1" t="s">
        <v>4860</v>
      </c>
      <c r="M78" s="18" t="s">
        <v>4826</v>
      </c>
      <c r="N78" s="34" t="s">
        <v>1110</v>
      </c>
      <c r="O78" s="1" t="s">
        <v>4867</v>
      </c>
      <c r="P78" s="1" t="s">
        <v>488</v>
      </c>
      <c r="Q78" s="1" t="s">
        <v>296</v>
      </c>
      <c r="R78" s="1">
        <v>85205</v>
      </c>
      <c r="T78" s="8" t="s">
        <v>4911</v>
      </c>
      <c r="AD78" s="2"/>
      <c r="AE78" s="3"/>
      <c r="AF78" s="1" t="s">
        <v>2564</v>
      </c>
      <c r="BF78" s="1" t="s">
        <v>4712</v>
      </c>
    </row>
    <row r="79" spans="1:67" s="1" customFormat="1" ht="15" x14ac:dyDescent="0.25">
      <c r="E79" s="2"/>
      <c r="G79" s="1" t="s">
        <v>3161</v>
      </c>
      <c r="H79" s="1" t="s">
        <v>481</v>
      </c>
      <c r="I79" s="1" t="s">
        <v>4725</v>
      </c>
      <c r="J79" s="1" t="s">
        <v>2152</v>
      </c>
      <c r="L79" s="1" t="s">
        <v>4961</v>
      </c>
      <c r="M79" s="18" t="s">
        <v>4726</v>
      </c>
      <c r="N79" s="34" t="s">
        <v>1113</v>
      </c>
      <c r="O79" s="1" t="s">
        <v>2665</v>
      </c>
      <c r="P79" s="1" t="s">
        <v>488</v>
      </c>
      <c r="Q79" s="1" t="s">
        <v>296</v>
      </c>
      <c r="R79" s="1">
        <v>85213</v>
      </c>
      <c r="S79" s="1" t="s">
        <v>4213</v>
      </c>
      <c r="AD79" s="1" t="s">
        <v>4727</v>
      </c>
      <c r="AE79" s="3"/>
      <c r="AF79" s="1" t="s">
        <v>2564</v>
      </c>
      <c r="BC79" s="1">
        <f t="shared" ref="BC79:BC86" si="3">COUNTA(AG79:BB79)</f>
        <v>0</v>
      </c>
      <c r="BF79" s="1" t="s">
        <v>4712</v>
      </c>
      <c r="BG79" s="1" t="s">
        <v>4712</v>
      </c>
      <c r="BI79" s="1" t="s">
        <v>4712</v>
      </c>
    </row>
    <row r="80" spans="1:67" s="1" customFormat="1" ht="15" x14ac:dyDescent="0.25">
      <c r="E80" s="2"/>
      <c r="G80" s="1" t="s">
        <v>3161</v>
      </c>
      <c r="H80" s="1" t="s">
        <v>3158</v>
      </c>
      <c r="I80" s="1" t="s">
        <v>4725</v>
      </c>
      <c r="J80" s="1" t="s">
        <v>4727</v>
      </c>
      <c r="L80" s="1" t="s">
        <v>4961</v>
      </c>
      <c r="M80" s="18" t="s">
        <v>4726</v>
      </c>
      <c r="N80" s="34" t="s">
        <v>1114</v>
      </c>
      <c r="O80" s="1" t="s">
        <v>2665</v>
      </c>
      <c r="P80" s="1" t="s">
        <v>488</v>
      </c>
      <c r="Q80" s="1" t="s">
        <v>296</v>
      </c>
      <c r="R80" s="1">
        <v>85213</v>
      </c>
      <c r="S80" s="1" t="s">
        <v>4712</v>
      </c>
      <c r="AD80" s="1" t="s">
        <v>2152</v>
      </c>
      <c r="AE80" s="3"/>
      <c r="AF80" s="1" t="s">
        <v>2568</v>
      </c>
      <c r="BC80" s="1">
        <f t="shared" si="3"/>
        <v>0</v>
      </c>
      <c r="BF80" s="1" t="s">
        <v>4712</v>
      </c>
      <c r="BG80" s="1" t="s">
        <v>4712</v>
      </c>
      <c r="BI80" s="1" t="s">
        <v>4712</v>
      </c>
    </row>
    <row r="81" spans="1:88" s="1" customFormat="1" ht="15" x14ac:dyDescent="0.25">
      <c r="A81" s="6"/>
      <c r="D81" s="6"/>
      <c r="E81" s="2"/>
      <c r="G81" s="1" t="s">
        <v>3162</v>
      </c>
      <c r="H81" s="1" t="s">
        <v>3158</v>
      </c>
      <c r="I81" s="1" t="s">
        <v>5039</v>
      </c>
      <c r="J81" s="1" t="s">
        <v>703</v>
      </c>
      <c r="L81" s="1" t="s">
        <v>5041</v>
      </c>
      <c r="M81" s="18" t="s">
        <v>839</v>
      </c>
      <c r="N81" s="34" t="s">
        <v>1115</v>
      </c>
      <c r="O81" s="1" t="s">
        <v>499</v>
      </c>
      <c r="P81" s="1" t="s">
        <v>488</v>
      </c>
      <c r="Q81" s="1" t="s">
        <v>296</v>
      </c>
      <c r="R81" s="1">
        <v>85028</v>
      </c>
      <c r="U81" s="1">
        <v>1</v>
      </c>
      <c r="V81" s="1" t="s">
        <v>378</v>
      </c>
      <c r="AA81" s="1" t="s">
        <v>5042</v>
      </c>
      <c r="AB81" s="1" t="s">
        <v>3175</v>
      </c>
      <c r="AC81" s="1" t="s">
        <v>5037</v>
      </c>
      <c r="AD81" s="2" t="s">
        <v>5038</v>
      </c>
      <c r="AE81" s="3" t="s">
        <v>3161</v>
      </c>
      <c r="AN81" s="1" t="s">
        <v>3162</v>
      </c>
      <c r="BB81" s="1" t="s">
        <v>3162</v>
      </c>
      <c r="BC81" s="1">
        <f t="shared" si="3"/>
        <v>2</v>
      </c>
    </row>
    <row r="82" spans="1:88" s="1" customFormat="1" ht="15" x14ac:dyDescent="0.25">
      <c r="D82" s="6"/>
      <c r="E82" s="2"/>
      <c r="G82" s="1" t="s">
        <v>3162</v>
      </c>
      <c r="H82" s="1" t="s">
        <v>481</v>
      </c>
      <c r="I82" s="1" t="s">
        <v>5038</v>
      </c>
      <c r="J82" s="1" t="s">
        <v>116</v>
      </c>
      <c r="L82" s="1" t="s">
        <v>118</v>
      </c>
      <c r="M82" s="18" t="s">
        <v>2387</v>
      </c>
      <c r="N82" s="34" t="s">
        <v>4766</v>
      </c>
      <c r="O82" s="1" t="s">
        <v>119</v>
      </c>
      <c r="P82" s="1" t="s">
        <v>488</v>
      </c>
      <c r="Q82" s="1" t="s">
        <v>296</v>
      </c>
      <c r="R82" s="1">
        <v>85205</v>
      </c>
      <c r="S82" s="1" t="s">
        <v>4213</v>
      </c>
      <c r="U82" s="1">
        <v>1</v>
      </c>
      <c r="V82" s="1" t="s">
        <v>378</v>
      </c>
      <c r="AB82" s="1" t="s">
        <v>3175</v>
      </c>
      <c r="AC82" s="1" t="s">
        <v>3161</v>
      </c>
      <c r="AD82" s="2" t="s">
        <v>5039</v>
      </c>
      <c r="AE82" s="3" t="s">
        <v>3161</v>
      </c>
      <c r="AF82" s="1" t="s">
        <v>2564</v>
      </c>
      <c r="AN82" s="1" t="s">
        <v>3162</v>
      </c>
      <c r="BB82" s="1" t="s">
        <v>3162</v>
      </c>
      <c r="BC82" s="1">
        <f t="shared" si="3"/>
        <v>2</v>
      </c>
    </row>
    <row r="83" spans="1:88" s="1" customFormat="1" ht="15" x14ac:dyDescent="0.25">
      <c r="A83" s="1" t="s">
        <v>1058</v>
      </c>
      <c r="B83" s="14">
        <v>43419</v>
      </c>
      <c r="C83" s="14">
        <v>43041</v>
      </c>
      <c r="D83" s="6">
        <v>42656</v>
      </c>
      <c r="E83" s="2"/>
      <c r="G83" s="1" t="s">
        <v>3162</v>
      </c>
      <c r="H83" s="1" t="s">
        <v>3158</v>
      </c>
      <c r="I83" s="1" t="s">
        <v>440</v>
      </c>
      <c r="J83" s="1" t="s">
        <v>705</v>
      </c>
      <c r="K83" s="1">
        <v>1</v>
      </c>
      <c r="L83" s="1" t="s">
        <v>3726</v>
      </c>
      <c r="M83" s="18" t="s">
        <v>446</v>
      </c>
      <c r="N83" s="34" t="s">
        <v>4767</v>
      </c>
      <c r="O83" s="1" t="s">
        <v>1994</v>
      </c>
      <c r="P83" s="1" t="s">
        <v>488</v>
      </c>
      <c r="Q83" s="1" t="s">
        <v>296</v>
      </c>
      <c r="R83" s="1">
        <v>85209</v>
      </c>
      <c r="S83" s="1" t="s">
        <v>4213</v>
      </c>
      <c r="U83" s="1">
        <v>1</v>
      </c>
      <c r="V83" s="1" t="s">
        <v>5192</v>
      </c>
      <c r="W83" s="1">
        <v>1</v>
      </c>
      <c r="Y83" s="1" t="s">
        <v>297</v>
      </c>
      <c r="Z83" s="1" t="s">
        <v>297</v>
      </c>
      <c r="AB83" s="1" t="s">
        <v>3160</v>
      </c>
      <c r="AC83" s="1" t="s">
        <v>3161</v>
      </c>
      <c r="AD83" s="2" t="s">
        <v>541</v>
      </c>
      <c r="AE83" s="3" t="s">
        <v>3161</v>
      </c>
      <c r="AF83" s="1" t="s">
        <v>2388</v>
      </c>
      <c r="AG83" s="1" t="s">
        <v>3158</v>
      </c>
      <c r="AH83" s="1" t="s">
        <v>3158</v>
      </c>
      <c r="AI83" s="1" t="s">
        <v>3158</v>
      </c>
      <c r="AJ83" s="1" t="s">
        <v>3158</v>
      </c>
      <c r="AK83" s="1" t="s">
        <v>3158</v>
      </c>
      <c r="AL83" s="1" t="s">
        <v>3158</v>
      </c>
      <c r="AM83" s="1" t="s">
        <v>3158</v>
      </c>
      <c r="AN83" s="1" t="s">
        <v>3158</v>
      </c>
      <c r="AO83" s="1" t="s">
        <v>3158</v>
      </c>
      <c r="AP83" s="1" t="s">
        <v>3158</v>
      </c>
      <c r="AQ83" s="1" t="s">
        <v>3158</v>
      </c>
      <c r="AR83" s="1" t="s">
        <v>3158</v>
      </c>
      <c r="AT83" s="1" t="s">
        <v>3158</v>
      </c>
      <c r="AU83" s="1" t="s">
        <v>3158</v>
      </c>
      <c r="AV83" s="1" t="s">
        <v>3158</v>
      </c>
      <c r="AW83" s="1" t="s">
        <v>3158</v>
      </c>
      <c r="AX83" s="1" t="s">
        <v>3158</v>
      </c>
      <c r="AY83" s="1" t="s">
        <v>3158</v>
      </c>
      <c r="AZ83" s="1" t="s">
        <v>3158</v>
      </c>
      <c r="BA83" s="1" t="s">
        <v>3158</v>
      </c>
      <c r="BB83" s="1" t="s">
        <v>3158</v>
      </c>
      <c r="BC83" s="1">
        <f t="shared" si="3"/>
        <v>21</v>
      </c>
      <c r="BF83" s="1" t="s">
        <v>5053</v>
      </c>
      <c r="BG83" s="1" t="s">
        <v>5053</v>
      </c>
      <c r="BH83" s="1" t="s">
        <v>5053</v>
      </c>
      <c r="BI83" s="1" t="s">
        <v>5053</v>
      </c>
      <c r="BJ83" s="1" t="s">
        <v>4712</v>
      </c>
      <c r="BL83" s="1" t="s">
        <v>4712</v>
      </c>
      <c r="BM83" s="1" t="s">
        <v>5053</v>
      </c>
      <c r="BO83" s="1" t="s">
        <v>4712</v>
      </c>
    </row>
    <row r="84" spans="1:88" s="1" customFormat="1" ht="15" x14ac:dyDescent="0.25">
      <c r="A84" s="8"/>
      <c r="B84" s="14">
        <v>43412</v>
      </c>
      <c r="C84" s="14">
        <v>43048</v>
      </c>
      <c r="D84" s="6">
        <v>42656</v>
      </c>
      <c r="E84" s="2"/>
      <c r="G84" s="1" t="s">
        <v>3162</v>
      </c>
      <c r="H84" s="1" t="s">
        <v>481</v>
      </c>
      <c r="I84" s="1" t="s">
        <v>1605</v>
      </c>
      <c r="J84" s="1" t="s">
        <v>709</v>
      </c>
      <c r="K84" s="1">
        <v>1</v>
      </c>
      <c r="L84" s="1" t="s">
        <v>4181</v>
      </c>
      <c r="M84" s="18" t="s">
        <v>1607</v>
      </c>
      <c r="N84" s="34" t="s">
        <v>1116</v>
      </c>
      <c r="O84" s="1" t="s">
        <v>4575</v>
      </c>
      <c r="P84" s="1" t="s">
        <v>488</v>
      </c>
      <c r="Q84" s="1" t="s">
        <v>296</v>
      </c>
      <c r="R84" s="1">
        <v>85209</v>
      </c>
      <c r="S84" s="1" t="s">
        <v>4213</v>
      </c>
      <c r="U84" s="1">
        <v>1</v>
      </c>
      <c r="V84" s="1" t="s">
        <v>5192</v>
      </c>
      <c r="W84" s="1">
        <v>1</v>
      </c>
      <c r="X84" s="1">
        <v>1</v>
      </c>
      <c r="AA84" s="1" t="s">
        <v>4576</v>
      </c>
      <c r="AB84" s="1" t="s">
        <v>3196</v>
      </c>
      <c r="AC84" s="1" t="s">
        <v>3161</v>
      </c>
      <c r="AD84" s="1" t="s">
        <v>3362</v>
      </c>
      <c r="AE84" s="3" t="s">
        <v>3161</v>
      </c>
      <c r="AF84" s="1" t="s">
        <v>2388</v>
      </c>
      <c r="AH84" s="1" t="s">
        <v>481</v>
      </c>
      <c r="AI84" s="1" t="s">
        <v>481</v>
      </c>
      <c r="AK84" s="1" t="s">
        <v>481</v>
      </c>
      <c r="AL84" s="1" t="s">
        <v>481</v>
      </c>
      <c r="AM84" s="1" t="s">
        <v>481</v>
      </c>
      <c r="AN84" s="1" t="s">
        <v>481</v>
      </c>
      <c r="AO84" s="1" t="s">
        <v>481</v>
      </c>
      <c r="AP84" s="1" t="s">
        <v>481</v>
      </c>
      <c r="AQ84" s="1" t="s">
        <v>481</v>
      </c>
      <c r="AR84" s="1" t="s">
        <v>481</v>
      </c>
      <c r="AS84" s="1" t="s">
        <v>481</v>
      </c>
      <c r="AT84" s="1" t="s">
        <v>481</v>
      </c>
      <c r="AV84" s="1" t="s">
        <v>481</v>
      </c>
      <c r="AW84" s="1" t="s">
        <v>481</v>
      </c>
      <c r="AX84" s="1" t="s">
        <v>481</v>
      </c>
      <c r="AY84" s="1" t="s">
        <v>481</v>
      </c>
      <c r="AZ84" s="1" t="s">
        <v>481</v>
      </c>
      <c r="BB84" s="1" t="s">
        <v>481</v>
      </c>
      <c r="BC84" s="1">
        <f t="shared" si="3"/>
        <v>18</v>
      </c>
      <c r="BF84" s="1" t="s">
        <v>4712</v>
      </c>
      <c r="BG84" s="1" t="s">
        <v>4712</v>
      </c>
      <c r="BH84" s="1" t="s">
        <v>4712</v>
      </c>
      <c r="BM84" s="1" t="s">
        <v>4712</v>
      </c>
      <c r="BN84" s="1" t="s">
        <v>4712</v>
      </c>
      <c r="BO84" s="1" t="s">
        <v>4712</v>
      </c>
    </row>
    <row r="85" spans="1:88" s="1" customFormat="1" ht="15" x14ac:dyDescent="0.25">
      <c r="D85" s="2"/>
      <c r="E85" s="2"/>
      <c r="G85" s="1" t="s">
        <v>3162</v>
      </c>
      <c r="H85" s="1" t="s">
        <v>481</v>
      </c>
      <c r="I85" s="1" t="s">
        <v>2456</v>
      </c>
      <c r="J85" s="1" t="s">
        <v>3035</v>
      </c>
      <c r="L85" s="1" t="s">
        <v>3037</v>
      </c>
      <c r="M85" s="18" t="s">
        <v>3036</v>
      </c>
      <c r="N85" s="34" t="s">
        <v>1117</v>
      </c>
      <c r="O85" s="1" t="s">
        <v>3038</v>
      </c>
      <c r="P85" s="1" t="s">
        <v>3039</v>
      </c>
      <c r="Q85" s="1" t="s">
        <v>296</v>
      </c>
      <c r="R85" s="1">
        <v>85139</v>
      </c>
      <c r="S85" s="1" t="s">
        <v>4712</v>
      </c>
      <c r="Z85" s="1" t="s">
        <v>297</v>
      </c>
      <c r="AB85" s="1" t="s">
        <v>3160</v>
      </c>
      <c r="AC85" s="1" t="s">
        <v>3161</v>
      </c>
      <c r="AD85" s="2"/>
      <c r="AE85" s="3" t="s">
        <v>3161</v>
      </c>
      <c r="AF85" s="1" t="s">
        <v>2568</v>
      </c>
      <c r="BC85" s="1">
        <f t="shared" si="3"/>
        <v>0</v>
      </c>
      <c r="BF85" s="1" t="s">
        <v>4712</v>
      </c>
    </row>
    <row r="86" spans="1:88" s="1" customFormat="1" ht="15" x14ac:dyDescent="0.25">
      <c r="E86" s="2"/>
      <c r="G86" s="1" t="s">
        <v>3162</v>
      </c>
      <c r="H86" s="1" t="s">
        <v>481</v>
      </c>
      <c r="I86" s="1" t="s">
        <v>1424</v>
      </c>
      <c r="J86" s="1" t="s">
        <v>3194</v>
      </c>
      <c r="L86" s="1" t="s">
        <v>413</v>
      </c>
      <c r="M86" s="18" t="s">
        <v>1426</v>
      </c>
      <c r="N86" s="34" t="s">
        <v>4778</v>
      </c>
      <c r="O86" s="1" t="s">
        <v>1958</v>
      </c>
      <c r="P86" s="1" t="s">
        <v>488</v>
      </c>
      <c r="Q86" s="1" t="s">
        <v>296</v>
      </c>
      <c r="R86" s="1">
        <v>85209</v>
      </c>
      <c r="S86" s="1" t="s">
        <v>4213</v>
      </c>
      <c r="AB86" s="1" t="s">
        <v>3160</v>
      </c>
      <c r="AC86" s="1" t="s">
        <v>1429</v>
      </c>
      <c r="AD86" s="2"/>
      <c r="AE86" s="3" t="s">
        <v>3161</v>
      </c>
      <c r="AF86" s="1" t="s">
        <v>2564</v>
      </c>
      <c r="BC86" s="1">
        <f t="shared" si="3"/>
        <v>0</v>
      </c>
    </row>
    <row r="87" spans="1:88" s="1" customFormat="1" ht="15" x14ac:dyDescent="0.25">
      <c r="B87" s="14"/>
      <c r="C87" s="14"/>
      <c r="D87" s="6"/>
      <c r="E87" s="2"/>
      <c r="I87" s="1" t="s">
        <v>1111</v>
      </c>
      <c r="J87" s="1" t="s">
        <v>2152</v>
      </c>
      <c r="M87" s="18"/>
      <c r="N87" s="34" t="s">
        <v>4774</v>
      </c>
      <c r="AD87" s="2"/>
      <c r="AE87" s="3"/>
    </row>
    <row r="88" spans="1:88" s="1" customFormat="1" ht="15" x14ac:dyDescent="0.25">
      <c r="B88" s="14"/>
      <c r="C88" s="14"/>
      <c r="D88" s="6"/>
      <c r="E88" s="2"/>
      <c r="I88" s="1" t="s">
        <v>1111</v>
      </c>
      <c r="J88" s="1" t="s">
        <v>1112</v>
      </c>
      <c r="M88" s="18"/>
      <c r="N88" s="34" t="s">
        <v>4775</v>
      </c>
      <c r="AD88" s="2"/>
      <c r="AE88" s="3"/>
    </row>
    <row r="89" spans="1:88" s="1" customFormat="1" ht="15" x14ac:dyDescent="0.25">
      <c r="A89" s="8"/>
      <c r="B89" s="14">
        <v>43412</v>
      </c>
      <c r="C89" s="14">
        <v>43041</v>
      </c>
      <c r="D89" s="6">
        <v>42656</v>
      </c>
      <c r="E89" s="2"/>
      <c r="F89" s="1" t="s">
        <v>297</v>
      </c>
      <c r="G89" s="1" t="s">
        <v>3162</v>
      </c>
      <c r="H89" s="1" t="s">
        <v>481</v>
      </c>
      <c r="I89" s="1" t="s">
        <v>5151</v>
      </c>
      <c r="J89" s="1" t="s">
        <v>5152</v>
      </c>
      <c r="K89" s="1">
        <v>1</v>
      </c>
      <c r="L89" s="1" t="s">
        <v>2131</v>
      </c>
      <c r="M89" s="18" t="s">
        <v>5153</v>
      </c>
      <c r="N89" s="34" t="s">
        <v>4776</v>
      </c>
      <c r="O89" s="33" t="s">
        <v>3710</v>
      </c>
      <c r="P89" s="1" t="s">
        <v>488</v>
      </c>
      <c r="Q89" s="1" t="s">
        <v>296</v>
      </c>
      <c r="R89" s="1">
        <v>85208</v>
      </c>
      <c r="S89" s="1" t="s">
        <v>4213</v>
      </c>
      <c r="U89" s="1">
        <v>1</v>
      </c>
      <c r="V89" s="1" t="s">
        <v>3357</v>
      </c>
      <c r="W89" s="1">
        <v>1</v>
      </c>
      <c r="X89" s="1">
        <v>1</v>
      </c>
      <c r="AB89" s="1" t="s">
        <v>3196</v>
      </c>
      <c r="AC89" s="1" t="s">
        <v>3161</v>
      </c>
      <c r="AD89" s="2"/>
      <c r="AE89" s="3"/>
      <c r="AF89" s="1" t="s">
        <v>2564</v>
      </c>
      <c r="AG89" s="1" t="s">
        <v>3158</v>
      </c>
      <c r="AH89" s="1" t="s">
        <v>3158</v>
      </c>
      <c r="AI89" s="1" t="s">
        <v>3158</v>
      </c>
      <c r="AJ89" s="1" t="s">
        <v>3158</v>
      </c>
      <c r="AK89" s="1" t="s">
        <v>3158</v>
      </c>
      <c r="AL89" s="1" t="s">
        <v>3158</v>
      </c>
      <c r="AM89" s="1" t="s">
        <v>3158</v>
      </c>
      <c r="AN89" s="1" t="s">
        <v>3158</v>
      </c>
      <c r="AO89" s="1" t="s">
        <v>3158</v>
      </c>
      <c r="AP89" s="1" t="s">
        <v>3158</v>
      </c>
      <c r="AQ89" s="1" t="s">
        <v>3158</v>
      </c>
      <c r="AS89" s="1" t="s">
        <v>3158</v>
      </c>
      <c r="AT89" s="1" t="s">
        <v>3158</v>
      </c>
      <c r="AU89" s="1" t="s">
        <v>3158</v>
      </c>
      <c r="AW89" s="1" t="s">
        <v>3158</v>
      </c>
      <c r="AZ89" s="1" t="s">
        <v>3158</v>
      </c>
      <c r="BA89" s="1" t="s">
        <v>3158</v>
      </c>
      <c r="BC89" s="1">
        <f>COUNTA(AG89:BB89)</f>
        <v>17</v>
      </c>
      <c r="BF89" s="1" t="s">
        <v>4712</v>
      </c>
      <c r="BS89" s="1" t="s">
        <v>4712</v>
      </c>
      <c r="CJ89" s="1" t="s">
        <v>729</v>
      </c>
    </row>
    <row r="90" spans="1:88" s="1" customFormat="1" ht="15" x14ac:dyDescent="0.25">
      <c r="A90" s="6">
        <v>42747</v>
      </c>
      <c r="D90" s="6">
        <v>42747</v>
      </c>
      <c r="E90" s="2"/>
      <c r="G90" s="1" t="s">
        <v>3162</v>
      </c>
      <c r="H90" s="1" t="s">
        <v>481</v>
      </c>
      <c r="I90" s="1" t="s">
        <v>3312</v>
      </c>
      <c r="J90" s="1" t="s">
        <v>3313</v>
      </c>
      <c r="L90" s="1" t="s">
        <v>3655</v>
      </c>
      <c r="M90" s="18" t="s">
        <v>3314</v>
      </c>
      <c r="N90" s="34" t="s">
        <v>4779</v>
      </c>
      <c r="Q90" s="1" t="s">
        <v>296</v>
      </c>
      <c r="S90" s="1" t="s">
        <v>4213</v>
      </c>
      <c r="U90" s="1">
        <v>1</v>
      </c>
      <c r="V90" s="1" t="s">
        <v>3357</v>
      </c>
      <c r="AB90" s="1" t="s">
        <v>3160</v>
      </c>
      <c r="AC90" s="1" t="s">
        <v>3161</v>
      </c>
      <c r="AD90" s="2"/>
      <c r="AE90" s="3" t="s">
        <v>3161</v>
      </c>
      <c r="AF90" s="1" t="s">
        <v>2564</v>
      </c>
      <c r="BC90" s="1">
        <f>COUNTA(AG90:BB90)</f>
        <v>0</v>
      </c>
      <c r="BF90" s="1" t="s">
        <v>4712</v>
      </c>
      <c r="BG90" s="1" t="s">
        <v>4712</v>
      </c>
      <c r="BH90" s="1" t="s">
        <v>4712</v>
      </c>
      <c r="BO90" s="1" t="s">
        <v>4712</v>
      </c>
    </row>
    <row r="91" spans="1:88" s="1" customFormat="1" ht="15" x14ac:dyDescent="0.25">
      <c r="A91" s="6"/>
      <c r="D91" s="6"/>
      <c r="E91" s="2"/>
      <c r="M91" s="18"/>
      <c r="N91" s="34"/>
      <c r="AD91" s="2"/>
      <c r="AE91" s="3"/>
    </row>
    <row r="92" spans="1:88" s="1" customFormat="1" ht="15" x14ac:dyDescent="0.25">
      <c r="A92" s="28"/>
      <c r="D92" s="2"/>
      <c r="E92" s="2"/>
      <c r="G92" s="1" t="s">
        <v>3161</v>
      </c>
      <c r="H92" s="1" t="s">
        <v>3158</v>
      </c>
      <c r="I92" s="1" t="s">
        <v>802</v>
      </c>
      <c r="J92" s="1" t="s">
        <v>788</v>
      </c>
      <c r="L92" s="1" t="s">
        <v>1307</v>
      </c>
      <c r="M92" s="18" t="s">
        <v>2955</v>
      </c>
      <c r="N92" s="34"/>
      <c r="O92" s="1" t="s">
        <v>2954</v>
      </c>
      <c r="P92" s="1" t="s">
        <v>488</v>
      </c>
      <c r="Q92" s="1" t="s">
        <v>296</v>
      </c>
      <c r="R92" s="1">
        <v>85208</v>
      </c>
      <c r="S92" s="1" t="s">
        <v>4712</v>
      </c>
      <c r="Y92" s="1" t="s">
        <v>1307</v>
      </c>
      <c r="AD92" s="2"/>
      <c r="AE92" s="3"/>
      <c r="BC92" s="1">
        <f t="shared" ref="BC92:BC97" si="4">COUNTA(AG92:BB92)</f>
        <v>0</v>
      </c>
    </row>
    <row r="93" spans="1:88" s="1" customFormat="1" ht="15" x14ac:dyDescent="0.25">
      <c r="A93" s="28"/>
      <c r="D93" s="2"/>
      <c r="E93" s="2"/>
      <c r="G93" s="1" t="s">
        <v>3161</v>
      </c>
      <c r="H93" s="1" t="s">
        <v>481</v>
      </c>
      <c r="I93" s="1" t="s">
        <v>802</v>
      </c>
      <c r="J93" s="1" t="s">
        <v>4713</v>
      </c>
      <c r="L93" s="1" t="s">
        <v>1307</v>
      </c>
      <c r="M93" s="18" t="s">
        <v>2955</v>
      </c>
      <c r="N93" s="34"/>
      <c r="O93" s="1" t="s">
        <v>2954</v>
      </c>
      <c r="P93" s="1" t="s">
        <v>488</v>
      </c>
      <c r="Q93" s="1" t="s">
        <v>296</v>
      </c>
      <c r="R93" s="1">
        <v>85208</v>
      </c>
      <c r="S93" s="1" t="s">
        <v>4213</v>
      </c>
      <c r="Y93" s="1" t="s">
        <v>1307</v>
      </c>
      <c r="AD93" s="2"/>
      <c r="AE93" s="3"/>
      <c r="BC93" s="1">
        <f t="shared" si="4"/>
        <v>0</v>
      </c>
    </row>
    <row r="94" spans="1:88" s="1" customFormat="1" ht="15" x14ac:dyDescent="0.25">
      <c r="D94" s="6"/>
      <c r="E94" s="2"/>
      <c r="F94" s="2"/>
      <c r="H94" s="1" t="s">
        <v>481</v>
      </c>
      <c r="I94" s="1" t="s">
        <v>1284</v>
      </c>
      <c r="J94" s="1" t="s">
        <v>1554</v>
      </c>
      <c r="M94" s="18" t="s">
        <v>797</v>
      </c>
      <c r="N94" s="34"/>
      <c r="S94" s="1" t="s">
        <v>4712</v>
      </c>
      <c r="AD94" s="2"/>
      <c r="AE94" s="3"/>
      <c r="BC94" s="1">
        <f t="shared" si="4"/>
        <v>0</v>
      </c>
    </row>
    <row r="95" spans="1:88" s="1" customFormat="1" ht="15" x14ac:dyDescent="0.25">
      <c r="D95" s="6"/>
      <c r="E95" s="2"/>
      <c r="F95" s="2"/>
      <c r="H95" s="1" t="s">
        <v>3158</v>
      </c>
      <c r="I95" s="1" t="s">
        <v>1284</v>
      </c>
      <c r="J95" s="1" t="s">
        <v>4578</v>
      </c>
      <c r="M95" s="18" t="s">
        <v>797</v>
      </c>
      <c r="N95" s="34"/>
      <c r="S95" s="1" t="s">
        <v>4213</v>
      </c>
      <c r="AD95" s="2"/>
      <c r="AE95" s="3"/>
      <c r="BC95" s="1">
        <f t="shared" si="4"/>
        <v>0</v>
      </c>
    </row>
    <row r="96" spans="1:88" s="1" customFormat="1" ht="15" x14ac:dyDescent="0.25">
      <c r="D96" s="2"/>
      <c r="E96" s="2"/>
      <c r="H96" s="1" t="s">
        <v>481</v>
      </c>
      <c r="I96" s="1" t="s">
        <v>1566</v>
      </c>
      <c r="J96" s="1" t="s">
        <v>361</v>
      </c>
      <c r="L96" s="1" t="s">
        <v>3552</v>
      </c>
      <c r="M96" s="18" t="s">
        <v>3553</v>
      </c>
      <c r="N96" s="34"/>
      <c r="O96" s="1" t="s">
        <v>1562</v>
      </c>
      <c r="P96" s="1" t="s">
        <v>488</v>
      </c>
      <c r="Q96" s="1" t="s">
        <v>296</v>
      </c>
      <c r="R96" s="1">
        <v>85206</v>
      </c>
      <c r="S96" s="1" t="s">
        <v>4213</v>
      </c>
      <c r="AB96" s="1" t="s">
        <v>3175</v>
      </c>
      <c r="AC96" s="1" t="s">
        <v>3161</v>
      </c>
      <c r="AD96" s="1" t="s">
        <v>1560</v>
      </c>
      <c r="AE96" s="3" t="s">
        <v>3161</v>
      </c>
      <c r="AF96" s="1" t="s">
        <v>2564</v>
      </c>
      <c r="BB96" s="1" t="s">
        <v>3162</v>
      </c>
      <c r="BC96" s="1">
        <f t="shared" si="4"/>
        <v>1</v>
      </c>
    </row>
    <row r="97" spans="1:67" s="1" customFormat="1" ht="15" x14ac:dyDescent="0.25">
      <c r="D97" s="2"/>
      <c r="E97" s="2"/>
      <c r="H97" s="1" t="s">
        <v>3158</v>
      </c>
      <c r="I97" s="1" t="s">
        <v>1514</v>
      </c>
      <c r="J97" s="1" t="s">
        <v>788</v>
      </c>
      <c r="L97" s="1" t="s">
        <v>1561</v>
      </c>
      <c r="M97" s="18" t="s">
        <v>1563</v>
      </c>
      <c r="N97" s="34"/>
      <c r="O97" s="1" t="s">
        <v>1562</v>
      </c>
      <c r="P97" s="1" t="s">
        <v>488</v>
      </c>
      <c r="Q97" s="1" t="s">
        <v>296</v>
      </c>
      <c r="R97" s="1">
        <v>85206</v>
      </c>
      <c r="AB97" s="1" t="s">
        <v>1564</v>
      </c>
      <c r="AC97" s="1" t="s">
        <v>1565</v>
      </c>
      <c r="AD97" s="2" t="s">
        <v>1566</v>
      </c>
      <c r="AE97" s="3" t="s">
        <v>3161</v>
      </c>
      <c r="BB97" s="1" t="s">
        <v>3162</v>
      </c>
      <c r="BC97" s="1">
        <f t="shared" si="4"/>
        <v>1</v>
      </c>
    </row>
    <row r="98" spans="1:67" s="1" customFormat="1" ht="15" x14ac:dyDescent="0.25">
      <c r="A98" s="1" t="s">
        <v>3252</v>
      </c>
      <c r="D98" s="2" t="s">
        <v>3253</v>
      </c>
      <c r="E98" s="2"/>
      <c r="H98" s="1" t="s">
        <v>481</v>
      </c>
      <c r="I98" s="1" t="s">
        <v>1263</v>
      </c>
      <c r="J98" s="1" t="s">
        <v>2836</v>
      </c>
      <c r="M98" s="18"/>
      <c r="N98" s="34"/>
      <c r="O98" s="1" t="s">
        <v>1264</v>
      </c>
      <c r="S98" s="1" t="s">
        <v>4213</v>
      </c>
      <c r="AB98" s="1" t="s">
        <v>3189</v>
      </c>
      <c r="AD98" s="2"/>
      <c r="AE98" s="3" t="s">
        <v>3161</v>
      </c>
      <c r="AF98" s="1" t="s">
        <v>2564</v>
      </c>
    </row>
    <row r="99" spans="1:67" s="1" customFormat="1" ht="15" x14ac:dyDescent="0.25">
      <c r="B99" s="14"/>
      <c r="C99" s="14"/>
      <c r="D99" s="6"/>
      <c r="E99" s="2"/>
      <c r="M99" s="4"/>
      <c r="N99" s="34"/>
      <c r="AE99" s="3"/>
    </row>
    <row r="100" spans="1:67" s="1" customFormat="1" ht="15" x14ac:dyDescent="0.25">
      <c r="E100" s="2"/>
      <c r="H100" s="1" t="s">
        <v>3158</v>
      </c>
      <c r="I100" s="1" t="s">
        <v>2376</v>
      </c>
      <c r="J100" s="1" t="s">
        <v>3614</v>
      </c>
      <c r="L100" s="1" t="s">
        <v>4992</v>
      </c>
      <c r="M100" s="18" t="s">
        <v>3615</v>
      </c>
      <c r="N100" s="34"/>
      <c r="O100" s="1" t="s">
        <v>4991</v>
      </c>
      <c r="P100" s="1" t="s">
        <v>488</v>
      </c>
      <c r="Q100" s="1" t="s">
        <v>296</v>
      </c>
      <c r="R100" s="1">
        <v>85213</v>
      </c>
      <c r="S100" s="1" t="s">
        <v>4213</v>
      </c>
      <c r="AA100" s="1" t="s">
        <v>4319</v>
      </c>
      <c r="AD100" s="1" t="s">
        <v>4848</v>
      </c>
      <c r="AE100" s="3"/>
      <c r="AF100" s="1" t="s">
        <v>2564</v>
      </c>
      <c r="BC100" s="1">
        <f t="shared" ref="BC100:BC107" si="5">COUNTA(AG100:BB100)</f>
        <v>0</v>
      </c>
    </row>
    <row r="101" spans="1:67" s="1" customFormat="1" ht="15" x14ac:dyDescent="0.25">
      <c r="E101" s="2"/>
      <c r="H101" s="1" t="s">
        <v>481</v>
      </c>
      <c r="I101" s="1" t="s">
        <v>4848</v>
      </c>
      <c r="J101" s="1" t="s">
        <v>4849</v>
      </c>
      <c r="L101" s="1" t="s">
        <v>4993</v>
      </c>
      <c r="M101" s="18"/>
      <c r="N101" s="34"/>
      <c r="O101" s="1" t="s">
        <v>4991</v>
      </c>
      <c r="P101" s="1" t="s">
        <v>488</v>
      </c>
      <c r="Q101" s="1" t="s">
        <v>296</v>
      </c>
      <c r="R101" s="1">
        <v>85213</v>
      </c>
      <c r="AD101" s="1" t="s">
        <v>3045</v>
      </c>
      <c r="AF101" s="1" t="s">
        <v>2376</v>
      </c>
      <c r="BC101" s="1">
        <f t="shared" si="5"/>
        <v>0</v>
      </c>
      <c r="BD101" s="3"/>
    </row>
    <row r="102" spans="1:67" s="1" customFormat="1" ht="15" x14ac:dyDescent="0.25">
      <c r="D102" s="2"/>
      <c r="E102" s="2"/>
      <c r="H102" s="1" t="s">
        <v>3158</v>
      </c>
      <c r="I102" s="1" t="s">
        <v>2877</v>
      </c>
      <c r="J102" s="1" t="s">
        <v>4593</v>
      </c>
      <c r="L102" s="1" t="s">
        <v>2878</v>
      </c>
      <c r="M102" s="18"/>
      <c r="N102" s="34"/>
      <c r="O102" s="1" t="s">
        <v>5169</v>
      </c>
      <c r="P102" s="1" t="s">
        <v>488</v>
      </c>
      <c r="Q102" s="1" t="s">
        <v>296</v>
      </c>
      <c r="R102" s="1">
        <v>85210</v>
      </c>
      <c r="AD102" s="1" t="s">
        <v>918</v>
      </c>
      <c r="AE102" s="3"/>
      <c r="BC102" s="1">
        <f t="shared" si="5"/>
        <v>0</v>
      </c>
    </row>
    <row r="103" spans="1:67" s="1" customFormat="1" ht="15" x14ac:dyDescent="0.25">
      <c r="A103" s="8"/>
      <c r="B103" s="14">
        <v>43405</v>
      </c>
      <c r="C103" s="14">
        <v>43041</v>
      </c>
      <c r="D103" s="6">
        <v>42656</v>
      </c>
      <c r="E103" s="2"/>
      <c r="F103" s="2"/>
      <c r="G103" s="1" t="s">
        <v>3162</v>
      </c>
      <c r="H103" s="1" t="s">
        <v>481</v>
      </c>
      <c r="I103" s="1" t="s">
        <v>2792</v>
      </c>
      <c r="J103" s="1" t="s">
        <v>5004</v>
      </c>
      <c r="L103" s="1" t="s">
        <v>2793</v>
      </c>
      <c r="M103" s="18" t="s">
        <v>1350</v>
      </c>
      <c r="N103" s="34"/>
      <c r="O103" s="1" t="s">
        <v>2794</v>
      </c>
      <c r="P103" s="1" t="s">
        <v>4583</v>
      </c>
      <c r="Q103" s="1" t="s">
        <v>296</v>
      </c>
      <c r="R103" s="1">
        <v>85140</v>
      </c>
      <c r="S103" s="1" t="s">
        <v>4213</v>
      </c>
      <c r="U103" s="1">
        <v>1</v>
      </c>
      <c r="V103" s="1" t="s">
        <v>3357</v>
      </c>
      <c r="W103" s="1">
        <v>1</v>
      </c>
      <c r="X103" s="1">
        <v>1</v>
      </c>
      <c r="AD103" s="2" t="s">
        <v>730</v>
      </c>
      <c r="AE103" s="3"/>
      <c r="AF103" s="1" t="s">
        <v>2388</v>
      </c>
      <c r="AG103" s="1" t="s">
        <v>481</v>
      </c>
      <c r="AI103" s="1" t="s">
        <v>481</v>
      </c>
      <c r="AJ103" s="1" t="s">
        <v>481</v>
      </c>
      <c r="AK103" s="1" t="s">
        <v>481</v>
      </c>
      <c r="AL103" s="1" t="s">
        <v>481</v>
      </c>
      <c r="AN103" s="1" t="s">
        <v>481</v>
      </c>
      <c r="AP103" s="1" t="s">
        <v>481</v>
      </c>
      <c r="AQ103" s="1" t="s">
        <v>481</v>
      </c>
      <c r="AY103" s="1" t="s">
        <v>481</v>
      </c>
      <c r="BA103" s="1" t="s">
        <v>481</v>
      </c>
      <c r="BC103" s="1">
        <f t="shared" si="5"/>
        <v>10</v>
      </c>
    </row>
    <row r="104" spans="1:67" s="1" customFormat="1" ht="15" x14ac:dyDescent="0.25">
      <c r="B104" s="14">
        <v>43405</v>
      </c>
      <c r="C104" s="14">
        <v>43041</v>
      </c>
      <c r="D104" s="6">
        <v>42656</v>
      </c>
      <c r="E104" s="2"/>
      <c r="G104" s="1" t="s">
        <v>3162</v>
      </c>
      <c r="H104" s="1" t="s">
        <v>3158</v>
      </c>
      <c r="I104" s="1" t="s">
        <v>232</v>
      </c>
      <c r="J104" s="1" t="s">
        <v>3220</v>
      </c>
      <c r="L104" s="1" t="s">
        <v>2396</v>
      </c>
      <c r="M104" s="4" t="s">
        <v>1349</v>
      </c>
      <c r="N104" s="34"/>
      <c r="O104" s="1" t="s">
        <v>2397</v>
      </c>
      <c r="P104" s="1" t="s">
        <v>2398</v>
      </c>
      <c r="Q104" s="1" t="s">
        <v>296</v>
      </c>
      <c r="R104" s="1">
        <v>85044</v>
      </c>
      <c r="S104" s="1" t="s">
        <v>4213</v>
      </c>
      <c r="U104" s="1">
        <v>1</v>
      </c>
      <c r="V104" s="1" t="s">
        <v>3357</v>
      </c>
      <c r="W104" s="1">
        <v>1</v>
      </c>
      <c r="X104" s="1">
        <v>1</v>
      </c>
      <c r="AD104" s="1" t="s">
        <v>731</v>
      </c>
      <c r="AE104" s="3"/>
      <c r="AF104" s="1" t="s">
        <v>2564</v>
      </c>
      <c r="AG104" s="1" t="s">
        <v>481</v>
      </c>
      <c r="AH104" s="1" t="s">
        <v>481</v>
      </c>
      <c r="AI104" s="1" t="s">
        <v>481</v>
      </c>
      <c r="AJ104" s="1" t="s">
        <v>481</v>
      </c>
      <c r="AK104" s="1" t="s">
        <v>481</v>
      </c>
      <c r="AL104" s="1" t="s">
        <v>481</v>
      </c>
      <c r="AN104" s="1" t="s">
        <v>481</v>
      </c>
      <c r="AP104" s="1" t="s">
        <v>481</v>
      </c>
      <c r="AQ104" s="1" t="s">
        <v>481</v>
      </c>
      <c r="AY104" s="1" t="s">
        <v>481</v>
      </c>
      <c r="BA104" s="1" t="s">
        <v>481</v>
      </c>
      <c r="BC104" s="1">
        <f t="shared" si="5"/>
        <v>11</v>
      </c>
    </row>
    <row r="105" spans="1:67" s="1" customFormat="1" ht="15" x14ac:dyDescent="0.25">
      <c r="C105" s="14">
        <v>43055</v>
      </c>
      <c r="D105" s="6">
        <v>42726</v>
      </c>
      <c r="E105" s="2"/>
      <c r="H105" s="1" t="s">
        <v>481</v>
      </c>
      <c r="I105" s="1" t="s">
        <v>824</v>
      </c>
      <c r="J105" s="1" t="s">
        <v>144</v>
      </c>
      <c r="L105" s="1" t="s">
        <v>825</v>
      </c>
      <c r="M105" s="18" t="s">
        <v>4358</v>
      </c>
      <c r="N105" s="34"/>
      <c r="O105" s="1" t="s">
        <v>1652</v>
      </c>
      <c r="P105" s="1" t="s">
        <v>488</v>
      </c>
      <c r="Q105" s="1" t="s">
        <v>296</v>
      </c>
      <c r="R105" s="1">
        <v>85205</v>
      </c>
      <c r="S105" s="1" t="s">
        <v>4213</v>
      </c>
      <c r="AB105" s="1" t="s">
        <v>3175</v>
      </c>
      <c r="AC105" s="1" t="s">
        <v>3401</v>
      </c>
      <c r="AD105" s="2" t="s">
        <v>3500</v>
      </c>
      <c r="AE105" s="3" t="s">
        <v>3161</v>
      </c>
      <c r="AF105" s="1" t="s">
        <v>2564</v>
      </c>
      <c r="AI105" s="1" t="s">
        <v>481</v>
      </c>
      <c r="BC105" s="1">
        <f t="shared" si="5"/>
        <v>1</v>
      </c>
    </row>
    <row r="106" spans="1:67" s="1" customFormat="1" ht="15" x14ac:dyDescent="0.25">
      <c r="A106" s="8"/>
      <c r="B106" s="8"/>
      <c r="C106" s="14">
        <v>43055</v>
      </c>
      <c r="D106" s="6">
        <v>42726</v>
      </c>
      <c r="E106" s="2"/>
      <c r="F106" s="2"/>
      <c r="G106" s="1" t="s">
        <v>3162</v>
      </c>
      <c r="H106" s="1" t="s">
        <v>3158</v>
      </c>
      <c r="I106" s="1" t="s">
        <v>1967</v>
      </c>
      <c r="J106" s="1" t="s">
        <v>294</v>
      </c>
      <c r="L106" s="1" t="s">
        <v>4493</v>
      </c>
      <c r="M106" s="18"/>
      <c r="N106" s="34"/>
      <c r="O106" s="1" t="s">
        <v>1652</v>
      </c>
      <c r="P106" s="1" t="s">
        <v>488</v>
      </c>
      <c r="Q106" s="1" t="s">
        <v>296</v>
      </c>
      <c r="R106" s="1">
        <v>85205</v>
      </c>
      <c r="S106" s="1" t="s">
        <v>4712</v>
      </c>
      <c r="AD106" s="2" t="s">
        <v>3499</v>
      </c>
      <c r="AE106" s="3"/>
      <c r="AI106" s="1" t="s">
        <v>481</v>
      </c>
      <c r="BC106" s="1">
        <f t="shared" si="5"/>
        <v>1</v>
      </c>
    </row>
    <row r="107" spans="1:67" s="1" customFormat="1" ht="15" x14ac:dyDescent="0.25">
      <c r="A107" s="8"/>
      <c r="B107" s="14">
        <v>43412</v>
      </c>
      <c r="C107" s="14">
        <v>43048</v>
      </c>
      <c r="D107" s="6">
        <v>42677</v>
      </c>
      <c r="E107" s="2"/>
      <c r="G107" s="1" t="s">
        <v>3161</v>
      </c>
      <c r="H107" s="1" t="s">
        <v>481</v>
      </c>
      <c r="I107" s="1" t="s">
        <v>1907</v>
      </c>
      <c r="J107" s="1" t="s">
        <v>1908</v>
      </c>
      <c r="L107" s="1" t="s">
        <v>1909</v>
      </c>
      <c r="M107" s="18" t="s">
        <v>2126</v>
      </c>
      <c r="N107" s="34"/>
      <c r="O107" s="1" t="s">
        <v>4972</v>
      </c>
      <c r="P107" s="1" t="s">
        <v>488</v>
      </c>
      <c r="Q107" s="1" t="s">
        <v>296</v>
      </c>
      <c r="R107" s="1">
        <v>85208</v>
      </c>
      <c r="AD107" s="2" t="s">
        <v>431</v>
      </c>
      <c r="AE107" s="3"/>
      <c r="AF107" s="1" t="s">
        <v>2564</v>
      </c>
      <c r="AH107" s="1" t="s">
        <v>481</v>
      </c>
      <c r="AL107" s="1" t="s">
        <v>481</v>
      </c>
      <c r="AN107" s="1" t="s">
        <v>481</v>
      </c>
      <c r="AP107" s="1" t="s">
        <v>3158</v>
      </c>
      <c r="AU107" s="1" t="s">
        <v>481</v>
      </c>
      <c r="AZ107" s="1" t="s">
        <v>481</v>
      </c>
      <c r="BC107" s="1">
        <f t="shared" si="5"/>
        <v>6</v>
      </c>
    </row>
    <row r="108" spans="1:67" s="1" customFormat="1" ht="15" x14ac:dyDescent="0.25">
      <c r="A108" s="1" t="s">
        <v>4602</v>
      </c>
      <c r="D108" s="2"/>
      <c r="E108" s="2"/>
      <c r="H108" s="1" t="s">
        <v>3158</v>
      </c>
      <c r="I108" s="1" t="s">
        <v>2382</v>
      </c>
      <c r="J108" s="1" t="s">
        <v>3614</v>
      </c>
      <c r="M108" s="18" t="s">
        <v>2383</v>
      </c>
      <c r="N108" s="18"/>
      <c r="AD108" s="2"/>
      <c r="AE108" s="3"/>
      <c r="AF108" s="1" t="s">
        <v>2564</v>
      </c>
    </row>
    <row r="109" spans="1:67" s="1" customFormat="1" ht="15" x14ac:dyDescent="0.25">
      <c r="A109" s="8"/>
      <c r="B109" s="14">
        <v>43405</v>
      </c>
      <c r="C109" s="14">
        <v>43041</v>
      </c>
      <c r="D109" s="6">
        <v>42656</v>
      </c>
      <c r="E109" s="2"/>
      <c r="G109" s="1" t="s">
        <v>3162</v>
      </c>
      <c r="H109" s="1" t="s">
        <v>481</v>
      </c>
      <c r="I109" s="1" t="s">
        <v>3183</v>
      </c>
      <c r="J109" s="1" t="s">
        <v>3184</v>
      </c>
      <c r="K109" s="1">
        <v>1</v>
      </c>
      <c r="L109" s="1" t="s">
        <v>3186</v>
      </c>
      <c r="M109" s="18" t="s">
        <v>3185</v>
      </c>
      <c r="N109" s="18"/>
      <c r="O109" s="1" t="s">
        <v>3187</v>
      </c>
      <c r="P109" s="1" t="s">
        <v>3188</v>
      </c>
      <c r="Q109" s="1" t="s">
        <v>296</v>
      </c>
      <c r="R109" s="1">
        <v>85501</v>
      </c>
      <c r="S109" s="1" t="s">
        <v>4213</v>
      </c>
      <c r="U109" s="1">
        <v>1</v>
      </c>
      <c r="V109" s="1" t="s">
        <v>3357</v>
      </c>
      <c r="W109" s="1">
        <v>1</v>
      </c>
      <c r="X109" s="1">
        <v>1</v>
      </c>
      <c r="AD109" s="2"/>
      <c r="AE109" s="3"/>
      <c r="AF109" s="1" t="s">
        <v>2564</v>
      </c>
      <c r="AG109" s="1" t="s">
        <v>481</v>
      </c>
      <c r="AH109" s="1" t="s">
        <v>481</v>
      </c>
      <c r="AI109" s="1" t="s">
        <v>481</v>
      </c>
      <c r="AK109" s="1" t="s">
        <v>481</v>
      </c>
      <c r="AL109" s="1" t="s">
        <v>481</v>
      </c>
      <c r="AP109" s="1" t="s">
        <v>481</v>
      </c>
      <c r="AQ109" s="1" t="s">
        <v>481</v>
      </c>
      <c r="AR109" s="1" t="s">
        <v>481</v>
      </c>
      <c r="AS109" s="1" t="s">
        <v>481</v>
      </c>
      <c r="AT109" s="1" t="s">
        <v>481</v>
      </c>
      <c r="AU109" s="1" t="s">
        <v>481</v>
      </c>
      <c r="AX109" s="1" t="s">
        <v>481</v>
      </c>
      <c r="AY109" s="1" t="s">
        <v>481</v>
      </c>
      <c r="BB109" s="1" t="s">
        <v>481</v>
      </c>
      <c r="BC109" s="1">
        <f t="shared" ref="BC109:BC115" si="6">COUNTA(AG109:BB109)</f>
        <v>14</v>
      </c>
      <c r="BF109" s="1" t="s">
        <v>4712</v>
      </c>
      <c r="BG109" s="1" t="s">
        <v>4712</v>
      </c>
      <c r="BH109" s="1" t="s">
        <v>4712</v>
      </c>
      <c r="BI109" s="1" t="s">
        <v>4712</v>
      </c>
      <c r="BJ109" s="1" t="s">
        <v>4712</v>
      </c>
      <c r="BL109" s="1" t="s">
        <v>4712</v>
      </c>
      <c r="BM109" s="1" t="s">
        <v>4712</v>
      </c>
      <c r="BN109" s="1" t="s">
        <v>4712</v>
      </c>
      <c r="BO109" s="1" t="s">
        <v>4712</v>
      </c>
    </row>
    <row r="110" spans="1:67" s="1" customFormat="1" ht="15" x14ac:dyDescent="0.25">
      <c r="A110" s="28"/>
      <c r="D110" s="2"/>
      <c r="E110" s="2"/>
      <c r="H110" s="1" t="s">
        <v>481</v>
      </c>
      <c r="I110" s="1" t="s">
        <v>1993</v>
      </c>
      <c r="J110" s="1" t="s">
        <v>4714</v>
      </c>
      <c r="M110" s="18"/>
      <c r="N110" s="18"/>
      <c r="O110" s="1" t="s">
        <v>988</v>
      </c>
      <c r="P110" s="1" t="s">
        <v>3195</v>
      </c>
      <c r="Q110" s="1" t="s">
        <v>296</v>
      </c>
      <c r="R110" s="1">
        <v>85282</v>
      </c>
      <c r="AD110" s="2"/>
      <c r="AE110" s="3"/>
      <c r="BC110" s="1">
        <f t="shared" si="6"/>
        <v>0</v>
      </c>
    </row>
    <row r="111" spans="1:67" s="1" customFormat="1" ht="15" x14ac:dyDescent="0.25">
      <c r="A111" s="28"/>
      <c r="D111" s="2"/>
      <c r="E111" s="2"/>
      <c r="H111" s="1" t="s">
        <v>3158</v>
      </c>
      <c r="I111" s="1" t="s">
        <v>3806</v>
      </c>
      <c r="J111" s="1" t="s">
        <v>3807</v>
      </c>
      <c r="L111" s="1" t="s">
        <v>3808</v>
      </c>
      <c r="M111" s="18" t="s">
        <v>1325</v>
      </c>
      <c r="N111" s="18"/>
      <c r="O111" s="1" t="s">
        <v>3809</v>
      </c>
      <c r="P111" s="1" t="s">
        <v>488</v>
      </c>
      <c r="Q111" s="1" t="s">
        <v>296</v>
      </c>
      <c r="R111" s="1">
        <v>85206</v>
      </c>
      <c r="AD111" s="2"/>
      <c r="AE111" s="3"/>
      <c r="AF111" s="1" t="s">
        <v>2388</v>
      </c>
      <c r="BC111" s="1">
        <f t="shared" si="6"/>
        <v>0</v>
      </c>
    </row>
    <row r="112" spans="1:67" s="1" customFormat="1" ht="15" x14ac:dyDescent="0.25">
      <c r="A112" s="28"/>
      <c r="D112" s="2"/>
      <c r="E112" s="2"/>
      <c r="H112" s="1" t="s">
        <v>3158</v>
      </c>
      <c r="I112" s="1" t="s">
        <v>1300</v>
      </c>
      <c r="J112" s="1" t="s">
        <v>5033</v>
      </c>
      <c r="M112" s="18" t="s">
        <v>1301</v>
      </c>
      <c r="N112" s="18"/>
      <c r="S112" s="1" t="s">
        <v>4213</v>
      </c>
      <c r="AD112" s="2"/>
      <c r="AE112" s="3"/>
      <c r="AF112" s="1" t="s">
        <v>2388</v>
      </c>
      <c r="BC112" s="1">
        <f t="shared" si="6"/>
        <v>0</v>
      </c>
    </row>
    <row r="113" spans="1:55" s="1" customFormat="1" ht="15" x14ac:dyDescent="0.25">
      <c r="A113" s="28"/>
      <c r="D113" s="2"/>
      <c r="E113" s="2"/>
      <c r="H113" s="1" t="s">
        <v>3158</v>
      </c>
      <c r="I113" s="1" t="s">
        <v>1302</v>
      </c>
      <c r="J113" s="1" t="s">
        <v>1303</v>
      </c>
      <c r="L113" s="1" t="s">
        <v>1304</v>
      </c>
      <c r="M113" s="18" t="s">
        <v>1306</v>
      </c>
      <c r="N113" s="18"/>
      <c r="O113" s="1" t="s">
        <v>1305</v>
      </c>
      <c r="P113" s="1" t="s">
        <v>5031</v>
      </c>
      <c r="Q113" s="1" t="s">
        <v>296</v>
      </c>
      <c r="R113" s="1">
        <v>85219</v>
      </c>
      <c r="S113" s="1" t="s">
        <v>4213</v>
      </c>
      <c r="AD113" s="2"/>
      <c r="AE113" s="3"/>
      <c r="AF113" s="1" t="s">
        <v>2564</v>
      </c>
      <c r="BC113" s="1">
        <f t="shared" si="6"/>
        <v>0</v>
      </c>
    </row>
    <row r="114" spans="1:55" s="1" customFormat="1" ht="15" x14ac:dyDescent="0.25">
      <c r="A114" s="28"/>
      <c r="D114" s="2"/>
      <c r="E114" s="2"/>
      <c r="H114" s="1" t="s">
        <v>481</v>
      </c>
      <c r="I114" s="1" t="s">
        <v>2956</v>
      </c>
      <c r="J114" s="1" t="s">
        <v>2957</v>
      </c>
      <c r="L114" s="1" t="s">
        <v>2958</v>
      </c>
      <c r="M114" s="18"/>
      <c r="N114" s="18"/>
      <c r="O114" s="1" t="s">
        <v>2959</v>
      </c>
      <c r="P114" s="1" t="s">
        <v>5031</v>
      </c>
      <c r="Q114" s="1" t="s">
        <v>296</v>
      </c>
      <c r="R114" s="1">
        <v>85220</v>
      </c>
      <c r="AB114" s="2"/>
      <c r="AC114" s="3"/>
      <c r="BC114" s="1">
        <f t="shared" si="6"/>
        <v>0</v>
      </c>
    </row>
    <row r="115" spans="1:55" s="1" customFormat="1" ht="15" x14ac:dyDescent="0.25">
      <c r="D115" s="2"/>
      <c r="E115" s="2"/>
      <c r="H115" s="1" t="s">
        <v>3158</v>
      </c>
      <c r="I115" s="1" t="s">
        <v>2960</v>
      </c>
      <c r="J115" s="1" t="s">
        <v>2961</v>
      </c>
      <c r="L115" s="1" t="s">
        <v>2962</v>
      </c>
      <c r="M115" s="18" t="s">
        <v>4370</v>
      </c>
      <c r="N115" s="18"/>
      <c r="O115" s="1" t="s">
        <v>2963</v>
      </c>
      <c r="P115" s="1" t="s">
        <v>5031</v>
      </c>
      <c r="Q115" s="1" t="s">
        <v>296</v>
      </c>
      <c r="R115" s="1">
        <v>85220</v>
      </c>
      <c r="AB115" s="2"/>
      <c r="AC115" s="3"/>
      <c r="BC115" s="1">
        <f t="shared" si="6"/>
        <v>0</v>
      </c>
    </row>
    <row r="116" spans="1:55" s="1" customFormat="1" ht="15" x14ac:dyDescent="0.25">
      <c r="A116" s="1" t="s">
        <v>4602</v>
      </c>
      <c r="D116" s="2"/>
      <c r="E116" s="2"/>
      <c r="G116" s="1" t="s">
        <v>3161</v>
      </c>
      <c r="H116" s="1" t="s">
        <v>481</v>
      </c>
      <c r="I116" s="1" t="s">
        <v>2971</v>
      </c>
      <c r="J116" s="1" t="s">
        <v>116</v>
      </c>
      <c r="M116" s="18" t="s">
        <v>2972</v>
      </c>
      <c r="N116" s="18"/>
      <c r="AB116" s="2"/>
      <c r="AC116" s="3"/>
    </row>
    <row r="117" spans="1:55" s="1" customFormat="1" ht="15" x14ac:dyDescent="0.25">
      <c r="A117" s="1" t="s">
        <v>4602</v>
      </c>
      <c r="D117" s="2"/>
      <c r="E117" s="2"/>
      <c r="G117" s="1" t="s">
        <v>3161</v>
      </c>
      <c r="H117" s="1" t="s">
        <v>3158</v>
      </c>
      <c r="I117" s="1" t="s">
        <v>2971</v>
      </c>
      <c r="J117" s="1" t="s">
        <v>2973</v>
      </c>
      <c r="M117" s="18" t="s">
        <v>2972</v>
      </c>
      <c r="N117" s="18"/>
      <c r="AB117" s="2"/>
      <c r="AC117" s="3"/>
    </row>
    <row r="118" spans="1:55" s="1" customFormat="1" ht="15" x14ac:dyDescent="0.25">
      <c r="D118" s="2"/>
      <c r="E118" s="2"/>
      <c r="H118" s="1" t="s">
        <v>3158</v>
      </c>
      <c r="I118" s="1" t="s">
        <v>2974</v>
      </c>
      <c r="J118" s="1" t="s">
        <v>2975</v>
      </c>
      <c r="L118" s="1" t="s">
        <v>2976</v>
      </c>
      <c r="M118" s="18"/>
      <c r="N118" s="18"/>
      <c r="O118" s="1" t="s">
        <v>2977</v>
      </c>
      <c r="P118" s="1" t="s">
        <v>488</v>
      </c>
      <c r="Q118" s="1" t="s">
        <v>296</v>
      </c>
      <c r="R118" s="1">
        <v>85206</v>
      </c>
      <c r="AB118" s="2"/>
      <c r="AC118" s="3"/>
      <c r="BC118" s="1">
        <f t="shared" ref="BC118:BC137" si="7">COUNTA(AG118:BB118)</f>
        <v>0</v>
      </c>
    </row>
    <row r="119" spans="1:55" s="1" customFormat="1" ht="15" x14ac:dyDescent="0.25">
      <c r="A119" s="8"/>
      <c r="D119" s="2"/>
      <c r="E119" s="2"/>
      <c r="G119" s="1" t="s">
        <v>3162</v>
      </c>
      <c r="H119" s="1" t="s">
        <v>3158</v>
      </c>
      <c r="I119" s="1" t="s">
        <v>2978</v>
      </c>
      <c r="J119" s="1" t="s">
        <v>2979</v>
      </c>
      <c r="M119" s="18" t="s">
        <v>598</v>
      </c>
      <c r="N119" s="18"/>
      <c r="O119" s="1" t="s">
        <v>597</v>
      </c>
      <c r="S119" s="1" t="s">
        <v>4213</v>
      </c>
      <c r="AD119" s="2"/>
      <c r="AE119" s="3"/>
      <c r="AF119" s="1" t="s">
        <v>2564</v>
      </c>
      <c r="BC119" s="1">
        <f t="shared" si="7"/>
        <v>0</v>
      </c>
    </row>
    <row r="120" spans="1:55" s="1" customFormat="1" ht="15" x14ac:dyDescent="0.25">
      <c r="A120" s="8"/>
      <c r="D120" s="2"/>
      <c r="E120" s="2"/>
      <c r="H120" s="1" t="s">
        <v>3158</v>
      </c>
      <c r="I120" s="1" t="s">
        <v>3191</v>
      </c>
      <c r="J120" s="1" t="s">
        <v>599</v>
      </c>
      <c r="L120" s="1" t="s">
        <v>600</v>
      </c>
      <c r="M120" s="18"/>
      <c r="N120" s="18"/>
      <c r="O120" s="1" t="s">
        <v>601</v>
      </c>
      <c r="P120" s="1" t="s">
        <v>3192</v>
      </c>
      <c r="Q120" s="1" t="s">
        <v>3193</v>
      </c>
      <c r="R120" s="1">
        <v>85118</v>
      </c>
      <c r="AB120" s="1" t="s">
        <v>3160</v>
      </c>
      <c r="AC120" s="1" t="s">
        <v>3189</v>
      </c>
      <c r="AD120" s="2" t="s">
        <v>4809</v>
      </c>
      <c r="AE120" s="3" t="s">
        <v>3161</v>
      </c>
      <c r="BC120" s="1">
        <f t="shared" si="7"/>
        <v>0</v>
      </c>
    </row>
    <row r="121" spans="1:55" s="1" customFormat="1" ht="15" x14ac:dyDescent="0.25">
      <c r="D121" s="2"/>
      <c r="E121" s="2"/>
      <c r="H121" s="1" t="s">
        <v>3158</v>
      </c>
      <c r="I121" s="1" t="s">
        <v>3588</v>
      </c>
      <c r="J121" s="1" t="s">
        <v>901</v>
      </c>
      <c r="L121" s="1" t="s">
        <v>3589</v>
      </c>
      <c r="M121" s="18" t="s">
        <v>3590</v>
      </c>
      <c r="N121" s="18"/>
      <c r="AD121" s="2"/>
      <c r="AE121" s="3"/>
      <c r="BC121" s="1">
        <f t="shared" si="7"/>
        <v>0</v>
      </c>
    </row>
    <row r="122" spans="1:55" s="1" customFormat="1" ht="15" x14ac:dyDescent="0.25">
      <c r="A122" s="6"/>
      <c r="D122" s="2"/>
      <c r="E122" s="2"/>
      <c r="H122" s="1" t="s">
        <v>3158</v>
      </c>
      <c r="I122" s="1" t="s">
        <v>3637</v>
      </c>
      <c r="J122" s="1" t="s">
        <v>3638</v>
      </c>
      <c r="M122" s="18"/>
      <c r="N122" s="18"/>
      <c r="AD122" s="2"/>
      <c r="AE122" s="3"/>
      <c r="BC122" s="1">
        <f t="shared" si="7"/>
        <v>0</v>
      </c>
    </row>
    <row r="123" spans="1:55" s="1" customFormat="1" ht="15" x14ac:dyDescent="0.25">
      <c r="A123" s="6"/>
      <c r="D123" s="2"/>
      <c r="E123" s="2"/>
      <c r="H123" s="1" t="s">
        <v>481</v>
      </c>
      <c r="I123" s="1" t="s">
        <v>873</v>
      </c>
      <c r="J123" s="1" t="s">
        <v>874</v>
      </c>
      <c r="L123" s="1" t="s">
        <v>875</v>
      </c>
      <c r="M123" s="18"/>
      <c r="N123" s="18"/>
      <c r="O123" s="1" t="s">
        <v>876</v>
      </c>
      <c r="P123" s="1" t="s">
        <v>5031</v>
      </c>
      <c r="Q123" s="1" t="s">
        <v>296</v>
      </c>
      <c r="R123" s="1">
        <v>85119</v>
      </c>
      <c r="AD123" s="2"/>
      <c r="AE123" s="3"/>
      <c r="BC123" s="1">
        <f t="shared" si="7"/>
        <v>0</v>
      </c>
    </row>
    <row r="124" spans="1:55" s="1" customFormat="1" ht="15" x14ac:dyDescent="0.25">
      <c r="A124" s="6"/>
      <c r="D124" s="6"/>
      <c r="E124" s="2"/>
      <c r="F124" s="2"/>
      <c r="I124" s="1" t="s">
        <v>1060</v>
      </c>
      <c r="J124" s="1" t="s">
        <v>4642</v>
      </c>
      <c r="M124" s="18"/>
      <c r="N124" s="18"/>
      <c r="AD124" s="2"/>
      <c r="AE124" s="3"/>
      <c r="AU124" s="1" t="s">
        <v>3162</v>
      </c>
      <c r="BC124" s="1">
        <f t="shared" si="7"/>
        <v>1</v>
      </c>
    </row>
    <row r="125" spans="1:55" s="1" customFormat="1" ht="15" x14ac:dyDescent="0.25">
      <c r="A125" s="6"/>
      <c r="D125" s="2"/>
      <c r="E125" s="2"/>
      <c r="H125" s="1" t="s">
        <v>3158</v>
      </c>
      <c r="I125" s="1" t="s">
        <v>1060</v>
      </c>
      <c r="J125" s="1" t="s">
        <v>3069</v>
      </c>
      <c r="L125" s="1" t="s">
        <v>4298</v>
      </c>
      <c r="M125" s="18" t="s">
        <v>838</v>
      </c>
      <c r="N125" s="18"/>
      <c r="O125" s="1" t="s">
        <v>4299</v>
      </c>
      <c r="P125" s="1" t="s">
        <v>488</v>
      </c>
      <c r="Q125" s="1" t="s">
        <v>296</v>
      </c>
      <c r="R125" s="1">
        <v>85205</v>
      </c>
      <c r="S125" s="1" t="s">
        <v>4712</v>
      </c>
      <c r="AD125" s="2"/>
      <c r="AE125" s="3"/>
      <c r="AF125" s="1" t="s">
        <v>2388</v>
      </c>
      <c r="BC125" s="1">
        <f t="shared" si="7"/>
        <v>0</v>
      </c>
    </row>
    <row r="126" spans="1:55" s="1" customFormat="1" ht="15" x14ac:dyDescent="0.25">
      <c r="A126" s="6"/>
      <c r="D126" s="2"/>
      <c r="E126" s="2"/>
      <c r="H126" s="1" t="s">
        <v>481</v>
      </c>
      <c r="I126" s="1" t="s">
        <v>1060</v>
      </c>
      <c r="J126" s="1" t="s">
        <v>4714</v>
      </c>
      <c r="L126" s="1" t="s">
        <v>4298</v>
      </c>
      <c r="M126" s="18" t="s">
        <v>838</v>
      </c>
      <c r="N126" s="18"/>
      <c r="O126" s="1" t="s">
        <v>4299</v>
      </c>
      <c r="P126" s="1" t="s">
        <v>488</v>
      </c>
      <c r="Q126" s="1" t="s">
        <v>296</v>
      </c>
      <c r="R126" s="1">
        <v>85205</v>
      </c>
      <c r="S126" s="1" t="s">
        <v>4213</v>
      </c>
      <c r="AD126" s="2"/>
      <c r="AE126" s="3"/>
      <c r="AF126" s="1" t="s">
        <v>2392</v>
      </c>
      <c r="BC126" s="1">
        <f t="shared" si="7"/>
        <v>0</v>
      </c>
    </row>
    <row r="127" spans="1:55" s="1" customFormat="1" ht="15" x14ac:dyDescent="0.25">
      <c r="A127" s="6"/>
      <c r="D127" s="2"/>
      <c r="E127" s="2"/>
      <c r="H127" s="1" t="s">
        <v>481</v>
      </c>
      <c r="I127" s="1" t="s">
        <v>877</v>
      </c>
      <c r="J127" s="1" t="s">
        <v>649</v>
      </c>
      <c r="L127" s="1" t="s">
        <v>4871</v>
      </c>
      <c r="M127" s="18"/>
      <c r="N127" s="18"/>
      <c r="O127" s="1" t="s">
        <v>4872</v>
      </c>
      <c r="P127" s="1" t="s">
        <v>650</v>
      </c>
      <c r="Q127" s="1" t="s">
        <v>296</v>
      </c>
      <c r="R127" s="1">
        <v>85249</v>
      </c>
      <c r="Z127" s="1" t="s">
        <v>297</v>
      </c>
      <c r="AB127" s="2"/>
      <c r="AC127" s="3" t="s">
        <v>3161</v>
      </c>
      <c r="BC127" s="1">
        <f t="shared" si="7"/>
        <v>0</v>
      </c>
    </row>
    <row r="128" spans="1:55" s="1" customFormat="1" ht="15" x14ac:dyDescent="0.25">
      <c r="A128" s="6"/>
      <c r="D128" s="2"/>
      <c r="E128" s="2"/>
      <c r="H128" s="1" t="s">
        <v>3158</v>
      </c>
      <c r="I128" s="1" t="s">
        <v>877</v>
      </c>
      <c r="J128" s="1" t="s">
        <v>4873</v>
      </c>
      <c r="L128" s="1" t="s">
        <v>4871</v>
      </c>
      <c r="M128" s="18"/>
      <c r="N128" s="18"/>
      <c r="O128" s="1" t="s">
        <v>4872</v>
      </c>
      <c r="P128" s="1" t="s">
        <v>4874</v>
      </c>
      <c r="Q128" s="1" t="s">
        <v>296</v>
      </c>
      <c r="R128" s="1">
        <v>85249</v>
      </c>
      <c r="Z128" s="1" t="s">
        <v>297</v>
      </c>
      <c r="AB128" s="2"/>
      <c r="AC128" s="3" t="s">
        <v>3161</v>
      </c>
      <c r="BC128" s="1">
        <f t="shared" si="7"/>
        <v>0</v>
      </c>
    </row>
    <row r="129" spans="1:63" s="1" customFormat="1" ht="15" x14ac:dyDescent="0.25">
      <c r="A129" s="6"/>
      <c r="D129" s="2"/>
      <c r="E129" s="2"/>
      <c r="H129" s="1" t="s">
        <v>3158</v>
      </c>
      <c r="I129" s="1" t="s">
        <v>1285</v>
      </c>
      <c r="J129" s="1" t="s">
        <v>944</v>
      </c>
      <c r="M129" s="18"/>
      <c r="N129" s="18"/>
      <c r="AD129" s="2" t="s">
        <v>483</v>
      </c>
      <c r="AE129" s="3"/>
      <c r="BC129" s="1">
        <f t="shared" si="7"/>
        <v>0</v>
      </c>
    </row>
    <row r="130" spans="1:63" s="1" customFormat="1" ht="15" x14ac:dyDescent="0.25">
      <c r="A130" s="6"/>
      <c r="D130" s="2"/>
      <c r="E130" s="2"/>
      <c r="H130" s="1" t="s">
        <v>481</v>
      </c>
      <c r="I130" s="1" t="s">
        <v>4875</v>
      </c>
      <c r="J130" s="1" t="s">
        <v>4899</v>
      </c>
      <c r="L130" s="1" t="s">
        <v>4900</v>
      </c>
      <c r="M130" s="18"/>
      <c r="N130" s="18"/>
      <c r="O130" s="1" t="s">
        <v>4901</v>
      </c>
      <c r="P130" s="1" t="s">
        <v>3023</v>
      </c>
      <c r="Q130" s="1" t="s">
        <v>296</v>
      </c>
      <c r="R130" s="1">
        <v>85207</v>
      </c>
      <c r="AD130" s="2"/>
      <c r="AE130" s="3"/>
      <c r="BC130" s="1">
        <f t="shared" si="7"/>
        <v>0</v>
      </c>
    </row>
    <row r="131" spans="1:63" s="1" customFormat="1" ht="15" x14ac:dyDescent="0.25">
      <c r="A131" s="1" t="s">
        <v>1058</v>
      </c>
      <c r="B131" s="14">
        <v>43412</v>
      </c>
      <c r="C131" s="14">
        <v>43048</v>
      </c>
      <c r="D131" s="6">
        <v>42747</v>
      </c>
      <c r="E131" s="2"/>
      <c r="G131" s="1" t="s">
        <v>3161</v>
      </c>
      <c r="H131" s="1" t="s">
        <v>481</v>
      </c>
      <c r="I131" s="1" t="s">
        <v>651</v>
      </c>
      <c r="J131" s="1" t="s">
        <v>4151</v>
      </c>
      <c r="K131" s="1">
        <v>1</v>
      </c>
      <c r="L131" s="1" t="s">
        <v>3931</v>
      </c>
      <c r="M131" s="18" t="s">
        <v>5028</v>
      </c>
      <c r="N131" s="18"/>
      <c r="O131" s="1" t="s">
        <v>5030</v>
      </c>
      <c r="P131" s="1" t="s">
        <v>5031</v>
      </c>
      <c r="Q131" s="1" t="s">
        <v>296</v>
      </c>
      <c r="R131" s="1">
        <v>85119</v>
      </c>
      <c r="S131" s="1" t="s">
        <v>4213</v>
      </c>
      <c r="U131" s="1">
        <v>1</v>
      </c>
      <c r="V131" s="1" t="s">
        <v>3358</v>
      </c>
      <c r="AB131" s="1" t="s">
        <v>3160</v>
      </c>
      <c r="AC131" s="1" t="s">
        <v>3161</v>
      </c>
      <c r="AD131" s="2" t="s">
        <v>2377</v>
      </c>
      <c r="AE131" s="3" t="s">
        <v>3161</v>
      </c>
      <c r="AF131" s="1" t="s">
        <v>2388</v>
      </c>
      <c r="AH131" s="1" t="s">
        <v>3158</v>
      </c>
      <c r="AI131" s="1" t="s">
        <v>3158</v>
      </c>
      <c r="AK131" s="1" t="s">
        <v>3158</v>
      </c>
      <c r="AL131" s="1" t="s">
        <v>3158</v>
      </c>
      <c r="AM131" s="1" t="s">
        <v>3158</v>
      </c>
      <c r="AO131" s="1" t="s">
        <v>3158</v>
      </c>
      <c r="AP131" s="1" t="s">
        <v>3158</v>
      </c>
      <c r="AQ131" s="1" t="s">
        <v>3158</v>
      </c>
      <c r="AR131" s="1" t="s">
        <v>3158</v>
      </c>
      <c r="AS131" s="1" t="s">
        <v>3158</v>
      </c>
      <c r="AT131" s="1" t="s">
        <v>3158</v>
      </c>
      <c r="AU131" s="1" t="s">
        <v>3158</v>
      </c>
      <c r="AV131" s="1" t="s">
        <v>3158</v>
      </c>
      <c r="AW131" s="1" t="s">
        <v>3158</v>
      </c>
      <c r="AX131" s="1" t="s">
        <v>3158</v>
      </c>
      <c r="AY131" s="1" t="s">
        <v>3158</v>
      </c>
      <c r="AZ131" s="1" t="s">
        <v>3158</v>
      </c>
      <c r="BA131" s="1" t="s">
        <v>3158</v>
      </c>
      <c r="BC131" s="1">
        <f t="shared" si="7"/>
        <v>18</v>
      </c>
    </row>
    <row r="132" spans="1:63" s="1" customFormat="1" ht="15" x14ac:dyDescent="0.25">
      <c r="A132" s="6"/>
      <c r="D132" s="2"/>
      <c r="E132" s="2"/>
      <c r="H132" s="1" t="s">
        <v>481</v>
      </c>
      <c r="I132" s="1" t="s">
        <v>4801</v>
      </c>
      <c r="J132" s="1" t="s">
        <v>4008</v>
      </c>
      <c r="M132" s="18"/>
      <c r="N132" s="18"/>
      <c r="AD132" s="1" t="s">
        <v>4803</v>
      </c>
      <c r="AE132" s="3"/>
      <c r="BC132" s="1">
        <f t="shared" si="7"/>
        <v>0</v>
      </c>
    </row>
    <row r="133" spans="1:63" s="1" customFormat="1" ht="15" x14ac:dyDescent="0.25">
      <c r="D133" s="2"/>
      <c r="E133" s="2"/>
      <c r="H133" s="1" t="s">
        <v>481</v>
      </c>
      <c r="I133" s="1" t="s">
        <v>3454</v>
      </c>
      <c r="J133" s="1" t="s">
        <v>5006</v>
      </c>
      <c r="M133" s="18" t="s">
        <v>3570</v>
      </c>
      <c r="N133" s="18"/>
      <c r="S133" s="1" t="s">
        <v>4213</v>
      </c>
      <c r="AD133" s="2" t="s">
        <v>436</v>
      </c>
      <c r="AE133" s="3"/>
      <c r="BC133" s="1">
        <f t="shared" si="7"/>
        <v>0</v>
      </c>
    </row>
    <row r="134" spans="1:63" s="1" customFormat="1" ht="15" x14ac:dyDescent="0.25">
      <c r="D134" s="2"/>
      <c r="E134" s="2"/>
      <c r="H134" s="1" t="s">
        <v>3158</v>
      </c>
      <c r="I134" s="1" t="s">
        <v>3454</v>
      </c>
      <c r="J134" s="1" t="s">
        <v>436</v>
      </c>
      <c r="M134" s="18"/>
      <c r="N134" s="18"/>
      <c r="W134" s="1">
        <v>1</v>
      </c>
      <c r="AD134" s="1" t="s">
        <v>5006</v>
      </c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1">
        <f t="shared" si="7"/>
        <v>0</v>
      </c>
      <c r="BD134" s="3"/>
    </row>
    <row r="135" spans="1:63" s="1" customFormat="1" ht="15" x14ac:dyDescent="0.25">
      <c r="D135" s="6"/>
      <c r="E135" s="2"/>
      <c r="F135" s="2"/>
      <c r="H135" s="1" t="s">
        <v>3158</v>
      </c>
      <c r="I135" s="1" t="s">
        <v>3454</v>
      </c>
      <c r="J135" s="1" t="s">
        <v>3455</v>
      </c>
      <c r="L135" s="1" t="s">
        <v>3456</v>
      </c>
      <c r="M135" s="18" t="s">
        <v>2557</v>
      </c>
      <c r="N135" s="18"/>
      <c r="O135" s="1" t="s">
        <v>3672</v>
      </c>
      <c r="P135" s="1" t="s">
        <v>5031</v>
      </c>
      <c r="Q135" s="1" t="s">
        <v>3193</v>
      </c>
      <c r="R135" s="1">
        <v>85119</v>
      </c>
      <c r="S135" s="1" t="s">
        <v>4214</v>
      </c>
      <c r="Z135" s="2"/>
      <c r="AA135" s="3"/>
      <c r="BC135" s="1">
        <f t="shared" si="7"/>
        <v>0</v>
      </c>
    </row>
    <row r="136" spans="1:63" s="1" customFormat="1" ht="15" x14ac:dyDescent="0.25">
      <c r="D136" s="6"/>
      <c r="E136" s="2"/>
      <c r="F136" s="2"/>
      <c r="I136" s="1" t="s">
        <v>1511</v>
      </c>
      <c r="J136" s="1" t="s">
        <v>879</v>
      </c>
      <c r="M136" s="18"/>
      <c r="N136" s="18"/>
      <c r="AD136" s="2"/>
      <c r="AE136" s="3"/>
      <c r="AO136" s="1" t="s">
        <v>3162</v>
      </c>
      <c r="BC136" s="1">
        <f t="shared" si="7"/>
        <v>1</v>
      </c>
    </row>
    <row r="137" spans="1:63" s="1" customFormat="1" ht="15" x14ac:dyDescent="0.25">
      <c r="A137" s="8"/>
      <c r="B137" s="8"/>
      <c r="C137" s="14">
        <v>43041</v>
      </c>
      <c r="D137" s="6">
        <v>42656</v>
      </c>
      <c r="E137" s="2"/>
      <c r="G137" s="1" t="s">
        <v>3162</v>
      </c>
      <c r="H137" s="1" t="s">
        <v>3158</v>
      </c>
      <c r="I137" s="1" t="s">
        <v>5032</v>
      </c>
      <c r="J137" s="1" t="s">
        <v>5033</v>
      </c>
      <c r="L137" s="1" t="s">
        <v>909</v>
      </c>
      <c r="M137" s="18" t="s">
        <v>5034</v>
      </c>
      <c r="N137" s="18"/>
      <c r="O137" s="1" t="s">
        <v>5036</v>
      </c>
      <c r="P137" s="1" t="s">
        <v>488</v>
      </c>
      <c r="Q137" s="1" t="s">
        <v>296</v>
      </c>
      <c r="R137" s="1">
        <v>85205</v>
      </c>
      <c r="S137" s="1" t="s">
        <v>4213</v>
      </c>
      <c r="U137" s="1">
        <v>1</v>
      </c>
      <c r="V137" s="1" t="s">
        <v>3357</v>
      </c>
      <c r="X137" s="1">
        <v>1</v>
      </c>
      <c r="AB137" s="1" t="s">
        <v>3196</v>
      </c>
      <c r="AC137" s="1" t="s">
        <v>3161</v>
      </c>
      <c r="AD137" s="2" t="s">
        <v>2366</v>
      </c>
      <c r="AE137" s="3" t="s">
        <v>3161</v>
      </c>
      <c r="AF137" s="1" t="s">
        <v>2388</v>
      </c>
      <c r="AG137" s="1" t="s">
        <v>481</v>
      </c>
      <c r="AI137" s="1" t="s">
        <v>481</v>
      </c>
      <c r="AL137" s="1" t="s">
        <v>481</v>
      </c>
      <c r="AN137" s="1" t="s">
        <v>481</v>
      </c>
      <c r="AP137" s="1" t="s">
        <v>481</v>
      </c>
      <c r="AQ137" s="1" t="s">
        <v>481</v>
      </c>
      <c r="AS137" s="1" t="s">
        <v>481</v>
      </c>
      <c r="AU137" s="1" t="s">
        <v>481</v>
      </c>
      <c r="AV137" s="1" t="s">
        <v>481</v>
      </c>
      <c r="AZ137" s="1" t="s">
        <v>481</v>
      </c>
      <c r="BA137" s="1" t="s">
        <v>481</v>
      </c>
      <c r="BC137" s="1">
        <f t="shared" si="7"/>
        <v>11</v>
      </c>
      <c r="BF137" s="1" t="s">
        <v>4712</v>
      </c>
      <c r="BG137" s="1" t="s">
        <v>4712</v>
      </c>
      <c r="BK137" s="1" t="s">
        <v>4712</v>
      </c>
    </row>
    <row r="138" spans="1:63" s="1" customFormat="1" ht="15" x14ac:dyDescent="0.25">
      <c r="A138" s="6">
        <v>42705</v>
      </c>
      <c r="B138" s="8"/>
      <c r="D138" s="6">
        <v>42705</v>
      </c>
      <c r="E138" s="2"/>
      <c r="G138" s="1" t="s">
        <v>3161</v>
      </c>
      <c r="H138" s="1" t="s">
        <v>481</v>
      </c>
      <c r="I138" s="1" t="s">
        <v>4024</v>
      </c>
      <c r="J138" s="1" t="s">
        <v>3881</v>
      </c>
      <c r="L138" s="1" t="s">
        <v>4025</v>
      </c>
      <c r="M138" s="18"/>
      <c r="N138" s="18"/>
      <c r="O138" s="1" t="s">
        <v>4026</v>
      </c>
      <c r="P138" s="1" t="s">
        <v>663</v>
      </c>
      <c r="Q138" s="1" t="s">
        <v>664</v>
      </c>
      <c r="R138" s="1" t="s">
        <v>665</v>
      </c>
      <c r="AB138" s="2"/>
      <c r="AC138" s="3"/>
      <c r="AD138" s="1" t="s">
        <v>4625</v>
      </c>
      <c r="AH138" s="1" t="s">
        <v>3162</v>
      </c>
      <c r="AI138" s="1" t="s">
        <v>3162</v>
      </c>
      <c r="AJ138" s="1" t="s">
        <v>3162</v>
      </c>
      <c r="AK138" s="1" t="s">
        <v>3162</v>
      </c>
      <c r="AL138" s="1" t="s">
        <v>3162</v>
      </c>
      <c r="AM138" s="1" t="s">
        <v>3162</v>
      </c>
      <c r="AN138" s="1" t="s">
        <v>3162</v>
      </c>
      <c r="AO138" s="1" t="s">
        <v>3162</v>
      </c>
      <c r="AR138" s="1" t="s">
        <v>3162</v>
      </c>
      <c r="AS138" s="1" t="s">
        <v>3162</v>
      </c>
      <c r="AT138" s="1" t="s">
        <v>3162</v>
      </c>
      <c r="AU138" s="1" t="s">
        <v>3162</v>
      </c>
      <c r="AV138" s="1" t="s">
        <v>3162</v>
      </c>
      <c r="AW138" s="1" t="s">
        <v>3162</v>
      </c>
      <c r="AX138" s="1" t="s">
        <v>3162</v>
      </c>
      <c r="AY138" s="1" t="s">
        <v>3162</v>
      </c>
      <c r="AZ138" s="1" t="s">
        <v>3162</v>
      </c>
      <c r="BA138" s="1" t="s">
        <v>3162</v>
      </c>
      <c r="BC138" s="1">
        <f>COUNTA(AH138:BB138)</f>
        <v>18</v>
      </c>
    </row>
    <row r="139" spans="1:63" s="1" customFormat="1" ht="15" x14ac:dyDescent="0.25">
      <c r="A139" s="6"/>
      <c r="B139" s="8"/>
      <c r="D139" s="6"/>
      <c r="E139" s="2"/>
      <c r="I139" s="1" t="s">
        <v>3278</v>
      </c>
      <c r="J139" s="1" t="s">
        <v>3279</v>
      </c>
      <c r="M139" s="18"/>
      <c r="N139" s="18"/>
      <c r="AB139" s="2"/>
      <c r="AC139" s="3"/>
      <c r="AH139" s="1" t="s">
        <v>3162</v>
      </c>
      <c r="BC139" s="1">
        <f>COUNTA(AH139:BB139)</f>
        <v>1</v>
      </c>
    </row>
    <row r="140" spans="1:63" s="1" customFormat="1" ht="15" x14ac:dyDescent="0.25">
      <c r="A140" s="6"/>
      <c r="B140" s="8"/>
      <c r="D140" s="6"/>
      <c r="E140" s="2"/>
      <c r="I140" s="1" t="s">
        <v>3278</v>
      </c>
      <c r="J140" s="1" t="s">
        <v>1378</v>
      </c>
      <c r="M140" s="18"/>
      <c r="N140" s="18"/>
      <c r="AB140" s="2"/>
      <c r="AC140" s="3"/>
      <c r="AH140" s="1" t="s">
        <v>3162</v>
      </c>
      <c r="BC140" s="1">
        <f>COUNTA(AH140:BB140)</f>
        <v>1</v>
      </c>
    </row>
    <row r="141" spans="1:63" s="1" customFormat="1" ht="15" x14ac:dyDescent="0.25">
      <c r="A141" s="6"/>
      <c r="D141" s="6"/>
      <c r="E141" s="2"/>
      <c r="H141" s="1" t="s">
        <v>481</v>
      </c>
      <c r="I141" s="1" t="s">
        <v>1394</v>
      </c>
      <c r="J141" s="1" t="s">
        <v>4642</v>
      </c>
      <c r="M141" s="18"/>
      <c r="N141" s="18"/>
      <c r="AD141" s="1" t="s">
        <v>1395</v>
      </c>
      <c r="AE141" s="3"/>
      <c r="AU141" s="1" t="s">
        <v>3162</v>
      </c>
      <c r="AX141" s="1" t="s">
        <v>3162</v>
      </c>
      <c r="BC141" s="1">
        <f>COUNTA(AH141:BB141)</f>
        <v>2</v>
      </c>
    </row>
    <row r="142" spans="1:63" s="1" customFormat="1" ht="15" x14ac:dyDescent="0.25">
      <c r="A142" s="6"/>
      <c r="D142" s="6"/>
      <c r="E142" s="2"/>
      <c r="H142" s="1" t="s">
        <v>3158</v>
      </c>
      <c r="I142" s="1" t="s">
        <v>1394</v>
      </c>
      <c r="J142" s="1" t="s">
        <v>1395</v>
      </c>
      <c r="M142" s="18"/>
      <c r="N142" s="18"/>
      <c r="AD142" s="1" t="s">
        <v>4642</v>
      </c>
      <c r="AE142" s="3"/>
      <c r="AU142" s="1" t="s">
        <v>3162</v>
      </c>
      <c r="AX142" s="1" t="s">
        <v>3162</v>
      </c>
      <c r="BC142" s="1">
        <f>COUNTA(AG142:BB142)</f>
        <v>2</v>
      </c>
    </row>
    <row r="143" spans="1:63" s="1" customFormat="1" ht="15" x14ac:dyDescent="0.25">
      <c r="A143" s="6"/>
      <c r="D143" s="6"/>
      <c r="E143" s="2"/>
      <c r="H143" s="1" t="s">
        <v>481</v>
      </c>
      <c r="I143" s="1" t="s">
        <v>199</v>
      </c>
      <c r="J143" s="1" t="s">
        <v>436</v>
      </c>
      <c r="M143" s="18"/>
      <c r="N143" s="18"/>
      <c r="AE143" s="3"/>
      <c r="AW143" s="1" t="s">
        <v>3162</v>
      </c>
      <c r="BC143" s="1">
        <f>COUNTA(AG143:BB143)</f>
        <v>1</v>
      </c>
    </row>
    <row r="144" spans="1:63" s="1" customFormat="1" ht="15" x14ac:dyDescent="0.25">
      <c r="A144" s="6"/>
      <c r="D144" s="6"/>
      <c r="E144" s="2"/>
      <c r="H144" s="1" t="s">
        <v>481</v>
      </c>
      <c r="I144" s="1" t="s">
        <v>199</v>
      </c>
      <c r="J144" s="1" t="s">
        <v>4676</v>
      </c>
      <c r="M144" s="18"/>
      <c r="N144" s="18"/>
      <c r="AE144" s="3"/>
      <c r="AW144" s="1" t="s">
        <v>3162</v>
      </c>
      <c r="BC144" s="1">
        <f>COUNTA(AG144:BB144)</f>
        <v>1</v>
      </c>
    </row>
    <row r="145" spans="1:71" s="1" customFormat="1" ht="15" x14ac:dyDescent="0.25">
      <c r="A145" s="6"/>
      <c r="D145" s="2"/>
      <c r="E145" s="2"/>
      <c r="H145" s="1" t="s">
        <v>3158</v>
      </c>
      <c r="I145" s="1" t="s">
        <v>2384</v>
      </c>
      <c r="J145" s="1" t="s">
        <v>2450</v>
      </c>
      <c r="M145" s="18" t="s">
        <v>2385</v>
      </c>
      <c r="N145" s="18"/>
      <c r="S145" s="1" t="s">
        <v>4213</v>
      </c>
      <c r="AD145" s="2"/>
      <c r="AE145" s="3"/>
      <c r="AF145" s="1" t="s">
        <v>2564</v>
      </c>
      <c r="BC145" s="1">
        <f>COUNTA(AG145:BB145)</f>
        <v>0</v>
      </c>
    </row>
    <row r="146" spans="1:71" s="1" customFormat="1" ht="15" x14ac:dyDescent="0.25">
      <c r="A146" s="6"/>
      <c r="D146" s="6"/>
      <c r="E146" s="2"/>
      <c r="F146" s="2"/>
      <c r="H146" s="1" t="s">
        <v>3158</v>
      </c>
      <c r="I146" s="1" t="s">
        <v>5043</v>
      </c>
      <c r="J146" s="1" t="s">
        <v>3291</v>
      </c>
      <c r="M146" s="18"/>
      <c r="N146" s="18"/>
      <c r="AD146" s="2"/>
      <c r="AE146" s="3"/>
      <c r="AJ146" s="1" t="s">
        <v>3162</v>
      </c>
      <c r="AK146" s="1" t="s">
        <v>3162</v>
      </c>
      <c r="BC146" s="1">
        <f>COUNTA(AG146:BB146)</f>
        <v>2</v>
      </c>
    </row>
    <row r="147" spans="1:71" s="1" customFormat="1" ht="15" x14ac:dyDescent="0.25">
      <c r="A147" s="1" t="s">
        <v>3403</v>
      </c>
      <c r="D147" s="2"/>
      <c r="E147" s="2"/>
      <c r="G147" s="1" t="s">
        <v>3162</v>
      </c>
      <c r="H147" s="1" t="s">
        <v>481</v>
      </c>
      <c r="I147" s="1" t="s">
        <v>5043</v>
      </c>
      <c r="J147" s="1" t="s">
        <v>5044</v>
      </c>
      <c r="L147" s="1" t="s">
        <v>910</v>
      </c>
      <c r="M147" s="18" t="s">
        <v>5046</v>
      </c>
      <c r="N147" s="18"/>
      <c r="O147" s="1" t="s">
        <v>2552</v>
      </c>
      <c r="P147" s="1" t="s">
        <v>488</v>
      </c>
      <c r="Q147" s="1" t="s">
        <v>296</v>
      </c>
      <c r="R147" s="1">
        <v>85205</v>
      </c>
      <c r="S147" s="1" t="s">
        <v>4213</v>
      </c>
      <c r="AB147" s="1" t="s">
        <v>3160</v>
      </c>
      <c r="AC147" s="1" t="s">
        <v>3161</v>
      </c>
      <c r="AD147" s="2" t="s">
        <v>3793</v>
      </c>
      <c r="AE147" s="3" t="s">
        <v>3161</v>
      </c>
      <c r="AF147" s="1" t="s">
        <v>2388</v>
      </c>
    </row>
    <row r="148" spans="1:71" s="1" customFormat="1" ht="15" x14ac:dyDescent="0.25">
      <c r="A148" s="6"/>
      <c r="D148" s="2"/>
      <c r="E148" s="2"/>
      <c r="G148" s="1" t="s">
        <v>3161</v>
      </c>
      <c r="H148" s="1" t="s">
        <v>3158</v>
      </c>
      <c r="I148" s="1" t="s">
        <v>4902</v>
      </c>
      <c r="J148" s="1" t="s">
        <v>4903</v>
      </c>
      <c r="L148" s="1" t="s">
        <v>4904</v>
      </c>
      <c r="M148" s="18" t="s">
        <v>4371</v>
      </c>
      <c r="N148" s="18"/>
      <c r="O148" s="1" t="s">
        <v>4906</v>
      </c>
      <c r="P148" s="1" t="s">
        <v>488</v>
      </c>
      <c r="Q148" s="1" t="s">
        <v>296</v>
      </c>
      <c r="R148" s="1">
        <v>85205</v>
      </c>
      <c r="AD148" s="2"/>
      <c r="AE148" s="3"/>
      <c r="BC148" s="1">
        <f t="shared" ref="BC148:BC187" si="8">COUNTA(AG148:BB148)</f>
        <v>0</v>
      </c>
    </row>
    <row r="149" spans="1:71" s="1" customFormat="1" ht="15" x14ac:dyDescent="0.25">
      <c r="A149" s="6"/>
      <c r="D149" s="2"/>
      <c r="E149" s="2"/>
      <c r="G149" s="1" t="s">
        <v>3161</v>
      </c>
      <c r="H149" s="1" t="s">
        <v>481</v>
      </c>
      <c r="I149" s="1" t="s">
        <v>4902</v>
      </c>
      <c r="J149" s="1" t="s">
        <v>3257</v>
      </c>
      <c r="L149" s="1" t="s">
        <v>4904</v>
      </c>
      <c r="M149" s="18" t="s">
        <v>4371</v>
      </c>
      <c r="N149" s="18"/>
      <c r="O149" s="1" t="s">
        <v>4906</v>
      </c>
      <c r="P149" s="1" t="s">
        <v>488</v>
      </c>
      <c r="Q149" s="1" t="s">
        <v>296</v>
      </c>
      <c r="R149" s="1">
        <v>85205</v>
      </c>
      <c r="AD149" s="2"/>
      <c r="AE149" s="3"/>
      <c r="BC149" s="1">
        <f t="shared" si="8"/>
        <v>0</v>
      </c>
    </row>
    <row r="150" spans="1:71" s="1" customFormat="1" ht="15" x14ac:dyDescent="0.25">
      <c r="A150" s="6"/>
      <c r="D150" s="6"/>
      <c r="E150" s="2"/>
      <c r="F150" s="2"/>
      <c r="H150" s="1" t="s">
        <v>3158</v>
      </c>
      <c r="I150" s="1" t="s">
        <v>3281</v>
      </c>
      <c r="J150" s="1" t="s">
        <v>3790</v>
      </c>
      <c r="M150" s="18"/>
      <c r="N150" s="18"/>
      <c r="AD150" s="2"/>
      <c r="AE150" s="3"/>
      <c r="AH150" s="1" t="s">
        <v>3162</v>
      </c>
      <c r="BC150" s="1">
        <f t="shared" si="8"/>
        <v>1</v>
      </c>
    </row>
    <row r="151" spans="1:71" s="1" customFormat="1" ht="15" x14ac:dyDescent="0.25">
      <c r="A151" s="6"/>
      <c r="D151" s="6"/>
      <c r="E151" s="2"/>
      <c r="F151" s="2"/>
      <c r="H151" s="1" t="s">
        <v>481</v>
      </c>
      <c r="I151" s="1" t="s">
        <v>237</v>
      </c>
      <c r="J151" s="1" t="s">
        <v>4309</v>
      </c>
      <c r="M151" s="18"/>
      <c r="N151" s="18"/>
      <c r="AD151" s="2"/>
      <c r="AE151" s="3"/>
      <c r="AY151" s="1" t="s">
        <v>3162</v>
      </c>
      <c r="AZ151" s="1" t="s">
        <v>3162</v>
      </c>
      <c r="BC151" s="1">
        <f t="shared" si="8"/>
        <v>2</v>
      </c>
    </row>
    <row r="152" spans="1:71" s="1" customFormat="1" ht="15" x14ac:dyDescent="0.25">
      <c r="A152" s="6"/>
      <c r="D152" s="6"/>
      <c r="E152" s="2"/>
      <c r="F152" s="2"/>
      <c r="H152" s="1" t="s">
        <v>3158</v>
      </c>
      <c r="I152" s="1" t="s">
        <v>237</v>
      </c>
      <c r="J152" s="1" t="s">
        <v>238</v>
      </c>
      <c r="M152" s="18"/>
      <c r="N152" s="18"/>
      <c r="AD152" s="2"/>
      <c r="AE152" s="3"/>
      <c r="AY152" s="1" t="s">
        <v>3162</v>
      </c>
      <c r="AZ152" s="1" t="s">
        <v>3162</v>
      </c>
      <c r="BC152" s="1">
        <f t="shared" si="8"/>
        <v>2</v>
      </c>
    </row>
    <row r="153" spans="1:71" s="1" customFormat="1" ht="15" x14ac:dyDescent="0.25">
      <c r="A153" s="6"/>
      <c r="D153" s="2"/>
      <c r="E153" s="2"/>
      <c r="G153" s="1" t="s">
        <v>3162</v>
      </c>
      <c r="H153" s="1" t="s">
        <v>3158</v>
      </c>
      <c r="I153" s="1" t="s">
        <v>4907</v>
      </c>
      <c r="J153" s="1" t="s">
        <v>1604</v>
      </c>
      <c r="M153" s="18" t="s">
        <v>3203</v>
      </c>
      <c r="N153" s="18"/>
      <c r="Q153" s="1" t="s">
        <v>296</v>
      </c>
      <c r="S153" s="1" t="s">
        <v>4712</v>
      </c>
      <c r="AD153" s="2"/>
      <c r="AE153" s="3"/>
      <c r="AF153" s="1" t="s">
        <v>2568</v>
      </c>
      <c r="BC153" s="1">
        <f t="shared" si="8"/>
        <v>0</v>
      </c>
    </row>
    <row r="154" spans="1:71" s="1" customFormat="1" ht="15" x14ac:dyDescent="0.25">
      <c r="A154" s="6"/>
      <c r="D154" s="2"/>
      <c r="E154" s="2"/>
      <c r="G154" s="1" t="s">
        <v>3162</v>
      </c>
      <c r="H154" s="1" t="s">
        <v>481</v>
      </c>
      <c r="I154" s="1" t="s">
        <v>4907</v>
      </c>
      <c r="J154" s="1" t="s">
        <v>3178</v>
      </c>
      <c r="M154" s="18" t="s">
        <v>3203</v>
      </c>
      <c r="N154" s="18"/>
      <c r="Q154" s="1" t="s">
        <v>296</v>
      </c>
      <c r="S154" s="1" t="s">
        <v>4213</v>
      </c>
      <c r="AD154" s="2"/>
      <c r="AE154" s="3"/>
      <c r="AF154" s="1" t="s">
        <v>2564</v>
      </c>
      <c r="BC154" s="1">
        <f t="shared" si="8"/>
        <v>0</v>
      </c>
    </row>
    <row r="155" spans="1:71" s="1" customFormat="1" ht="15" x14ac:dyDescent="0.25">
      <c r="C155" s="14">
        <v>43104</v>
      </c>
      <c r="D155" s="6"/>
      <c r="E155" s="2"/>
      <c r="F155" s="2"/>
      <c r="G155" s="1" t="s">
        <v>3162</v>
      </c>
      <c r="H155" s="1" t="s">
        <v>3158</v>
      </c>
      <c r="I155" s="1" t="s">
        <v>5048</v>
      </c>
      <c r="J155" s="1" t="s">
        <v>5049</v>
      </c>
      <c r="L155" s="1" t="s">
        <v>911</v>
      </c>
      <c r="M155" s="18" t="s">
        <v>2394</v>
      </c>
      <c r="N155" s="18"/>
      <c r="O155" s="1" t="s">
        <v>2193</v>
      </c>
      <c r="P155" s="1" t="s">
        <v>488</v>
      </c>
      <c r="Q155" s="1" t="s">
        <v>296</v>
      </c>
      <c r="R155" s="1">
        <v>85208</v>
      </c>
      <c r="S155" s="1" t="s">
        <v>4213</v>
      </c>
      <c r="AB155" s="1" t="s">
        <v>3175</v>
      </c>
      <c r="AC155" s="1" t="s">
        <v>3161</v>
      </c>
      <c r="AD155" s="2" t="s">
        <v>3010</v>
      </c>
      <c r="AE155" s="3" t="s">
        <v>3161</v>
      </c>
      <c r="AF155" s="1" t="s">
        <v>2388</v>
      </c>
      <c r="AM155" s="1" t="s">
        <v>3162</v>
      </c>
      <c r="AP155" s="1" t="s">
        <v>481</v>
      </c>
      <c r="BC155" s="1">
        <f t="shared" si="8"/>
        <v>2</v>
      </c>
      <c r="BF155" s="1" t="s">
        <v>5053</v>
      </c>
      <c r="BG155" s="1" t="s">
        <v>5053</v>
      </c>
      <c r="BH155" s="1" t="s">
        <v>5053</v>
      </c>
      <c r="BI155" s="1" t="s">
        <v>5053</v>
      </c>
      <c r="BJ155" s="1" t="s">
        <v>5053</v>
      </c>
      <c r="BK155" s="1" t="s">
        <v>5053</v>
      </c>
      <c r="BL155" s="1" t="s">
        <v>5053</v>
      </c>
      <c r="BM155" s="1" t="s">
        <v>5053</v>
      </c>
      <c r="BN155" s="1" t="s">
        <v>5053</v>
      </c>
      <c r="BO155" s="1" t="s">
        <v>5053</v>
      </c>
      <c r="BP155" s="1" t="s">
        <v>5053</v>
      </c>
      <c r="BQ155" s="1" t="s">
        <v>5053</v>
      </c>
      <c r="BR155" s="1" t="s">
        <v>5053</v>
      </c>
      <c r="BS155" s="1" t="s">
        <v>5053</v>
      </c>
    </row>
    <row r="156" spans="1:71" s="1" customFormat="1" ht="15" x14ac:dyDescent="0.25">
      <c r="A156" s="6"/>
      <c r="D156" s="6"/>
      <c r="E156" s="2"/>
      <c r="H156" s="1" t="s">
        <v>3158</v>
      </c>
      <c r="I156" s="1" t="s">
        <v>3721</v>
      </c>
      <c r="J156" s="1" t="s">
        <v>3722</v>
      </c>
      <c r="L156" s="1" t="s">
        <v>3723</v>
      </c>
      <c r="M156" s="18" t="s">
        <v>4197</v>
      </c>
      <c r="N156" s="18"/>
      <c r="O156" s="1" t="s">
        <v>4198</v>
      </c>
      <c r="P156" s="1" t="s">
        <v>488</v>
      </c>
      <c r="Q156" s="1" t="s">
        <v>296</v>
      </c>
      <c r="R156" s="1">
        <v>85209</v>
      </c>
      <c r="S156" s="1" t="s">
        <v>4213</v>
      </c>
      <c r="AD156" s="2" t="s">
        <v>3379</v>
      </c>
      <c r="AE156" s="3"/>
      <c r="BC156" s="1">
        <f t="shared" si="8"/>
        <v>0</v>
      </c>
    </row>
    <row r="157" spans="1:71" s="1" customFormat="1" ht="15" x14ac:dyDescent="0.25">
      <c r="A157" s="6"/>
      <c r="D157" s="2"/>
      <c r="E157" s="2"/>
      <c r="H157" s="1" t="s">
        <v>481</v>
      </c>
      <c r="I157" s="1" t="s">
        <v>3204</v>
      </c>
      <c r="J157" s="1" t="s">
        <v>4714</v>
      </c>
      <c r="M157" s="18" t="s">
        <v>3205</v>
      </c>
      <c r="N157" s="18"/>
      <c r="S157" s="1" t="s">
        <v>4213</v>
      </c>
      <c r="AD157" s="2"/>
      <c r="AE157" s="3"/>
      <c r="AF157" s="1" t="s">
        <v>2388</v>
      </c>
      <c r="BC157" s="1">
        <f t="shared" si="8"/>
        <v>0</v>
      </c>
    </row>
    <row r="158" spans="1:71" s="1" customFormat="1" ht="15" x14ac:dyDescent="0.25">
      <c r="A158" s="6"/>
      <c r="D158" s="2"/>
      <c r="E158" s="2"/>
      <c r="H158" s="1" t="s">
        <v>3158</v>
      </c>
      <c r="I158" s="1" t="s">
        <v>3204</v>
      </c>
      <c r="J158" s="1" t="s">
        <v>3206</v>
      </c>
      <c r="M158" s="18" t="s">
        <v>3205</v>
      </c>
      <c r="N158" s="18"/>
      <c r="S158" s="1" t="s">
        <v>4712</v>
      </c>
      <c r="AD158" s="2"/>
      <c r="AE158" s="3"/>
      <c r="AF158" s="1" t="s">
        <v>2392</v>
      </c>
      <c r="BC158" s="1">
        <f t="shared" si="8"/>
        <v>0</v>
      </c>
    </row>
    <row r="159" spans="1:71" s="1" customFormat="1" ht="15" x14ac:dyDescent="0.25">
      <c r="A159" s="6"/>
      <c r="D159" s="2"/>
      <c r="E159" s="2"/>
      <c r="H159" s="1" t="s">
        <v>3158</v>
      </c>
      <c r="I159" s="1" t="s">
        <v>4912</v>
      </c>
      <c r="J159" s="1" t="s">
        <v>4913</v>
      </c>
      <c r="M159" s="18"/>
      <c r="N159" s="18"/>
      <c r="T159" s="14">
        <v>13297</v>
      </c>
      <c r="AD159" s="2"/>
      <c r="AE159" s="3"/>
      <c r="BC159" s="1">
        <f t="shared" si="8"/>
        <v>0</v>
      </c>
    </row>
    <row r="160" spans="1:71" s="1" customFormat="1" ht="15" x14ac:dyDescent="0.25">
      <c r="A160" s="6"/>
      <c r="D160" s="2"/>
      <c r="E160" s="2"/>
      <c r="H160" s="1" t="s">
        <v>481</v>
      </c>
      <c r="I160" s="1" t="s">
        <v>3207</v>
      </c>
      <c r="J160" s="1" t="s">
        <v>4714</v>
      </c>
      <c r="L160" s="1" t="s">
        <v>3208</v>
      </c>
      <c r="M160" s="18" t="s">
        <v>3210</v>
      </c>
      <c r="N160" s="18"/>
      <c r="O160" s="1" t="s">
        <v>3209</v>
      </c>
      <c r="P160" s="1" t="s">
        <v>488</v>
      </c>
      <c r="Q160" s="1" t="s">
        <v>296</v>
      </c>
      <c r="R160" s="1">
        <v>85207</v>
      </c>
      <c r="S160" s="1" t="s">
        <v>3161</v>
      </c>
      <c r="AD160" s="2"/>
      <c r="AE160" s="3"/>
      <c r="BC160" s="1">
        <f t="shared" si="8"/>
        <v>0</v>
      </c>
    </row>
    <row r="161" spans="1:65" s="1" customFormat="1" ht="15" x14ac:dyDescent="0.25">
      <c r="A161" s="6"/>
      <c r="D161" s="2"/>
      <c r="E161" s="2"/>
      <c r="H161" s="1" t="s">
        <v>3158</v>
      </c>
      <c r="I161" s="1" t="s">
        <v>3571</v>
      </c>
      <c r="J161" s="1" t="s">
        <v>1004</v>
      </c>
      <c r="M161" s="18" t="s">
        <v>3572</v>
      </c>
      <c r="N161" s="18"/>
      <c r="S161" s="1" t="s">
        <v>4213</v>
      </c>
      <c r="AD161" s="2"/>
      <c r="AE161" s="3"/>
      <c r="BC161" s="1">
        <f t="shared" si="8"/>
        <v>0</v>
      </c>
    </row>
    <row r="162" spans="1:65" s="1" customFormat="1" ht="15" x14ac:dyDescent="0.25">
      <c r="A162" s="8"/>
      <c r="B162" s="8"/>
      <c r="C162" s="14">
        <v>43055</v>
      </c>
      <c r="D162" s="6">
        <v>42656</v>
      </c>
      <c r="E162" s="2"/>
      <c r="G162" s="1" t="s">
        <v>3162</v>
      </c>
      <c r="H162" s="1" t="s">
        <v>3158</v>
      </c>
      <c r="I162" s="1" t="s">
        <v>3350</v>
      </c>
      <c r="J162" s="1" t="s">
        <v>3351</v>
      </c>
      <c r="K162" s="1">
        <v>1</v>
      </c>
      <c r="L162" s="1" t="s">
        <v>3426</v>
      </c>
      <c r="M162" s="18" t="s">
        <v>3352</v>
      </c>
      <c r="N162" s="18"/>
      <c r="O162" s="1" t="s">
        <v>4974</v>
      </c>
      <c r="P162" s="1" t="s">
        <v>488</v>
      </c>
      <c r="Q162" s="1" t="s">
        <v>296</v>
      </c>
      <c r="R162" s="1">
        <v>85206</v>
      </c>
      <c r="S162" s="1" t="s">
        <v>4213</v>
      </c>
      <c r="U162" s="1">
        <v>1</v>
      </c>
      <c r="V162" s="1" t="s">
        <v>3357</v>
      </c>
      <c r="X162" s="1">
        <v>1</v>
      </c>
      <c r="AB162" s="1" t="s">
        <v>3196</v>
      </c>
      <c r="AC162" s="1" t="s">
        <v>3161</v>
      </c>
      <c r="AD162" s="2" t="s">
        <v>4387</v>
      </c>
      <c r="AE162" s="3" t="s">
        <v>3161</v>
      </c>
      <c r="AF162" s="1" t="s">
        <v>2564</v>
      </c>
      <c r="AI162" s="1" t="s">
        <v>481</v>
      </c>
      <c r="AK162" s="1" t="s">
        <v>481</v>
      </c>
      <c r="AL162" s="1" t="s">
        <v>481</v>
      </c>
      <c r="AO162" s="1" t="s">
        <v>481</v>
      </c>
      <c r="AU162" s="1" t="s">
        <v>481</v>
      </c>
      <c r="AW162" s="1" t="s">
        <v>481</v>
      </c>
      <c r="BC162" s="1">
        <f t="shared" si="8"/>
        <v>6</v>
      </c>
    </row>
    <row r="163" spans="1:65" s="1" customFormat="1" ht="15" x14ac:dyDescent="0.25">
      <c r="A163" s="8"/>
      <c r="D163" s="6"/>
      <c r="E163" s="2"/>
      <c r="F163" s="2"/>
      <c r="H163" s="1" t="s">
        <v>3158</v>
      </c>
      <c r="I163" s="1" t="s">
        <v>1461</v>
      </c>
      <c r="J163" s="1" t="s">
        <v>1460</v>
      </c>
      <c r="M163" s="18"/>
      <c r="N163" s="18"/>
      <c r="AD163" s="2"/>
      <c r="AE163" s="3"/>
      <c r="AK163" s="1" t="s">
        <v>3162</v>
      </c>
      <c r="BC163" s="1">
        <f t="shared" si="8"/>
        <v>1</v>
      </c>
    </row>
    <row r="164" spans="1:65" s="1" customFormat="1" ht="15" x14ac:dyDescent="0.25">
      <c r="A164" s="8"/>
      <c r="D164" s="6"/>
      <c r="E164" s="2"/>
      <c r="H164" s="1" t="s">
        <v>3158</v>
      </c>
      <c r="I164" s="1" t="s">
        <v>780</v>
      </c>
      <c r="J164" s="1" t="s">
        <v>781</v>
      </c>
      <c r="M164" s="18"/>
      <c r="N164" s="18"/>
      <c r="O164" s="1" t="s">
        <v>782</v>
      </c>
      <c r="P164" s="1" t="s">
        <v>783</v>
      </c>
      <c r="Q164" s="1" t="s">
        <v>1299</v>
      </c>
      <c r="R164" s="1">
        <v>43609</v>
      </c>
      <c r="AD164" s="2"/>
      <c r="AE164" s="3"/>
      <c r="BC164" s="1">
        <f t="shared" si="8"/>
        <v>0</v>
      </c>
    </row>
    <row r="165" spans="1:65" s="1" customFormat="1" ht="15" x14ac:dyDescent="0.25">
      <c r="D165" s="2"/>
      <c r="E165" s="2"/>
      <c r="H165" s="1" t="s">
        <v>481</v>
      </c>
      <c r="I165" s="1" t="s">
        <v>3214</v>
      </c>
      <c r="J165" s="1" t="s">
        <v>3215</v>
      </c>
      <c r="M165" s="18" t="s">
        <v>3216</v>
      </c>
      <c r="N165" s="18"/>
      <c r="S165" s="1" t="s">
        <v>4213</v>
      </c>
      <c r="AD165" s="2"/>
      <c r="AE165" s="3"/>
      <c r="AF165" s="1" t="s">
        <v>2564</v>
      </c>
      <c r="BC165" s="1">
        <f t="shared" si="8"/>
        <v>0</v>
      </c>
    </row>
    <row r="166" spans="1:65" s="1" customFormat="1" ht="15" x14ac:dyDescent="0.25">
      <c r="A166" s="8"/>
      <c r="D166" s="2"/>
      <c r="E166" s="2"/>
      <c r="H166" s="1" t="s">
        <v>3158</v>
      </c>
      <c r="I166" s="1" t="s">
        <v>929</v>
      </c>
      <c r="J166" s="1" t="s">
        <v>930</v>
      </c>
      <c r="L166" s="1" t="s">
        <v>931</v>
      </c>
      <c r="M166" s="18"/>
      <c r="N166" s="18"/>
      <c r="O166" s="1" t="s">
        <v>932</v>
      </c>
      <c r="P166" s="1" t="s">
        <v>3192</v>
      </c>
      <c r="Q166" s="1" t="s">
        <v>296</v>
      </c>
      <c r="R166" s="1">
        <v>85118</v>
      </c>
      <c r="AD166" s="2"/>
      <c r="AE166" s="3"/>
      <c r="BC166" s="1">
        <f t="shared" si="8"/>
        <v>0</v>
      </c>
    </row>
    <row r="167" spans="1:65" s="1" customFormat="1" ht="15" x14ac:dyDescent="0.25">
      <c r="D167" s="2"/>
      <c r="E167" s="2"/>
      <c r="G167" s="1" t="s">
        <v>3162</v>
      </c>
      <c r="H167" s="1" t="s">
        <v>3158</v>
      </c>
      <c r="I167" s="1" t="s">
        <v>3217</v>
      </c>
      <c r="J167" s="1" t="s">
        <v>2402</v>
      </c>
      <c r="L167" s="1" t="s">
        <v>2403</v>
      </c>
      <c r="M167" s="18" t="s">
        <v>4372</v>
      </c>
      <c r="N167" s="18"/>
      <c r="O167" s="1" t="s">
        <v>2404</v>
      </c>
      <c r="P167" s="1" t="s">
        <v>488</v>
      </c>
      <c r="Q167" s="1" t="s">
        <v>296</v>
      </c>
      <c r="R167" s="1">
        <v>85205</v>
      </c>
      <c r="AD167" s="2"/>
      <c r="AE167" s="3"/>
      <c r="BC167" s="1">
        <f t="shared" si="8"/>
        <v>0</v>
      </c>
    </row>
    <row r="168" spans="1:65" s="1" customFormat="1" ht="15" x14ac:dyDescent="0.25">
      <c r="D168" s="2"/>
      <c r="E168" s="2"/>
      <c r="H168" s="1" t="s">
        <v>3158</v>
      </c>
      <c r="I168" s="1" t="s">
        <v>2405</v>
      </c>
      <c r="J168" s="1" t="s">
        <v>2406</v>
      </c>
      <c r="L168" s="1" t="s">
        <v>2407</v>
      </c>
      <c r="M168" s="18"/>
      <c r="N168" s="18"/>
      <c r="O168" s="1" t="s">
        <v>2408</v>
      </c>
      <c r="P168" s="1" t="s">
        <v>488</v>
      </c>
      <c r="Q168" s="1" t="s">
        <v>296</v>
      </c>
      <c r="R168" s="1">
        <v>85206</v>
      </c>
      <c r="AB168" s="2"/>
      <c r="AC168" s="3"/>
      <c r="BC168" s="1">
        <f t="shared" si="8"/>
        <v>0</v>
      </c>
    </row>
    <row r="169" spans="1:65" s="1" customFormat="1" ht="15" x14ac:dyDescent="0.25">
      <c r="E169" s="2"/>
      <c r="H169" s="1" t="s">
        <v>3158</v>
      </c>
      <c r="I169" s="1" t="s">
        <v>3354</v>
      </c>
      <c r="J169" s="1" t="s">
        <v>3355</v>
      </c>
      <c r="L169" s="1" t="s">
        <v>3140</v>
      </c>
      <c r="M169" s="18" t="s">
        <v>3139</v>
      </c>
      <c r="N169" s="18"/>
      <c r="O169" s="1" t="s">
        <v>3141</v>
      </c>
      <c r="P169" s="1" t="s">
        <v>488</v>
      </c>
      <c r="Q169" s="1" t="s">
        <v>296</v>
      </c>
      <c r="R169" s="1">
        <v>85205</v>
      </c>
      <c r="S169" s="1" t="s">
        <v>4213</v>
      </c>
      <c r="AB169" s="1" t="s">
        <v>3196</v>
      </c>
      <c r="AC169" s="1" t="s">
        <v>3161</v>
      </c>
      <c r="AD169" s="2"/>
      <c r="AE169" s="3"/>
      <c r="AF169" s="1" t="s">
        <v>2564</v>
      </c>
      <c r="BC169" s="1">
        <f t="shared" si="8"/>
        <v>0</v>
      </c>
      <c r="BD169" s="1" t="s">
        <v>694</v>
      </c>
      <c r="BF169" s="1" t="s">
        <v>4712</v>
      </c>
      <c r="BG169" s="1" t="s">
        <v>4712</v>
      </c>
      <c r="BH169" s="1" t="s">
        <v>4712</v>
      </c>
      <c r="BI169" s="1" t="s">
        <v>4712</v>
      </c>
      <c r="BJ169" s="1" t="s">
        <v>4712</v>
      </c>
      <c r="BL169" s="1" t="s">
        <v>4670</v>
      </c>
      <c r="BM169" s="1" t="s">
        <v>4712</v>
      </c>
    </row>
    <row r="170" spans="1:65" s="1" customFormat="1" ht="15" x14ac:dyDescent="0.25">
      <c r="D170" s="2"/>
      <c r="E170" s="2"/>
      <c r="H170" s="1" t="s">
        <v>3158</v>
      </c>
      <c r="I170" s="1" t="s">
        <v>5074</v>
      </c>
      <c r="J170" s="1" t="s">
        <v>5075</v>
      </c>
      <c r="L170" s="1" t="s">
        <v>500</v>
      </c>
      <c r="M170" s="18" t="s">
        <v>5076</v>
      </c>
      <c r="N170" s="18"/>
      <c r="O170" s="1" t="s">
        <v>501</v>
      </c>
      <c r="P170" s="1" t="s">
        <v>502</v>
      </c>
      <c r="Q170" s="1" t="s">
        <v>296</v>
      </c>
      <c r="R170" s="1">
        <v>85286</v>
      </c>
      <c r="S170" s="1" t="s">
        <v>4213</v>
      </c>
      <c r="Z170" s="1" t="s">
        <v>3196</v>
      </c>
      <c r="AC170" s="1" t="s">
        <v>3161</v>
      </c>
      <c r="AD170" s="2"/>
      <c r="AE170" s="3"/>
      <c r="AF170" s="1" t="s">
        <v>2564</v>
      </c>
      <c r="BC170" s="1">
        <f t="shared" si="8"/>
        <v>0</v>
      </c>
    </row>
    <row r="171" spans="1:65" s="1" customFormat="1" ht="15" x14ac:dyDescent="0.25">
      <c r="D171" s="2"/>
      <c r="E171" s="2"/>
      <c r="G171" s="1" t="s">
        <v>3162</v>
      </c>
      <c r="H171" s="1" t="s">
        <v>3158</v>
      </c>
      <c r="I171" s="1" t="s">
        <v>2409</v>
      </c>
      <c r="J171" s="1" t="s">
        <v>1055</v>
      </c>
      <c r="L171" s="1" t="s">
        <v>2410</v>
      </c>
      <c r="M171" s="18" t="s">
        <v>2411</v>
      </c>
      <c r="N171" s="18"/>
      <c r="AD171" s="2" t="s">
        <v>2412</v>
      </c>
      <c r="AE171" s="3"/>
      <c r="BC171" s="1">
        <f t="shared" si="8"/>
        <v>0</v>
      </c>
    </row>
    <row r="172" spans="1:65" s="1" customFormat="1" ht="15" x14ac:dyDescent="0.25">
      <c r="A172" s="8" t="s">
        <v>1317</v>
      </c>
      <c r="D172" s="6"/>
      <c r="E172" s="2"/>
      <c r="H172" s="1" t="s">
        <v>481</v>
      </c>
      <c r="I172" s="1" t="s">
        <v>4388</v>
      </c>
      <c r="J172" s="1" t="s">
        <v>48</v>
      </c>
      <c r="M172" s="18"/>
      <c r="N172" s="18"/>
      <c r="AD172" s="2" t="s">
        <v>4389</v>
      </c>
      <c r="AE172" s="3"/>
      <c r="BC172" s="1">
        <f t="shared" si="8"/>
        <v>0</v>
      </c>
    </row>
    <row r="173" spans="1:65" s="1" customFormat="1" ht="15" x14ac:dyDescent="0.25">
      <c r="D173" s="6"/>
      <c r="E173" s="2"/>
      <c r="H173" s="1" t="s">
        <v>3158</v>
      </c>
      <c r="I173" s="1" t="s">
        <v>4621</v>
      </c>
      <c r="J173" s="1" t="s">
        <v>2690</v>
      </c>
      <c r="M173" s="18"/>
      <c r="N173" s="18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1">
        <f t="shared" si="8"/>
        <v>0</v>
      </c>
      <c r="BD173" s="3"/>
    </row>
    <row r="174" spans="1:65" s="1" customFormat="1" ht="15" x14ac:dyDescent="0.25">
      <c r="D174" s="2"/>
      <c r="E174" s="2"/>
      <c r="H174" s="1" t="s">
        <v>3158</v>
      </c>
      <c r="I174" s="1" t="s">
        <v>503</v>
      </c>
      <c r="J174" s="1" t="s">
        <v>504</v>
      </c>
      <c r="L174" s="1" t="s">
        <v>506</v>
      </c>
      <c r="M174" s="18" t="s">
        <v>505</v>
      </c>
      <c r="N174" s="18"/>
      <c r="O174" s="1" t="s">
        <v>508</v>
      </c>
      <c r="P174" s="1" t="s">
        <v>488</v>
      </c>
      <c r="Q174" s="1" t="s">
        <v>296</v>
      </c>
      <c r="S174" s="1" t="s">
        <v>4213</v>
      </c>
      <c r="Z174" s="1" t="s">
        <v>3196</v>
      </c>
      <c r="AC174" s="1" t="s">
        <v>3161</v>
      </c>
      <c r="AD174" s="2"/>
      <c r="AE174" s="3"/>
      <c r="AF174" s="1" t="s">
        <v>2564</v>
      </c>
      <c r="BC174" s="1">
        <f t="shared" si="8"/>
        <v>0</v>
      </c>
    </row>
    <row r="175" spans="1:65" s="1" customFormat="1" ht="15" x14ac:dyDescent="0.25">
      <c r="A175" s="8"/>
      <c r="B175" s="14">
        <v>43412</v>
      </c>
      <c r="C175" s="14">
        <v>43055</v>
      </c>
      <c r="D175" s="6">
        <v>42656</v>
      </c>
      <c r="E175" s="2"/>
      <c r="H175" s="1" t="s">
        <v>481</v>
      </c>
      <c r="I175" s="1" t="s">
        <v>4824</v>
      </c>
      <c r="J175" s="1" t="s">
        <v>704</v>
      </c>
      <c r="L175" s="1" t="s">
        <v>4825</v>
      </c>
      <c r="M175" s="18" t="s">
        <v>4150</v>
      </c>
      <c r="N175" s="18"/>
      <c r="O175" s="1" t="s">
        <v>700</v>
      </c>
      <c r="P175" s="1" t="s">
        <v>5031</v>
      </c>
      <c r="Q175" s="1" t="s">
        <v>296</v>
      </c>
      <c r="R175" s="1">
        <v>85120</v>
      </c>
      <c r="AB175" s="1" t="s">
        <v>297</v>
      </c>
      <c r="AD175" s="1" t="s">
        <v>2813</v>
      </c>
      <c r="AF175" s="2"/>
      <c r="AG175" s="2"/>
      <c r="AH175" s="2"/>
      <c r="AI175" s="2" t="s">
        <v>481</v>
      </c>
      <c r="AJ175" s="2"/>
      <c r="AK175" s="2" t="s">
        <v>481</v>
      </c>
      <c r="AL175" s="2" t="s">
        <v>481</v>
      </c>
      <c r="AM175" s="2"/>
      <c r="AN175" s="2"/>
      <c r="AO175" s="2" t="s">
        <v>481</v>
      </c>
      <c r="AP175" s="2"/>
      <c r="AQ175" s="2"/>
      <c r="AR175" s="2"/>
      <c r="AS175" s="2"/>
      <c r="AT175" s="2"/>
      <c r="AV175" s="2"/>
      <c r="AW175" s="2"/>
      <c r="AX175" s="2"/>
      <c r="AY175" s="2"/>
      <c r="AZ175" s="2"/>
      <c r="BA175" s="2"/>
      <c r="BB175" s="2"/>
      <c r="BC175" s="1">
        <f t="shared" si="8"/>
        <v>4</v>
      </c>
      <c r="BD175" s="3"/>
    </row>
    <row r="176" spans="1:65" s="1" customFormat="1" ht="15" x14ac:dyDescent="0.25">
      <c r="D176" s="2"/>
      <c r="E176" s="2"/>
      <c r="H176" s="1" t="s">
        <v>3158</v>
      </c>
      <c r="I176" s="1" t="s">
        <v>510</v>
      </c>
      <c r="J176" s="1" t="s">
        <v>428</v>
      </c>
      <c r="L176" s="1" t="s">
        <v>429</v>
      </c>
      <c r="M176" s="18"/>
      <c r="N176" s="18"/>
      <c r="O176" s="1" t="s">
        <v>430</v>
      </c>
      <c r="P176" s="1" t="s">
        <v>5031</v>
      </c>
      <c r="Q176" s="1" t="s">
        <v>296</v>
      </c>
      <c r="R176" s="1">
        <v>85178</v>
      </c>
      <c r="Z176" s="1" t="s">
        <v>3196</v>
      </c>
      <c r="AC176" s="1" t="s">
        <v>509</v>
      </c>
      <c r="AD176" s="2"/>
      <c r="AE176" s="3"/>
      <c r="BC176" s="1">
        <f t="shared" si="8"/>
        <v>0</v>
      </c>
    </row>
    <row r="177" spans="1:70" s="1" customFormat="1" ht="15" x14ac:dyDescent="0.25">
      <c r="A177" s="8"/>
      <c r="D177" s="6"/>
      <c r="E177" s="2"/>
      <c r="F177" s="2"/>
      <c r="H177" s="1" t="s">
        <v>481</v>
      </c>
      <c r="I177" s="1" t="s">
        <v>556</v>
      </c>
      <c r="J177" s="1" t="s">
        <v>251</v>
      </c>
      <c r="M177" s="18"/>
      <c r="N177" s="18"/>
      <c r="AD177" s="2"/>
      <c r="AE177" s="3"/>
      <c r="AP177" s="1" t="s">
        <v>3162</v>
      </c>
      <c r="AZ177" s="1" t="s">
        <v>1447</v>
      </c>
      <c r="BC177" s="1">
        <f t="shared" si="8"/>
        <v>2</v>
      </c>
    </row>
    <row r="178" spans="1:70" s="1" customFormat="1" ht="15" x14ac:dyDescent="0.25">
      <c r="A178" s="8"/>
      <c r="D178" s="6"/>
      <c r="E178" s="2"/>
      <c r="F178" s="2"/>
      <c r="H178" s="1" t="s">
        <v>3158</v>
      </c>
      <c r="I178" s="1" t="s">
        <v>556</v>
      </c>
      <c r="J178" s="1" t="s">
        <v>3389</v>
      </c>
      <c r="M178" s="18"/>
      <c r="N178" s="18"/>
      <c r="AD178" s="2"/>
      <c r="AE178" s="3"/>
      <c r="AP178" s="1" t="s">
        <v>3162</v>
      </c>
      <c r="AZ178" s="1" t="s">
        <v>1447</v>
      </c>
      <c r="BC178" s="1">
        <f t="shared" si="8"/>
        <v>2</v>
      </c>
    </row>
    <row r="179" spans="1:70" s="1" customFormat="1" ht="15" x14ac:dyDescent="0.25">
      <c r="D179" s="2"/>
      <c r="E179" s="2"/>
      <c r="H179" s="1" t="s">
        <v>481</v>
      </c>
      <c r="I179" s="1" t="s">
        <v>2413</v>
      </c>
      <c r="J179" s="1" t="s">
        <v>2414</v>
      </c>
      <c r="L179" s="1" t="s">
        <v>2415</v>
      </c>
      <c r="M179" s="18" t="s">
        <v>2416</v>
      </c>
      <c r="N179" s="18"/>
      <c r="P179" s="1" t="s">
        <v>488</v>
      </c>
      <c r="Q179" s="1" t="s">
        <v>296</v>
      </c>
      <c r="S179" s="1" t="s">
        <v>4213</v>
      </c>
      <c r="AD179" s="2"/>
      <c r="AE179" s="3"/>
      <c r="AF179" s="1" t="s">
        <v>2388</v>
      </c>
      <c r="BC179" s="1">
        <f t="shared" si="8"/>
        <v>0</v>
      </c>
      <c r="BF179" s="1" t="s">
        <v>4712</v>
      </c>
      <c r="BG179" s="1" t="s">
        <v>4712</v>
      </c>
      <c r="BM179" s="1" t="s">
        <v>4712</v>
      </c>
      <c r="BN179" s="1" t="s">
        <v>4712</v>
      </c>
      <c r="BO179" s="1" t="s">
        <v>4712</v>
      </c>
      <c r="BR179" s="1" t="s">
        <v>4712</v>
      </c>
    </row>
    <row r="180" spans="1:70" s="1" customFormat="1" ht="15" x14ac:dyDescent="0.25">
      <c r="A180" s="8"/>
      <c r="D180" s="6"/>
      <c r="E180" s="2"/>
      <c r="F180" s="2"/>
      <c r="H180" s="1" t="s">
        <v>3158</v>
      </c>
      <c r="I180" s="1" t="s">
        <v>1367</v>
      </c>
      <c r="J180" s="1" t="s">
        <v>1368</v>
      </c>
      <c r="M180" s="18"/>
      <c r="N180" s="18"/>
      <c r="AD180" s="2"/>
      <c r="AE180" s="3"/>
      <c r="AT180" s="1" t="s">
        <v>3162</v>
      </c>
      <c r="BC180" s="1">
        <f t="shared" si="8"/>
        <v>1</v>
      </c>
    </row>
    <row r="181" spans="1:70" s="1" customFormat="1" ht="15" x14ac:dyDescent="0.25">
      <c r="A181" s="8"/>
      <c r="D181" s="6"/>
      <c r="E181" s="2"/>
      <c r="F181" s="2"/>
      <c r="H181" s="1" t="s">
        <v>481</v>
      </c>
      <c r="I181" s="1" t="s">
        <v>1367</v>
      </c>
      <c r="J181" s="1" t="s">
        <v>2497</v>
      </c>
      <c r="M181" s="18"/>
      <c r="N181" s="18"/>
      <c r="AD181" s="2"/>
      <c r="AE181" s="3"/>
      <c r="AT181" s="1" t="s">
        <v>3162</v>
      </c>
      <c r="BC181" s="1">
        <f t="shared" si="8"/>
        <v>1</v>
      </c>
    </row>
    <row r="182" spans="1:70" s="1" customFormat="1" ht="15" x14ac:dyDescent="0.25">
      <c r="A182" s="8"/>
      <c r="B182" s="14">
        <v>43412</v>
      </c>
      <c r="C182" s="14">
        <v>43048</v>
      </c>
      <c r="D182" s="6">
        <v>42733</v>
      </c>
      <c r="E182" s="2"/>
      <c r="H182" s="1" t="s">
        <v>481</v>
      </c>
      <c r="I182" s="1" t="s">
        <v>3781</v>
      </c>
      <c r="J182" s="1" t="s">
        <v>4714</v>
      </c>
      <c r="L182" s="1" t="s">
        <v>3782</v>
      </c>
      <c r="M182" s="18" t="s">
        <v>3783</v>
      </c>
      <c r="N182" s="18"/>
      <c r="O182" s="1" t="s">
        <v>3784</v>
      </c>
      <c r="P182" s="1" t="s">
        <v>4425</v>
      </c>
      <c r="Q182" s="1" t="s">
        <v>296</v>
      </c>
      <c r="R182" s="1">
        <v>85142</v>
      </c>
      <c r="AB182" s="2"/>
      <c r="AC182" s="3"/>
      <c r="AD182" s="1" t="s">
        <v>3909</v>
      </c>
      <c r="AG182" s="1" t="s">
        <v>3162</v>
      </c>
      <c r="AH182" s="1" t="s">
        <v>481</v>
      </c>
      <c r="AI182" s="1" t="s">
        <v>481</v>
      </c>
      <c r="AV182" s="1" t="s">
        <v>481</v>
      </c>
      <c r="AW182" s="1" t="s">
        <v>481</v>
      </c>
      <c r="AX182" s="1" t="s">
        <v>481</v>
      </c>
      <c r="AY182" s="1" t="s">
        <v>481</v>
      </c>
      <c r="AZ182" s="1" t="s">
        <v>481</v>
      </c>
      <c r="BA182" s="1" t="s">
        <v>481</v>
      </c>
      <c r="BB182" s="1" t="s">
        <v>481</v>
      </c>
      <c r="BC182" s="1">
        <f t="shared" si="8"/>
        <v>10</v>
      </c>
    </row>
    <row r="183" spans="1:70" s="1" customFormat="1" ht="15" x14ac:dyDescent="0.25">
      <c r="D183" s="2"/>
      <c r="E183" s="2"/>
      <c r="H183" s="1" t="s">
        <v>481</v>
      </c>
      <c r="I183" s="1" t="s">
        <v>2417</v>
      </c>
      <c r="J183" s="1" t="s">
        <v>2418</v>
      </c>
      <c r="L183" s="1" t="s">
        <v>2419</v>
      </c>
      <c r="M183" s="18" t="s">
        <v>4171</v>
      </c>
      <c r="N183" s="18"/>
      <c r="O183" s="1" t="s">
        <v>2420</v>
      </c>
      <c r="P183" s="1" t="s">
        <v>488</v>
      </c>
      <c r="Q183" s="1" t="s">
        <v>296</v>
      </c>
      <c r="R183" s="1">
        <v>85051</v>
      </c>
      <c r="AD183" s="2"/>
      <c r="AE183" s="3"/>
      <c r="BC183" s="1">
        <f t="shared" si="8"/>
        <v>0</v>
      </c>
    </row>
    <row r="184" spans="1:70" s="1" customFormat="1" ht="15" x14ac:dyDescent="0.25">
      <c r="D184" s="2"/>
      <c r="E184" s="2"/>
      <c r="H184" s="1" t="s">
        <v>481</v>
      </c>
      <c r="I184" s="1" t="s">
        <v>2421</v>
      </c>
      <c r="J184" s="1" t="s">
        <v>2422</v>
      </c>
      <c r="L184" s="1" t="s">
        <v>2423</v>
      </c>
      <c r="M184" s="18"/>
      <c r="N184" s="18"/>
      <c r="O184" s="1" t="s">
        <v>2424</v>
      </c>
      <c r="P184" s="1" t="s">
        <v>488</v>
      </c>
      <c r="Q184" s="1" t="s">
        <v>296</v>
      </c>
      <c r="R184" s="1">
        <v>85207</v>
      </c>
      <c r="Y184" s="1" t="s">
        <v>2425</v>
      </c>
      <c r="AD184" s="2"/>
      <c r="AE184" s="3"/>
      <c r="BC184" s="1">
        <f t="shared" si="8"/>
        <v>0</v>
      </c>
    </row>
    <row r="185" spans="1:70" s="1" customFormat="1" ht="15" x14ac:dyDescent="0.25">
      <c r="D185" s="6"/>
      <c r="E185" s="2"/>
      <c r="H185" s="1" t="s">
        <v>3158</v>
      </c>
      <c r="I185" s="1" t="s">
        <v>120</v>
      </c>
      <c r="J185" s="1" t="s">
        <v>121</v>
      </c>
      <c r="L185" s="1" t="s">
        <v>122</v>
      </c>
      <c r="M185" s="18" t="s">
        <v>123</v>
      </c>
      <c r="N185" s="18"/>
      <c r="O185" s="1" t="s">
        <v>5061</v>
      </c>
      <c r="P185" s="1" t="s">
        <v>488</v>
      </c>
      <c r="Q185" s="1" t="s">
        <v>296</v>
      </c>
      <c r="R185" s="1">
        <v>85205</v>
      </c>
      <c r="S185" s="1" t="s">
        <v>4213</v>
      </c>
      <c r="AD185" s="2"/>
      <c r="AE185" s="3"/>
      <c r="AF185" s="1" t="s">
        <v>2388</v>
      </c>
      <c r="BC185" s="1">
        <f t="shared" si="8"/>
        <v>0</v>
      </c>
    </row>
    <row r="186" spans="1:70" s="1" customFormat="1" ht="15" x14ac:dyDescent="0.25">
      <c r="A186" s="8"/>
      <c r="B186" s="14">
        <v>43412</v>
      </c>
      <c r="C186" s="14">
        <v>43048</v>
      </c>
      <c r="D186" s="6">
        <v>42677</v>
      </c>
      <c r="E186" s="2"/>
      <c r="G186" s="1" t="s">
        <v>3162</v>
      </c>
      <c r="H186" s="1" t="s">
        <v>3158</v>
      </c>
      <c r="I186" s="1" t="s">
        <v>431</v>
      </c>
      <c r="J186" s="1" t="s">
        <v>3159</v>
      </c>
      <c r="L186" s="1" t="s">
        <v>433</v>
      </c>
      <c r="M186" s="18" t="s">
        <v>432</v>
      </c>
      <c r="N186" s="18"/>
      <c r="O186" s="1" t="s">
        <v>434</v>
      </c>
      <c r="P186" s="1" t="s">
        <v>3182</v>
      </c>
      <c r="Q186" s="1" t="s">
        <v>296</v>
      </c>
      <c r="R186" s="1">
        <v>85296</v>
      </c>
      <c r="AB186" s="1" t="s">
        <v>3196</v>
      </c>
      <c r="AC186" s="1" t="s">
        <v>3161</v>
      </c>
      <c r="AD186" s="2" t="s">
        <v>1816</v>
      </c>
      <c r="AE186" s="3" t="s">
        <v>3161</v>
      </c>
      <c r="AF186" s="1" t="s">
        <v>2564</v>
      </c>
      <c r="AH186" s="1" t="s">
        <v>481</v>
      </c>
      <c r="AL186" s="1" t="s">
        <v>481</v>
      </c>
      <c r="AN186" s="1" t="s">
        <v>481</v>
      </c>
      <c r="AP186" s="1" t="s">
        <v>481</v>
      </c>
      <c r="AU186" s="1" t="s">
        <v>481</v>
      </c>
      <c r="AZ186" s="1" t="s">
        <v>481</v>
      </c>
      <c r="BC186" s="1">
        <f t="shared" si="8"/>
        <v>6</v>
      </c>
      <c r="BF186" s="1" t="s">
        <v>4712</v>
      </c>
      <c r="BG186" s="1" t="s">
        <v>4712</v>
      </c>
      <c r="BH186" s="1" t="s">
        <v>4712</v>
      </c>
      <c r="BM186" s="1" t="s">
        <v>4712</v>
      </c>
      <c r="BN186" s="1" t="s">
        <v>4712</v>
      </c>
      <c r="BO186" s="1" t="s">
        <v>4712</v>
      </c>
      <c r="BR186" s="1" t="s">
        <v>4712</v>
      </c>
    </row>
    <row r="187" spans="1:70" s="1" customFormat="1" ht="15" x14ac:dyDescent="0.25">
      <c r="A187" s="8"/>
      <c r="D187" s="6"/>
      <c r="E187" s="2"/>
      <c r="F187" s="2"/>
      <c r="H187" s="1" t="s">
        <v>3158</v>
      </c>
      <c r="I187" s="1" t="s">
        <v>1500</v>
      </c>
      <c r="J187" s="1" t="s">
        <v>3917</v>
      </c>
      <c r="M187" s="18"/>
      <c r="N187" s="18"/>
      <c r="AD187" s="2"/>
      <c r="AE187" s="3"/>
      <c r="AN187" s="1" t="s">
        <v>3162</v>
      </c>
      <c r="BC187" s="1">
        <f t="shared" si="8"/>
        <v>1</v>
      </c>
    </row>
    <row r="188" spans="1:70" s="1" customFormat="1" ht="15" x14ac:dyDescent="0.25">
      <c r="A188" s="1" t="s">
        <v>4367</v>
      </c>
      <c r="D188" s="6"/>
      <c r="E188" s="2"/>
      <c r="H188" s="1" t="s">
        <v>481</v>
      </c>
      <c r="I188" s="1" t="s">
        <v>2426</v>
      </c>
      <c r="J188" s="1" t="s">
        <v>2427</v>
      </c>
      <c r="L188" s="1" t="s">
        <v>3733</v>
      </c>
      <c r="M188" s="18"/>
      <c r="N188" s="18"/>
      <c r="O188" s="1" t="s">
        <v>3732</v>
      </c>
      <c r="P188" s="1" t="s">
        <v>5031</v>
      </c>
      <c r="Q188" s="1" t="s">
        <v>296</v>
      </c>
      <c r="R188" s="1">
        <v>85210</v>
      </c>
      <c r="AB188" s="1" t="s">
        <v>3189</v>
      </c>
      <c r="AD188" s="2" t="s">
        <v>3739</v>
      </c>
      <c r="AE188" s="3"/>
    </row>
    <row r="189" spans="1:70" s="1" customFormat="1" ht="15" x14ac:dyDescent="0.25">
      <c r="A189" s="8"/>
      <c r="D189" s="6"/>
      <c r="E189" s="2"/>
      <c r="F189" s="2"/>
      <c r="H189" s="1" t="s">
        <v>481</v>
      </c>
      <c r="I189" s="1" t="s">
        <v>1512</v>
      </c>
      <c r="J189" s="1" t="s">
        <v>5004</v>
      </c>
      <c r="M189" s="18"/>
      <c r="N189" s="18"/>
      <c r="AD189" s="2"/>
      <c r="AE189" s="3"/>
      <c r="BC189" s="1">
        <f>COUNTA(AG189:BB189)</f>
        <v>0</v>
      </c>
    </row>
    <row r="190" spans="1:70" s="1" customFormat="1" ht="15" x14ac:dyDescent="0.25">
      <c r="A190" s="6">
        <v>42656</v>
      </c>
      <c r="B190" s="8"/>
      <c r="D190" s="6">
        <v>42656</v>
      </c>
      <c r="E190" s="2"/>
      <c r="F190" s="2"/>
      <c r="G190" s="1" t="s">
        <v>3162</v>
      </c>
      <c r="H190" s="1" t="s">
        <v>3158</v>
      </c>
      <c r="I190" s="1" t="s">
        <v>435</v>
      </c>
      <c r="J190" s="1" t="s">
        <v>436</v>
      </c>
      <c r="L190" s="1" t="s">
        <v>3724</v>
      </c>
      <c r="M190" s="18" t="s">
        <v>437</v>
      </c>
      <c r="N190" s="18"/>
      <c r="O190" s="1" t="s">
        <v>439</v>
      </c>
      <c r="P190" s="1" t="s">
        <v>488</v>
      </c>
      <c r="Q190" s="1" t="s">
        <v>296</v>
      </c>
      <c r="R190" s="1">
        <v>85208</v>
      </c>
      <c r="S190" s="1" t="s">
        <v>4213</v>
      </c>
      <c r="U190" s="1">
        <v>1</v>
      </c>
      <c r="V190" s="1" t="s">
        <v>378</v>
      </c>
      <c r="W190" s="1">
        <v>1</v>
      </c>
      <c r="AD190" s="2" t="s">
        <v>1668</v>
      </c>
      <c r="AE190" s="3"/>
      <c r="AF190" s="1" t="s">
        <v>2564</v>
      </c>
      <c r="BF190" s="1" t="s">
        <v>4712</v>
      </c>
      <c r="BG190" s="1" t="s">
        <v>4712</v>
      </c>
      <c r="BH190" s="1" t="s">
        <v>4712</v>
      </c>
      <c r="BO190" s="1" t="s">
        <v>4712</v>
      </c>
      <c r="BP190" s="1" t="s">
        <v>4712</v>
      </c>
    </row>
    <row r="191" spans="1:70" s="1" customFormat="1" ht="15" x14ac:dyDescent="0.25">
      <c r="A191" s="8"/>
      <c r="D191" s="6"/>
      <c r="E191" s="2"/>
      <c r="F191" s="2"/>
      <c r="H191" s="1" t="s">
        <v>481</v>
      </c>
      <c r="I191" s="1" t="s">
        <v>3269</v>
      </c>
      <c r="J191" s="1" t="s">
        <v>4364</v>
      </c>
      <c r="M191" s="18"/>
      <c r="N191" s="18"/>
      <c r="AD191" s="2"/>
      <c r="AE191" s="3"/>
      <c r="AG191" s="1" t="s">
        <v>3162</v>
      </c>
      <c r="BC191" s="1">
        <f t="shared" ref="BC191:BC203" si="9">COUNTA(AG191:BB191)</f>
        <v>1</v>
      </c>
    </row>
    <row r="192" spans="1:70" s="1" customFormat="1" ht="15" x14ac:dyDescent="0.25">
      <c r="A192" s="8"/>
      <c r="D192" s="6"/>
      <c r="E192" s="2"/>
      <c r="F192" s="2"/>
      <c r="H192" s="1" t="s">
        <v>3158</v>
      </c>
      <c r="I192" s="1" t="s">
        <v>3269</v>
      </c>
      <c r="J192" s="1" t="s">
        <v>2046</v>
      </c>
      <c r="M192" s="18"/>
      <c r="N192" s="18"/>
      <c r="AD192" s="2"/>
      <c r="AE192" s="3"/>
      <c r="AG192" s="1" t="s">
        <v>3162</v>
      </c>
      <c r="BC192" s="1">
        <f t="shared" si="9"/>
        <v>1</v>
      </c>
    </row>
    <row r="193" spans="1:55" s="1" customFormat="1" ht="15" x14ac:dyDescent="0.25">
      <c r="D193" s="6"/>
      <c r="E193" s="2"/>
      <c r="H193" s="1" t="s">
        <v>3158</v>
      </c>
      <c r="I193" s="1" t="s">
        <v>2429</v>
      </c>
      <c r="J193" s="1" t="s">
        <v>2690</v>
      </c>
      <c r="L193" s="1" t="s">
        <v>1584</v>
      </c>
      <c r="M193" s="18" t="s">
        <v>1583</v>
      </c>
      <c r="N193" s="18"/>
      <c r="S193" s="1" t="s">
        <v>4213</v>
      </c>
      <c r="AD193" s="2"/>
      <c r="AE193" s="3"/>
      <c r="AF193" s="1" t="s">
        <v>2564</v>
      </c>
      <c r="BC193" s="1">
        <f t="shared" si="9"/>
        <v>0</v>
      </c>
    </row>
    <row r="194" spans="1:55" s="1" customFormat="1" ht="15" x14ac:dyDescent="0.25">
      <c r="D194" s="2"/>
      <c r="E194" s="2"/>
      <c r="H194" s="1" t="s">
        <v>481</v>
      </c>
      <c r="I194" s="1" t="s">
        <v>2429</v>
      </c>
      <c r="J194" s="1" t="s">
        <v>2651</v>
      </c>
      <c r="L194" s="1" t="s">
        <v>3725</v>
      </c>
      <c r="M194" s="18" t="s">
        <v>2431</v>
      </c>
      <c r="N194" s="18"/>
      <c r="O194" s="1" t="s">
        <v>2652</v>
      </c>
      <c r="P194" s="1" t="s">
        <v>3023</v>
      </c>
      <c r="Q194" s="1" t="s">
        <v>296</v>
      </c>
      <c r="R194" s="1">
        <v>85209</v>
      </c>
      <c r="S194" s="1" t="s">
        <v>4213</v>
      </c>
      <c r="AD194" s="2"/>
      <c r="AE194" s="3"/>
      <c r="AF194" s="1" t="s">
        <v>2388</v>
      </c>
      <c r="BC194" s="1">
        <f t="shared" si="9"/>
        <v>0</v>
      </c>
    </row>
    <row r="195" spans="1:55" s="1" customFormat="1" ht="15" x14ac:dyDescent="0.25">
      <c r="D195" s="6"/>
      <c r="E195" s="2"/>
      <c r="H195" s="1" t="s">
        <v>3158</v>
      </c>
      <c r="I195" s="1" t="s">
        <v>2432</v>
      </c>
      <c r="J195" s="1" t="s">
        <v>150</v>
      </c>
      <c r="L195" s="1" t="s">
        <v>151</v>
      </c>
      <c r="M195" s="18" t="s">
        <v>1146</v>
      </c>
      <c r="N195" s="18"/>
      <c r="O195" s="1" t="s">
        <v>4975</v>
      </c>
      <c r="P195" s="1" t="s">
        <v>488</v>
      </c>
      <c r="Q195" s="1" t="s">
        <v>296</v>
      </c>
      <c r="R195" s="1">
        <v>85213</v>
      </c>
      <c r="S195" s="1" t="s">
        <v>4213</v>
      </c>
      <c r="AB195" s="2"/>
      <c r="AC195" s="3"/>
      <c r="BC195" s="1">
        <f t="shared" si="9"/>
        <v>0</v>
      </c>
    </row>
    <row r="196" spans="1:55" s="1" customFormat="1" ht="15" x14ac:dyDescent="0.25">
      <c r="D196" s="2"/>
      <c r="E196" s="2"/>
      <c r="I196" s="1" t="s">
        <v>2432</v>
      </c>
      <c r="J196" s="1" t="s">
        <v>4403</v>
      </c>
      <c r="M196" s="18" t="s">
        <v>4404</v>
      </c>
      <c r="N196" s="18"/>
      <c r="S196" s="1" t="s">
        <v>4213</v>
      </c>
      <c r="AB196" s="2"/>
      <c r="AC196" s="3"/>
      <c r="BC196" s="1">
        <f t="shared" si="9"/>
        <v>0</v>
      </c>
    </row>
    <row r="197" spans="1:55" s="1" customFormat="1" ht="15" x14ac:dyDescent="0.25">
      <c r="D197" s="2"/>
      <c r="E197" s="2"/>
      <c r="H197" s="1" t="s">
        <v>481</v>
      </c>
      <c r="I197" s="1" t="s">
        <v>1056</v>
      </c>
      <c r="J197" s="1" t="s">
        <v>4580</v>
      </c>
      <c r="L197" s="1" t="s">
        <v>2548</v>
      </c>
      <c r="M197" s="18" t="s">
        <v>837</v>
      </c>
      <c r="N197" s="18"/>
      <c r="O197" s="1" t="s">
        <v>2940</v>
      </c>
      <c r="P197" s="1" t="s">
        <v>2550</v>
      </c>
      <c r="R197" s="1" t="s">
        <v>2551</v>
      </c>
      <c r="S197" s="1" t="s">
        <v>4213</v>
      </c>
      <c r="AD197" s="2"/>
      <c r="AE197" s="3"/>
      <c r="AF197" s="1" t="s">
        <v>2564</v>
      </c>
      <c r="BC197" s="1">
        <f t="shared" si="9"/>
        <v>0</v>
      </c>
    </row>
    <row r="198" spans="1:55" s="1" customFormat="1" ht="15" x14ac:dyDescent="0.25">
      <c r="D198" s="2"/>
      <c r="E198" s="2"/>
      <c r="H198" s="1" t="s">
        <v>3158</v>
      </c>
      <c r="I198" s="1" t="s">
        <v>1056</v>
      </c>
      <c r="J198" s="1" t="s">
        <v>1055</v>
      </c>
      <c r="L198" s="1" t="s">
        <v>2548</v>
      </c>
      <c r="M198" s="18" t="s">
        <v>837</v>
      </c>
      <c r="N198" s="18"/>
      <c r="O198" s="1" t="s">
        <v>2940</v>
      </c>
      <c r="P198" s="1" t="s">
        <v>2550</v>
      </c>
      <c r="R198" s="1" t="s">
        <v>2551</v>
      </c>
      <c r="S198" s="1" t="s">
        <v>4712</v>
      </c>
      <c r="AD198" s="2"/>
      <c r="AE198" s="3"/>
      <c r="AF198" s="1" t="s">
        <v>2568</v>
      </c>
      <c r="BC198" s="1">
        <f t="shared" si="9"/>
        <v>0</v>
      </c>
    </row>
    <row r="199" spans="1:55" s="1" customFormat="1" ht="15" x14ac:dyDescent="0.25">
      <c r="D199" s="2"/>
      <c r="E199" s="2"/>
      <c r="H199" s="1" t="s">
        <v>3158</v>
      </c>
      <c r="I199" s="1" t="s">
        <v>2433</v>
      </c>
      <c r="J199" s="1" t="s">
        <v>449</v>
      </c>
      <c r="M199" s="18" t="s">
        <v>2435</v>
      </c>
      <c r="N199" s="18"/>
      <c r="O199" s="1" t="s">
        <v>2434</v>
      </c>
      <c r="P199" s="1" t="s">
        <v>924</v>
      </c>
      <c r="Q199" s="1" t="s">
        <v>296</v>
      </c>
      <c r="R199" s="1">
        <v>85257</v>
      </c>
      <c r="S199" s="1" t="s">
        <v>4712</v>
      </c>
      <c r="AD199" s="2" t="s">
        <v>2436</v>
      </c>
      <c r="AE199" s="3"/>
      <c r="AF199" s="1" t="s">
        <v>2568</v>
      </c>
      <c r="BC199" s="1">
        <f t="shared" si="9"/>
        <v>0</v>
      </c>
    </row>
    <row r="200" spans="1:55" s="1" customFormat="1" ht="15" x14ac:dyDescent="0.25">
      <c r="D200" s="2"/>
      <c r="E200" s="2"/>
      <c r="H200" s="1" t="s">
        <v>481</v>
      </c>
      <c r="I200" s="1" t="s">
        <v>2433</v>
      </c>
      <c r="J200" s="1" t="s">
        <v>3178</v>
      </c>
      <c r="M200" s="18"/>
      <c r="N200" s="18"/>
      <c r="AD200" s="2"/>
      <c r="AE200" s="3"/>
      <c r="AF200" s="1" t="s">
        <v>2564</v>
      </c>
      <c r="BC200" s="1">
        <f t="shared" si="9"/>
        <v>0</v>
      </c>
    </row>
    <row r="201" spans="1:55" s="1" customFormat="1" ht="15" x14ac:dyDescent="0.25">
      <c r="D201" s="2"/>
      <c r="E201" s="2"/>
      <c r="H201" s="1" t="s">
        <v>481</v>
      </c>
      <c r="I201" s="1" t="s">
        <v>2437</v>
      </c>
      <c r="J201" s="1" t="s">
        <v>2438</v>
      </c>
      <c r="M201" s="18" t="s">
        <v>2439</v>
      </c>
      <c r="N201" s="18"/>
      <c r="S201" s="1" t="s">
        <v>4213</v>
      </c>
      <c r="T201" s="1" t="s">
        <v>4712</v>
      </c>
      <c r="AD201" s="2"/>
      <c r="AE201" s="3"/>
      <c r="BC201" s="1">
        <f t="shared" si="9"/>
        <v>0</v>
      </c>
    </row>
    <row r="202" spans="1:55" s="1" customFormat="1" ht="15" x14ac:dyDescent="0.25">
      <c r="D202" s="2"/>
      <c r="E202" s="2"/>
      <c r="H202" s="1" t="s">
        <v>3158</v>
      </c>
      <c r="I202" s="1" t="s">
        <v>2437</v>
      </c>
      <c r="J202" s="1" t="s">
        <v>2440</v>
      </c>
      <c r="M202" s="18" t="s">
        <v>2439</v>
      </c>
      <c r="N202" s="18"/>
      <c r="S202" s="1" t="s">
        <v>4712</v>
      </c>
      <c r="AD202" s="2"/>
      <c r="AE202" s="3"/>
      <c r="BC202" s="1">
        <f t="shared" si="9"/>
        <v>0</v>
      </c>
    </row>
    <row r="203" spans="1:55" s="1" customFormat="1" ht="15" x14ac:dyDescent="0.25">
      <c r="A203" s="2">
        <v>43237</v>
      </c>
      <c r="D203" s="2">
        <v>43237</v>
      </c>
      <c r="E203" s="2"/>
      <c r="G203" s="1" t="s">
        <v>3162</v>
      </c>
      <c r="H203" s="1" t="s">
        <v>481</v>
      </c>
      <c r="I203" s="1" t="s">
        <v>2316</v>
      </c>
      <c r="J203" s="1" t="s">
        <v>2317</v>
      </c>
      <c r="M203" s="18" t="s">
        <v>567</v>
      </c>
      <c r="N203" s="18"/>
      <c r="S203" s="1" t="s">
        <v>4213</v>
      </c>
      <c r="AD203" s="2"/>
      <c r="AE203" s="3"/>
      <c r="AF203" s="1" t="s">
        <v>2564</v>
      </c>
      <c r="BC203" s="1">
        <f t="shared" si="9"/>
        <v>0</v>
      </c>
    </row>
    <row r="204" spans="1:55" s="1" customFormat="1" ht="15" x14ac:dyDescent="0.25">
      <c r="A204" s="6">
        <v>42663</v>
      </c>
      <c r="D204" s="6">
        <v>42663</v>
      </c>
      <c r="E204" s="2"/>
      <c r="H204" s="1" t="s">
        <v>481</v>
      </c>
      <c r="I204" s="1" t="s">
        <v>5083</v>
      </c>
      <c r="J204" s="1" t="s">
        <v>2418</v>
      </c>
      <c r="L204" s="1" t="s">
        <v>5084</v>
      </c>
      <c r="M204" s="18" t="s">
        <v>5085</v>
      </c>
      <c r="N204" s="18"/>
      <c r="O204" s="1" t="s">
        <v>5086</v>
      </c>
      <c r="P204" s="1" t="s">
        <v>924</v>
      </c>
      <c r="Q204" s="1" t="s">
        <v>296</v>
      </c>
      <c r="R204" s="1">
        <v>85257</v>
      </c>
      <c r="Z204" s="2"/>
      <c r="AA204" s="3"/>
    </row>
    <row r="205" spans="1:55" s="1" customFormat="1" ht="15" x14ac:dyDescent="0.25">
      <c r="A205" s="8" t="s">
        <v>3634</v>
      </c>
      <c r="D205" s="2"/>
      <c r="E205" s="2"/>
      <c r="H205" s="1" t="s">
        <v>481</v>
      </c>
      <c r="I205" s="1" t="s">
        <v>4393</v>
      </c>
      <c r="J205" s="1" t="s">
        <v>445</v>
      </c>
      <c r="M205" s="18"/>
      <c r="N205" s="18"/>
      <c r="AD205" s="2"/>
      <c r="AE205" s="3"/>
      <c r="BC205" s="1">
        <f t="shared" ref="BC205:BC229" si="10">COUNTA(AG205:BB205)</f>
        <v>0</v>
      </c>
    </row>
    <row r="206" spans="1:55" s="1" customFormat="1" ht="15" x14ac:dyDescent="0.25">
      <c r="A206" s="8" t="s">
        <v>3635</v>
      </c>
      <c r="D206" s="2"/>
      <c r="E206" s="2"/>
      <c r="H206" s="1" t="s">
        <v>3158</v>
      </c>
      <c r="I206" s="1" t="s">
        <v>4393</v>
      </c>
      <c r="J206" s="1" t="s">
        <v>4727</v>
      </c>
      <c r="M206" s="18"/>
      <c r="N206" s="18"/>
      <c r="AD206" s="2"/>
      <c r="AE206" s="3"/>
      <c r="BC206" s="1">
        <f t="shared" si="10"/>
        <v>0</v>
      </c>
    </row>
    <row r="207" spans="1:55" s="1" customFormat="1" ht="15" x14ac:dyDescent="0.25">
      <c r="A207" s="8" t="s">
        <v>765</v>
      </c>
      <c r="D207" s="6"/>
      <c r="E207" s="2"/>
      <c r="F207" s="2"/>
      <c r="H207" s="1" t="s">
        <v>3158</v>
      </c>
      <c r="I207" s="1" t="s">
        <v>3827</v>
      </c>
      <c r="J207" s="1" t="s">
        <v>1126</v>
      </c>
      <c r="M207" s="18"/>
      <c r="N207" s="18"/>
      <c r="AD207" s="2"/>
      <c r="AE207" s="3"/>
      <c r="BC207" s="1">
        <f t="shared" si="10"/>
        <v>0</v>
      </c>
    </row>
    <row r="208" spans="1:55" s="1" customFormat="1" ht="15" x14ac:dyDescent="0.25">
      <c r="D208" s="2"/>
      <c r="E208" s="2"/>
      <c r="H208" s="1" t="s">
        <v>3158</v>
      </c>
      <c r="I208" s="1" t="s">
        <v>2318</v>
      </c>
      <c r="J208" s="1" t="s">
        <v>436</v>
      </c>
      <c r="M208" s="18" t="s">
        <v>2319</v>
      </c>
      <c r="N208" s="18"/>
      <c r="S208" s="1" t="s">
        <v>4213</v>
      </c>
      <c r="AD208" s="2"/>
      <c r="AE208" s="3"/>
      <c r="AF208" s="1" t="s">
        <v>2564</v>
      </c>
      <c r="BC208" s="1">
        <f t="shared" si="10"/>
        <v>0</v>
      </c>
    </row>
    <row r="209" spans="1:55" s="1" customFormat="1" ht="15" x14ac:dyDescent="0.25">
      <c r="A209" s="8"/>
      <c r="D209" s="6"/>
      <c r="E209" s="2"/>
      <c r="F209" s="2"/>
      <c r="H209" s="1" t="s">
        <v>3158</v>
      </c>
      <c r="I209" s="1" t="s">
        <v>2318</v>
      </c>
      <c r="J209" s="1" t="s">
        <v>1410</v>
      </c>
      <c r="M209" s="18"/>
      <c r="N209" s="18"/>
      <c r="AD209" s="2"/>
      <c r="AE209" s="3"/>
      <c r="AU209" s="1" t="s">
        <v>3162</v>
      </c>
      <c r="AV209" s="1" t="s">
        <v>3162</v>
      </c>
      <c r="AW209" s="1" t="s">
        <v>3162</v>
      </c>
      <c r="BC209" s="1">
        <f t="shared" si="10"/>
        <v>3</v>
      </c>
    </row>
    <row r="210" spans="1:55" s="1" customFormat="1" ht="15" x14ac:dyDescent="0.25">
      <c r="D210" s="2"/>
      <c r="E210" s="2"/>
      <c r="H210" s="1" t="s">
        <v>3158</v>
      </c>
      <c r="I210" s="1" t="s">
        <v>2320</v>
      </c>
      <c r="J210" s="1" t="s">
        <v>2321</v>
      </c>
      <c r="M210" s="18" t="s">
        <v>2322</v>
      </c>
      <c r="N210" s="18"/>
      <c r="S210" s="1" t="s">
        <v>4213</v>
      </c>
      <c r="AD210" s="2"/>
      <c r="AE210" s="3"/>
      <c r="AF210" s="1" t="s">
        <v>2388</v>
      </c>
      <c r="BC210" s="1">
        <f t="shared" si="10"/>
        <v>0</v>
      </c>
    </row>
    <row r="211" spans="1:55" s="1" customFormat="1" ht="15" x14ac:dyDescent="0.25">
      <c r="A211" s="8"/>
      <c r="B211" s="14">
        <v>43405</v>
      </c>
      <c r="C211" s="14">
        <v>43069</v>
      </c>
      <c r="D211" s="6">
        <v>42691</v>
      </c>
      <c r="E211" s="2"/>
      <c r="H211" s="1" t="s">
        <v>3158</v>
      </c>
      <c r="I211" s="1" t="s">
        <v>2263</v>
      </c>
      <c r="J211" s="1" t="s">
        <v>916</v>
      </c>
      <c r="L211" s="1" t="s">
        <v>2722</v>
      </c>
      <c r="M211" s="18" t="s">
        <v>2723</v>
      </c>
      <c r="N211" s="18"/>
      <c r="O211" s="1" t="s">
        <v>2721</v>
      </c>
      <c r="P211" s="1" t="s">
        <v>488</v>
      </c>
      <c r="Q211" s="1" t="s">
        <v>296</v>
      </c>
      <c r="R211" s="1">
        <v>85209</v>
      </c>
      <c r="AB211" s="2"/>
      <c r="AC211" s="3"/>
      <c r="AH211" s="1" t="s">
        <v>3162</v>
      </c>
      <c r="AJ211" s="1" t="s">
        <v>481</v>
      </c>
      <c r="AL211" s="1" t="s">
        <v>481</v>
      </c>
      <c r="AN211" s="1" t="s">
        <v>481</v>
      </c>
      <c r="AX211" s="1" t="s">
        <v>481</v>
      </c>
      <c r="AY211" s="1" t="s">
        <v>481</v>
      </c>
      <c r="BC211" s="1">
        <f t="shared" si="10"/>
        <v>6</v>
      </c>
    </row>
    <row r="212" spans="1:55" s="1" customFormat="1" ht="15" x14ac:dyDescent="0.25">
      <c r="A212" s="8"/>
      <c r="B212" s="14">
        <v>43405</v>
      </c>
      <c r="C212" s="14">
        <v>43069</v>
      </c>
      <c r="D212" s="6">
        <v>42691</v>
      </c>
      <c r="E212" s="2"/>
      <c r="H212" s="1" t="s">
        <v>481</v>
      </c>
      <c r="I212" s="1" t="s">
        <v>2263</v>
      </c>
      <c r="J212" s="1" t="s">
        <v>2752</v>
      </c>
      <c r="L212" s="1" t="s">
        <v>2719</v>
      </c>
      <c r="M212" s="18" t="s">
        <v>2720</v>
      </c>
      <c r="N212" s="18"/>
      <c r="O212" s="1" t="s">
        <v>2721</v>
      </c>
      <c r="P212" s="1" t="s">
        <v>488</v>
      </c>
      <c r="Q212" s="1" t="s">
        <v>296</v>
      </c>
      <c r="R212" s="1">
        <v>85209</v>
      </c>
      <c r="AB212" s="2"/>
      <c r="AC212" s="3"/>
      <c r="AH212" s="1" t="s">
        <v>3162</v>
      </c>
      <c r="AJ212" s="1" t="s">
        <v>481</v>
      </c>
      <c r="AL212" s="1" t="s">
        <v>481</v>
      </c>
      <c r="AN212" s="1" t="s">
        <v>481</v>
      </c>
      <c r="AX212" s="1" t="s">
        <v>481</v>
      </c>
      <c r="AY212" s="1" t="s">
        <v>481</v>
      </c>
      <c r="BC212" s="1">
        <f t="shared" si="10"/>
        <v>6</v>
      </c>
    </row>
    <row r="213" spans="1:55" s="1" customFormat="1" ht="15" x14ac:dyDescent="0.25">
      <c r="A213" s="1" t="s">
        <v>4629</v>
      </c>
      <c r="D213" s="6"/>
      <c r="E213" s="2"/>
      <c r="H213" s="1" t="s">
        <v>3158</v>
      </c>
      <c r="I213" s="1" t="s">
        <v>2938</v>
      </c>
      <c r="J213" s="1" t="s">
        <v>1499</v>
      </c>
      <c r="L213" s="1" t="s">
        <v>568</v>
      </c>
      <c r="M213" s="18" t="s">
        <v>4019</v>
      </c>
      <c r="N213" s="18"/>
      <c r="O213" s="1" t="s">
        <v>572</v>
      </c>
      <c r="P213" s="1" t="s">
        <v>3192</v>
      </c>
      <c r="Q213" s="1" t="s">
        <v>296</v>
      </c>
      <c r="R213" s="1">
        <v>85118</v>
      </c>
      <c r="S213" s="1" t="s">
        <v>4213</v>
      </c>
      <c r="AD213" s="2"/>
      <c r="AE213" s="3"/>
      <c r="AN213" s="1" t="s">
        <v>3162</v>
      </c>
      <c r="BC213" s="1">
        <f t="shared" si="10"/>
        <v>1</v>
      </c>
    </row>
    <row r="214" spans="1:55" s="1" customFormat="1" ht="15" x14ac:dyDescent="0.25">
      <c r="D214" s="2"/>
      <c r="E214" s="2"/>
      <c r="H214" s="1" t="s">
        <v>3158</v>
      </c>
      <c r="I214" s="1" t="s">
        <v>2323</v>
      </c>
      <c r="J214" s="1" t="s">
        <v>4295</v>
      </c>
      <c r="L214" s="1" t="s">
        <v>2769</v>
      </c>
      <c r="M214" s="18" t="s">
        <v>4172</v>
      </c>
      <c r="N214" s="18"/>
      <c r="O214" s="1" t="s">
        <v>1556</v>
      </c>
      <c r="P214" s="1" t="s">
        <v>488</v>
      </c>
      <c r="Q214" s="1" t="s">
        <v>296</v>
      </c>
      <c r="R214" s="1">
        <v>85209</v>
      </c>
      <c r="AD214" s="2"/>
      <c r="AE214" s="3"/>
      <c r="BC214" s="1">
        <f t="shared" si="10"/>
        <v>0</v>
      </c>
    </row>
    <row r="215" spans="1:55" s="1" customFormat="1" ht="15" x14ac:dyDescent="0.25">
      <c r="D215" s="2"/>
      <c r="E215" s="2"/>
      <c r="H215" s="1" t="s">
        <v>481</v>
      </c>
      <c r="I215" s="1" t="s">
        <v>2323</v>
      </c>
      <c r="J215" s="1" t="s">
        <v>3178</v>
      </c>
      <c r="L215" s="1" t="s">
        <v>2769</v>
      </c>
      <c r="M215" s="18" t="s">
        <v>4172</v>
      </c>
      <c r="N215" s="18"/>
      <c r="O215" s="1" t="s">
        <v>1556</v>
      </c>
      <c r="P215" s="1" t="s">
        <v>488</v>
      </c>
      <c r="Q215" s="1" t="s">
        <v>296</v>
      </c>
      <c r="R215" s="1">
        <v>85209</v>
      </c>
      <c r="AD215" s="2"/>
      <c r="AE215" s="3"/>
      <c r="BC215" s="1">
        <f t="shared" si="10"/>
        <v>0</v>
      </c>
    </row>
    <row r="216" spans="1:55" s="1" customFormat="1" ht="15" x14ac:dyDescent="0.25">
      <c r="D216" s="2"/>
      <c r="E216" s="2"/>
      <c r="G216" s="1" t="s">
        <v>3161</v>
      </c>
      <c r="H216" s="1" t="s">
        <v>481</v>
      </c>
      <c r="I216" s="1" t="s">
        <v>2324</v>
      </c>
      <c r="J216" s="1" t="s">
        <v>1302</v>
      </c>
      <c r="L216" s="1" t="s">
        <v>1843</v>
      </c>
      <c r="M216" s="18" t="s">
        <v>1332</v>
      </c>
      <c r="N216" s="18"/>
      <c r="O216" s="1" t="s">
        <v>1331</v>
      </c>
      <c r="P216" s="1" t="s">
        <v>2159</v>
      </c>
      <c r="Q216" s="1" t="s">
        <v>296</v>
      </c>
      <c r="R216" s="1">
        <v>85013</v>
      </c>
      <c r="S216" s="1" t="s">
        <v>3161</v>
      </c>
      <c r="AB216" s="1" t="s">
        <v>3189</v>
      </c>
      <c r="AD216" s="2"/>
      <c r="AE216" s="3"/>
      <c r="AF216" s="1" t="s">
        <v>2564</v>
      </c>
      <c r="BC216" s="1">
        <f t="shared" si="10"/>
        <v>0</v>
      </c>
    </row>
    <row r="217" spans="1:55" s="1" customFormat="1" ht="15" x14ac:dyDescent="0.25">
      <c r="A217" s="8"/>
      <c r="D217" s="6"/>
      <c r="E217" s="2"/>
      <c r="F217" s="2"/>
      <c r="H217" s="1" t="s">
        <v>481</v>
      </c>
      <c r="I217" s="1" t="s">
        <v>1396</v>
      </c>
      <c r="J217" s="1" t="s">
        <v>1397</v>
      </c>
      <c r="M217" s="18"/>
      <c r="N217" s="18"/>
      <c r="AD217" s="2"/>
      <c r="AE217" s="3"/>
      <c r="AU217" s="1" t="s">
        <v>3162</v>
      </c>
      <c r="BC217" s="1">
        <f t="shared" si="10"/>
        <v>1</v>
      </c>
    </row>
    <row r="218" spans="1:55" s="1" customFormat="1" ht="15" x14ac:dyDescent="0.25">
      <c r="A218" s="8"/>
      <c r="D218" s="6"/>
      <c r="E218" s="2"/>
      <c r="F218" s="2"/>
      <c r="H218" s="1" t="s">
        <v>481</v>
      </c>
      <c r="I218" s="1" t="s">
        <v>1359</v>
      </c>
      <c r="J218" s="1" t="s">
        <v>4714</v>
      </c>
      <c r="M218" s="18"/>
      <c r="N218" s="18"/>
      <c r="AD218" s="2"/>
      <c r="AE218" s="3"/>
      <c r="AT218" s="1" t="s">
        <v>3158</v>
      </c>
      <c r="BC218" s="1">
        <f t="shared" si="10"/>
        <v>1</v>
      </c>
    </row>
    <row r="219" spans="1:55" s="1" customFormat="1" ht="15" x14ac:dyDescent="0.25">
      <c r="A219" s="8"/>
      <c r="D219" s="6"/>
      <c r="E219" s="2"/>
      <c r="F219" s="2"/>
      <c r="H219" s="1" t="s">
        <v>3158</v>
      </c>
      <c r="I219" s="1" t="s">
        <v>1516</v>
      </c>
      <c r="J219" s="1" t="s">
        <v>3307</v>
      </c>
      <c r="M219" s="18"/>
      <c r="N219" s="18"/>
      <c r="AD219" s="2"/>
      <c r="AE219" s="3"/>
      <c r="AO219" s="1" t="s">
        <v>1492</v>
      </c>
      <c r="BC219" s="1">
        <f t="shared" si="10"/>
        <v>1</v>
      </c>
    </row>
    <row r="220" spans="1:55" s="1" customFormat="1" ht="15" x14ac:dyDescent="0.25">
      <c r="A220" s="8"/>
      <c r="D220" s="6"/>
      <c r="E220" s="2"/>
      <c r="F220" s="2"/>
      <c r="H220" s="1" t="s">
        <v>481</v>
      </c>
      <c r="I220" s="1" t="s">
        <v>1516</v>
      </c>
      <c r="J220" s="1" t="s">
        <v>1518</v>
      </c>
      <c r="M220" s="18"/>
      <c r="N220" s="18"/>
      <c r="AD220" s="2"/>
      <c r="AE220" s="3"/>
      <c r="AO220" s="1" t="s">
        <v>1492</v>
      </c>
      <c r="BC220" s="1">
        <f t="shared" si="10"/>
        <v>1</v>
      </c>
    </row>
    <row r="221" spans="1:55" s="1" customFormat="1" ht="15" x14ac:dyDescent="0.25">
      <c r="A221" s="8"/>
      <c r="D221" s="6"/>
      <c r="E221" s="2"/>
      <c r="F221" s="2"/>
      <c r="H221" s="1" t="s">
        <v>3158</v>
      </c>
      <c r="I221" s="1" t="s">
        <v>1516</v>
      </c>
      <c r="J221" s="1" t="s">
        <v>1517</v>
      </c>
      <c r="M221" s="18"/>
      <c r="N221" s="18"/>
      <c r="AD221" s="2"/>
      <c r="AE221" s="3"/>
      <c r="AO221" s="1" t="s">
        <v>1492</v>
      </c>
      <c r="BC221" s="1">
        <f t="shared" si="10"/>
        <v>1</v>
      </c>
    </row>
    <row r="222" spans="1:55" s="1" customFormat="1" ht="15" x14ac:dyDescent="0.25">
      <c r="A222" s="8"/>
      <c r="D222" s="6"/>
      <c r="E222" s="2"/>
      <c r="F222" s="2"/>
      <c r="H222" s="1" t="s">
        <v>3158</v>
      </c>
      <c r="I222" s="1" t="s">
        <v>1488</v>
      </c>
      <c r="J222" s="1" t="s">
        <v>1748</v>
      </c>
      <c r="M222" s="18"/>
      <c r="N222" s="18"/>
      <c r="AD222" s="2"/>
      <c r="AE222" s="3"/>
      <c r="AM222" s="1" t="s">
        <v>3162</v>
      </c>
      <c r="BC222" s="1">
        <f t="shared" si="10"/>
        <v>1</v>
      </c>
    </row>
    <row r="223" spans="1:55" s="1" customFormat="1" ht="15" x14ac:dyDescent="0.25">
      <c r="A223" s="8"/>
      <c r="D223" s="6"/>
      <c r="E223" s="2"/>
      <c r="F223" s="2"/>
      <c r="H223" s="1" t="s">
        <v>3158</v>
      </c>
      <c r="I223" s="1" t="s">
        <v>2669</v>
      </c>
      <c r="J223" s="1" t="s">
        <v>1171</v>
      </c>
      <c r="M223" s="18"/>
      <c r="N223" s="18"/>
      <c r="AD223" s="2"/>
      <c r="AE223" s="3"/>
      <c r="AL223" s="1" t="s">
        <v>3162</v>
      </c>
      <c r="BC223" s="1">
        <f t="shared" si="10"/>
        <v>1</v>
      </c>
    </row>
    <row r="224" spans="1:55" s="1" customFormat="1" ht="15" x14ac:dyDescent="0.25">
      <c r="D224" s="2"/>
      <c r="E224" s="2"/>
      <c r="G224" s="1" t="s">
        <v>3161</v>
      </c>
      <c r="H224" s="1" t="s">
        <v>3158</v>
      </c>
      <c r="I224" s="1" t="s">
        <v>1333</v>
      </c>
      <c r="J224" s="1" t="s">
        <v>1334</v>
      </c>
      <c r="M224" s="18" t="s">
        <v>2560</v>
      </c>
      <c r="N224" s="18"/>
      <c r="S224" s="1" t="s">
        <v>4712</v>
      </c>
      <c r="AB224" s="1" t="s">
        <v>3196</v>
      </c>
      <c r="AC224" s="1" t="s">
        <v>3161</v>
      </c>
      <c r="AD224" s="2"/>
      <c r="AE224" s="3"/>
      <c r="AF224" s="1" t="s">
        <v>2388</v>
      </c>
      <c r="BC224" s="1">
        <f t="shared" si="10"/>
        <v>0</v>
      </c>
    </row>
    <row r="225" spans="1:67" s="1" customFormat="1" ht="15" x14ac:dyDescent="0.25">
      <c r="D225" s="2"/>
      <c r="E225" s="2"/>
      <c r="G225" s="1" t="s">
        <v>3161</v>
      </c>
      <c r="H225" s="1" t="s">
        <v>481</v>
      </c>
      <c r="I225" s="1" t="s">
        <v>1333</v>
      </c>
      <c r="J225" s="1" t="s">
        <v>4714</v>
      </c>
      <c r="M225" s="18" t="s">
        <v>2560</v>
      </c>
      <c r="N225" s="18"/>
      <c r="S225" s="1" t="s">
        <v>4213</v>
      </c>
      <c r="AB225" s="1" t="s">
        <v>3196</v>
      </c>
      <c r="AC225" s="1" t="s">
        <v>3161</v>
      </c>
      <c r="AD225" s="2"/>
      <c r="AE225" s="3"/>
      <c r="AF225" s="1" t="s">
        <v>2392</v>
      </c>
      <c r="BC225" s="1">
        <f t="shared" si="10"/>
        <v>0</v>
      </c>
    </row>
    <row r="226" spans="1:67" s="1" customFormat="1" ht="15" x14ac:dyDescent="0.25">
      <c r="A226" s="8"/>
      <c r="D226" s="6"/>
      <c r="E226" s="2"/>
      <c r="F226" s="2"/>
      <c r="H226" s="1" t="s">
        <v>481</v>
      </c>
      <c r="I226" s="1" t="s">
        <v>2024</v>
      </c>
      <c r="J226" s="1" t="s">
        <v>4309</v>
      </c>
      <c r="M226" s="18"/>
      <c r="N226" s="18"/>
      <c r="AD226" s="2"/>
      <c r="AE226" s="3"/>
      <c r="AR226" s="1" t="s">
        <v>3162</v>
      </c>
      <c r="BC226" s="1">
        <f t="shared" si="10"/>
        <v>1</v>
      </c>
    </row>
    <row r="227" spans="1:67" s="1" customFormat="1" ht="15" x14ac:dyDescent="0.25">
      <c r="A227" s="8"/>
      <c r="D227" s="6"/>
      <c r="E227" s="2"/>
      <c r="F227" s="2"/>
      <c r="H227" s="1" t="s">
        <v>3158</v>
      </c>
      <c r="I227" s="1" t="s">
        <v>2024</v>
      </c>
      <c r="J227" s="1" t="s">
        <v>901</v>
      </c>
      <c r="M227" s="18"/>
      <c r="N227" s="18"/>
      <c r="AD227" s="2"/>
      <c r="AE227" s="3"/>
      <c r="AR227" s="1" t="s">
        <v>3162</v>
      </c>
      <c r="BC227" s="1">
        <f t="shared" si="10"/>
        <v>1</v>
      </c>
    </row>
    <row r="228" spans="1:67" s="1" customFormat="1" ht="15" x14ac:dyDescent="0.25">
      <c r="D228" s="6"/>
      <c r="E228" s="2"/>
      <c r="F228" s="2"/>
      <c r="H228" s="1" t="s">
        <v>3158</v>
      </c>
      <c r="I228" s="1" t="s">
        <v>2194</v>
      </c>
      <c r="J228" s="1" t="s">
        <v>1666</v>
      </c>
      <c r="L228" s="1" t="s">
        <v>2195</v>
      </c>
      <c r="M228" s="18" t="s">
        <v>2196</v>
      </c>
      <c r="N228" s="18"/>
      <c r="O228" s="1" t="s">
        <v>2197</v>
      </c>
      <c r="P228" s="1" t="s">
        <v>2198</v>
      </c>
      <c r="Q228" s="1" t="s">
        <v>296</v>
      </c>
      <c r="R228" s="1">
        <v>85247</v>
      </c>
      <c r="S228" s="1" t="s">
        <v>4213</v>
      </c>
      <c r="AD228" s="2"/>
      <c r="AE228" s="3"/>
      <c r="AF228" s="1" t="s">
        <v>2564</v>
      </c>
      <c r="BC228" s="1">
        <f t="shared" si="10"/>
        <v>0</v>
      </c>
    </row>
    <row r="229" spans="1:67" s="1" customFormat="1" ht="15" x14ac:dyDescent="0.25">
      <c r="D229" s="2"/>
      <c r="E229" s="2"/>
      <c r="H229" s="1" t="s">
        <v>3158</v>
      </c>
      <c r="I229" s="1" t="s">
        <v>1335</v>
      </c>
      <c r="J229" s="1" t="s">
        <v>2406</v>
      </c>
      <c r="M229" s="18" t="s">
        <v>4173</v>
      </c>
      <c r="N229" s="18"/>
      <c r="AB229" s="1" t="s">
        <v>3189</v>
      </c>
      <c r="AD229" s="2" t="s">
        <v>3073</v>
      </c>
      <c r="AE229" s="3"/>
      <c r="BC229" s="1">
        <f t="shared" si="10"/>
        <v>0</v>
      </c>
    </row>
    <row r="230" spans="1:67" s="1" customFormat="1" ht="15" x14ac:dyDescent="0.25">
      <c r="A230" s="1" t="s">
        <v>4602</v>
      </c>
      <c r="D230" s="2"/>
      <c r="E230" s="2"/>
      <c r="H230" s="1" t="s">
        <v>481</v>
      </c>
      <c r="I230" s="1" t="s">
        <v>448</v>
      </c>
      <c r="J230" s="1" t="s">
        <v>1336</v>
      </c>
      <c r="L230" s="1" t="s">
        <v>1337</v>
      </c>
      <c r="M230" s="18" t="s">
        <v>1339</v>
      </c>
      <c r="N230" s="18"/>
      <c r="O230" s="1" t="s">
        <v>1338</v>
      </c>
      <c r="P230" s="1" t="s">
        <v>3195</v>
      </c>
      <c r="Q230" s="1" t="s">
        <v>296</v>
      </c>
      <c r="R230" s="1">
        <v>85284</v>
      </c>
      <c r="AB230" s="2"/>
      <c r="AC230" s="3"/>
    </row>
    <row r="231" spans="1:67" s="1" customFormat="1" ht="15" x14ac:dyDescent="0.25">
      <c r="C231" s="14">
        <v>43104</v>
      </c>
      <c r="D231" s="6"/>
      <c r="E231" s="2"/>
      <c r="G231" s="1" t="s">
        <v>3162</v>
      </c>
      <c r="H231" s="1" t="s">
        <v>3158</v>
      </c>
      <c r="I231" s="1" t="s">
        <v>448</v>
      </c>
      <c r="J231" s="1" t="s">
        <v>449</v>
      </c>
      <c r="L231" s="1" t="s">
        <v>2583</v>
      </c>
      <c r="M231" s="18" t="s">
        <v>450</v>
      </c>
      <c r="N231" s="18"/>
      <c r="O231" s="1" t="s">
        <v>2584</v>
      </c>
      <c r="P231" s="1" t="s">
        <v>488</v>
      </c>
      <c r="Q231" s="1" t="s">
        <v>296</v>
      </c>
      <c r="R231" s="1">
        <v>85215</v>
      </c>
      <c r="S231" s="1" t="s">
        <v>4213</v>
      </c>
      <c r="U231" s="1">
        <v>1</v>
      </c>
      <c r="V231" s="1" t="s">
        <v>3357</v>
      </c>
      <c r="W231" s="1">
        <v>1</v>
      </c>
      <c r="AA231" s="1" t="s">
        <v>2585</v>
      </c>
      <c r="AB231" s="1" t="s">
        <v>3175</v>
      </c>
      <c r="AC231" s="1" t="s">
        <v>3161</v>
      </c>
      <c r="AD231" s="2" t="s">
        <v>2704</v>
      </c>
      <c r="AE231" s="3" t="s">
        <v>3161</v>
      </c>
      <c r="AF231" s="1" t="s">
        <v>2564</v>
      </c>
      <c r="AM231" s="1" t="s">
        <v>3162</v>
      </c>
      <c r="AP231" s="1" t="s">
        <v>481</v>
      </c>
      <c r="AQ231" s="1" t="s">
        <v>481</v>
      </c>
      <c r="BC231" s="1">
        <f t="shared" ref="BC231:BC236" si="11">COUNTA(AG231:BB231)</f>
        <v>3</v>
      </c>
      <c r="BF231" s="1" t="s">
        <v>4712</v>
      </c>
      <c r="BG231" s="1" t="s">
        <v>4712</v>
      </c>
      <c r="BM231" s="1" t="s">
        <v>4712</v>
      </c>
      <c r="BN231" s="1" t="s">
        <v>4712</v>
      </c>
      <c r="BO231" s="1" t="s">
        <v>4712</v>
      </c>
    </row>
    <row r="232" spans="1:67" s="1" customFormat="1" ht="15" x14ac:dyDescent="0.25">
      <c r="D232" s="6"/>
      <c r="E232" s="2"/>
      <c r="F232" s="2"/>
      <c r="G232" s="1" t="s">
        <v>3162</v>
      </c>
      <c r="H232" s="1" t="s">
        <v>3158</v>
      </c>
      <c r="I232" s="1" t="s">
        <v>3476</v>
      </c>
      <c r="J232" s="1" t="s">
        <v>3477</v>
      </c>
      <c r="L232" s="1" t="s">
        <v>3478</v>
      </c>
      <c r="M232" s="18" t="s">
        <v>148</v>
      </c>
      <c r="N232" s="18"/>
      <c r="O232" s="1" t="s">
        <v>990</v>
      </c>
      <c r="P232" s="1" t="s">
        <v>488</v>
      </c>
      <c r="Q232" s="1" t="s">
        <v>296</v>
      </c>
      <c r="R232" s="1">
        <v>85203</v>
      </c>
      <c r="S232" s="1" t="s">
        <v>4213</v>
      </c>
      <c r="T232" s="1" t="s">
        <v>4712</v>
      </c>
      <c r="AD232" s="2" t="s">
        <v>2610</v>
      </c>
      <c r="AE232" s="3"/>
      <c r="AL232" s="1" t="s">
        <v>3162</v>
      </c>
      <c r="AV232" s="1" t="s">
        <v>3162</v>
      </c>
      <c r="BC232" s="1">
        <f t="shared" si="11"/>
        <v>2</v>
      </c>
    </row>
    <row r="233" spans="1:67" s="1" customFormat="1" ht="15" x14ac:dyDescent="0.25">
      <c r="D233" s="2"/>
      <c r="E233" s="2"/>
      <c r="H233" s="1" t="s">
        <v>481</v>
      </c>
      <c r="I233" s="1" t="s">
        <v>1340</v>
      </c>
      <c r="J233" s="1" t="s">
        <v>1341</v>
      </c>
      <c r="L233" s="1" t="s">
        <v>1342</v>
      </c>
      <c r="M233" s="18" t="s">
        <v>486</v>
      </c>
      <c r="N233" s="18"/>
      <c r="O233" s="1" t="s">
        <v>4296</v>
      </c>
      <c r="P233" s="1" t="s">
        <v>488</v>
      </c>
      <c r="Q233" s="1" t="s">
        <v>296</v>
      </c>
      <c r="R233" s="1">
        <v>85205</v>
      </c>
      <c r="AB233" s="2"/>
      <c r="AC233" s="3"/>
      <c r="BC233" s="1">
        <f t="shared" si="11"/>
        <v>0</v>
      </c>
    </row>
    <row r="234" spans="1:67" s="1" customFormat="1" ht="15" x14ac:dyDescent="0.25">
      <c r="D234" s="2"/>
      <c r="E234" s="2"/>
      <c r="H234" s="1" t="s">
        <v>481</v>
      </c>
      <c r="I234" s="1" t="s">
        <v>1343</v>
      </c>
      <c r="J234" s="1" t="s">
        <v>1344</v>
      </c>
      <c r="M234" s="18"/>
      <c r="N234" s="18"/>
      <c r="Z234" s="1" t="s">
        <v>297</v>
      </c>
      <c r="AB234" s="2"/>
      <c r="AC234" s="3"/>
      <c r="BC234" s="1">
        <f t="shared" si="11"/>
        <v>0</v>
      </c>
    </row>
    <row r="235" spans="1:67" s="1" customFormat="1" ht="15" x14ac:dyDescent="0.25">
      <c r="D235" s="2"/>
      <c r="E235" s="2"/>
      <c r="H235" s="1" t="s">
        <v>3158</v>
      </c>
      <c r="I235" s="1" t="s">
        <v>1343</v>
      </c>
      <c r="J235" s="1" t="s">
        <v>1345</v>
      </c>
      <c r="M235" s="18"/>
      <c r="N235" s="18"/>
      <c r="Z235" s="1" t="s">
        <v>297</v>
      </c>
      <c r="AB235" s="2"/>
      <c r="AC235" s="3"/>
      <c r="BC235" s="1">
        <f t="shared" si="11"/>
        <v>0</v>
      </c>
    </row>
    <row r="236" spans="1:67" s="1" customFormat="1" ht="15" x14ac:dyDescent="0.25">
      <c r="D236" s="2"/>
      <c r="E236" s="2"/>
      <c r="H236" s="1" t="s">
        <v>3158</v>
      </c>
      <c r="I236" s="1" t="s">
        <v>2799</v>
      </c>
      <c r="J236" s="1" t="s">
        <v>1604</v>
      </c>
      <c r="L236" s="1" t="s">
        <v>2800</v>
      </c>
      <c r="M236" s="18"/>
      <c r="N236" s="18"/>
      <c r="O236" s="1" t="s">
        <v>2826</v>
      </c>
      <c r="P236" s="1" t="s">
        <v>3192</v>
      </c>
      <c r="Q236" s="1" t="s">
        <v>296</v>
      </c>
      <c r="R236" s="1">
        <v>85118</v>
      </c>
      <c r="AB236" s="2"/>
      <c r="AC236" s="3"/>
      <c r="BC236" s="1">
        <f t="shared" si="11"/>
        <v>0</v>
      </c>
    </row>
    <row r="237" spans="1:67" s="1" customFormat="1" ht="15" x14ac:dyDescent="0.25">
      <c r="A237" s="1" t="s">
        <v>4969</v>
      </c>
      <c r="D237" s="2"/>
      <c r="E237" s="2"/>
      <c r="H237" s="1" t="s">
        <v>3158</v>
      </c>
      <c r="I237" s="1" t="s">
        <v>1810</v>
      </c>
      <c r="J237" s="1" t="s">
        <v>2934</v>
      </c>
      <c r="L237" s="1" t="s">
        <v>3200</v>
      </c>
      <c r="M237" s="18" t="s">
        <v>5184</v>
      </c>
      <c r="N237" s="18"/>
      <c r="O237" s="1" t="s">
        <v>5183</v>
      </c>
      <c r="P237" s="1" t="s">
        <v>5031</v>
      </c>
      <c r="Q237" s="1" t="s">
        <v>296</v>
      </c>
      <c r="R237" s="1">
        <v>85120</v>
      </c>
      <c r="AA237" s="1" t="s">
        <v>5182</v>
      </c>
      <c r="AB237" s="2"/>
      <c r="AC237" s="3"/>
      <c r="AF237" s="1" t="s">
        <v>1773</v>
      </c>
    </row>
    <row r="238" spans="1:67" s="1" customFormat="1" ht="15" x14ac:dyDescent="0.25">
      <c r="D238" s="2"/>
      <c r="E238" s="2"/>
      <c r="H238" s="1" t="s">
        <v>3158</v>
      </c>
      <c r="I238" s="1" t="s">
        <v>2827</v>
      </c>
      <c r="J238" s="1" t="s">
        <v>3026</v>
      </c>
      <c r="L238" s="1" t="s">
        <v>486</v>
      </c>
      <c r="M238" s="18"/>
      <c r="N238" s="18"/>
      <c r="O238" s="1" t="s">
        <v>486</v>
      </c>
      <c r="P238" s="1" t="s">
        <v>924</v>
      </c>
      <c r="Q238" s="1" t="s">
        <v>296</v>
      </c>
      <c r="R238" s="1">
        <v>85258</v>
      </c>
      <c r="AB238" s="2"/>
      <c r="AC238" s="3"/>
      <c r="BC238" s="1">
        <f t="shared" ref="BC238:BC245" si="12">COUNTA(AG238:BB238)</f>
        <v>0</v>
      </c>
    </row>
    <row r="239" spans="1:67" s="1" customFormat="1" ht="15" x14ac:dyDescent="0.25">
      <c r="A239" s="8"/>
      <c r="B239" s="8"/>
      <c r="D239" s="6"/>
      <c r="E239" s="2"/>
      <c r="H239" s="1" t="s">
        <v>481</v>
      </c>
      <c r="I239" s="1" t="s">
        <v>729</v>
      </c>
      <c r="J239" s="1" t="s">
        <v>4548</v>
      </c>
      <c r="M239" s="18"/>
      <c r="N239" s="18"/>
      <c r="AD239" s="2"/>
      <c r="AE239" s="3"/>
      <c r="AL239" s="1" t="s">
        <v>3162</v>
      </c>
      <c r="BC239" s="1">
        <f t="shared" si="12"/>
        <v>1</v>
      </c>
    </row>
    <row r="240" spans="1:67" s="1" customFormat="1" ht="15" x14ac:dyDescent="0.25">
      <c r="D240" s="6"/>
      <c r="E240" s="2"/>
      <c r="F240" s="2"/>
      <c r="I240" s="1" t="s">
        <v>3304</v>
      </c>
      <c r="J240" s="1" t="s">
        <v>5075</v>
      </c>
      <c r="M240" s="18"/>
      <c r="N240" s="18"/>
      <c r="AD240" s="2"/>
      <c r="AE240" s="3"/>
      <c r="BB240" s="1" t="s">
        <v>3162</v>
      </c>
      <c r="BC240" s="1">
        <f t="shared" si="12"/>
        <v>1</v>
      </c>
    </row>
    <row r="241" spans="1:58" s="1" customFormat="1" ht="15" x14ac:dyDescent="0.25">
      <c r="A241" s="8"/>
      <c r="D241" s="29"/>
      <c r="E241" s="2"/>
      <c r="F241" s="2"/>
      <c r="I241" s="1" t="s">
        <v>249</v>
      </c>
      <c r="J241" s="1" t="s">
        <v>250</v>
      </c>
      <c r="M241" s="18"/>
      <c r="N241" s="18"/>
      <c r="AD241" s="2"/>
      <c r="AE241" s="3"/>
      <c r="AY241" s="1" t="s">
        <v>3162</v>
      </c>
      <c r="BC241" s="1">
        <f t="shared" si="12"/>
        <v>1</v>
      </c>
    </row>
    <row r="242" spans="1:58" s="1" customFormat="1" ht="15" x14ac:dyDescent="0.25">
      <c r="A242" s="8"/>
      <c r="B242" s="14">
        <v>43412</v>
      </c>
      <c r="C242" s="14">
        <v>43104</v>
      </c>
      <c r="D242" s="6">
        <v>42684</v>
      </c>
      <c r="E242" s="2"/>
      <c r="G242" s="1" t="s">
        <v>3161</v>
      </c>
      <c r="H242" s="1" t="s">
        <v>481</v>
      </c>
      <c r="I242" s="1" t="s">
        <v>2828</v>
      </c>
      <c r="J242" s="1" t="s">
        <v>2829</v>
      </c>
      <c r="K242" s="1">
        <v>1</v>
      </c>
      <c r="L242" s="1" t="s">
        <v>2830</v>
      </c>
      <c r="M242" s="18" t="s">
        <v>2832</v>
      </c>
      <c r="N242" s="18"/>
      <c r="O242" s="1" t="s">
        <v>4416</v>
      </c>
      <c r="P242" s="1" t="s">
        <v>488</v>
      </c>
      <c r="Q242" s="1" t="s">
        <v>296</v>
      </c>
      <c r="R242" s="1">
        <v>85209</v>
      </c>
      <c r="S242" s="1" t="s">
        <v>4213</v>
      </c>
      <c r="AD242" s="2"/>
      <c r="AE242" s="3" t="s">
        <v>3161</v>
      </c>
      <c r="AF242" s="1" t="s">
        <v>2388</v>
      </c>
      <c r="AO242" s="1" t="s">
        <v>481</v>
      </c>
      <c r="AR242" s="1" t="s">
        <v>481</v>
      </c>
      <c r="AT242" s="1" t="s">
        <v>481</v>
      </c>
      <c r="AU242" s="1" t="s">
        <v>481</v>
      </c>
      <c r="AV242" s="1" t="s">
        <v>481</v>
      </c>
      <c r="AX242" s="1" t="s">
        <v>481</v>
      </c>
      <c r="BB242" s="1" t="s">
        <v>481</v>
      </c>
      <c r="BC242" s="1">
        <f t="shared" si="12"/>
        <v>7</v>
      </c>
    </row>
    <row r="243" spans="1:58" s="1" customFormat="1" ht="15" x14ac:dyDescent="0.25">
      <c r="A243" s="8"/>
      <c r="B243" s="14">
        <v>43412</v>
      </c>
      <c r="C243" s="14">
        <v>43104</v>
      </c>
      <c r="D243" s="6">
        <v>42684</v>
      </c>
      <c r="E243" s="2"/>
      <c r="G243" s="1" t="s">
        <v>3161</v>
      </c>
      <c r="H243" s="1" t="s">
        <v>3158</v>
      </c>
      <c r="I243" s="1" t="s">
        <v>2828</v>
      </c>
      <c r="J243" s="1" t="s">
        <v>4578</v>
      </c>
      <c r="K243" s="1">
        <v>1</v>
      </c>
      <c r="L243" s="1" t="s">
        <v>2830</v>
      </c>
      <c r="M243" s="18" t="s">
        <v>2832</v>
      </c>
      <c r="N243" s="18"/>
      <c r="O243" s="1" t="s">
        <v>4416</v>
      </c>
      <c r="P243" s="1" t="s">
        <v>488</v>
      </c>
      <c r="Q243" s="1" t="s">
        <v>296</v>
      </c>
      <c r="R243" s="1">
        <v>85209</v>
      </c>
      <c r="S243" s="1" t="s">
        <v>4712</v>
      </c>
      <c r="AD243" s="2"/>
      <c r="AE243" s="3" t="s">
        <v>3161</v>
      </c>
      <c r="AF243" s="1" t="s">
        <v>2388</v>
      </c>
      <c r="AO243" s="1" t="s">
        <v>481</v>
      </c>
      <c r="AR243" s="1" t="s">
        <v>481</v>
      </c>
      <c r="AT243" s="1" t="s">
        <v>481</v>
      </c>
      <c r="AU243" s="1" t="s">
        <v>481</v>
      </c>
      <c r="AV243" s="1" t="s">
        <v>481</v>
      </c>
      <c r="AX243" s="1" t="s">
        <v>481</v>
      </c>
      <c r="BB243" s="1" t="s">
        <v>481</v>
      </c>
      <c r="BC243" s="1">
        <f t="shared" si="12"/>
        <v>7</v>
      </c>
    </row>
    <row r="244" spans="1:58" s="1" customFormat="1" ht="15" x14ac:dyDescent="0.25">
      <c r="D244" s="6"/>
      <c r="E244" s="2"/>
      <c r="F244" s="2"/>
      <c r="H244" s="1" t="s">
        <v>3158</v>
      </c>
      <c r="I244" s="1" t="s">
        <v>2012</v>
      </c>
      <c r="J244" s="1" t="s">
        <v>3917</v>
      </c>
      <c r="M244" s="18"/>
      <c r="N244" s="18"/>
      <c r="AD244" s="2" t="s">
        <v>3213</v>
      </c>
      <c r="AE244" s="3"/>
      <c r="AQ244" s="1" t="s">
        <v>3162</v>
      </c>
      <c r="BC244" s="1">
        <f t="shared" si="12"/>
        <v>1</v>
      </c>
    </row>
    <row r="245" spans="1:58" s="1" customFormat="1" ht="15" x14ac:dyDescent="0.25">
      <c r="D245" s="2"/>
      <c r="E245" s="2"/>
      <c r="F245" s="1" t="s">
        <v>4712</v>
      </c>
      <c r="H245" s="1" t="s">
        <v>3158</v>
      </c>
      <c r="I245" s="1" t="s">
        <v>2833</v>
      </c>
      <c r="J245" s="1" t="s">
        <v>4297</v>
      </c>
      <c r="L245" s="1" t="s">
        <v>2834</v>
      </c>
      <c r="M245" s="18" t="s">
        <v>2835</v>
      </c>
      <c r="N245" s="18"/>
      <c r="O245" s="1" t="s">
        <v>4313</v>
      </c>
      <c r="P245" s="1" t="s">
        <v>488</v>
      </c>
      <c r="Q245" s="1" t="s">
        <v>296</v>
      </c>
      <c r="R245" s="1">
        <v>85201</v>
      </c>
      <c r="S245" s="1" t="s">
        <v>4213</v>
      </c>
      <c r="Z245" s="1" t="s">
        <v>3189</v>
      </c>
      <c r="AB245" s="2"/>
      <c r="AC245" s="3" t="s">
        <v>3161</v>
      </c>
      <c r="BC245" s="1">
        <f t="shared" si="12"/>
        <v>0</v>
      </c>
    </row>
    <row r="246" spans="1:58" s="1" customFormat="1" ht="15" x14ac:dyDescent="0.25">
      <c r="A246" s="1" t="s">
        <v>640</v>
      </c>
      <c r="D246" s="2"/>
      <c r="E246" s="2"/>
      <c r="F246" s="1" t="s">
        <v>297</v>
      </c>
      <c r="H246" s="1" t="s">
        <v>481</v>
      </c>
      <c r="I246" s="1" t="s">
        <v>2833</v>
      </c>
      <c r="J246" s="1" t="s">
        <v>2836</v>
      </c>
      <c r="L246" s="1" t="s">
        <v>2834</v>
      </c>
      <c r="M246" s="18" t="s">
        <v>2837</v>
      </c>
      <c r="N246" s="18"/>
      <c r="Q246" s="1" t="s">
        <v>296</v>
      </c>
      <c r="U246" s="4"/>
      <c r="AB246" s="1" t="s">
        <v>3189</v>
      </c>
      <c r="AD246" s="2"/>
      <c r="AE246" s="3" t="s">
        <v>3161</v>
      </c>
    </row>
    <row r="247" spans="1:58" s="1" customFormat="1" ht="15" x14ac:dyDescent="0.25">
      <c r="D247" s="6"/>
      <c r="E247" s="2"/>
      <c r="H247" s="1" t="s">
        <v>3158</v>
      </c>
      <c r="I247" s="1" t="s">
        <v>2838</v>
      </c>
      <c r="J247" s="1" t="s">
        <v>1973</v>
      </c>
      <c r="M247" s="18"/>
      <c r="N247" s="18"/>
      <c r="AB247" s="2"/>
      <c r="AC247" s="3"/>
      <c r="BC247" s="1">
        <f>COUNTA(AG247:BB247)</f>
        <v>0</v>
      </c>
    </row>
    <row r="248" spans="1:58" s="1" customFormat="1" ht="15" x14ac:dyDescent="0.25">
      <c r="A248" s="1" t="s">
        <v>4602</v>
      </c>
      <c r="D248" s="2"/>
      <c r="E248" s="2"/>
      <c r="H248" s="1" t="s">
        <v>3158</v>
      </c>
      <c r="I248" s="1" t="s">
        <v>2838</v>
      </c>
      <c r="J248" s="1" t="s">
        <v>4578</v>
      </c>
      <c r="M248" s="18" t="s">
        <v>2839</v>
      </c>
      <c r="N248" s="18"/>
      <c r="AB248" s="2"/>
      <c r="AC248" s="3"/>
    </row>
    <row r="249" spans="1:58" s="1" customFormat="1" ht="15" x14ac:dyDescent="0.25">
      <c r="D249" s="6"/>
      <c r="E249" s="2"/>
      <c r="F249" s="2"/>
      <c r="I249" s="1" t="s">
        <v>1388</v>
      </c>
      <c r="J249" s="1" t="s">
        <v>4544</v>
      </c>
      <c r="M249" s="18"/>
      <c r="N249" s="18"/>
      <c r="AD249" s="2"/>
      <c r="AE249" s="3"/>
      <c r="AV249" s="1" t="s">
        <v>3162</v>
      </c>
      <c r="BC249" s="1">
        <f>COUNTA(AG249:BB249)</f>
        <v>1</v>
      </c>
    </row>
    <row r="250" spans="1:58" s="1" customFormat="1" ht="15" x14ac:dyDescent="0.25">
      <c r="A250" s="8"/>
      <c r="D250" s="6"/>
      <c r="E250" s="2"/>
      <c r="F250" s="2"/>
      <c r="H250" s="1" t="s">
        <v>481</v>
      </c>
      <c r="I250" s="1" t="s">
        <v>1501</v>
      </c>
      <c r="J250" s="1" t="s">
        <v>116</v>
      </c>
      <c r="M250" s="18"/>
      <c r="N250" s="18"/>
      <c r="AD250" s="2"/>
      <c r="AE250" s="3"/>
      <c r="AN250" s="1" t="s">
        <v>3162</v>
      </c>
      <c r="BC250" s="1">
        <f>COUNTA(AG250:BB250)</f>
        <v>1</v>
      </c>
    </row>
    <row r="251" spans="1:58" s="1" customFormat="1" ht="15" x14ac:dyDescent="0.25">
      <c r="A251" s="1" t="s">
        <v>2824</v>
      </c>
      <c r="D251" s="2"/>
      <c r="E251" s="2"/>
      <c r="I251" s="1" t="s">
        <v>2821</v>
      </c>
      <c r="J251" s="1" t="s">
        <v>2822</v>
      </c>
      <c r="M251" s="18" t="s">
        <v>2823</v>
      </c>
      <c r="N251" s="18"/>
      <c r="AB251" s="2"/>
      <c r="AC251" s="3"/>
    </row>
    <row r="252" spans="1:58" s="1" customFormat="1" ht="15" x14ac:dyDescent="0.25">
      <c r="D252" s="2"/>
      <c r="E252" s="2"/>
      <c r="H252" s="1" t="s">
        <v>3158</v>
      </c>
      <c r="I252" s="1" t="s">
        <v>2840</v>
      </c>
      <c r="J252" s="1" t="s">
        <v>2841</v>
      </c>
      <c r="M252" s="18" t="s">
        <v>2842</v>
      </c>
      <c r="N252" s="18"/>
      <c r="S252" s="1" t="s">
        <v>4213</v>
      </c>
      <c r="AD252" s="2"/>
      <c r="AE252" s="3"/>
      <c r="AF252" s="1" t="s">
        <v>2564</v>
      </c>
      <c r="BC252" s="1">
        <f t="shared" ref="BC252:BC259" si="13">COUNTA(AG252:BB252)</f>
        <v>0</v>
      </c>
    </row>
    <row r="253" spans="1:58" s="1" customFormat="1" ht="15" x14ac:dyDescent="0.25">
      <c r="D253" s="2"/>
      <c r="E253" s="2"/>
      <c r="H253" s="1" t="s">
        <v>481</v>
      </c>
      <c r="I253" s="1" t="s">
        <v>2843</v>
      </c>
      <c r="J253" s="1" t="s">
        <v>4713</v>
      </c>
      <c r="L253" s="1" t="s">
        <v>2844</v>
      </c>
      <c r="M253" s="18"/>
      <c r="N253" s="18"/>
      <c r="P253" s="1" t="s">
        <v>488</v>
      </c>
      <c r="Q253" s="1" t="s">
        <v>296</v>
      </c>
      <c r="AD253" s="2"/>
      <c r="AE253" s="3"/>
      <c r="BC253" s="1">
        <f t="shared" si="13"/>
        <v>0</v>
      </c>
      <c r="BF253" s="1" t="s">
        <v>4712</v>
      </c>
    </row>
    <row r="254" spans="1:58" s="1" customFormat="1" ht="15" x14ac:dyDescent="0.25">
      <c r="D254" s="2"/>
      <c r="E254" s="2"/>
      <c r="H254" s="1" t="s">
        <v>3158</v>
      </c>
      <c r="I254" s="1" t="s">
        <v>2845</v>
      </c>
      <c r="J254" s="1" t="s">
        <v>879</v>
      </c>
      <c r="L254" s="1" t="s">
        <v>2846</v>
      </c>
      <c r="M254" s="18" t="s">
        <v>2848</v>
      </c>
      <c r="N254" s="18"/>
      <c r="O254" s="1" t="s">
        <v>2847</v>
      </c>
      <c r="P254" s="1" t="s">
        <v>924</v>
      </c>
      <c r="Q254" s="1" t="s">
        <v>296</v>
      </c>
      <c r="R254" s="1">
        <v>85351</v>
      </c>
      <c r="S254" s="1" t="s">
        <v>4214</v>
      </c>
      <c r="AD254" s="2"/>
      <c r="AE254" s="3" t="s">
        <v>3161</v>
      </c>
      <c r="AF254" s="1" t="s">
        <v>2564</v>
      </c>
      <c r="BC254" s="1">
        <f t="shared" si="13"/>
        <v>0</v>
      </c>
    </row>
    <row r="255" spans="1:58" s="1" customFormat="1" ht="15" x14ac:dyDescent="0.25">
      <c r="A255" s="8"/>
      <c r="D255" s="6"/>
      <c r="E255" s="2"/>
      <c r="F255" s="2"/>
      <c r="H255" s="1" t="s">
        <v>3158</v>
      </c>
      <c r="I255" s="1" t="s">
        <v>1495</v>
      </c>
      <c r="J255" s="1" t="s">
        <v>560</v>
      </c>
      <c r="M255" s="18"/>
      <c r="N255" s="18"/>
      <c r="AD255" s="2"/>
      <c r="AE255" s="3"/>
      <c r="AM255" s="1" t="s">
        <v>3162</v>
      </c>
      <c r="AP255" s="1" t="s">
        <v>3162</v>
      </c>
      <c r="BC255" s="1">
        <f t="shared" si="13"/>
        <v>2</v>
      </c>
    </row>
    <row r="256" spans="1:58" s="1" customFormat="1" ht="15" x14ac:dyDescent="0.25">
      <c r="D256" s="2"/>
      <c r="E256" s="2"/>
      <c r="H256" s="1" t="s">
        <v>3158</v>
      </c>
      <c r="I256" s="1" t="s">
        <v>2849</v>
      </c>
      <c r="J256" s="1" t="s">
        <v>1536</v>
      </c>
      <c r="L256" s="1" t="s">
        <v>2850</v>
      </c>
      <c r="M256" s="18" t="s">
        <v>2852</v>
      </c>
      <c r="N256" s="18"/>
      <c r="O256" s="1" t="s">
        <v>2851</v>
      </c>
      <c r="P256" s="1" t="s">
        <v>488</v>
      </c>
      <c r="Q256" s="1" t="s">
        <v>296</v>
      </c>
      <c r="R256" s="1">
        <v>85213</v>
      </c>
      <c r="S256" s="1" t="s">
        <v>4213</v>
      </c>
      <c r="AD256" s="2"/>
      <c r="AE256" s="3"/>
      <c r="AF256" s="1" t="s">
        <v>2564</v>
      </c>
      <c r="BC256" s="1">
        <f t="shared" si="13"/>
        <v>0</v>
      </c>
    </row>
    <row r="257" spans="1:69" s="1" customFormat="1" ht="15" x14ac:dyDescent="0.25">
      <c r="A257" s="8"/>
      <c r="D257" s="6"/>
      <c r="E257" s="2"/>
      <c r="F257" s="2"/>
      <c r="H257" s="1" t="s">
        <v>481</v>
      </c>
      <c r="I257" s="1" t="s">
        <v>195</v>
      </c>
      <c r="J257" s="1" t="s">
        <v>4309</v>
      </c>
      <c r="M257" s="18"/>
      <c r="N257" s="18"/>
      <c r="AD257" s="2"/>
      <c r="AE257" s="3"/>
      <c r="AW257" s="1" t="s">
        <v>3162</v>
      </c>
      <c r="BC257" s="1">
        <f t="shared" si="13"/>
        <v>1</v>
      </c>
    </row>
    <row r="258" spans="1:69" s="1" customFormat="1" ht="15" x14ac:dyDescent="0.25">
      <c r="A258" s="8"/>
      <c r="D258" s="6"/>
      <c r="E258" s="2"/>
      <c r="F258" s="2"/>
      <c r="H258" s="1" t="s">
        <v>3158</v>
      </c>
      <c r="I258" s="1" t="s">
        <v>195</v>
      </c>
      <c r="J258" s="1" t="s">
        <v>196</v>
      </c>
      <c r="M258" s="18"/>
      <c r="N258" s="18"/>
      <c r="AD258" s="2"/>
      <c r="AE258" s="3"/>
      <c r="AW258" s="1" t="s">
        <v>3162</v>
      </c>
      <c r="BC258" s="1">
        <f t="shared" si="13"/>
        <v>1</v>
      </c>
    </row>
    <row r="259" spans="1:69" s="1" customFormat="1" ht="15" x14ac:dyDescent="0.25">
      <c r="D259" s="2"/>
      <c r="E259" s="2"/>
      <c r="H259" s="1" t="s">
        <v>481</v>
      </c>
      <c r="I259" s="1" t="s">
        <v>2853</v>
      </c>
      <c r="J259" s="1" t="s">
        <v>786</v>
      </c>
      <c r="M259" s="18" t="s">
        <v>2916</v>
      </c>
      <c r="N259" s="18"/>
      <c r="S259" s="1" t="s">
        <v>3161</v>
      </c>
      <c r="AB259" s="2"/>
      <c r="AC259" s="3"/>
      <c r="BC259" s="1">
        <f t="shared" si="13"/>
        <v>0</v>
      </c>
    </row>
    <row r="260" spans="1:69" s="1" customFormat="1" ht="15" x14ac:dyDescent="0.25">
      <c r="A260" s="1" t="s">
        <v>4602</v>
      </c>
      <c r="D260" s="2"/>
      <c r="E260" s="2"/>
      <c r="H260" s="1" t="s">
        <v>3158</v>
      </c>
      <c r="I260" s="1" t="s">
        <v>2917</v>
      </c>
      <c r="J260" s="1" t="s">
        <v>2918</v>
      </c>
      <c r="M260" s="18" t="s">
        <v>2919</v>
      </c>
      <c r="N260" s="18"/>
      <c r="Q260" s="1" t="s">
        <v>296</v>
      </c>
      <c r="AB260" s="2"/>
      <c r="AC260" s="3"/>
    </row>
    <row r="261" spans="1:69" s="1" customFormat="1" ht="15" x14ac:dyDescent="0.25">
      <c r="D261" s="2"/>
      <c r="E261" s="2"/>
      <c r="H261" s="1" t="s">
        <v>3158</v>
      </c>
      <c r="I261" s="1" t="s">
        <v>2920</v>
      </c>
      <c r="J261" s="1" t="s">
        <v>2921</v>
      </c>
      <c r="L261" s="1" t="s">
        <v>1256</v>
      </c>
      <c r="M261" s="18"/>
      <c r="N261" s="18"/>
      <c r="O261" s="1" t="s">
        <v>1257</v>
      </c>
      <c r="P261" s="1" t="s">
        <v>488</v>
      </c>
      <c r="Q261" s="1" t="s">
        <v>296</v>
      </c>
      <c r="R261" s="1">
        <v>85205</v>
      </c>
      <c r="AB261" s="1" t="s">
        <v>3175</v>
      </c>
      <c r="AC261" s="1" t="s">
        <v>1258</v>
      </c>
      <c r="AD261" s="2" t="s">
        <v>1259</v>
      </c>
      <c r="AE261" s="3" t="s">
        <v>3161</v>
      </c>
      <c r="BC261" s="1">
        <f t="shared" ref="BC261:BC271" si="14">COUNTA(AG261:BB261)</f>
        <v>0</v>
      </c>
    </row>
    <row r="262" spans="1:69" s="1" customFormat="1" ht="15" x14ac:dyDescent="0.25">
      <c r="A262" s="8"/>
      <c r="D262" s="6"/>
      <c r="E262" s="2"/>
      <c r="F262" s="2"/>
      <c r="H262" s="1" t="s">
        <v>3158</v>
      </c>
      <c r="I262" s="1" t="s">
        <v>1477</v>
      </c>
      <c r="J262" s="1" t="s">
        <v>1478</v>
      </c>
      <c r="M262" s="18"/>
      <c r="N262" s="18"/>
      <c r="AD262" s="2"/>
      <c r="AE262" s="3"/>
      <c r="AL262" s="1" t="s">
        <v>3162</v>
      </c>
      <c r="BC262" s="1">
        <f t="shared" si="14"/>
        <v>1</v>
      </c>
    </row>
    <row r="263" spans="1:69" s="1" customFormat="1" ht="15" x14ac:dyDescent="0.25">
      <c r="D263" s="2"/>
      <c r="E263" s="2"/>
      <c r="H263" s="1" t="s">
        <v>481</v>
      </c>
      <c r="I263" s="1" t="s">
        <v>1260</v>
      </c>
      <c r="J263" s="1" t="s">
        <v>1261</v>
      </c>
      <c r="M263" s="18"/>
      <c r="N263" s="18"/>
      <c r="Q263" s="1" t="s">
        <v>296</v>
      </c>
      <c r="AD263" s="2" t="s">
        <v>1262</v>
      </c>
      <c r="AE263" s="3" t="s">
        <v>3161</v>
      </c>
      <c r="BC263" s="1">
        <f t="shared" si="14"/>
        <v>0</v>
      </c>
    </row>
    <row r="264" spans="1:69" s="1" customFormat="1" ht="15" x14ac:dyDescent="0.25">
      <c r="A264" s="8"/>
      <c r="D264" s="6"/>
      <c r="E264" s="2"/>
      <c r="F264" s="2"/>
      <c r="H264" s="1" t="s">
        <v>3158</v>
      </c>
      <c r="I264" s="1" t="s">
        <v>1393</v>
      </c>
      <c r="J264" s="1" t="s">
        <v>1510</v>
      </c>
      <c r="M264" s="18"/>
      <c r="N264" s="18"/>
      <c r="AD264" s="2"/>
      <c r="AE264" s="3"/>
      <c r="AO264" s="1" t="s">
        <v>3162</v>
      </c>
      <c r="AV264" s="1" t="s">
        <v>3162</v>
      </c>
      <c r="BC264" s="1">
        <f t="shared" si="14"/>
        <v>2</v>
      </c>
    </row>
    <row r="265" spans="1:69" s="1" customFormat="1" ht="15" x14ac:dyDescent="0.25">
      <c r="A265" s="8"/>
      <c r="D265" s="6"/>
      <c r="E265" s="2"/>
      <c r="F265" s="2"/>
      <c r="H265" s="1" t="s">
        <v>3158</v>
      </c>
      <c r="I265" s="1" t="s">
        <v>2035</v>
      </c>
      <c r="J265" s="1" t="s">
        <v>436</v>
      </c>
      <c r="M265" s="18"/>
      <c r="N265" s="18"/>
      <c r="AD265" s="2"/>
      <c r="AE265" s="3"/>
      <c r="AS265" s="1" t="s">
        <v>1447</v>
      </c>
      <c r="BC265" s="1">
        <f t="shared" si="14"/>
        <v>1</v>
      </c>
    </row>
    <row r="266" spans="1:69" s="1" customFormat="1" ht="15" x14ac:dyDescent="0.25">
      <c r="A266" s="8"/>
      <c r="B266" s="8"/>
      <c r="D266" s="6"/>
      <c r="E266" s="2"/>
      <c r="I266" s="1" t="s">
        <v>2022</v>
      </c>
      <c r="J266" s="1" t="s">
        <v>4510</v>
      </c>
      <c r="M266" s="18"/>
      <c r="N266" s="18"/>
      <c r="AD266" s="2"/>
      <c r="AE266" s="3"/>
      <c r="AR266" s="1" t="s">
        <v>3162</v>
      </c>
      <c r="BC266" s="1">
        <f t="shared" si="14"/>
        <v>1</v>
      </c>
    </row>
    <row r="267" spans="1:69" s="1" customFormat="1" ht="15" x14ac:dyDescent="0.25">
      <c r="A267" s="8"/>
      <c r="B267" s="8"/>
      <c r="D267" s="6"/>
      <c r="E267" s="2"/>
      <c r="I267" s="1" t="s">
        <v>3292</v>
      </c>
      <c r="M267" s="18"/>
      <c r="N267" s="18"/>
      <c r="AD267" s="2"/>
      <c r="AE267" s="3"/>
      <c r="AJ267" s="1" t="s">
        <v>3162</v>
      </c>
      <c r="BC267" s="1">
        <f t="shared" si="14"/>
        <v>1</v>
      </c>
    </row>
    <row r="268" spans="1:69" s="1" customFormat="1" ht="15" x14ac:dyDescent="0.25">
      <c r="D268" s="2"/>
      <c r="E268" s="2"/>
      <c r="H268" s="1" t="s">
        <v>481</v>
      </c>
      <c r="I268" s="1" t="s">
        <v>4579</v>
      </c>
      <c r="J268" s="1" t="s">
        <v>4580</v>
      </c>
      <c r="L268" s="1" t="s">
        <v>4582</v>
      </c>
      <c r="M268" s="18" t="s">
        <v>5118</v>
      </c>
      <c r="N268" s="18"/>
      <c r="O268" s="1" t="s">
        <v>5164</v>
      </c>
      <c r="P268" s="1" t="s">
        <v>488</v>
      </c>
      <c r="Q268" s="1" t="s">
        <v>296</v>
      </c>
      <c r="R268" s="1">
        <v>85206</v>
      </c>
      <c r="S268" s="1" t="s">
        <v>4213</v>
      </c>
      <c r="AD268" s="2"/>
      <c r="AE268" s="3"/>
      <c r="AF268" s="1" t="s">
        <v>2564</v>
      </c>
      <c r="BC268" s="1">
        <f t="shared" si="14"/>
        <v>0</v>
      </c>
      <c r="BF268" s="1" t="s">
        <v>4712</v>
      </c>
      <c r="BG268" s="1" t="s">
        <v>4712</v>
      </c>
      <c r="BQ268" s="1" t="s">
        <v>4712</v>
      </c>
    </row>
    <row r="269" spans="1:69" s="1" customFormat="1" ht="15" x14ac:dyDescent="0.25">
      <c r="D269" s="2"/>
      <c r="E269" s="2"/>
      <c r="H269" s="1" t="s">
        <v>3158</v>
      </c>
      <c r="I269" s="1" t="s">
        <v>4579</v>
      </c>
      <c r="J269" s="1" t="s">
        <v>616</v>
      </c>
      <c r="L269" s="1" t="s">
        <v>4582</v>
      </c>
      <c r="M269" s="18" t="s">
        <v>5118</v>
      </c>
      <c r="N269" s="18"/>
      <c r="O269" s="1" t="s">
        <v>617</v>
      </c>
      <c r="P269" s="1" t="s">
        <v>488</v>
      </c>
      <c r="Q269" s="1" t="s">
        <v>296</v>
      </c>
      <c r="R269" s="1">
        <v>85206</v>
      </c>
      <c r="S269" s="1" t="s">
        <v>4712</v>
      </c>
      <c r="AD269" s="2"/>
      <c r="AE269" s="3"/>
      <c r="AF269" s="1" t="s">
        <v>2568</v>
      </c>
      <c r="BC269" s="1">
        <f t="shared" si="14"/>
        <v>0</v>
      </c>
      <c r="BF269" s="1" t="s">
        <v>4712</v>
      </c>
      <c r="BG269" s="1" t="s">
        <v>4712</v>
      </c>
      <c r="BQ269" s="1" t="s">
        <v>4712</v>
      </c>
    </row>
    <row r="270" spans="1:69" s="1" customFormat="1" ht="15" x14ac:dyDescent="0.25">
      <c r="D270" s="2"/>
      <c r="E270" s="2"/>
      <c r="H270" s="1" t="s">
        <v>481</v>
      </c>
      <c r="I270" s="1" t="s">
        <v>618</v>
      </c>
      <c r="J270" s="1" t="s">
        <v>4309</v>
      </c>
      <c r="M270" s="18" t="s">
        <v>619</v>
      </c>
      <c r="N270" s="18"/>
      <c r="S270" s="1" t="s">
        <v>4213</v>
      </c>
      <c r="AD270" s="2"/>
      <c r="AE270" s="3"/>
      <c r="AF270" s="1" t="s">
        <v>2564</v>
      </c>
      <c r="BC270" s="1">
        <f t="shared" si="14"/>
        <v>0</v>
      </c>
    </row>
    <row r="271" spans="1:69" s="1" customFormat="1" ht="15" x14ac:dyDescent="0.25">
      <c r="D271" s="2"/>
      <c r="E271" s="2"/>
      <c r="H271" s="1" t="s">
        <v>3158</v>
      </c>
      <c r="I271" s="1" t="s">
        <v>620</v>
      </c>
      <c r="J271" s="1" t="s">
        <v>408</v>
      </c>
      <c r="L271" s="1" t="s">
        <v>410</v>
      </c>
      <c r="M271" s="18" t="s">
        <v>412</v>
      </c>
      <c r="N271" s="18"/>
      <c r="O271" s="1" t="s">
        <v>411</v>
      </c>
      <c r="P271" s="1" t="s">
        <v>4583</v>
      </c>
      <c r="Q271" s="1" t="s">
        <v>296</v>
      </c>
      <c r="R271" s="1">
        <v>85140</v>
      </c>
      <c r="S271" s="1" t="s">
        <v>4213</v>
      </c>
      <c r="T271" s="1" t="s">
        <v>4712</v>
      </c>
      <c r="AB271" s="1" t="s">
        <v>3175</v>
      </c>
      <c r="AC271" s="1" t="s">
        <v>3161</v>
      </c>
      <c r="AD271" s="2" t="s">
        <v>456</v>
      </c>
      <c r="AE271" s="3" t="s">
        <v>3161</v>
      </c>
      <c r="AF271" s="1" t="s">
        <v>2388</v>
      </c>
      <c r="BC271" s="1">
        <f t="shared" si="14"/>
        <v>0</v>
      </c>
    </row>
    <row r="272" spans="1:69" s="1" customFormat="1" ht="15" x14ac:dyDescent="0.25">
      <c r="A272" s="6">
        <v>42691</v>
      </c>
      <c r="D272" s="6">
        <v>42691</v>
      </c>
      <c r="E272" s="2"/>
      <c r="F272" s="2"/>
      <c r="G272" s="1" t="s">
        <v>3162</v>
      </c>
      <c r="H272" s="1" t="s">
        <v>3158</v>
      </c>
      <c r="I272" s="1" t="s">
        <v>282</v>
      </c>
      <c r="J272" s="1" t="s">
        <v>4159</v>
      </c>
      <c r="L272" s="1" t="s">
        <v>280</v>
      </c>
      <c r="M272" s="18" t="s">
        <v>285</v>
      </c>
      <c r="N272" s="18"/>
      <c r="O272" s="1" t="s">
        <v>284</v>
      </c>
      <c r="P272" s="1" t="s">
        <v>488</v>
      </c>
      <c r="Q272" s="1" t="s">
        <v>296</v>
      </c>
      <c r="R272" s="1">
        <v>85206</v>
      </c>
      <c r="S272" s="1" t="s">
        <v>4213</v>
      </c>
      <c r="U272" s="1">
        <v>1</v>
      </c>
      <c r="V272" s="1" t="s">
        <v>378</v>
      </c>
      <c r="AD272" s="1" t="s">
        <v>116</v>
      </c>
      <c r="AE272" s="3"/>
      <c r="AF272" s="1" t="s">
        <v>2388</v>
      </c>
    </row>
    <row r="273" spans="1:70" s="1" customFormat="1" ht="15" x14ac:dyDescent="0.25">
      <c r="A273" s="6">
        <v>42691</v>
      </c>
      <c r="D273" s="6">
        <v>42691</v>
      </c>
      <c r="E273" s="2"/>
      <c r="F273" s="2"/>
      <c r="G273" s="1" t="s">
        <v>3162</v>
      </c>
      <c r="H273" s="1" t="s">
        <v>481</v>
      </c>
      <c r="I273" s="1" t="s">
        <v>282</v>
      </c>
      <c r="J273" s="1" t="s">
        <v>576</v>
      </c>
      <c r="L273" s="1" t="s">
        <v>286</v>
      </c>
      <c r="M273" s="18" t="s">
        <v>285</v>
      </c>
      <c r="N273" s="18"/>
      <c r="O273" s="1" t="s">
        <v>284</v>
      </c>
      <c r="P273" s="1" t="s">
        <v>488</v>
      </c>
      <c r="Q273" s="1" t="s">
        <v>296</v>
      </c>
      <c r="R273" s="1">
        <v>85206</v>
      </c>
      <c r="S273" s="1" t="s">
        <v>4213</v>
      </c>
      <c r="U273" s="1">
        <v>1</v>
      </c>
      <c r="V273" s="1" t="s">
        <v>378</v>
      </c>
      <c r="AD273" s="1" t="s">
        <v>281</v>
      </c>
      <c r="AE273" s="3"/>
      <c r="AF273" s="1" t="s">
        <v>2392</v>
      </c>
    </row>
    <row r="274" spans="1:70" s="1" customFormat="1" ht="15" x14ac:dyDescent="0.25">
      <c r="A274" s="8"/>
      <c r="C274" s="14">
        <v>43041</v>
      </c>
      <c r="D274" s="6">
        <v>42656</v>
      </c>
      <c r="E274" s="2"/>
      <c r="F274" s="2"/>
      <c r="G274" s="1" t="s">
        <v>3162</v>
      </c>
      <c r="H274" s="1" t="s">
        <v>481</v>
      </c>
      <c r="I274" s="1" t="s">
        <v>4584</v>
      </c>
      <c r="J274" s="1" t="s">
        <v>1497</v>
      </c>
      <c r="L274" s="1" t="s">
        <v>5156</v>
      </c>
      <c r="M274" s="18"/>
      <c r="N274" s="18"/>
      <c r="O274" s="1" t="s">
        <v>4591</v>
      </c>
      <c r="P274" s="1" t="s">
        <v>488</v>
      </c>
      <c r="Q274" s="1" t="s">
        <v>296</v>
      </c>
      <c r="R274" s="1">
        <v>85203</v>
      </c>
      <c r="AB274" s="1" t="s">
        <v>3196</v>
      </c>
      <c r="AC274" s="1" t="s">
        <v>3189</v>
      </c>
      <c r="AD274" s="2"/>
      <c r="AE274" s="3"/>
      <c r="AG274" s="1" t="s">
        <v>481</v>
      </c>
      <c r="AH274" s="1" t="s">
        <v>481</v>
      </c>
      <c r="AI274" s="1" t="s">
        <v>481</v>
      </c>
      <c r="AM274" s="1" t="s">
        <v>481</v>
      </c>
      <c r="AR274" s="1" t="s">
        <v>481</v>
      </c>
      <c r="AS274" s="1" t="s">
        <v>481</v>
      </c>
      <c r="AU274" s="1" t="s">
        <v>481</v>
      </c>
      <c r="AV274" s="1" t="s">
        <v>481</v>
      </c>
      <c r="AW274" s="1" t="s">
        <v>481</v>
      </c>
      <c r="AX274" s="1" t="s">
        <v>481</v>
      </c>
      <c r="AY274" s="1" t="s">
        <v>481</v>
      </c>
      <c r="AZ274" s="1" t="s">
        <v>481</v>
      </c>
      <c r="BA274" s="1" t="s">
        <v>3158</v>
      </c>
      <c r="BB274" s="1" t="s">
        <v>481</v>
      </c>
      <c r="BC274" s="1">
        <f t="shared" ref="BC274:BC283" si="15">COUNTA(AG274:BB274)</f>
        <v>14</v>
      </c>
    </row>
    <row r="275" spans="1:70" s="1" customFormat="1" ht="15" x14ac:dyDescent="0.25">
      <c r="A275" s="8"/>
      <c r="B275" s="8"/>
      <c r="D275" s="6"/>
      <c r="E275" s="2"/>
      <c r="I275" s="1" t="s">
        <v>1381</v>
      </c>
      <c r="J275" s="1" t="s">
        <v>299</v>
      </c>
      <c r="M275" s="18"/>
      <c r="N275" s="18"/>
      <c r="AD275" s="2"/>
      <c r="AE275" s="3"/>
      <c r="AK275" s="1" t="s">
        <v>3162</v>
      </c>
      <c r="AL275" s="1" t="s">
        <v>3158</v>
      </c>
      <c r="AT275" s="1" t="s">
        <v>3162</v>
      </c>
      <c r="BC275" s="1">
        <f t="shared" si="15"/>
        <v>3</v>
      </c>
    </row>
    <row r="276" spans="1:70" s="1" customFormat="1" ht="15" x14ac:dyDescent="0.25">
      <c r="D276" s="2"/>
      <c r="E276" s="2"/>
      <c r="H276" s="1" t="s">
        <v>481</v>
      </c>
      <c r="I276" s="1" t="s">
        <v>457</v>
      </c>
      <c r="J276" s="1" t="s">
        <v>458</v>
      </c>
      <c r="L276" s="1" t="s">
        <v>459</v>
      </c>
      <c r="M276" s="18" t="s">
        <v>460</v>
      </c>
      <c r="N276" s="18"/>
      <c r="P276" s="1" t="s">
        <v>3182</v>
      </c>
      <c r="Q276" s="1" t="s">
        <v>296</v>
      </c>
      <c r="S276" s="1" t="s">
        <v>4213</v>
      </c>
      <c r="AD276" s="2"/>
      <c r="AE276" s="3"/>
      <c r="AF276" s="1" t="s">
        <v>2388</v>
      </c>
      <c r="BC276" s="1">
        <f t="shared" si="15"/>
        <v>0</v>
      </c>
      <c r="BF276" s="1" t="s">
        <v>4712</v>
      </c>
      <c r="BG276" s="1" t="s">
        <v>4712</v>
      </c>
      <c r="BI276" s="1" t="s">
        <v>4712</v>
      </c>
      <c r="BJ276" s="1" t="s">
        <v>4712</v>
      </c>
    </row>
    <row r="277" spans="1:70" s="1" customFormat="1" ht="15" x14ac:dyDescent="0.25">
      <c r="D277" s="6"/>
      <c r="E277" s="2"/>
      <c r="F277" s="1" t="s">
        <v>694</v>
      </c>
      <c r="H277" s="1" t="s">
        <v>3158</v>
      </c>
      <c r="I277" s="1" t="s">
        <v>2692</v>
      </c>
      <c r="J277" s="1" t="s">
        <v>2075</v>
      </c>
      <c r="L277" s="1" t="s">
        <v>2691</v>
      </c>
      <c r="M277" s="18"/>
      <c r="N277" s="18"/>
      <c r="O277" s="1" t="s">
        <v>2076</v>
      </c>
      <c r="P277" s="1" t="s">
        <v>488</v>
      </c>
      <c r="Q277" s="1" t="s">
        <v>296</v>
      </c>
      <c r="R277" s="1">
        <v>85209</v>
      </c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1">
        <f t="shared" si="15"/>
        <v>0</v>
      </c>
      <c r="BD277" s="3"/>
    </row>
    <row r="278" spans="1:70" s="1" customFormat="1" ht="15" x14ac:dyDescent="0.25">
      <c r="D278" s="2"/>
      <c r="E278" s="2"/>
      <c r="H278" s="1" t="s">
        <v>461</v>
      </c>
      <c r="I278" s="1" t="s">
        <v>462</v>
      </c>
      <c r="J278" s="1" t="s">
        <v>3311</v>
      </c>
      <c r="L278" s="1" t="s">
        <v>463</v>
      </c>
      <c r="M278" s="18"/>
      <c r="N278" s="18"/>
      <c r="O278" s="1" t="s">
        <v>629</v>
      </c>
      <c r="P278" s="1" t="s">
        <v>5031</v>
      </c>
      <c r="Q278" s="1" t="s">
        <v>296</v>
      </c>
      <c r="R278" s="1">
        <v>85119</v>
      </c>
      <c r="AD278" s="2"/>
      <c r="AE278" s="3"/>
      <c r="BC278" s="1">
        <f t="shared" si="15"/>
        <v>0</v>
      </c>
    </row>
    <row r="279" spans="1:70" s="1" customFormat="1" ht="15" x14ac:dyDescent="0.25">
      <c r="D279" s="2"/>
      <c r="E279" s="2"/>
      <c r="H279" s="1" t="s">
        <v>481</v>
      </c>
      <c r="I279" s="1" t="s">
        <v>1674</v>
      </c>
      <c r="J279" s="1" t="s">
        <v>1675</v>
      </c>
      <c r="M279" s="18" t="s">
        <v>1677</v>
      </c>
      <c r="N279" s="18"/>
      <c r="P279" s="1" t="s">
        <v>1676</v>
      </c>
      <c r="Q279" s="1" t="s">
        <v>296</v>
      </c>
      <c r="S279" s="1" t="s">
        <v>4213</v>
      </c>
      <c r="AD279" s="2"/>
      <c r="AE279" s="3"/>
      <c r="AF279" s="1" t="s">
        <v>2564</v>
      </c>
      <c r="BC279" s="1">
        <f t="shared" si="15"/>
        <v>0</v>
      </c>
    </row>
    <row r="280" spans="1:70" s="1" customFormat="1" ht="15" x14ac:dyDescent="0.25">
      <c r="D280" s="2"/>
      <c r="E280" s="2"/>
      <c r="H280" s="1" t="s">
        <v>481</v>
      </c>
      <c r="I280" s="1" t="s">
        <v>1678</v>
      </c>
      <c r="J280" s="1" t="s">
        <v>1679</v>
      </c>
      <c r="L280" s="1" t="s">
        <v>1680</v>
      </c>
      <c r="M280" s="18" t="s">
        <v>1682</v>
      </c>
      <c r="N280" s="18"/>
      <c r="O280" s="1" t="s">
        <v>1681</v>
      </c>
      <c r="P280" s="1" t="s">
        <v>5031</v>
      </c>
      <c r="Q280" s="1" t="s">
        <v>296</v>
      </c>
      <c r="R280" s="1">
        <v>85120</v>
      </c>
      <c r="S280" s="1" t="s">
        <v>4712</v>
      </c>
      <c r="AB280" s="1" t="s">
        <v>3196</v>
      </c>
      <c r="AC280" s="1" t="s">
        <v>1683</v>
      </c>
      <c r="AD280" s="2"/>
      <c r="AE280" s="3"/>
      <c r="AF280" s="1" t="s">
        <v>2388</v>
      </c>
      <c r="AX280" s="1" t="s">
        <v>3162</v>
      </c>
      <c r="BC280" s="1">
        <f t="shared" si="15"/>
        <v>1</v>
      </c>
    </row>
    <row r="281" spans="1:70" s="1" customFormat="1" ht="15" x14ac:dyDescent="0.25">
      <c r="D281" s="2"/>
      <c r="E281" s="2"/>
      <c r="H281" s="1" t="s">
        <v>3158</v>
      </c>
      <c r="I281" s="1" t="s">
        <v>1678</v>
      </c>
      <c r="J281" s="1" t="s">
        <v>226</v>
      </c>
      <c r="L281" s="1" t="s">
        <v>1680</v>
      </c>
      <c r="M281" s="18" t="s">
        <v>1682</v>
      </c>
      <c r="N281" s="18"/>
      <c r="O281" s="1" t="s">
        <v>1681</v>
      </c>
      <c r="P281" s="1" t="s">
        <v>5031</v>
      </c>
      <c r="Q281" s="1" t="s">
        <v>296</v>
      </c>
      <c r="R281" s="1">
        <v>85120</v>
      </c>
      <c r="S281" s="1" t="s">
        <v>4213</v>
      </c>
      <c r="AB281" s="1" t="s">
        <v>3196</v>
      </c>
      <c r="AC281" s="1" t="s">
        <v>3161</v>
      </c>
      <c r="AD281" s="2"/>
      <c r="AE281" s="3"/>
      <c r="AF281" s="1" t="s">
        <v>2392</v>
      </c>
      <c r="AX281" s="1" t="s">
        <v>3162</v>
      </c>
      <c r="BC281" s="1">
        <f t="shared" si="15"/>
        <v>1</v>
      </c>
    </row>
    <row r="282" spans="1:70" s="1" customFormat="1" ht="15" x14ac:dyDescent="0.25">
      <c r="D282" s="2"/>
      <c r="E282" s="2"/>
      <c r="G282" s="1" t="s">
        <v>3161</v>
      </c>
      <c r="H282" s="1" t="s">
        <v>481</v>
      </c>
      <c r="I282" s="1" t="s">
        <v>1678</v>
      </c>
      <c r="J282" s="1" t="s">
        <v>1684</v>
      </c>
      <c r="L282" s="1" t="s">
        <v>1685</v>
      </c>
      <c r="M282" s="18" t="s">
        <v>1688</v>
      </c>
      <c r="N282" s="18"/>
      <c r="O282" s="1" t="s">
        <v>1686</v>
      </c>
      <c r="P282" s="1" t="s">
        <v>1687</v>
      </c>
      <c r="Q282" s="1" t="s">
        <v>296</v>
      </c>
      <c r="R282" s="1">
        <v>85374</v>
      </c>
      <c r="S282" s="1" t="s">
        <v>4213</v>
      </c>
      <c r="AB282" s="1" t="s">
        <v>3189</v>
      </c>
      <c r="AD282" s="2" t="s">
        <v>1689</v>
      </c>
      <c r="AE282" s="3"/>
      <c r="AF282" s="1" t="s">
        <v>2388</v>
      </c>
      <c r="BC282" s="1">
        <f t="shared" si="15"/>
        <v>0</v>
      </c>
    </row>
    <row r="283" spans="1:70" s="1" customFormat="1" ht="15" x14ac:dyDescent="0.25">
      <c r="A283" s="8"/>
      <c r="B283" s="8"/>
      <c r="D283" s="6"/>
      <c r="E283" s="2"/>
      <c r="H283" s="1" t="s">
        <v>481</v>
      </c>
      <c r="I283" s="1" t="s">
        <v>3343</v>
      </c>
      <c r="J283" s="1" t="s">
        <v>3163</v>
      </c>
      <c r="M283" s="18"/>
      <c r="N283" s="18"/>
      <c r="AD283" s="2"/>
      <c r="AE283" s="3"/>
      <c r="AN283" s="1" t="s">
        <v>1447</v>
      </c>
      <c r="BC283" s="1">
        <f t="shared" si="15"/>
        <v>1</v>
      </c>
    </row>
    <row r="284" spans="1:70" s="1" customFormat="1" ht="15" x14ac:dyDescent="0.25">
      <c r="A284" s="6">
        <v>42747</v>
      </c>
      <c r="D284" s="6">
        <v>42747</v>
      </c>
      <c r="E284" s="2"/>
      <c r="H284" s="1" t="s">
        <v>3158</v>
      </c>
      <c r="I284" s="1" t="s">
        <v>3937</v>
      </c>
      <c r="J284" s="1" t="s">
        <v>4297</v>
      </c>
      <c r="M284" s="18"/>
      <c r="N284" s="18"/>
      <c r="O284" s="1" t="s">
        <v>717</v>
      </c>
      <c r="P284" s="1" t="s">
        <v>488</v>
      </c>
      <c r="Q284" s="1" t="s">
        <v>296</v>
      </c>
      <c r="AD284" s="2" t="s">
        <v>4631</v>
      </c>
      <c r="AE284" s="3"/>
    </row>
    <row r="285" spans="1:70" s="1" customFormat="1" ht="15" x14ac:dyDescent="0.25">
      <c r="D285" s="2"/>
      <c r="E285" s="2"/>
      <c r="H285" s="1" t="s">
        <v>3158</v>
      </c>
      <c r="I285" s="1" t="s">
        <v>1595</v>
      </c>
      <c r="J285" s="1" t="s">
        <v>3470</v>
      </c>
      <c r="M285" s="18" t="s">
        <v>390</v>
      </c>
      <c r="N285" s="18"/>
      <c r="S285" s="1" t="s">
        <v>3161</v>
      </c>
      <c r="AD285" s="2"/>
      <c r="AE285" s="3"/>
      <c r="AF285" s="1" t="s">
        <v>2388</v>
      </c>
      <c r="BC285" s="1">
        <f t="shared" ref="BC285:BC291" si="16">COUNTA(AG285:BB285)</f>
        <v>0</v>
      </c>
    </row>
    <row r="286" spans="1:70" s="1" customFormat="1" ht="15" x14ac:dyDescent="0.25">
      <c r="A286" s="8"/>
      <c r="B286" s="14">
        <v>43412</v>
      </c>
      <c r="C286" s="14">
        <v>43090</v>
      </c>
      <c r="D286" s="6">
        <v>42656</v>
      </c>
      <c r="E286" s="2"/>
      <c r="F286" s="1" t="s">
        <v>297</v>
      </c>
      <c r="G286" s="1" t="s">
        <v>3161</v>
      </c>
      <c r="H286" s="1" t="s">
        <v>481</v>
      </c>
      <c r="I286" s="1" t="s">
        <v>3749</v>
      </c>
      <c r="J286" s="1" t="s">
        <v>3796</v>
      </c>
      <c r="K286" s="1">
        <v>1</v>
      </c>
      <c r="L286" s="1" t="s">
        <v>1628</v>
      </c>
      <c r="M286" s="18" t="s">
        <v>3751</v>
      </c>
      <c r="N286" s="18"/>
      <c r="O286" s="1" t="s">
        <v>2129</v>
      </c>
      <c r="P286" s="1" t="s">
        <v>5031</v>
      </c>
      <c r="Q286" s="1" t="s">
        <v>296</v>
      </c>
      <c r="R286" s="1">
        <v>85120</v>
      </c>
      <c r="S286" s="1" t="s">
        <v>4213</v>
      </c>
      <c r="AA286" s="1" t="s">
        <v>4488</v>
      </c>
      <c r="AD286" s="1" t="s">
        <v>2884</v>
      </c>
      <c r="AE286" s="3"/>
      <c r="AF286" s="1" t="s">
        <v>2564</v>
      </c>
      <c r="AK286" s="1" t="s">
        <v>3158</v>
      </c>
      <c r="AL286" s="1" t="s">
        <v>3158</v>
      </c>
      <c r="AN286" s="1" t="s">
        <v>3158</v>
      </c>
      <c r="AO286" s="1" t="s">
        <v>3158</v>
      </c>
      <c r="AP286" s="1" t="s">
        <v>3158</v>
      </c>
      <c r="AQ286" s="1" t="s">
        <v>3158</v>
      </c>
      <c r="AS286" s="1" t="s">
        <v>3158</v>
      </c>
      <c r="AU286" s="1" t="s">
        <v>3158</v>
      </c>
      <c r="AX286" s="1" t="s">
        <v>3158</v>
      </c>
      <c r="AY286" s="1" t="s">
        <v>3158</v>
      </c>
      <c r="AZ286" s="1" t="s">
        <v>3158</v>
      </c>
      <c r="BA286" s="1" t="s">
        <v>3158</v>
      </c>
      <c r="BB286" s="1" t="s">
        <v>3158</v>
      </c>
      <c r="BC286" s="1">
        <f t="shared" si="16"/>
        <v>13</v>
      </c>
      <c r="BF286" s="1" t="s">
        <v>4712</v>
      </c>
      <c r="BG286" s="1" t="s">
        <v>4712</v>
      </c>
      <c r="BI286" s="1" t="s">
        <v>4712</v>
      </c>
      <c r="BJ286" s="1" t="s">
        <v>4712</v>
      </c>
      <c r="BR286" s="1" t="s">
        <v>4712</v>
      </c>
    </row>
    <row r="287" spans="1:70" s="1" customFormat="1" ht="15" x14ac:dyDescent="0.25">
      <c r="D287" s="2"/>
      <c r="E287" s="2"/>
      <c r="H287" s="1" t="s">
        <v>481</v>
      </c>
      <c r="I287" s="1" t="s">
        <v>391</v>
      </c>
      <c r="J287" s="1" t="s">
        <v>3257</v>
      </c>
      <c r="L287" s="1" t="s">
        <v>392</v>
      </c>
      <c r="M287" s="18" t="s">
        <v>393</v>
      </c>
      <c r="N287" s="18"/>
      <c r="Q287" s="1" t="s">
        <v>296</v>
      </c>
      <c r="S287" s="1" t="s">
        <v>4213</v>
      </c>
      <c r="AD287" s="2"/>
      <c r="AE287" s="3"/>
      <c r="AF287" s="1" t="s">
        <v>2564</v>
      </c>
      <c r="BC287" s="1">
        <f t="shared" si="16"/>
        <v>0</v>
      </c>
    </row>
    <row r="288" spans="1:70" s="1" customFormat="1" ht="15" x14ac:dyDescent="0.25">
      <c r="D288" s="6"/>
      <c r="E288" s="2"/>
      <c r="G288" s="1" t="s">
        <v>3162</v>
      </c>
      <c r="H288" s="1" t="s">
        <v>481</v>
      </c>
      <c r="I288" s="1" t="s">
        <v>4847</v>
      </c>
      <c r="J288" s="1" t="s">
        <v>4008</v>
      </c>
      <c r="L288" s="1" t="s">
        <v>3250</v>
      </c>
      <c r="M288" s="18" t="s">
        <v>3251</v>
      </c>
      <c r="N288" s="18"/>
      <c r="O288" s="1" t="s">
        <v>2942</v>
      </c>
      <c r="P288" s="1" t="s">
        <v>5031</v>
      </c>
      <c r="Q288" s="1" t="s">
        <v>296</v>
      </c>
      <c r="R288" s="1">
        <v>85119</v>
      </c>
      <c r="S288" s="1" t="s">
        <v>4213</v>
      </c>
      <c r="U288" s="1">
        <v>1</v>
      </c>
      <c r="V288" s="1" t="s">
        <v>5189</v>
      </c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1">
        <f t="shared" si="16"/>
        <v>0</v>
      </c>
      <c r="BD288" s="3"/>
    </row>
    <row r="289" spans="1:58" s="1" customFormat="1" ht="15" x14ac:dyDescent="0.25">
      <c r="A289" s="29" t="s">
        <v>2011</v>
      </c>
      <c r="B289" s="8"/>
      <c r="D289" s="29" t="s">
        <v>2011</v>
      </c>
      <c r="E289" s="2"/>
      <c r="I289" s="1" t="s">
        <v>2010</v>
      </c>
      <c r="J289" s="1" t="s">
        <v>1706</v>
      </c>
      <c r="M289" s="18"/>
      <c r="N289" s="18"/>
      <c r="AD289" s="2"/>
      <c r="AE289" s="3"/>
      <c r="AQ289" s="1" t="s">
        <v>3162</v>
      </c>
      <c r="BC289" s="1">
        <f t="shared" si="16"/>
        <v>1</v>
      </c>
    </row>
    <row r="290" spans="1:58" s="1" customFormat="1" ht="15" x14ac:dyDescent="0.25">
      <c r="D290" s="2"/>
      <c r="E290" s="2"/>
      <c r="H290" s="1" t="s">
        <v>3158</v>
      </c>
      <c r="I290" s="1" t="s">
        <v>1581</v>
      </c>
      <c r="J290" s="1" t="s">
        <v>788</v>
      </c>
      <c r="M290" s="18" t="s">
        <v>1582</v>
      </c>
      <c r="N290" s="18"/>
      <c r="S290" s="1" t="s">
        <v>4213</v>
      </c>
      <c r="AD290" s="2"/>
      <c r="AE290" s="3"/>
      <c r="AF290" s="1" t="s">
        <v>2564</v>
      </c>
      <c r="BC290" s="1">
        <f t="shared" si="16"/>
        <v>0</v>
      </c>
    </row>
    <row r="291" spans="1:58" s="1" customFormat="1" ht="15" x14ac:dyDescent="0.25">
      <c r="D291" s="6"/>
      <c r="E291" s="2"/>
      <c r="H291" s="1" t="s">
        <v>3158</v>
      </c>
      <c r="I291" s="1" t="s">
        <v>4592</v>
      </c>
      <c r="J291" s="1" t="s">
        <v>4593</v>
      </c>
      <c r="L291" s="1" t="s">
        <v>4182</v>
      </c>
      <c r="M291" s="18" t="s">
        <v>5174</v>
      </c>
      <c r="N291" s="18"/>
      <c r="O291" s="1" t="s">
        <v>3360</v>
      </c>
      <c r="P291" s="1" t="s">
        <v>488</v>
      </c>
      <c r="Q291" s="1" t="s">
        <v>296</v>
      </c>
      <c r="R291" s="1">
        <v>85209</v>
      </c>
      <c r="AB291" s="1" t="s">
        <v>3196</v>
      </c>
      <c r="AC291" s="1" t="s">
        <v>3161</v>
      </c>
      <c r="AD291" s="2" t="s">
        <v>5092</v>
      </c>
      <c r="AE291" s="3"/>
      <c r="BC291" s="1">
        <f t="shared" si="16"/>
        <v>0</v>
      </c>
    </row>
    <row r="292" spans="1:58" s="1" customFormat="1" ht="15" x14ac:dyDescent="0.25">
      <c r="A292" s="1" t="s">
        <v>452</v>
      </c>
      <c r="D292" s="6"/>
      <c r="E292" s="2"/>
      <c r="H292" s="1" t="s">
        <v>481</v>
      </c>
      <c r="I292" s="1" t="s">
        <v>4164</v>
      </c>
      <c r="J292" s="1" t="s">
        <v>3624</v>
      </c>
      <c r="L292" s="1" t="s">
        <v>3625</v>
      </c>
      <c r="M292" s="18" t="s">
        <v>3683</v>
      </c>
      <c r="N292" s="18"/>
      <c r="O292" s="1" t="s">
        <v>983</v>
      </c>
      <c r="P292" s="1" t="s">
        <v>3182</v>
      </c>
      <c r="Q292" s="1" t="s">
        <v>4426</v>
      </c>
      <c r="R292" s="1">
        <v>85233</v>
      </c>
      <c r="AD292" s="2" t="s">
        <v>4489</v>
      </c>
      <c r="AE292" s="3"/>
      <c r="AF292" s="1" t="s">
        <v>2564</v>
      </c>
    </row>
    <row r="293" spans="1:58" s="1" customFormat="1" ht="15" x14ac:dyDescent="0.25">
      <c r="D293" s="2"/>
      <c r="E293" s="2"/>
      <c r="H293" s="1" t="s">
        <v>3158</v>
      </c>
      <c r="I293" s="1" t="s">
        <v>394</v>
      </c>
      <c r="J293" s="1" t="s">
        <v>395</v>
      </c>
      <c r="M293" s="18"/>
      <c r="N293" s="18"/>
      <c r="AB293" s="1" t="s">
        <v>297</v>
      </c>
      <c r="AD293" s="2"/>
      <c r="AE293" s="3"/>
      <c r="BC293" s="1">
        <f>COUNTA(AG293:BB293)</f>
        <v>0</v>
      </c>
    </row>
    <row r="294" spans="1:58" s="1" customFormat="1" ht="15" x14ac:dyDescent="0.25">
      <c r="A294" s="6">
        <v>42749</v>
      </c>
      <c r="D294" s="6">
        <v>42749</v>
      </c>
      <c r="E294" s="2"/>
      <c r="H294" s="1" t="s">
        <v>481</v>
      </c>
      <c r="I294" s="1" t="s">
        <v>394</v>
      </c>
      <c r="J294" s="1" t="s">
        <v>3828</v>
      </c>
      <c r="L294" s="1" t="s">
        <v>3829</v>
      </c>
      <c r="M294" s="18" t="s">
        <v>3830</v>
      </c>
      <c r="N294" s="18"/>
      <c r="O294" s="1" t="s">
        <v>3832</v>
      </c>
      <c r="P294" s="1" t="s">
        <v>3831</v>
      </c>
      <c r="Q294" s="1" t="s">
        <v>1936</v>
      </c>
      <c r="R294" s="1">
        <v>55379</v>
      </c>
      <c r="AE294" s="3"/>
    </row>
    <row r="295" spans="1:58" s="1" customFormat="1" ht="15" x14ac:dyDescent="0.25">
      <c r="A295" s="1" t="s">
        <v>4969</v>
      </c>
      <c r="D295" s="6"/>
      <c r="E295" s="2" t="s">
        <v>4712</v>
      </c>
      <c r="H295" s="1" t="s">
        <v>481</v>
      </c>
      <c r="I295" s="1" t="s">
        <v>394</v>
      </c>
      <c r="J295" s="1" t="s">
        <v>3828</v>
      </c>
      <c r="L295" s="1" t="s">
        <v>3829</v>
      </c>
      <c r="M295" s="18" t="s">
        <v>3830</v>
      </c>
      <c r="N295" s="18"/>
      <c r="O295" s="1" t="s">
        <v>2531</v>
      </c>
      <c r="P295" s="1" t="s">
        <v>488</v>
      </c>
      <c r="Q295" s="1" t="s">
        <v>296</v>
      </c>
      <c r="R295" s="1">
        <v>85209</v>
      </c>
      <c r="AE295" s="3"/>
    </row>
    <row r="296" spans="1:58" s="1" customFormat="1" ht="15" x14ac:dyDescent="0.25">
      <c r="D296" s="2"/>
      <c r="E296" s="2"/>
      <c r="H296" s="1" t="s">
        <v>481</v>
      </c>
      <c r="I296" s="1" t="s">
        <v>394</v>
      </c>
      <c r="J296" s="1" t="s">
        <v>1675</v>
      </c>
      <c r="L296" s="1" t="s">
        <v>396</v>
      </c>
      <c r="M296" s="18" t="s">
        <v>4174</v>
      </c>
      <c r="N296" s="18"/>
      <c r="O296" s="1" t="s">
        <v>397</v>
      </c>
      <c r="P296" s="1" t="s">
        <v>488</v>
      </c>
      <c r="Q296" s="1" t="s">
        <v>296</v>
      </c>
      <c r="R296" s="1">
        <v>85209</v>
      </c>
      <c r="AD296" s="2"/>
      <c r="AE296" s="3"/>
      <c r="BC296" s="1">
        <f>COUNTA(AG296:BB296)</f>
        <v>0</v>
      </c>
    </row>
    <row r="297" spans="1:58" s="1" customFormat="1" ht="15" x14ac:dyDescent="0.25">
      <c r="A297" s="6">
        <v>42749</v>
      </c>
      <c r="D297" s="6">
        <v>42749</v>
      </c>
      <c r="E297" s="2"/>
      <c r="H297" s="1" t="s">
        <v>481</v>
      </c>
      <c r="I297" s="1" t="s">
        <v>394</v>
      </c>
      <c r="J297" s="1" t="s">
        <v>4578</v>
      </c>
      <c r="L297" s="1" t="s">
        <v>2534</v>
      </c>
      <c r="M297" s="18" t="s">
        <v>3830</v>
      </c>
      <c r="N297" s="18"/>
      <c r="O297" s="1" t="s">
        <v>3832</v>
      </c>
      <c r="P297" s="1" t="s">
        <v>3831</v>
      </c>
      <c r="Q297" s="1" t="s">
        <v>1936</v>
      </c>
      <c r="R297" s="1">
        <v>55379</v>
      </c>
      <c r="AE297" s="3"/>
    </row>
    <row r="298" spans="1:58" s="1" customFormat="1" ht="15" x14ac:dyDescent="0.25">
      <c r="A298" s="1" t="s">
        <v>4969</v>
      </c>
      <c r="D298" s="6"/>
      <c r="E298" s="2" t="s">
        <v>4712</v>
      </c>
      <c r="H298" s="1" t="s">
        <v>481</v>
      </c>
      <c r="I298" s="1" t="s">
        <v>394</v>
      </c>
      <c r="J298" s="1" t="s">
        <v>4578</v>
      </c>
      <c r="L298" s="1" t="s">
        <v>2534</v>
      </c>
      <c r="M298" s="18" t="s">
        <v>3830</v>
      </c>
      <c r="N298" s="18"/>
      <c r="O298" s="1" t="s">
        <v>2531</v>
      </c>
      <c r="P298" s="1" t="s">
        <v>488</v>
      </c>
      <c r="Q298" s="1" t="s">
        <v>296</v>
      </c>
      <c r="R298" s="1">
        <v>85209</v>
      </c>
      <c r="AE298" s="3"/>
    </row>
    <row r="299" spans="1:58" s="1" customFormat="1" ht="15" x14ac:dyDescent="0.25">
      <c r="D299" s="2"/>
      <c r="E299" s="2"/>
      <c r="H299" s="1" t="s">
        <v>3158</v>
      </c>
      <c r="I299" s="1" t="s">
        <v>394</v>
      </c>
      <c r="J299" s="1" t="s">
        <v>2451</v>
      </c>
      <c r="L299" s="1" t="s">
        <v>396</v>
      </c>
      <c r="M299" s="18" t="s">
        <v>4174</v>
      </c>
      <c r="N299" s="18"/>
      <c r="O299" s="1" t="s">
        <v>397</v>
      </c>
      <c r="P299" s="1" t="s">
        <v>488</v>
      </c>
      <c r="Q299" s="1" t="s">
        <v>296</v>
      </c>
      <c r="R299" s="1">
        <v>85209</v>
      </c>
      <c r="AD299" s="2"/>
      <c r="AE299" s="3"/>
      <c r="BC299" s="1">
        <f t="shared" ref="BC299:BC307" si="17">COUNTA(AG299:BB299)</f>
        <v>0</v>
      </c>
    </row>
    <row r="300" spans="1:58" s="1" customFormat="1" ht="15" x14ac:dyDescent="0.25">
      <c r="D300" s="6"/>
      <c r="E300" s="2"/>
      <c r="H300" s="1" t="s">
        <v>3158</v>
      </c>
      <c r="I300" s="1" t="s">
        <v>3851</v>
      </c>
      <c r="J300" s="1" t="s">
        <v>3852</v>
      </c>
      <c r="L300" s="1" t="s">
        <v>3854</v>
      </c>
      <c r="M300" s="18" t="s">
        <v>3853</v>
      </c>
      <c r="N300" s="18"/>
      <c r="O300" s="1" t="s">
        <v>3855</v>
      </c>
      <c r="P300" s="1" t="s">
        <v>3192</v>
      </c>
      <c r="Q300" s="1" t="s">
        <v>296</v>
      </c>
      <c r="R300" s="1">
        <v>85118</v>
      </c>
      <c r="S300" s="1" t="s">
        <v>4213</v>
      </c>
      <c r="AB300" s="1" t="s">
        <v>297</v>
      </c>
      <c r="AC300" s="1" t="s">
        <v>3850</v>
      </c>
      <c r="AD300" s="2"/>
      <c r="AE300" s="3"/>
      <c r="AF300" s="1" t="s">
        <v>2564</v>
      </c>
      <c r="BC300" s="1">
        <f t="shared" si="17"/>
        <v>0</v>
      </c>
      <c r="BF300" s="1" t="s">
        <v>4712</v>
      </c>
    </row>
    <row r="301" spans="1:58" s="1" customFormat="1" ht="15" x14ac:dyDescent="0.25">
      <c r="D301" s="6"/>
      <c r="E301" s="2"/>
      <c r="H301" s="1" t="s">
        <v>481</v>
      </c>
      <c r="I301" s="1" t="s">
        <v>124</v>
      </c>
      <c r="J301" s="1" t="s">
        <v>1532</v>
      </c>
      <c r="L301" s="1" t="s">
        <v>125</v>
      </c>
      <c r="M301" s="18"/>
      <c r="N301" s="18"/>
      <c r="O301" s="1" t="s">
        <v>3433</v>
      </c>
      <c r="P301" s="1" t="s">
        <v>2398</v>
      </c>
      <c r="Q301" s="1" t="s">
        <v>296</v>
      </c>
      <c r="R301" s="1">
        <v>85028</v>
      </c>
      <c r="AD301" s="2" t="s">
        <v>129</v>
      </c>
      <c r="AE301" s="3"/>
      <c r="BC301" s="1">
        <f t="shared" si="17"/>
        <v>0</v>
      </c>
    </row>
    <row r="302" spans="1:58" s="1" customFormat="1" ht="15" x14ac:dyDescent="0.25">
      <c r="A302" s="8"/>
      <c r="C302" s="14">
        <v>43069</v>
      </c>
      <c r="D302" s="6">
        <v>42705</v>
      </c>
      <c r="E302" s="2"/>
      <c r="F302" s="1" t="s">
        <v>297</v>
      </c>
      <c r="H302" s="1" t="s">
        <v>481</v>
      </c>
      <c r="I302" s="1" t="s">
        <v>3856</v>
      </c>
      <c r="J302" s="1" t="s">
        <v>868</v>
      </c>
      <c r="K302" s="1">
        <v>1</v>
      </c>
      <c r="L302" s="1" t="s">
        <v>4184</v>
      </c>
      <c r="M302" s="18"/>
      <c r="N302" s="18"/>
      <c r="O302" s="1" t="s">
        <v>4420</v>
      </c>
      <c r="P302" s="1" t="s">
        <v>488</v>
      </c>
      <c r="Q302" s="1" t="s">
        <v>296</v>
      </c>
      <c r="R302" s="1">
        <v>85208</v>
      </c>
      <c r="AB302" s="1" t="s">
        <v>3175</v>
      </c>
      <c r="AC302" s="1" t="s">
        <v>3189</v>
      </c>
      <c r="AD302" s="2" t="s">
        <v>2764</v>
      </c>
      <c r="AE302" s="3" t="s">
        <v>3161</v>
      </c>
      <c r="AI302" s="1" t="s">
        <v>3158</v>
      </c>
      <c r="AJ302" s="1" t="s">
        <v>3158</v>
      </c>
      <c r="AK302" s="1" t="s">
        <v>3158</v>
      </c>
      <c r="AL302" s="1" t="s">
        <v>3158</v>
      </c>
      <c r="AM302" s="1" t="s">
        <v>3158</v>
      </c>
      <c r="AN302" s="1" t="s">
        <v>3158</v>
      </c>
      <c r="AR302" s="1" t="s">
        <v>3158</v>
      </c>
      <c r="AS302" s="1" t="s">
        <v>3158</v>
      </c>
      <c r="AT302" s="1" t="s">
        <v>3158</v>
      </c>
      <c r="AU302" s="1" t="s">
        <v>3158</v>
      </c>
      <c r="BC302" s="1">
        <f t="shared" si="17"/>
        <v>10</v>
      </c>
    </row>
    <row r="303" spans="1:58" s="1" customFormat="1" ht="15" x14ac:dyDescent="0.25">
      <c r="D303" s="2"/>
      <c r="E303" s="2"/>
      <c r="H303" s="1" t="s">
        <v>3158</v>
      </c>
      <c r="I303" s="1" t="s">
        <v>4421</v>
      </c>
      <c r="J303" s="1" t="s">
        <v>398</v>
      </c>
      <c r="L303" s="1" t="s">
        <v>4423</v>
      </c>
      <c r="M303" s="18" t="s">
        <v>4422</v>
      </c>
      <c r="N303" s="18"/>
      <c r="O303" s="1" t="s">
        <v>4424</v>
      </c>
      <c r="P303" s="1" t="s">
        <v>4425</v>
      </c>
      <c r="Q303" s="1" t="s">
        <v>4426</v>
      </c>
      <c r="R303" s="1">
        <v>85243</v>
      </c>
      <c r="S303" s="1" t="s">
        <v>4712</v>
      </c>
      <c r="AD303" s="2"/>
      <c r="AE303" s="3"/>
      <c r="AF303" s="1" t="s">
        <v>2568</v>
      </c>
      <c r="AJ303" s="1" t="s">
        <v>3162</v>
      </c>
      <c r="BC303" s="1">
        <f t="shared" si="17"/>
        <v>1</v>
      </c>
    </row>
    <row r="304" spans="1:58" s="1" customFormat="1" ht="15" x14ac:dyDescent="0.25">
      <c r="D304" s="2"/>
      <c r="E304" s="2"/>
      <c r="H304" s="1" t="s">
        <v>481</v>
      </c>
      <c r="I304" s="1" t="s">
        <v>4421</v>
      </c>
      <c r="J304" s="1" t="s">
        <v>4427</v>
      </c>
      <c r="L304" s="1" t="s">
        <v>3605</v>
      </c>
      <c r="M304" s="18" t="s">
        <v>4422</v>
      </c>
      <c r="N304" s="18"/>
      <c r="O304" s="1" t="s">
        <v>4424</v>
      </c>
      <c r="P304" s="1" t="s">
        <v>4425</v>
      </c>
      <c r="Q304" s="1" t="s">
        <v>4426</v>
      </c>
      <c r="R304" s="1">
        <v>85243</v>
      </c>
      <c r="S304" s="1" t="s">
        <v>4213</v>
      </c>
      <c r="AD304" s="2"/>
      <c r="AE304" s="3"/>
      <c r="AF304" s="1" t="s">
        <v>2564</v>
      </c>
      <c r="AJ304" s="1" t="s">
        <v>3162</v>
      </c>
      <c r="BC304" s="1">
        <f t="shared" si="17"/>
        <v>1</v>
      </c>
    </row>
    <row r="305" spans="1:67" s="1" customFormat="1" ht="15" x14ac:dyDescent="0.25">
      <c r="D305" s="2"/>
      <c r="E305" s="2"/>
      <c r="H305" s="1" t="s">
        <v>3158</v>
      </c>
      <c r="I305" s="1" t="s">
        <v>399</v>
      </c>
      <c r="J305" s="1" t="s">
        <v>3351</v>
      </c>
      <c r="L305" s="1" t="s">
        <v>400</v>
      </c>
      <c r="M305" s="18" t="s">
        <v>402</v>
      </c>
      <c r="N305" s="18"/>
      <c r="O305" s="1" t="s">
        <v>401</v>
      </c>
      <c r="P305" s="1" t="s">
        <v>924</v>
      </c>
      <c r="Q305" s="1" t="s">
        <v>296</v>
      </c>
      <c r="R305" s="1">
        <v>85258</v>
      </c>
      <c r="S305" s="1" t="s">
        <v>4213</v>
      </c>
      <c r="AD305" s="2"/>
      <c r="AE305" s="3"/>
      <c r="AF305" s="1" t="s">
        <v>2564</v>
      </c>
      <c r="BC305" s="1">
        <f t="shared" si="17"/>
        <v>0</v>
      </c>
    </row>
    <row r="306" spans="1:67" s="1" customFormat="1" ht="15" x14ac:dyDescent="0.25">
      <c r="D306" s="2"/>
      <c r="E306" s="2"/>
      <c r="H306" s="1" t="s">
        <v>3158</v>
      </c>
      <c r="I306" s="1" t="s">
        <v>399</v>
      </c>
      <c r="J306" s="1" t="s">
        <v>3351</v>
      </c>
      <c r="M306" s="18"/>
      <c r="N306" s="18"/>
      <c r="AD306" s="2" t="s">
        <v>769</v>
      </c>
      <c r="AE306" s="3"/>
      <c r="BC306" s="1">
        <f t="shared" si="17"/>
        <v>0</v>
      </c>
    </row>
    <row r="307" spans="1:67" s="1" customFormat="1" ht="15" x14ac:dyDescent="0.25">
      <c r="D307" s="2"/>
      <c r="E307" s="2"/>
      <c r="H307" s="1" t="s">
        <v>3158</v>
      </c>
      <c r="I307" s="1" t="s">
        <v>3362</v>
      </c>
      <c r="J307" s="1" t="s">
        <v>403</v>
      </c>
      <c r="M307" s="18"/>
      <c r="N307" s="18"/>
      <c r="AD307" s="1" t="s">
        <v>1605</v>
      </c>
      <c r="AE307" s="3"/>
      <c r="BC307" s="1">
        <f t="shared" si="17"/>
        <v>0</v>
      </c>
    </row>
    <row r="308" spans="1:67" s="1" customFormat="1" ht="15" x14ac:dyDescent="0.25">
      <c r="A308" s="6">
        <v>42670</v>
      </c>
      <c r="D308" s="6">
        <v>42670</v>
      </c>
      <c r="E308" s="2"/>
      <c r="G308" s="1" t="s">
        <v>3162</v>
      </c>
      <c r="H308" s="1" t="s">
        <v>3158</v>
      </c>
      <c r="I308" s="1" t="s">
        <v>3743</v>
      </c>
      <c r="J308" s="1" t="s">
        <v>3744</v>
      </c>
      <c r="K308" s="1">
        <v>1</v>
      </c>
      <c r="L308" s="1" t="s">
        <v>3746</v>
      </c>
      <c r="M308" s="18" t="s">
        <v>3745</v>
      </c>
      <c r="N308" s="18"/>
      <c r="O308" s="1" t="s">
        <v>128</v>
      </c>
      <c r="P308" s="1" t="s">
        <v>488</v>
      </c>
      <c r="Q308" s="1" t="s">
        <v>296</v>
      </c>
      <c r="R308" s="1">
        <v>85206</v>
      </c>
      <c r="S308" s="1" t="s">
        <v>4213</v>
      </c>
      <c r="W308" s="1">
        <v>1</v>
      </c>
      <c r="AD308" s="1" t="s">
        <v>714</v>
      </c>
      <c r="AE308" s="3"/>
      <c r="AF308" s="1" t="s">
        <v>2564</v>
      </c>
      <c r="BF308" s="1" t="s">
        <v>4712</v>
      </c>
      <c r="BG308" s="1" t="s">
        <v>4712</v>
      </c>
      <c r="BH308" s="1" t="s">
        <v>4712</v>
      </c>
      <c r="BO308" s="1" t="s">
        <v>4712</v>
      </c>
    </row>
    <row r="309" spans="1:67" s="1" customFormat="1" ht="15" x14ac:dyDescent="0.25">
      <c r="A309" s="1" t="s">
        <v>4602</v>
      </c>
      <c r="D309" s="2"/>
      <c r="E309" s="2"/>
      <c r="H309" s="1" t="s">
        <v>3158</v>
      </c>
      <c r="I309" s="1" t="s">
        <v>404</v>
      </c>
      <c r="J309" s="1" t="s">
        <v>405</v>
      </c>
      <c r="M309" s="18" t="s">
        <v>406</v>
      </c>
      <c r="N309" s="18"/>
      <c r="Q309" s="1" t="s">
        <v>296</v>
      </c>
      <c r="AB309" s="2"/>
      <c r="AC309" s="3"/>
    </row>
    <row r="310" spans="1:67" s="1" customFormat="1" ht="15" x14ac:dyDescent="0.25">
      <c r="A310" s="1" t="s">
        <v>4602</v>
      </c>
      <c r="D310" s="2"/>
      <c r="E310" s="2"/>
      <c r="H310" s="1" t="s">
        <v>3158</v>
      </c>
      <c r="I310" s="1" t="s">
        <v>404</v>
      </c>
      <c r="J310" s="1" t="s">
        <v>407</v>
      </c>
      <c r="M310" s="18" t="s">
        <v>1276</v>
      </c>
      <c r="N310" s="18"/>
      <c r="Q310" s="1" t="s">
        <v>296</v>
      </c>
      <c r="AB310" s="2"/>
      <c r="AC310" s="3"/>
    </row>
    <row r="311" spans="1:67" s="1" customFormat="1" ht="15" x14ac:dyDescent="0.25">
      <c r="D311" s="2"/>
      <c r="E311" s="2"/>
      <c r="H311" s="1" t="s">
        <v>481</v>
      </c>
      <c r="I311" s="1" t="s">
        <v>1277</v>
      </c>
      <c r="J311" s="1" t="s">
        <v>1278</v>
      </c>
      <c r="L311" s="1" t="s">
        <v>4522</v>
      </c>
      <c r="M311" s="18" t="s">
        <v>4524</v>
      </c>
      <c r="N311" s="18"/>
      <c r="O311" s="1" t="s">
        <v>4523</v>
      </c>
      <c r="P311" s="1" t="s">
        <v>488</v>
      </c>
      <c r="Q311" s="1" t="s">
        <v>296</v>
      </c>
      <c r="S311" s="1" t="s">
        <v>4213</v>
      </c>
      <c r="T311" s="1" t="s">
        <v>4712</v>
      </c>
      <c r="AD311" s="2" t="s">
        <v>4525</v>
      </c>
      <c r="AE311" s="3"/>
      <c r="BC311" s="1">
        <f>COUNTA(AG311:BB311)</f>
        <v>0</v>
      </c>
    </row>
    <row r="312" spans="1:67" s="1" customFormat="1" ht="15" x14ac:dyDescent="0.25">
      <c r="A312" s="1" t="s">
        <v>4602</v>
      </c>
      <c r="D312" s="2"/>
      <c r="E312" s="2"/>
      <c r="H312" s="1" t="s">
        <v>3158</v>
      </c>
      <c r="I312" s="1" t="s">
        <v>1277</v>
      </c>
      <c r="J312" s="1" t="s">
        <v>4526</v>
      </c>
      <c r="M312" s="18" t="s">
        <v>4527</v>
      </c>
      <c r="N312" s="18"/>
      <c r="AB312" s="2"/>
      <c r="AC312" s="3"/>
    </row>
    <row r="313" spans="1:67" s="1" customFormat="1" ht="15" x14ac:dyDescent="0.25">
      <c r="A313" s="6" t="s">
        <v>41</v>
      </c>
      <c r="D313" s="2"/>
      <c r="E313" s="2"/>
      <c r="H313" s="1" t="s">
        <v>481</v>
      </c>
      <c r="I313" s="1" t="s">
        <v>1277</v>
      </c>
      <c r="J313" s="1" t="s">
        <v>4528</v>
      </c>
      <c r="M313" s="18" t="s">
        <v>4529</v>
      </c>
      <c r="N313" s="18"/>
      <c r="T313" s="6"/>
      <c r="AB313" s="2"/>
      <c r="AC313" s="3"/>
    </row>
    <row r="314" spans="1:67" s="1" customFormat="1" ht="15" x14ac:dyDescent="0.25">
      <c r="D314" s="2"/>
      <c r="E314" s="2"/>
      <c r="H314" s="1" t="s">
        <v>3158</v>
      </c>
      <c r="I314" s="1" t="s">
        <v>4530</v>
      </c>
      <c r="J314" s="1" t="s">
        <v>4531</v>
      </c>
      <c r="L314" s="1" t="s">
        <v>4532</v>
      </c>
      <c r="M314" s="18" t="s">
        <v>4534</v>
      </c>
      <c r="N314" s="18"/>
      <c r="O314" s="1" t="s">
        <v>4533</v>
      </c>
      <c r="P314" s="1" t="s">
        <v>3182</v>
      </c>
      <c r="Q314" s="1" t="s">
        <v>296</v>
      </c>
      <c r="R314" s="1">
        <v>85295</v>
      </c>
      <c r="S314" s="1" t="s">
        <v>4712</v>
      </c>
      <c r="AD314" s="2" t="s">
        <v>4535</v>
      </c>
      <c r="AE314" s="3"/>
      <c r="AF314" s="1" t="s">
        <v>2564</v>
      </c>
      <c r="BC314" s="1">
        <f>COUNTA(AG314:BB314)</f>
        <v>0</v>
      </c>
    </row>
    <row r="315" spans="1:67" s="1" customFormat="1" ht="15" x14ac:dyDescent="0.25">
      <c r="D315" s="2"/>
      <c r="E315" s="2"/>
      <c r="H315" s="1" t="s">
        <v>481</v>
      </c>
      <c r="I315" s="1" t="s">
        <v>4536</v>
      </c>
      <c r="J315" s="1" t="s">
        <v>4537</v>
      </c>
      <c r="L315" s="1" t="s">
        <v>4538</v>
      </c>
      <c r="M315" s="18" t="s">
        <v>4540</v>
      </c>
      <c r="N315" s="18"/>
      <c r="O315" s="1" t="s">
        <v>4539</v>
      </c>
      <c r="P315" s="1" t="s">
        <v>488</v>
      </c>
      <c r="Q315" s="1" t="s">
        <v>296</v>
      </c>
      <c r="R315" s="1">
        <v>85207</v>
      </c>
      <c r="S315" s="1" t="s">
        <v>4213</v>
      </c>
      <c r="AD315" s="2"/>
      <c r="AE315" s="3"/>
      <c r="AF315" s="1" t="s">
        <v>2564</v>
      </c>
      <c r="BC315" s="1">
        <f>COUNTA(AG315:BB315)</f>
        <v>0</v>
      </c>
    </row>
    <row r="316" spans="1:67" s="1" customFormat="1" ht="15" x14ac:dyDescent="0.25">
      <c r="D316" s="2"/>
      <c r="E316" s="2"/>
      <c r="G316" s="1" t="s">
        <v>3161</v>
      </c>
      <c r="H316" s="1" t="s">
        <v>3158</v>
      </c>
      <c r="I316" s="1" t="s">
        <v>4429</v>
      </c>
      <c r="J316" s="1" t="s">
        <v>4430</v>
      </c>
      <c r="L316" s="1" t="s">
        <v>4432</v>
      </c>
      <c r="M316" s="18" t="s">
        <v>4431</v>
      </c>
      <c r="N316" s="18"/>
      <c r="O316" s="1" t="s">
        <v>4433</v>
      </c>
      <c r="P316" s="1" t="s">
        <v>4434</v>
      </c>
      <c r="Q316" s="1" t="s">
        <v>4435</v>
      </c>
      <c r="R316" s="1">
        <v>57301</v>
      </c>
      <c r="S316" s="1" t="s">
        <v>4213</v>
      </c>
      <c r="AB316" s="1" t="s">
        <v>3175</v>
      </c>
      <c r="AC316" s="1" t="s">
        <v>3161</v>
      </c>
      <c r="AD316" s="2" t="s">
        <v>4428</v>
      </c>
      <c r="AE316" s="3" t="s">
        <v>3161</v>
      </c>
      <c r="AF316" s="1" t="s">
        <v>2388</v>
      </c>
      <c r="BC316" s="1">
        <f>COUNTA(AG316:BB316)</f>
        <v>0</v>
      </c>
    </row>
    <row r="317" spans="1:67" s="1" customFormat="1" ht="15" x14ac:dyDescent="0.25">
      <c r="A317" s="6">
        <v>42670</v>
      </c>
      <c r="B317" s="14">
        <v>43419</v>
      </c>
      <c r="D317" s="6">
        <v>42670</v>
      </c>
      <c r="E317" s="2" t="s">
        <v>4712</v>
      </c>
      <c r="H317" s="1" t="s">
        <v>481</v>
      </c>
      <c r="I317" s="1" t="s">
        <v>466</v>
      </c>
      <c r="J317" s="1" t="s">
        <v>1152</v>
      </c>
      <c r="L317" s="1" t="s">
        <v>5088</v>
      </c>
      <c r="M317" s="18" t="s">
        <v>464</v>
      </c>
      <c r="N317" s="18"/>
      <c r="O317" s="1" t="s">
        <v>465</v>
      </c>
      <c r="P317" s="1" t="s">
        <v>5031</v>
      </c>
      <c r="Q317" s="1" t="s">
        <v>296</v>
      </c>
      <c r="R317" s="1">
        <v>85120</v>
      </c>
      <c r="Z317" s="2"/>
      <c r="AA317" s="3"/>
      <c r="AD317" s="1" t="s">
        <v>5087</v>
      </c>
      <c r="AR317" s="1" t="s">
        <v>1447</v>
      </c>
      <c r="AT317" s="1" t="s">
        <v>1447</v>
      </c>
      <c r="BC317" s="1">
        <f>COUNTA(AG317:BB317)</f>
        <v>2</v>
      </c>
    </row>
    <row r="318" spans="1:67" s="1" customFormat="1" ht="15" x14ac:dyDescent="0.25">
      <c r="A318" s="6">
        <v>42670</v>
      </c>
      <c r="B318" s="14">
        <v>43419</v>
      </c>
      <c r="D318" s="6">
        <v>42670</v>
      </c>
      <c r="E318" s="2" t="s">
        <v>4712</v>
      </c>
      <c r="H318" s="1" t="s">
        <v>3158</v>
      </c>
      <c r="I318" s="1" t="s">
        <v>2018</v>
      </c>
      <c r="J318" s="1" t="s">
        <v>781</v>
      </c>
      <c r="L318" s="1" t="s">
        <v>5088</v>
      </c>
      <c r="M318" s="18" t="s">
        <v>464</v>
      </c>
      <c r="N318" s="18"/>
      <c r="O318" s="1" t="s">
        <v>465</v>
      </c>
      <c r="P318" s="1" t="s">
        <v>5031</v>
      </c>
      <c r="Q318" s="1" t="s">
        <v>296</v>
      </c>
      <c r="R318" s="1">
        <v>85120</v>
      </c>
      <c r="Z318" s="2"/>
      <c r="AA318" s="3"/>
      <c r="AD318" s="1" t="s">
        <v>466</v>
      </c>
      <c r="AR318" s="1" t="s">
        <v>1447</v>
      </c>
      <c r="AT318" s="1" t="s">
        <v>1447</v>
      </c>
      <c r="BC318" s="1">
        <f>COUNTA(AG318:BB318)</f>
        <v>2</v>
      </c>
    </row>
    <row r="319" spans="1:67" s="1" customFormat="1" ht="15" x14ac:dyDescent="0.25">
      <c r="A319" s="6">
        <v>42733</v>
      </c>
      <c r="D319" s="6">
        <v>42733</v>
      </c>
      <c r="E319" s="2"/>
      <c r="H319" s="1" t="s">
        <v>481</v>
      </c>
      <c r="I319" s="1" t="s">
        <v>1547</v>
      </c>
      <c r="J319" s="1" t="s">
        <v>5062</v>
      </c>
      <c r="M319" s="18" t="s">
        <v>720</v>
      </c>
      <c r="N319" s="18"/>
      <c r="AB319" s="2"/>
      <c r="AC319" s="3"/>
      <c r="AD319" s="1" t="s">
        <v>4632</v>
      </c>
    </row>
    <row r="320" spans="1:67" s="1" customFormat="1" ht="15" x14ac:dyDescent="0.25">
      <c r="A320" s="1" t="s">
        <v>4810</v>
      </c>
      <c r="D320" s="2"/>
      <c r="E320" s="2"/>
      <c r="G320" s="1" t="s">
        <v>3162</v>
      </c>
      <c r="H320" s="1" t="s">
        <v>481</v>
      </c>
      <c r="I320" s="1" t="s">
        <v>3190</v>
      </c>
      <c r="J320" s="1" t="s">
        <v>3257</v>
      </c>
      <c r="L320" s="1" t="s">
        <v>3258</v>
      </c>
      <c r="M320" s="18"/>
      <c r="N320" s="18"/>
      <c r="O320" s="1" t="s">
        <v>3259</v>
      </c>
      <c r="P320" s="1" t="s">
        <v>488</v>
      </c>
      <c r="Q320" s="1" t="s">
        <v>296</v>
      </c>
      <c r="R320" s="1">
        <v>85205</v>
      </c>
      <c r="AB320" s="1" t="s">
        <v>3160</v>
      </c>
      <c r="AC320" s="1" t="s">
        <v>3189</v>
      </c>
      <c r="AD320" s="2" t="s">
        <v>3191</v>
      </c>
      <c r="AE320" s="3" t="s">
        <v>3161</v>
      </c>
    </row>
    <row r="321" spans="1:55" s="1" customFormat="1" ht="15" x14ac:dyDescent="0.25">
      <c r="D321" s="2"/>
      <c r="E321" s="2"/>
      <c r="H321" s="1" t="s">
        <v>3158</v>
      </c>
      <c r="I321" s="1" t="s">
        <v>4541</v>
      </c>
      <c r="J321" s="1" t="s">
        <v>4542</v>
      </c>
      <c r="M321" s="18"/>
      <c r="N321" s="18"/>
      <c r="AD321" s="2"/>
      <c r="AE321" s="3" t="s">
        <v>3161</v>
      </c>
      <c r="BC321" s="1">
        <f t="shared" ref="BC321:BC329" si="18">COUNTA(AG321:BB321)</f>
        <v>0</v>
      </c>
    </row>
    <row r="322" spans="1:55" s="1" customFormat="1" ht="15" x14ac:dyDescent="0.25">
      <c r="A322" s="8"/>
      <c r="D322" s="6"/>
      <c r="E322" s="2"/>
      <c r="H322" s="1" t="s">
        <v>481</v>
      </c>
      <c r="I322" s="1" t="s">
        <v>213</v>
      </c>
      <c r="J322" s="1" t="s">
        <v>3624</v>
      </c>
      <c r="M322" s="18"/>
      <c r="N322" s="18"/>
      <c r="Z322" s="2"/>
      <c r="AA322" s="3"/>
      <c r="AW322" s="1" t="s">
        <v>3162</v>
      </c>
      <c r="BC322" s="1">
        <f t="shared" si="18"/>
        <v>1</v>
      </c>
    </row>
    <row r="323" spans="1:55" s="1" customFormat="1" ht="15" x14ac:dyDescent="0.25">
      <c r="A323" s="8"/>
      <c r="B323" s="14">
        <v>43405</v>
      </c>
      <c r="C323" s="14">
        <v>43041</v>
      </c>
      <c r="D323" s="6">
        <v>42670</v>
      </c>
      <c r="E323" s="2"/>
      <c r="F323" s="1" t="s">
        <v>297</v>
      </c>
      <c r="G323" s="1" t="s">
        <v>3162</v>
      </c>
      <c r="H323" s="1" t="s">
        <v>3158</v>
      </c>
      <c r="I323" s="1" t="s">
        <v>3260</v>
      </c>
      <c r="J323" s="1" t="s">
        <v>707</v>
      </c>
      <c r="K323" s="1">
        <v>1</v>
      </c>
      <c r="L323" s="1" t="s">
        <v>345</v>
      </c>
      <c r="M323" s="18"/>
      <c r="N323" s="18"/>
      <c r="O323" s="1" t="s">
        <v>346</v>
      </c>
      <c r="P323" s="1" t="s">
        <v>488</v>
      </c>
      <c r="Q323" s="1" t="s">
        <v>296</v>
      </c>
      <c r="R323" s="1" t="s">
        <v>486</v>
      </c>
      <c r="AB323" s="1" t="s">
        <v>3196</v>
      </c>
      <c r="AC323" s="1" t="s">
        <v>3189</v>
      </c>
      <c r="AD323" s="2" t="s">
        <v>540</v>
      </c>
      <c r="AE323" s="3" t="s">
        <v>3161</v>
      </c>
      <c r="AG323" s="1" t="s">
        <v>3158</v>
      </c>
      <c r="AH323" s="1" t="s">
        <v>3158</v>
      </c>
      <c r="AI323" s="1" t="s">
        <v>3158</v>
      </c>
      <c r="AJ323" s="1" t="s">
        <v>3158</v>
      </c>
      <c r="AK323" s="1" t="s">
        <v>3158</v>
      </c>
      <c r="AL323" s="1" t="s">
        <v>3158</v>
      </c>
      <c r="AM323" s="1" t="s">
        <v>3158</v>
      </c>
      <c r="AN323" s="1" t="s">
        <v>3158</v>
      </c>
      <c r="AO323" s="1" t="s">
        <v>3158</v>
      </c>
      <c r="AP323" s="1" t="s">
        <v>3158</v>
      </c>
      <c r="AQ323" s="1" t="s">
        <v>3158</v>
      </c>
      <c r="AR323" s="1" t="s">
        <v>3158</v>
      </c>
      <c r="AS323" s="1" t="s">
        <v>3158</v>
      </c>
      <c r="AU323" s="1" t="s">
        <v>3158</v>
      </c>
      <c r="AV323" s="1" t="s">
        <v>3158</v>
      </c>
      <c r="AW323" s="1" t="s">
        <v>3158</v>
      </c>
      <c r="AX323" s="1" t="s">
        <v>3158</v>
      </c>
      <c r="AY323" s="1" t="s">
        <v>3158</v>
      </c>
      <c r="AZ323" s="1" t="s">
        <v>3158</v>
      </c>
      <c r="BA323" s="1" t="s">
        <v>3158</v>
      </c>
      <c r="BB323" s="1" t="s">
        <v>3158</v>
      </c>
      <c r="BC323" s="1">
        <f t="shared" si="18"/>
        <v>21</v>
      </c>
    </row>
    <row r="324" spans="1:55" s="1" customFormat="1" ht="15" x14ac:dyDescent="0.25">
      <c r="D324" s="2"/>
      <c r="E324" s="2"/>
      <c r="H324" s="1" t="s">
        <v>3158</v>
      </c>
      <c r="I324" s="1" t="s">
        <v>3622</v>
      </c>
      <c r="J324" s="1" t="s">
        <v>3311</v>
      </c>
      <c r="M324" s="18" t="s">
        <v>3623</v>
      </c>
      <c r="N324" s="18"/>
      <c r="S324" s="1" t="s">
        <v>4213</v>
      </c>
      <c r="T324" s="1" t="s">
        <v>4712</v>
      </c>
      <c r="AD324" s="2"/>
      <c r="AE324" s="3"/>
      <c r="AF324" s="1" t="s">
        <v>2388</v>
      </c>
      <c r="BC324" s="1">
        <f t="shared" si="18"/>
        <v>0</v>
      </c>
    </row>
    <row r="325" spans="1:55" s="1" customFormat="1" ht="15" x14ac:dyDescent="0.25">
      <c r="D325" s="2"/>
      <c r="E325" s="2"/>
      <c r="H325" s="1" t="s">
        <v>3158</v>
      </c>
      <c r="I325" s="1" t="s">
        <v>3287</v>
      </c>
      <c r="J325" s="1" t="s">
        <v>3288</v>
      </c>
      <c r="M325" s="18"/>
      <c r="N325" s="18"/>
      <c r="AD325" s="2"/>
      <c r="AE325" s="3"/>
      <c r="AI325" s="1" t="s">
        <v>3162</v>
      </c>
      <c r="BC325" s="1">
        <f t="shared" si="18"/>
        <v>1</v>
      </c>
    </row>
    <row r="326" spans="1:55" s="1" customFormat="1" ht="15" x14ac:dyDescent="0.25">
      <c r="C326" s="14"/>
      <c r="D326" s="6"/>
      <c r="E326" s="2"/>
      <c r="H326" s="1" t="s">
        <v>3158</v>
      </c>
      <c r="I326" s="1" t="s">
        <v>1453</v>
      </c>
      <c r="J326" s="1" t="s">
        <v>4578</v>
      </c>
      <c r="M326" s="18"/>
      <c r="N326" s="18"/>
      <c r="AD326" s="2"/>
      <c r="AE326" s="3"/>
      <c r="AK326" s="1" t="s">
        <v>3162</v>
      </c>
      <c r="BC326" s="1">
        <f t="shared" si="18"/>
        <v>1</v>
      </c>
    </row>
    <row r="327" spans="1:55" s="1" customFormat="1" ht="15" x14ac:dyDescent="0.25">
      <c r="D327" s="2"/>
      <c r="E327" s="2"/>
      <c r="H327" s="1" t="s">
        <v>3158</v>
      </c>
      <c r="I327" s="1" t="s">
        <v>4543</v>
      </c>
      <c r="J327" s="1" t="s">
        <v>4544</v>
      </c>
      <c r="M327" s="18"/>
      <c r="N327" s="18"/>
      <c r="AB327" s="2" t="s">
        <v>3379</v>
      </c>
      <c r="AC327" s="3"/>
      <c r="BC327" s="1">
        <f t="shared" si="18"/>
        <v>0</v>
      </c>
    </row>
    <row r="328" spans="1:55" s="1" customFormat="1" ht="15" x14ac:dyDescent="0.25">
      <c r="C328" s="14">
        <v>43041</v>
      </c>
      <c r="D328" s="6"/>
      <c r="E328" s="2"/>
      <c r="H328" s="1" t="s">
        <v>283</v>
      </c>
      <c r="I328" s="1" t="s">
        <v>59</v>
      </c>
      <c r="J328" s="1" t="s">
        <v>449</v>
      </c>
      <c r="L328" s="1" t="s">
        <v>60</v>
      </c>
      <c r="M328" s="4" t="s">
        <v>61</v>
      </c>
      <c r="N328" s="4"/>
      <c r="O328" s="1" t="s">
        <v>2242</v>
      </c>
      <c r="P328" s="1" t="s">
        <v>488</v>
      </c>
      <c r="Q328" s="1" t="s">
        <v>3193</v>
      </c>
      <c r="R328" s="1">
        <v>85215</v>
      </c>
      <c r="AB328" s="2"/>
      <c r="AC328" s="3"/>
      <c r="AG328" s="1" t="s">
        <v>481</v>
      </c>
      <c r="BC328" s="1">
        <f t="shared" si="18"/>
        <v>1</v>
      </c>
    </row>
    <row r="329" spans="1:55" s="1" customFormat="1" ht="15" x14ac:dyDescent="0.25">
      <c r="A329" s="8"/>
      <c r="C329" s="14">
        <v>43111</v>
      </c>
      <c r="D329" s="6">
        <v>42740</v>
      </c>
      <c r="E329" s="2"/>
      <c r="G329" s="1" t="s">
        <v>3161</v>
      </c>
      <c r="H329" s="1" t="s">
        <v>3158</v>
      </c>
      <c r="I329" s="1" t="s">
        <v>4805</v>
      </c>
      <c r="J329" s="1" t="s">
        <v>2983</v>
      </c>
      <c r="L329" s="1" t="s">
        <v>3927</v>
      </c>
      <c r="M329" s="4" t="s">
        <v>4</v>
      </c>
      <c r="N329" s="4"/>
      <c r="O329" s="1" t="s">
        <v>3067</v>
      </c>
      <c r="P329" s="1" t="s">
        <v>5031</v>
      </c>
      <c r="Q329" s="1" t="s">
        <v>296</v>
      </c>
      <c r="R329" s="1">
        <v>85219</v>
      </c>
      <c r="AD329" s="1" t="s">
        <v>3459</v>
      </c>
      <c r="AE329" s="3"/>
      <c r="AP329" s="1" t="s">
        <v>481</v>
      </c>
      <c r="AQ329" s="1" t="s">
        <v>481</v>
      </c>
      <c r="AR329" s="1" t="s">
        <v>481</v>
      </c>
      <c r="BC329" s="1">
        <f t="shared" si="18"/>
        <v>3</v>
      </c>
    </row>
    <row r="330" spans="1:55" s="1" customFormat="1" ht="15" x14ac:dyDescent="0.25">
      <c r="A330" s="1" t="s">
        <v>4969</v>
      </c>
      <c r="D330" s="6"/>
      <c r="E330" s="2"/>
      <c r="G330" s="1" t="s">
        <v>3161</v>
      </c>
      <c r="H330" s="1" t="s">
        <v>3158</v>
      </c>
      <c r="I330" s="1" t="s">
        <v>4805</v>
      </c>
      <c r="J330" s="1" t="s">
        <v>2983</v>
      </c>
      <c r="L330" s="1" t="s">
        <v>3927</v>
      </c>
      <c r="M330" s="18" t="s">
        <v>3928</v>
      </c>
      <c r="N330" s="18"/>
      <c r="O330" s="1" t="s">
        <v>2943</v>
      </c>
      <c r="P330" s="1" t="s">
        <v>4981</v>
      </c>
      <c r="Q330" s="1" t="s">
        <v>3575</v>
      </c>
      <c r="AD330" s="1" t="s">
        <v>3459</v>
      </c>
      <c r="AE330" s="3"/>
    </row>
    <row r="331" spans="1:55" s="1" customFormat="1" ht="15" x14ac:dyDescent="0.25">
      <c r="A331" s="8"/>
      <c r="C331" s="14">
        <v>43111</v>
      </c>
      <c r="D331" s="6">
        <v>42740</v>
      </c>
      <c r="E331" s="2"/>
      <c r="G331" s="1" t="s">
        <v>3161</v>
      </c>
      <c r="H331" s="1" t="s">
        <v>481</v>
      </c>
      <c r="I331" s="1" t="s">
        <v>4805</v>
      </c>
      <c r="J331" s="1" t="s">
        <v>4806</v>
      </c>
      <c r="L331" s="1" t="s">
        <v>3927</v>
      </c>
      <c r="M331" s="4" t="s">
        <v>4</v>
      </c>
      <c r="N331" s="4"/>
      <c r="O331" s="1" t="s">
        <v>3067</v>
      </c>
      <c r="P331" s="1" t="s">
        <v>5031</v>
      </c>
      <c r="Q331" s="1" t="s">
        <v>296</v>
      </c>
      <c r="R331" s="1">
        <v>85219</v>
      </c>
      <c r="AD331" s="1" t="s">
        <v>3311</v>
      </c>
      <c r="AE331" s="3"/>
      <c r="AP331" s="1" t="s">
        <v>481</v>
      </c>
      <c r="AQ331" s="1" t="s">
        <v>481</v>
      </c>
      <c r="AR331" s="1" t="s">
        <v>481</v>
      </c>
      <c r="BC331" s="1">
        <f>COUNTA(AG331:BB331)</f>
        <v>3</v>
      </c>
    </row>
    <row r="332" spans="1:55" s="1" customFormat="1" ht="15" x14ac:dyDescent="0.25">
      <c r="A332" s="1" t="s">
        <v>4969</v>
      </c>
      <c r="D332" s="6"/>
      <c r="E332" s="2"/>
      <c r="G332" s="1" t="s">
        <v>3161</v>
      </c>
      <c r="H332" s="1" t="s">
        <v>481</v>
      </c>
      <c r="I332" s="1" t="s">
        <v>4805</v>
      </c>
      <c r="J332" s="1" t="s">
        <v>4806</v>
      </c>
      <c r="L332" s="1" t="s">
        <v>3927</v>
      </c>
      <c r="M332" s="18" t="s">
        <v>3928</v>
      </c>
      <c r="N332" s="18"/>
      <c r="O332" s="1" t="s">
        <v>2943</v>
      </c>
      <c r="P332" s="1" t="s">
        <v>4981</v>
      </c>
      <c r="Q332" s="1" t="s">
        <v>3575</v>
      </c>
      <c r="AD332" s="1" t="s">
        <v>3311</v>
      </c>
      <c r="AE332" s="3"/>
    </row>
    <row r="333" spans="1:55" s="1" customFormat="1" ht="15" x14ac:dyDescent="0.25">
      <c r="C333" s="14"/>
      <c r="D333" s="6"/>
      <c r="E333" s="2"/>
      <c r="H333" s="1" t="s">
        <v>481</v>
      </c>
      <c r="I333" s="1" t="s">
        <v>559</v>
      </c>
      <c r="J333" s="1" t="s">
        <v>786</v>
      </c>
      <c r="M333" s="18"/>
      <c r="N333" s="18"/>
      <c r="AD333" s="2"/>
      <c r="AE333" s="3"/>
      <c r="AP333" s="1" t="s">
        <v>3162</v>
      </c>
      <c r="BC333" s="1">
        <f t="shared" ref="BC333:BC338" si="19">COUNTA(AG333:BB333)</f>
        <v>1</v>
      </c>
    </row>
    <row r="334" spans="1:55" s="1" customFormat="1" ht="15" x14ac:dyDescent="0.25">
      <c r="D334" s="2"/>
      <c r="E334" s="2"/>
      <c r="H334" s="1" t="s">
        <v>481</v>
      </c>
      <c r="I334" s="1" t="s">
        <v>347</v>
      </c>
      <c r="J334" s="1" t="s">
        <v>348</v>
      </c>
      <c r="L334" s="1" t="s">
        <v>349</v>
      </c>
      <c r="M334" s="18"/>
      <c r="N334" s="18"/>
      <c r="O334" s="1" t="s">
        <v>350</v>
      </c>
      <c r="P334" s="1" t="s">
        <v>488</v>
      </c>
      <c r="Q334" s="1" t="s">
        <v>296</v>
      </c>
      <c r="R334" s="1">
        <v>85120</v>
      </c>
      <c r="AB334" s="2"/>
      <c r="AC334" s="3"/>
      <c r="BC334" s="1">
        <f t="shared" si="19"/>
        <v>0</v>
      </c>
    </row>
    <row r="335" spans="1:55" s="1" customFormat="1" ht="15" x14ac:dyDescent="0.25">
      <c r="A335" s="8"/>
      <c r="C335" s="14">
        <v>43041</v>
      </c>
      <c r="D335" s="6">
        <v>42656</v>
      </c>
      <c r="E335" s="2"/>
      <c r="G335" s="1" t="s">
        <v>3162</v>
      </c>
      <c r="H335" s="1" t="s">
        <v>3158</v>
      </c>
      <c r="I335" s="1" t="s">
        <v>1250</v>
      </c>
      <c r="J335" s="1" t="s">
        <v>2690</v>
      </c>
      <c r="K335" s="1">
        <v>1</v>
      </c>
      <c r="L335" s="1" t="s">
        <v>1249</v>
      </c>
      <c r="M335" s="4" t="s">
        <v>3394</v>
      </c>
      <c r="N335" s="4"/>
      <c r="O335" s="1" t="s">
        <v>2688</v>
      </c>
      <c r="P335" s="1" t="s">
        <v>3182</v>
      </c>
      <c r="Q335" s="1" t="s">
        <v>296</v>
      </c>
      <c r="R335" s="1">
        <v>85234</v>
      </c>
      <c r="S335" s="1" t="s">
        <v>4213</v>
      </c>
      <c r="U335" s="1">
        <v>1</v>
      </c>
      <c r="V335" s="1" t="s">
        <v>3357</v>
      </c>
      <c r="AD335" s="2"/>
      <c r="AE335" s="3"/>
      <c r="AF335" s="1" t="s">
        <v>2388</v>
      </c>
      <c r="AG335" s="1" t="s">
        <v>481</v>
      </c>
      <c r="AI335" s="1" t="s">
        <v>481</v>
      </c>
      <c r="AJ335" s="1" t="s">
        <v>481</v>
      </c>
      <c r="AK335" s="1" t="s">
        <v>481</v>
      </c>
      <c r="AL335" s="1" t="s">
        <v>481</v>
      </c>
      <c r="AM335" s="1" t="s">
        <v>481</v>
      </c>
      <c r="AN335" s="1" t="s">
        <v>481</v>
      </c>
      <c r="AO335" s="1" t="s">
        <v>481</v>
      </c>
      <c r="AP335" s="1" t="s">
        <v>481</v>
      </c>
      <c r="AR335" s="1" t="s">
        <v>481</v>
      </c>
      <c r="AS335" s="1" t="s">
        <v>481</v>
      </c>
      <c r="AT335" s="1" t="s">
        <v>481</v>
      </c>
      <c r="AU335" s="1" t="s">
        <v>481</v>
      </c>
      <c r="AY335" s="1" t="s">
        <v>481</v>
      </c>
      <c r="AZ335" s="1" t="s">
        <v>481</v>
      </c>
      <c r="BA335" s="1" t="s">
        <v>481</v>
      </c>
      <c r="BB335" s="1" t="s">
        <v>481</v>
      </c>
      <c r="BC335" s="1">
        <f t="shared" si="19"/>
        <v>17</v>
      </c>
    </row>
    <row r="336" spans="1:55" s="1" customFormat="1" ht="15" x14ac:dyDescent="0.25">
      <c r="D336" s="6"/>
      <c r="E336" s="2"/>
      <c r="G336" s="1" t="s">
        <v>3161</v>
      </c>
      <c r="H336" s="1" t="s">
        <v>3158</v>
      </c>
      <c r="I336" s="1" t="s">
        <v>4952</v>
      </c>
      <c r="J336" s="1" t="s">
        <v>4578</v>
      </c>
      <c r="L336" s="1" t="s">
        <v>4953</v>
      </c>
      <c r="M336" s="18" t="s">
        <v>4954</v>
      </c>
      <c r="N336" s="18"/>
      <c r="O336" s="1" t="s">
        <v>4955</v>
      </c>
      <c r="P336" s="1" t="s">
        <v>4956</v>
      </c>
      <c r="Q336" s="1" t="s">
        <v>647</v>
      </c>
      <c r="S336" s="1" t="s">
        <v>4712</v>
      </c>
      <c r="U336" s="1">
        <v>0</v>
      </c>
      <c r="AE336" s="3"/>
      <c r="AF336" s="1" t="s">
        <v>2392</v>
      </c>
      <c r="BC336" s="1">
        <f t="shared" si="19"/>
        <v>0</v>
      </c>
    </row>
    <row r="337" spans="1:67" s="1" customFormat="1" ht="15" x14ac:dyDescent="0.25">
      <c r="D337" s="6"/>
      <c r="E337" s="2"/>
      <c r="G337" s="1" t="s">
        <v>3161</v>
      </c>
      <c r="H337" s="1" t="s">
        <v>481</v>
      </c>
      <c r="I337" s="1" t="s">
        <v>4952</v>
      </c>
      <c r="J337" s="1" t="s">
        <v>5004</v>
      </c>
      <c r="L337" s="1" t="s">
        <v>4953</v>
      </c>
      <c r="M337" s="18" t="s">
        <v>4954</v>
      </c>
      <c r="N337" s="18"/>
      <c r="O337" s="1" t="s">
        <v>4955</v>
      </c>
      <c r="P337" s="1" t="s">
        <v>4956</v>
      </c>
      <c r="Q337" s="1" t="s">
        <v>647</v>
      </c>
      <c r="S337" s="1" t="s">
        <v>4213</v>
      </c>
      <c r="T337" s="1" t="s">
        <v>4712</v>
      </c>
      <c r="U337" s="1">
        <v>0</v>
      </c>
      <c r="AE337" s="3"/>
      <c r="AF337" s="1" t="s">
        <v>2388</v>
      </c>
      <c r="BC337" s="1">
        <f t="shared" si="19"/>
        <v>0</v>
      </c>
    </row>
    <row r="338" spans="1:67" s="1" customFormat="1" ht="15" x14ac:dyDescent="0.25">
      <c r="A338" s="6" t="s">
        <v>4018</v>
      </c>
      <c r="D338" s="6" t="s">
        <v>4018</v>
      </c>
      <c r="E338" s="2"/>
      <c r="H338" s="1" t="s">
        <v>481</v>
      </c>
      <c r="I338" s="1" t="s">
        <v>2061</v>
      </c>
      <c r="J338" s="1" t="s">
        <v>4750</v>
      </c>
      <c r="M338" s="18"/>
      <c r="N338" s="18"/>
      <c r="AB338" s="2"/>
      <c r="AC338" s="3"/>
      <c r="BC338" s="1">
        <f t="shared" si="19"/>
        <v>0</v>
      </c>
    </row>
    <row r="339" spans="1:67" s="1" customFormat="1" ht="15" x14ac:dyDescent="0.25">
      <c r="A339" s="1" t="s">
        <v>4602</v>
      </c>
      <c r="D339" s="6"/>
      <c r="E339" s="2"/>
      <c r="H339" s="1" t="s">
        <v>3158</v>
      </c>
      <c r="I339" s="1" t="s">
        <v>2061</v>
      </c>
      <c r="J339" s="1" t="s">
        <v>3786</v>
      </c>
      <c r="L339" s="1" t="s">
        <v>5177</v>
      </c>
      <c r="M339" s="18" t="s">
        <v>5178</v>
      </c>
      <c r="N339" s="18"/>
      <c r="O339" s="1" t="s">
        <v>3599</v>
      </c>
      <c r="AB339" s="2"/>
      <c r="AC339" s="3"/>
    </row>
    <row r="340" spans="1:67" s="1" customFormat="1" ht="15" x14ac:dyDescent="0.25">
      <c r="D340" s="6"/>
      <c r="E340" s="2"/>
      <c r="H340" s="1" t="s">
        <v>3158</v>
      </c>
      <c r="I340" s="1" t="s">
        <v>2061</v>
      </c>
      <c r="J340" s="1" t="s">
        <v>954</v>
      </c>
      <c r="M340" s="18"/>
      <c r="N340" s="18"/>
      <c r="AB340" s="2"/>
      <c r="AC340" s="3"/>
      <c r="BC340" s="1">
        <f>COUNTA(AG340:BB340)</f>
        <v>0</v>
      </c>
    </row>
    <row r="341" spans="1:67" s="1" customFormat="1" ht="15" x14ac:dyDescent="0.25">
      <c r="D341" s="2"/>
      <c r="E341" s="2"/>
      <c r="H341" s="1" t="s">
        <v>3158</v>
      </c>
      <c r="I341" s="1" t="s">
        <v>2144</v>
      </c>
      <c r="J341" s="1" t="s">
        <v>4430</v>
      </c>
      <c r="L341" s="1" t="s">
        <v>4545</v>
      </c>
      <c r="M341" s="18"/>
      <c r="N341" s="18"/>
      <c r="O341" s="1" t="s">
        <v>4546</v>
      </c>
      <c r="P341" s="1" t="s">
        <v>5031</v>
      </c>
      <c r="Q341" s="1" t="s">
        <v>296</v>
      </c>
      <c r="R341" s="1" t="s">
        <v>2769</v>
      </c>
      <c r="AB341" s="2"/>
      <c r="AC341" s="3"/>
      <c r="BC341" s="1">
        <f>COUNTA(AG341:BB341)</f>
        <v>0</v>
      </c>
    </row>
    <row r="342" spans="1:67" s="1" customFormat="1" ht="15" x14ac:dyDescent="0.25">
      <c r="D342" s="2"/>
      <c r="E342" s="2"/>
      <c r="H342" s="1" t="s">
        <v>481</v>
      </c>
      <c r="I342" s="1" t="s">
        <v>1401</v>
      </c>
      <c r="J342" s="2" t="s">
        <v>358</v>
      </c>
      <c r="M342" s="18"/>
      <c r="N342" s="18"/>
      <c r="AD342" s="1" t="s">
        <v>1403</v>
      </c>
      <c r="AE342" s="3"/>
      <c r="AU342" s="1" t="s">
        <v>3162</v>
      </c>
      <c r="BC342" s="1">
        <f>COUNTA(AG342:BB342)</f>
        <v>1</v>
      </c>
    </row>
    <row r="343" spans="1:67" s="1" customFormat="1" ht="15" x14ac:dyDescent="0.25">
      <c r="A343" s="6">
        <v>42691</v>
      </c>
      <c r="D343" s="6">
        <v>42691</v>
      </c>
      <c r="E343" s="2"/>
      <c r="G343" s="1" t="s">
        <v>3161</v>
      </c>
      <c r="H343" s="1" t="s">
        <v>481</v>
      </c>
      <c r="I343" s="1" t="s">
        <v>351</v>
      </c>
      <c r="J343" s="1" t="s">
        <v>708</v>
      </c>
      <c r="K343" s="1">
        <v>1</v>
      </c>
      <c r="L343" s="1" t="s">
        <v>2724</v>
      </c>
      <c r="M343" s="18" t="s">
        <v>495</v>
      </c>
      <c r="N343" s="18"/>
      <c r="O343" s="1" t="s">
        <v>354</v>
      </c>
      <c r="P343" s="1" t="s">
        <v>355</v>
      </c>
      <c r="Q343" s="1" t="s">
        <v>356</v>
      </c>
      <c r="R343" s="1">
        <v>58711</v>
      </c>
      <c r="S343" s="1" t="s">
        <v>4213</v>
      </c>
      <c r="AB343" s="1" t="s">
        <v>3196</v>
      </c>
      <c r="AC343" s="1" t="s">
        <v>3189</v>
      </c>
      <c r="AD343" s="1" t="s">
        <v>440</v>
      </c>
      <c r="AE343" s="3" t="s">
        <v>3161</v>
      </c>
      <c r="AF343" s="1" t="s">
        <v>2564</v>
      </c>
      <c r="BF343" s="1" t="s">
        <v>4712</v>
      </c>
      <c r="BH343" s="1" t="s">
        <v>5053</v>
      </c>
      <c r="BL343" s="1" t="s">
        <v>5053</v>
      </c>
      <c r="BN343" s="1" t="s">
        <v>5053</v>
      </c>
    </row>
    <row r="344" spans="1:67" s="1" customFormat="1" ht="15" x14ac:dyDescent="0.25">
      <c r="D344" s="2"/>
      <c r="E344" s="2"/>
      <c r="G344" s="1" t="s">
        <v>3161</v>
      </c>
      <c r="H344" s="1" t="s">
        <v>3158</v>
      </c>
      <c r="I344" s="1" t="s">
        <v>1899</v>
      </c>
      <c r="J344" s="1" t="s">
        <v>2161</v>
      </c>
      <c r="L344" s="1" t="s">
        <v>627</v>
      </c>
      <c r="M344" s="18" t="s">
        <v>621</v>
      </c>
      <c r="N344" s="18"/>
      <c r="O344" s="1" t="s">
        <v>4301</v>
      </c>
      <c r="P344" s="1" t="s">
        <v>4302</v>
      </c>
      <c r="Q344" s="1" t="s">
        <v>647</v>
      </c>
      <c r="R344" s="1" t="s">
        <v>4303</v>
      </c>
      <c r="S344" s="1" t="s">
        <v>4213</v>
      </c>
      <c r="AD344" s="2"/>
      <c r="AE344" s="3"/>
      <c r="AF344" s="1" t="s">
        <v>2388</v>
      </c>
      <c r="BC344" s="1">
        <f>COUNTA(AG344:BB344)</f>
        <v>0</v>
      </c>
    </row>
    <row r="345" spans="1:67" s="1" customFormat="1" ht="15" x14ac:dyDescent="0.25">
      <c r="A345" s="1" t="s">
        <v>2508</v>
      </c>
      <c r="D345" s="2"/>
      <c r="E345" s="2"/>
      <c r="G345" s="1" t="s">
        <v>3161</v>
      </c>
      <c r="H345" s="1" t="s">
        <v>3158</v>
      </c>
      <c r="I345" s="1" t="s">
        <v>1899</v>
      </c>
      <c r="J345" s="1" t="s">
        <v>5062</v>
      </c>
      <c r="L345" s="1" t="s">
        <v>4300</v>
      </c>
      <c r="M345" s="18" t="s">
        <v>628</v>
      </c>
      <c r="N345" s="18"/>
      <c r="O345" s="1" t="s">
        <v>4301</v>
      </c>
      <c r="P345" s="1" t="s">
        <v>4304</v>
      </c>
      <c r="Q345" s="1" t="s">
        <v>647</v>
      </c>
      <c r="R345" s="1" t="s">
        <v>4303</v>
      </c>
      <c r="AD345" s="2"/>
      <c r="AE345" s="3"/>
    </row>
    <row r="346" spans="1:67" s="1" customFormat="1" ht="15" x14ac:dyDescent="0.25">
      <c r="C346" s="14"/>
      <c r="D346" s="6"/>
      <c r="E346" s="2"/>
      <c r="H346" s="1" t="s">
        <v>481</v>
      </c>
      <c r="I346" s="1" t="s">
        <v>1507</v>
      </c>
      <c r="J346" s="1" t="s">
        <v>1508</v>
      </c>
      <c r="M346" s="18"/>
      <c r="N346" s="18"/>
      <c r="AD346" s="2"/>
      <c r="AE346" s="3"/>
      <c r="AO346" s="1" t="s">
        <v>3162</v>
      </c>
      <c r="AP346" s="1" t="s">
        <v>3162</v>
      </c>
      <c r="AU346" s="1" t="s">
        <v>3162</v>
      </c>
      <c r="BC346" s="1">
        <f t="shared" ref="BC346:BC351" si="20">COUNTA(AG346:BB346)</f>
        <v>3</v>
      </c>
    </row>
    <row r="347" spans="1:67" s="1" customFormat="1" ht="15" x14ac:dyDescent="0.25">
      <c r="C347" s="14"/>
      <c r="D347" s="6"/>
      <c r="E347" s="2"/>
      <c r="H347" s="1" t="s">
        <v>3158</v>
      </c>
      <c r="I347" s="1" t="s">
        <v>2787</v>
      </c>
      <c r="J347" s="1" t="s">
        <v>1282</v>
      </c>
      <c r="M347" s="18"/>
      <c r="N347" s="18"/>
      <c r="AD347" s="2"/>
      <c r="AE347" s="3"/>
      <c r="AO347" s="1" t="s">
        <v>3162</v>
      </c>
      <c r="AP347" s="1" t="s">
        <v>3162</v>
      </c>
      <c r="AU347" s="1" t="s">
        <v>3162</v>
      </c>
      <c r="BC347" s="1">
        <f t="shared" si="20"/>
        <v>3</v>
      </c>
    </row>
    <row r="348" spans="1:67" s="1" customFormat="1" ht="15" x14ac:dyDescent="0.25">
      <c r="D348" s="2"/>
      <c r="E348" s="2"/>
      <c r="G348" s="1" t="s">
        <v>3161</v>
      </c>
      <c r="H348" s="1" t="s">
        <v>481</v>
      </c>
      <c r="I348" s="1" t="s">
        <v>4547</v>
      </c>
      <c r="J348" s="1" t="s">
        <v>4548</v>
      </c>
      <c r="L348" s="1" t="s">
        <v>4549</v>
      </c>
      <c r="M348" s="18" t="s">
        <v>4551</v>
      </c>
      <c r="N348" s="18"/>
      <c r="O348" s="1" t="s">
        <v>4550</v>
      </c>
      <c r="P348" s="1" t="s">
        <v>488</v>
      </c>
      <c r="Q348" s="1" t="s">
        <v>296</v>
      </c>
      <c r="R348" s="1">
        <v>85205</v>
      </c>
      <c r="S348" s="1" t="s">
        <v>4712</v>
      </c>
      <c r="AD348" s="2"/>
      <c r="AE348" s="3"/>
      <c r="AF348" s="1" t="s">
        <v>2392</v>
      </c>
      <c r="BC348" s="1">
        <f t="shared" si="20"/>
        <v>0</v>
      </c>
    </row>
    <row r="349" spans="1:67" s="1" customFormat="1" ht="15" x14ac:dyDescent="0.25">
      <c r="A349" s="1" t="s">
        <v>1058</v>
      </c>
      <c r="D349" s="2"/>
      <c r="E349" s="2"/>
      <c r="H349" s="1" t="s">
        <v>3158</v>
      </c>
      <c r="I349" s="1" t="s">
        <v>4552</v>
      </c>
      <c r="J349" s="1" t="s">
        <v>2742</v>
      </c>
      <c r="M349" s="18"/>
      <c r="N349" s="18"/>
      <c r="AD349" s="1" t="s">
        <v>716</v>
      </c>
      <c r="AE349" s="3"/>
      <c r="BC349" s="1">
        <f t="shared" si="20"/>
        <v>0</v>
      </c>
    </row>
    <row r="350" spans="1:67" s="1" customFormat="1" ht="15" x14ac:dyDescent="0.25">
      <c r="D350" s="2"/>
      <c r="E350" s="2"/>
      <c r="F350" s="2"/>
      <c r="H350" s="1" t="s">
        <v>3158</v>
      </c>
      <c r="I350" s="1" t="s">
        <v>357</v>
      </c>
      <c r="J350" s="1" t="s">
        <v>358</v>
      </c>
      <c r="L350" s="1" t="s">
        <v>360</v>
      </c>
      <c r="M350" s="18" t="s">
        <v>1575</v>
      </c>
      <c r="N350" s="18"/>
      <c r="O350" s="1" t="s">
        <v>486</v>
      </c>
      <c r="P350" s="1" t="s">
        <v>488</v>
      </c>
      <c r="Q350" s="1" t="s">
        <v>296</v>
      </c>
      <c r="R350" s="1">
        <v>85206</v>
      </c>
      <c r="S350" s="1" t="s">
        <v>4213</v>
      </c>
      <c r="AB350" s="1" t="s">
        <v>3196</v>
      </c>
      <c r="AC350" s="1" t="s">
        <v>3161</v>
      </c>
      <c r="AD350" s="2"/>
      <c r="AE350" s="3" t="s">
        <v>3161</v>
      </c>
      <c r="AF350" s="1" t="s">
        <v>2564</v>
      </c>
      <c r="BC350" s="1">
        <f t="shared" si="20"/>
        <v>0</v>
      </c>
      <c r="BF350" s="1" t="s">
        <v>4712</v>
      </c>
      <c r="BG350" s="1" t="s">
        <v>4712</v>
      </c>
      <c r="BO350" s="1" t="s">
        <v>4712</v>
      </c>
    </row>
    <row r="351" spans="1:67" s="1" customFormat="1" ht="15" x14ac:dyDescent="0.25">
      <c r="D351" s="2"/>
      <c r="E351" s="2"/>
      <c r="H351" s="1" t="s">
        <v>481</v>
      </c>
      <c r="I351" s="1" t="s">
        <v>4862</v>
      </c>
      <c r="J351" s="1" t="s">
        <v>4863</v>
      </c>
      <c r="L351" s="1" t="s">
        <v>4864</v>
      </c>
      <c r="M351" s="18" t="s">
        <v>4865</v>
      </c>
      <c r="N351" s="18"/>
      <c r="O351" s="1" t="s">
        <v>4866</v>
      </c>
      <c r="P351" s="1" t="s">
        <v>2870</v>
      </c>
      <c r="Q351" s="1" t="s">
        <v>296</v>
      </c>
      <c r="R351" s="1">
        <v>85248</v>
      </c>
      <c r="S351" s="1" t="s">
        <v>4213</v>
      </c>
      <c r="AE351" s="3"/>
      <c r="AF351" s="1" t="s">
        <v>2564</v>
      </c>
      <c r="BC351" s="1">
        <f t="shared" si="20"/>
        <v>0</v>
      </c>
    </row>
    <row r="352" spans="1:67" s="1" customFormat="1" ht="15" x14ac:dyDescent="0.25">
      <c r="A352" s="6">
        <v>42719</v>
      </c>
      <c r="D352" s="6">
        <v>42719</v>
      </c>
      <c r="E352" s="2"/>
      <c r="H352" s="1" t="s">
        <v>481</v>
      </c>
      <c r="I352" s="1" t="s">
        <v>2657</v>
      </c>
      <c r="J352" s="1" t="s">
        <v>3178</v>
      </c>
      <c r="M352" s="18" t="s">
        <v>5199</v>
      </c>
      <c r="N352" s="18"/>
      <c r="O352" s="1" t="s">
        <v>4492</v>
      </c>
      <c r="P352" s="1" t="s">
        <v>3960</v>
      </c>
      <c r="Q352" s="1" t="s">
        <v>4491</v>
      </c>
      <c r="R352" s="1">
        <v>50266</v>
      </c>
      <c r="AD352" s="1" t="s">
        <v>436</v>
      </c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V352" s="2"/>
      <c r="AW352" s="2"/>
      <c r="AX352" s="2"/>
      <c r="AY352" s="2"/>
      <c r="AZ352" s="2"/>
      <c r="BA352" s="2"/>
      <c r="BB352" s="2"/>
      <c r="BC352" s="2"/>
      <c r="BD352" s="3"/>
    </row>
    <row r="353" spans="1:56" s="1" customFormat="1" ht="15" x14ac:dyDescent="0.25">
      <c r="A353" s="6">
        <v>42719</v>
      </c>
      <c r="D353" s="6">
        <v>42719</v>
      </c>
      <c r="E353" s="2"/>
      <c r="H353" s="1" t="s">
        <v>3158</v>
      </c>
      <c r="I353" s="1" t="s">
        <v>2657</v>
      </c>
      <c r="J353" s="1" t="s">
        <v>436</v>
      </c>
      <c r="M353" s="18" t="s">
        <v>5199</v>
      </c>
      <c r="N353" s="18"/>
      <c r="O353" s="1" t="s">
        <v>4492</v>
      </c>
      <c r="P353" s="1" t="s">
        <v>3960</v>
      </c>
      <c r="Q353" s="1" t="s">
        <v>4491</v>
      </c>
      <c r="R353" s="1">
        <v>50266</v>
      </c>
      <c r="AB353" s="2"/>
      <c r="AC353" s="3"/>
      <c r="AD353" s="1" t="s">
        <v>3178</v>
      </c>
    </row>
    <row r="354" spans="1:56" s="1" customFormat="1" ht="15" x14ac:dyDescent="0.25">
      <c r="D354" s="6"/>
      <c r="E354" s="2"/>
      <c r="F354" s="2"/>
      <c r="G354" s="1" t="s">
        <v>3162</v>
      </c>
      <c r="H354" s="1" t="s">
        <v>3158</v>
      </c>
      <c r="I354" s="1" t="s">
        <v>4554</v>
      </c>
      <c r="J354" s="1" t="s">
        <v>4555</v>
      </c>
      <c r="L354" s="1" t="s">
        <v>4185</v>
      </c>
      <c r="M354" s="18" t="s">
        <v>2199</v>
      </c>
      <c r="N354" s="18"/>
      <c r="O354" s="1" t="s">
        <v>4557</v>
      </c>
      <c r="P354" s="1" t="s">
        <v>488</v>
      </c>
      <c r="Q354" s="1" t="s">
        <v>296</v>
      </c>
      <c r="R354" s="1">
        <v>85206</v>
      </c>
      <c r="S354" s="1" t="s">
        <v>4213</v>
      </c>
      <c r="W354" s="1">
        <v>1</v>
      </c>
      <c r="AD354" s="2"/>
      <c r="AE354" s="3"/>
      <c r="AF354" s="1" t="s">
        <v>2388</v>
      </c>
      <c r="AU354" s="1" t="s">
        <v>3162</v>
      </c>
      <c r="BC354" s="1">
        <f t="shared" ref="BC354:BC385" si="21">COUNTA(AG354:BB354)</f>
        <v>1</v>
      </c>
    </row>
    <row r="355" spans="1:56" s="1" customFormat="1" ht="15" x14ac:dyDescent="0.25">
      <c r="D355" s="6"/>
      <c r="E355" s="2"/>
      <c r="F355" s="2"/>
      <c r="G355" s="1" t="s">
        <v>3162</v>
      </c>
      <c r="H355" s="1" t="s">
        <v>481</v>
      </c>
      <c r="I355" s="1" t="s">
        <v>4554</v>
      </c>
      <c r="J355" s="1" t="s">
        <v>4558</v>
      </c>
      <c r="L355" s="1" t="s">
        <v>4185</v>
      </c>
      <c r="M355" s="18" t="s">
        <v>2199</v>
      </c>
      <c r="N355" s="18"/>
      <c r="O355" s="1" t="s">
        <v>4557</v>
      </c>
      <c r="P355" s="1" t="s">
        <v>488</v>
      </c>
      <c r="Q355" s="1" t="s">
        <v>296</v>
      </c>
      <c r="R355" s="1">
        <v>85206</v>
      </c>
      <c r="S355" s="1" t="s">
        <v>4712</v>
      </c>
      <c r="AD355" s="2"/>
      <c r="AE355" s="3"/>
      <c r="AF355" s="1" t="s">
        <v>2392</v>
      </c>
      <c r="AU355" s="1" t="s">
        <v>3162</v>
      </c>
      <c r="BC355" s="1">
        <f t="shared" si="21"/>
        <v>1</v>
      </c>
    </row>
    <row r="356" spans="1:56" s="1" customFormat="1" ht="15" x14ac:dyDescent="0.25">
      <c r="D356" s="2"/>
      <c r="E356" s="2"/>
      <c r="H356" s="1" t="s">
        <v>481</v>
      </c>
      <c r="I356" s="1" t="s">
        <v>4559</v>
      </c>
      <c r="J356" s="1" t="s">
        <v>4560</v>
      </c>
      <c r="L356" s="1" t="s">
        <v>4561</v>
      </c>
      <c r="M356" s="18"/>
      <c r="N356" s="18"/>
      <c r="AB356" s="2"/>
      <c r="AC356" s="3"/>
      <c r="BC356" s="1">
        <f t="shared" si="21"/>
        <v>0</v>
      </c>
    </row>
    <row r="357" spans="1:56" s="1" customFormat="1" ht="15" x14ac:dyDescent="0.25">
      <c r="D357" s="6"/>
      <c r="E357" s="2"/>
      <c r="F357" s="2"/>
      <c r="H357" s="1" t="s">
        <v>3158</v>
      </c>
      <c r="I357" s="1" t="s">
        <v>2752</v>
      </c>
      <c r="J357" s="1" t="s">
        <v>2192</v>
      </c>
      <c r="M357" s="18"/>
      <c r="N357" s="18"/>
      <c r="AD357" s="2"/>
      <c r="AE357" s="3"/>
      <c r="AW357" s="1" t="s">
        <v>3162</v>
      </c>
      <c r="BC357" s="1">
        <f t="shared" si="21"/>
        <v>1</v>
      </c>
    </row>
    <row r="358" spans="1:56" s="1" customFormat="1" ht="15" x14ac:dyDescent="0.25">
      <c r="C358" s="14"/>
      <c r="D358" s="6"/>
      <c r="E358" s="2"/>
      <c r="H358" s="1" t="s">
        <v>481</v>
      </c>
      <c r="I358" s="1" t="s">
        <v>1487</v>
      </c>
      <c r="J358" s="1" t="s">
        <v>3011</v>
      </c>
      <c r="M358" s="18"/>
      <c r="N358" s="18"/>
      <c r="AD358" s="2"/>
      <c r="AE358" s="3"/>
      <c r="AM358" s="1" t="s">
        <v>3162</v>
      </c>
      <c r="BC358" s="1">
        <f t="shared" si="21"/>
        <v>1</v>
      </c>
    </row>
    <row r="359" spans="1:56" s="1" customFormat="1" ht="15" x14ac:dyDescent="0.25">
      <c r="D359" s="2"/>
      <c r="E359" s="2"/>
      <c r="H359" s="1" t="s">
        <v>481</v>
      </c>
      <c r="I359" s="1" t="s">
        <v>2922</v>
      </c>
      <c r="J359" s="1" t="s">
        <v>4745</v>
      </c>
      <c r="L359" s="1" t="s">
        <v>2923</v>
      </c>
      <c r="M359" s="18"/>
      <c r="N359" s="18"/>
      <c r="O359" s="1" t="s">
        <v>2924</v>
      </c>
      <c r="P359" s="1" t="s">
        <v>488</v>
      </c>
      <c r="Q359" s="1" t="s">
        <v>296</v>
      </c>
      <c r="R359" s="1">
        <v>85208</v>
      </c>
      <c r="AB359" s="2"/>
      <c r="AC359" s="3"/>
      <c r="BC359" s="1">
        <f t="shared" si="21"/>
        <v>0</v>
      </c>
    </row>
    <row r="360" spans="1:56" s="1" customFormat="1" ht="15" x14ac:dyDescent="0.25">
      <c r="D360" s="6"/>
      <c r="E360" s="2"/>
      <c r="H360" s="1" t="s">
        <v>3158</v>
      </c>
      <c r="I360" s="1" t="s">
        <v>1321</v>
      </c>
      <c r="J360" s="1" t="s">
        <v>1322</v>
      </c>
      <c r="M360" s="18"/>
      <c r="N360" s="18"/>
      <c r="O360" s="1" t="s">
        <v>3619</v>
      </c>
      <c r="P360" s="1" t="s">
        <v>3620</v>
      </c>
      <c r="Q360" s="1" t="s">
        <v>3575</v>
      </c>
      <c r="AD360" s="2"/>
      <c r="AE360" s="3"/>
      <c r="BC360" s="1">
        <f t="shared" si="21"/>
        <v>0</v>
      </c>
    </row>
    <row r="361" spans="1:56" s="1" customFormat="1" ht="15" x14ac:dyDescent="0.25">
      <c r="A361" s="1" t="s">
        <v>2814</v>
      </c>
      <c r="B361" s="1" t="s">
        <v>2820</v>
      </c>
      <c r="C361" s="14">
        <v>43055</v>
      </c>
      <c r="D361" s="6">
        <v>42656</v>
      </c>
      <c r="E361" s="2"/>
      <c r="H361" s="1" t="s">
        <v>3158</v>
      </c>
      <c r="I361" s="1" t="s">
        <v>3747</v>
      </c>
      <c r="J361" s="1" t="s">
        <v>2451</v>
      </c>
      <c r="L361" s="1" t="s">
        <v>3748</v>
      </c>
      <c r="M361" s="18" t="s">
        <v>5173</v>
      </c>
      <c r="N361" s="18"/>
      <c r="O361" s="1" t="s">
        <v>982</v>
      </c>
      <c r="P361" s="1" t="s">
        <v>5031</v>
      </c>
      <c r="Q361" s="1" t="s">
        <v>296</v>
      </c>
      <c r="R361" s="1">
        <v>85120</v>
      </c>
      <c r="S361" s="1" t="s">
        <v>4213</v>
      </c>
      <c r="AD361" s="2" t="s">
        <v>2815</v>
      </c>
      <c r="AE361" s="3"/>
      <c r="AF361" s="1" t="s">
        <v>2388</v>
      </c>
      <c r="AI361" s="1" t="s">
        <v>481</v>
      </c>
      <c r="AK361" s="1" t="s">
        <v>481</v>
      </c>
      <c r="AL361" s="1" t="s">
        <v>481</v>
      </c>
      <c r="AO361" s="1" t="s">
        <v>481</v>
      </c>
      <c r="BC361" s="1">
        <f t="shared" si="21"/>
        <v>4</v>
      </c>
    </row>
    <row r="362" spans="1:56" s="1" customFormat="1" ht="15" x14ac:dyDescent="0.25">
      <c r="D362" s="2"/>
      <c r="E362" s="2"/>
      <c r="H362" s="1" t="s">
        <v>481</v>
      </c>
      <c r="I362" s="1" t="s">
        <v>1019</v>
      </c>
      <c r="J362" s="1" t="s">
        <v>2728</v>
      </c>
      <c r="M362" s="18"/>
      <c r="N362" s="18"/>
      <c r="AD362" s="1" t="s">
        <v>1290</v>
      </c>
      <c r="AE362" s="3"/>
      <c r="BC362" s="1">
        <f t="shared" si="21"/>
        <v>0</v>
      </c>
    </row>
    <row r="363" spans="1:56" s="1" customFormat="1" ht="15" x14ac:dyDescent="0.25">
      <c r="C363" s="14"/>
      <c r="D363" s="6"/>
      <c r="E363" s="2"/>
      <c r="H363" s="1" t="s">
        <v>481</v>
      </c>
      <c r="I363" s="1" t="s">
        <v>1019</v>
      </c>
      <c r="J363" s="1" t="s">
        <v>299</v>
      </c>
      <c r="M363" s="18"/>
      <c r="N363" s="18"/>
      <c r="AD363" s="2"/>
      <c r="AE363" s="3"/>
      <c r="AY363" s="1" t="s">
        <v>3162</v>
      </c>
      <c r="BC363" s="1">
        <f t="shared" si="21"/>
        <v>1</v>
      </c>
    </row>
    <row r="364" spans="1:56" s="1" customFormat="1" ht="15" x14ac:dyDescent="0.25">
      <c r="A364" s="1" t="s">
        <v>1058</v>
      </c>
      <c r="C364" s="14">
        <v>43055</v>
      </c>
      <c r="D364" s="6">
        <v>42677</v>
      </c>
      <c r="E364" s="2"/>
      <c r="G364" s="1" t="s">
        <v>3161</v>
      </c>
      <c r="H364" s="1" t="s">
        <v>3158</v>
      </c>
      <c r="I364" s="1" t="s">
        <v>1019</v>
      </c>
      <c r="J364" s="1" t="s">
        <v>436</v>
      </c>
      <c r="K364" s="1">
        <v>0</v>
      </c>
      <c r="L364" s="1" t="s">
        <v>1020</v>
      </c>
      <c r="M364" s="18" t="s">
        <v>2990</v>
      </c>
      <c r="N364" s="18"/>
      <c r="O364" s="1" t="s">
        <v>2991</v>
      </c>
      <c r="P364" s="1" t="s">
        <v>488</v>
      </c>
      <c r="Q364" s="1" t="s">
        <v>296</v>
      </c>
      <c r="R364" s="1">
        <v>85213</v>
      </c>
      <c r="AB364" s="1" t="s">
        <v>3196</v>
      </c>
      <c r="AC364" s="1" t="s">
        <v>3189</v>
      </c>
      <c r="AD364" s="2" t="s">
        <v>1021</v>
      </c>
      <c r="AE364" s="3"/>
      <c r="AF364" s="1" t="s">
        <v>2388</v>
      </c>
      <c r="AI364" s="1" t="s">
        <v>3158</v>
      </c>
      <c r="AJ364" s="1" t="s">
        <v>3158</v>
      </c>
      <c r="AK364" s="1" t="s">
        <v>3158</v>
      </c>
      <c r="AM364" s="1" t="s">
        <v>3158</v>
      </c>
      <c r="AN364" s="1" t="s">
        <v>3158</v>
      </c>
      <c r="AO364" s="1" t="s">
        <v>3158</v>
      </c>
      <c r="AP364" s="1" t="s">
        <v>3158</v>
      </c>
      <c r="AQ364" s="1" t="s">
        <v>3158</v>
      </c>
      <c r="AR364" s="1" t="s">
        <v>3158</v>
      </c>
      <c r="AS364" s="1" t="s">
        <v>3158</v>
      </c>
      <c r="AT364" s="1" t="s">
        <v>3158</v>
      </c>
      <c r="AU364" s="1" t="s">
        <v>3158</v>
      </c>
      <c r="AV364" s="1" t="s">
        <v>3158</v>
      </c>
      <c r="AW364" s="1" t="s">
        <v>3158</v>
      </c>
      <c r="AX364" s="1" t="s">
        <v>3158</v>
      </c>
      <c r="AZ364" s="1" t="s">
        <v>3158</v>
      </c>
      <c r="BA364" s="1" t="s">
        <v>3158</v>
      </c>
      <c r="BB364" s="1" t="s">
        <v>3158</v>
      </c>
      <c r="BC364" s="1">
        <f t="shared" si="21"/>
        <v>18</v>
      </c>
    </row>
    <row r="365" spans="1:56" s="1" customFormat="1" ht="15" x14ac:dyDescent="0.25">
      <c r="C365" s="14"/>
      <c r="D365" s="6"/>
      <c r="E365" s="2"/>
      <c r="H365" s="1" t="s">
        <v>3158</v>
      </c>
      <c r="I365" s="1" t="s">
        <v>1019</v>
      </c>
      <c r="J365" s="1" t="s">
        <v>236</v>
      </c>
      <c r="M365" s="18"/>
      <c r="N365" s="18"/>
      <c r="AD365" s="2"/>
      <c r="AE365" s="3"/>
      <c r="AY365" s="1" t="s">
        <v>3162</v>
      </c>
      <c r="BC365" s="1">
        <f t="shared" si="21"/>
        <v>1</v>
      </c>
    </row>
    <row r="366" spans="1:56" s="1" customFormat="1" ht="15" x14ac:dyDescent="0.25">
      <c r="D366" s="2"/>
      <c r="E366" s="2"/>
      <c r="H366" s="1" t="s">
        <v>3158</v>
      </c>
      <c r="I366" s="1" t="s">
        <v>1022</v>
      </c>
      <c r="J366" s="1" t="s">
        <v>1023</v>
      </c>
      <c r="M366" s="18" t="s">
        <v>1024</v>
      </c>
      <c r="N366" s="18"/>
      <c r="S366" s="1" t="s">
        <v>4712</v>
      </c>
      <c r="AD366" s="2"/>
      <c r="AE366" s="3"/>
      <c r="AF366" s="1" t="s">
        <v>2392</v>
      </c>
      <c r="BC366" s="1">
        <f t="shared" si="21"/>
        <v>0</v>
      </c>
    </row>
    <row r="367" spans="1:56" s="1" customFormat="1" ht="15" x14ac:dyDescent="0.25">
      <c r="D367" s="2"/>
      <c r="E367" s="2"/>
      <c r="H367" s="1" t="s">
        <v>481</v>
      </c>
      <c r="I367" s="1" t="s">
        <v>1022</v>
      </c>
      <c r="J367" s="1" t="s">
        <v>348</v>
      </c>
      <c r="M367" s="18" t="s">
        <v>1024</v>
      </c>
      <c r="N367" s="18"/>
      <c r="S367" s="1" t="s">
        <v>4213</v>
      </c>
      <c r="AD367" s="2"/>
      <c r="AE367" s="3"/>
      <c r="AF367" s="1" t="s">
        <v>2388</v>
      </c>
      <c r="BC367" s="1">
        <f t="shared" si="21"/>
        <v>0</v>
      </c>
    </row>
    <row r="368" spans="1:56" s="1" customFormat="1" ht="15" x14ac:dyDescent="0.25">
      <c r="A368" s="6">
        <v>42656</v>
      </c>
      <c r="D368" s="6">
        <v>42656</v>
      </c>
      <c r="E368" s="2"/>
      <c r="H368" s="1" t="s">
        <v>3158</v>
      </c>
      <c r="I368" s="1" t="s">
        <v>573</v>
      </c>
      <c r="J368" s="1" t="s">
        <v>1536</v>
      </c>
      <c r="L368" s="1" t="s">
        <v>575</v>
      </c>
      <c r="M368" s="18" t="s">
        <v>1619</v>
      </c>
      <c r="N368" s="18"/>
      <c r="O368" s="1" t="s">
        <v>1620</v>
      </c>
      <c r="P368" s="1" t="s">
        <v>5031</v>
      </c>
      <c r="Q368" s="1" t="s">
        <v>296</v>
      </c>
      <c r="R368" s="1">
        <v>85119</v>
      </c>
      <c r="S368" s="1" t="s">
        <v>4213</v>
      </c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V368" s="2"/>
      <c r="AW368" s="2"/>
      <c r="AX368" s="2"/>
      <c r="AY368" s="2"/>
      <c r="AZ368" s="2"/>
      <c r="BA368" s="2"/>
      <c r="BB368" s="2"/>
      <c r="BC368" s="1">
        <f t="shared" si="21"/>
        <v>0</v>
      </c>
      <c r="BD368" s="3"/>
    </row>
    <row r="369" spans="3:60" s="1" customFormat="1" ht="15" x14ac:dyDescent="0.25">
      <c r="C369" s="14"/>
      <c r="D369" s="6"/>
      <c r="E369" s="2"/>
      <c r="H369" s="1" t="s">
        <v>3158</v>
      </c>
      <c r="I369" s="1" t="s">
        <v>1360</v>
      </c>
      <c r="J369" s="1" t="s">
        <v>563</v>
      </c>
      <c r="M369" s="18"/>
      <c r="N369" s="18"/>
      <c r="AD369" s="2"/>
      <c r="AE369" s="3"/>
      <c r="AT369" s="1" t="s">
        <v>3162</v>
      </c>
      <c r="BC369" s="1">
        <f t="shared" si="21"/>
        <v>1</v>
      </c>
    </row>
    <row r="370" spans="3:60" s="1" customFormat="1" ht="15" x14ac:dyDescent="0.25">
      <c r="D370" s="2"/>
      <c r="E370" s="2"/>
      <c r="G370" s="1" t="s">
        <v>3162</v>
      </c>
      <c r="H370" s="1" t="s">
        <v>3158</v>
      </c>
      <c r="I370" s="1" t="s">
        <v>1025</v>
      </c>
      <c r="J370" s="1" t="s">
        <v>3471</v>
      </c>
      <c r="M370" s="18" t="s">
        <v>1026</v>
      </c>
      <c r="N370" s="18"/>
      <c r="S370" s="1" t="s">
        <v>4213</v>
      </c>
      <c r="AD370" s="2"/>
      <c r="AE370" s="3"/>
      <c r="AF370" s="1" t="s">
        <v>2564</v>
      </c>
      <c r="BC370" s="1">
        <f t="shared" si="21"/>
        <v>0</v>
      </c>
    </row>
    <row r="371" spans="3:60" s="1" customFormat="1" ht="15" x14ac:dyDescent="0.25">
      <c r="D371" s="2"/>
      <c r="E371" s="2"/>
      <c r="H371" s="1" t="s">
        <v>481</v>
      </c>
      <c r="I371" s="1" t="s">
        <v>1027</v>
      </c>
      <c r="J371" s="1" t="s">
        <v>1028</v>
      </c>
      <c r="L371" s="1" t="s">
        <v>1029</v>
      </c>
      <c r="M371" s="18"/>
      <c r="N371" s="18"/>
      <c r="O371" s="1" t="s">
        <v>1030</v>
      </c>
      <c r="P371" s="1" t="s">
        <v>488</v>
      </c>
      <c r="Q371" s="1" t="s">
        <v>296</v>
      </c>
      <c r="R371" s="1">
        <v>85207</v>
      </c>
      <c r="AD371" s="2"/>
      <c r="AE371" s="3"/>
      <c r="BC371" s="1">
        <f t="shared" si="21"/>
        <v>0</v>
      </c>
    </row>
    <row r="372" spans="3:60" s="1" customFormat="1" ht="15" x14ac:dyDescent="0.25">
      <c r="D372" s="2"/>
      <c r="E372" s="2"/>
      <c r="H372" s="1" t="s">
        <v>481</v>
      </c>
      <c r="I372" s="1" t="s">
        <v>4535</v>
      </c>
      <c r="J372" s="1" t="s">
        <v>1031</v>
      </c>
      <c r="L372" s="1" t="s">
        <v>4532</v>
      </c>
      <c r="M372" s="18" t="s">
        <v>4534</v>
      </c>
      <c r="N372" s="18"/>
      <c r="O372" s="1" t="s">
        <v>4533</v>
      </c>
      <c r="P372" s="1" t="s">
        <v>3182</v>
      </c>
      <c r="Q372" s="1" t="s">
        <v>296</v>
      </c>
      <c r="R372" s="1">
        <v>85295</v>
      </c>
      <c r="S372" s="1" t="s">
        <v>4213</v>
      </c>
      <c r="AD372" s="2" t="s">
        <v>4530</v>
      </c>
      <c r="AE372" s="3"/>
      <c r="AF372" s="1" t="s">
        <v>2564</v>
      </c>
      <c r="BC372" s="1">
        <f t="shared" si="21"/>
        <v>0</v>
      </c>
    </row>
    <row r="373" spans="3:60" s="1" customFormat="1" ht="15" x14ac:dyDescent="0.25">
      <c r="D373" s="2"/>
      <c r="E373" s="2"/>
      <c r="H373" s="1" t="s">
        <v>3158</v>
      </c>
      <c r="I373" s="1" t="s">
        <v>2574</v>
      </c>
      <c r="J373" s="1" t="s">
        <v>2212</v>
      </c>
      <c r="M373" s="18" t="s">
        <v>2575</v>
      </c>
      <c r="N373" s="18"/>
      <c r="S373" s="1" t="s">
        <v>4213</v>
      </c>
      <c r="AD373" s="2"/>
      <c r="AE373" s="3"/>
      <c r="AF373" s="1" t="s">
        <v>2564</v>
      </c>
      <c r="BC373" s="1">
        <f t="shared" si="21"/>
        <v>0</v>
      </c>
    </row>
    <row r="374" spans="3:60" s="1" customFormat="1" ht="15" x14ac:dyDescent="0.25">
      <c r="C374" s="14"/>
      <c r="D374" s="6"/>
      <c r="E374" s="2"/>
      <c r="H374" s="1" t="s">
        <v>3158</v>
      </c>
      <c r="I374" s="1" t="s">
        <v>1390</v>
      </c>
      <c r="J374" s="1" t="s">
        <v>633</v>
      </c>
      <c r="M374" s="18"/>
      <c r="N374" s="18"/>
      <c r="AD374" s="2"/>
      <c r="AE374" s="3"/>
      <c r="AV374" s="1" t="s">
        <v>3162</v>
      </c>
      <c r="BC374" s="1">
        <f t="shared" si="21"/>
        <v>1</v>
      </c>
    </row>
    <row r="375" spans="3:60" s="1" customFormat="1" ht="15" x14ac:dyDescent="0.25">
      <c r="C375" s="14"/>
      <c r="D375" s="6"/>
      <c r="E375" s="2"/>
      <c r="H375" s="1" t="s">
        <v>3158</v>
      </c>
      <c r="I375" s="1" t="s">
        <v>1370</v>
      </c>
      <c r="J375" s="1" t="s">
        <v>788</v>
      </c>
      <c r="M375" s="18"/>
      <c r="N375" s="18"/>
      <c r="AD375" s="2"/>
      <c r="AE375" s="3"/>
      <c r="AT375" s="1" t="s">
        <v>3162</v>
      </c>
      <c r="AU375" s="1" t="s">
        <v>3162</v>
      </c>
      <c r="AV375" s="1" t="s">
        <v>3162</v>
      </c>
      <c r="BC375" s="1">
        <f t="shared" si="21"/>
        <v>3</v>
      </c>
    </row>
    <row r="376" spans="3:60" s="1" customFormat="1" ht="15" x14ac:dyDescent="0.25">
      <c r="C376" s="14"/>
      <c r="D376" s="6"/>
      <c r="E376" s="2"/>
      <c r="H376" s="1" t="s">
        <v>3158</v>
      </c>
      <c r="I376" s="1" t="s">
        <v>1364</v>
      </c>
      <c r="J376" s="1" t="s">
        <v>2347</v>
      </c>
      <c r="M376" s="18"/>
      <c r="N376" s="18"/>
      <c r="AD376" s="2"/>
      <c r="AE376" s="3"/>
      <c r="AT376" s="1" t="s">
        <v>3162</v>
      </c>
      <c r="BC376" s="1">
        <f t="shared" si="21"/>
        <v>1</v>
      </c>
    </row>
    <row r="377" spans="3:60" s="1" customFormat="1" ht="15" x14ac:dyDescent="0.25">
      <c r="C377" s="14"/>
      <c r="D377" s="6"/>
      <c r="E377" s="2"/>
      <c r="H377" s="1" t="s">
        <v>481</v>
      </c>
      <c r="I377" s="1" t="s">
        <v>4962</v>
      </c>
      <c r="J377" s="1" t="s">
        <v>2738</v>
      </c>
      <c r="M377" s="18"/>
      <c r="N377" s="18"/>
      <c r="AD377" s="1" t="s">
        <v>3297</v>
      </c>
      <c r="AE377" s="3"/>
      <c r="AJ377" s="1" t="s">
        <v>3162</v>
      </c>
      <c r="BB377" s="1" t="s">
        <v>3162</v>
      </c>
      <c r="BC377" s="1">
        <f t="shared" si="21"/>
        <v>2</v>
      </c>
    </row>
    <row r="378" spans="3:60" s="1" customFormat="1" ht="15" x14ac:dyDescent="0.25">
      <c r="D378" s="2"/>
      <c r="E378" s="2"/>
      <c r="H378" s="1" t="s">
        <v>481</v>
      </c>
      <c r="I378" s="1" t="s">
        <v>625</v>
      </c>
      <c r="J378" s="1" t="s">
        <v>626</v>
      </c>
      <c r="M378" s="18"/>
      <c r="N378" s="18"/>
      <c r="AB378" s="1" t="s">
        <v>3196</v>
      </c>
      <c r="AC378" s="1" t="s">
        <v>3161</v>
      </c>
      <c r="AD378" s="2" t="s">
        <v>1541</v>
      </c>
      <c r="AE378" s="3" t="s">
        <v>3161</v>
      </c>
      <c r="AF378" s="1" t="s">
        <v>2388</v>
      </c>
      <c r="BC378" s="1">
        <f t="shared" si="21"/>
        <v>0</v>
      </c>
      <c r="BF378" s="1" t="s">
        <v>4712</v>
      </c>
      <c r="BG378" s="1" t="s">
        <v>4712</v>
      </c>
      <c r="BH378" s="1" t="s">
        <v>4712</v>
      </c>
    </row>
    <row r="379" spans="3:60" s="1" customFormat="1" ht="15" x14ac:dyDescent="0.25">
      <c r="C379" s="14">
        <v>43097</v>
      </c>
      <c r="D379" s="6"/>
      <c r="E379" s="2"/>
      <c r="H379" s="1" t="s">
        <v>4682</v>
      </c>
      <c r="I379" s="1" t="s">
        <v>4408</v>
      </c>
      <c r="J379" s="1" t="s">
        <v>3178</v>
      </c>
      <c r="L379" s="1" t="s">
        <v>723</v>
      </c>
      <c r="M379" s="4" t="s">
        <v>724</v>
      </c>
      <c r="N379" s="4"/>
      <c r="O379" s="1" t="s">
        <v>725</v>
      </c>
      <c r="P379" s="1" t="s">
        <v>5031</v>
      </c>
      <c r="Q379" s="1" t="s">
        <v>296</v>
      </c>
      <c r="R379" s="1">
        <v>85120</v>
      </c>
      <c r="AB379" s="2"/>
      <c r="AC379" s="3"/>
      <c r="AJ379" s="1" t="s">
        <v>3162</v>
      </c>
      <c r="AK379" s="1" t="s">
        <v>3162</v>
      </c>
      <c r="AL379" s="1" t="s">
        <v>3162</v>
      </c>
      <c r="AN379" s="1" t="s">
        <v>481</v>
      </c>
      <c r="AO379" s="1" t="s">
        <v>481</v>
      </c>
      <c r="AP379" s="1" t="s">
        <v>481</v>
      </c>
      <c r="AQ379" s="1" t="s">
        <v>481</v>
      </c>
      <c r="AS379" s="1" t="s">
        <v>481</v>
      </c>
      <c r="BC379" s="1">
        <f t="shared" si="21"/>
        <v>8</v>
      </c>
    </row>
    <row r="380" spans="3:60" s="1" customFormat="1" ht="15" x14ac:dyDescent="0.25">
      <c r="C380" s="14">
        <v>43041</v>
      </c>
      <c r="D380" s="6"/>
      <c r="E380" s="2"/>
      <c r="H380" s="1" t="s">
        <v>283</v>
      </c>
      <c r="I380" s="1" t="s">
        <v>64</v>
      </c>
      <c r="J380" s="1" t="s">
        <v>65</v>
      </c>
      <c r="L380" s="1" t="s">
        <v>66</v>
      </c>
      <c r="M380" s="4" t="s">
        <v>67</v>
      </c>
      <c r="N380" s="4"/>
      <c r="O380" s="1" t="s">
        <v>69</v>
      </c>
      <c r="P380" s="1" t="s">
        <v>70</v>
      </c>
      <c r="Q380" s="1" t="s">
        <v>71</v>
      </c>
      <c r="R380" s="1">
        <v>83713</v>
      </c>
      <c r="AD380" s="2"/>
      <c r="AE380" s="3"/>
      <c r="AG380" s="1" t="s">
        <v>481</v>
      </c>
      <c r="BC380" s="1">
        <f t="shared" si="21"/>
        <v>1</v>
      </c>
    </row>
    <row r="381" spans="3:60" s="1" customFormat="1" ht="15" x14ac:dyDescent="0.25">
      <c r="D381" s="2"/>
      <c r="E381" s="2"/>
      <c r="H381" s="1" t="s">
        <v>3158</v>
      </c>
      <c r="I381" s="1" t="s">
        <v>3339</v>
      </c>
      <c r="J381" s="1" t="s">
        <v>729</v>
      </c>
      <c r="M381" s="18" t="s">
        <v>3340</v>
      </c>
      <c r="N381" s="18"/>
      <c r="S381" s="1" t="s">
        <v>4213</v>
      </c>
      <c r="AD381" s="2"/>
      <c r="AE381" s="3"/>
      <c r="AF381" s="1" t="s">
        <v>2564</v>
      </c>
      <c r="BC381" s="1">
        <f t="shared" si="21"/>
        <v>0</v>
      </c>
    </row>
    <row r="382" spans="3:60" s="1" customFormat="1" ht="15" x14ac:dyDescent="0.25">
      <c r="D382" s="2"/>
      <c r="E382" s="2"/>
      <c r="G382" s="1" t="s">
        <v>3162</v>
      </c>
      <c r="H382" s="1" t="s">
        <v>3158</v>
      </c>
      <c r="I382" s="1" t="s">
        <v>5197</v>
      </c>
      <c r="J382" s="1" t="s">
        <v>5033</v>
      </c>
      <c r="L382" s="1" t="s">
        <v>4318</v>
      </c>
      <c r="M382" s="18" t="s">
        <v>4321</v>
      </c>
      <c r="N382" s="18"/>
      <c r="O382" s="1" t="s">
        <v>4320</v>
      </c>
      <c r="P382" s="1" t="s">
        <v>924</v>
      </c>
      <c r="Q382" s="1" t="s">
        <v>296</v>
      </c>
      <c r="R382" s="1">
        <v>85258</v>
      </c>
      <c r="S382" s="1" t="s">
        <v>4213</v>
      </c>
      <c r="AB382" s="1" t="s">
        <v>3189</v>
      </c>
      <c r="AD382" s="2"/>
      <c r="AE382" s="3"/>
      <c r="AF382" s="1" t="s">
        <v>2388</v>
      </c>
      <c r="BC382" s="1">
        <f t="shared" si="21"/>
        <v>0</v>
      </c>
    </row>
    <row r="383" spans="3:60" s="1" customFormat="1" ht="15" x14ac:dyDescent="0.25">
      <c r="D383" s="2"/>
      <c r="E383" s="2"/>
      <c r="H383" s="1" t="s">
        <v>481</v>
      </c>
      <c r="I383" s="1" t="s">
        <v>4322</v>
      </c>
      <c r="J383" s="1" t="s">
        <v>4714</v>
      </c>
      <c r="M383" s="18"/>
      <c r="N383" s="18"/>
      <c r="AB383" s="1" t="s">
        <v>3196</v>
      </c>
      <c r="AC383" s="1" t="s">
        <v>3189</v>
      </c>
      <c r="AD383" s="2"/>
      <c r="AE383" s="3"/>
      <c r="BC383" s="1">
        <f t="shared" si="21"/>
        <v>0</v>
      </c>
    </row>
    <row r="384" spans="3:60" s="1" customFormat="1" ht="15" x14ac:dyDescent="0.25">
      <c r="D384" s="2"/>
      <c r="E384" s="2"/>
      <c r="H384" s="1" t="s">
        <v>3158</v>
      </c>
      <c r="I384" s="1" t="s">
        <v>4323</v>
      </c>
      <c r="J384" s="1" t="s">
        <v>4324</v>
      </c>
      <c r="M384" s="18" t="s">
        <v>4325</v>
      </c>
      <c r="N384" s="18"/>
      <c r="P384" s="1" t="s">
        <v>3192</v>
      </c>
      <c r="Q384" s="1" t="s">
        <v>296</v>
      </c>
      <c r="S384" s="1" t="s">
        <v>4213</v>
      </c>
      <c r="AD384" s="2"/>
      <c r="AE384" s="3"/>
      <c r="BC384" s="1">
        <f t="shared" si="21"/>
        <v>0</v>
      </c>
    </row>
    <row r="385" spans="1:70" s="1" customFormat="1" ht="15" x14ac:dyDescent="0.25">
      <c r="C385" s="14"/>
      <c r="D385" s="6"/>
      <c r="E385" s="2"/>
      <c r="H385" s="1" t="s">
        <v>3158</v>
      </c>
      <c r="I385" s="1" t="s">
        <v>3486</v>
      </c>
      <c r="J385" s="1" t="s">
        <v>3069</v>
      </c>
      <c r="M385" s="18"/>
      <c r="N385" s="18"/>
      <c r="AD385" s="2" t="s">
        <v>561</v>
      </c>
      <c r="AE385" s="3"/>
      <c r="AP385" s="1" t="s">
        <v>3162</v>
      </c>
      <c r="BC385" s="1">
        <f t="shared" si="21"/>
        <v>1</v>
      </c>
    </row>
    <row r="386" spans="1:70" s="1" customFormat="1" ht="15" x14ac:dyDescent="0.25">
      <c r="A386" s="1" t="s">
        <v>1596</v>
      </c>
      <c r="E386" s="2"/>
      <c r="G386" s="1" t="s">
        <v>3162</v>
      </c>
      <c r="H386" s="1" t="s">
        <v>3158</v>
      </c>
      <c r="I386" s="1" t="s">
        <v>362</v>
      </c>
      <c r="J386" s="1" t="s">
        <v>363</v>
      </c>
      <c r="L386" s="1" t="s">
        <v>3819</v>
      </c>
      <c r="M386" s="18" t="s">
        <v>364</v>
      </c>
      <c r="N386" s="18"/>
      <c r="O386" s="1" t="s">
        <v>1599</v>
      </c>
      <c r="P386" s="1" t="s">
        <v>1597</v>
      </c>
      <c r="Q386" s="1" t="s">
        <v>1598</v>
      </c>
      <c r="S386" s="1" t="s">
        <v>4213</v>
      </c>
      <c r="W386" s="1">
        <v>1</v>
      </c>
      <c r="Z386" s="1" t="s">
        <v>297</v>
      </c>
      <c r="AB386" s="1" t="s">
        <v>3196</v>
      </c>
      <c r="AC386" s="1" t="s">
        <v>3161</v>
      </c>
      <c r="AD386" s="1" t="s">
        <v>1700</v>
      </c>
      <c r="AE386" s="3" t="s">
        <v>3161</v>
      </c>
      <c r="AF386" s="1" t="s">
        <v>2388</v>
      </c>
      <c r="AY386" s="1" t="s">
        <v>1703</v>
      </c>
      <c r="BC386" s="1">
        <f t="shared" ref="BC386:BC407" si="22">COUNTA(AG386:BB386)</f>
        <v>1</v>
      </c>
    </row>
    <row r="387" spans="1:70" s="1" customFormat="1" ht="15" x14ac:dyDescent="0.25">
      <c r="D387" s="2"/>
      <c r="E387" s="2"/>
      <c r="I387" s="1" t="s">
        <v>4605</v>
      </c>
      <c r="J387" s="1" t="s">
        <v>4604</v>
      </c>
      <c r="M387" s="18" t="s">
        <v>872</v>
      </c>
      <c r="N387" s="18"/>
      <c r="S387" s="1" t="s">
        <v>4213</v>
      </c>
      <c r="AD387" s="2"/>
      <c r="AE387" s="3"/>
      <c r="BC387" s="1">
        <f t="shared" si="22"/>
        <v>0</v>
      </c>
    </row>
    <row r="388" spans="1:70" s="1" customFormat="1" ht="15" x14ac:dyDescent="0.25">
      <c r="D388" s="2"/>
      <c r="E388" s="2"/>
      <c r="G388" s="1" t="s">
        <v>3161</v>
      </c>
      <c r="H388" s="1" t="s">
        <v>3158</v>
      </c>
      <c r="I388" s="1" t="s">
        <v>4326</v>
      </c>
      <c r="J388" s="1" t="s">
        <v>4327</v>
      </c>
      <c r="L388" s="1" t="s">
        <v>4328</v>
      </c>
      <c r="M388" s="18" t="s">
        <v>4330</v>
      </c>
      <c r="N388" s="18"/>
      <c r="O388" s="1" t="s">
        <v>4329</v>
      </c>
      <c r="P388" s="1" t="s">
        <v>488</v>
      </c>
      <c r="Q388" s="1" t="s">
        <v>296</v>
      </c>
      <c r="R388" s="1">
        <v>85206</v>
      </c>
      <c r="S388" s="1" t="s">
        <v>4213</v>
      </c>
      <c r="AA388" s="1" t="s">
        <v>4331</v>
      </c>
      <c r="AD388" s="2"/>
      <c r="AE388" s="3" t="s">
        <v>3161</v>
      </c>
      <c r="AF388" s="1" t="s">
        <v>2564</v>
      </c>
      <c r="BC388" s="1">
        <f t="shared" si="22"/>
        <v>0</v>
      </c>
    </row>
    <row r="389" spans="1:70" s="1" customFormat="1" ht="15" x14ac:dyDescent="0.25">
      <c r="C389" s="14"/>
      <c r="D389" s="6"/>
      <c r="E389" s="2"/>
      <c r="H389" s="1" t="s">
        <v>3158</v>
      </c>
      <c r="I389" s="1" t="s">
        <v>2029</v>
      </c>
      <c r="J389" s="1" t="s">
        <v>3389</v>
      </c>
      <c r="M389" s="18"/>
      <c r="N389" s="18"/>
      <c r="AD389" s="2"/>
      <c r="AE389" s="3"/>
      <c r="AR389" s="1" t="s">
        <v>3162</v>
      </c>
      <c r="BC389" s="1">
        <f t="shared" si="22"/>
        <v>1</v>
      </c>
    </row>
    <row r="390" spans="1:70" s="1" customFormat="1" ht="15" x14ac:dyDescent="0.25">
      <c r="C390" s="14"/>
      <c r="D390" s="6"/>
      <c r="E390" s="2"/>
      <c r="H390" s="1" t="s">
        <v>481</v>
      </c>
      <c r="I390" s="1" t="s">
        <v>2029</v>
      </c>
      <c r="J390" s="1" t="s">
        <v>4676</v>
      </c>
      <c r="M390" s="18"/>
      <c r="N390" s="18"/>
      <c r="AD390" s="2"/>
      <c r="AE390" s="3"/>
      <c r="AR390" s="1" t="s">
        <v>3162</v>
      </c>
      <c r="BC390" s="1">
        <f t="shared" si="22"/>
        <v>1</v>
      </c>
    </row>
    <row r="391" spans="1:70" s="1" customFormat="1" ht="15" x14ac:dyDescent="0.25">
      <c r="A391" s="1" t="s">
        <v>1058</v>
      </c>
      <c r="B391" s="14">
        <v>43405</v>
      </c>
      <c r="C391" s="14">
        <v>43041</v>
      </c>
      <c r="D391" s="6">
        <v>42684</v>
      </c>
      <c r="E391" s="2"/>
      <c r="F391" s="2"/>
      <c r="G391" s="1" t="s">
        <v>3162</v>
      </c>
      <c r="H391" s="1" t="s">
        <v>3158</v>
      </c>
      <c r="I391" s="1" t="s">
        <v>1775</v>
      </c>
      <c r="J391" s="1" t="s">
        <v>371</v>
      </c>
      <c r="K391" s="1">
        <v>1</v>
      </c>
      <c r="L391" s="1" t="s">
        <v>372</v>
      </c>
      <c r="M391" s="4" t="s">
        <v>1835</v>
      </c>
      <c r="N391" s="4"/>
      <c r="O391" s="1" t="s">
        <v>3967</v>
      </c>
      <c r="P391" s="1" t="s">
        <v>488</v>
      </c>
      <c r="Q391" s="1" t="s">
        <v>296</v>
      </c>
      <c r="R391" s="1">
        <v>85206</v>
      </c>
      <c r="S391" s="1" t="s">
        <v>4712</v>
      </c>
      <c r="AB391" s="1" t="s">
        <v>3196</v>
      </c>
      <c r="AC391" s="1" t="s">
        <v>368</v>
      </c>
      <c r="AD391" s="2" t="s">
        <v>369</v>
      </c>
      <c r="AE391" s="3"/>
      <c r="AG391" s="1" t="s">
        <v>3158</v>
      </c>
      <c r="AH391" s="1" t="s">
        <v>3158</v>
      </c>
      <c r="AI391" s="1" t="s">
        <v>3158</v>
      </c>
      <c r="AJ391" s="1" t="s">
        <v>3158</v>
      </c>
      <c r="AK391" s="1" t="s">
        <v>3158</v>
      </c>
      <c r="AL391" s="1" t="s">
        <v>3158</v>
      </c>
      <c r="AM391" s="1" t="s">
        <v>3158</v>
      </c>
      <c r="AN391" s="1" t="s">
        <v>3158</v>
      </c>
      <c r="AO391" s="1" t="s">
        <v>3158</v>
      </c>
      <c r="AP391" s="1" t="s">
        <v>3158</v>
      </c>
      <c r="AQ391" s="1" t="s">
        <v>3158</v>
      </c>
      <c r="AR391" s="1" t="s">
        <v>3158</v>
      </c>
      <c r="AS391" s="1" t="s">
        <v>3158</v>
      </c>
      <c r="AT391" s="1" t="s">
        <v>3158</v>
      </c>
      <c r="AU391" s="1" t="s">
        <v>3158</v>
      </c>
      <c r="AV391" s="1" t="s">
        <v>3158</v>
      </c>
      <c r="AW391" s="1" t="s">
        <v>3158</v>
      </c>
      <c r="AX391" s="1" t="s">
        <v>3158</v>
      </c>
      <c r="AY391" s="1" t="s">
        <v>3158</v>
      </c>
      <c r="AZ391" s="1" t="s">
        <v>3158</v>
      </c>
      <c r="BA391" s="1" t="s">
        <v>3158</v>
      </c>
      <c r="BB391" s="1" t="s">
        <v>3158</v>
      </c>
      <c r="BC391" s="1">
        <f t="shared" si="22"/>
        <v>22</v>
      </c>
    </row>
    <row r="392" spans="1:70" s="1" customFormat="1" ht="15" x14ac:dyDescent="0.25">
      <c r="D392" s="2"/>
      <c r="E392" s="2"/>
      <c r="H392" s="1" t="s">
        <v>3158</v>
      </c>
      <c r="I392" s="1" t="s">
        <v>4332</v>
      </c>
      <c r="J392" s="1" t="s">
        <v>4333</v>
      </c>
      <c r="L392" s="1" t="s">
        <v>4334</v>
      </c>
      <c r="M392" s="18" t="s">
        <v>4336</v>
      </c>
      <c r="N392" s="18"/>
      <c r="O392" s="1" t="s">
        <v>4335</v>
      </c>
      <c r="P392" s="1" t="s">
        <v>488</v>
      </c>
      <c r="Q392" s="1" t="s">
        <v>296</v>
      </c>
      <c r="R392" s="1">
        <v>85209</v>
      </c>
      <c r="S392" s="1" t="s">
        <v>4213</v>
      </c>
      <c r="AD392" s="2"/>
      <c r="AE392" s="3"/>
      <c r="AF392" s="1" t="s">
        <v>2388</v>
      </c>
      <c r="BC392" s="1">
        <f t="shared" si="22"/>
        <v>0</v>
      </c>
    </row>
    <row r="393" spans="1:70" s="1" customFormat="1" ht="15" x14ac:dyDescent="0.25">
      <c r="D393" s="2"/>
      <c r="E393" s="2"/>
      <c r="G393" s="2"/>
      <c r="H393" s="1" t="s">
        <v>3158</v>
      </c>
      <c r="I393" s="1" t="s">
        <v>4453</v>
      </c>
      <c r="J393" s="1" t="s">
        <v>3024</v>
      </c>
      <c r="L393" s="1" t="s">
        <v>4436</v>
      </c>
      <c r="M393" s="18" t="s">
        <v>3256</v>
      </c>
      <c r="N393" s="18"/>
      <c r="O393" s="1" t="s">
        <v>3255</v>
      </c>
      <c r="P393" s="1" t="s">
        <v>488</v>
      </c>
      <c r="Q393" s="1" t="s">
        <v>296</v>
      </c>
      <c r="R393" s="1">
        <v>85208</v>
      </c>
      <c r="S393" s="1" t="s">
        <v>4213</v>
      </c>
      <c r="AC393" s="2"/>
      <c r="AD393" s="3"/>
      <c r="AF393" s="1" t="s">
        <v>2564</v>
      </c>
      <c r="BC393" s="1">
        <f t="shared" si="22"/>
        <v>0</v>
      </c>
    </row>
    <row r="394" spans="1:70" s="1" customFormat="1" ht="15" x14ac:dyDescent="0.25">
      <c r="D394" s="2"/>
      <c r="E394" s="2"/>
      <c r="G394" s="2"/>
      <c r="H394" s="1" t="s">
        <v>481</v>
      </c>
      <c r="I394" s="1" t="s">
        <v>4453</v>
      </c>
      <c r="J394" s="1" t="s">
        <v>3194</v>
      </c>
      <c r="L394" s="1" t="s">
        <v>4436</v>
      </c>
      <c r="M394" s="18" t="s">
        <v>3256</v>
      </c>
      <c r="N394" s="18"/>
      <c r="O394" s="1" t="s">
        <v>3255</v>
      </c>
      <c r="P394" s="1" t="s">
        <v>488</v>
      </c>
      <c r="Q394" s="1" t="s">
        <v>296</v>
      </c>
      <c r="R394" s="1">
        <v>85208</v>
      </c>
      <c r="S394" s="1" t="s">
        <v>3161</v>
      </c>
      <c r="AC394" s="2"/>
      <c r="AD394" s="3"/>
      <c r="AF394" s="1" t="s">
        <v>2568</v>
      </c>
      <c r="BC394" s="1">
        <f t="shared" si="22"/>
        <v>0</v>
      </c>
    </row>
    <row r="395" spans="1:70" s="1" customFormat="1" ht="15" x14ac:dyDescent="0.25">
      <c r="D395" s="2"/>
      <c r="E395" s="2"/>
      <c r="I395" s="1" t="s">
        <v>2558</v>
      </c>
      <c r="J395" s="1" t="s">
        <v>2108</v>
      </c>
      <c r="M395" s="18" t="s">
        <v>2559</v>
      </c>
      <c r="N395" s="18"/>
      <c r="S395" s="1" t="s">
        <v>4213</v>
      </c>
      <c r="AD395" s="2"/>
      <c r="AE395" s="3"/>
      <c r="BC395" s="1">
        <f t="shared" si="22"/>
        <v>0</v>
      </c>
    </row>
    <row r="396" spans="1:70" s="1" customFormat="1" ht="15" x14ac:dyDescent="0.25">
      <c r="D396" s="2"/>
      <c r="E396" s="2"/>
      <c r="G396" s="1" t="s">
        <v>3850</v>
      </c>
      <c r="H396" s="1" t="s">
        <v>481</v>
      </c>
      <c r="I396" s="1" t="s">
        <v>4337</v>
      </c>
      <c r="J396" s="1" t="s">
        <v>4338</v>
      </c>
      <c r="M396" s="18" t="s">
        <v>4339</v>
      </c>
      <c r="N396" s="18"/>
      <c r="P396" s="1" t="s">
        <v>1676</v>
      </c>
      <c r="Q396" s="1" t="s">
        <v>296</v>
      </c>
      <c r="S396" s="1" t="s">
        <v>4213</v>
      </c>
      <c r="AD396" s="2"/>
      <c r="AE396" s="3"/>
      <c r="AF396" s="1" t="s">
        <v>2564</v>
      </c>
      <c r="BC396" s="1">
        <f t="shared" si="22"/>
        <v>0</v>
      </c>
    </row>
    <row r="397" spans="1:70" s="1" customFormat="1" ht="15" x14ac:dyDescent="0.25">
      <c r="D397" s="2"/>
      <c r="E397" s="2"/>
      <c r="H397" s="1" t="s">
        <v>3158</v>
      </c>
      <c r="I397" s="1" t="s">
        <v>4340</v>
      </c>
      <c r="J397" s="1" t="s">
        <v>4341</v>
      </c>
      <c r="M397" s="18" t="s">
        <v>4342</v>
      </c>
      <c r="N397" s="18"/>
      <c r="S397" s="1" t="s">
        <v>4213</v>
      </c>
      <c r="AD397" s="2"/>
      <c r="AE397" s="3"/>
      <c r="AF397" s="1" t="s">
        <v>2388</v>
      </c>
      <c r="BC397" s="1">
        <f t="shared" si="22"/>
        <v>0</v>
      </c>
    </row>
    <row r="398" spans="1:70" s="1" customFormat="1" ht="15" x14ac:dyDescent="0.25">
      <c r="D398" s="2"/>
      <c r="E398" s="2"/>
      <c r="H398" s="1" t="s">
        <v>3158</v>
      </c>
      <c r="I398" s="1" t="s">
        <v>4343</v>
      </c>
      <c r="J398" s="1" t="s">
        <v>1425</v>
      </c>
      <c r="L398" s="1" t="s">
        <v>1865</v>
      </c>
      <c r="M398" s="18"/>
      <c r="N398" s="18"/>
      <c r="O398" s="1" t="s">
        <v>1866</v>
      </c>
      <c r="P398" s="1" t="s">
        <v>488</v>
      </c>
      <c r="Q398" s="1" t="s">
        <v>296</v>
      </c>
      <c r="R398" s="1">
        <v>85206</v>
      </c>
      <c r="AB398" s="2"/>
      <c r="AC398" s="3"/>
      <c r="BC398" s="1">
        <f t="shared" si="22"/>
        <v>0</v>
      </c>
    </row>
    <row r="399" spans="1:70" s="1" customFormat="1" ht="15" x14ac:dyDescent="0.25">
      <c r="D399" s="2"/>
      <c r="E399" s="2"/>
      <c r="H399" s="1" t="s">
        <v>3158</v>
      </c>
      <c r="I399" s="1" t="s">
        <v>3289</v>
      </c>
      <c r="J399" s="1" t="s">
        <v>788</v>
      </c>
      <c r="M399" s="18"/>
      <c r="N399" s="18"/>
      <c r="AB399" s="2"/>
      <c r="AC399" s="3"/>
      <c r="AI399" s="1" t="s">
        <v>3162</v>
      </c>
      <c r="BC399" s="1">
        <f t="shared" si="22"/>
        <v>1</v>
      </c>
    </row>
    <row r="400" spans="1:70" s="1" customFormat="1" ht="15" x14ac:dyDescent="0.25">
      <c r="D400" s="2"/>
      <c r="E400" s="2"/>
      <c r="G400" s="1" t="s">
        <v>3161</v>
      </c>
      <c r="H400" s="1" t="s">
        <v>3158</v>
      </c>
      <c r="I400" s="1" t="s">
        <v>5017</v>
      </c>
      <c r="J400" s="1" t="s">
        <v>5018</v>
      </c>
      <c r="L400" s="1" t="s">
        <v>1649</v>
      </c>
      <c r="M400" s="18" t="s">
        <v>5019</v>
      </c>
      <c r="N400" s="18"/>
      <c r="O400" s="1" t="s">
        <v>5023</v>
      </c>
      <c r="P400" s="1" t="s">
        <v>488</v>
      </c>
      <c r="Q400" s="1" t="s">
        <v>296</v>
      </c>
      <c r="R400" s="1">
        <v>85209</v>
      </c>
      <c r="S400" s="1" t="s">
        <v>4213</v>
      </c>
      <c r="AB400" s="1" t="s">
        <v>3196</v>
      </c>
      <c r="AC400" s="1" t="s">
        <v>3161</v>
      </c>
      <c r="AD400" s="2"/>
      <c r="AE400" s="3" t="s">
        <v>3161</v>
      </c>
      <c r="AF400" s="1" t="s">
        <v>2388</v>
      </c>
      <c r="BC400" s="1">
        <f t="shared" si="22"/>
        <v>0</v>
      </c>
      <c r="BF400" s="1" t="s">
        <v>4712</v>
      </c>
      <c r="BG400" s="1" t="s">
        <v>4712</v>
      </c>
      <c r="BJ400" s="1" t="s">
        <v>4712</v>
      </c>
      <c r="BL400" s="1" t="s">
        <v>4712</v>
      </c>
      <c r="BM400" s="1" t="s">
        <v>4712</v>
      </c>
      <c r="BN400" s="1" t="s">
        <v>4712</v>
      </c>
      <c r="BO400" s="1" t="s">
        <v>4712</v>
      </c>
      <c r="BP400" s="1" t="s">
        <v>4712</v>
      </c>
      <c r="BQ400" s="1" t="s">
        <v>4712</v>
      </c>
      <c r="BR400" s="1" t="s">
        <v>4712</v>
      </c>
    </row>
    <row r="401" spans="1:87" s="1" customFormat="1" ht="15" x14ac:dyDescent="0.25">
      <c r="A401" s="30" t="s">
        <v>2006</v>
      </c>
      <c r="D401" s="30" t="s">
        <v>2006</v>
      </c>
      <c r="E401" s="2"/>
      <c r="H401" s="1" t="s">
        <v>3158</v>
      </c>
      <c r="I401" s="1" t="s">
        <v>2033</v>
      </c>
      <c r="J401" s="1" t="s">
        <v>2034</v>
      </c>
      <c r="M401" s="18"/>
      <c r="N401" s="18"/>
      <c r="AD401" s="2"/>
      <c r="AE401" s="3"/>
      <c r="AP401" s="1" t="s">
        <v>3162</v>
      </c>
      <c r="AR401" s="1" t="s">
        <v>3162</v>
      </c>
      <c r="BC401" s="1">
        <f t="shared" si="22"/>
        <v>2</v>
      </c>
    </row>
    <row r="402" spans="1:87" s="1" customFormat="1" ht="15" x14ac:dyDescent="0.25">
      <c r="D402" s="2"/>
      <c r="E402" s="2"/>
      <c r="G402" s="1" t="s">
        <v>3161</v>
      </c>
      <c r="H402" s="1" t="s">
        <v>481</v>
      </c>
      <c r="I402" s="1" t="s">
        <v>1867</v>
      </c>
      <c r="J402" s="1" t="s">
        <v>2738</v>
      </c>
      <c r="L402" s="1" t="s">
        <v>1868</v>
      </c>
      <c r="M402" s="18"/>
      <c r="N402" s="18"/>
      <c r="AD402" s="2"/>
      <c r="AE402" s="3"/>
      <c r="BC402" s="1">
        <f t="shared" si="22"/>
        <v>0</v>
      </c>
      <c r="BF402" s="1" t="s">
        <v>4712</v>
      </c>
      <c r="CG402" s="1" t="s">
        <v>4712</v>
      </c>
    </row>
    <row r="403" spans="1:87" s="1" customFormat="1" ht="15" x14ac:dyDescent="0.25">
      <c r="D403" s="30"/>
      <c r="E403" s="2"/>
      <c r="H403" s="1" t="s">
        <v>3158</v>
      </c>
      <c r="I403" s="1" t="s">
        <v>260</v>
      </c>
      <c r="J403" s="1" t="s">
        <v>261</v>
      </c>
      <c r="M403" s="18"/>
      <c r="N403" s="18"/>
      <c r="AD403" s="2"/>
      <c r="AE403" s="3"/>
      <c r="BA403" s="1" t="s">
        <v>3162</v>
      </c>
      <c r="BC403" s="1">
        <f t="shared" si="22"/>
        <v>1</v>
      </c>
    </row>
    <row r="404" spans="1:87" s="1" customFormat="1" ht="15" x14ac:dyDescent="0.25">
      <c r="D404" s="30"/>
      <c r="E404" s="2"/>
      <c r="H404" s="1" t="s">
        <v>481</v>
      </c>
      <c r="I404" s="1" t="s">
        <v>260</v>
      </c>
      <c r="J404" s="1" t="s">
        <v>262</v>
      </c>
      <c r="M404" s="18"/>
      <c r="N404" s="18"/>
      <c r="AD404" s="2"/>
      <c r="AE404" s="3"/>
      <c r="BA404" s="1" t="s">
        <v>3162</v>
      </c>
      <c r="BC404" s="1">
        <f t="shared" si="22"/>
        <v>1</v>
      </c>
    </row>
    <row r="405" spans="1:87" s="1" customFormat="1" ht="15" x14ac:dyDescent="0.25">
      <c r="D405" s="2"/>
      <c r="E405" s="2"/>
      <c r="G405" s="1" t="s">
        <v>3161</v>
      </c>
      <c r="H405" s="1" t="s">
        <v>481</v>
      </c>
      <c r="I405" s="1" t="s">
        <v>3342</v>
      </c>
      <c r="J405" s="1" t="s">
        <v>3343</v>
      </c>
      <c r="M405" s="18" t="s">
        <v>3344</v>
      </c>
      <c r="N405" s="18"/>
      <c r="S405" s="1" t="s">
        <v>4213</v>
      </c>
      <c r="U405" s="1">
        <v>0</v>
      </c>
      <c r="V405" s="1" t="s">
        <v>5191</v>
      </c>
      <c r="AD405" s="2"/>
      <c r="AE405" s="3"/>
      <c r="AF405" s="1" t="s">
        <v>2564</v>
      </c>
      <c r="BC405" s="1">
        <f t="shared" si="22"/>
        <v>0</v>
      </c>
    </row>
    <row r="406" spans="1:87" s="1" customFormat="1" ht="15" x14ac:dyDescent="0.25">
      <c r="D406" s="2"/>
      <c r="E406" s="2"/>
      <c r="H406" s="1" t="s">
        <v>3158</v>
      </c>
      <c r="I406" s="1" t="s">
        <v>1324</v>
      </c>
      <c r="J406" s="1" t="s">
        <v>1126</v>
      </c>
      <c r="M406" s="18"/>
      <c r="N406" s="18"/>
      <c r="R406" s="4"/>
      <c r="U406" s="4"/>
      <c r="V406" s="4"/>
      <c r="AB406" s="2"/>
      <c r="AC406" s="3"/>
      <c r="BC406" s="1">
        <f t="shared" si="22"/>
        <v>0</v>
      </c>
    </row>
    <row r="407" spans="1:87" s="1" customFormat="1" ht="15" x14ac:dyDescent="0.25">
      <c r="D407" s="2"/>
      <c r="E407" s="2"/>
      <c r="H407" s="1" t="s">
        <v>481</v>
      </c>
      <c r="I407" s="1" t="s">
        <v>1324</v>
      </c>
      <c r="J407" s="1" t="s">
        <v>2438</v>
      </c>
      <c r="M407" s="18"/>
      <c r="N407" s="18"/>
      <c r="R407" s="4"/>
      <c r="U407" s="4"/>
      <c r="V407" s="4"/>
      <c r="AB407" s="2"/>
      <c r="AC407" s="3"/>
      <c r="BC407" s="1">
        <f t="shared" si="22"/>
        <v>0</v>
      </c>
    </row>
    <row r="408" spans="1:87" s="1" customFormat="1" ht="15" x14ac:dyDescent="0.25">
      <c r="A408" s="1" t="s">
        <v>4606</v>
      </c>
      <c r="D408" s="2" t="s">
        <v>4437</v>
      </c>
      <c r="E408" s="2"/>
      <c r="H408" s="1" t="s">
        <v>481</v>
      </c>
      <c r="I408" s="1" t="s">
        <v>1952</v>
      </c>
      <c r="J408" s="1" t="s">
        <v>2728</v>
      </c>
      <c r="L408" s="13"/>
      <c r="M408" s="18" t="s">
        <v>1953</v>
      </c>
      <c r="N408" s="18"/>
      <c r="AD408" s="2"/>
      <c r="AE408" s="3"/>
    </row>
    <row r="409" spans="1:87" s="1" customFormat="1" ht="15" x14ac:dyDescent="0.25">
      <c r="D409" s="6"/>
      <c r="E409" s="2"/>
      <c r="G409" s="1" t="s">
        <v>3162</v>
      </c>
      <c r="H409" s="1" t="s">
        <v>3158</v>
      </c>
      <c r="I409" s="1" t="s">
        <v>5024</v>
      </c>
      <c r="J409" s="1" t="s">
        <v>5025</v>
      </c>
      <c r="L409" s="1" t="s">
        <v>3652</v>
      </c>
      <c r="M409" s="18"/>
      <c r="N409" s="18"/>
      <c r="O409" s="1" t="s">
        <v>3022</v>
      </c>
      <c r="P409" s="1" t="s">
        <v>488</v>
      </c>
      <c r="Q409" s="1" t="s">
        <v>296</v>
      </c>
      <c r="R409" s="1">
        <v>85208</v>
      </c>
      <c r="W409" s="1">
        <v>1</v>
      </c>
      <c r="AB409" s="1" t="s">
        <v>3196</v>
      </c>
      <c r="AC409" s="1" t="s">
        <v>3189</v>
      </c>
      <c r="AD409" s="2"/>
      <c r="AE409" s="3" t="s">
        <v>3161</v>
      </c>
      <c r="BC409" s="1">
        <f t="shared" ref="BC409:BC416" si="23">COUNTA(AG409:BB409)</f>
        <v>0</v>
      </c>
      <c r="BF409" s="1" t="s">
        <v>5053</v>
      </c>
      <c r="BG409" s="1" t="s">
        <v>5053</v>
      </c>
      <c r="BH409" s="1" t="s">
        <v>4712</v>
      </c>
      <c r="BS409" s="1" t="s">
        <v>4712</v>
      </c>
      <c r="CI409" s="1" t="s">
        <v>4712</v>
      </c>
    </row>
    <row r="410" spans="1:87" s="1" customFormat="1" ht="15" x14ac:dyDescent="0.25">
      <c r="E410" s="2"/>
      <c r="H410" s="1" t="s">
        <v>3158</v>
      </c>
      <c r="I410" s="1" t="s">
        <v>3518</v>
      </c>
      <c r="J410" s="1" t="s">
        <v>4791</v>
      </c>
      <c r="L410" s="1" t="s">
        <v>4028</v>
      </c>
      <c r="M410" s="4" t="s">
        <v>4030</v>
      </c>
      <c r="N410" s="4"/>
      <c r="O410" s="1" t="s">
        <v>4793</v>
      </c>
      <c r="AL410" s="1" t="s">
        <v>3162</v>
      </c>
      <c r="BC410" s="1">
        <f t="shared" si="23"/>
        <v>1</v>
      </c>
      <c r="BD410" s="3"/>
    </row>
    <row r="411" spans="1:87" s="1" customFormat="1" ht="15" x14ac:dyDescent="0.25">
      <c r="E411" s="2"/>
      <c r="H411" s="1" t="s">
        <v>481</v>
      </c>
      <c r="I411" s="1" t="s">
        <v>3518</v>
      </c>
      <c r="J411" s="1" t="s">
        <v>2738</v>
      </c>
      <c r="L411" s="1" t="s">
        <v>4027</v>
      </c>
      <c r="M411" s="4" t="s">
        <v>4029</v>
      </c>
      <c r="N411" s="4"/>
      <c r="O411" s="1" t="s">
        <v>4792</v>
      </c>
      <c r="AL411" s="1" t="s">
        <v>3162</v>
      </c>
      <c r="BC411" s="1">
        <f t="shared" si="23"/>
        <v>1</v>
      </c>
      <c r="BD411" s="3"/>
    </row>
    <row r="412" spans="1:87" s="1" customFormat="1" ht="15" x14ac:dyDescent="0.25">
      <c r="A412" s="8"/>
      <c r="B412" s="8"/>
      <c r="D412" s="6"/>
      <c r="E412" s="2"/>
      <c r="H412" s="1" t="s">
        <v>481</v>
      </c>
      <c r="I412" s="1" t="s">
        <v>2031</v>
      </c>
      <c r="J412" s="1" t="s">
        <v>4309</v>
      </c>
      <c r="M412" s="18"/>
      <c r="N412" s="18"/>
      <c r="AR412" s="1" t="s">
        <v>3162</v>
      </c>
      <c r="BC412" s="1">
        <f t="shared" si="23"/>
        <v>1</v>
      </c>
      <c r="BD412" s="3"/>
    </row>
    <row r="413" spans="1:87" s="1" customFormat="1" ht="15" x14ac:dyDescent="0.25">
      <c r="D413" s="2"/>
      <c r="E413" s="2"/>
      <c r="H413" s="1" t="s">
        <v>3158</v>
      </c>
      <c r="I413" s="1" t="s">
        <v>1869</v>
      </c>
      <c r="J413" s="1" t="s">
        <v>1870</v>
      </c>
      <c r="L413" s="1" t="s">
        <v>4561</v>
      </c>
      <c r="M413" s="18"/>
      <c r="N413" s="18"/>
      <c r="AB413" s="2"/>
      <c r="AC413" s="3"/>
      <c r="BC413" s="1">
        <f t="shared" si="23"/>
        <v>0</v>
      </c>
    </row>
    <row r="414" spans="1:87" s="1" customFormat="1" ht="15" x14ac:dyDescent="0.25">
      <c r="D414" s="2"/>
      <c r="E414" s="2"/>
      <c r="H414" s="1" t="s">
        <v>3158</v>
      </c>
      <c r="I414" s="1" t="s">
        <v>1869</v>
      </c>
      <c r="J414" s="1" t="s">
        <v>1871</v>
      </c>
      <c r="L414" s="1" t="s">
        <v>1872</v>
      </c>
      <c r="M414" s="18"/>
      <c r="N414" s="18"/>
      <c r="AB414" s="2"/>
      <c r="AC414" s="3" t="s">
        <v>3161</v>
      </c>
      <c r="BC414" s="1">
        <f t="shared" si="23"/>
        <v>0</v>
      </c>
    </row>
    <row r="415" spans="1:87" s="1" customFormat="1" ht="15" x14ac:dyDescent="0.25">
      <c r="D415" s="2"/>
      <c r="E415" s="2"/>
      <c r="H415" s="1" t="s">
        <v>481</v>
      </c>
      <c r="I415" s="1" t="s">
        <v>1869</v>
      </c>
      <c r="J415" s="1" t="s">
        <v>2738</v>
      </c>
      <c r="L415" s="1" t="s">
        <v>1872</v>
      </c>
      <c r="M415" s="18"/>
      <c r="N415" s="18"/>
      <c r="AB415" s="2"/>
      <c r="AC415" s="3" t="s">
        <v>3161</v>
      </c>
      <c r="BC415" s="1">
        <f t="shared" si="23"/>
        <v>0</v>
      </c>
    </row>
    <row r="416" spans="1:87" s="1" customFormat="1" ht="15" x14ac:dyDescent="0.25">
      <c r="A416" s="8"/>
      <c r="D416" s="6"/>
      <c r="E416" s="2"/>
      <c r="F416" s="2"/>
      <c r="H416" s="1" t="s">
        <v>3158</v>
      </c>
      <c r="I416" s="1" t="s">
        <v>1465</v>
      </c>
      <c r="J416" s="1" t="s">
        <v>1464</v>
      </c>
      <c r="M416" s="18"/>
      <c r="N416" s="18"/>
      <c r="AD416" s="2"/>
      <c r="AE416" s="3"/>
      <c r="AK416" s="1" t="s">
        <v>3162</v>
      </c>
      <c r="BC416" s="1">
        <f t="shared" si="23"/>
        <v>1</v>
      </c>
    </row>
    <row r="417" spans="1:55" s="1" customFormat="1" ht="15" x14ac:dyDescent="0.25">
      <c r="A417" s="1" t="s">
        <v>4564</v>
      </c>
      <c r="D417" s="2"/>
      <c r="E417" s="2"/>
      <c r="H417" s="1" t="s">
        <v>3158</v>
      </c>
      <c r="I417" s="1" t="s">
        <v>4565</v>
      </c>
      <c r="J417" s="1" t="s">
        <v>3906</v>
      </c>
      <c r="M417" s="18"/>
      <c r="N417" s="18"/>
      <c r="AC417" s="2"/>
      <c r="AD417" s="3"/>
    </row>
    <row r="418" spans="1:55" s="1" customFormat="1" ht="15" x14ac:dyDescent="0.25">
      <c r="D418" s="6"/>
      <c r="E418" s="2"/>
      <c r="G418" s="1" t="s">
        <v>3162</v>
      </c>
      <c r="H418" s="1" t="s">
        <v>481</v>
      </c>
      <c r="I418" s="1" t="s">
        <v>1873</v>
      </c>
      <c r="J418" s="1" t="s">
        <v>3082</v>
      </c>
      <c r="L418" s="1" t="s">
        <v>851</v>
      </c>
      <c r="M418" s="18" t="s">
        <v>852</v>
      </c>
      <c r="N418" s="18"/>
      <c r="O418" s="1" t="s">
        <v>2130</v>
      </c>
      <c r="P418" s="1" t="s">
        <v>126</v>
      </c>
      <c r="Q418" s="1" t="s">
        <v>296</v>
      </c>
      <c r="R418" s="1">
        <v>85204</v>
      </c>
      <c r="S418" s="1" t="s">
        <v>4213</v>
      </c>
      <c r="U418" s="1">
        <v>1</v>
      </c>
      <c r="V418" s="1" t="s">
        <v>3357</v>
      </c>
      <c r="AD418" s="2"/>
      <c r="AE418" s="3"/>
      <c r="AF418" s="1" t="s">
        <v>2388</v>
      </c>
      <c r="BC418" s="1">
        <f t="shared" ref="BC418:BC424" si="24">COUNTA(AG418:BB418)</f>
        <v>0</v>
      </c>
    </row>
    <row r="419" spans="1:55" s="1" customFormat="1" ht="15" x14ac:dyDescent="0.25">
      <c r="D419" s="2"/>
      <c r="E419" s="2"/>
      <c r="I419" s="1" t="s">
        <v>4406</v>
      </c>
      <c r="J419" s="1" t="s">
        <v>3722</v>
      </c>
      <c r="M419" s="18" t="s">
        <v>4405</v>
      </c>
      <c r="N419" s="18"/>
      <c r="S419" s="1" t="s">
        <v>4213</v>
      </c>
      <c r="AB419" s="2"/>
      <c r="AC419" s="3"/>
      <c r="BC419" s="1">
        <f t="shared" si="24"/>
        <v>0</v>
      </c>
    </row>
    <row r="420" spans="1:55" s="1" customFormat="1" ht="15" x14ac:dyDescent="0.25">
      <c r="D420" s="2"/>
      <c r="E420" s="2"/>
      <c r="H420" s="1" t="s">
        <v>481</v>
      </c>
      <c r="I420" s="1" t="s">
        <v>1874</v>
      </c>
      <c r="J420" s="1" t="s">
        <v>1875</v>
      </c>
      <c r="L420" s="1" t="s">
        <v>1876</v>
      </c>
      <c r="M420" s="18"/>
      <c r="N420" s="18"/>
      <c r="O420" s="1" t="s">
        <v>1877</v>
      </c>
      <c r="P420" s="1" t="s">
        <v>3023</v>
      </c>
      <c r="Q420" s="1" t="s">
        <v>296</v>
      </c>
      <c r="R420" s="1">
        <v>85215</v>
      </c>
      <c r="AB420" s="2"/>
      <c r="AC420" s="3" t="s">
        <v>3161</v>
      </c>
      <c r="BC420" s="1">
        <f t="shared" si="24"/>
        <v>0</v>
      </c>
    </row>
    <row r="421" spans="1:55" s="1" customFormat="1" ht="15" x14ac:dyDescent="0.25">
      <c r="D421" s="2"/>
      <c r="E421" s="2"/>
      <c r="H421" s="1" t="s">
        <v>3158</v>
      </c>
      <c r="I421" s="1" t="s">
        <v>1874</v>
      </c>
      <c r="J421" s="1" t="s">
        <v>3024</v>
      </c>
      <c r="L421" s="1" t="s">
        <v>1876</v>
      </c>
      <c r="M421" s="18"/>
      <c r="N421" s="18"/>
      <c r="O421" s="1" t="s">
        <v>1877</v>
      </c>
      <c r="P421" s="1" t="s">
        <v>3023</v>
      </c>
      <c r="Q421" s="1" t="s">
        <v>296</v>
      </c>
      <c r="R421" s="1">
        <v>85215</v>
      </c>
      <c r="AB421" s="2"/>
      <c r="AC421" s="3" t="s">
        <v>3161</v>
      </c>
      <c r="BC421" s="1">
        <f t="shared" si="24"/>
        <v>0</v>
      </c>
    </row>
    <row r="422" spans="1:55" s="1" customFormat="1" ht="15" x14ac:dyDescent="0.25">
      <c r="D422" s="2"/>
      <c r="E422" s="2"/>
      <c r="H422" s="1" t="s">
        <v>481</v>
      </c>
      <c r="I422" s="1" t="s">
        <v>2576</v>
      </c>
      <c r="J422" s="1" t="s">
        <v>4642</v>
      </c>
      <c r="M422" s="18" t="s">
        <v>2577</v>
      </c>
      <c r="N422" s="18"/>
      <c r="S422" s="1" t="s">
        <v>4213</v>
      </c>
      <c r="AD422" s="2"/>
      <c r="AE422" s="3"/>
      <c r="AF422" s="1" t="s">
        <v>2564</v>
      </c>
      <c r="BC422" s="1">
        <f t="shared" si="24"/>
        <v>0</v>
      </c>
    </row>
    <row r="423" spans="1:55" s="1" customFormat="1" ht="15" x14ac:dyDescent="0.25">
      <c r="D423" s="6"/>
      <c r="E423" s="2"/>
      <c r="F423" s="2"/>
      <c r="H423" s="1" t="s">
        <v>481</v>
      </c>
      <c r="I423" s="1" t="s">
        <v>287</v>
      </c>
      <c r="J423" s="1" t="s">
        <v>48</v>
      </c>
      <c r="L423" s="1" t="s">
        <v>288</v>
      </c>
      <c r="M423" s="18" t="s">
        <v>289</v>
      </c>
      <c r="N423" s="18"/>
      <c r="O423" s="1" t="s">
        <v>4514</v>
      </c>
      <c r="P423" s="1" t="s">
        <v>2870</v>
      </c>
      <c r="Q423" s="1" t="s">
        <v>296</v>
      </c>
      <c r="R423" s="1">
        <v>85248</v>
      </c>
      <c r="S423" s="1" t="s">
        <v>4213</v>
      </c>
      <c r="AD423" s="6" t="s">
        <v>4515</v>
      </c>
      <c r="AE423" s="3"/>
      <c r="AF423" s="1" t="s">
        <v>2388</v>
      </c>
      <c r="BC423" s="1">
        <f t="shared" si="24"/>
        <v>0</v>
      </c>
    </row>
    <row r="424" spans="1:55" s="1" customFormat="1" ht="15" x14ac:dyDescent="0.25">
      <c r="D424" s="2"/>
      <c r="E424" s="2"/>
      <c r="H424" s="1" t="s">
        <v>3158</v>
      </c>
      <c r="I424" s="1" t="s">
        <v>3025</v>
      </c>
      <c r="J424" s="1" t="s">
        <v>3026</v>
      </c>
      <c r="L424" s="1" t="s">
        <v>3653</v>
      </c>
      <c r="M424" s="18" t="s">
        <v>3027</v>
      </c>
      <c r="N424" s="18"/>
      <c r="O424" s="1" t="s">
        <v>3029</v>
      </c>
      <c r="P424" s="1" t="s">
        <v>488</v>
      </c>
      <c r="Q424" s="1" t="s">
        <v>296</v>
      </c>
      <c r="R424" s="1">
        <v>85206</v>
      </c>
      <c r="S424" s="1" t="s">
        <v>4213</v>
      </c>
      <c r="AB424" s="1" t="s">
        <v>3160</v>
      </c>
      <c r="AC424" s="1" t="s">
        <v>3161</v>
      </c>
      <c r="AD424" s="1" t="s">
        <v>2661</v>
      </c>
      <c r="AE424" s="3" t="s">
        <v>3161</v>
      </c>
      <c r="AF424" s="1" t="s">
        <v>2564</v>
      </c>
      <c r="BC424" s="1">
        <f t="shared" si="24"/>
        <v>0</v>
      </c>
    </row>
    <row r="425" spans="1:55" s="1" customFormat="1" ht="15" x14ac:dyDescent="0.25">
      <c r="A425" s="1" t="s">
        <v>4602</v>
      </c>
      <c r="D425" s="2"/>
      <c r="E425" s="2"/>
      <c r="G425" s="1" t="s">
        <v>3161</v>
      </c>
      <c r="H425" s="1" t="s">
        <v>3158</v>
      </c>
      <c r="I425" s="1" t="s">
        <v>3025</v>
      </c>
      <c r="J425" s="1" t="s">
        <v>903</v>
      </c>
      <c r="L425" s="1" t="s">
        <v>3100</v>
      </c>
      <c r="M425" s="18" t="s">
        <v>2965</v>
      </c>
      <c r="N425" s="18"/>
      <c r="O425" s="1" t="s">
        <v>3102</v>
      </c>
      <c r="P425" s="1" t="s">
        <v>488</v>
      </c>
      <c r="Q425" s="1" t="s">
        <v>296</v>
      </c>
      <c r="R425" s="1">
        <v>85204</v>
      </c>
      <c r="AB425" s="1" t="s">
        <v>3093</v>
      </c>
      <c r="AC425" s="1" t="s">
        <v>3161</v>
      </c>
      <c r="AD425" s="2" t="s">
        <v>5160</v>
      </c>
      <c r="AE425" s="3" t="s">
        <v>3161</v>
      </c>
      <c r="AF425" s="1" t="s">
        <v>2388</v>
      </c>
    </row>
    <row r="426" spans="1:55" s="1" customFormat="1" ht="15" x14ac:dyDescent="0.25">
      <c r="D426" s="2"/>
      <c r="E426" s="2"/>
      <c r="H426" s="1" t="s">
        <v>3158</v>
      </c>
      <c r="I426" s="1" t="s">
        <v>3785</v>
      </c>
      <c r="J426" s="1" t="s">
        <v>3786</v>
      </c>
      <c r="L426" s="1" t="s">
        <v>933</v>
      </c>
      <c r="M426" s="18"/>
      <c r="N426" s="18"/>
      <c r="O426" s="1" t="s">
        <v>3787</v>
      </c>
      <c r="P426" s="1" t="s">
        <v>488</v>
      </c>
      <c r="Q426" s="1" t="s">
        <v>296</v>
      </c>
      <c r="R426" s="1">
        <v>85209</v>
      </c>
      <c r="AD426" s="2"/>
      <c r="AE426" s="3"/>
      <c r="BC426" s="1">
        <f t="shared" ref="BC426:BC458" si="25">COUNTA(AG426:BB426)</f>
        <v>0</v>
      </c>
    </row>
    <row r="427" spans="1:55" s="1" customFormat="1" ht="15" x14ac:dyDescent="0.25">
      <c r="D427" s="2"/>
      <c r="E427" s="2"/>
      <c r="H427" s="1" t="s">
        <v>481</v>
      </c>
      <c r="I427" s="1" t="s">
        <v>1878</v>
      </c>
      <c r="J427" s="1" t="s">
        <v>1879</v>
      </c>
      <c r="L427" s="1" t="s">
        <v>1880</v>
      </c>
      <c r="M427" s="18" t="s">
        <v>1882</v>
      </c>
      <c r="N427" s="18"/>
      <c r="O427" s="1" t="s">
        <v>1881</v>
      </c>
      <c r="P427" s="1" t="s">
        <v>5031</v>
      </c>
      <c r="Q427" s="1" t="s">
        <v>296</v>
      </c>
      <c r="R427" s="1">
        <v>85120</v>
      </c>
      <c r="S427" s="1" t="s">
        <v>4213</v>
      </c>
      <c r="AD427" s="2"/>
      <c r="AE427" s="3"/>
      <c r="AF427" s="1" t="s">
        <v>2564</v>
      </c>
      <c r="BC427" s="1">
        <f t="shared" si="25"/>
        <v>0</v>
      </c>
    </row>
    <row r="428" spans="1:55" s="1" customFormat="1" ht="15" x14ac:dyDescent="0.25">
      <c r="A428" s="8"/>
      <c r="D428" s="6"/>
      <c r="E428" s="2"/>
      <c r="F428" s="2"/>
      <c r="I428" s="1" t="s">
        <v>1407</v>
      </c>
      <c r="J428" s="1" t="s">
        <v>1408</v>
      </c>
      <c r="M428" s="18"/>
      <c r="N428" s="18"/>
      <c r="AD428" s="2"/>
      <c r="AE428" s="3"/>
      <c r="AU428" s="1" t="s">
        <v>3162</v>
      </c>
      <c r="BC428" s="1">
        <f t="shared" si="25"/>
        <v>1</v>
      </c>
    </row>
    <row r="429" spans="1:55" s="1" customFormat="1" ht="15" x14ac:dyDescent="0.25">
      <c r="A429" s="6">
        <v>42726</v>
      </c>
      <c r="B429" s="8"/>
      <c r="D429" s="6">
        <v>42726</v>
      </c>
      <c r="E429" s="2"/>
      <c r="H429" s="1" t="s">
        <v>3158</v>
      </c>
      <c r="I429" s="1" t="s">
        <v>1653</v>
      </c>
      <c r="J429" s="1" t="s">
        <v>2120</v>
      </c>
      <c r="L429" s="1" t="s">
        <v>1655</v>
      </c>
      <c r="M429" s="18" t="s">
        <v>140</v>
      </c>
      <c r="N429" s="18"/>
      <c r="O429" s="1" t="s">
        <v>1654</v>
      </c>
      <c r="P429" s="1" t="s">
        <v>4425</v>
      </c>
      <c r="Q429" s="1" t="s">
        <v>296</v>
      </c>
      <c r="R429" s="1">
        <v>85142</v>
      </c>
      <c r="AB429" s="2"/>
      <c r="AC429" s="3"/>
      <c r="BC429" s="1">
        <f t="shared" si="25"/>
        <v>0</v>
      </c>
    </row>
    <row r="430" spans="1:55" s="1" customFormat="1" ht="15" x14ac:dyDescent="0.25">
      <c r="D430" s="2"/>
      <c r="E430" s="2"/>
      <c r="H430" s="1" t="s">
        <v>481</v>
      </c>
      <c r="I430" s="1" t="s">
        <v>3788</v>
      </c>
      <c r="J430" s="1" t="s">
        <v>3790</v>
      </c>
      <c r="L430" s="1" t="s">
        <v>3791</v>
      </c>
      <c r="M430" s="18" t="s">
        <v>4581</v>
      </c>
      <c r="N430" s="18"/>
      <c r="O430" s="1" t="s">
        <v>3792</v>
      </c>
      <c r="P430" s="1" t="s">
        <v>488</v>
      </c>
      <c r="Q430" s="1" t="s">
        <v>296</v>
      </c>
      <c r="R430" s="1">
        <v>85209</v>
      </c>
      <c r="AB430" s="1" t="s">
        <v>297</v>
      </c>
      <c r="AD430" s="2"/>
      <c r="AE430" s="3"/>
      <c r="BC430" s="1">
        <f t="shared" si="25"/>
        <v>0</v>
      </c>
    </row>
    <row r="431" spans="1:55" s="1" customFormat="1" ht="15" x14ac:dyDescent="0.25">
      <c r="A431" s="8"/>
      <c r="D431" s="6"/>
      <c r="E431" s="2"/>
      <c r="F431" s="2"/>
      <c r="H431" s="1" t="s">
        <v>3158</v>
      </c>
      <c r="I431" s="1" t="s">
        <v>4861</v>
      </c>
      <c r="J431" s="1" t="s">
        <v>1384</v>
      </c>
      <c r="M431" s="18"/>
      <c r="N431" s="18"/>
      <c r="AD431" s="2"/>
      <c r="AE431" s="3"/>
      <c r="AV431" s="1" t="s">
        <v>3162</v>
      </c>
      <c r="BC431" s="1">
        <f t="shared" si="25"/>
        <v>1</v>
      </c>
    </row>
    <row r="432" spans="1:55" s="1" customFormat="1" ht="15" x14ac:dyDescent="0.25">
      <c r="A432" s="8" t="s">
        <v>3377</v>
      </c>
      <c r="D432" s="2"/>
      <c r="E432" s="2"/>
      <c r="H432" s="1" t="s">
        <v>3158</v>
      </c>
      <c r="I432" s="1" t="s">
        <v>4861</v>
      </c>
      <c r="J432" s="1" t="s">
        <v>4295</v>
      </c>
      <c r="M432" s="18"/>
      <c r="N432" s="18"/>
      <c r="AD432" s="2" t="s">
        <v>2718</v>
      </c>
      <c r="AE432" s="3"/>
      <c r="AX432" s="1" t="s">
        <v>3162</v>
      </c>
      <c r="BC432" s="1">
        <f t="shared" si="25"/>
        <v>1</v>
      </c>
    </row>
    <row r="433" spans="1:56" s="1" customFormat="1" ht="15" x14ac:dyDescent="0.25">
      <c r="A433" s="8"/>
      <c r="D433" s="6"/>
      <c r="E433" s="2"/>
      <c r="F433" s="2"/>
      <c r="H433" s="1" t="s">
        <v>3158</v>
      </c>
      <c r="I433" s="1" t="s">
        <v>4861</v>
      </c>
      <c r="J433" s="1" t="s">
        <v>633</v>
      </c>
      <c r="M433" s="18"/>
      <c r="N433" s="18"/>
      <c r="AD433" s="2"/>
      <c r="AE433" s="3"/>
      <c r="AV433" s="1" t="s">
        <v>3162</v>
      </c>
      <c r="AW433" s="1" t="s">
        <v>3162</v>
      </c>
      <c r="BC433" s="1">
        <f t="shared" si="25"/>
        <v>2</v>
      </c>
    </row>
    <row r="434" spans="1:56" s="1" customFormat="1" ht="15" x14ac:dyDescent="0.25">
      <c r="A434" s="6">
        <v>42677</v>
      </c>
      <c r="B434" s="8"/>
      <c r="D434" s="6">
        <v>42677</v>
      </c>
      <c r="E434" s="2"/>
      <c r="G434" s="1" t="s">
        <v>3162</v>
      </c>
      <c r="H434" s="1" t="s">
        <v>3158</v>
      </c>
      <c r="I434" s="1" t="s">
        <v>3793</v>
      </c>
      <c r="J434" s="1" t="s">
        <v>3307</v>
      </c>
      <c r="L434" s="1" t="s">
        <v>3654</v>
      </c>
      <c r="M434" s="18" t="s">
        <v>3308</v>
      </c>
      <c r="N434" s="18"/>
      <c r="O434" s="1" t="s">
        <v>3310</v>
      </c>
      <c r="P434" s="1" t="s">
        <v>3182</v>
      </c>
      <c r="Q434" s="1" t="s">
        <v>296</v>
      </c>
      <c r="R434" s="1">
        <v>85233</v>
      </c>
      <c r="S434" s="1" t="s">
        <v>4213</v>
      </c>
      <c r="AB434" s="1" t="s">
        <v>3160</v>
      </c>
      <c r="AC434" s="1" t="s">
        <v>3161</v>
      </c>
      <c r="AD434" s="2" t="s">
        <v>2369</v>
      </c>
      <c r="AE434" s="3" t="s">
        <v>3161</v>
      </c>
      <c r="AF434" s="1" t="s">
        <v>2564</v>
      </c>
      <c r="BC434" s="1">
        <f t="shared" si="25"/>
        <v>0</v>
      </c>
    </row>
    <row r="435" spans="1:56" s="1" customFormat="1" ht="15" x14ac:dyDescent="0.25">
      <c r="D435" s="2"/>
      <c r="E435" s="2"/>
      <c r="H435" s="1" t="s">
        <v>481</v>
      </c>
      <c r="I435" s="1" t="s">
        <v>1883</v>
      </c>
      <c r="J435" s="1" t="s">
        <v>3311</v>
      </c>
      <c r="L435" s="1" t="s">
        <v>1884</v>
      </c>
      <c r="M435" s="18" t="s">
        <v>1052</v>
      </c>
      <c r="N435" s="18"/>
      <c r="O435" s="1" t="s">
        <v>1656</v>
      </c>
      <c r="P435" s="1" t="s">
        <v>1657</v>
      </c>
      <c r="Q435" s="1" t="s">
        <v>4426</v>
      </c>
      <c r="R435" s="1">
        <v>85044</v>
      </c>
      <c r="S435" s="1" t="s">
        <v>4213</v>
      </c>
      <c r="T435" s="1" t="s">
        <v>4712</v>
      </c>
      <c r="AD435" s="2"/>
      <c r="AE435" s="3"/>
      <c r="AF435" s="1" t="s">
        <v>2388</v>
      </c>
      <c r="BC435" s="1">
        <f t="shared" si="25"/>
        <v>0</v>
      </c>
    </row>
    <row r="436" spans="1:56" s="1" customFormat="1" ht="15" x14ac:dyDescent="0.25">
      <c r="D436" s="2"/>
      <c r="E436" s="2"/>
      <c r="H436" s="1" t="s">
        <v>481</v>
      </c>
      <c r="I436" s="1" t="s">
        <v>1053</v>
      </c>
      <c r="J436" s="1" t="s">
        <v>4427</v>
      </c>
      <c r="M436" s="18" t="s">
        <v>4638</v>
      </c>
      <c r="N436" s="18"/>
      <c r="O436" s="1" t="s">
        <v>1054</v>
      </c>
      <c r="P436" s="1" t="s">
        <v>488</v>
      </c>
      <c r="Q436" s="1" t="s">
        <v>296</v>
      </c>
      <c r="S436" s="1" t="s">
        <v>4213</v>
      </c>
      <c r="AD436" s="2"/>
      <c r="AE436" s="3"/>
      <c r="AF436" s="1" t="s">
        <v>2564</v>
      </c>
      <c r="BC436" s="1">
        <f t="shared" si="25"/>
        <v>0</v>
      </c>
    </row>
    <row r="437" spans="1:56" s="1" customFormat="1" ht="15" x14ac:dyDescent="0.25">
      <c r="D437" s="2"/>
      <c r="E437" s="2"/>
      <c r="H437" s="1" t="s">
        <v>3158</v>
      </c>
      <c r="I437" s="1" t="s">
        <v>3492</v>
      </c>
      <c r="J437" s="1" t="s">
        <v>2161</v>
      </c>
      <c r="L437" s="1" t="s">
        <v>3493</v>
      </c>
      <c r="M437" s="18" t="s">
        <v>4581</v>
      </c>
      <c r="N437" s="18"/>
      <c r="O437" s="1" t="s">
        <v>3494</v>
      </c>
      <c r="P437" s="1" t="s">
        <v>488</v>
      </c>
      <c r="Q437" s="1" t="s">
        <v>296</v>
      </c>
      <c r="R437" s="1">
        <v>85210</v>
      </c>
      <c r="AB437" s="2"/>
      <c r="AC437" s="3"/>
      <c r="BC437" s="1">
        <f t="shared" si="25"/>
        <v>0</v>
      </c>
    </row>
    <row r="438" spans="1:56" s="1" customFormat="1" ht="15" x14ac:dyDescent="0.25">
      <c r="D438" s="2"/>
      <c r="E438" s="2"/>
      <c r="H438" s="1" t="s">
        <v>3158</v>
      </c>
      <c r="I438" s="1" t="s">
        <v>2700</v>
      </c>
      <c r="J438" s="1" t="s">
        <v>2701</v>
      </c>
      <c r="L438" s="1" t="s">
        <v>2702</v>
      </c>
      <c r="M438" s="18" t="s">
        <v>4439</v>
      </c>
      <c r="N438" s="18"/>
      <c r="O438" s="1" t="s">
        <v>980</v>
      </c>
      <c r="P438" s="1" t="s">
        <v>2703</v>
      </c>
      <c r="Q438" s="1" t="s">
        <v>296</v>
      </c>
      <c r="R438" s="1">
        <v>85122</v>
      </c>
      <c r="S438" s="1" t="s">
        <v>4213</v>
      </c>
      <c r="AD438" s="2"/>
      <c r="AE438" s="3"/>
      <c r="AF438" s="1" t="s">
        <v>2564</v>
      </c>
      <c r="BC438" s="1">
        <f t="shared" si="25"/>
        <v>0</v>
      </c>
    </row>
    <row r="439" spans="1:56" s="1" customFormat="1" ht="15" x14ac:dyDescent="0.25">
      <c r="D439" s="2"/>
      <c r="E439" s="2"/>
      <c r="H439" s="1" t="s">
        <v>481</v>
      </c>
      <c r="I439" s="1" t="s">
        <v>2700</v>
      </c>
      <c r="J439" s="1" t="s">
        <v>4440</v>
      </c>
      <c r="L439" s="1" t="s">
        <v>4441</v>
      </c>
      <c r="M439" s="18" t="s">
        <v>3341</v>
      </c>
      <c r="N439" s="18"/>
      <c r="O439" s="1" t="s">
        <v>980</v>
      </c>
      <c r="P439" s="1" t="s">
        <v>2703</v>
      </c>
      <c r="Q439" s="1" t="s">
        <v>296</v>
      </c>
      <c r="R439" s="1">
        <v>85122</v>
      </c>
      <c r="S439" s="1" t="s">
        <v>4213</v>
      </c>
      <c r="AD439" s="2"/>
      <c r="AE439" s="3"/>
      <c r="AF439" s="1" t="s">
        <v>2564</v>
      </c>
      <c r="BC439" s="1">
        <f t="shared" si="25"/>
        <v>0</v>
      </c>
    </row>
    <row r="440" spans="1:56" s="1" customFormat="1" ht="15" x14ac:dyDescent="0.25">
      <c r="A440" s="8"/>
      <c r="D440" s="6"/>
      <c r="E440" s="2"/>
      <c r="F440" s="2"/>
      <c r="H440" s="1" t="s">
        <v>3158</v>
      </c>
      <c r="I440" s="1" t="s">
        <v>2041</v>
      </c>
      <c r="J440" s="1" t="s">
        <v>2042</v>
      </c>
      <c r="M440" s="18"/>
      <c r="N440" s="18"/>
      <c r="AD440" s="2"/>
      <c r="AE440" s="3"/>
      <c r="AS440" s="1" t="s">
        <v>3162</v>
      </c>
      <c r="BC440" s="1">
        <f t="shared" si="25"/>
        <v>1</v>
      </c>
    </row>
    <row r="441" spans="1:56" s="1" customFormat="1" ht="15" x14ac:dyDescent="0.25">
      <c r="A441" s="8"/>
      <c r="D441" s="2"/>
      <c r="E441" s="2"/>
      <c r="H441" s="1" t="s">
        <v>481</v>
      </c>
      <c r="I441" s="1" t="s">
        <v>2536</v>
      </c>
      <c r="J441" s="1" t="s">
        <v>2738</v>
      </c>
      <c r="M441" s="18" t="s">
        <v>2537</v>
      </c>
      <c r="N441" s="18"/>
      <c r="S441" s="1" t="s">
        <v>4213</v>
      </c>
      <c r="T441" s="8"/>
      <c r="AD441" s="2"/>
      <c r="AE441" s="3"/>
      <c r="AF441" s="1" t="s">
        <v>2388</v>
      </c>
      <c r="BC441" s="1">
        <f t="shared" si="25"/>
        <v>0</v>
      </c>
    </row>
    <row r="442" spans="1:56" s="1" customFormat="1" ht="15" x14ac:dyDescent="0.25">
      <c r="A442" s="8"/>
      <c r="B442" s="8"/>
      <c r="D442" s="6"/>
      <c r="E442" s="2"/>
      <c r="I442" s="1" t="s">
        <v>1481</v>
      </c>
      <c r="J442" s="1" t="s">
        <v>2565</v>
      </c>
      <c r="M442" s="18"/>
      <c r="N442" s="18"/>
      <c r="AD442" s="2"/>
      <c r="AE442" s="3"/>
      <c r="AI442" s="1" t="s">
        <v>3162</v>
      </c>
      <c r="AK442" s="1" t="s">
        <v>3162</v>
      </c>
      <c r="AL442" s="1" t="s">
        <v>3162</v>
      </c>
      <c r="AM442" s="1" t="s">
        <v>3162</v>
      </c>
      <c r="AS442" s="1" t="s">
        <v>3162</v>
      </c>
      <c r="AW442" s="1" t="s">
        <v>3162</v>
      </c>
      <c r="BC442" s="1">
        <f t="shared" si="25"/>
        <v>6</v>
      </c>
    </row>
    <row r="443" spans="1:56" s="1" customFormat="1" ht="15" x14ac:dyDescent="0.25">
      <c r="D443" s="2"/>
      <c r="E443" s="2"/>
      <c r="G443" s="1" t="s">
        <v>3161</v>
      </c>
      <c r="H443" s="1" t="s">
        <v>3158</v>
      </c>
      <c r="I443" s="1" t="s">
        <v>3495</v>
      </c>
      <c r="J443" s="1" t="s">
        <v>3496</v>
      </c>
      <c r="L443" s="1" t="s">
        <v>10</v>
      </c>
      <c r="M443" s="18" t="s">
        <v>3497</v>
      </c>
      <c r="N443" s="18"/>
      <c r="O443" s="1" t="s">
        <v>4933</v>
      </c>
      <c r="P443" s="1" t="s">
        <v>488</v>
      </c>
      <c r="Q443" s="1" t="s">
        <v>296</v>
      </c>
      <c r="R443" s="1">
        <v>85205</v>
      </c>
      <c r="S443" s="1" t="s">
        <v>4712</v>
      </c>
      <c r="AD443" s="2"/>
      <c r="AE443" s="3"/>
      <c r="AF443" s="1" t="s">
        <v>2392</v>
      </c>
      <c r="BC443" s="1">
        <f t="shared" si="25"/>
        <v>0</v>
      </c>
    </row>
    <row r="444" spans="1:56" s="1" customFormat="1" ht="15" x14ac:dyDescent="0.25">
      <c r="D444" s="2"/>
      <c r="E444" s="2"/>
      <c r="G444" s="1" t="s">
        <v>3161</v>
      </c>
      <c r="H444" s="1" t="s">
        <v>481</v>
      </c>
      <c r="I444" s="1" t="s">
        <v>3495</v>
      </c>
      <c r="J444" s="1" t="s">
        <v>2738</v>
      </c>
      <c r="L444" s="1" t="s">
        <v>10</v>
      </c>
      <c r="M444" s="18" t="s">
        <v>3497</v>
      </c>
      <c r="N444" s="18"/>
      <c r="O444" s="1" t="s">
        <v>4933</v>
      </c>
      <c r="P444" s="1" t="s">
        <v>488</v>
      </c>
      <c r="Q444" s="1" t="s">
        <v>296</v>
      </c>
      <c r="R444" s="1">
        <v>85205</v>
      </c>
      <c r="S444" s="1" t="s">
        <v>4213</v>
      </c>
      <c r="AD444" s="2"/>
      <c r="AE444" s="3"/>
      <c r="AF444" s="1" t="s">
        <v>2388</v>
      </c>
      <c r="BC444" s="1">
        <f t="shared" si="25"/>
        <v>0</v>
      </c>
    </row>
    <row r="445" spans="1:56" s="1" customFormat="1" ht="15" x14ac:dyDescent="0.25">
      <c r="D445" s="2"/>
      <c r="E445" s="2"/>
      <c r="H445" s="1" t="s">
        <v>3158</v>
      </c>
      <c r="I445" s="1" t="s">
        <v>913</v>
      </c>
      <c r="J445" s="1" t="s">
        <v>4639</v>
      </c>
      <c r="L445" s="1" t="s">
        <v>4640</v>
      </c>
      <c r="M445" s="18"/>
      <c r="N445" s="18"/>
      <c r="O445" s="1" t="s">
        <v>4641</v>
      </c>
      <c r="P445" s="1" t="s">
        <v>488</v>
      </c>
      <c r="Q445" s="1" t="s">
        <v>296</v>
      </c>
      <c r="R445" s="1">
        <v>85213</v>
      </c>
      <c r="AD445" s="2" t="s">
        <v>912</v>
      </c>
      <c r="AE445" s="3"/>
      <c r="BC445" s="1">
        <f t="shared" si="25"/>
        <v>0</v>
      </c>
    </row>
    <row r="446" spans="1:56" s="1" customFormat="1" ht="15" x14ac:dyDescent="0.25">
      <c r="D446" s="2"/>
      <c r="E446" s="2"/>
      <c r="H446" s="1" t="s">
        <v>481</v>
      </c>
      <c r="I446" s="1" t="s">
        <v>918</v>
      </c>
      <c r="J446" s="1" t="s">
        <v>4642</v>
      </c>
      <c r="L446" s="1" t="s">
        <v>4643</v>
      </c>
      <c r="M446" s="18" t="s">
        <v>4645</v>
      </c>
      <c r="N446" s="18"/>
      <c r="O446" s="1" t="s">
        <v>4644</v>
      </c>
      <c r="P446" s="1" t="s">
        <v>5031</v>
      </c>
      <c r="Q446" s="1" t="s">
        <v>296</v>
      </c>
      <c r="R446" s="1">
        <v>85120</v>
      </c>
      <c r="S446" s="1" t="s">
        <v>4213</v>
      </c>
      <c r="AB446" s="1" t="s">
        <v>3196</v>
      </c>
      <c r="AC446" s="1" t="s">
        <v>3161</v>
      </c>
      <c r="AD446" s="2"/>
      <c r="AE446" s="3" t="s">
        <v>3161</v>
      </c>
      <c r="AF446" s="1" t="s">
        <v>2564</v>
      </c>
      <c r="BC446" s="1">
        <f t="shared" si="25"/>
        <v>0</v>
      </c>
    </row>
    <row r="447" spans="1:56" s="1" customFormat="1" ht="15" x14ac:dyDescent="0.25">
      <c r="D447" s="2"/>
      <c r="E447" s="2"/>
      <c r="H447" s="1" t="s">
        <v>481</v>
      </c>
      <c r="I447" s="1" t="s">
        <v>918</v>
      </c>
      <c r="J447" s="1" t="s">
        <v>710</v>
      </c>
      <c r="L447" s="1" t="s">
        <v>4449</v>
      </c>
      <c r="M447" s="18" t="s">
        <v>3391</v>
      </c>
      <c r="N447" s="18"/>
      <c r="O447" s="1" t="s">
        <v>4450</v>
      </c>
      <c r="P447" s="1" t="s">
        <v>488</v>
      </c>
      <c r="Q447" s="1" t="s">
        <v>296</v>
      </c>
      <c r="R447" s="1">
        <v>85204</v>
      </c>
      <c r="S447" s="1" t="s">
        <v>4213</v>
      </c>
      <c r="AD447" s="1" t="s">
        <v>2877</v>
      </c>
      <c r="AE447" s="3"/>
      <c r="AF447" s="1" t="s">
        <v>2388</v>
      </c>
      <c r="BC447" s="1">
        <f t="shared" si="25"/>
        <v>0</v>
      </c>
    </row>
    <row r="448" spans="1:56" s="1" customFormat="1" ht="15" x14ac:dyDescent="0.25">
      <c r="A448" s="6">
        <v>42730</v>
      </c>
      <c r="B448" s="8"/>
      <c r="D448" s="6">
        <v>42730</v>
      </c>
      <c r="E448" s="2"/>
      <c r="G448" s="1" t="s">
        <v>3161</v>
      </c>
      <c r="H448" s="1" t="s">
        <v>3158</v>
      </c>
      <c r="I448" s="1" t="s">
        <v>4457</v>
      </c>
      <c r="J448" s="1" t="s">
        <v>3722</v>
      </c>
      <c r="L448" s="1" t="s">
        <v>4458</v>
      </c>
      <c r="M448" s="18" t="s">
        <v>3145</v>
      </c>
      <c r="N448" s="18"/>
      <c r="O448" s="1" t="s">
        <v>3912</v>
      </c>
      <c r="P448" s="1" t="s">
        <v>488</v>
      </c>
      <c r="Q448" s="1" t="s">
        <v>296</v>
      </c>
      <c r="R448" s="1">
        <v>85206</v>
      </c>
      <c r="S448" s="1" t="s">
        <v>4213</v>
      </c>
      <c r="AD448" s="1" t="s">
        <v>721</v>
      </c>
      <c r="AP448" s="1" t="s">
        <v>3162</v>
      </c>
      <c r="AQ448" s="1" t="s">
        <v>3162</v>
      </c>
      <c r="AW448" s="1" t="s">
        <v>3162</v>
      </c>
      <c r="BC448" s="1">
        <f t="shared" si="25"/>
        <v>3</v>
      </c>
      <c r="BD448" s="3"/>
    </row>
    <row r="449" spans="1:56" s="1" customFormat="1" ht="15" x14ac:dyDescent="0.25">
      <c r="G449" s="1" t="s">
        <v>3161</v>
      </c>
      <c r="H449" s="1" t="s">
        <v>3158</v>
      </c>
      <c r="I449" s="1" t="s">
        <v>4595</v>
      </c>
      <c r="J449" s="1" t="s">
        <v>4596</v>
      </c>
      <c r="L449" s="1" t="s">
        <v>3901</v>
      </c>
      <c r="M449" s="18" t="s">
        <v>4594</v>
      </c>
      <c r="N449" s="18"/>
      <c r="O449" s="1" t="s">
        <v>3902</v>
      </c>
      <c r="P449" s="1" t="s">
        <v>488</v>
      </c>
      <c r="Q449" s="1" t="s">
        <v>296</v>
      </c>
      <c r="R449" s="1">
        <v>85206</v>
      </c>
      <c r="S449" s="1" t="s">
        <v>4712</v>
      </c>
      <c r="AD449" s="1" t="s">
        <v>3899</v>
      </c>
      <c r="AE449" s="3"/>
      <c r="BC449" s="1">
        <f t="shared" si="25"/>
        <v>0</v>
      </c>
    </row>
    <row r="450" spans="1:56" s="1" customFormat="1" ht="15" x14ac:dyDescent="0.25">
      <c r="D450" s="2"/>
      <c r="E450" s="2"/>
      <c r="H450" s="1" t="s">
        <v>3158</v>
      </c>
      <c r="I450" s="1" t="s">
        <v>3393</v>
      </c>
      <c r="J450" s="1" t="s">
        <v>2447</v>
      </c>
      <c r="L450" s="1" t="s">
        <v>2290</v>
      </c>
      <c r="M450" s="18" t="s">
        <v>586</v>
      </c>
      <c r="N450" s="18"/>
      <c r="O450" s="1" t="s">
        <v>5165</v>
      </c>
      <c r="P450" s="1" t="s">
        <v>131</v>
      </c>
      <c r="Q450" s="1" t="s">
        <v>296</v>
      </c>
      <c r="R450" s="1">
        <v>85215</v>
      </c>
      <c r="S450" s="1" t="s">
        <v>4213</v>
      </c>
      <c r="AD450" s="2" t="s">
        <v>4797</v>
      </c>
      <c r="AE450" s="3"/>
      <c r="AF450" s="1" t="s">
        <v>2388</v>
      </c>
      <c r="BC450" s="1">
        <f t="shared" si="25"/>
        <v>0</v>
      </c>
    </row>
    <row r="451" spans="1:56" s="1" customFormat="1" ht="15" x14ac:dyDescent="0.25">
      <c r="D451" s="2"/>
      <c r="E451" s="2"/>
      <c r="H451" s="1" t="s">
        <v>3158</v>
      </c>
      <c r="I451" s="1" t="s">
        <v>4646</v>
      </c>
      <c r="J451" s="1" t="s">
        <v>428</v>
      </c>
      <c r="M451" s="18"/>
      <c r="N451" s="18"/>
      <c r="AD451" s="2"/>
      <c r="AE451" s="3" t="s">
        <v>3161</v>
      </c>
      <c r="BC451" s="1">
        <f t="shared" si="25"/>
        <v>0</v>
      </c>
    </row>
    <row r="452" spans="1:56" s="1" customFormat="1" ht="15" x14ac:dyDescent="0.25">
      <c r="A452" s="8"/>
      <c r="B452" s="8"/>
      <c r="D452" s="6"/>
      <c r="E452" s="2"/>
      <c r="H452" s="1" t="s">
        <v>3158</v>
      </c>
      <c r="I452" s="1" t="s">
        <v>1597</v>
      </c>
      <c r="J452" s="1" t="s">
        <v>1740</v>
      </c>
      <c r="M452" s="18"/>
      <c r="N452" s="18"/>
      <c r="AW452" s="1" t="s">
        <v>3162</v>
      </c>
      <c r="BC452" s="1">
        <f t="shared" si="25"/>
        <v>1</v>
      </c>
      <c r="BD452" s="3"/>
    </row>
    <row r="453" spans="1:56" s="1" customFormat="1" ht="15" x14ac:dyDescent="0.25">
      <c r="D453" s="2"/>
      <c r="E453" s="2"/>
      <c r="H453" s="1" t="s">
        <v>3158</v>
      </c>
      <c r="I453" s="1" t="s">
        <v>4647</v>
      </c>
      <c r="J453" s="1" t="s">
        <v>4648</v>
      </c>
      <c r="M453" s="18"/>
      <c r="N453" s="18"/>
      <c r="AD453" s="2"/>
      <c r="AE453" s="3" t="s">
        <v>3161</v>
      </c>
      <c r="BC453" s="1">
        <f t="shared" si="25"/>
        <v>0</v>
      </c>
    </row>
    <row r="454" spans="1:56" s="1" customFormat="1" ht="15" x14ac:dyDescent="0.25">
      <c r="D454" s="2"/>
      <c r="E454" s="2"/>
      <c r="H454" s="1" t="s">
        <v>481</v>
      </c>
      <c r="I454" s="1" t="s">
        <v>4647</v>
      </c>
      <c r="J454" s="1" t="s">
        <v>2144</v>
      </c>
      <c r="M454" s="18"/>
      <c r="N454" s="18"/>
      <c r="AD454" s="2"/>
      <c r="AE454" s="3" t="s">
        <v>3161</v>
      </c>
      <c r="BC454" s="1">
        <f t="shared" si="25"/>
        <v>0</v>
      </c>
    </row>
    <row r="455" spans="1:56" s="1" customFormat="1" ht="15" x14ac:dyDescent="0.25">
      <c r="D455" s="2"/>
      <c r="E455" s="2"/>
      <c r="H455" s="1" t="s">
        <v>3158</v>
      </c>
      <c r="I455" s="1" t="s">
        <v>4649</v>
      </c>
      <c r="J455" s="1" t="s">
        <v>4650</v>
      </c>
      <c r="L455" s="1" t="s">
        <v>4651</v>
      </c>
      <c r="M455" s="18" t="s">
        <v>4655</v>
      </c>
      <c r="N455" s="18"/>
      <c r="O455" s="1" t="s">
        <v>4652</v>
      </c>
      <c r="P455" s="1" t="s">
        <v>4653</v>
      </c>
      <c r="Q455" s="1" t="s">
        <v>4654</v>
      </c>
      <c r="R455" s="1">
        <v>92211</v>
      </c>
      <c r="S455" s="1" t="s">
        <v>4213</v>
      </c>
      <c r="AB455" s="1" t="s">
        <v>3175</v>
      </c>
      <c r="AC455" s="1" t="s">
        <v>3161</v>
      </c>
      <c r="AD455" s="2" t="s">
        <v>4656</v>
      </c>
      <c r="AE455" s="3" t="s">
        <v>3161</v>
      </c>
      <c r="AF455" s="1" t="s">
        <v>2564</v>
      </c>
      <c r="BC455" s="1">
        <f t="shared" si="25"/>
        <v>0</v>
      </c>
    </row>
    <row r="456" spans="1:56" s="1" customFormat="1" ht="15" x14ac:dyDescent="0.25">
      <c r="A456" s="8"/>
      <c r="B456" s="8"/>
      <c r="C456" s="14">
        <v>43048</v>
      </c>
      <c r="D456" s="6">
        <v>42670</v>
      </c>
      <c r="E456" s="2"/>
      <c r="H456" s="1" t="s">
        <v>481</v>
      </c>
      <c r="I456" s="1" t="s">
        <v>369</v>
      </c>
      <c r="J456" s="1" t="s">
        <v>2752</v>
      </c>
      <c r="L456" s="1" t="s">
        <v>4382</v>
      </c>
      <c r="M456" s="18" t="s">
        <v>4383</v>
      </c>
      <c r="N456" s="18"/>
      <c r="O456" s="1" t="s">
        <v>3734</v>
      </c>
      <c r="P456" s="1" t="s">
        <v>488</v>
      </c>
      <c r="Q456" s="1" t="s">
        <v>296</v>
      </c>
      <c r="R456" s="1">
        <v>85209</v>
      </c>
      <c r="S456" s="1" t="s">
        <v>4401</v>
      </c>
      <c r="AD456" s="1" t="s">
        <v>689</v>
      </c>
      <c r="AE456" s="3"/>
      <c r="AF456" s="1" t="s">
        <v>1767</v>
      </c>
      <c r="AH456" s="1" t="s">
        <v>481</v>
      </c>
      <c r="AI456" s="1" t="s">
        <v>481</v>
      </c>
      <c r="AK456" s="1" t="s">
        <v>481</v>
      </c>
      <c r="AO456" s="1" t="s">
        <v>481</v>
      </c>
      <c r="AP456" s="1" t="s">
        <v>481</v>
      </c>
      <c r="AU456" s="1" t="s">
        <v>481</v>
      </c>
      <c r="BC456" s="1">
        <f t="shared" si="25"/>
        <v>6</v>
      </c>
    </row>
    <row r="457" spans="1:56" s="1" customFormat="1" ht="15" x14ac:dyDescent="0.25">
      <c r="A457" s="8"/>
      <c r="B457" s="8"/>
      <c r="C457" s="14">
        <v>43048</v>
      </c>
      <c r="D457" s="6">
        <v>42670</v>
      </c>
      <c r="E457" s="2"/>
      <c r="H457" s="1" t="s">
        <v>3158</v>
      </c>
      <c r="I457" s="1" t="s">
        <v>369</v>
      </c>
      <c r="J457" s="1" t="s">
        <v>689</v>
      </c>
      <c r="L457" s="1" t="s">
        <v>4382</v>
      </c>
      <c r="M457" s="18" t="s">
        <v>4383</v>
      </c>
      <c r="N457" s="18"/>
      <c r="O457" s="1" t="s">
        <v>3734</v>
      </c>
      <c r="P457" s="1" t="s">
        <v>488</v>
      </c>
      <c r="Q457" s="1" t="s">
        <v>296</v>
      </c>
      <c r="R457" s="1">
        <v>85209</v>
      </c>
      <c r="S457" s="1" t="s">
        <v>4402</v>
      </c>
      <c r="AD457" s="1" t="s">
        <v>2752</v>
      </c>
      <c r="AE457" s="3"/>
      <c r="AF457" s="1" t="s">
        <v>1764</v>
      </c>
      <c r="AH457" s="1" t="s">
        <v>481</v>
      </c>
      <c r="AI457" s="1" t="s">
        <v>481</v>
      </c>
      <c r="AK457" s="1" t="s">
        <v>481</v>
      </c>
      <c r="AO457" s="1" t="s">
        <v>481</v>
      </c>
      <c r="AP457" s="1" t="s">
        <v>481</v>
      </c>
      <c r="AU457" s="1" t="s">
        <v>481</v>
      </c>
      <c r="BC457" s="1">
        <f t="shared" si="25"/>
        <v>6</v>
      </c>
    </row>
    <row r="458" spans="1:56" s="1" customFormat="1" ht="15" x14ac:dyDescent="0.25">
      <c r="A458" s="8"/>
      <c r="B458" s="14">
        <v>43405</v>
      </c>
      <c r="C458" s="14">
        <v>43041</v>
      </c>
      <c r="D458" s="6">
        <v>42719</v>
      </c>
      <c r="E458" s="2"/>
      <c r="F458" s="2"/>
      <c r="G458" s="1" t="s">
        <v>3161</v>
      </c>
      <c r="H458" s="1" t="s">
        <v>481</v>
      </c>
      <c r="I458" s="1" t="s">
        <v>369</v>
      </c>
      <c r="J458" s="1" t="s">
        <v>299</v>
      </c>
      <c r="K458" s="1">
        <v>1</v>
      </c>
      <c r="L458" s="1" t="s">
        <v>2805</v>
      </c>
      <c r="M458" s="18" t="s">
        <v>919</v>
      </c>
      <c r="N458" s="18"/>
      <c r="O458" s="1" t="s">
        <v>3967</v>
      </c>
      <c r="P458" s="1" t="s">
        <v>488</v>
      </c>
      <c r="Q458" s="1" t="s">
        <v>296</v>
      </c>
      <c r="R458" s="1">
        <v>85206</v>
      </c>
      <c r="S458" s="1" t="s">
        <v>4213</v>
      </c>
      <c r="U458" s="1">
        <v>0</v>
      </c>
      <c r="AB458" s="1" t="s">
        <v>3196</v>
      </c>
      <c r="AC458" s="1" t="s">
        <v>3161</v>
      </c>
      <c r="AD458" s="2" t="s">
        <v>370</v>
      </c>
      <c r="AE458" s="3"/>
      <c r="AF458" s="1" t="s">
        <v>2564</v>
      </c>
      <c r="AG458" s="1" t="s">
        <v>481</v>
      </c>
      <c r="AH458" s="1" t="s">
        <v>481</v>
      </c>
      <c r="AI458" s="1" t="s">
        <v>481</v>
      </c>
      <c r="AJ458" s="1" t="s">
        <v>481</v>
      </c>
      <c r="AK458" s="1" t="s">
        <v>481</v>
      </c>
      <c r="AL458" s="1" t="s">
        <v>481</v>
      </c>
      <c r="AM458" s="1" t="s">
        <v>481</v>
      </c>
      <c r="AO458" s="1" t="s">
        <v>481</v>
      </c>
      <c r="AQ458" s="1" t="s">
        <v>481</v>
      </c>
      <c r="AR458" s="1" t="s">
        <v>481</v>
      </c>
      <c r="AS458" s="1" t="s">
        <v>481</v>
      </c>
      <c r="AT458" s="1" t="s">
        <v>481</v>
      </c>
      <c r="AU458" s="1" t="s">
        <v>481</v>
      </c>
      <c r="AV458" s="1" t="s">
        <v>481</v>
      </c>
      <c r="AW458" s="1" t="s">
        <v>481</v>
      </c>
      <c r="AX458" s="1" t="s">
        <v>481</v>
      </c>
      <c r="AZ458" s="1" t="s">
        <v>481</v>
      </c>
      <c r="BB458" s="1" t="s">
        <v>481</v>
      </c>
      <c r="BC458" s="1">
        <f t="shared" si="25"/>
        <v>18</v>
      </c>
    </row>
    <row r="459" spans="1:56" s="1" customFormat="1" ht="15" x14ac:dyDescent="0.25">
      <c r="A459" s="1" t="s">
        <v>4969</v>
      </c>
      <c r="D459" s="6"/>
      <c r="E459" s="2"/>
      <c r="F459" s="2"/>
      <c r="G459" s="1" t="s">
        <v>3161</v>
      </c>
      <c r="H459" s="1" t="s">
        <v>481</v>
      </c>
      <c r="I459" s="1" t="s">
        <v>369</v>
      </c>
      <c r="J459" s="1" t="s">
        <v>299</v>
      </c>
      <c r="L459" s="1" t="s">
        <v>3656</v>
      </c>
      <c r="M459" s="18" t="s">
        <v>919</v>
      </c>
      <c r="N459" s="18"/>
      <c r="O459" s="1" t="s">
        <v>5090</v>
      </c>
      <c r="P459" s="1" t="s">
        <v>488</v>
      </c>
      <c r="Q459" s="1" t="s">
        <v>296</v>
      </c>
      <c r="R459" s="1">
        <v>85209</v>
      </c>
      <c r="U459" s="1">
        <v>0</v>
      </c>
      <c r="AB459" s="1" t="s">
        <v>3196</v>
      </c>
      <c r="AC459" s="1" t="s">
        <v>3161</v>
      </c>
      <c r="AD459" s="2" t="s">
        <v>370</v>
      </c>
      <c r="AE459" s="3"/>
      <c r="AF459" s="1" t="s">
        <v>2564</v>
      </c>
    </row>
    <row r="460" spans="1:56" s="1" customFormat="1" ht="15" x14ac:dyDescent="0.25">
      <c r="A460" s="8"/>
      <c r="B460" s="8"/>
      <c r="D460" s="6"/>
      <c r="E460" s="2"/>
      <c r="H460" s="1" t="s">
        <v>481</v>
      </c>
      <c r="I460" s="1" t="s">
        <v>258</v>
      </c>
      <c r="J460" s="1" t="s">
        <v>4364</v>
      </c>
      <c r="M460" s="18"/>
      <c r="N460" s="18"/>
      <c r="AZ460" s="1" t="s">
        <v>3162</v>
      </c>
      <c r="BB460" s="1" t="s">
        <v>3162</v>
      </c>
      <c r="BC460" s="1">
        <f>COUNTA(AG460:BB460)</f>
        <v>2</v>
      </c>
      <c r="BD460" s="3"/>
    </row>
    <row r="461" spans="1:56" s="1" customFormat="1" ht="15" x14ac:dyDescent="0.25">
      <c r="A461" s="8"/>
      <c r="B461" s="8"/>
      <c r="D461" s="6"/>
      <c r="E461" s="2"/>
      <c r="H461" s="1" t="s">
        <v>3158</v>
      </c>
      <c r="I461" s="1" t="s">
        <v>258</v>
      </c>
      <c r="J461" s="1" t="s">
        <v>259</v>
      </c>
      <c r="M461" s="18"/>
      <c r="N461" s="18"/>
      <c r="AZ461" s="1" t="s">
        <v>3162</v>
      </c>
      <c r="BB461" s="1" t="s">
        <v>3162</v>
      </c>
      <c r="BC461" s="1">
        <f>COUNTA(AG461:BB461)</f>
        <v>2</v>
      </c>
      <c r="BD461" s="3"/>
    </row>
    <row r="462" spans="1:56" s="1" customFormat="1" ht="15.6" x14ac:dyDescent="0.3">
      <c r="D462" s="6"/>
      <c r="E462" s="2"/>
      <c r="F462" s="2"/>
      <c r="H462" s="1" t="s">
        <v>481</v>
      </c>
      <c r="I462" s="1" t="s">
        <v>290</v>
      </c>
      <c r="J462" s="1" t="s">
        <v>1010</v>
      </c>
      <c r="L462" s="1" t="s">
        <v>291</v>
      </c>
      <c r="M462" s="18" t="s">
        <v>292</v>
      </c>
      <c r="N462" s="18"/>
      <c r="O462" s="1" t="s">
        <v>2944</v>
      </c>
      <c r="P462" s="1" t="s">
        <v>488</v>
      </c>
      <c r="Q462" s="1" t="s">
        <v>296</v>
      </c>
      <c r="R462" s="1">
        <v>85213</v>
      </c>
      <c r="S462" s="1" t="s">
        <v>4213</v>
      </c>
      <c r="AD462" s="2"/>
      <c r="AE462" s="3"/>
      <c r="AF462" s="1" t="s">
        <v>2388</v>
      </c>
      <c r="BC462" s="1">
        <f>COUNTA(AG462:BB462)</f>
        <v>0</v>
      </c>
    </row>
    <row r="463" spans="1:56" s="1" customFormat="1" ht="15" x14ac:dyDescent="0.25">
      <c r="A463" s="1" t="s">
        <v>4634</v>
      </c>
      <c r="D463" s="2"/>
      <c r="E463" s="2"/>
      <c r="I463" s="1" t="s">
        <v>1953</v>
      </c>
      <c r="J463" s="1" t="s">
        <v>722</v>
      </c>
      <c r="M463" s="18"/>
      <c r="N463" s="18"/>
      <c r="O463" s="19"/>
      <c r="AB463" s="2"/>
      <c r="AC463" s="3"/>
    </row>
    <row r="464" spans="1:56" s="1" customFormat="1" ht="15" x14ac:dyDescent="0.25">
      <c r="D464" s="2"/>
      <c r="E464" s="2"/>
      <c r="H464" s="1" t="s">
        <v>3158</v>
      </c>
      <c r="I464" s="1" t="s">
        <v>1290</v>
      </c>
      <c r="J464" s="1" t="s">
        <v>1055</v>
      </c>
      <c r="M464" s="18"/>
      <c r="N464" s="18"/>
      <c r="AD464" s="1" t="s">
        <v>1019</v>
      </c>
      <c r="AE464" s="3"/>
      <c r="BC464" s="1">
        <f t="shared" ref="BC464:BC473" si="26">COUNTA(AG464:BB464)</f>
        <v>0</v>
      </c>
    </row>
    <row r="465" spans="1:83" s="1" customFormat="1" ht="15" x14ac:dyDescent="0.25">
      <c r="D465" s="2"/>
      <c r="E465" s="2"/>
      <c r="H465" s="1" t="s">
        <v>3158</v>
      </c>
      <c r="I465" s="1" t="s">
        <v>4657</v>
      </c>
      <c r="J465" s="1" t="s">
        <v>1630</v>
      </c>
      <c r="L465" s="1" t="s">
        <v>486</v>
      </c>
      <c r="M465" s="18"/>
      <c r="N465" s="18"/>
      <c r="O465" s="1" t="s">
        <v>486</v>
      </c>
      <c r="P465" s="1" t="s">
        <v>488</v>
      </c>
      <c r="Q465" s="1" t="s">
        <v>296</v>
      </c>
      <c r="R465" s="1" t="s">
        <v>486</v>
      </c>
      <c r="AD465" s="2"/>
      <c r="AE465" s="3"/>
      <c r="BC465" s="1">
        <f t="shared" si="26"/>
        <v>0</v>
      </c>
    </row>
    <row r="466" spans="1:83" s="1" customFormat="1" ht="15" x14ac:dyDescent="0.25">
      <c r="D466" s="6"/>
      <c r="E466" s="2"/>
      <c r="H466" s="1" t="s">
        <v>481</v>
      </c>
      <c r="I466" s="1" t="s">
        <v>5092</v>
      </c>
      <c r="J466" s="1" t="s">
        <v>711</v>
      </c>
      <c r="L466" s="1" t="s">
        <v>3657</v>
      </c>
      <c r="M466" s="18"/>
      <c r="N466" s="18"/>
      <c r="O466" s="1" t="s">
        <v>1906</v>
      </c>
      <c r="P466" s="1" t="s">
        <v>488</v>
      </c>
      <c r="Q466" s="1" t="s">
        <v>296</v>
      </c>
      <c r="R466" s="1">
        <v>85206</v>
      </c>
      <c r="AB466" s="1" t="s">
        <v>3196</v>
      </c>
      <c r="AC466" s="1" t="s">
        <v>5091</v>
      </c>
      <c r="AD466" s="2" t="s">
        <v>4592</v>
      </c>
      <c r="AE466" s="3"/>
      <c r="BC466" s="1">
        <f t="shared" si="26"/>
        <v>0</v>
      </c>
    </row>
    <row r="467" spans="1:83" s="1" customFormat="1" ht="15" x14ac:dyDescent="0.25">
      <c r="A467" s="8"/>
      <c r="B467" s="8"/>
      <c r="D467" s="6"/>
      <c r="E467" s="2"/>
      <c r="H467" s="1" t="s">
        <v>3158</v>
      </c>
      <c r="I467" s="1" t="s">
        <v>1371</v>
      </c>
      <c r="J467" s="1" t="s">
        <v>5006</v>
      </c>
      <c r="M467" s="18"/>
      <c r="N467" s="18"/>
      <c r="AT467" s="1" t="s">
        <v>3162</v>
      </c>
      <c r="BC467" s="1">
        <f t="shared" si="26"/>
        <v>1</v>
      </c>
      <c r="BD467" s="3"/>
    </row>
    <row r="468" spans="1:83" s="1" customFormat="1" ht="15" x14ac:dyDescent="0.25">
      <c r="A468" s="8"/>
      <c r="B468" s="8"/>
      <c r="D468" s="6"/>
      <c r="E468" s="2"/>
      <c r="H468" s="1" t="s">
        <v>3158</v>
      </c>
      <c r="I468" s="1" t="s">
        <v>1371</v>
      </c>
      <c r="J468" s="1" t="s">
        <v>1372</v>
      </c>
      <c r="M468" s="18"/>
      <c r="N468" s="18"/>
      <c r="AT468" s="1" t="s">
        <v>3162</v>
      </c>
      <c r="BC468" s="1">
        <f t="shared" si="26"/>
        <v>1</v>
      </c>
      <c r="BD468" s="3"/>
    </row>
    <row r="469" spans="1:83" s="1" customFormat="1" ht="15" x14ac:dyDescent="0.25">
      <c r="A469" s="8"/>
      <c r="B469" s="14">
        <v>43405</v>
      </c>
      <c r="C469" s="14">
        <v>43041</v>
      </c>
      <c r="D469" s="6">
        <v>42656</v>
      </c>
      <c r="E469" s="2"/>
      <c r="F469" s="2"/>
      <c r="H469" s="1" t="s">
        <v>3158</v>
      </c>
      <c r="I469" s="1" t="s">
        <v>2200</v>
      </c>
      <c r="J469" s="1" t="s">
        <v>2161</v>
      </c>
      <c r="K469" s="1">
        <v>1</v>
      </c>
      <c r="L469" s="1" t="s">
        <v>2201</v>
      </c>
      <c r="M469" s="18" t="s">
        <v>2202</v>
      </c>
      <c r="N469" s="18"/>
      <c r="O469" s="1" t="s">
        <v>2203</v>
      </c>
      <c r="P469" s="1" t="s">
        <v>488</v>
      </c>
      <c r="Q469" s="1" t="s">
        <v>296</v>
      </c>
      <c r="R469" s="1">
        <v>85206</v>
      </c>
      <c r="S469" s="1" t="s">
        <v>4213</v>
      </c>
      <c r="AD469" s="2"/>
      <c r="AE469" s="3"/>
      <c r="AF469" s="1" t="s">
        <v>2388</v>
      </c>
      <c r="AG469" s="1" t="s">
        <v>481</v>
      </c>
      <c r="AH469" s="1" t="s">
        <v>481</v>
      </c>
      <c r="AI469" s="1" t="s">
        <v>481</v>
      </c>
      <c r="AJ469" s="1" t="s">
        <v>481</v>
      </c>
      <c r="AK469" s="1" t="s">
        <v>481</v>
      </c>
      <c r="AL469" s="1" t="s">
        <v>481</v>
      </c>
      <c r="AM469" s="1" t="s">
        <v>481</v>
      </c>
      <c r="AO469" s="1" t="s">
        <v>481</v>
      </c>
      <c r="AP469" s="1" t="s">
        <v>481</v>
      </c>
      <c r="AT469" s="1" t="s">
        <v>481</v>
      </c>
      <c r="AV469" s="1" t="s">
        <v>481</v>
      </c>
      <c r="AX469" s="1" t="s">
        <v>481</v>
      </c>
      <c r="AY469" s="1" t="s">
        <v>481</v>
      </c>
      <c r="AZ469" s="1" t="s">
        <v>481</v>
      </c>
      <c r="BA469" s="1" t="s">
        <v>481</v>
      </c>
      <c r="BB469" s="1" t="s">
        <v>481</v>
      </c>
      <c r="BC469" s="1">
        <f t="shared" si="26"/>
        <v>16</v>
      </c>
    </row>
    <row r="470" spans="1:83" s="1" customFormat="1" ht="15" x14ac:dyDescent="0.25">
      <c r="A470" s="8"/>
      <c r="B470" s="8"/>
      <c r="D470" s="6"/>
      <c r="E470" s="2"/>
      <c r="H470" s="1" t="s">
        <v>3158</v>
      </c>
      <c r="I470" s="1" t="s">
        <v>557</v>
      </c>
      <c r="J470" s="1" t="s">
        <v>3069</v>
      </c>
      <c r="M470" s="18"/>
      <c r="N470" s="18"/>
      <c r="AP470" s="1" t="s">
        <v>3162</v>
      </c>
      <c r="AQ470" s="1" t="s">
        <v>3162</v>
      </c>
      <c r="BC470" s="1">
        <f t="shared" si="26"/>
        <v>2</v>
      </c>
      <c r="BD470" s="3"/>
    </row>
    <row r="471" spans="1:83" s="1" customFormat="1" ht="15" x14ac:dyDescent="0.25">
      <c r="A471" s="8"/>
      <c r="B471" s="8"/>
      <c r="D471" s="6"/>
      <c r="E471" s="2"/>
      <c r="H471" s="1" t="s">
        <v>481</v>
      </c>
      <c r="I471" s="1" t="s">
        <v>557</v>
      </c>
      <c r="J471" s="1" t="s">
        <v>558</v>
      </c>
      <c r="M471" s="18"/>
      <c r="N471" s="18"/>
      <c r="AP471" s="1" t="s">
        <v>3162</v>
      </c>
      <c r="AQ471" s="1" t="s">
        <v>3162</v>
      </c>
      <c r="BC471" s="1">
        <f t="shared" si="26"/>
        <v>2</v>
      </c>
      <c r="BD471" s="3"/>
    </row>
    <row r="472" spans="1:83" s="1" customFormat="1" ht="15" x14ac:dyDescent="0.25">
      <c r="A472" s="8"/>
      <c r="B472" s="8"/>
      <c r="D472" s="6"/>
      <c r="E472" s="2"/>
      <c r="H472" s="1" t="s">
        <v>3158</v>
      </c>
      <c r="I472" s="1" t="s">
        <v>3175</v>
      </c>
      <c r="J472" s="1" t="s">
        <v>3471</v>
      </c>
      <c r="M472" s="18"/>
      <c r="N472" s="18"/>
      <c r="AD472" s="2"/>
      <c r="AE472" s="3"/>
      <c r="AO472" s="1" t="s">
        <v>3162</v>
      </c>
      <c r="BC472" s="1">
        <f t="shared" si="26"/>
        <v>1</v>
      </c>
    </row>
    <row r="473" spans="1:83" s="1" customFormat="1" ht="15" x14ac:dyDescent="0.25">
      <c r="A473" s="8"/>
      <c r="B473" s="8"/>
      <c r="D473" s="6"/>
      <c r="E473" s="2"/>
      <c r="H473" s="1" t="s">
        <v>481</v>
      </c>
      <c r="I473" s="1" t="s">
        <v>3175</v>
      </c>
      <c r="J473" s="1" t="s">
        <v>1513</v>
      </c>
      <c r="M473" s="18"/>
      <c r="N473" s="18"/>
      <c r="AD473" s="2"/>
      <c r="AE473" s="3"/>
      <c r="AO473" s="1" t="s">
        <v>3162</v>
      </c>
      <c r="BC473" s="1">
        <f t="shared" si="26"/>
        <v>1</v>
      </c>
    </row>
    <row r="474" spans="1:83" s="1" customFormat="1" ht="15" x14ac:dyDescent="0.25">
      <c r="A474" s="1" t="s">
        <v>4969</v>
      </c>
      <c r="D474" s="6"/>
      <c r="E474" s="2"/>
      <c r="G474" s="1" t="s">
        <v>3161</v>
      </c>
      <c r="H474" s="1" t="s">
        <v>3158</v>
      </c>
      <c r="I474" s="1" t="s">
        <v>1634</v>
      </c>
      <c r="J474" s="1" t="s">
        <v>1635</v>
      </c>
      <c r="L474" s="1" t="s">
        <v>798</v>
      </c>
      <c r="M474" s="18" t="s">
        <v>1638</v>
      </c>
      <c r="N474" s="18"/>
      <c r="O474" s="1" t="s">
        <v>1636</v>
      </c>
      <c r="P474" s="1" t="s">
        <v>1637</v>
      </c>
      <c r="Q474" s="1" t="s">
        <v>615</v>
      </c>
      <c r="R474" s="1">
        <v>49307</v>
      </c>
      <c r="S474" s="1" t="s">
        <v>4712</v>
      </c>
      <c r="AD474" s="1" t="s">
        <v>1639</v>
      </c>
      <c r="AE474" s="3" t="s">
        <v>3161</v>
      </c>
      <c r="AF474" s="1" t="s">
        <v>2568</v>
      </c>
      <c r="CA474" s="1">
        <v>2</v>
      </c>
      <c r="CB474" s="1">
        <v>2</v>
      </c>
    </row>
    <row r="475" spans="1:83" s="1" customFormat="1" ht="15" x14ac:dyDescent="0.25">
      <c r="A475" s="1" t="s">
        <v>4969</v>
      </c>
      <c r="D475" s="6"/>
      <c r="E475" s="2"/>
      <c r="G475" s="1" t="s">
        <v>3161</v>
      </c>
      <c r="H475" s="1" t="s">
        <v>481</v>
      </c>
      <c r="I475" s="1" t="s">
        <v>1634</v>
      </c>
      <c r="J475" s="1" t="s">
        <v>1639</v>
      </c>
      <c r="L475" s="1" t="s">
        <v>799</v>
      </c>
      <c r="M475" s="18" t="s">
        <v>1638</v>
      </c>
      <c r="N475" s="18"/>
      <c r="O475" s="1" t="s">
        <v>1636</v>
      </c>
      <c r="P475" s="1" t="s">
        <v>1637</v>
      </c>
      <c r="Q475" s="1" t="s">
        <v>615</v>
      </c>
      <c r="R475" s="1">
        <v>49307</v>
      </c>
      <c r="S475" s="1" t="s">
        <v>4213</v>
      </c>
      <c r="AD475" s="1" t="s">
        <v>1635</v>
      </c>
      <c r="AE475" s="3" t="s">
        <v>3161</v>
      </c>
      <c r="AF475" s="1" t="s">
        <v>2564</v>
      </c>
      <c r="CD475" s="1">
        <v>2</v>
      </c>
      <c r="CE475" s="1">
        <v>2</v>
      </c>
    </row>
    <row r="476" spans="1:83" s="1" customFormat="1" ht="15" x14ac:dyDescent="0.25">
      <c r="A476" s="1" t="s">
        <v>3244</v>
      </c>
      <c r="D476" s="2"/>
      <c r="E476" s="2"/>
      <c r="H476" s="1" t="s">
        <v>3158</v>
      </c>
      <c r="I476" s="1" t="s">
        <v>1640</v>
      </c>
      <c r="J476" s="1" t="s">
        <v>1641</v>
      </c>
      <c r="L476" s="1" t="s">
        <v>1642</v>
      </c>
      <c r="M476" s="18" t="s">
        <v>1788</v>
      </c>
      <c r="N476" s="18"/>
      <c r="O476" s="1" t="s">
        <v>3859</v>
      </c>
      <c r="P476" s="1" t="s">
        <v>3860</v>
      </c>
      <c r="Q476" s="1" t="s">
        <v>296</v>
      </c>
      <c r="R476" s="1">
        <v>85739</v>
      </c>
      <c r="AD476" s="2" t="s">
        <v>3245</v>
      </c>
      <c r="AE476" s="3"/>
    </row>
    <row r="477" spans="1:83" s="1" customFormat="1" ht="15" x14ac:dyDescent="0.25">
      <c r="D477" s="2"/>
      <c r="E477" s="2"/>
      <c r="H477" s="1" t="s">
        <v>481</v>
      </c>
      <c r="I477" s="1" t="s">
        <v>3862</v>
      </c>
      <c r="J477" s="1" t="s">
        <v>2418</v>
      </c>
      <c r="L477" s="1" t="s">
        <v>3863</v>
      </c>
      <c r="M477" s="18" t="s">
        <v>3865</v>
      </c>
      <c r="N477" s="18"/>
      <c r="O477" s="1" t="s">
        <v>3864</v>
      </c>
      <c r="P477" s="1" t="s">
        <v>488</v>
      </c>
      <c r="Q477" s="1" t="s">
        <v>296</v>
      </c>
      <c r="R477" s="1">
        <v>85209</v>
      </c>
      <c r="S477" s="1" t="s">
        <v>4213</v>
      </c>
      <c r="AD477" s="2"/>
      <c r="AE477" s="3"/>
      <c r="AF477" s="1" t="s">
        <v>2564</v>
      </c>
      <c r="BC477" s="1">
        <f t="shared" ref="BC477:BC491" si="27">COUNTA(AG477:BB477)</f>
        <v>0</v>
      </c>
    </row>
    <row r="478" spans="1:83" s="1" customFormat="1" ht="15" x14ac:dyDescent="0.25">
      <c r="D478" s="2"/>
      <c r="E478" s="2"/>
      <c r="H478" s="1" t="s">
        <v>3158</v>
      </c>
      <c r="I478" s="1" t="s">
        <v>3866</v>
      </c>
      <c r="J478" s="1" t="s">
        <v>3311</v>
      </c>
      <c r="L478" s="1" t="s">
        <v>3867</v>
      </c>
      <c r="M478" s="18" t="s">
        <v>1050</v>
      </c>
      <c r="N478" s="18"/>
      <c r="O478" s="1" t="s">
        <v>3868</v>
      </c>
      <c r="P478" s="1" t="s">
        <v>488</v>
      </c>
      <c r="Q478" s="1" t="s">
        <v>296</v>
      </c>
      <c r="R478" s="1">
        <v>85206</v>
      </c>
      <c r="S478" s="1" t="s">
        <v>4213</v>
      </c>
      <c r="T478" s="1" t="s">
        <v>4712</v>
      </c>
      <c r="AD478" s="2"/>
      <c r="AE478" s="3" t="s">
        <v>3161</v>
      </c>
      <c r="AF478" s="1" t="s">
        <v>2388</v>
      </c>
      <c r="BC478" s="1">
        <f t="shared" si="27"/>
        <v>0</v>
      </c>
      <c r="BF478" s="1" t="s">
        <v>4712</v>
      </c>
      <c r="BG478" s="1" t="s">
        <v>4712</v>
      </c>
      <c r="BH478" s="1" t="s">
        <v>4712</v>
      </c>
      <c r="BI478" s="1" t="s">
        <v>4712</v>
      </c>
      <c r="BJ478" s="1" t="s">
        <v>4712</v>
      </c>
      <c r="BK478" s="1" t="s">
        <v>4712</v>
      </c>
      <c r="BL478" s="1" t="s">
        <v>4712</v>
      </c>
      <c r="BM478" s="1" t="s">
        <v>4712</v>
      </c>
      <c r="BN478" s="1" t="s">
        <v>4712</v>
      </c>
      <c r="CA478" s="1" t="s">
        <v>4712</v>
      </c>
      <c r="CC478" s="1" t="s">
        <v>4712</v>
      </c>
    </row>
    <row r="479" spans="1:83" s="1" customFormat="1" ht="15" x14ac:dyDescent="0.25">
      <c r="A479" s="8"/>
      <c r="B479" s="8"/>
      <c r="D479" s="6"/>
      <c r="E479" s="2"/>
      <c r="I479" s="1" t="s">
        <v>1382</v>
      </c>
      <c r="J479" s="1" t="s">
        <v>562</v>
      </c>
      <c r="M479" s="18"/>
      <c r="N479" s="18"/>
      <c r="AE479" s="3"/>
      <c r="AT479" s="1" t="s">
        <v>3162</v>
      </c>
      <c r="BC479" s="1">
        <f t="shared" si="27"/>
        <v>1</v>
      </c>
    </row>
    <row r="480" spans="1:83" s="1" customFormat="1" ht="15" x14ac:dyDescent="0.25">
      <c r="A480" s="8"/>
      <c r="B480" s="8"/>
      <c r="D480" s="6"/>
      <c r="E480" s="2"/>
      <c r="I480" s="1" t="s">
        <v>1382</v>
      </c>
      <c r="J480" s="1" t="s">
        <v>1378</v>
      </c>
      <c r="M480" s="18"/>
      <c r="N480" s="18"/>
      <c r="AE480" s="3"/>
      <c r="AT480" s="1" t="s">
        <v>3162</v>
      </c>
      <c r="BC480" s="1">
        <f t="shared" si="27"/>
        <v>1</v>
      </c>
    </row>
    <row r="481" spans="1:70" s="1" customFormat="1" ht="15" x14ac:dyDescent="0.25">
      <c r="D481" s="2"/>
      <c r="E481" s="2"/>
      <c r="I481" s="1" t="s">
        <v>1051</v>
      </c>
      <c r="J481" s="1" t="s">
        <v>1023</v>
      </c>
      <c r="M481" s="18" t="s">
        <v>884</v>
      </c>
      <c r="N481" s="18"/>
      <c r="S481" s="1" t="s">
        <v>4213</v>
      </c>
      <c r="AD481" s="2"/>
      <c r="AE481" s="3"/>
      <c r="BC481" s="1">
        <f t="shared" si="27"/>
        <v>0</v>
      </c>
    </row>
    <row r="482" spans="1:70" s="1" customFormat="1" ht="15" x14ac:dyDescent="0.25">
      <c r="D482" s="2"/>
      <c r="E482" s="2"/>
      <c r="H482" s="1" t="s">
        <v>481</v>
      </c>
      <c r="I482" s="1" t="s">
        <v>885</v>
      </c>
      <c r="J482" s="1" t="s">
        <v>886</v>
      </c>
      <c r="M482" s="18"/>
      <c r="N482" s="18"/>
      <c r="AD482" s="2"/>
      <c r="AE482" s="3"/>
      <c r="BC482" s="1">
        <f t="shared" si="27"/>
        <v>0</v>
      </c>
    </row>
    <row r="483" spans="1:70" s="1" customFormat="1" ht="15" x14ac:dyDescent="0.25">
      <c r="C483" s="14"/>
      <c r="D483" s="6"/>
      <c r="E483" s="2"/>
      <c r="H483" s="1" t="s">
        <v>3158</v>
      </c>
      <c r="I483" s="1" t="s">
        <v>1455</v>
      </c>
      <c r="J483" s="1" t="s">
        <v>3639</v>
      </c>
      <c r="M483" s="18"/>
      <c r="N483" s="18"/>
      <c r="AD483" s="2"/>
      <c r="AE483" s="3"/>
      <c r="AJ483" s="1" t="s">
        <v>3162</v>
      </c>
      <c r="AK483" s="1" t="s">
        <v>3162</v>
      </c>
      <c r="BC483" s="1">
        <f t="shared" si="27"/>
        <v>2</v>
      </c>
    </row>
    <row r="484" spans="1:70" s="1" customFormat="1" ht="15" x14ac:dyDescent="0.25">
      <c r="C484" s="14"/>
      <c r="D484" s="6"/>
      <c r="E484" s="2"/>
      <c r="I484" s="1" t="s">
        <v>256</v>
      </c>
      <c r="J484" s="1" t="s">
        <v>3081</v>
      </c>
      <c r="M484" s="18"/>
      <c r="N484" s="18"/>
      <c r="AD484" s="2"/>
      <c r="AE484" s="3"/>
      <c r="AZ484" s="1" t="s">
        <v>3162</v>
      </c>
      <c r="BC484" s="1">
        <f t="shared" si="27"/>
        <v>1</v>
      </c>
    </row>
    <row r="485" spans="1:70" s="1" customFormat="1" ht="15" x14ac:dyDescent="0.25">
      <c r="C485" s="14"/>
      <c r="D485" s="6"/>
      <c r="E485" s="2"/>
      <c r="I485" s="1" t="s">
        <v>1398</v>
      </c>
      <c r="J485" s="1" t="s">
        <v>4000</v>
      </c>
      <c r="M485" s="18"/>
      <c r="N485" s="18"/>
      <c r="AD485" s="2"/>
      <c r="AE485" s="3"/>
      <c r="AU485" s="1" t="s">
        <v>3162</v>
      </c>
      <c r="BC485" s="1">
        <f t="shared" si="27"/>
        <v>1</v>
      </c>
    </row>
    <row r="486" spans="1:70" s="1" customFormat="1" ht="15" x14ac:dyDescent="0.25">
      <c r="D486" s="2"/>
      <c r="E486" s="2"/>
      <c r="H486" s="1" t="s">
        <v>3158</v>
      </c>
      <c r="I486" s="1" t="s">
        <v>888</v>
      </c>
      <c r="J486" s="1" t="s">
        <v>889</v>
      </c>
      <c r="L486" s="1" t="s">
        <v>890</v>
      </c>
      <c r="M486" s="18" t="s">
        <v>893</v>
      </c>
      <c r="N486" s="18"/>
      <c r="O486" s="1" t="s">
        <v>891</v>
      </c>
      <c r="P486" s="1" t="s">
        <v>488</v>
      </c>
      <c r="Q486" s="1" t="s">
        <v>296</v>
      </c>
      <c r="R486" s="1">
        <v>85206</v>
      </c>
      <c r="S486" s="1" t="s">
        <v>4213</v>
      </c>
      <c r="AD486" s="2"/>
      <c r="AE486" s="3"/>
      <c r="AF486" s="1" t="s">
        <v>2388</v>
      </c>
      <c r="BC486" s="1">
        <f t="shared" si="27"/>
        <v>0</v>
      </c>
    </row>
    <row r="487" spans="1:70" s="1" customFormat="1" ht="15" x14ac:dyDescent="0.25">
      <c r="D487" s="2"/>
      <c r="E487" s="2"/>
      <c r="H487" s="1" t="s">
        <v>481</v>
      </c>
      <c r="I487" s="1" t="s">
        <v>4660</v>
      </c>
      <c r="J487" s="1" t="s">
        <v>4642</v>
      </c>
      <c r="M487" s="18" t="s">
        <v>894</v>
      </c>
      <c r="N487" s="18"/>
      <c r="S487" s="1" t="s">
        <v>4213</v>
      </c>
      <c r="AB487" s="1" t="s">
        <v>3196</v>
      </c>
      <c r="AD487" s="1" t="s">
        <v>362</v>
      </c>
      <c r="AE487" s="3"/>
      <c r="AF487" s="1" t="s">
        <v>2564</v>
      </c>
      <c r="BC487" s="1">
        <f t="shared" si="27"/>
        <v>0</v>
      </c>
    </row>
    <row r="488" spans="1:70" s="1" customFormat="1" ht="15" x14ac:dyDescent="0.25">
      <c r="D488" s="2"/>
      <c r="E488" s="2"/>
      <c r="H488" s="1" t="s">
        <v>3158</v>
      </c>
      <c r="I488" s="1" t="s">
        <v>895</v>
      </c>
      <c r="J488" s="1" t="s">
        <v>896</v>
      </c>
      <c r="L488" s="1" t="s">
        <v>897</v>
      </c>
      <c r="M488" s="18" t="s">
        <v>899</v>
      </c>
      <c r="N488" s="18"/>
      <c r="O488" s="1" t="s">
        <v>898</v>
      </c>
      <c r="P488" s="1" t="s">
        <v>488</v>
      </c>
      <c r="Q488" s="1" t="s">
        <v>296</v>
      </c>
      <c r="R488" s="1">
        <v>85208</v>
      </c>
      <c r="S488" s="1" t="s">
        <v>4213</v>
      </c>
      <c r="AD488" s="2"/>
      <c r="AE488" s="3"/>
      <c r="AF488" s="1" t="s">
        <v>2388</v>
      </c>
      <c r="BC488" s="1">
        <f t="shared" si="27"/>
        <v>0</v>
      </c>
    </row>
    <row r="489" spans="1:70" s="1" customFormat="1" ht="15" x14ac:dyDescent="0.25">
      <c r="D489" s="2"/>
      <c r="E489" s="2"/>
      <c r="H489" s="1" t="s">
        <v>3158</v>
      </c>
      <c r="I489" s="1" t="s">
        <v>900</v>
      </c>
      <c r="J489" s="1" t="s">
        <v>901</v>
      </c>
      <c r="L489" s="1" t="s">
        <v>902</v>
      </c>
      <c r="M489" s="18"/>
      <c r="N489" s="18"/>
      <c r="O489" s="1" t="s">
        <v>3593</v>
      </c>
      <c r="P489" s="1" t="s">
        <v>488</v>
      </c>
      <c r="Q489" s="1" t="s">
        <v>296</v>
      </c>
      <c r="R489" s="1">
        <v>85207</v>
      </c>
      <c r="AD489" s="2"/>
      <c r="AE489" s="3"/>
      <c r="BC489" s="1">
        <f t="shared" si="27"/>
        <v>0</v>
      </c>
    </row>
    <row r="490" spans="1:70" s="1" customFormat="1" ht="15" x14ac:dyDescent="0.25">
      <c r="D490" s="2"/>
      <c r="E490" s="2"/>
      <c r="H490" s="1" t="s">
        <v>481</v>
      </c>
      <c r="I490" s="1" t="s">
        <v>900</v>
      </c>
      <c r="J490" s="1" t="s">
        <v>631</v>
      </c>
      <c r="L490" s="1" t="s">
        <v>902</v>
      </c>
      <c r="M490" s="18"/>
      <c r="N490" s="18"/>
      <c r="O490" s="1" t="s">
        <v>3593</v>
      </c>
      <c r="P490" s="1" t="s">
        <v>488</v>
      </c>
      <c r="Q490" s="1" t="s">
        <v>296</v>
      </c>
      <c r="R490" s="1">
        <v>85207</v>
      </c>
      <c r="AD490" s="2"/>
      <c r="AE490" s="3"/>
      <c r="BC490" s="1">
        <f t="shared" si="27"/>
        <v>0</v>
      </c>
    </row>
    <row r="491" spans="1:70" s="1" customFormat="1" ht="15" x14ac:dyDescent="0.25">
      <c r="A491" s="8"/>
      <c r="B491" s="14">
        <v>43412</v>
      </c>
      <c r="C491" s="14">
        <v>43048</v>
      </c>
      <c r="D491" s="6">
        <v>42730</v>
      </c>
      <c r="E491" s="2"/>
      <c r="H491" s="1" t="s">
        <v>3158</v>
      </c>
      <c r="I491" s="1" t="s">
        <v>3909</v>
      </c>
      <c r="J491" s="1" t="s">
        <v>4000</v>
      </c>
      <c r="L491" s="1" t="s">
        <v>3910</v>
      </c>
      <c r="M491" s="18" t="s">
        <v>3347</v>
      </c>
      <c r="N491" s="18"/>
      <c r="O491" s="1" t="s">
        <v>3784</v>
      </c>
      <c r="P491" s="1" t="s">
        <v>4425</v>
      </c>
      <c r="Q491" s="1" t="s">
        <v>296</v>
      </c>
      <c r="R491" s="1">
        <v>85142</v>
      </c>
      <c r="AD491" s="1" t="s">
        <v>3781</v>
      </c>
      <c r="AH491" s="1" t="s">
        <v>481</v>
      </c>
      <c r="AI491" s="1" t="s">
        <v>481</v>
      </c>
      <c r="AT491" s="1" t="s">
        <v>481</v>
      </c>
      <c r="AV491" s="1" t="s">
        <v>481</v>
      </c>
      <c r="AW491" s="1" t="s">
        <v>481</v>
      </c>
      <c r="AX491" s="1" t="s">
        <v>481</v>
      </c>
      <c r="AY491" s="1" t="s">
        <v>481</v>
      </c>
      <c r="AZ491" s="1" t="s">
        <v>481</v>
      </c>
      <c r="BA491" s="1" t="s">
        <v>481</v>
      </c>
      <c r="BB491" s="1" t="s">
        <v>481</v>
      </c>
      <c r="BC491" s="1">
        <f t="shared" si="27"/>
        <v>10</v>
      </c>
      <c r="BD491" s="3"/>
    </row>
    <row r="492" spans="1:70" s="1" customFormat="1" ht="15" x14ac:dyDescent="0.25">
      <c r="A492" s="1" t="s">
        <v>1704</v>
      </c>
      <c r="D492" s="2"/>
      <c r="E492" s="2"/>
      <c r="H492" s="1" t="s">
        <v>481</v>
      </c>
      <c r="I492" s="1" t="s">
        <v>1705</v>
      </c>
      <c r="J492" s="1" t="s">
        <v>4642</v>
      </c>
      <c r="L492" s="1" t="s">
        <v>3702</v>
      </c>
      <c r="M492" s="18"/>
      <c r="N492" s="18"/>
      <c r="Q492" s="1" t="s">
        <v>296</v>
      </c>
      <c r="AD492" s="2" t="s">
        <v>3701</v>
      </c>
      <c r="AE492" s="3"/>
    </row>
    <row r="493" spans="1:70" s="1" customFormat="1" ht="15" x14ac:dyDescent="0.25">
      <c r="D493" s="2"/>
      <c r="E493" s="2"/>
      <c r="I493" s="1" t="s">
        <v>1705</v>
      </c>
      <c r="J493" s="1" t="s">
        <v>3701</v>
      </c>
      <c r="L493" s="1" t="s">
        <v>3702</v>
      </c>
      <c r="M493" s="18"/>
      <c r="N493" s="18"/>
      <c r="Q493" s="1" t="s">
        <v>296</v>
      </c>
      <c r="AD493" s="1" t="s">
        <v>3703</v>
      </c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1">
        <f>COUNTA(AG493:BB493)</f>
        <v>0</v>
      </c>
      <c r="BD493" s="3"/>
    </row>
    <row r="494" spans="1:70" s="1" customFormat="1" ht="15" x14ac:dyDescent="0.25">
      <c r="C494" s="14"/>
      <c r="D494" s="6"/>
      <c r="E494" s="2"/>
      <c r="I494" s="1" t="s">
        <v>224</v>
      </c>
      <c r="J494" s="1" t="s">
        <v>1171</v>
      </c>
      <c r="M494" s="18"/>
      <c r="N494" s="18"/>
      <c r="AD494" s="2"/>
      <c r="AE494" s="3"/>
      <c r="AX494" s="1" t="s">
        <v>3162</v>
      </c>
      <c r="BB494" s="1" t="s">
        <v>3162</v>
      </c>
      <c r="BC494" s="1">
        <f>COUNTA(AG494:BB494)</f>
        <v>2</v>
      </c>
    </row>
    <row r="495" spans="1:70" s="1" customFormat="1" ht="15" x14ac:dyDescent="0.25">
      <c r="D495" s="2"/>
      <c r="E495" s="2"/>
      <c r="G495" s="1" t="s">
        <v>3161</v>
      </c>
      <c r="H495" s="1" t="s">
        <v>3158</v>
      </c>
      <c r="I495" s="1" t="s">
        <v>632</v>
      </c>
      <c r="J495" s="1" t="s">
        <v>633</v>
      </c>
      <c r="L495" s="1" t="s">
        <v>634</v>
      </c>
      <c r="M495" s="18" t="s">
        <v>1961</v>
      </c>
      <c r="N495" s="18"/>
      <c r="P495" s="1" t="s">
        <v>488</v>
      </c>
      <c r="Q495" s="1" t="s">
        <v>296</v>
      </c>
      <c r="S495" s="1" t="s">
        <v>4213</v>
      </c>
      <c r="AD495" s="2"/>
      <c r="AE495" s="3"/>
      <c r="AF495" s="1" t="s">
        <v>2388</v>
      </c>
      <c r="BC495" s="1">
        <f>COUNTA(AG495:BB495)</f>
        <v>0</v>
      </c>
      <c r="BF495" s="1" t="s">
        <v>4712</v>
      </c>
      <c r="BG495" s="1" t="s">
        <v>4712</v>
      </c>
      <c r="BK495" s="1" t="s">
        <v>4712</v>
      </c>
      <c r="BL495" s="1" t="s">
        <v>4712</v>
      </c>
      <c r="BM495" s="1" t="s">
        <v>4712</v>
      </c>
      <c r="BN495" s="1" t="s">
        <v>4712</v>
      </c>
      <c r="BO495" s="1" t="s">
        <v>4712</v>
      </c>
      <c r="BP495" s="1" t="s">
        <v>4712</v>
      </c>
      <c r="BR495" s="1" t="s">
        <v>4712</v>
      </c>
    </row>
    <row r="496" spans="1:70" s="1" customFormat="1" ht="15" x14ac:dyDescent="0.25">
      <c r="C496" s="14"/>
      <c r="D496" s="6"/>
      <c r="E496" s="2"/>
      <c r="I496" s="1" t="s">
        <v>207</v>
      </c>
      <c r="J496" s="1" t="s">
        <v>2565</v>
      </c>
      <c r="M496" s="18"/>
      <c r="N496" s="18"/>
      <c r="AD496" s="2"/>
      <c r="AE496" s="3"/>
      <c r="AW496" s="1" t="s">
        <v>3162</v>
      </c>
      <c r="BC496" s="1">
        <f>COUNTA(AG496:BB496)</f>
        <v>1</v>
      </c>
    </row>
    <row r="497" spans="1:56" s="1" customFormat="1" ht="15" x14ac:dyDescent="0.25">
      <c r="A497" s="2" t="s">
        <v>5093</v>
      </c>
      <c r="E497" s="2"/>
      <c r="H497" s="1" t="s">
        <v>3158</v>
      </c>
      <c r="I497" s="1" t="s">
        <v>1962</v>
      </c>
      <c r="J497" s="1" t="s">
        <v>2447</v>
      </c>
      <c r="M497" s="18" t="s">
        <v>1963</v>
      </c>
      <c r="N497" s="18"/>
      <c r="AD497" s="2"/>
      <c r="AE497" s="3"/>
      <c r="AF497" s="1" t="s">
        <v>2388</v>
      </c>
    </row>
    <row r="498" spans="1:56" s="1" customFormat="1" ht="15" x14ac:dyDescent="0.25">
      <c r="D498" s="2"/>
      <c r="E498" s="2"/>
      <c r="H498" s="1" t="s">
        <v>3158</v>
      </c>
      <c r="I498" s="1" t="s">
        <v>5196</v>
      </c>
      <c r="J498" s="1" t="s">
        <v>1964</v>
      </c>
      <c r="L498" s="1" t="s">
        <v>1965</v>
      </c>
      <c r="M498" s="18"/>
      <c r="N498" s="18"/>
      <c r="O498" s="1" t="s">
        <v>1966</v>
      </c>
      <c r="P498" s="1" t="s">
        <v>488</v>
      </c>
      <c r="Q498" s="1" t="s">
        <v>296</v>
      </c>
      <c r="R498" s="1">
        <v>85206</v>
      </c>
      <c r="AD498" s="2" t="s">
        <v>4962</v>
      </c>
      <c r="AE498" s="3"/>
      <c r="BC498" s="1">
        <f t="shared" ref="BC498:BC507" si="28">COUNTA(AG498:BB498)</f>
        <v>0</v>
      </c>
    </row>
    <row r="499" spans="1:56" s="1" customFormat="1" ht="15" x14ac:dyDescent="0.25">
      <c r="D499" s="2"/>
      <c r="E499" s="2"/>
      <c r="H499" s="1" t="s">
        <v>481</v>
      </c>
      <c r="I499" s="1" t="s">
        <v>3170</v>
      </c>
      <c r="J499" s="1" t="s">
        <v>5150</v>
      </c>
      <c r="M499" s="18"/>
      <c r="N499" s="18"/>
      <c r="O499" s="1" t="s">
        <v>1905</v>
      </c>
      <c r="P499" s="1" t="s">
        <v>488</v>
      </c>
      <c r="Q499" s="1" t="s">
        <v>296</v>
      </c>
      <c r="R499" s="1">
        <v>85208</v>
      </c>
      <c r="AD499" s="2" t="s">
        <v>3171</v>
      </c>
      <c r="AE499" s="3" t="s">
        <v>3161</v>
      </c>
      <c r="BC499" s="1">
        <f t="shared" si="28"/>
        <v>0</v>
      </c>
    </row>
    <row r="500" spans="1:56" s="1" customFormat="1" ht="15" x14ac:dyDescent="0.25">
      <c r="D500" s="2"/>
      <c r="E500" s="2"/>
      <c r="G500" s="1" t="s">
        <v>3161</v>
      </c>
      <c r="H500" s="1" t="s">
        <v>3158</v>
      </c>
      <c r="I500" s="1" t="s">
        <v>803</v>
      </c>
      <c r="J500" s="1" t="s">
        <v>879</v>
      </c>
      <c r="L500" s="1" t="s">
        <v>804</v>
      </c>
      <c r="M500" s="18"/>
      <c r="N500" s="18"/>
      <c r="O500" s="1" t="s">
        <v>805</v>
      </c>
      <c r="P500" s="1" t="s">
        <v>488</v>
      </c>
      <c r="Q500" s="1" t="s">
        <v>296</v>
      </c>
      <c r="R500" s="1">
        <v>85207</v>
      </c>
      <c r="AB500" s="2"/>
      <c r="AC500" s="3"/>
      <c r="BC500" s="1">
        <f t="shared" si="28"/>
        <v>0</v>
      </c>
    </row>
    <row r="501" spans="1:56" s="1" customFormat="1" ht="15" x14ac:dyDescent="0.25">
      <c r="D501" s="2"/>
      <c r="E501" s="2"/>
      <c r="G501" s="1" t="s">
        <v>3161</v>
      </c>
      <c r="H501" s="1" t="s">
        <v>481</v>
      </c>
      <c r="I501" s="1" t="s">
        <v>803</v>
      </c>
      <c r="J501" s="1" t="s">
        <v>1875</v>
      </c>
      <c r="L501" s="1" t="s">
        <v>804</v>
      </c>
      <c r="M501" s="18"/>
      <c r="N501" s="18"/>
      <c r="O501" s="1" t="s">
        <v>805</v>
      </c>
      <c r="P501" s="1" t="s">
        <v>488</v>
      </c>
      <c r="Q501" s="1" t="s">
        <v>296</v>
      </c>
      <c r="R501" s="1">
        <v>85207</v>
      </c>
      <c r="AB501" s="2"/>
      <c r="AC501" s="3"/>
      <c r="BC501" s="1">
        <f t="shared" si="28"/>
        <v>0</v>
      </c>
    </row>
    <row r="502" spans="1:56" s="1" customFormat="1" ht="15" x14ac:dyDescent="0.25">
      <c r="A502" s="6">
        <v>42740</v>
      </c>
      <c r="B502" s="8"/>
      <c r="D502" s="6">
        <v>42740</v>
      </c>
      <c r="E502" s="2"/>
      <c r="H502" s="1" t="s">
        <v>481</v>
      </c>
      <c r="I502" s="1" t="s">
        <v>4662</v>
      </c>
      <c r="J502" s="1" t="s">
        <v>299</v>
      </c>
      <c r="L502" s="1" t="s">
        <v>3926</v>
      </c>
      <c r="M502" s="18" t="s">
        <v>2292</v>
      </c>
      <c r="N502" s="18"/>
      <c r="O502" s="1" t="s">
        <v>5167</v>
      </c>
      <c r="P502" s="1" t="s">
        <v>488</v>
      </c>
      <c r="Q502" s="1" t="s">
        <v>296</v>
      </c>
      <c r="R502" s="1">
        <v>85209</v>
      </c>
      <c r="S502" s="1" t="s">
        <v>4213</v>
      </c>
      <c r="AD502" s="2" t="s">
        <v>2370</v>
      </c>
      <c r="AE502" s="3"/>
      <c r="AF502" s="1" t="s">
        <v>2564</v>
      </c>
      <c r="BC502" s="1">
        <f t="shared" si="28"/>
        <v>0</v>
      </c>
    </row>
    <row r="503" spans="1:56" s="1" customFormat="1" ht="15" x14ac:dyDescent="0.25">
      <c r="A503" s="6"/>
      <c r="C503" s="14"/>
      <c r="D503" s="6"/>
      <c r="E503" s="2"/>
      <c r="H503" s="1" t="s">
        <v>481</v>
      </c>
      <c r="I503" s="1" t="s">
        <v>1414</v>
      </c>
      <c r="J503" s="1" t="s">
        <v>1380</v>
      </c>
      <c r="M503" s="18"/>
      <c r="N503" s="18"/>
      <c r="AD503" s="2"/>
      <c r="AE503" s="3"/>
      <c r="AW503" s="1" t="s">
        <v>3162</v>
      </c>
      <c r="BC503" s="1">
        <f t="shared" si="28"/>
        <v>1</v>
      </c>
    </row>
    <row r="504" spans="1:56" s="1" customFormat="1" ht="15" x14ac:dyDescent="0.25">
      <c r="A504" s="6"/>
      <c r="C504" s="14"/>
      <c r="D504" s="6"/>
      <c r="E504" s="2"/>
      <c r="H504" s="1" t="s">
        <v>481</v>
      </c>
      <c r="I504" s="1" t="s">
        <v>2782</v>
      </c>
      <c r="J504" s="1" t="s">
        <v>4364</v>
      </c>
      <c r="M504" s="18"/>
      <c r="N504" s="18"/>
      <c r="AD504" s="2"/>
      <c r="AE504" s="3"/>
      <c r="AP504" s="1" t="s">
        <v>3162</v>
      </c>
      <c r="BC504" s="1">
        <f t="shared" si="28"/>
        <v>1</v>
      </c>
    </row>
    <row r="505" spans="1:56" s="1" customFormat="1" ht="15" x14ac:dyDescent="0.25">
      <c r="A505" s="6"/>
      <c r="C505" s="14"/>
      <c r="D505" s="6"/>
      <c r="E505" s="2"/>
      <c r="H505" s="1" t="s">
        <v>3158</v>
      </c>
      <c r="I505" s="1" t="s">
        <v>2782</v>
      </c>
      <c r="J505" s="1" t="s">
        <v>1917</v>
      </c>
      <c r="M505" s="18"/>
      <c r="N505" s="18"/>
      <c r="AD505" s="2"/>
      <c r="AE505" s="3"/>
      <c r="AP505" s="1" t="s">
        <v>3162</v>
      </c>
      <c r="BC505" s="1">
        <f t="shared" si="28"/>
        <v>1</v>
      </c>
    </row>
    <row r="506" spans="1:56" s="1" customFormat="1" ht="15" x14ac:dyDescent="0.25">
      <c r="A506" s="2"/>
      <c r="D506" s="2"/>
      <c r="E506" s="2"/>
      <c r="G506" s="1" t="s">
        <v>3161</v>
      </c>
      <c r="H506" s="1" t="s">
        <v>3158</v>
      </c>
      <c r="I506" s="1" t="s">
        <v>1967</v>
      </c>
      <c r="J506" s="1" t="s">
        <v>1968</v>
      </c>
      <c r="L506" s="1" t="s">
        <v>1969</v>
      </c>
      <c r="M506" s="18" t="s">
        <v>1971</v>
      </c>
      <c r="N506" s="18"/>
      <c r="O506" s="1" t="s">
        <v>1970</v>
      </c>
      <c r="P506" s="1" t="s">
        <v>5031</v>
      </c>
      <c r="Q506" s="1" t="s">
        <v>296</v>
      </c>
      <c r="S506" s="1" t="s">
        <v>4213</v>
      </c>
      <c r="AD506" s="2"/>
      <c r="AE506" s="3"/>
      <c r="AF506" s="1" t="s">
        <v>2388</v>
      </c>
      <c r="BC506" s="1">
        <f t="shared" si="28"/>
        <v>0</v>
      </c>
    </row>
    <row r="507" spans="1:56" s="1" customFormat="1" ht="15" x14ac:dyDescent="0.25">
      <c r="A507" s="2"/>
      <c r="D507" s="2"/>
      <c r="E507" s="2"/>
      <c r="H507" s="1" t="s">
        <v>3158</v>
      </c>
      <c r="I507" s="1" t="s">
        <v>1972</v>
      </c>
      <c r="J507" s="1" t="s">
        <v>1973</v>
      </c>
      <c r="L507" s="1" t="s">
        <v>1974</v>
      </c>
      <c r="M507" s="18" t="s">
        <v>1976</v>
      </c>
      <c r="N507" s="18"/>
      <c r="O507" s="1" t="s">
        <v>1975</v>
      </c>
      <c r="P507" s="1" t="s">
        <v>488</v>
      </c>
      <c r="Q507" s="1" t="s">
        <v>296</v>
      </c>
      <c r="R507" s="1">
        <v>85208</v>
      </c>
      <c r="S507" s="1" t="s">
        <v>4213</v>
      </c>
      <c r="AD507" s="2"/>
      <c r="AE507" s="3"/>
      <c r="AF507" s="1" t="s">
        <v>2564</v>
      </c>
      <c r="BC507" s="1">
        <f t="shared" si="28"/>
        <v>0</v>
      </c>
    </row>
    <row r="508" spans="1:56" s="1" customFormat="1" ht="15" x14ac:dyDescent="0.25">
      <c r="A508" s="1" t="s">
        <v>5098</v>
      </c>
      <c r="D508" s="2"/>
      <c r="E508" s="2"/>
      <c r="G508" s="1" t="s">
        <v>3162</v>
      </c>
      <c r="H508" s="1" t="s">
        <v>481</v>
      </c>
      <c r="I508" s="1" t="s">
        <v>1977</v>
      </c>
      <c r="J508" s="1" t="s">
        <v>1978</v>
      </c>
      <c r="L508" s="1" t="s">
        <v>1979</v>
      </c>
      <c r="M508" s="18" t="s">
        <v>2379</v>
      </c>
      <c r="N508" s="18"/>
      <c r="O508" s="1" t="s">
        <v>1980</v>
      </c>
      <c r="P508" s="1" t="s">
        <v>5031</v>
      </c>
      <c r="Q508" s="1" t="s">
        <v>4426</v>
      </c>
      <c r="R508" s="1">
        <v>85219</v>
      </c>
      <c r="AB508" s="1" t="s">
        <v>3175</v>
      </c>
      <c r="AC508" s="1" t="s">
        <v>3161</v>
      </c>
      <c r="AD508" s="2"/>
      <c r="AE508" s="3" t="s">
        <v>3161</v>
      </c>
      <c r="AF508" s="1" t="s">
        <v>2564</v>
      </c>
    </row>
    <row r="509" spans="1:56" s="1" customFormat="1" ht="15" x14ac:dyDescent="0.25">
      <c r="A509" s="2"/>
      <c r="D509" s="2"/>
      <c r="E509" s="2"/>
      <c r="H509" s="1" t="s">
        <v>3158</v>
      </c>
      <c r="I509" s="1" t="s">
        <v>1977</v>
      </c>
      <c r="J509" s="1" t="s">
        <v>312</v>
      </c>
      <c r="L509" s="1" t="s">
        <v>1979</v>
      </c>
      <c r="M509" s="18" t="s">
        <v>2379</v>
      </c>
      <c r="N509" s="18"/>
      <c r="O509" s="1" t="s">
        <v>1980</v>
      </c>
      <c r="P509" s="1" t="s">
        <v>5031</v>
      </c>
      <c r="Q509" s="1" t="s">
        <v>4426</v>
      </c>
      <c r="R509" s="1">
        <v>85219</v>
      </c>
      <c r="S509" s="1" t="s">
        <v>4213</v>
      </c>
      <c r="AB509" s="1" t="s">
        <v>3175</v>
      </c>
      <c r="AC509" s="1" t="s">
        <v>313</v>
      </c>
      <c r="AD509" s="2"/>
      <c r="AE509" s="3" t="s">
        <v>3161</v>
      </c>
      <c r="AF509" s="1" t="s">
        <v>2568</v>
      </c>
      <c r="BC509" s="1">
        <f t="shared" ref="BC509:BC540" si="29">COUNTA(AG509:BB509)</f>
        <v>0</v>
      </c>
    </row>
    <row r="510" spans="1:56" s="1" customFormat="1" ht="15" x14ac:dyDescent="0.25">
      <c r="A510" s="2"/>
      <c r="D510" s="2"/>
      <c r="E510" s="2"/>
      <c r="H510" s="1" t="s">
        <v>481</v>
      </c>
      <c r="I510" s="1" t="s">
        <v>314</v>
      </c>
      <c r="J510" s="1" t="s">
        <v>4713</v>
      </c>
      <c r="M510" s="18"/>
      <c r="N510" s="18"/>
      <c r="AD510" s="1" t="s">
        <v>315</v>
      </c>
      <c r="AE510" s="3"/>
      <c r="BC510" s="1">
        <f t="shared" si="29"/>
        <v>0</v>
      </c>
    </row>
    <row r="511" spans="1:56" s="1" customFormat="1" ht="15" x14ac:dyDescent="0.25">
      <c r="A511" s="6"/>
      <c r="D511" s="6"/>
      <c r="E511" s="2"/>
      <c r="H511" s="1" t="s">
        <v>3158</v>
      </c>
      <c r="I511" s="1" t="s">
        <v>316</v>
      </c>
      <c r="J511" s="1" t="s">
        <v>317</v>
      </c>
      <c r="L511" s="1" t="s">
        <v>1922</v>
      </c>
      <c r="M511" s="18" t="s">
        <v>3265</v>
      </c>
      <c r="N511" s="18"/>
      <c r="O511" s="1" t="s">
        <v>2945</v>
      </c>
      <c r="P511" s="1" t="s">
        <v>488</v>
      </c>
      <c r="Q511" s="1" t="s">
        <v>296</v>
      </c>
      <c r="R511" s="1">
        <v>85208</v>
      </c>
      <c r="S511" s="1" t="s">
        <v>4400</v>
      </c>
      <c r="AB511" s="1" t="s">
        <v>3175</v>
      </c>
      <c r="AD511" s="2"/>
      <c r="AE511" s="3"/>
      <c r="AF511" s="1" t="s">
        <v>2388</v>
      </c>
      <c r="BC511" s="1">
        <f t="shared" si="29"/>
        <v>0</v>
      </c>
    </row>
    <row r="512" spans="1:56" s="1" customFormat="1" ht="15" x14ac:dyDescent="0.25">
      <c r="A512" s="6"/>
      <c r="D512" s="6"/>
      <c r="E512" s="2"/>
      <c r="I512" s="1" t="s">
        <v>4368</v>
      </c>
      <c r="J512" s="1" t="s">
        <v>4297</v>
      </c>
      <c r="M512" s="18"/>
      <c r="N512" s="18"/>
      <c r="AD512" s="1" t="s">
        <v>4369</v>
      </c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1">
        <f t="shared" si="29"/>
        <v>0</v>
      </c>
      <c r="BD512" s="3"/>
    </row>
    <row r="513" spans="1:58" s="1" customFormat="1" ht="15" x14ac:dyDescent="0.25">
      <c r="A513" s="8"/>
      <c r="B513" s="14">
        <v>43405</v>
      </c>
      <c r="C513" s="14">
        <v>43041</v>
      </c>
      <c r="D513" s="6">
        <v>42656</v>
      </c>
      <c r="E513" s="2"/>
      <c r="F513" s="2"/>
      <c r="G513" s="1" t="s">
        <v>3161</v>
      </c>
      <c r="H513" s="1" t="s">
        <v>3158</v>
      </c>
      <c r="I513" s="1" t="s">
        <v>934</v>
      </c>
      <c r="J513" s="1" t="s">
        <v>4816</v>
      </c>
      <c r="K513" s="1">
        <v>1</v>
      </c>
      <c r="L513" s="1" t="s">
        <v>4817</v>
      </c>
      <c r="M513" s="18" t="s">
        <v>2479</v>
      </c>
      <c r="N513" s="18"/>
      <c r="O513" s="1" t="s">
        <v>4818</v>
      </c>
      <c r="P513" s="1" t="s">
        <v>488</v>
      </c>
      <c r="Q513" s="1" t="s">
        <v>296</v>
      </c>
      <c r="R513" s="1">
        <v>85205</v>
      </c>
      <c r="S513" s="1" t="s">
        <v>4213</v>
      </c>
      <c r="W513" s="1">
        <v>1</v>
      </c>
      <c r="AD513" s="2" t="s">
        <v>2667</v>
      </c>
      <c r="AE513" s="3"/>
      <c r="AF513" s="1" t="s">
        <v>2564</v>
      </c>
      <c r="AG513" s="1" t="s">
        <v>481</v>
      </c>
      <c r="AJ513" s="1" t="s">
        <v>481</v>
      </c>
      <c r="AK513" s="1" t="s">
        <v>481</v>
      </c>
      <c r="AL513" s="1" t="s">
        <v>481</v>
      </c>
      <c r="AP513" s="1" t="s">
        <v>481</v>
      </c>
      <c r="AQ513" s="1" t="s">
        <v>481</v>
      </c>
      <c r="AR513" s="1" t="s">
        <v>481</v>
      </c>
      <c r="AS513" s="1" t="s">
        <v>481</v>
      </c>
      <c r="AT513" s="1" t="s">
        <v>481</v>
      </c>
      <c r="AU513" s="1" t="s">
        <v>481</v>
      </c>
      <c r="AV513" s="1" t="s">
        <v>481</v>
      </c>
      <c r="AW513" s="1" t="s">
        <v>481</v>
      </c>
      <c r="AX513" s="1" t="s">
        <v>481</v>
      </c>
      <c r="AY513" s="1" t="s">
        <v>481</v>
      </c>
      <c r="AZ513" s="1" t="s">
        <v>481</v>
      </c>
      <c r="BA513" s="1" t="s">
        <v>481</v>
      </c>
      <c r="BB513" s="1" t="s">
        <v>481</v>
      </c>
      <c r="BC513" s="1">
        <f t="shared" si="29"/>
        <v>17</v>
      </c>
    </row>
    <row r="514" spans="1:58" s="1" customFormat="1" ht="15" x14ac:dyDescent="0.25">
      <c r="A514" s="2"/>
      <c r="D514" s="2"/>
      <c r="E514" s="2"/>
      <c r="H514" s="1" t="s">
        <v>481</v>
      </c>
      <c r="I514" s="1" t="s">
        <v>2314</v>
      </c>
      <c r="J514" s="1" t="s">
        <v>3866</v>
      </c>
      <c r="L514" s="1" t="s">
        <v>2315</v>
      </c>
      <c r="M514" s="18" t="s">
        <v>3506</v>
      </c>
      <c r="N514" s="18"/>
      <c r="P514" s="1" t="s">
        <v>488</v>
      </c>
      <c r="Q514" s="1" t="s">
        <v>296</v>
      </c>
      <c r="S514" s="1" t="s">
        <v>4213</v>
      </c>
      <c r="AD514" s="2"/>
      <c r="AE514" s="3"/>
      <c r="AF514" s="1" t="s">
        <v>2564</v>
      </c>
      <c r="BC514" s="1">
        <f t="shared" si="29"/>
        <v>0</v>
      </c>
      <c r="BF514" s="1" t="s">
        <v>4712</v>
      </c>
    </row>
    <row r="515" spans="1:58" s="1" customFormat="1" ht="15" x14ac:dyDescent="0.25">
      <c r="A515" s="8"/>
      <c r="B515" s="8"/>
      <c r="C515" s="14">
        <v>43041</v>
      </c>
      <c r="D515" s="6">
        <v>42684</v>
      </c>
      <c r="E515" s="2"/>
      <c r="H515" s="1" t="s">
        <v>3158</v>
      </c>
      <c r="I515" s="1" t="s">
        <v>4314</v>
      </c>
      <c r="J515" s="1" t="s">
        <v>1171</v>
      </c>
      <c r="K515" s="1">
        <v>1</v>
      </c>
      <c r="L515" s="1" t="s">
        <v>4315</v>
      </c>
      <c r="M515" s="18" t="s">
        <v>4316</v>
      </c>
      <c r="N515" s="18"/>
      <c r="O515" s="1" t="s">
        <v>4317</v>
      </c>
      <c r="P515" s="1" t="s">
        <v>488</v>
      </c>
      <c r="Q515" s="1" t="s">
        <v>296</v>
      </c>
      <c r="R515" s="1">
        <v>85215</v>
      </c>
      <c r="AB515" s="2"/>
      <c r="AC515" s="3"/>
      <c r="AG515" s="1" t="s">
        <v>481</v>
      </c>
      <c r="AM515" s="1" t="s">
        <v>481</v>
      </c>
      <c r="AN515" s="1" t="s">
        <v>481</v>
      </c>
      <c r="AO515" s="1" t="s">
        <v>3158</v>
      </c>
      <c r="AP515" s="1" t="s">
        <v>481</v>
      </c>
      <c r="AQ515" s="1" t="s">
        <v>481</v>
      </c>
      <c r="AR515" s="1" t="s">
        <v>481</v>
      </c>
      <c r="AT515" s="1" t="s">
        <v>481</v>
      </c>
      <c r="BC515" s="1">
        <f t="shared" si="29"/>
        <v>8</v>
      </c>
    </row>
    <row r="516" spans="1:58" s="1" customFormat="1" ht="15" x14ac:dyDescent="0.25">
      <c r="A516" s="6"/>
      <c r="D516" s="6"/>
      <c r="E516" s="2"/>
      <c r="G516" s="1" t="s">
        <v>3161</v>
      </c>
      <c r="H516" s="1" t="s">
        <v>481</v>
      </c>
      <c r="I516" s="1" t="s">
        <v>3507</v>
      </c>
      <c r="J516" s="1" t="s">
        <v>3045</v>
      </c>
      <c r="L516" s="1" t="s">
        <v>4438</v>
      </c>
      <c r="M516" s="18" t="s">
        <v>3509</v>
      </c>
      <c r="N516" s="18"/>
      <c r="O516" s="1" t="s">
        <v>3508</v>
      </c>
      <c r="P516" s="1" t="s">
        <v>488</v>
      </c>
      <c r="Q516" s="1" t="s">
        <v>296</v>
      </c>
      <c r="R516" s="1">
        <v>85208</v>
      </c>
      <c r="S516" s="1" t="s">
        <v>4213</v>
      </c>
      <c r="AD516" s="2"/>
      <c r="AE516" s="3" t="s">
        <v>3161</v>
      </c>
      <c r="AF516" s="1" t="s">
        <v>2564</v>
      </c>
      <c r="BC516" s="1">
        <f t="shared" si="29"/>
        <v>0</v>
      </c>
    </row>
    <row r="517" spans="1:58" s="1" customFormat="1" ht="15" x14ac:dyDescent="0.25">
      <c r="A517" s="6">
        <v>42726</v>
      </c>
      <c r="B517" s="8"/>
      <c r="D517" s="6">
        <v>42726</v>
      </c>
      <c r="E517" s="2"/>
      <c r="H517" s="1" t="s">
        <v>3158</v>
      </c>
      <c r="I517" s="1" t="s">
        <v>1886</v>
      </c>
      <c r="J517" s="1" t="s">
        <v>2335</v>
      </c>
      <c r="L517" s="1" t="s">
        <v>1888</v>
      </c>
      <c r="M517" s="18" t="s">
        <v>1889</v>
      </c>
      <c r="N517" s="18"/>
      <c r="O517" s="1" t="s">
        <v>1890</v>
      </c>
      <c r="P517" s="1" t="s">
        <v>488</v>
      </c>
      <c r="Q517" s="1" t="s">
        <v>296</v>
      </c>
      <c r="R517" s="1">
        <v>85204</v>
      </c>
      <c r="AB517" s="2"/>
      <c r="AC517" s="3"/>
      <c r="BC517" s="1">
        <f t="shared" si="29"/>
        <v>0</v>
      </c>
    </row>
    <row r="518" spans="1:58" s="1" customFormat="1" ht="15" x14ac:dyDescent="0.25">
      <c r="A518" s="6">
        <v>42726</v>
      </c>
      <c r="B518" s="8"/>
      <c r="D518" s="6">
        <v>42726</v>
      </c>
      <c r="E518" s="2"/>
      <c r="H518" s="1" t="s">
        <v>481</v>
      </c>
      <c r="I518" s="1" t="s">
        <v>1886</v>
      </c>
      <c r="J518" s="1" t="s">
        <v>1887</v>
      </c>
      <c r="L518" s="1" t="s">
        <v>1888</v>
      </c>
      <c r="M518" s="18" t="s">
        <v>1889</v>
      </c>
      <c r="N518" s="18"/>
      <c r="O518" s="1" t="s">
        <v>1890</v>
      </c>
      <c r="P518" s="1" t="s">
        <v>488</v>
      </c>
      <c r="Q518" s="1" t="s">
        <v>296</v>
      </c>
      <c r="R518" s="1">
        <v>85204</v>
      </c>
      <c r="AB518" s="2"/>
      <c r="AC518" s="3"/>
      <c r="BC518" s="1">
        <f t="shared" si="29"/>
        <v>0</v>
      </c>
    </row>
    <row r="519" spans="1:58" s="1" customFormat="1" ht="15" x14ac:dyDescent="0.25">
      <c r="C519" s="14"/>
      <c r="D519" s="6"/>
      <c r="E519" s="2"/>
      <c r="H519" s="1" t="s">
        <v>3158</v>
      </c>
      <c r="I519" s="1" t="s">
        <v>2045</v>
      </c>
      <c r="J519" s="1" t="s">
        <v>2046</v>
      </c>
      <c r="M519" s="18"/>
      <c r="N519" s="18"/>
      <c r="AD519" s="2"/>
      <c r="AE519" s="3"/>
      <c r="AS519" s="1" t="s">
        <v>3162</v>
      </c>
      <c r="AV519" s="1" t="s">
        <v>3162</v>
      </c>
      <c r="AX519" s="1" t="s">
        <v>3162</v>
      </c>
      <c r="BC519" s="1">
        <f t="shared" si="29"/>
        <v>3</v>
      </c>
    </row>
    <row r="520" spans="1:58" s="1" customFormat="1" ht="15" x14ac:dyDescent="0.25">
      <c r="D520" s="6"/>
      <c r="E520" s="2"/>
      <c r="H520" s="1" t="s">
        <v>3158</v>
      </c>
      <c r="I520" s="1" t="s">
        <v>770</v>
      </c>
      <c r="J520" s="1" t="s">
        <v>103</v>
      </c>
      <c r="L520" s="1" t="s">
        <v>772</v>
      </c>
      <c r="M520" s="18" t="s">
        <v>771</v>
      </c>
      <c r="N520" s="18"/>
      <c r="O520" s="1" t="s">
        <v>3502</v>
      </c>
      <c r="P520" s="1" t="s">
        <v>488</v>
      </c>
      <c r="Q520" s="1" t="s">
        <v>296</v>
      </c>
      <c r="R520" s="1">
        <v>85204</v>
      </c>
      <c r="S520" s="1" t="s">
        <v>4712</v>
      </c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1">
        <f t="shared" si="29"/>
        <v>0</v>
      </c>
      <c r="BD520" s="3"/>
    </row>
    <row r="521" spans="1:58" s="1" customFormat="1" ht="15" x14ac:dyDescent="0.25">
      <c r="C521" s="14"/>
      <c r="D521" s="6"/>
      <c r="E521" s="2"/>
      <c r="H521" s="1" t="s">
        <v>481</v>
      </c>
      <c r="I521" s="1" t="s">
        <v>1386</v>
      </c>
      <c r="J521" s="1" t="s">
        <v>1554</v>
      </c>
      <c r="M521" s="18"/>
      <c r="N521" s="18"/>
      <c r="AD521" s="2"/>
      <c r="AE521" s="3"/>
      <c r="AV521" s="1" t="s">
        <v>3162</v>
      </c>
      <c r="AW521" s="1" t="s">
        <v>3162</v>
      </c>
      <c r="BC521" s="1">
        <f t="shared" si="29"/>
        <v>2</v>
      </c>
    </row>
    <row r="522" spans="1:58" s="1" customFormat="1" ht="15" x14ac:dyDescent="0.25">
      <c r="D522" s="2"/>
      <c r="E522" s="2"/>
      <c r="H522" s="1" t="s">
        <v>481</v>
      </c>
      <c r="I522" s="1" t="s">
        <v>4663</v>
      </c>
      <c r="J522" s="1" t="s">
        <v>361</v>
      </c>
      <c r="L522" s="1" t="s">
        <v>4305</v>
      </c>
      <c r="M522" s="18" t="s">
        <v>1329</v>
      </c>
      <c r="N522" s="18"/>
      <c r="O522" s="1" t="s">
        <v>4306</v>
      </c>
      <c r="P522" s="1" t="s">
        <v>4307</v>
      </c>
      <c r="Q522" s="1" t="s">
        <v>647</v>
      </c>
      <c r="R522" s="1" t="s">
        <v>4308</v>
      </c>
      <c r="S522" s="1" t="s">
        <v>4213</v>
      </c>
      <c r="AA522" s="1" t="s">
        <v>1330</v>
      </c>
      <c r="AD522" s="2" t="s">
        <v>362</v>
      </c>
      <c r="AE522" s="3" t="s">
        <v>3161</v>
      </c>
      <c r="AF522" s="1" t="s">
        <v>2564</v>
      </c>
      <c r="BC522" s="1">
        <f t="shared" si="29"/>
        <v>0</v>
      </c>
    </row>
    <row r="523" spans="1:58" s="1" customFormat="1" ht="15" x14ac:dyDescent="0.25">
      <c r="D523" s="2"/>
      <c r="E523" s="2"/>
      <c r="H523" s="1" t="s">
        <v>3158</v>
      </c>
      <c r="I523" s="1" t="s">
        <v>4666</v>
      </c>
      <c r="J523" s="1" t="s">
        <v>4667</v>
      </c>
      <c r="L523" s="1" t="s">
        <v>1629</v>
      </c>
      <c r="M523" s="18" t="s">
        <v>4668</v>
      </c>
      <c r="N523" s="18"/>
      <c r="O523" s="1" t="s">
        <v>4932</v>
      </c>
      <c r="P523" s="1" t="s">
        <v>3192</v>
      </c>
      <c r="Q523" s="1" t="s">
        <v>296</v>
      </c>
      <c r="R523" s="1">
        <v>85118</v>
      </c>
      <c r="S523" s="1" t="s">
        <v>4712</v>
      </c>
      <c r="AB523" s="1" t="s">
        <v>3196</v>
      </c>
      <c r="AC523" s="1" t="s">
        <v>4664</v>
      </c>
      <c r="AD523" s="2"/>
      <c r="AE523" s="3"/>
      <c r="AF523" s="1" t="s">
        <v>2388</v>
      </c>
      <c r="BC523" s="1">
        <f t="shared" si="29"/>
        <v>0</v>
      </c>
    </row>
    <row r="524" spans="1:58" s="1" customFormat="1" ht="15" x14ac:dyDescent="0.25">
      <c r="D524" s="2"/>
      <c r="E524" s="2"/>
      <c r="H524" s="1" t="s">
        <v>481</v>
      </c>
      <c r="I524" s="1" t="s">
        <v>4666</v>
      </c>
      <c r="J524" s="1" t="s">
        <v>4713</v>
      </c>
      <c r="L524" s="1" t="s">
        <v>1629</v>
      </c>
      <c r="M524" s="18" t="s">
        <v>4668</v>
      </c>
      <c r="N524" s="18"/>
      <c r="O524" s="1" t="s">
        <v>4932</v>
      </c>
      <c r="P524" s="1" t="s">
        <v>3192</v>
      </c>
      <c r="Q524" s="1" t="s">
        <v>296</v>
      </c>
      <c r="R524" s="1">
        <v>85118</v>
      </c>
      <c r="S524" s="1" t="s">
        <v>4213</v>
      </c>
      <c r="AB524" s="1" t="s">
        <v>3196</v>
      </c>
      <c r="AC524" s="1" t="s">
        <v>3161</v>
      </c>
      <c r="AD524" s="2"/>
      <c r="AE524" s="3"/>
      <c r="AF524" s="1" t="s">
        <v>2392</v>
      </c>
      <c r="BC524" s="1">
        <f t="shared" si="29"/>
        <v>0</v>
      </c>
    </row>
    <row r="525" spans="1:58" s="1" customFormat="1" ht="15" x14ac:dyDescent="0.25">
      <c r="D525" s="2"/>
      <c r="E525" s="2"/>
      <c r="G525" s="1" t="s">
        <v>3162</v>
      </c>
      <c r="H525" s="1" t="s">
        <v>481</v>
      </c>
      <c r="I525" s="1" t="s">
        <v>4051</v>
      </c>
      <c r="J525" s="1" t="s">
        <v>1631</v>
      </c>
      <c r="M525" s="18" t="s">
        <v>1632</v>
      </c>
      <c r="N525" s="18"/>
      <c r="S525" s="1" t="s">
        <v>4213</v>
      </c>
      <c r="U525" s="1">
        <v>1</v>
      </c>
      <c r="V525" s="1" t="s">
        <v>3357</v>
      </c>
      <c r="AD525" s="2" t="s">
        <v>1633</v>
      </c>
      <c r="AE525" s="3"/>
      <c r="AF525" s="1" t="s">
        <v>1771</v>
      </c>
      <c r="AL525" s="1" t="s">
        <v>3162</v>
      </c>
      <c r="BC525" s="1">
        <f t="shared" si="29"/>
        <v>1</v>
      </c>
    </row>
    <row r="526" spans="1:58" s="1" customFormat="1" ht="15" x14ac:dyDescent="0.25">
      <c r="D526" s="2"/>
      <c r="E526" s="2"/>
      <c r="H526" s="1" t="s">
        <v>481</v>
      </c>
      <c r="I526" s="1" t="s">
        <v>4051</v>
      </c>
      <c r="J526" s="1" t="s">
        <v>4669</v>
      </c>
      <c r="L526" s="1" t="s">
        <v>4052</v>
      </c>
      <c r="M526" s="18"/>
      <c r="N526" s="18"/>
      <c r="AD526" s="2"/>
      <c r="AE526" s="3" t="s">
        <v>3161</v>
      </c>
      <c r="BC526" s="1">
        <f t="shared" si="29"/>
        <v>0</v>
      </c>
    </row>
    <row r="527" spans="1:58" s="1" customFormat="1" ht="15" x14ac:dyDescent="0.25">
      <c r="D527" s="2"/>
      <c r="E527" s="2"/>
      <c r="H527" s="1" t="s">
        <v>481</v>
      </c>
      <c r="I527" s="1" t="s">
        <v>4053</v>
      </c>
      <c r="J527" s="1" t="s">
        <v>4714</v>
      </c>
      <c r="M527" s="18" t="s">
        <v>4054</v>
      </c>
      <c r="N527" s="18"/>
      <c r="AB527" s="1" t="s">
        <v>3175</v>
      </c>
      <c r="AC527" s="1" t="s">
        <v>5</v>
      </c>
      <c r="AD527" s="2" t="s">
        <v>6</v>
      </c>
      <c r="AE527" s="3"/>
      <c r="BC527" s="1">
        <f t="shared" si="29"/>
        <v>0</v>
      </c>
    </row>
    <row r="528" spans="1:58" s="1" customFormat="1" ht="15" x14ac:dyDescent="0.25">
      <c r="A528" s="8"/>
      <c r="B528" s="8"/>
      <c r="D528" s="6"/>
      <c r="E528" s="2"/>
      <c r="H528" s="1" t="s">
        <v>3158</v>
      </c>
      <c r="I528" s="1" t="s">
        <v>1357</v>
      </c>
      <c r="J528" s="1" t="s">
        <v>4719</v>
      </c>
      <c r="M528" s="18"/>
      <c r="N528" s="18"/>
      <c r="AD528" s="2"/>
      <c r="AE528" s="3"/>
      <c r="AR528" s="1" t="s">
        <v>3162</v>
      </c>
      <c r="AS528" s="1" t="s">
        <v>3162</v>
      </c>
      <c r="AT528" s="1" t="s">
        <v>3162</v>
      </c>
      <c r="BC528" s="1">
        <f t="shared" si="29"/>
        <v>3</v>
      </c>
    </row>
    <row r="529" spans="1:59" s="1" customFormat="1" ht="15" x14ac:dyDescent="0.25">
      <c r="D529" s="2"/>
      <c r="E529" s="2"/>
      <c r="I529" s="1" t="s">
        <v>3573</v>
      </c>
      <c r="J529" s="1" t="s">
        <v>2124</v>
      </c>
      <c r="M529" s="18" t="s">
        <v>4204</v>
      </c>
      <c r="N529" s="18"/>
      <c r="S529" s="1" t="s">
        <v>4213</v>
      </c>
      <c r="AB529" s="2"/>
      <c r="AC529" s="3"/>
      <c r="BC529" s="1">
        <f t="shared" si="29"/>
        <v>0</v>
      </c>
    </row>
    <row r="530" spans="1:59" s="1" customFormat="1" ht="15" x14ac:dyDescent="0.25">
      <c r="A530" s="6">
        <v>42656</v>
      </c>
      <c r="B530" s="8"/>
      <c r="D530" s="6">
        <v>42656</v>
      </c>
      <c r="E530" s="2"/>
      <c r="G530" s="1" t="s">
        <v>3162</v>
      </c>
      <c r="H530" s="1" t="s">
        <v>481</v>
      </c>
      <c r="I530" s="1" t="s">
        <v>7</v>
      </c>
      <c r="J530" s="1" t="s">
        <v>8</v>
      </c>
      <c r="L530" s="1" t="s">
        <v>2132</v>
      </c>
      <c r="M530" s="18" t="s">
        <v>39</v>
      </c>
      <c r="N530" s="18"/>
      <c r="O530" s="1" t="s">
        <v>2348</v>
      </c>
      <c r="P530" s="1" t="s">
        <v>488</v>
      </c>
      <c r="Q530" s="1" t="s">
        <v>296</v>
      </c>
      <c r="R530" s="1">
        <v>85207</v>
      </c>
      <c r="S530" s="1" t="s">
        <v>4213</v>
      </c>
      <c r="U530" s="1">
        <v>1</v>
      </c>
      <c r="V530" s="1" t="s">
        <v>3357</v>
      </c>
      <c r="AA530" s="1" t="s">
        <v>3463</v>
      </c>
      <c r="AD530" s="2" t="s">
        <v>37</v>
      </c>
      <c r="AE530" s="3"/>
      <c r="AF530" s="1" t="s">
        <v>2388</v>
      </c>
      <c r="AZ530" s="1" t="s">
        <v>3162</v>
      </c>
      <c r="BA530" s="1" t="s">
        <v>3162</v>
      </c>
      <c r="BC530" s="1">
        <f t="shared" si="29"/>
        <v>2</v>
      </c>
    </row>
    <row r="531" spans="1:59" s="1" customFormat="1" ht="15" x14ac:dyDescent="0.25">
      <c r="A531" s="2"/>
      <c r="D531" s="2"/>
      <c r="E531" s="2"/>
      <c r="G531" s="1" t="s">
        <v>3161</v>
      </c>
      <c r="H531" s="1" t="s">
        <v>3158</v>
      </c>
      <c r="I531" s="1" t="s">
        <v>7</v>
      </c>
      <c r="J531" s="1" t="s">
        <v>3311</v>
      </c>
      <c r="L531" s="1" t="s">
        <v>3464</v>
      </c>
      <c r="M531" s="18" t="s">
        <v>1789</v>
      </c>
      <c r="N531" s="18"/>
      <c r="O531" s="1" t="s">
        <v>2348</v>
      </c>
      <c r="P531" s="1" t="s">
        <v>488</v>
      </c>
      <c r="Q531" s="1" t="s">
        <v>296</v>
      </c>
      <c r="R531" s="1">
        <v>85207</v>
      </c>
      <c r="AB531" s="2"/>
      <c r="AC531" s="3"/>
      <c r="BC531" s="1">
        <f t="shared" si="29"/>
        <v>0</v>
      </c>
    </row>
    <row r="532" spans="1:59" s="1" customFormat="1" ht="15" x14ac:dyDescent="0.25">
      <c r="A532" s="6">
        <v>42670</v>
      </c>
      <c r="B532" s="14">
        <v>43412</v>
      </c>
      <c r="D532" s="6"/>
      <c r="E532" s="2" t="s">
        <v>4712</v>
      </c>
      <c r="G532" s="1" t="s">
        <v>3162</v>
      </c>
      <c r="H532" s="1" t="s">
        <v>481</v>
      </c>
      <c r="I532" s="1" t="s">
        <v>3010</v>
      </c>
      <c r="J532" s="1" t="s">
        <v>3011</v>
      </c>
      <c r="L532" s="1" t="s">
        <v>690</v>
      </c>
      <c r="M532" s="18" t="s">
        <v>153</v>
      </c>
      <c r="N532" s="18"/>
      <c r="O532" s="1" t="s">
        <v>3014</v>
      </c>
      <c r="P532" s="1" t="s">
        <v>488</v>
      </c>
      <c r="Q532" s="1" t="s">
        <v>296</v>
      </c>
      <c r="R532" s="1">
        <v>85208</v>
      </c>
      <c r="S532" s="1" t="s">
        <v>4213</v>
      </c>
      <c r="AB532" s="1" t="s">
        <v>3175</v>
      </c>
      <c r="AC532" s="1" t="s">
        <v>3161</v>
      </c>
      <c r="AD532" s="2" t="s">
        <v>2371</v>
      </c>
      <c r="AE532" s="3" t="s">
        <v>3161</v>
      </c>
      <c r="AF532" s="1" t="s">
        <v>2564</v>
      </c>
      <c r="BC532" s="1">
        <f t="shared" si="29"/>
        <v>0</v>
      </c>
    </row>
    <row r="533" spans="1:59" s="1" customFormat="1" ht="15" x14ac:dyDescent="0.25">
      <c r="D533" s="2"/>
      <c r="E533" s="2"/>
      <c r="H533" s="1" t="s">
        <v>3158</v>
      </c>
      <c r="I533" s="1" t="s">
        <v>3465</v>
      </c>
      <c r="J533" s="1" t="s">
        <v>3466</v>
      </c>
      <c r="M533" s="18" t="s">
        <v>3467</v>
      </c>
      <c r="N533" s="18"/>
      <c r="Q533" s="1" t="s">
        <v>296</v>
      </c>
      <c r="S533" s="1" t="s">
        <v>4213</v>
      </c>
      <c r="AD533" s="2"/>
      <c r="AE533" s="3"/>
      <c r="AF533" s="1" t="s">
        <v>2564</v>
      </c>
      <c r="BC533" s="1">
        <f t="shared" si="29"/>
        <v>0</v>
      </c>
    </row>
    <row r="534" spans="1:59" s="1" customFormat="1" ht="15" x14ac:dyDescent="0.25">
      <c r="D534" s="2"/>
      <c r="E534" s="2"/>
      <c r="H534" s="1" t="s">
        <v>481</v>
      </c>
      <c r="I534" s="1" t="s">
        <v>3468</v>
      </c>
      <c r="J534" s="1" t="s">
        <v>649</v>
      </c>
      <c r="M534" s="18" t="s">
        <v>1790</v>
      </c>
      <c r="N534" s="18"/>
      <c r="AD534" s="2"/>
      <c r="AE534" s="3"/>
      <c r="BC534" s="1">
        <f t="shared" si="29"/>
        <v>0</v>
      </c>
    </row>
    <row r="535" spans="1:59" s="1" customFormat="1" ht="15" x14ac:dyDescent="0.25">
      <c r="D535" s="2"/>
      <c r="E535" s="2"/>
      <c r="H535" s="1" t="s">
        <v>481</v>
      </c>
      <c r="I535" s="1" t="s">
        <v>3469</v>
      </c>
      <c r="J535" s="1" t="s">
        <v>299</v>
      </c>
      <c r="M535" s="18" t="s">
        <v>1791</v>
      </c>
      <c r="N535" s="18"/>
      <c r="O535" s="1" t="s">
        <v>1747</v>
      </c>
      <c r="P535" s="1" t="s">
        <v>488</v>
      </c>
      <c r="Q535" s="1" t="s">
        <v>296</v>
      </c>
      <c r="AD535" s="2"/>
      <c r="AE535" s="3"/>
      <c r="BC535" s="1">
        <f t="shared" si="29"/>
        <v>0</v>
      </c>
    </row>
    <row r="536" spans="1:59" s="1" customFormat="1" ht="15" x14ac:dyDescent="0.25">
      <c r="D536" s="2"/>
      <c r="E536" s="2"/>
      <c r="H536" s="1" t="s">
        <v>3158</v>
      </c>
      <c r="I536" s="1" t="s">
        <v>3469</v>
      </c>
      <c r="J536" s="1" t="s">
        <v>1748</v>
      </c>
      <c r="M536" s="18" t="s">
        <v>1791</v>
      </c>
      <c r="N536" s="18"/>
      <c r="O536" s="1" t="s">
        <v>1747</v>
      </c>
      <c r="P536" s="1" t="s">
        <v>488</v>
      </c>
      <c r="Q536" s="1" t="s">
        <v>296</v>
      </c>
      <c r="AD536" s="2"/>
      <c r="AE536" s="3"/>
      <c r="BC536" s="1">
        <f t="shared" si="29"/>
        <v>0</v>
      </c>
    </row>
    <row r="537" spans="1:59" s="1" customFormat="1" ht="15" x14ac:dyDescent="0.25">
      <c r="D537" s="6"/>
      <c r="E537" s="2"/>
      <c r="H537" s="1" t="s">
        <v>3158</v>
      </c>
      <c r="I537" s="1" t="s">
        <v>587</v>
      </c>
      <c r="J537" s="1" t="s">
        <v>588</v>
      </c>
      <c r="L537" s="1" t="s">
        <v>589</v>
      </c>
      <c r="M537" s="18" t="s">
        <v>1231</v>
      </c>
      <c r="N537" s="18"/>
      <c r="O537" s="1" t="s">
        <v>2946</v>
      </c>
      <c r="P537" s="1" t="s">
        <v>5031</v>
      </c>
      <c r="Q537" s="1" t="s">
        <v>296</v>
      </c>
      <c r="R537" s="1">
        <v>85120</v>
      </c>
      <c r="S537" s="1" t="s">
        <v>4213</v>
      </c>
      <c r="AD537" s="2" t="s">
        <v>591</v>
      </c>
      <c r="AE537" s="3"/>
      <c r="AF537" s="1" t="s">
        <v>2564</v>
      </c>
      <c r="BC537" s="1">
        <f t="shared" si="29"/>
        <v>0</v>
      </c>
    </row>
    <row r="538" spans="1:59" s="1" customFormat="1" ht="15" x14ac:dyDescent="0.25">
      <c r="D538" s="2"/>
      <c r="E538" s="2"/>
      <c r="H538" s="1" t="s">
        <v>3158</v>
      </c>
      <c r="I538" s="1" t="s">
        <v>1749</v>
      </c>
      <c r="J538" s="1" t="s">
        <v>3069</v>
      </c>
      <c r="L538" s="1" t="s">
        <v>2067</v>
      </c>
      <c r="M538" s="4" t="s">
        <v>1750</v>
      </c>
      <c r="N538" s="4"/>
      <c r="S538" s="1" t="s">
        <v>4213</v>
      </c>
      <c r="AD538" s="2"/>
      <c r="AE538" s="3"/>
      <c r="AF538" s="1" t="s">
        <v>2388</v>
      </c>
      <c r="AT538" s="1" t="s">
        <v>3162</v>
      </c>
      <c r="AU538" s="1" t="s">
        <v>3162</v>
      </c>
      <c r="AW538" s="1" t="s">
        <v>3162</v>
      </c>
      <c r="AZ538" s="1" t="s">
        <v>3162</v>
      </c>
      <c r="BA538" s="1" t="s">
        <v>3162</v>
      </c>
      <c r="BC538" s="1">
        <f t="shared" si="29"/>
        <v>5</v>
      </c>
    </row>
    <row r="539" spans="1:59" s="1" customFormat="1" ht="15" x14ac:dyDescent="0.25">
      <c r="D539" s="2"/>
      <c r="E539" s="2"/>
      <c r="I539" s="1" t="s">
        <v>252</v>
      </c>
      <c r="J539" s="1" t="s">
        <v>253</v>
      </c>
      <c r="M539" s="4"/>
      <c r="N539" s="4"/>
      <c r="AD539" s="2"/>
      <c r="AE539" s="3"/>
      <c r="AZ539" s="1" t="s">
        <v>3162</v>
      </c>
      <c r="BC539" s="1">
        <f t="shared" si="29"/>
        <v>1</v>
      </c>
    </row>
    <row r="540" spans="1:59" s="1" customFormat="1" ht="15" x14ac:dyDescent="0.25">
      <c r="D540" s="2"/>
      <c r="E540" s="2"/>
      <c r="H540" s="1" t="s">
        <v>3158</v>
      </c>
      <c r="I540" s="1" t="s">
        <v>1409</v>
      </c>
      <c r="J540" s="1" t="s">
        <v>1387</v>
      </c>
      <c r="M540" s="4"/>
      <c r="N540" s="4"/>
      <c r="AD540" s="2"/>
      <c r="AE540" s="3"/>
      <c r="AU540" s="1" t="s">
        <v>3162</v>
      </c>
      <c r="AV540" s="1" t="s">
        <v>3162</v>
      </c>
      <c r="AX540" s="1" t="s">
        <v>3162</v>
      </c>
      <c r="AY540" s="1" t="s">
        <v>3162</v>
      </c>
      <c r="BC540" s="1">
        <f t="shared" si="29"/>
        <v>4</v>
      </c>
    </row>
    <row r="541" spans="1:59" s="1" customFormat="1" ht="15" x14ac:dyDescent="0.25">
      <c r="A541" s="8"/>
      <c r="B541" s="14">
        <v>43405</v>
      </c>
      <c r="D541" s="6"/>
      <c r="E541" s="2" t="s">
        <v>4712</v>
      </c>
      <c r="H541" s="1" t="s">
        <v>3158</v>
      </c>
      <c r="I541" s="1" t="s">
        <v>2807</v>
      </c>
      <c r="J541" s="1" t="s">
        <v>436</v>
      </c>
      <c r="L541" s="1" t="s">
        <v>2808</v>
      </c>
      <c r="M541" s="18"/>
      <c r="N541" s="18"/>
      <c r="O541" s="1" t="s">
        <v>2809</v>
      </c>
      <c r="P541" s="1" t="s">
        <v>3192</v>
      </c>
      <c r="Q541" s="1" t="s">
        <v>296</v>
      </c>
      <c r="R541" s="1">
        <v>85118</v>
      </c>
      <c r="AB541" s="2"/>
      <c r="AC541" s="3"/>
    </row>
    <row r="542" spans="1:59" s="1" customFormat="1" ht="15" x14ac:dyDescent="0.25">
      <c r="D542" s="2"/>
      <c r="E542" s="2"/>
      <c r="H542" s="1" t="s">
        <v>481</v>
      </c>
      <c r="I542" s="1" t="s">
        <v>1751</v>
      </c>
      <c r="J542" s="1" t="s">
        <v>4642</v>
      </c>
      <c r="L542" s="1" t="s">
        <v>1752</v>
      </c>
      <c r="M542" s="18"/>
      <c r="N542" s="18"/>
      <c r="Q542" s="1" t="s">
        <v>296</v>
      </c>
      <c r="AD542" s="2"/>
      <c r="AE542" s="3"/>
      <c r="BC542" s="1">
        <f>COUNTA(AG542:BB542)</f>
        <v>0</v>
      </c>
      <c r="BF542" s="1" t="s">
        <v>4712</v>
      </c>
      <c r="BG542" s="1" t="s">
        <v>4712</v>
      </c>
    </row>
    <row r="543" spans="1:59" s="1" customFormat="1" ht="15" x14ac:dyDescent="0.25">
      <c r="D543" s="2"/>
      <c r="E543" s="2"/>
      <c r="H543" s="1" t="s">
        <v>481</v>
      </c>
      <c r="I543" s="1" t="s">
        <v>3021</v>
      </c>
      <c r="J543" s="1" t="s">
        <v>951</v>
      </c>
      <c r="L543" s="1" t="s">
        <v>952</v>
      </c>
      <c r="M543" s="18" t="s">
        <v>3959</v>
      </c>
      <c r="N543" s="18"/>
      <c r="O543" s="1" t="s">
        <v>1904</v>
      </c>
      <c r="P543" s="1" t="s">
        <v>488</v>
      </c>
      <c r="Q543" s="1" t="s">
        <v>296</v>
      </c>
      <c r="R543" s="1">
        <v>85201</v>
      </c>
      <c r="AD543" s="2" t="s">
        <v>3020</v>
      </c>
      <c r="AE543" s="3" t="s">
        <v>3161</v>
      </c>
      <c r="BC543" s="1">
        <f>COUNTA(AG543:BB543)</f>
        <v>0</v>
      </c>
    </row>
    <row r="544" spans="1:59" s="1" customFormat="1" ht="15" x14ac:dyDescent="0.25">
      <c r="A544" s="1" t="s">
        <v>4602</v>
      </c>
      <c r="D544" s="2"/>
      <c r="E544" s="2"/>
      <c r="G544" s="1" t="s">
        <v>3162</v>
      </c>
      <c r="H544" s="1" t="s">
        <v>3158</v>
      </c>
      <c r="I544" s="1" t="s">
        <v>1753</v>
      </c>
      <c r="J544" s="1" t="s">
        <v>1754</v>
      </c>
      <c r="M544" s="18" t="s">
        <v>3487</v>
      </c>
      <c r="N544" s="18"/>
      <c r="O544" s="1" t="s">
        <v>3489</v>
      </c>
      <c r="P544" s="1" t="s">
        <v>3488</v>
      </c>
      <c r="Q544" s="1" t="s">
        <v>2449</v>
      </c>
      <c r="R544" s="1">
        <v>91345</v>
      </c>
      <c r="S544" s="1" t="s">
        <v>4213</v>
      </c>
      <c r="AD544" s="2"/>
      <c r="AE544" s="3"/>
      <c r="AF544" s="1" t="s">
        <v>2388</v>
      </c>
    </row>
    <row r="545" spans="1:55" s="1" customFormat="1" ht="15" x14ac:dyDescent="0.25">
      <c r="D545" s="6"/>
      <c r="E545" s="2"/>
      <c r="H545" s="1" t="s">
        <v>3158</v>
      </c>
      <c r="I545" s="1" t="s">
        <v>2023</v>
      </c>
      <c r="J545" s="1" t="s">
        <v>3917</v>
      </c>
      <c r="M545" s="18"/>
      <c r="N545" s="18"/>
      <c r="AD545" s="2"/>
      <c r="AE545" s="3"/>
      <c r="AR545" s="1" t="s">
        <v>3162</v>
      </c>
      <c r="BC545" s="1">
        <f t="shared" ref="BC545:BC557" si="30">COUNTA(AG545:BB545)</f>
        <v>1</v>
      </c>
    </row>
    <row r="546" spans="1:55" s="1" customFormat="1" ht="15" x14ac:dyDescent="0.25">
      <c r="A546" s="8" t="s">
        <v>3629</v>
      </c>
      <c r="D546" s="6"/>
      <c r="E546" s="2"/>
      <c r="H546" s="1" t="s">
        <v>3158</v>
      </c>
      <c r="I546" s="1" t="s">
        <v>953</v>
      </c>
      <c r="J546" s="1" t="s">
        <v>1425</v>
      </c>
      <c r="M546" s="18"/>
      <c r="N546" s="18"/>
      <c r="AD546" s="2"/>
      <c r="AE546" s="3"/>
      <c r="BC546" s="1">
        <f t="shared" si="30"/>
        <v>0</v>
      </c>
    </row>
    <row r="547" spans="1:55" s="1" customFormat="1" ht="15" x14ac:dyDescent="0.25">
      <c r="D547" s="2"/>
      <c r="E547" s="2"/>
      <c r="G547" s="1" t="s">
        <v>3162</v>
      </c>
      <c r="H547" s="1" t="s">
        <v>3158</v>
      </c>
      <c r="I547" s="1" t="s">
        <v>953</v>
      </c>
      <c r="J547" s="1" t="s">
        <v>954</v>
      </c>
      <c r="L547" s="1" t="s">
        <v>3660</v>
      </c>
      <c r="M547" s="18" t="s">
        <v>3317</v>
      </c>
      <c r="N547" s="18"/>
      <c r="O547" s="1" t="s">
        <v>2441</v>
      </c>
      <c r="P547" s="1" t="s">
        <v>488</v>
      </c>
      <c r="Q547" s="1" t="s">
        <v>296</v>
      </c>
      <c r="R547" s="1">
        <v>85215</v>
      </c>
      <c r="S547" s="1" t="s">
        <v>4213</v>
      </c>
      <c r="AB547" s="1" t="s">
        <v>3175</v>
      </c>
      <c r="AC547" s="1" t="s">
        <v>3161</v>
      </c>
      <c r="AD547" s="1" t="s">
        <v>1279</v>
      </c>
      <c r="AE547" s="3" t="s">
        <v>3161</v>
      </c>
      <c r="AF547" s="1" t="s">
        <v>2564</v>
      </c>
      <c r="BC547" s="1">
        <f t="shared" si="30"/>
        <v>0</v>
      </c>
    </row>
    <row r="548" spans="1:55" s="1" customFormat="1" ht="15" x14ac:dyDescent="0.25">
      <c r="D548" s="6"/>
      <c r="E548" s="2"/>
      <c r="H548" s="1" t="s">
        <v>3158</v>
      </c>
      <c r="I548" s="1" t="s">
        <v>1755</v>
      </c>
      <c r="J548" s="1" t="s">
        <v>1473</v>
      </c>
      <c r="M548" s="18"/>
      <c r="N548" s="18"/>
      <c r="AD548" s="1" t="s">
        <v>1472</v>
      </c>
      <c r="AE548" s="3"/>
      <c r="AL548" s="1" t="s">
        <v>3162</v>
      </c>
      <c r="BC548" s="1">
        <f t="shared" si="30"/>
        <v>1</v>
      </c>
    </row>
    <row r="549" spans="1:55" s="1" customFormat="1" ht="15" x14ac:dyDescent="0.25">
      <c r="D549" s="6"/>
      <c r="E549" s="2"/>
      <c r="G549" s="1" t="s">
        <v>3161</v>
      </c>
      <c r="H549" s="1" t="s">
        <v>481</v>
      </c>
      <c r="I549" s="1" t="s">
        <v>1755</v>
      </c>
      <c r="J549" s="1" t="s">
        <v>987</v>
      </c>
      <c r="L549" s="1" t="s">
        <v>2546</v>
      </c>
      <c r="M549" s="18" t="s">
        <v>2544</v>
      </c>
      <c r="N549" s="18"/>
      <c r="O549" s="1" t="s">
        <v>2947</v>
      </c>
      <c r="P549" s="1" t="s">
        <v>488</v>
      </c>
      <c r="Q549" s="1" t="s">
        <v>296</v>
      </c>
      <c r="R549" s="1">
        <v>85209</v>
      </c>
      <c r="S549" s="1" t="s">
        <v>4213</v>
      </c>
      <c r="AD549" s="2"/>
      <c r="AE549" s="3"/>
      <c r="AF549" s="1" t="s">
        <v>2388</v>
      </c>
      <c r="BC549" s="1">
        <f t="shared" si="30"/>
        <v>0</v>
      </c>
    </row>
    <row r="550" spans="1:55" s="1" customFormat="1" ht="15" x14ac:dyDescent="0.25">
      <c r="A550" s="8"/>
      <c r="D550" s="6"/>
      <c r="E550" s="2"/>
      <c r="F550" s="2"/>
      <c r="H550" s="1" t="s">
        <v>481</v>
      </c>
      <c r="I550" s="1" t="s">
        <v>1755</v>
      </c>
      <c r="J550" s="1" t="s">
        <v>2008</v>
      </c>
      <c r="M550" s="18"/>
      <c r="N550" s="18"/>
      <c r="AD550" s="2"/>
      <c r="AE550" s="3"/>
      <c r="AP550" s="1" t="s">
        <v>3162</v>
      </c>
      <c r="AQ550" s="1" t="s">
        <v>3162</v>
      </c>
      <c r="BC550" s="1">
        <f t="shared" si="30"/>
        <v>2</v>
      </c>
    </row>
    <row r="551" spans="1:55" s="1" customFormat="1" ht="15" x14ac:dyDescent="0.25">
      <c r="D551" s="6"/>
      <c r="E551" s="2"/>
      <c r="H551" s="1" t="s">
        <v>481</v>
      </c>
      <c r="I551" s="1" t="s">
        <v>1755</v>
      </c>
      <c r="J551" s="1" t="s">
        <v>3045</v>
      </c>
      <c r="L551" s="1" t="s">
        <v>3736</v>
      </c>
      <c r="M551" s="18"/>
      <c r="N551" s="18"/>
      <c r="O551" s="1" t="s">
        <v>3735</v>
      </c>
      <c r="P551" s="1" t="s">
        <v>488</v>
      </c>
      <c r="Q551" s="1" t="s">
        <v>296</v>
      </c>
      <c r="R551" s="1">
        <v>85209</v>
      </c>
      <c r="AC551" s="2"/>
      <c r="AD551" s="3"/>
      <c r="BC551" s="1">
        <f t="shared" si="30"/>
        <v>0</v>
      </c>
    </row>
    <row r="552" spans="1:55" s="1" customFormat="1" ht="15" x14ac:dyDescent="0.25">
      <c r="D552" s="6"/>
      <c r="E552" s="2"/>
      <c r="G552" s="1" t="s">
        <v>3161</v>
      </c>
      <c r="H552" s="1" t="s">
        <v>3158</v>
      </c>
      <c r="I552" s="1" t="s">
        <v>1755</v>
      </c>
      <c r="J552" s="1" t="s">
        <v>954</v>
      </c>
      <c r="L552" s="1" t="s">
        <v>2546</v>
      </c>
      <c r="M552" s="18" t="s">
        <v>2547</v>
      </c>
      <c r="N552" s="18"/>
      <c r="O552" s="1" t="s">
        <v>2947</v>
      </c>
      <c r="P552" s="1" t="s">
        <v>488</v>
      </c>
      <c r="Q552" s="1" t="s">
        <v>296</v>
      </c>
      <c r="R552" s="1">
        <v>85209</v>
      </c>
      <c r="S552" s="1" t="s">
        <v>4213</v>
      </c>
      <c r="AD552" s="2"/>
      <c r="AE552" s="3"/>
      <c r="AF552" s="1" t="s">
        <v>2388</v>
      </c>
      <c r="BC552" s="1">
        <f t="shared" si="30"/>
        <v>0</v>
      </c>
    </row>
    <row r="553" spans="1:55" s="1" customFormat="1" ht="15" x14ac:dyDescent="0.25">
      <c r="D553" s="6"/>
      <c r="E553" s="2"/>
      <c r="H553" s="1" t="s">
        <v>481</v>
      </c>
      <c r="I553" s="1" t="s">
        <v>1755</v>
      </c>
      <c r="J553" s="1" t="s">
        <v>1472</v>
      </c>
      <c r="M553" s="18"/>
      <c r="N553" s="18"/>
      <c r="AD553" s="1" t="s">
        <v>1473</v>
      </c>
      <c r="AE553" s="3"/>
      <c r="AL553" s="1" t="s">
        <v>3162</v>
      </c>
      <c r="BC553" s="1">
        <f t="shared" si="30"/>
        <v>1</v>
      </c>
    </row>
    <row r="554" spans="1:55" s="1" customFormat="1" ht="15" x14ac:dyDescent="0.25">
      <c r="B554" s="14">
        <v>43405</v>
      </c>
      <c r="C554" s="14">
        <v>43055</v>
      </c>
      <c r="D554" s="6"/>
      <c r="E554" s="2"/>
      <c r="H554" s="1" t="s">
        <v>283</v>
      </c>
      <c r="I554" s="1" t="s">
        <v>83</v>
      </c>
      <c r="J554" s="1" t="s">
        <v>84</v>
      </c>
      <c r="L554" s="1" t="s">
        <v>85</v>
      </c>
      <c r="M554" s="4" t="s">
        <v>86</v>
      </c>
      <c r="N554" s="4"/>
      <c r="O554" s="1" t="s">
        <v>2806</v>
      </c>
      <c r="P554" s="1" t="s">
        <v>488</v>
      </c>
      <c r="Q554" s="1" t="s">
        <v>3193</v>
      </c>
      <c r="R554" s="1">
        <v>85202</v>
      </c>
      <c r="AD554" s="2"/>
      <c r="AE554" s="3"/>
      <c r="AH554" s="1" t="s">
        <v>3162</v>
      </c>
      <c r="AI554" s="1" t="s">
        <v>481</v>
      </c>
      <c r="AJ554" s="1" t="s">
        <v>481</v>
      </c>
      <c r="AK554" s="1" t="s">
        <v>3158</v>
      </c>
      <c r="AL554" s="1" t="s">
        <v>3158</v>
      </c>
      <c r="AM554" s="1" t="s">
        <v>3158</v>
      </c>
      <c r="AN554" s="1" t="s">
        <v>3158</v>
      </c>
      <c r="AO554" s="1" t="s">
        <v>3158</v>
      </c>
      <c r="AS554" s="1" t="s">
        <v>3158</v>
      </c>
      <c r="AT554" s="1" t="s">
        <v>3158</v>
      </c>
      <c r="AU554" s="1" t="s">
        <v>3158</v>
      </c>
      <c r="AV554" s="1" t="s">
        <v>3158</v>
      </c>
      <c r="AW554" s="1" t="s">
        <v>3158</v>
      </c>
      <c r="AX554" s="1" t="s">
        <v>3158</v>
      </c>
      <c r="AZ554" s="1" t="s">
        <v>3158</v>
      </c>
      <c r="BA554" s="1" t="s">
        <v>3158</v>
      </c>
      <c r="BB554" s="1" t="s">
        <v>3158</v>
      </c>
      <c r="BC554" s="1">
        <f t="shared" si="30"/>
        <v>17</v>
      </c>
    </row>
    <row r="555" spans="1:55" s="1" customFormat="1" ht="15" x14ac:dyDescent="0.25">
      <c r="D555" s="2"/>
      <c r="E555" s="2"/>
      <c r="H555" s="1" t="s">
        <v>481</v>
      </c>
      <c r="I555" s="1" t="s">
        <v>1756</v>
      </c>
      <c r="J555" s="1" t="s">
        <v>1341</v>
      </c>
      <c r="M555" s="18" t="s">
        <v>1757</v>
      </c>
      <c r="N555" s="18"/>
      <c r="S555" s="1" t="s">
        <v>4213</v>
      </c>
      <c r="AD555" s="2"/>
      <c r="AE555" s="3"/>
      <c r="AF555" s="1" t="s">
        <v>2564</v>
      </c>
      <c r="BC555" s="1">
        <f t="shared" si="30"/>
        <v>0</v>
      </c>
    </row>
    <row r="556" spans="1:55" s="1" customFormat="1" ht="15" x14ac:dyDescent="0.25">
      <c r="D556" s="6"/>
      <c r="E556" s="2"/>
      <c r="H556" s="1" t="s">
        <v>3158</v>
      </c>
      <c r="I556" s="1" t="s">
        <v>2007</v>
      </c>
      <c r="J556" s="1" t="s">
        <v>3471</v>
      </c>
      <c r="M556" s="18"/>
      <c r="N556" s="18"/>
      <c r="AD556" s="2"/>
      <c r="AE556" s="3"/>
      <c r="AQ556" s="1" t="s">
        <v>3162</v>
      </c>
      <c r="BC556" s="1">
        <f t="shared" si="30"/>
        <v>1</v>
      </c>
    </row>
    <row r="557" spans="1:55" s="1" customFormat="1" ht="15" x14ac:dyDescent="0.25">
      <c r="D557" s="6"/>
      <c r="E557" s="2"/>
      <c r="H557" s="1" t="s">
        <v>481</v>
      </c>
      <c r="I557" s="1" t="s">
        <v>2007</v>
      </c>
      <c r="J557" s="1" t="s">
        <v>3790</v>
      </c>
      <c r="M557" s="18"/>
      <c r="N557" s="18"/>
      <c r="AD557" s="2"/>
      <c r="AE557" s="3"/>
      <c r="AQ557" s="1" t="s">
        <v>3162</v>
      </c>
      <c r="BC557" s="1">
        <f t="shared" si="30"/>
        <v>1</v>
      </c>
    </row>
    <row r="558" spans="1:55" s="1" customFormat="1" ht="15" x14ac:dyDescent="0.25">
      <c r="A558" s="1" t="s">
        <v>4602</v>
      </c>
      <c r="D558" s="2"/>
      <c r="E558" s="2"/>
      <c r="H558" s="1" t="s">
        <v>481</v>
      </c>
      <c r="I558" s="1" t="s">
        <v>1758</v>
      </c>
      <c r="J558" s="1" t="s">
        <v>2738</v>
      </c>
      <c r="M558" s="18" t="s">
        <v>11</v>
      </c>
      <c r="N558" s="18"/>
      <c r="AD558" s="2"/>
      <c r="AE558" s="3"/>
    </row>
    <row r="559" spans="1:55" s="1" customFormat="1" ht="15" x14ac:dyDescent="0.25">
      <c r="D559" s="2"/>
      <c r="E559" s="2"/>
      <c r="H559" s="1" t="s">
        <v>3158</v>
      </c>
      <c r="I559" s="1" t="s">
        <v>12</v>
      </c>
      <c r="J559" s="1" t="s">
        <v>13</v>
      </c>
      <c r="M559" s="18" t="s">
        <v>1203</v>
      </c>
      <c r="N559" s="18"/>
      <c r="AB559" s="1" t="s">
        <v>3196</v>
      </c>
      <c r="AC559" s="1" t="s">
        <v>3161</v>
      </c>
      <c r="AD559" s="2"/>
      <c r="AE559" s="3"/>
      <c r="BC559" s="1">
        <f>COUNTA(AG559:BB559)</f>
        <v>0</v>
      </c>
    </row>
    <row r="560" spans="1:55" s="1" customFormat="1" ht="15" x14ac:dyDescent="0.25">
      <c r="D560" s="2"/>
      <c r="E560" s="2"/>
      <c r="H560" s="1" t="s">
        <v>3158</v>
      </c>
      <c r="I560" s="1" t="s">
        <v>14</v>
      </c>
      <c r="J560" s="1" t="s">
        <v>15</v>
      </c>
      <c r="M560" s="18" t="s">
        <v>16</v>
      </c>
      <c r="N560" s="18"/>
      <c r="S560" s="1" t="s">
        <v>4213</v>
      </c>
      <c r="T560" s="1" t="s">
        <v>4712</v>
      </c>
      <c r="AD560" s="2"/>
      <c r="AE560" s="3"/>
      <c r="BC560" s="1">
        <f>COUNTA(AG560:BB560)</f>
        <v>0</v>
      </c>
    </row>
    <row r="561" spans="1:67" s="1" customFormat="1" ht="15" x14ac:dyDescent="0.25">
      <c r="A561" s="1" t="s">
        <v>4602</v>
      </c>
      <c r="D561" s="2"/>
      <c r="E561" s="2"/>
      <c r="G561" s="1" t="s">
        <v>3161</v>
      </c>
      <c r="H561" s="1" t="s">
        <v>481</v>
      </c>
      <c r="I561" s="1" t="s">
        <v>17</v>
      </c>
      <c r="J561" s="1" t="s">
        <v>18</v>
      </c>
      <c r="L561" s="1" t="s">
        <v>19</v>
      </c>
      <c r="M561" s="18" t="s">
        <v>20</v>
      </c>
      <c r="N561" s="18"/>
      <c r="O561" s="1" t="s">
        <v>1970</v>
      </c>
      <c r="P561" s="1" t="s">
        <v>5031</v>
      </c>
      <c r="Q561" s="1" t="s">
        <v>296</v>
      </c>
      <c r="AD561" s="2"/>
      <c r="AE561" s="3"/>
    </row>
    <row r="562" spans="1:67" s="1" customFormat="1" ht="15" x14ac:dyDescent="0.25">
      <c r="A562" s="8"/>
      <c r="D562" s="6"/>
      <c r="E562" s="2"/>
      <c r="F562" s="2"/>
      <c r="H562" s="1" t="s">
        <v>3158</v>
      </c>
      <c r="I562" s="1" t="s">
        <v>1375</v>
      </c>
      <c r="J562" s="1" t="s">
        <v>1377</v>
      </c>
      <c r="M562" s="18"/>
      <c r="N562" s="18"/>
      <c r="AD562" s="2"/>
      <c r="AE562" s="3"/>
      <c r="AT562" s="1" t="s">
        <v>3162</v>
      </c>
      <c r="BB562" s="1" t="s">
        <v>3162</v>
      </c>
      <c r="BC562" s="1">
        <f>COUNTA(AG562:BB562)</f>
        <v>2</v>
      </c>
    </row>
    <row r="563" spans="1:67" s="1" customFormat="1" ht="15" x14ac:dyDescent="0.25">
      <c r="A563" s="8"/>
      <c r="D563" s="6"/>
      <c r="E563" s="2"/>
      <c r="F563" s="2"/>
      <c r="H563" s="1" t="s">
        <v>481</v>
      </c>
      <c r="I563" s="1" t="s">
        <v>1375</v>
      </c>
      <c r="J563" s="1" t="s">
        <v>1376</v>
      </c>
      <c r="M563" s="18"/>
      <c r="N563" s="18"/>
      <c r="AD563" s="2"/>
      <c r="AE563" s="3"/>
      <c r="AT563" s="1" t="s">
        <v>3162</v>
      </c>
      <c r="BB563" s="1" t="s">
        <v>3162</v>
      </c>
      <c r="BC563" s="1">
        <f>COUNTA(AG563:BB563)</f>
        <v>2</v>
      </c>
    </row>
    <row r="564" spans="1:67" s="1" customFormat="1" ht="15" x14ac:dyDescent="0.25">
      <c r="A564" s="8"/>
      <c r="D564" s="6"/>
      <c r="E564" s="2"/>
      <c r="F564" s="2"/>
      <c r="H564" s="1" t="s">
        <v>481</v>
      </c>
      <c r="I564" s="1" t="s">
        <v>201</v>
      </c>
      <c r="J564" s="1" t="s">
        <v>202</v>
      </c>
      <c r="M564" s="18"/>
      <c r="N564" s="18"/>
      <c r="AD564" s="2"/>
      <c r="AE564" s="3"/>
      <c r="AW564" s="1" t="s">
        <v>3162</v>
      </c>
      <c r="BC564" s="1">
        <f>COUNTA(AG564:BB564)</f>
        <v>1</v>
      </c>
    </row>
    <row r="565" spans="1:67" s="1" customFormat="1" ht="15" x14ac:dyDescent="0.25">
      <c r="A565" s="8"/>
      <c r="D565" s="6"/>
      <c r="E565" s="2"/>
      <c r="F565" s="2"/>
      <c r="H565" s="1" t="s">
        <v>3158</v>
      </c>
      <c r="I565" s="1" t="s">
        <v>201</v>
      </c>
      <c r="J565" s="1" t="s">
        <v>563</v>
      </c>
      <c r="M565" s="18"/>
      <c r="N565" s="18"/>
      <c r="AD565" s="2"/>
      <c r="AE565" s="3"/>
      <c r="AW565" s="1" t="s">
        <v>3162</v>
      </c>
      <c r="BC565" s="1">
        <f>COUNTA(AG565:BB565)</f>
        <v>1</v>
      </c>
    </row>
    <row r="566" spans="1:67" s="1" customFormat="1" ht="15" x14ac:dyDescent="0.25">
      <c r="A566" s="1" t="s">
        <v>1017</v>
      </c>
      <c r="D566" s="6"/>
      <c r="E566" s="2"/>
      <c r="G566" s="1" t="s">
        <v>3162</v>
      </c>
      <c r="H566" s="1" t="s">
        <v>481</v>
      </c>
      <c r="I566" s="1" t="s">
        <v>2442</v>
      </c>
      <c r="J566" s="1" t="s">
        <v>2443</v>
      </c>
      <c r="L566" s="1" t="s">
        <v>486</v>
      </c>
      <c r="M566" s="18" t="s">
        <v>5119</v>
      </c>
      <c r="N566" s="18"/>
      <c r="O566" s="1" t="s">
        <v>2444</v>
      </c>
      <c r="P566" s="1" t="s">
        <v>488</v>
      </c>
      <c r="Q566" s="1" t="s">
        <v>296</v>
      </c>
      <c r="R566" s="1">
        <v>85205</v>
      </c>
      <c r="S566" s="1" t="s">
        <v>4213</v>
      </c>
      <c r="U566" s="1">
        <v>1</v>
      </c>
      <c r="V566" s="1" t="s">
        <v>3357</v>
      </c>
      <c r="X566" s="1">
        <v>1</v>
      </c>
      <c r="AB566" s="1" t="s">
        <v>3196</v>
      </c>
      <c r="AC566" s="1" t="s">
        <v>3161</v>
      </c>
      <c r="AD566" s="2" t="s">
        <v>5032</v>
      </c>
      <c r="AE566" s="3" t="s">
        <v>3161</v>
      </c>
      <c r="AF566" s="1" t="s">
        <v>2564</v>
      </c>
      <c r="BF566" s="1" t="s">
        <v>4712</v>
      </c>
      <c r="BG566" s="1" t="s">
        <v>4712</v>
      </c>
      <c r="BH566" s="1" t="s">
        <v>4712</v>
      </c>
      <c r="BJ566" s="1" t="s">
        <v>4712</v>
      </c>
      <c r="BK566" s="1" t="s">
        <v>4712</v>
      </c>
      <c r="BL566" s="1" t="s">
        <v>4712</v>
      </c>
    </row>
    <row r="567" spans="1:67" s="1" customFormat="1" ht="15" x14ac:dyDescent="0.25">
      <c r="D567" s="2"/>
      <c r="E567" s="2"/>
      <c r="H567" s="1" t="s">
        <v>3158</v>
      </c>
      <c r="I567" s="1" t="s">
        <v>2446</v>
      </c>
      <c r="J567" s="1" t="s">
        <v>2447</v>
      </c>
      <c r="L567" s="1" t="s">
        <v>2987</v>
      </c>
      <c r="M567" s="18" t="s">
        <v>2989</v>
      </c>
      <c r="N567" s="18"/>
      <c r="O567" s="1" t="s">
        <v>2988</v>
      </c>
      <c r="P567" s="1" t="s">
        <v>2448</v>
      </c>
      <c r="Q567" s="1" t="s">
        <v>2449</v>
      </c>
      <c r="R567" s="1">
        <v>95928</v>
      </c>
      <c r="S567" s="1" t="s">
        <v>4213</v>
      </c>
      <c r="AB567" s="1" t="s">
        <v>3175</v>
      </c>
      <c r="AC567" s="1" t="s">
        <v>3189</v>
      </c>
      <c r="AD567" s="2" t="s">
        <v>2445</v>
      </c>
      <c r="AE567" s="3" t="s">
        <v>3161</v>
      </c>
      <c r="AF567" s="1" t="s">
        <v>2388</v>
      </c>
      <c r="BC567" s="1">
        <f>COUNTA(AG567:BB567)</f>
        <v>0</v>
      </c>
    </row>
    <row r="568" spans="1:67" s="1" customFormat="1" ht="15" x14ac:dyDescent="0.25">
      <c r="A568" s="8"/>
      <c r="B568" s="8"/>
      <c r="C568" s="14">
        <v>43090</v>
      </c>
      <c r="D568" s="6">
        <v>42747</v>
      </c>
      <c r="E568" s="2"/>
      <c r="H568" s="1" t="s">
        <v>3158</v>
      </c>
      <c r="I568" s="1" t="s">
        <v>3932</v>
      </c>
      <c r="J568" s="1" t="s">
        <v>326</v>
      </c>
      <c r="L568" s="1" t="s">
        <v>3933</v>
      </c>
      <c r="M568" s="18" t="s">
        <v>3934</v>
      </c>
      <c r="N568" s="18"/>
      <c r="O568" s="1" t="s">
        <v>3935</v>
      </c>
      <c r="P568" s="1" t="s">
        <v>3936</v>
      </c>
      <c r="Q568" s="1" t="s">
        <v>4950</v>
      </c>
      <c r="R568" s="1">
        <v>60046</v>
      </c>
      <c r="AD568" s="2"/>
      <c r="AE568" s="3"/>
      <c r="AM568" s="1" t="s">
        <v>481</v>
      </c>
      <c r="AN568" s="1" t="s">
        <v>481</v>
      </c>
      <c r="AW568" s="1" t="s">
        <v>481</v>
      </c>
      <c r="BC568" s="1">
        <f>COUNTA(AG568:BB568)</f>
        <v>3</v>
      </c>
    </row>
    <row r="569" spans="1:67" s="1" customFormat="1" ht="15" x14ac:dyDescent="0.25">
      <c r="A569" s="8"/>
      <c r="B569" s="8"/>
      <c r="C569" s="14">
        <v>43090</v>
      </c>
      <c r="D569" s="6">
        <v>42747</v>
      </c>
      <c r="E569" s="2"/>
      <c r="H569" s="1" t="s">
        <v>481</v>
      </c>
      <c r="I569" s="1" t="s">
        <v>3932</v>
      </c>
      <c r="J569" s="1" t="s">
        <v>154</v>
      </c>
      <c r="L569" s="1" t="s">
        <v>3933</v>
      </c>
      <c r="M569" s="18" t="s">
        <v>3934</v>
      </c>
      <c r="N569" s="18"/>
      <c r="O569" s="1" t="s">
        <v>3935</v>
      </c>
      <c r="P569" s="1" t="s">
        <v>3936</v>
      </c>
      <c r="Q569" s="1" t="s">
        <v>4950</v>
      </c>
      <c r="R569" s="1">
        <v>60046</v>
      </c>
      <c r="AD569" s="2"/>
      <c r="AE569" s="3"/>
      <c r="AM569" s="1" t="s">
        <v>481</v>
      </c>
      <c r="AN569" s="1" t="s">
        <v>481</v>
      </c>
      <c r="AW569" s="1" t="s">
        <v>481</v>
      </c>
      <c r="BC569" s="1">
        <f>COUNTA(AG569:BB569)</f>
        <v>3</v>
      </c>
    </row>
    <row r="570" spans="1:67" s="1" customFormat="1" ht="15" x14ac:dyDescent="0.25">
      <c r="A570" s="1" t="s">
        <v>4602</v>
      </c>
      <c r="D570" s="2"/>
      <c r="E570" s="2"/>
      <c r="H570" s="1" t="s">
        <v>3158</v>
      </c>
      <c r="I570" s="1" t="s">
        <v>21</v>
      </c>
      <c r="J570" s="1" t="s">
        <v>2450</v>
      </c>
      <c r="L570" s="1" t="s">
        <v>22</v>
      </c>
      <c r="M570" s="18" t="s">
        <v>25</v>
      </c>
      <c r="N570" s="18"/>
      <c r="O570" s="1" t="s">
        <v>23</v>
      </c>
      <c r="P570" s="1" t="s">
        <v>24</v>
      </c>
      <c r="Q570" s="1" t="s">
        <v>296</v>
      </c>
      <c r="R570" s="1">
        <v>85206</v>
      </c>
      <c r="AB570" s="1" t="s">
        <v>3196</v>
      </c>
      <c r="AD570" s="2"/>
      <c r="AE570" s="3"/>
      <c r="AF570" s="1" t="s">
        <v>2564</v>
      </c>
    </row>
    <row r="571" spans="1:67" s="1" customFormat="1" ht="15" x14ac:dyDescent="0.25">
      <c r="D571" s="2"/>
      <c r="E571" s="2"/>
      <c r="H571" s="1" t="s">
        <v>481</v>
      </c>
      <c r="I571" s="1" t="s">
        <v>26</v>
      </c>
      <c r="J571" s="1" t="s">
        <v>116</v>
      </c>
      <c r="M571" s="18" t="s">
        <v>2386</v>
      </c>
      <c r="N571" s="18"/>
      <c r="Q571" s="1" t="s">
        <v>3802</v>
      </c>
      <c r="S571" s="1" t="s">
        <v>4213</v>
      </c>
      <c r="AD571" s="2"/>
      <c r="AE571" s="3"/>
      <c r="AF571" s="1" t="s">
        <v>2564</v>
      </c>
      <c r="BC571" s="1">
        <f t="shared" ref="BC571:BC582" si="31">COUNTA(AG571:BB571)</f>
        <v>0</v>
      </c>
    </row>
    <row r="572" spans="1:67" s="1" customFormat="1" ht="15" x14ac:dyDescent="0.25">
      <c r="D572" s="2"/>
      <c r="E572" s="2"/>
      <c r="H572" s="1" t="s">
        <v>3158</v>
      </c>
      <c r="I572" s="1" t="s">
        <v>43</v>
      </c>
      <c r="J572" s="1" t="s">
        <v>633</v>
      </c>
      <c r="L572" s="1" t="s">
        <v>44</v>
      </c>
      <c r="M572" s="18" t="s">
        <v>46</v>
      </c>
      <c r="N572" s="18"/>
      <c r="O572" s="1" t="s">
        <v>45</v>
      </c>
      <c r="P572" s="1" t="s">
        <v>488</v>
      </c>
      <c r="Q572" s="1" t="s">
        <v>296</v>
      </c>
      <c r="R572" s="1">
        <v>85206</v>
      </c>
      <c r="S572" s="1" t="s">
        <v>4213</v>
      </c>
      <c r="AD572" s="2"/>
      <c r="AE572" s="3"/>
      <c r="AF572" s="1" t="s">
        <v>2388</v>
      </c>
      <c r="BC572" s="1">
        <f t="shared" si="31"/>
        <v>0</v>
      </c>
    </row>
    <row r="573" spans="1:67" s="1" customFormat="1" ht="15" x14ac:dyDescent="0.25">
      <c r="D573" s="2"/>
      <c r="E573" s="2"/>
      <c r="H573" s="1" t="s">
        <v>481</v>
      </c>
      <c r="I573" s="1" t="s">
        <v>47</v>
      </c>
      <c r="J573" s="1" t="s">
        <v>48</v>
      </c>
      <c r="L573" s="1" t="s">
        <v>49</v>
      </c>
      <c r="M573" s="18"/>
      <c r="N573" s="18"/>
      <c r="O573" s="1" t="s">
        <v>50</v>
      </c>
      <c r="P573" s="1" t="s">
        <v>3023</v>
      </c>
      <c r="Q573" s="1" t="s">
        <v>296</v>
      </c>
      <c r="R573" s="1" t="s">
        <v>4670</v>
      </c>
      <c r="AD573" s="2"/>
      <c r="AE573" s="3"/>
      <c r="BC573" s="1">
        <f t="shared" si="31"/>
        <v>0</v>
      </c>
    </row>
    <row r="574" spans="1:67" s="1" customFormat="1" ht="15" x14ac:dyDescent="0.25">
      <c r="D574" s="2"/>
      <c r="E574" s="2"/>
      <c r="H574" s="1" t="s">
        <v>3158</v>
      </c>
      <c r="I574" s="1" t="s">
        <v>51</v>
      </c>
      <c r="J574" s="1" t="s">
        <v>2451</v>
      </c>
      <c r="L574" s="1" t="s">
        <v>52</v>
      </c>
      <c r="M574" s="18" t="s">
        <v>5190</v>
      </c>
      <c r="N574" s="18"/>
      <c r="O574" s="1" t="s">
        <v>2854</v>
      </c>
      <c r="P574" s="1" t="s">
        <v>488</v>
      </c>
      <c r="Q574" s="1" t="s">
        <v>296</v>
      </c>
      <c r="R574" s="1">
        <v>85208</v>
      </c>
      <c r="S574" s="1" t="s">
        <v>4213</v>
      </c>
      <c r="AB574" s="1" t="s">
        <v>3160</v>
      </c>
      <c r="AC574" s="1" t="s">
        <v>3161</v>
      </c>
      <c r="AD574" s="2"/>
      <c r="AE574" s="3" t="s">
        <v>3161</v>
      </c>
      <c r="AF574" s="1" t="s">
        <v>2388</v>
      </c>
      <c r="BC574" s="1">
        <f t="shared" si="31"/>
        <v>0</v>
      </c>
      <c r="BF574" s="1" t="s">
        <v>4712</v>
      </c>
      <c r="BG574" s="1" t="s">
        <v>4712</v>
      </c>
      <c r="BM574" s="1" t="s">
        <v>4712</v>
      </c>
      <c r="BN574" s="1" t="s">
        <v>4712</v>
      </c>
      <c r="BO574" s="1" t="s">
        <v>4712</v>
      </c>
    </row>
    <row r="575" spans="1:67" s="1" customFormat="1" ht="15" x14ac:dyDescent="0.25">
      <c r="D575" s="6"/>
      <c r="E575" s="2"/>
      <c r="H575" s="1" t="s">
        <v>481</v>
      </c>
      <c r="I575" s="1" t="s">
        <v>4671</v>
      </c>
      <c r="J575" s="1" t="s">
        <v>951</v>
      </c>
      <c r="L575" s="1" t="s">
        <v>4673</v>
      </c>
      <c r="M575" s="18" t="s">
        <v>4672</v>
      </c>
      <c r="N575" s="18"/>
      <c r="O575" s="1" t="s">
        <v>4608</v>
      </c>
      <c r="P575" s="1" t="s">
        <v>693</v>
      </c>
      <c r="Q575" s="1" t="s">
        <v>296</v>
      </c>
      <c r="R575" s="1">
        <v>85140</v>
      </c>
      <c r="S575" s="1" t="s">
        <v>4213</v>
      </c>
      <c r="AD575" s="1" t="s">
        <v>5063</v>
      </c>
      <c r="AE575" s="3"/>
      <c r="AF575" s="1" t="s">
        <v>2388</v>
      </c>
      <c r="BC575" s="1">
        <f t="shared" si="31"/>
        <v>0</v>
      </c>
    </row>
    <row r="576" spans="1:67" s="1" customFormat="1" ht="15" x14ac:dyDescent="0.25">
      <c r="D576" s="6"/>
      <c r="E576" s="2"/>
      <c r="G576" s="1" t="s">
        <v>3162</v>
      </c>
      <c r="H576" s="1" t="s">
        <v>3158</v>
      </c>
      <c r="I576" s="1" t="s">
        <v>5099</v>
      </c>
      <c r="J576" s="1" t="s">
        <v>4661</v>
      </c>
      <c r="L576" s="1" t="s">
        <v>5064</v>
      </c>
      <c r="M576" s="18" t="s">
        <v>3419</v>
      </c>
      <c r="N576" s="18"/>
      <c r="O576" s="1" t="s">
        <v>4609</v>
      </c>
      <c r="P576" s="1" t="s">
        <v>488</v>
      </c>
      <c r="Q576" s="1" t="s">
        <v>296</v>
      </c>
      <c r="R576" s="1">
        <v>85205</v>
      </c>
      <c r="S576" s="1" t="s">
        <v>4213</v>
      </c>
      <c r="AD576" s="2" t="s">
        <v>4671</v>
      </c>
      <c r="AE576" s="3"/>
      <c r="AF576" s="1" t="s">
        <v>2564</v>
      </c>
      <c r="BC576" s="1">
        <f t="shared" si="31"/>
        <v>0</v>
      </c>
    </row>
    <row r="577" spans="1:55" s="1" customFormat="1" ht="15" x14ac:dyDescent="0.25">
      <c r="A577" s="8"/>
      <c r="B577" s="8"/>
      <c r="C577" s="14">
        <v>43083</v>
      </c>
      <c r="D577" s="6">
        <v>42740</v>
      </c>
      <c r="E577" s="2"/>
      <c r="H577" s="1" t="s">
        <v>3158</v>
      </c>
      <c r="I577" s="1" t="s">
        <v>2855</v>
      </c>
      <c r="J577" s="1" t="s">
        <v>3917</v>
      </c>
      <c r="K577" s="1">
        <v>1</v>
      </c>
      <c r="L577" s="1" t="s">
        <v>3918</v>
      </c>
      <c r="M577" s="18" t="s">
        <v>3919</v>
      </c>
      <c r="N577" s="18"/>
      <c r="O577" s="1" t="s">
        <v>3921</v>
      </c>
      <c r="P577" s="1" t="s">
        <v>3920</v>
      </c>
      <c r="Q577" s="1" t="s">
        <v>296</v>
      </c>
      <c r="R577" s="1">
        <v>85268</v>
      </c>
      <c r="AD577" s="2" t="s">
        <v>3922</v>
      </c>
      <c r="AE577" s="3"/>
      <c r="AL577" s="1" t="s">
        <v>3162</v>
      </c>
      <c r="AP577" s="1" t="s">
        <v>481</v>
      </c>
      <c r="AS577" s="1" t="s">
        <v>3158</v>
      </c>
      <c r="BC577" s="1">
        <f t="shared" si="31"/>
        <v>3</v>
      </c>
    </row>
    <row r="578" spans="1:55" s="1" customFormat="1" ht="15" x14ac:dyDescent="0.25">
      <c r="D578" s="2"/>
      <c r="E578" s="2"/>
      <c r="H578" s="1" t="s">
        <v>3158</v>
      </c>
      <c r="I578" s="1" t="s">
        <v>2855</v>
      </c>
      <c r="J578" s="1" t="s">
        <v>4578</v>
      </c>
      <c r="L578" s="1" t="s">
        <v>2856</v>
      </c>
      <c r="M578" s="18"/>
      <c r="N578" s="18"/>
      <c r="O578" s="1" t="s">
        <v>2859</v>
      </c>
      <c r="P578" s="1" t="s">
        <v>2159</v>
      </c>
      <c r="Q578" s="1" t="s">
        <v>296</v>
      </c>
      <c r="R578" s="1">
        <v>85044</v>
      </c>
      <c r="AD578" s="2"/>
      <c r="AE578" s="3"/>
      <c r="BC578" s="1">
        <f t="shared" si="31"/>
        <v>0</v>
      </c>
    </row>
    <row r="579" spans="1:55" s="1" customFormat="1" ht="15" x14ac:dyDescent="0.25">
      <c r="D579" s="2"/>
      <c r="E579" s="2"/>
      <c r="G579" s="1" t="s">
        <v>3162</v>
      </c>
      <c r="H579" s="1" t="s">
        <v>481</v>
      </c>
      <c r="I579" s="1" t="s">
        <v>2412</v>
      </c>
      <c r="J579" s="1" t="s">
        <v>299</v>
      </c>
      <c r="L579" s="1" t="s">
        <v>2860</v>
      </c>
      <c r="M579" s="18" t="s">
        <v>2861</v>
      </c>
      <c r="N579" s="18"/>
      <c r="P579" s="1" t="s">
        <v>1676</v>
      </c>
      <c r="Q579" s="1" t="s">
        <v>296</v>
      </c>
      <c r="R579" s="1" t="s">
        <v>2769</v>
      </c>
      <c r="S579" s="1" t="s">
        <v>4213</v>
      </c>
      <c r="AA579" s="1" t="s">
        <v>2862</v>
      </c>
      <c r="AD579" s="2" t="s">
        <v>2409</v>
      </c>
      <c r="AE579" s="3"/>
      <c r="AF579" s="1" t="s">
        <v>2564</v>
      </c>
      <c r="BC579" s="1">
        <f t="shared" si="31"/>
        <v>0</v>
      </c>
    </row>
    <row r="580" spans="1:55" s="1" customFormat="1" ht="15" x14ac:dyDescent="0.25">
      <c r="A580" s="30" t="s">
        <v>2002</v>
      </c>
      <c r="D580" s="30" t="s">
        <v>2002</v>
      </c>
      <c r="E580" s="2"/>
      <c r="I580" s="1" t="s">
        <v>2780</v>
      </c>
      <c r="J580" s="1" t="s">
        <v>2781</v>
      </c>
      <c r="M580" s="18"/>
      <c r="N580" s="18"/>
      <c r="AD580" s="2"/>
      <c r="AE580" s="3"/>
      <c r="AP580" s="1" t="s">
        <v>3162</v>
      </c>
      <c r="AR580" s="1" t="s">
        <v>3162</v>
      </c>
      <c r="BC580" s="1">
        <f t="shared" si="31"/>
        <v>2</v>
      </c>
    </row>
    <row r="581" spans="1:55" s="1" customFormat="1" ht="15" x14ac:dyDescent="0.25">
      <c r="A581" s="8"/>
      <c r="D581" s="6"/>
      <c r="E581" s="2"/>
      <c r="F581" s="2"/>
      <c r="I581" s="1" t="s">
        <v>1463</v>
      </c>
      <c r="J581" s="1" t="s">
        <v>3276</v>
      </c>
      <c r="M581" s="18"/>
      <c r="N581" s="18"/>
      <c r="AD581" s="2"/>
      <c r="AE581" s="3"/>
      <c r="AG581" s="1" t="s">
        <v>3162</v>
      </c>
      <c r="AK581" s="1" t="s">
        <v>3162</v>
      </c>
      <c r="BC581" s="1">
        <f t="shared" si="31"/>
        <v>2</v>
      </c>
    </row>
    <row r="582" spans="1:55" s="1" customFormat="1" ht="15" x14ac:dyDescent="0.25">
      <c r="D582" s="2"/>
      <c r="E582" s="2"/>
      <c r="H582" s="1" t="s">
        <v>481</v>
      </c>
      <c r="I582" s="1" t="s">
        <v>2863</v>
      </c>
      <c r="J582" s="1" t="s">
        <v>2864</v>
      </c>
      <c r="M582" s="18" t="s">
        <v>2865</v>
      </c>
      <c r="N582" s="18"/>
      <c r="Q582" s="1" t="s">
        <v>296</v>
      </c>
      <c r="S582" s="1" t="s">
        <v>4213</v>
      </c>
      <c r="AA582" s="1" t="s">
        <v>2866</v>
      </c>
      <c r="AD582" s="2"/>
      <c r="AE582" s="3"/>
      <c r="AF582" s="1" t="s">
        <v>2564</v>
      </c>
      <c r="BC582" s="1">
        <f t="shared" si="31"/>
        <v>0</v>
      </c>
    </row>
    <row r="583" spans="1:55" s="1" customFormat="1" ht="16.8" x14ac:dyDescent="0.4">
      <c r="A583" s="1" t="s">
        <v>4375</v>
      </c>
      <c r="D583" s="2"/>
      <c r="E583" s="2"/>
      <c r="H583" s="1" t="s">
        <v>3158</v>
      </c>
      <c r="I583" s="1" t="s">
        <v>2867</v>
      </c>
      <c r="J583" s="1" t="s">
        <v>2418</v>
      </c>
      <c r="L583" s="1" t="s">
        <v>2868</v>
      </c>
      <c r="M583" s="18" t="s">
        <v>1576</v>
      </c>
      <c r="N583" s="18"/>
      <c r="O583" s="20" t="s">
        <v>376</v>
      </c>
      <c r="P583" s="20" t="s">
        <v>4373</v>
      </c>
      <c r="Q583" s="1" t="s">
        <v>4374</v>
      </c>
      <c r="R583" s="1" t="s">
        <v>377</v>
      </c>
      <c r="AD583" s="2"/>
      <c r="AE583" s="3"/>
      <c r="AF583" s="1" t="s">
        <v>2564</v>
      </c>
    </row>
    <row r="584" spans="1:55" s="1" customFormat="1" ht="15" x14ac:dyDescent="0.25">
      <c r="A584" s="1" t="s">
        <v>4602</v>
      </c>
      <c r="D584" s="2"/>
      <c r="E584" s="2"/>
      <c r="H584" s="1" t="s">
        <v>3158</v>
      </c>
      <c r="I584" s="1" t="s">
        <v>2867</v>
      </c>
      <c r="J584" s="1" t="s">
        <v>3159</v>
      </c>
      <c r="L584" s="1" t="s">
        <v>2868</v>
      </c>
      <c r="M584" s="18" t="s">
        <v>1576</v>
      </c>
      <c r="N584" s="18"/>
      <c r="O584" s="1" t="s">
        <v>2869</v>
      </c>
      <c r="P584" s="1" t="s">
        <v>2870</v>
      </c>
      <c r="Q584" s="1" t="s">
        <v>296</v>
      </c>
      <c r="R584" s="1">
        <v>85248</v>
      </c>
      <c r="AD584" s="2"/>
      <c r="AE584" s="3"/>
      <c r="AF584" s="1" t="s">
        <v>2564</v>
      </c>
    </row>
    <row r="585" spans="1:55" s="1" customFormat="1" ht="15" x14ac:dyDescent="0.25">
      <c r="D585" s="2"/>
      <c r="E585" s="2"/>
      <c r="H585" s="1" t="s">
        <v>3158</v>
      </c>
      <c r="I585" s="1" t="s">
        <v>2175</v>
      </c>
      <c r="J585" s="1" t="s">
        <v>2176</v>
      </c>
      <c r="M585" s="18" t="s">
        <v>2177</v>
      </c>
      <c r="N585" s="18"/>
      <c r="S585" s="1" t="s">
        <v>4213</v>
      </c>
      <c r="AD585" s="2"/>
      <c r="AE585" s="3"/>
      <c r="AF585" s="1" t="s">
        <v>2564</v>
      </c>
      <c r="BC585" s="1">
        <f t="shared" ref="BC585:BC614" si="32">COUNTA(AG585:BB585)</f>
        <v>0</v>
      </c>
    </row>
    <row r="586" spans="1:55" s="1" customFormat="1" ht="15" x14ac:dyDescent="0.25">
      <c r="D586" s="2"/>
      <c r="E586" s="2"/>
      <c r="H586" s="1" t="s">
        <v>3158</v>
      </c>
      <c r="I586" s="1" t="s">
        <v>3096</v>
      </c>
      <c r="J586" s="1" t="s">
        <v>1004</v>
      </c>
      <c r="M586" s="18" t="s">
        <v>3097</v>
      </c>
      <c r="N586" s="18"/>
      <c r="S586" s="1" t="s">
        <v>4213</v>
      </c>
      <c r="AD586" s="2"/>
      <c r="AE586" s="3"/>
      <c r="BC586" s="1">
        <f t="shared" si="32"/>
        <v>0</v>
      </c>
    </row>
    <row r="587" spans="1:55" s="1" customFormat="1" ht="15" x14ac:dyDescent="0.25">
      <c r="D587" s="2"/>
      <c r="E587" s="2"/>
      <c r="I587" s="1" t="s">
        <v>5154</v>
      </c>
      <c r="J587" s="1" t="s">
        <v>1532</v>
      </c>
      <c r="L587" s="1" t="s">
        <v>1608</v>
      </c>
      <c r="M587" s="18" t="s">
        <v>5155</v>
      </c>
      <c r="N587" s="18"/>
      <c r="AD587" s="2"/>
      <c r="AE587" s="3"/>
      <c r="BC587" s="1">
        <f t="shared" si="32"/>
        <v>0</v>
      </c>
    </row>
    <row r="588" spans="1:55" s="1" customFormat="1" ht="15" x14ac:dyDescent="0.25">
      <c r="A588" s="8"/>
      <c r="D588" s="6"/>
      <c r="E588" s="2"/>
      <c r="F588" s="2"/>
      <c r="H588" s="1" t="s">
        <v>3158</v>
      </c>
      <c r="I588" s="1" t="s">
        <v>2000</v>
      </c>
      <c r="J588" s="1" t="s">
        <v>2001</v>
      </c>
      <c r="M588" s="18"/>
      <c r="N588" s="18"/>
      <c r="AD588" s="2"/>
      <c r="AE588" s="3"/>
      <c r="AQ588" s="1" t="s">
        <v>3162</v>
      </c>
      <c r="AS588" s="1" t="s">
        <v>3162</v>
      </c>
      <c r="AZ588" s="1" t="s">
        <v>3158</v>
      </c>
      <c r="BC588" s="1">
        <f t="shared" si="32"/>
        <v>3</v>
      </c>
    </row>
    <row r="589" spans="1:55" s="1" customFormat="1" ht="15" x14ac:dyDescent="0.25">
      <c r="D589" s="2"/>
      <c r="E589" s="2"/>
      <c r="H589" s="1" t="s">
        <v>3158</v>
      </c>
      <c r="I589" s="1" t="s">
        <v>2178</v>
      </c>
      <c r="J589" s="1" t="s">
        <v>2179</v>
      </c>
      <c r="L589" s="1" t="s">
        <v>4674</v>
      </c>
      <c r="M589" s="18"/>
      <c r="N589" s="18"/>
      <c r="O589" s="1" t="s">
        <v>4675</v>
      </c>
      <c r="P589" s="1" t="s">
        <v>488</v>
      </c>
      <c r="Q589" s="1" t="s">
        <v>296</v>
      </c>
      <c r="R589" s="1">
        <v>85209</v>
      </c>
      <c r="AD589" s="2"/>
      <c r="AE589" s="3"/>
      <c r="BC589" s="1">
        <f t="shared" si="32"/>
        <v>0</v>
      </c>
    </row>
    <row r="590" spans="1:55" s="1" customFormat="1" ht="15" x14ac:dyDescent="0.25">
      <c r="D590" s="2"/>
      <c r="E590" s="2"/>
      <c r="H590" s="1" t="s">
        <v>481</v>
      </c>
      <c r="I590" s="1" t="s">
        <v>2178</v>
      </c>
      <c r="J590" s="1" t="s">
        <v>4676</v>
      </c>
      <c r="L590" s="1" t="s">
        <v>4674</v>
      </c>
      <c r="M590" s="18"/>
      <c r="N590" s="18"/>
      <c r="O590" s="1" t="s">
        <v>4675</v>
      </c>
      <c r="P590" s="1" t="s">
        <v>488</v>
      </c>
      <c r="Q590" s="1" t="s">
        <v>296</v>
      </c>
      <c r="R590" s="1">
        <v>85209</v>
      </c>
      <c r="AD590" s="2"/>
      <c r="AE590" s="3"/>
      <c r="BC590" s="1">
        <f t="shared" si="32"/>
        <v>0</v>
      </c>
    </row>
    <row r="591" spans="1:55" s="1" customFormat="1" ht="15" x14ac:dyDescent="0.25">
      <c r="A591" s="8"/>
      <c r="B591" s="8"/>
      <c r="D591" s="6"/>
      <c r="E591" s="2"/>
      <c r="H591" s="1" t="s">
        <v>481</v>
      </c>
      <c r="I591" s="1" t="s">
        <v>1450</v>
      </c>
      <c r="J591" s="1" t="s">
        <v>2728</v>
      </c>
      <c r="M591" s="18"/>
      <c r="N591" s="18"/>
      <c r="AD591" s="2"/>
      <c r="AE591" s="3"/>
      <c r="AK591" s="1" t="s">
        <v>3162</v>
      </c>
      <c r="AL591" s="1" t="s">
        <v>3162</v>
      </c>
      <c r="AR591" s="1" t="s">
        <v>3162</v>
      </c>
      <c r="AV591" s="1" t="s">
        <v>3162</v>
      </c>
      <c r="BC591" s="1">
        <f t="shared" si="32"/>
        <v>4</v>
      </c>
    </row>
    <row r="592" spans="1:55" s="1" customFormat="1" ht="15" x14ac:dyDescent="0.25">
      <c r="D592" s="2"/>
      <c r="E592" s="2"/>
      <c r="H592" s="1" t="s">
        <v>3158</v>
      </c>
      <c r="I592" s="1" t="s">
        <v>4677</v>
      </c>
      <c r="J592" s="1" t="s">
        <v>4678</v>
      </c>
      <c r="L592" s="1" t="s">
        <v>4679</v>
      </c>
      <c r="M592" s="18" t="s">
        <v>4681</v>
      </c>
      <c r="N592" s="18"/>
      <c r="O592" s="1" t="s">
        <v>4680</v>
      </c>
      <c r="P592" s="1" t="s">
        <v>650</v>
      </c>
      <c r="Q592" s="1" t="s">
        <v>296</v>
      </c>
      <c r="R592" s="1">
        <v>85249</v>
      </c>
      <c r="S592" s="1" t="s">
        <v>4213</v>
      </c>
      <c r="AB592" s="1" t="s">
        <v>4682</v>
      </c>
      <c r="AD592" s="2"/>
      <c r="AE592" s="3"/>
      <c r="AF592" s="1" t="s">
        <v>2388</v>
      </c>
      <c r="BC592" s="1">
        <f t="shared" si="32"/>
        <v>0</v>
      </c>
    </row>
    <row r="593" spans="1:62" s="1" customFormat="1" ht="15" x14ac:dyDescent="0.25">
      <c r="C593" s="14">
        <v>43048</v>
      </c>
      <c r="D593" s="6"/>
      <c r="E593" s="2"/>
      <c r="H593" s="1" t="s">
        <v>3158</v>
      </c>
      <c r="I593" s="1" t="s">
        <v>2249</v>
      </c>
      <c r="J593" s="1" t="s">
        <v>3471</v>
      </c>
      <c r="L593" s="1" t="s">
        <v>79</v>
      </c>
      <c r="M593" s="18" t="s">
        <v>2578</v>
      </c>
      <c r="N593" s="18"/>
      <c r="O593" s="1" t="s">
        <v>2244</v>
      </c>
      <c r="P593" s="1" t="s">
        <v>2870</v>
      </c>
      <c r="Q593" s="1" t="s">
        <v>296</v>
      </c>
      <c r="R593" s="1">
        <v>85248</v>
      </c>
      <c r="S593" s="1" t="s">
        <v>4213</v>
      </c>
      <c r="AA593" s="1" t="s">
        <v>307</v>
      </c>
      <c r="AD593" s="2"/>
      <c r="AE593" s="3"/>
      <c r="AF593" s="1" t="s">
        <v>2564</v>
      </c>
      <c r="AH593" s="1" t="s">
        <v>481</v>
      </c>
      <c r="AI593" s="1" t="s">
        <v>481</v>
      </c>
      <c r="AQ593" s="1" t="s">
        <v>481</v>
      </c>
      <c r="AR593" s="1" t="s">
        <v>481</v>
      </c>
      <c r="AS593" s="1" t="s">
        <v>481</v>
      </c>
      <c r="AU593" s="1" t="s">
        <v>481</v>
      </c>
      <c r="AV593" s="1" t="s">
        <v>481</v>
      </c>
      <c r="AW593" s="1" t="s">
        <v>481</v>
      </c>
      <c r="AX593" s="1" t="s">
        <v>481</v>
      </c>
      <c r="AY593" s="1" t="s">
        <v>481</v>
      </c>
      <c r="BA593" s="1" t="s">
        <v>481</v>
      </c>
      <c r="BC593" s="1">
        <f t="shared" si="32"/>
        <v>11</v>
      </c>
    </row>
    <row r="594" spans="1:62" s="1" customFormat="1" ht="15" x14ac:dyDescent="0.25">
      <c r="A594" s="8"/>
      <c r="D594" s="6"/>
      <c r="E594" s="2"/>
      <c r="F594" s="2"/>
      <c r="I594" s="1" t="s">
        <v>1503</v>
      </c>
      <c r="J594" s="1" t="s">
        <v>1494</v>
      </c>
      <c r="M594" s="18"/>
      <c r="N594" s="18"/>
      <c r="AD594" s="2"/>
      <c r="AE594" s="3"/>
      <c r="AN594" s="1" t="s">
        <v>3162</v>
      </c>
      <c r="BC594" s="1">
        <f t="shared" si="32"/>
        <v>1</v>
      </c>
    </row>
    <row r="595" spans="1:62" s="1" customFormat="1" ht="15" x14ac:dyDescent="0.25">
      <c r="D595" s="2"/>
      <c r="E595" s="2"/>
      <c r="H595" s="1" t="s">
        <v>3158</v>
      </c>
      <c r="I595" s="1" t="s">
        <v>4683</v>
      </c>
      <c r="J595" s="1" t="s">
        <v>4684</v>
      </c>
      <c r="M595" s="18" t="s">
        <v>4685</v>
      </c>
      <c r="N595" s="18"/>
      <c r="S595" s="1" t="s">
        <v>4213</v>
      </c>
      <c r="AD595" s="2"/>
      <c r="AE595" s="3"/>
      <c r="AF595" s="1" t="s">
        <v>2388</v>
      </c>
      <c r="BC595" s="1">
        <f t="shared" si="32"/>
        <v>0</v>
      </c>
    </row>
    <row r="596" spans="1:62" s="1" customFormat="1" ht="15" x14ac:dyDescent="0.25">
      <c r="D596" s="2"/>
      <c r="E596" s="2"/>
      <c r="H596" s="1" t="s">
        <v>3158</v>
      </c>
      <c r="I596" s="1" t="s">
        <v>4683</v>
      </c>
      <c r="J596" s="1" t="s">
        <v>4714</v>
      </c>
      <c r="M596" s="18" t="s">
        <v>4685</v>
      </c>
      <c r="N596" s="18"/>
      <c r="S596" s="1" t="s">
        <v>4712</v>
      </c>
      <c r="AD596" s="2"/>
      <c r="AE596" s="3"/>
      <c r="AF596" s="1" t="s">
        <v>2392</v>
      </c>
      <c r="BC596" s="1">
        <f t="shared" si="32"/>
        <v>0</v>
      </c>
    </row>
    <row r="597" spans="1:62" s="1" customFormat="1" ht="15" x14ac:dyDescent="0.25">
      <c r="D597" s="2"/>
      <c r="E597" s="2"/>
      <c r="H597" s="1" t="s">
        <v>3158</v>
      </c>
      <c r="I597" s="1" t="s">
        <v>2456</v>
      </c>
      <c r="J597" s="1" t="s">
        <v>954</v>
      </c>
      <c r="L597" s="1" t="s">
        <v>3037</v>
      </c>
      <c r="M597" s="18" t="s">
        <v>3036</v>
      </c>
      <c r="N597" s="18"/>
      <c r="O597" s="1" t="s">
        <v>3038</v>
      </c>
      <c r="P597" s="1" t="s">
        <v>3039</v>
      </c>
      <c r="Q597" s="1" t="s">
        <v>296</v>
      </c>
      <c r="R597" s="1">
        <v>85139</v>
      </c>
      <c r="S597" s="1" t="s">
        <v>4213</v>
      </c>
      <c r="AB597" s="1" t="s">
        <v>3189</v>
      </c>
      <c r="AD597" s="2"/>
      <c r="AE597" s="3" t="s">
        <v>3161</v>
      </c>
      <c r="AF597" s="1" t="s">
        <v>2564</v>
      </c>
      <c r="BC597" s="1">
        <f t="shared" si="32"/>
        <v>0</v>
      </c>
    </row>
    <row r="598" spans="1:62" s="1" customFormat="1" ht="15" x14ac:dyDescent="0.25">
      <c r="D598" s="6"/>
      <c r="E598" s="2"/>
      <c r="F598" s="3"/>
      <c r="G598" s="3"/>
      <c r="H598" s="1" t="s">
        <v>3158</v>
      </c>
      <c r="I598" s="6" t="s">
        <v>4494</v>
      </c>
      <c r="J598" s="1" t="s">
        <v>4495</v>
      </c>
      <c r="L598" s="1" t="s">
        <v>4496</v>
      </c>
      <c r="M598" s="18" t="s">
        <v>4497</v>
      </c>
      <c r="N598" s="18"/>
      <c r="O598" s="1" t="s">
        <v>2092</v>
      </c>
      <c r="P598" s="1" t="s">
        <v>3195</v>
      </c>
      <c r="Q598" s="1" t="s">
        <v>296</v>
      </c>
      <c r="R598" s="1">
        <v>85282</v>
      </c>
      <c r="S598" s="1" t="s">
        <v>4213</v>
      </c>
      <c r="BC598" s="1">
        <f t="shared" si="32"/>
        <v>0</v>
      </c>
      <c r="BD598" s="2"/>
      <c r="BE598" s="1" t="s">
        <v>2388</v>
      </c>
      <c r="BI598" s="1" t="s">
        <v>4712</v>
      </c>
      <c r="BJ598" s="1" t="s">
        <v>4712</v>
      </c>
    </row>
    <row r="599" spans="1:62" s="1" customFormat="1" ht="15" x14ac:dyDescent="0.25">
      <c r="A599" s="8"/>
      <c r="B599" s="8"/>
      <c r="D599" s="6"/>
      <c r="E599" s="2"/>
      <c r="H599" s="1" t="s">
        <v>3158</v>
      </c>
      <c r="I599" s="1" t="s">
        <v>1999</v>
      </c>
      <c r="J599" s="1" t="s">
        <v>2742</v>
      </c>
      <c r="M599" s="18"/>
      <c r="N599" s="18"/>
      <c r="AD599" s="2"/>
      <c r="AE599" s="3"/>
      <c r="AQ599" s="1" t="s">
        <v>3162</v>
      </c>
      <c r="BC599" s="1">
        <f t="shared" si="32"/>
        <v>1</v>
      </c>
    </row>
    <row r="600" spans="1:62" s="1" customFormat="1" ht="15" hidden="1" x14ac:dyDescent="0.25">
      <c r="A600" s="6">
        <v>42747</v>
      </c>
      <c r="B600" s="8"/>
      <c r="D600" s="6">
        <v>42747</v>
      </c>
      <c r="E600" s="2"/>
      <c r="H600" s="1" t="s">
        <v>3158</v>
      </c>
      <c r="I600" s="1" t="s">
        <v>2160</v>
      </c>
      <c r="J600" s="1" t="s">
        <v>2161</v>
      </c>
      <c r="K600" s="1">
        <v>0</v>
      </c>
      <c r="L600" s="1" t="s">
        <v>1247</v>
      </c>
      <c r="M600" s="18" t="s">
        <v>2162</v>
      </c>
      <c r="N600" s="18"/>
      <c r="O600" s="1" t="s">
        <v>923</v>
      </c>
      <c r="P600" s="1" t="s">
        <v>924</v>
      </c>
      <c r="Q600" s="1" t="s">
        <v>296</v>
      </c>
      <c r="R600" s="1">
        <v>85258</v>
      </c>
      <c r="S600" s="1" t="s">
        <v>4401</v>
      </c>
      <c r="AD600" s="2"/>
      <c r="AE600" s="3" t="s">
        <v>3161</v>
      </c>
      <c r="AF600" s="1" t="s">
        <v>2564</v>
      </c>
      <c r="BC600" s="1">
        <f t="shared" si="32"/>
        <v>0</v>
      </c>
      <c r="BF600" s="1" t="s">
        <v>4712</v>
      </c>
      <c r="BG600" s="1" t="s">
        <v>4712</v>
      </c>
      <c r="BH600" s="1" t="s">
        <v>3595</v>
      </c>
    </row>
    <row r="601" spans="1:62" s="1" customFormat="1" ht="15" x14ac:dyDescent="0.25">
      <c r="C601" s="14"/>
      <c r="D601" s="6"/>
      <c r="E601" s="2"/>
      <c r="H601" s="1" t="s">
        <v>3158</v>
      </c>
      <c r="I601" s="1" t="s">
        <v>3297</v>
      </c>
      <c r="J601" s="1" t="s">
        <v>3159</v>
      </c>
      <c r="M601" s="18"/>
      <c r="N601" s="18"/>
      <c r="AD601" s="1" t="s">
        <v>4962</v>
      </c>
      <c r="AE601" s="3"/>
      <c r="AJ601" s="1" t="s">
        <v>3162</v>
      </c>
      <c r="BB601" s="1" t="s">
        <v>3162</v>
      </c>
      <c r="BC601" s="1">
        <f t="shared" si="32"/>
        <v>2</v>
      </c>
    </row>
    <row r="602" spans="1:62" s="1" customFormat="1" ht="15" x14ac:dyDescent="0.25">
      <c r="A602" s="8"/>
      <c r="B602" s="14">
        <v>43405</v>
      </c>
      <c r="C602" s="14">
        <v>43069</v>
      </c>
      <c r="D602" s="6">
        <v>42677</v>
      </c>
      <c r="E602" s="2"/>
      <c r="H602" s="1" t="s">
        <v>481</v>
      </c>
      <c r="I602" s="1" t="s">
        <v>3040</v>
      </c>
      <c r="J602" s="1" t="s">
        <v>3041</v>
      </c>
      <c r="L602" s="1" t="s">
        <v>3043</v>
      </c>
      <c r="M602" s="18" t="s">
        <v>2554</v>
      </c>
      <c r="N602" s="18"/>
      <c r="O602" s="1" t="s">
        <v>4931</v>
      </c>
      <c r="P602" s="1" t="s">
        <v>488</v>
      </c>
      <c r="Q602" s="1" t="s">
        <v>296</v>
      </c>
      <c r="R602" s="1">
        <v>85206</v>
      </c>
      <c r="AD602" s="2"/>
      <c r="AE602" s="3"/>
      <c r="AF602" s="1" t="s">
        <v>2564</v>
      </c>
      <c r="AI602" s="1" t="s">
        <v>3162</v>
      </c>
      <c r="AJ602" s="1" t="s">
        <v>481</v>
      </c>
      <c r="AL602" s="1" t="s">
        <v>481</v>
      </c>
      <c r="AM602" s="1" t="s">
        <v>481</v>
      </c>
      <c r="AO602" s="1" t="s">
        <v>481</v>
      </c>
      <c r="AR602" s="1" t="s">
        <v>481</v>
      </c>
      <c r="AS602" s="1" t="s">
        <v>481</v>
      </c>
      <c r="AT602" s="1" t="s">
        <v>481</v>
      </c>
      <c r="AU602" s="1" t="s">
        <v>481</v>
      </c>
      <c r="AV602" s="1" t="s">
        <v>481</v>
      </c>
      <c r="AW602" s="1" t="s">
        <v>481</v>
      </c>
      <c r="AX602" s="1" t="s">
        <v>481</v>
      </c>
      <c r="AY602" s="1" t="s">
        <v>481</v>
      </c>
      <c r="AZ602" s="1" t="s">
        <v>481</v>
      </c>
      <c r="BA602" s="1" t="s">
        <v>481</v>
      </c>
      <c r="BC602" s="1">
        <f t="shared" si="32"/>
        <v>15</v>
      </c>
    </row>
    <row r="603" spans="1:62" s="1" customFormat="1" ht="15" x14ac:dyDescent="0.25">
      <c r="D603" s="2"/>
      <c r="E603" s="2"/>
      <c r="H603" s="1" t="s">
        <v>3158</v>
      </c>
      <c r="I603" s="1" t="s">
        <v>2925</v>
      </c>
      <c r="J603" s="1" t="s">
        <v>4578</v>
      </c>
      <c r="L603" s="1" t="s">
        <v>2935</v>
      </c>
      <c r="M603" s="18"/>
      <c r="N603" s="18"/>
      <c r="O603" s="1" t="s">
        <v>2948</v>
      </c>
      <c r="P603" s="1" t="s">
        <v>488</v>
      </c>
      <c r="Q603" s="1" t="s">
        <v>296</v>
      </c>
      <c r="R603" s="1">
        <v>85206</v>
      </c>
      <c r="AD603" s="2"/>
      <c r="AE603" s="3"/>
      <c r="BC603" s="1">
        <f t="shared" si="32"/>
        <v>0</v>
      </c>
    </row>
    <row r="604" spans="1:62" s="1" customFormat="1" ht="15" x14ac:dyDescent="0.25">
      <c r="A604" s="8"/>
      <c r="B604" s="8"/>
      <c r="D604" s="6"/>
      <c r="E604" s="2"/>
      <c r="H604" s="1" t="s">
        <v>3158</v>
      </c>
      <c r="I604" s="1" t="s">
        <v>1509</v>
      </c>
      <c r="J604" s="1" t="s">
        <v>3471</v>
      </c>
      <c r="M604" s="18"/>
      <c r="N604" s="18"/>
      <c r="AD604" s="2"/>
      <c r="AE604" s="3"/>
      <c r="AO604" s="1" t="s">
        <v>3162</v>
      </c>
      <c r="AZ604" s="1" t="s">
        <v>3162</v>
      </c>
      <c r="BC604" s="1">
        <f t="shared" si="32"/>
        <v>2</v>
      </c>
    </row>
    <row r="605" spans="1:62" s="1" customFormat="1" ht="15" x14ac:dyDescent="0.25">
      <c r="A605" s="8"/>
      <c r="B605" s="8"/>
      <c r="D605" s="6"/>
      <c r="E605" s="2"/>
      <c r="H605" s="1" t="s">
        <v>481</v>
      </c>
      <c r="I605" s="1" t="s">
        <v>1509</v>
      </c>
      <c r="J605" s="1" t="s">
        <v>3624</v>
      </c>
      <c r="M605" s="18"/>
      <c r="N605" s="18"/>
      <c r="AD605" s="2"/>
      <c r="AE605" s="3"/>
      <c r="AO605" s="1" t="s">
        <v>3162</v>
      </c>
      <c r="AZ605" s="1" t="s">
        <v>3162</v>
      </c>
      <c r="BC605" s="1">
        <f t="shared" si="32"/>
        <v>2</v>
      </c>
    </row>
    <row r="606" spans="1:62" s="1" customFormat="1" ht="15" x14ac:dyDescent="0.25">
      <c r="D606" s="2"/>
      <c r="E606" s="2"/>
      <c r="H606" s="1" t="s">
        <v>481</v>
      </c>
      <c r="I606" s="1" t="s">
        <v>4686</v>
      </c>
      <c r="J606" s="1" t="s">
        <v>116</v>
      </c>
      <c r="M606" s="18" t="s">
        <v>4687</v>
      </c>
      <c r="N606" s="18"/>
      <c r="S606" s="1" t="s">
        <v>4213</v>
      </c>
      <c r="AD606" s="2"/>
      <c r="AE606" s="3"/>
      <c r="AF606" s="1" t="s">
        <v>2564</v>
      </c>
      <c r="BC606" s="1">
        <f t="shared" si="32"/>
        <v>0</v>
      </c>
    </row>
    <row r="607" spans="1:62" s="1" customFormat="1" ht="15" x14ac:dyDescent="0.25">
      <c r="A607" s="8"/>
      <c r="B607" s="14">
        <v>43412</v>
      </c>
      <c r="C607" s="14">
        <v>43048</v>
      </c>
      <c r="D607" s="6">
        <v>42684</v>
      </c>
      <c r="E607" s="2"/>
      <c r="G607" s="1" t="s">
        <v>3161</v>
      </c>
      <c r="H607" s="1" t="s">
        <v>481</v>
      </c>
      <c r="I607" s="1" t="s">
        <v>2445</v>
      </c>
      <c r="J607" s="1" t="s">
        <v>3048</v>
      </c>
      <c r="K607" s="1">
        <v>1</v>
      </c>
      <c r="L607" s="1" t="s">
        <v>3049</v>
      </c>
      <c r="M607" s="18"/>
      <c r="N607" s="18"/>
      <c r="O607" s="1" t="s">
        <v>3050</v>
      </c>
      <c r="P607" s="1" t="s">
        <v>3051</v>
      </c>
      <c r="Q607" s="1" t="s">
        <v>3052</v>
      </c>
      <c r="R607" s="1">
        <v>99507</v>
      </c>
      <c r="Z607" s="1" t="s">
        <v>297</v>
      </c>
      <c r="AD607" s="2"/>
      <c r="AE607" s="3" t="s">
        <v>3161</v>
      </c>
      <c r="AH607" s="1" t="s">
        <v>481</v>
      </c>
      <c r="AJ607" s="1" t="s">
        <v>481</v>
      </c>
      <c r="AK607" s="1" t="s">
        <v>481</v>
      </c>
      <c r="AM607" s="1" t="s">
        <v>481</v>
      </c>
      <c r="AN607" s="1" t="s">
        <v>481</v>
      </c>
      <c r="AO607" s="1" t="s">
        <v>481</v>
      </c>
      <c r="AP607" s="1" t="s">
        <v>481</v>
      </c>
      <c r="AQ607" s="1" t="s">
        <v>481</v>
      </c>
      <c r="AU607" s="1" t="s">
        <v>481</v>
      </c>
      <c r="AW607" s="1" t="s">
        <v>481</v>
      </c>
      <c r="AX607" s="1" t="s">
        <v>481</v>
      </c>
      <c r="BC607" s="1">
        <f t="shared" si="32"/>
        <v>11</v>
      </c>
    </row>
    <row r="608" spans="1:62" s="1" customFormat="1" ht="15" x14ac:dyDescent="0.25">
      <c r="D608" s="6"/>
      <c r="E608" s="2"/>
      <c r="H608" s="1" t="s">
        <v>481</v>
      </c>
      <c r="I608" s="1" t="s">
        <v>382</v>
      </c>
      <c r="J608" s="1" t="s">
        <v>5044</v>
      </c>
      <c r="M608" s="18" t="s">
        <v>383</v>
      </c>
      <c r="N608" s="18"/>
      <c r="S608" s="1" t="s">
        <v>4213</v>
      </c>
      <c r="AD608" s="2"/>
      <c r="AE608" s="3"/>
      <c r="AF608" s="1" t="s">
        <v>2388</v>
      </c>
      <c r="BC608" s="1">
        <f t="shared" si="32"/>
        <v>0</v>
      </c>
    </row>
    <row r="609" spans="1:55" s="1" customFormat="1" ht="15" x14ac:dyDescent="0.25">
      <c r="A609" s="8"/>
      <c r="B609" s="8"/>
      <c r="D609" s="6"/>
      <c r="E609" s="2"/>
      <c r="H609" s="1" t="s">
        <v>3158</v>
      </c>
      <c r="I609" s="1" t="s">
        <v>2027</v>
      </c>
      <c r="J609" s="1" t="s">
        <v>2026</v>
      </c>
      <c r="M609" s="18"/>
      <c r="N609" s="18"/>
      <c r="AD609" s="2"/>
      <c r="AE609" s="3"/>
      <c r="AR609" s="1" t="s">
        <v>3162</v>
      </c>
      <c r="BC609" s="1">
        <f t="shared" si="32"/>
        <v>1</v>
      </c>
    </row>
    <row r="610" spans="1:55" s="1" customFormat="1" ht="15" x14ac:dyDescent="0.25">
      <c r="D610" s="2"/>
      <c r="E610" s="2"/>
      <c r="H610" s="1" t="s">
        <v>3158</v>
      </c>
      <c r="I610" s="1" t="s">
        <v>4169</v>
      </c>
      <c r="J610" s="1" t="s">
        <v>2447</v>
      </c>
      <c r="M610" s="18" t="s">
        <v>4170</v>
      </c>
      <c r="N610" s="18"/>
      <c r="S610" s="1" t="s">
        <v>4213</v>
      </c>
      <c r="AD610" s="2"/>
      <c r="AE610" s="3"/>
      <c r="AF610" s="1" t="s">
        <v>2388</v>
      </c>
      <c r="BC610" s="1">
        <f t="shared" si="32"/>
        <v>0</v>
      </c>
    </row>
    <row r="611" spans="1:55" s="1" customFormat="1" ht="15" x14ac:dyDescent="0.25">
      <c r="D611" s="2"/>
      <c r="E611" s="2"/>
      <c r="G611" s="1" t="s">
        <v>3161</v>
      </c>
      <c r="H611" s="1" t="s">
        <v>481</v>
      </c>
      <c r="I611" s="1" t="s">
        <v>4688</v>
      </c>
      <c r="J611" s="1" t="s">
        <v>4642</v>
      </c>
      <c r="L611" s="1" t="s">
        <v>4689</v>
      </c>
      <c r="M611" s="18" t="s">
        <v>4691</v>
      </c>
      <c r="N611" s="18"/>
      <c r="O611" s="1" t="s">
        <v>4690</v>
      </c>
      <c r="P611" s="1" t="s">
        <v>488</v>
      </c>
      <c r="Q611" s="1" t="s">
        <v>296</v>
      </c>
      <c r="R611" s="1">
        <v>85205</v>
      </c>
      <c r="S611" s="1" t="s">
        <v>4213</v>
      </c>
      <c r="AD611" s="2"/>
      <c r="AE611" s="3" t="s">
        <v>3161</v>
      </c>
      <c r="AF611" s="1" t="s">
        <v>2564</v>
      </c>
      <c r="BC611" s="1">
        <f t="shared" si="32"/>
        <v>0</v>
      </c>
    </row>
    <row r="612" spans="1:55" s="1" customFormat="1" ht="15" x14ac:dyDescent="0.25">
      <c r="D612" s="2"/>
      <c r="E612" s="2"/>
      <c r="H612" s="1" t="s">
        <v>3158</v>
      </c>
      <c r="I612" s="1" t="s">
        <v>4692</v>
      </c>
      <c r="J612" s="1" t="s">
        <v>4693</v>
      </c>
      <c r="M612" s="18" t="s">
        <v>4694</v>
      </c>
      <c r="N612" s="18"/>
      <c r="S612" s="1" t="s">
        <v>4213</v>
      </c>
      <c r="AD612" s="2"/>
      <c r="AE612" s="3"/>
      <c r="AF612" s="1" t="s">
        <v>2564</v>
      </c>
      <c r="BC612" s="1">
        <f t="shared" si="32"/>
        <v>0</v>
      </c>
    </row>
    <row r="613" spans="1:55" s="1" customFormat="1" ht="15" x14ac:dyDescent="0.25">
      <c r="A613" s="8"/>
      <c r="B613" s="8"/>
      <c r="D613" s="6"/>
      <c r="E613" s="2"/>
      <c r="I613" s="1" t="s">
        <v>193</v>
      </c>
      <c r="J613" s="1" t="s">
        <v>194</v>
      </c>
      <c r="M613" s="18"/>
      <c r="N613" s="18"/>
      <c r="AD613" s="2"/>
      <c r="AE613" s="3"/>
      <c r="AW613" s="1" t="s">
        <v>3162</v>
      </c>
      <c r="BC613" s="1">
        <f t="shared" si="32"/>
        <v>1</v>
      </c>
    </row>
    <row r="614" spans="1:55" s="1" customFormat="1" ht="15" x14ac:dyDescent="0.25">
      <c r="D614" s="2"/>
      <c r="E614" s="2"/>
      <c r="H614" s="1" t="s">
        <v>3158</v>
      </c>
      <c r="I614" s="1" t="s">
        <v>1557</v>
      </c>
      <c r="J614" s="1" t="s">
        <v>3639</v>
      </c>
      <c r="M614" s="18"/>
      <c r="N614" s="18"/>
      <c r="AD614" s="2"/>
      <c r="AE614" s="3"/>
      <c r="BC614" s="1">
        <f t="shared" si="32"/>
        <v>0</v>
      </c>
    </row>
    <row r="615" spans="1:55" s="1" customFormat="1" ht="15" x14ac:dyDescent="0.25">
      <c r="A615" s="1" t="s">
        <v>4228</v>
      </c>
      <c r="B615" s="1" t="s">
        <v>1235</v>
      </c>
      <c r="D615" s="2"/>
      <c r="E615" s="2"/>
      <c r="H615" s="1" t="s">
        <v>481</v>
      </c>
      <c r="I615" s="1" t="s">
        <v>1557</v>
      </c>
      <c r="J615" s="1" t="s">
        <v>5045</v>
      </c>
      <c r="M615" s="18"/>
      <c r="N615" s="18"/>
      <c r="AD615" s="2"/>
      <c r="AE615" s="3"/>
      <c r="BC615" s="1">
        <f t="shared" ref="BC615:BC646" si="33">COUNTA(AG615:BB615)</f>
        <v>0</v>
      </c>
    </row>
    <row r="616" spans="1:55" s="1" customFormat="1" ht="15" x14ac:dyDescent="0.25">
      <c r="D616" s="2"/>
      <c r="E616" s="2"/>
      <c r="I616" s="1" t="s">
        <v>4216</v>
      </c>
      <c r="J616" s="1" t="s">
        <v>4217</v>
      </c>
      <c r="M616" s="18" t="s">
        <v>4218</v>
      </c>
      <c r="N616" s="18"/>
      <c r="S616" s="1" t="s">
        <v>4213</v>
      </c>
      <c r="AD616" s="2"/>
      <c r="AE616" s="3"/>
      <c r="BC616" s="1">
        <f t="shared" si="33"/>
        <v>0</v>
      </c>
    </row>
    <row r="617" spans="1:55" s="1" customFormat="1" ht="15" hidden="1" x14ac:dyDescent="0.25">
      <c r="D617" s="6"/>
      <c r="E617" s="2"/>
      <c r="F617" s="2"/>
      <c r="K617" s="1">
        <f>SUM(K2:K616)</f>
        <v>32</v>
      </c>
      <c r="M617" s="18"/>
      <c r="N617" s="18"/>
      <c r="AD617" s="2"/>
      <c r="AE617" s="3"/>
      <c r="BC617" s="1">
        <f t="shared" si="33"/>
        <v>0</v>
      </c>
    </row>
    <row r="618" spans="1:55" s="1" customFormat="1" ht="15" hidden="1" x14ac:dyDescent="0.25">
      <c r="D618" s="1" t="s">
        <v>42</v>
      </c>
      <c r="E618" s="2"/>
      <c r="M618" s="18"/>
      <c r="N618" s="18"/>
      <c r="AD618" s="2"/>
      <c r="AE618" s="3"/>
      <c r="BC618" s="1">
        <f t="shared" si="33"/>
        <v>0</v>
      </c>
    </row>
    <row r="619" spans="1:55" s="1" customFormat="1" ht="15" hidden="1" x14ac:dyDescent="0.25">
      <c r="D619" s="6"/>
      <c r="E619" s="2" t="s">
        <v>4712</v>
      </c>
      <c r="M619" s="18"/>
      <c r="N619" s="18"/>
      <c r="AB619" s="2"/>
      <c r="AC619" s="3"/>
      <c r="BC619" s="1">
        <f t="shared" si="33"/>
        <v>0</v>
      </c>
    </row>
    <row r="620" spans="1:55" s="1" customFormat="1" ht="15" hidden="1" x14ac:dyDescent="0.25">
      <c r="D620" s="6"/>
      <c r="E620" s="2" t="s">
        <v>4712</v>
      </c>
      <c r="M620" s="18"/>
      <c r="N620" s="18"/>
      <c r="AD620" s="2"/>
      <c r="AE620" s="3"/>
      <c r="BC620" s="1">
        <f t="shared" si="33"/>
        <v>0</v>
      </c>
    </row>
    <row r="621" spans="1:55" s="1" customFormat="1" ht="15" hidden="1" x14ac:dyDescent="0.25">
      <c r="D621" s="6"/>
      <c r="E621" s="2" t="s">
        <v>4712</v>
      </c>
      <c r="M621" s="18"/>
      <c r="N621" s="18"/>
      <c r="AD621" s="2"/>
      <c r="AE621" s="3"/>
      <c r="BC621" s="1">
        <f t="shared" si="33"/>
        <v>0</v>
      </c>
    </row>
    <row r="622" spans="1:55" s="1" customFormat="1" ht="15" hidden="1" x14ac:dyDescent="0.25">
      <c r="D622" s="6"/>
      <c r="E622" s="2" t="s">
        <v>4712</v>
      </c>
      <c r="M622" s="18"/>
      <c r="N622" s="18"/>
      <c r="AD622" s="2"/>
      <c r="AE622" s="3"/>
      <c r="BC622" s="1">
        <f t="shared" si="33"/>
        <v>0</v>
      </c>
    </row>
    <row r="623" spans="1:55" s="1" customFormat="1" ht="15" hidden="1" x14ac:dyDescent="0.25">
      <c r="D623" s="6"/>
      <c r="E623" s="2" t="s">
        <v>4712</v>
      </c>
      <c r="M623" s="18"/>
      <c r="N623" s="18"/>
      <c r="AD623" s="2"/>
      <c r="AE623" s="3"/>
      <c r="BC623" s="1">
        <f t="shared" si="33"/>
        <v>0</v>
      </c>
    </row>
    <row r="624" spans="1:55" s="1" customFormat="1" ht="15" hidden="1" x14ac:dyDescent="0.25">
      <c r="D624" s="6"/>
      <c r="E624" s="2" t="s">
        <v>4712</v>
      </c>
      <c r="M624" s="18"/>
      <c r="N624" s="18"/>
      <c r="AD624" s="2"/>
      <c r="AE624" s="3"/>
      <c r="BC624" s="1">
        <f t="shared" si="33"/>
        <v>0</v>
      </c>
    </row>
    <row r="625" spans="4:55" s="1" customFormat="1" ht="15" hidden="1" x14ac:dyDescent="0.25">
      <c r="D625" s="6"/>
      <c r="E625" s="2" t="s">
        <v>4712</v>
      </c>
      <c r="M625" s="18"/>
      <c r="N625" s="18"/>
      <c r="AD625" s="2"/>
      <c r="AE625" s="3"/>
      <c r="BC625" s="1">
        <f t="shared" si="33"/>
        <v>0</v>
      </c>
    </row>
    <row r="626" spans="4:55" s="1" customFormat="1" ht="15" hidden="1" x14ac:dyDescent="0.25">
      <c r="D626" s="6"/>
      <c r="E626" s="2" t="s">
        <v>4712</v>
      </c>
      <c r="M626" s="18"/>
      <c r="N626" s="18"/>
      <c r="AD626" s="2"/>
      <c r="AE626" s="3"/>
      <c r="BC626" s="1">
        <f t="shared" si="33"/>
        <v>0</v>
      </c>
    </row>
    <row r="627" spans="4:55" s="1" customFormat="1" ht="15" hidden="1" x14ac:dyDescent="0.25">
      <c r="D627" s="6"/>
      <c r="E627" s="2" t="s">
        <v>4712</v>
      </c>
      <c r="M627" s="18"/>
      <c r="N627" s="18"/>
      <c r="AD627" s="2"/>
      <c r="AE627" s="3"/>
      <c r="BC627" s="1">
        <f t="shared" si="33"/>
        <v>0</v>
      </c>
    </row>
    <row r="628" spans="4:55" s="1" customFormat="1" ht="15" hidden="1" x14ac:dyDescent="0.25">
      <c r="D628" s="6"/>
      <c r="E628" s="2" t="s">
        <v>4712</v>
      </c>
      <c r="M628" s="18"/>
      <c r="N628" s="18"/>
      <c r="AD628" s="2"/>
      <c r="AE628" s="3"/>
      <c r="BC628" s="1">
        <f t="shared" si="33"/>
        <v>0</v>
      </c>
    </row>
    <row r="629" spans="4:55" s="1" customFormat="1" ht="15" hidden="1" x14ac:dyDescent="0.25">
      <c r="D629" s="6"/>
      <c r="E629" s="2" t="s">
        <v>4712</v>
      </c>
      <c r="M629" s="18"/>
      <c r="N629" s="18"/>
      <c r="AD629" s="2"/>
      <c r="AE629" s="3"/>
      <c r="BC629" s="1">
        <f t="shared" si="33"/>
        <v>0</v>
      </c>
    </row>
    <row r="630" spans="4:55" s="1" customFormat="1" ht="15" hidden="1" x14ac:dyDescent="0.25">
      <c r="D630" s="6"/>
      <c r="E630" s="2" t="s">
        <v>4712</v>
      </c>
      <c r="M630" s="18"/>
      <c r="N630" s="18"/>
      <c r="AD630" s="2"/>
      <c r="AE630" s="3"/>
      <c r="BC630" s="1">
        <f t="shared" si="33"/>
        <v>0</v>
      </c>
    </row>
    <row r="631" spans="4:55" s="1" customFormat="1" ht="15" hidden="1" x14ac:dyDescent="0.25">
      <c r="D631" s="6"/>
      <c r="E631" s="2" t="s">
        <v>4712</v>
      </c>
      <c r="M631" s="18"/>
      <c r="N631" s="18"/>
      <c r="AD631" s="2"/>
      <c r="AE631" s="3"/>
      <c r="BC631" s="1">
        <f t="shared" si="33"/>
        <v>0</v>
      </c>
    </row>
    <row r="632" spans="4:55" s="1" customFormat="1" ht="15" hidden="1" x14ac:dyDescent="0.25">
      <c r="D632" s="6"/>
      <c r="E632" s="2" t="s">
        <v>4712</v>
      </c>
      <c r="M632" s="18"/>
      <c r="N632" s="18"/>
      <c r="AD632" s="2"/>
      <c r="AE632" s="3"/>
      <c r="BC632" s="1">
        <f t="shared" si="33"/>
        <v>0</v>
      </c>
    </row>
    <row r="633" spans="4:55" s="1" customFormat="1" ht="15" hidden="1" x14ac:dyDescent="0.25">
      <c r="D633" s="6"/>
      <c r="E633" s="2" t="s">
        <v>4712</v>
      </c>
      <c r="M633" s="18"/>
      <c r="N633" s="18"/>
      <c r="AD633" s="2"/>
      <c r="AE633" s="3"/>
      <c r="BC633" s="1">
        <f t="shared" si="33"/>
        <v>0</v>
      </c>
    </row>
    <row r="634" spans="4:55" s="1" customFormat="1" ht="15" hidden="1" x14ac:dyDescent="0.25">
      <c r="D634" s="6"/>
      <c r="E634" s="2" t="s">
        <v>4712</v>
      </c>
      <c r="M634" s="18"/>
      <c r="N634" s="18"/>
      <c r="AD634" s="2"/>
      <c r="AE634" s="3"/>
      <c r="BC634" s="1">
        <f t="shared" si="33"/>
        <v>0</v>
      </c>
    </row>
    <row r="635" spans="4:55" s="1" customFormat="1" ht="15" hidden="1" x14ac:dyDescent="0.25">
      <c r="D635" s="6"/>
      <c r="E635" s="2" t="s">
        <v>4712</v>
      </c>
      <c r="M635" s="18"/>
      <c r="N635" s="18"/>
      <c r="AD635" s="2"/>
      <c r="AE635" s="3"/>
      <c r="BC635" s="1">
        <f t="shared" si="33"/>
        <v>0</v>
      </c>
    </row>
    <row r="636" spans="4:55" s="1" customFormat="1" ht="15" hidden="1" x14ac:dyDescent="0.25">
      <c r="D636" s="6"/>
      <c r="E636" s="2" t="s">
        <v>4712</v>
      </c>
      <c r="M636" s="18"/>
      <c r="N636" s="18"/>
      <c r="AD636" s="2"/>
      <c r="AE636" s="3"/>
      <c r="BC636" s="1">
        <f t="shared" si="33"/>
        <v>0</v>
      </c>
    </row>
    <row r="637" spans="4:55" s="1" customFormat="1" ht="15" hidden="1" x14ac:dyDescent="0.25">
      <c r="D637" s="6"/>
      <c r="E637" s="2" t="s">
        <v>4712</v>
      </c>
      <c r="M637" s="18"/>
      <c r="N637" s="18"/>
      <c r="AD637" s="2"/>
      <c r="AE637" s="3"/>
      <c r="BC637" s="1">
        <f t="shared" si="33"/>
        <v>0</v>
      </c>
    </row>
    <row r="638" spans="4:55" s="1" customFormat="1" ht="15" hidden="1" x14ac:dyDescent="0.25">
      <c r="D638" s="6"/>
      <c r="E638" s="2" t="s">
        <v>4712</v>
      </c>
      <c r="M638" s="18"/>
      <c r="N638" s="18"/>
      <c r="AD638" s="2"/>
      <c r="AE638" s="3"/>
      <c r="BC638" s="1">
        <f t="shared" si="33"/>
        <v>0</v>
      </c>
    </row>
    <row r="639" spans="4:55" s="1" customFormat="1" ht="15" hidden="1" x14ac:dyDescent="0.25">
      <c r="D639" s="6"/>
      <c r="E639" s="2" t="s">
        <v>4712</v>
      </c>
      <c r="M639" s="18"/>
      <c r="N639" s="18"/>
      <c r="AD639" s="2"/>
      <c r="AE639" s="3"/>
      <c r="BC639" s="1">
        <f t="shared" si="33"/>
        <v>0</v>
      </c>
    </row>
    <row r="640" spans="4:55" s="1" customFormat="1" ht="15" hidden="1" x14ac:dyDescent="0.25">
      <c r="D640" s="6"/>
      <c r="E640" s="2" t="s">
        <v>4712</v>
      </c>
      <c r="M640" s="18"/>
      <c r="N640" s="18"/>
      <c r="AD640" s="2"/>
      <c r="AE640" s="3"/>
      <c r="BC640" s="1">
        <f t="shared" si="33"/>
        <v>0</v>
      </c>
    </row>
    <row r="641" spans="4:55" s="1" customFormat="1" ht="15" hidden="1" x14ac:dyDescent="0.25">
      <c r="D641" s="6"/>
      <c r="E641" s="2" t="s">
        <v>4712</v>
      </c>
      <c r="M641" s="18"/>
      <c r="N641" s="18"/>
      <c r="AD641" s="2"/>
      <c r="AE641" s="3"/>
      <c r="BC641" s="1">
        <f t="shared" si="33"/>
        <v>0</v>
      </c>
    </row>
    <row r="642" spans="4:55" s="1" customFormat="1" ht="15" hidden="1" x14ac:dyDescent="0.25">
      <c r="D642" s="6"/>
      <c r="E642" s="2" t="s">
        <v>4712</v>
      </c>
      <c r="M642" s="18"/>
      <c r="N642" s="18"/>
      <c r="AD642" s="2"/>
      <c r="AE642" s="3"/>
      <c r="BC642" s="1">
        <f t="shared" si="33"/>
        <v>0</v>
      </c>
    </row>
    <row r="643" spans="4:55" s="1" customFormat="1" ht="15" hidden="1" x14ac:dyDescent="0.25">
      <c r="D643" s="6"/>
      <c r="E643" s="2" t="s">
        <v>4712</v>
      </c>
      <c r="M643" s="18"/>
      <c r="N643" s="18"/>
      <c r="AD643" s="2"/>
      <c r="AE643" s="3"/>
      <c r="BC643" s="1">
        <f t="shared" si="33"/>
        <v>0</v>
      </c>
    </row>
    <row r="644" spans="4:55" s="1" customFormat="1" ht="15" hidden="1" x14ac:dyDescent="0.25">
      <c r="D644" s="6"/>
      <c r="E644" s="2" t="s">
        <v>4712</v>
      </c>
      <c r="M644" s="18"/>
      <c r="N644" s="18"/>
      <c r="AD644" s="2"/>
      <c r="AE644" s="3"/>
      <c r="BC644" s="1">
        <f t="shared" si="33"/>
        <v>0</v>
      </c>
    </row>
    <row r="645" spans="4:55" s="1" customFormat="1" ht="15" hidden="1" x14ac:dyDescent="0.25">
      <c r="D645" s="6"/>
      <c r="E645" s="2" t="s">
        <v>4712</v>
      </c>
      <c r="M645" s="18"/>
      <c r="N645" s="18"/>
      <c r="AD645" s="2"/>
      <c r="AE645" s="3"/>
      <c r="BC645" s="1">
        <f t="shared" si="33"/>
        <v>0</v>
      </c>
    </row>
    <row r="646" spans="4:55" s="1" customFormat="1" ht="15" hidden="1" x14ac:dyDescent="0.25">
      <c r="D646" s="6"/>
      <c r="E646" s="2" t="s">
        <v>4712</v>
      </c>
      <c r="M646" s="18"/>
      <c r="N646" s="18"/>
      <c r="AD646" s="2"/>
      <c r="AE646" s="3"/>
      <c r="BC646" s="1">
        <f t="shared" si="33"/>
        <v>0</v>
      </c>
    </row>
    <row r="647" spans="4:55" s="1" customFormat="1" ht="15" hidden="1" x14ac:dyDescent="0.25">
      <c r="D647" s="6"/>
      <c r="E647" s="2" t="s">
        <v>4712</v>
      </c>
      <c r="M647" s="18"/>
      <c r="N647" s="18"/>
      <c r="AD647" s="2"/>
      <c r="AE647" s="3"/>
      <c r="BC647" s="1">
        <f t="shared" ref="BC647:BC678" si="34">COUNTA(AG647:BB647)</f>
        <v>0</v>
      </c>
    </row>
    <row r="648" spans="4:55" s="1" customFormat="1" ht="15" hidden="1" x14ac:dyDescent="0.25">
      <c r="D648" s="6"/>
      <c r="E648" s="2" t="s">
        <v>4712</v>
      </c>
      <c r="M648" s="18"/>
      <c r="N648" s="18"/>
      <c r="AD648" s="2"/>
      <c r="AE648" s="3"/>
      <c r="BC648" s="1">
        <f t="shared" si="34"/>
        <v>0</v>
      </c>
    </row>
    <row r="649" spans="4:55" s="1" customFormat="1" ht="15" hidden="1" x14ac:dyDescent="0.25">
      <c r="D649" s="6"/>
      <c r="E649" s="2" t="s">
        <v>4712</v>
      </c>
      <c r="M649" s="18"/>
      <c r="N649" s="18"/>
      <c r="AD649" s="2"/>
      <c r="AE649" s="3"/>
      <c r="BC649" s="1">
        <f t="shared" si="34"/>
        <v>0</v>
      </c>
    </row>
    <row r="650" spans="4:55" s="1" customFormat="1" ht="15" hidden="1" x14ac:dyDescent="0.25">
      <c r="D650" s="6"/>
      <c r="E650" s="2" t="s">
        <v>4712</v>
      </c>
      <c r="M650" s="18"/>
      <c r="N650" s="18"/>
      <c r="AD650" s="2"/>
      <c r="AE650" s="3"/>
      <c r="BC650" s="1">
        <f t="shared" si="34"/>
        <v>0</v>
      </c>
    </row>
    <row r="651" spans="4:55" s="1" customFormat="1" ht="15" hidden="1" x14ac:dyDescent="0.25">
      <c r="D651" s="6"/>
      <c r="E651" s="2" t="s">
        <v>4712</v>
      </c>
      <c r="M651" s="18"/>
      <c r="N651" s="18"/>
      <c r="AD651" s="2"/>
      <c r="AE651" s="3"/>
      <c r="BC651" s="1">
        <f t="shared" si="34"/>
        <v>0</v>
      </c>
    </row>
    <row r="652" spans="4:55" s="1" customFormat="1" ht="15" hidden="1" x14ac:dyDescent="0.25">
      <c r="D652" s="6"/>
      <c r="E652" s="2" t="s">
        <v>4712</v>
      </c>
      <c r="M652" s="18"/>
      <c r="N652" s="18"/>
      <c r="AD652" s="2"/>
      <c r="AE652" s="3"/>
      <c r="BC652" s="1">
        <f t="shared" si="34"/>
        <v>0</v>
      </c>
    </row>
    <row r="653" spans="4:55" s="1" customFormat="1" ht="15" hidden="1" x14ac:dyDescent="0.25">
      <c r="D653" s="6"/>
      <c r="E653" s="2" t="s">
        <v>4712</v>
      </c>
      <c r="M653" s="18"/>
      <c r="N653" s="18"/>
      <c r="AD653" s="2"/>
      <c r="AE653" s="3"/>
      <c r="BC653" s="1">
        <f t="shared" si="34"/>
        <v>0</v>
      </c>
    </row>
    <row r="654" spans="4:55" s="1" customFormat="1" ht="15" hidden="1" x14ac:dyDescent="0.25">
      <c r="D654" s="6"/>
      <c r="E654" s="2" t="s">
        <v>4712</v>
      </c>
      <c r="M654" s="18"/>
      <c r="N654" s="18"/>
      <c r="AD654" s="2"/>
      <c r="AE654" s="3"/>
      <c r="BC654" s="1">
        <f t="shared" si="34"/>
        <v>0</v>
      </c>
    </row>
    <row r="655" spans="4:55" s="1" customFormat="1" ht="15" hidden="1" x14ac:dyDescent="0.25">
      <c r="D655" s="6"/>
      <c r="E655" s="2" t="s">
        <v>4712</v>
      </c>
      <c r="M655" s="18"/>
      <c r="N655" s="18"/>
      <c r="AD655" s="2"/>
      <c r="AE655" s="3"/>
      <c r="BC655" s="1">
        <f t="shared" si="34"/>
        <v>0</v>
      </c>
    </row>
    <row r="656" spans="4:55" s="1" customFormat="1" ht="15" hidden="1" x14ac:dyDescent="0.25">
      <c r="D656" s="6"/>
      <c r="E656" s="2" t="s">
        <v>4712</v>
      </c>
      <c r="M656" s="18"/>
      <c r="N656" s="18"/>
      <c r="AD656" s="2"/>
      <c r="AE656" s="3"/>
      <c r="BC656" s="1">
        <f t="shared" si="34"/>
        <v>0</v>
      </c>
    </row>
    <row r="657" spans="4:55" s="1" customFormat="1" ht="15" hidden="1" x14ac:dyDescent="0.25">
      <c r="D657" s="6"/>
      <c r="E657" s="2" t="s">
        <v>4712</v>
      </c>
      <c r="M657" s="18"/>
      <c r="N657" s="18"/>
      <c r="AD657" s="2"/>
      <c r="AE657" s="3"/>
      <c r="BC657" s="1">
        <f t="shared" si="34"/>
        <v>0</v>
      </c>
    </row>
    <row r="658" spans="4:55" s="1" customFormat="1" ht="15" hidden="1" x14ac:dyDescent="0.25">
      <c r="D658" s="6"/>
      <c r="E658" s="2" t="s">
        <v>4712</v>
      </c>
      <c r="M658" s="18"/>
      <c r="N658" s="18"/>
      <c r="AD658" s="2"/>
      <c r="AE658" s="3"/>
      <c r="BC658" s="1">
        <f t="shared" si="34"/>
        <v>0</v>
      </c>
    </row>
    <row r="659" spans="4:55" s="1" customFormat="1" ht="15" hidden="1" x14ac:dyDescent="0.25">
      <c r="D659" s="6"/>
      <c r="E659" s="2" t="s">
        <v>4712</v>
      </c>
      <c r="M659" s="18"/>
      <c r="N659" s="18"/>
      <c r="AD659" s="2"/>
      <c r="AE659" s="3"/>
      <c r="BC659" s="1">
        <f t="shared" si="34"/>
        <v>0</v>
      </c>
    </row>
    <row r="660" spans="4:55" s="1" customFormat="1" ht="15" hidden="1" x14ac:dyDescent="0.25">
      <c r="D660" s="6"/>
      <c r="E660" s="2" t="s">
        <v>4712</v>
      </c>
      <c r="M660" s="18"/>
      <c r="N660" s="18"/>
      <c r="AD660" s="2"/>
      <c r="AE660" s="3"/>
      <c r="BC660" s="1">
        <f t="shared" si="34"/>
        <v>0</v>
      </c>
    </row>
    <row r="661" spans="4:55" s="1" customFormat="1" ht="15" hidden="1" x14ac:dyDescent="0.25">
      <c r="D661" s="6"/>
      <c r="E661" s="2" t="s">
        <v>4712</v>
      </c>
      <c r="M661" s="18"/>
      <c r="N661" s="18"/>
      <c r="AD661" s="2"/>
      <c r="AE661" s="3"/>
      <c r="BC661" s="1">
        <f t="shared" si="34"/>
        <v>0</v>
      </c>
    </row>
    <row r="662" spans="4:55" s="1" customFormat="1" ht="15" hidden="1" x14ac:dyDescent="0.25">
      <c r="D662" s="6"/>
      <c r="E662" s="2" t="s">
        <v>4712</v>
      </c>
      <c r="M662" s="18"/>
      <c r="N662" s="18"/>
      <c r="AD662" s="2"/>
      <c r="AE662" s="3"/>
      <c r="BC662" s="1">
        <f t="shared" si="34"/>
        <v>0</v>
      </c>
    </row>
    <row r="663" spans="4:55" s="1" customFormat="1" ht="15" hidden="1" x14ac:dyDescent="0.25">
      <c r="D663" s="6"/>
      <c r="E663" s="2" t="s">
        <v>4712</v>
      </c>
      <c r="M663" s="18"/>
      <c r="N663" s="18"/>
      <c r="AD663" s="2"/>
      <c r="AE663" s="3"/>
      <c r="BC663" s="1">
        <f t="shared" si="34"/>
        <v>0</v>
      </c>
    </row>
    <row r="664" spans="4:55" s="1" customFormat="1" ht="15" hidden="1" x14ac:dyDescent="0.25">
      <c r="D664" s="6"/>
      <c r="E664" s="2" t="s">
        <v>4712</v>
      </c>
      <c r="M664" s="18"/>
      <c r="N664" s="18"/>
      <c r="AD664" s="2"/>
      <c r="AE664" s="3"/>
      <c r="BC664" s="1">
        <f t="shared" si="34"/>
        <v>0</v>
      </c>
    </row>
    <row r="665" spans="4:55" s="1" customFormat="1" ht="15" hidden="1" x14ac:dyDescent="0.25">
      <c r="D665" s="6"/>
      <c r="E665" s="2" t="s">
        <v>4712</v>
      </c>
      <c r="M665" s="18"/>
      <c r="N665" s="18"/>
      <c r="AD665" s="2"/>
      <c r="AE665" s="3"/>
      <c r="BC665" s="1">
        <f t="shared" si="34"/>
        <v>0</v>
      </c>
    </row>
    <row r="666" spans="4:55" s="1" customFormat="1" ht="15" hidden="1" x14ac:dyDescent="0.25">
      <c r="D666" s="6"/>
      <c r="E666" s="2" t="s">
        <v>4712</v>
      </c>
      <c r="M666" s="18"/>
      <c r="N666" s="18"/>
      <c r="AD666" s="2"/>
      <c r="AE666" s="3"/>
      <c r="BC666" s="1">
        <f t="shared" si="34"/>
        <v>0</v>
      </c>
    </row>
    <row r="667" spans="4:55" s="1" customFormat="1" ht="15" hidden="1" x14ac:dyDescent="0.25">
      <c r="D667" s="6"/>
      <c r="E667" s="2" t="s">
        <v>4712</v>
      </c>
      <c r="M667" s="18"/>
      <c r="N667" s="18"/>
      <c r="AD667" s="2"/>
      <c r="AE667" s="3"/>
      <c r="BC667" s="1">
        <f t="shared" si="34"/>
        <v>0</v>
      </c>
    </row>
    <row r="668" spans="4:55" s="1" customFormat="1" ht="15" hidden="1" x14ac:dyDescent="0.25">
      <c r="D668" s="6"/>
      <c r="E668" s="2" t="s">
        <v>4712</v>
      </c>
      <c r="M668" s="18"/>
      <c r="N668" s="18"/>
      <c r="AD668" s="2"/>
      <c r="AE668" s="3"/>
      <c r="BC668" s="1">
        <f t="shared" si="34"/>
        <v>0</v>
      </c>
    </row>
    <row r="669" spans="4:55" s="1" customFormat="1" ht="15" hidden="1" x14ac:dyDescent="0.25">
      <c r="D669" s="6"/>
      <c r="E669" s="2" t="s">
        <v>4712</v>
      </c>
      <c r="M669" s="18"/>
      <c r="N669" s="18"/>
      <c r="AD669" s="2"/>
      <c r="AE669" s="3"/>
      <c r="BC669" s="1">
        <f t="shared" si="34"/>
        <v>0</v>
      </c>
    </row>
    <row r="670" spans="4:55" s="1" customFormat="1" ht="15" hidden="1" x14ac:dyDescent="0.25">
      <c r="D670" s="6"/>
      <c r="E670" s="2" t="s">
        <v>4712</v>
      </c>
      <c r="M670" s="18"/>
      <c r="N670" s="18"/>
      <c r="AD670" s="2"/>
      <c r="AE670" s="3"/>
      <c r="BC670" s="1">
        <f t="shared" si="34"/>
        <v>0</v>
      </c>
    </row>
    <row r="671" spans="4:55" s="1" customFormat="1" ht="15" hidden="1" x14ac:dyDescent="0.25">
      <c r="D671" s="6"/>
      <c r="E671" s="2" t="s">
        <v>4712</v>
      </c>
      <c r="M671" s="18"/>
      <c r="N671" s="18"/>
      <c r="AD671" s="2"/>
      <c r="AE671" s="3"/>
      <c r="BC671" s="1">
        <f t="shared" si="34"/>
        <v>0</v>
      </c>
    </row>
    <row r="672" spans="4:55" s="1" customFormat="1" ht="15" hidden="1" x14ac:dyDescent="0.25">
      <c r="D672" s="6"/>
      <c r="E672" s="2" t="s">
        <v>4712</v>
      </c>
      <c r="M672" s="18"/>
      <c r="N672" s="18"/>
      <c r="AD672" s="2"/>
      <c r="AE672" s="3"/>
      <c r="BC672" s="1">
        <f t="shared" si="34"/>
        <v>0</v>
      </c>
    </row>
    <row r="673" spans="1:55" s="1" customFormat="1" ht="15" hidden="1" x14ac:dyDescent="0.25">
      <c r="D673" s="6"/>
      <c r="E673" s="2" t="s">
        <v>4712</v>
      </c>
      <c r="M673" s="18"/>
      <c r="N673" s="18"/>
      <c r="AD673" s="2"/>
      <c r="AE673" s="3"/>
      <c r="BC673" s="1">
        <f t="shared" si="34"/>
        <v>0</v>
      </c>
    </row>
    <row r="674" spans="1:55" s="1" customFormat="1" ht="15" hidden="1" x14ac:dyDescent="0.25">
      <c r="D674" s="6"/>
      <c r="E674" s="2" t="s">
        <v>4712</v>
      </c>
      <c r="M674" s="18"/>
      <c r="N674" s="18"/>
      <c r="AD674" s="2"/>
      <c r="AE674" s="3"/>
      <c r="BC674" s="1">
        <f t="shared" si="34"/>
        <v>0</v>
      </c>
    </row>
    <row r="675" spans="1:55" s="1" customFormat="1" ht="15" hidden="1" x14ac:dyDescent="0.25">
      <c r="D675" s="6"/>
      <c r="E675" s="2" t="s">
        <v>4712</v>
      </c>
      <c r="M675" s="18"/>
      <c r="N675" s="18"/>
      <c r="AD675" s="2"/>
      <c r="AE675" s="3"/>
      <c r="BC675" s="1">
        <f t="shared" si="34"/>
        <v>0</v>
      </c>
    </row>
    <row r="676" spans="1:55" s="1" customFormat="1" ht="15" hidden="1" x14ac:dyDescent="0.25">
      <c r="D676" s="6"/>
      <c r="E676" s="2" t="s">
        <v>4712</v>
      </c>
      <c r="M676" s="18"/>
      <c r="N676" s="18"/>
      <c r="AD676" s="2"/>
      <c r="AE676" s="3"/>
      <c r="BC676" s="1">
        <f t="shared" si="34"/>
        <v>0</v>
      </c>
    </row>
    <row r="677" spans="1:55" s="1" customFormat="1" ht="15" hidden="1" x14ac:dyDescent="0.25">
      <c r="D677" s="6"/>
      <c r="E677" s="2" t="s">
        <v>4712</v>
      </c>
      <c r="M677" s="18"/>
      <c r="N677" s="18"/>
      <c r="AD677" s="2"/>
      <c r="AE677" s="3"/>
      <c r="BC677" s="1">
        <f t="shared" si="34"/>
        <v>0</v>
      </c>
    </row>
    <row r="678" spans="1:55" s="1" customFormat="1" ht="15" hidden="1" x14ac:dyDescent="0.25">
      <c r="D678" s="6"/>
      <c r="E678" s="2" t="s">
        <v>4712</v>
      </c>
      <c r="M678" s="18"/>
      <c r="N678" s="18"/>
      <c r="AD678" s="2"/>
      <c r="AE678" s="3"/>
      <c r="BC678" s="1">
        <f t="shared" si="34"/>
        <v>0</v>
      </c>
    </row>
    <row r="679" spans="1:55" s="1" customFormat="1" ht="15" x14ac:dyDescent="0.25">
      <c r="D679" s="2"/>
      <c r="E679" s="2"/>
      <c r="G679" s="1" t="s">
        <v>3161</v>
      </c>
      <c r="H679" s="1" t="s">
        <v>3158</v>
      </c>
      <c r="I679" s="1" t="s">
        <v>4695</v>
      </c>
      <c r="J679" s="1" t="s">
        <v>633</v>
      </c>
      <c r="L679" s="1" t="s">
        <v>4696</v>
      </c>
      <c r="M679" s="18" t="s">
        <v>3405</v>
      </c>
      <c r="N679" s="18"/>
      <c r="O679" s="1" t="s">
        <v>3404</v>
      </c>
      <c r="P679" s="1" t="s">
        <v>488</v>
      </c>
      <c r="Q679" s="1" t="s">
        <v>296</v>
      </c>
      <c r="R679" s="1">
        <v>85205</v>
      </c>
      <c r="S679" s="1" t="s">
        <v>4213</v>
      </c>
      <c r="T679" s="1" t="s">
        <v>4712</v>
      </c>
      <c r="AB679" s="1" t="s">
        <v>3189</v>
      </c>
      <c r="AD679" s="2"/>
      <c r="AE679" s="3"/>
      <c r="AF679" s="1" t="s">
        <v>2388</v>
      </c>
      <c r="BC679" s="1">
        <f>COUNTA(AG679:BB679)</f>
        <v>0</v>
      </c>
    </row>
    <row r="680" spans="1:55" s="1" customFormat="1" ht="15" x14ac:dyDescent="0.25">
      <c r="A680" s="1" t="s">
        <v>4602</v>
      </c>
      <c r="D680" s="2"/>
      <c r="E680" s="2"/>
      <c r="H680" s="1" t="s">
        <v>481</v>
      </c>
      <c r="I680" s="1" t="s">
        <v>3406</v>
      </c>
      <c r="J680" s="1" t="s">
        <v>3407</v>
      </c>
      <c r="L680" s="1" t="s">
        <v>3408</v>
      </c>
      <c r="M680" s="18" t="s">
        <v>3410</v>
      </c>
      <c r="N680" s="18"/>
      <c r="O680" s="1" t="s">
        <v>3409</v>
      </c>
      <c r="P680" s="1" t="s">
        <v>488</v>
      </c>
      <c r="Q680" s="1" t="s">
        <v>296</v>
      </c>
      <c r="R680" s="1">
        <v>85209</v>
      </c>
      <c r="AD680" s="2"/>
      <c r="AE680" s="3"/>
    </row>
    <row r="681" spans="1:55" s="1" customFormat="1" ht="15" x14ac:dyDescent="0.25">
      <c r="A681" s="8" t="s">
        <v>4411</v>
      </c>
      <c r="D681" s="2"/>
      <c r="E681" s="2"/>
      <c r="H681" s="1" t="s">
        <v>481</v>
      </c>
      <c r="I681" s="1" t="s">
        <v>3411</v>
      </c>
      <c r="J681" s="1" t="s">
        <v>3412</v>
      </c>
      <c r="L681" s="1" t="s">
        <v>3413</v>
      </c>
      <c r="M681" s="18" t="s">
        <v>3415</v>
      </c>
      <c r="N681" s="18"/>
      <c r="O681" s="1" t="s">
        <v>3414</v>
      </c>
      <c r="P681" s="1" t="s">
        <v>488</v>
      </c>
      <c r="Q681" s="1" t="s">
        <v>296</v>
      </c>
      <c r="R681" s="1">
        <v>85209</v>
      </c>
      <c r="S681" s="1" t="s">
        <v>4213</v>
      </c>
      <c r="AB681" s="1" t="s">
        <v>3196</v>
      </c>
      <c r="AC681" s="1" t="s">
        <v>3161</v>
      </c>
      <c r="AD681" s="1" t="s">
        <v>3380</v>
      </c>
      <c r="AE681" s="3" t="s">
        <v>3161</v>
      </c>
      <c r="AF681" s="1" t="s">
        <v>2564</v>
      </c>
      <c r="BC681" s="1">
        <f>COUNTA(AG681:BB681)</f>
        <v>0</v>
      </c>
    </row>
    <row r="682" spans="1:55" s="1" customFormat="1" ht="15" x14ac:dyDescent="0.25">
      <c r="A682" s="8"/>
      <c r="D682" s="6"/>
      <c r="E682" s="2"/>
      <c r="F682" s="2"/>
      <c r="H682" s="1" t="s">
        <v>3158</v>
      </c>
      <c r="I682" s="2" t="s">
        <v>4412</v>
      </c>
      <c r="J682" s="1" t="s">
        <v>1473</v>
      </c>
      <c r="M682" s="18"/>
      <c r="N682" s="18"/>
      <c r="AD682" s="1" t="s">
        <v>3296</v>
      </c>
      <c r="AE682" s="3"/>
      <c r="AJ682" s="1" t="s">
        <v>3162</v>
      </c>
      <c r="AM682" s="1" t="s">
        <v>3162</v>
      </c>
      <c r="AW682" s="1" t="s">
        <v>3162</v>
      </c>
      <c r="AY682" s="1" t="s">
        <v>3162</v>
      </c>
      <c r="BC682" s="1">
        <f>COUNTA(AG682:BB682)</f>
        <v>4</v>
      </c>
    </row>
    <row r="683" spans="1:55" s="1" customFormat="1" ht="15" x14ac:dyDescent="0.25">
      <c r="D683" s="2"/>
      <c r="E683" s="2"/>
      <c r="H683" s="1" t="s">
        <v>3158</v>
      </c>
      <c r="I683" s="1" t="s">
        <v>3416</v>
      </c>
      <c r="J683" s="1" t="s">
        <v>3351</v>
      </c>
      <c r="L683" s="1" t="s">
        <v>3417</v>
      </c>
      <c r="M683" s="18" t="s">
        <v>3511</v>
      </c>
      <c r="N683" s="18"/>
      <c r="O683" s="1" t="s">
        <v>3510</v>
      </c>
      <c r="P683" s="1" t="s">
        <v>2870</v>
      </c>
      <c r="Q683" s="1" t="s">
        <v>296</v>
      </c>
      <c r="R683" s="1">
        <v>85248</v>
      </c>
      <c r="S683" s="1" t="s">
        <v>4213</v>
      </c>
      <c r="AD683" s="2" t="s">
        <v>3512</v>
      </c>
      <c r="AE683" s="3"/>
      <c r="AF683" s="1" t="s">
        <v>2564</v>
      </c>
      <c r="BC683" s="1">
        <f>COUNTA(AG683:BB683)</f>
        <v>0</v>
      </c>
    </row>
    <row r="684" spans="1:55" s="1" customFormat="1" ht="15" x14ac:dyDescent="0.25">
      <c r="D684" s="2"/>
      <c r="E684" s="2"/>
      <c r="H684" s="1" t="s">
        <v>481</v>
      </c>
      <c r="I684" s="1" t="s">
        <v>1713</v>
      </c>
      <c r="J684" s="1" t="s">
        <v>4669</v>
      </c>
      <c r="L684" s="1" t="s">
        <v>145</v>
      </c>
      <c r="M684" s="18" t="s">
        <v>1714</v>
      </c>
      <c r="N684" s="18"/>
      <c r="O684" s="1" t="s">
        <v>5171</v>
      </c>
      <c r="P684" s="1" t="s">
        <v>488</v>
      </c>
      <c r="Q684" s="1" t="s">
        <v>296</v>
      </c>
      <c r="R684" s="1">
        <v>85209</v>
      </c>
      <c r="S684" s="1" t="s">
        <v>4213</v>
      </c>
      <c r="AD684" s="2"/>
      <c r="AE684" s="3"/>
      <c r="AF684" s="1" t="s">
        <v>2388</v>
      </c>
      <c r="BC684" s="1">
        <f>COUNTA(AG684:BB684)</f>
        <v>0</v>
      </c>
    </row>
    <row r="685" spans="1:55" s="1" customFormat="1" ht="15" x14ac:dyDescent="0.25">
      <c r="A685" s="1" t="s">
        <v>4811</v>
      </c>
      <c r="D685" s="2"/>
      <c r="E685" s="2"/>
      <c r="G685" s="1" t="s">
        <v>3162</v>
      </c>
      <c r="H685" s="1" t="s">
        <v>3158</v>
      </c>
      <c r="I685" s="1" t="s">
        <v>3060</v>
      </c>
      <c r="J685" s="1" t="s">
        <v>916</v>
      </c>
      <c r="L685" s="1" t="s">
        <v>3062</v>
      </c>
      <c r="M685" s="18" t="s">
        <v>3061</v>
      </c>
      <c r="N685" s="18"/>
      <c r="O685" s="1" t="s">
        <v>3063</v>
      </c>
      <c r="P685" s="1" t="s">
        <v>488</v>
      </c>
      <c r="Q685" s="1" t="s">
        <v>296</v>
      </c>
      <c r="R685" s="1">
        <v>85208</v>
      </c>
      <c r="AA685" s="1" t="s">
        <v>3062</v>
      </c>
      <c r="AB685" s="1" t="s">
        <v>3196</v>
      </c>
      <c r="AC685" s="1" t="s">
        <v>3161</v>
      </c>
      <c r="AD685" s="2"/>
      <c r="AE685" s="3" t="s">
        <v>3161</v>
      </c>
    </row>
    <row r="686" spans="1:55" s="1" customFormat="1" ht="15" x14ac:dyDescent="0.25">
      <c r="D686" s="6"/>
      <c r="E686" s="2"/>
      <c r="F686" s="3"/>
      <c r="G686" s="3"/>
      <c r="H686" s="1" t="s">
        <v>481</v>
      </c>
      <c r="I686" s="6" t="s">
        <v>4460</v>
      </c>
      <c r="J686" s="1" t="s">
        <v>18</v>
      </c>
      <c r="M686" s="18" t="s">
        <v>848</v>
      </c>
      <c r="N686" s="18"/>
      <c r="S686" s="1" t="s">
        <v>4213</v>
      </c>
      <c r="AD686" s="1" t="s">
        <v>3786</v>
      </c>
      <c r="AE686" s="2"/>
      <c r="AU686" s="1" t="s">
        <v>3162</v>
      </c>
      <c r="BB686" s="1" t="s">
        <v>1447</v>
      </c>
      <c r="BC686" s="1">
        <f t="shared" ref="BC686:BC728" si="35">COUNTA(AG686:BB686)</f>
        <v>2</v>
      </c>
    </row>
    <row r="687" spans="1:55" s="1" customFormat="1" ht="15" x14ac:dyDescent="0.25">
      <c r="D687" s="6"/>
      <c r="E687" s="2"/>
      <c r="F687" s="3"/>
      <c r="G687" s="3"/>
      <c r="H687" s="1" t="s">
        <v>3158</v>
      </c>
      <c r="I687" s="6" t="s">
        <v>4460</v>
      </c>
      <c r="J687" s="1" t="s">
        <v>3786</v>
      </c>
      <c r="M687" s="18" t="s">
        <v>848</v>
      </c>
      <c r="N687" s="18"/>
      <c r="S687" s="1" t="s">
        <v>4712</v>
      </c>
      <c r="AD687" s="1" t="s">
        <v>18</v>
      </c>
      <c r="AE687" s="2"/>
      <c r="AU687" s="1" t="s">
        <v>3162</v>
      </c>
      <c r="BC687" s="1">
        <f t="shared" si="35"/>
        <v>1</v>
      </c>
    </row>
    <row r="688" spans="1:55" s="1" customFormat="1" ht="15" x14ac:dyDescent="0.25">
      <c r="D688" s="2"/>
      <c r="E688" s="2"/>
      <c r="H688" s="1" t="s">
        <v>481</v>
      </c>
      <c r="I688" s="1" t="s">
        <v>3513</v>
      </c>
      <c r="J688" s="1" t="s">
        <v>1542</v>
      </c>
      <c r="L688" s="1" t="s">
        <v>3514</v>
      </c>
      <c r="M688" s="18" t="s">
        <v>3516</v>
      </c>
      <c r="N688" s="18"/>
      <c r="O688" s="1" t="s">
        <v>3515</v>
      </c>
      <c r="P688" s="1" t="s">
        <v>488</v>
      </c>
      <c r="Q688" s="1" t="s">
        <v>296</v>
      </c>
      <c r="R688" s="1">
        <v>85207</v>
      </c>
      <c r="S688" s="1" t="s">
        <v>4213</v>
      </c>
      <c r="AD688" s="2"/>
      <c r="AE688" s="3"/>
      <c r="AF688" s="1" t="s">
        <v>2388</v>
      </c>
      <c r="BC688" s="1">
        <f t="shared" si="35"/>
        <v>0</v>
      </c>
    </row>
    <row r="689" spans="1:56" s="1" customFormat="1" ht="15" x14ac:dyDescent="0.25">
      <c r="D689" s="2"/>
      <c r="E689" s="2"/>
      <c r="H689" s="1" t="s">
        <v>481</v>
      </c>
      <c r="I689" s="1" t="s">
        <v>3064</v>
      </c>
      <c r="J689" s="1" t="s">
        <v>3313</v>
      </c>
      <c r="L689" s="1" t="s">
        <v>3517</v>
      </c>
      <c r="M689" s="18" t="s">
        <v>1645</v>
      </c>
      <c r="N689" s="18"/>
      <c r="O689" s="1" t="s">
        <v>1644</v>
      </c>
      <c r="P689" s="1" t="s">
        <v>5031</v>
      </c>
      <c r="Q689" s="1" t="s">
        <v>296</v>
      </c>
      <c r="R689" s="1">
        <v>85120</v>
      </c>
      <c r="S689" s="1" t="s">
        <v>4213</v>
      </c>
      <c r="AD689" s="2" t="s">
        <v>1646</v>
      </c>
      <c r="AE689" s="3"/>
      <c r="AF689" s="1" t="s">
        <v>2564</v>
      </c>
      <c r="BC689" s="1">
        <f t="shared" si="35"/>
        <v>0</v>
      </c>
    </row>
    <row r="690" spans="1:56" s="1" customFormat="1" ht="15" x14ac:dyDescent="0.25">
      <c r="A690" s="8"/>
      <c r="B690" s="8"/>
      <c r="C690" s="14">
        <v>43111</v>
      </c>
      <c r="D690" s="6">
        <v>42740</v>
      </c>
      <c r="E690" s="2"/>
      <c r="H690" s="1" t="s">
        <v>3158</v>
      </c>
      <c r="I690" s="1" t="s">
        <v>3064</v>
      </c>
      <c r="J690" s="1" t="s">
        <v>3033</v>
      </c>
      <c r="L690" s="1" t="s">
        <v>146</v>
      </c>
      <c r="M690" s="18"/>
      <c r="N690" s="18"/>
      <c r="O690" s="1" t="s">
        <v>3067</v>
      </c>
      <c r="P690" s="1" t="s">
        <v>5031</v>
      </c>
      <c r="Q690" s="1" t="s">
        <v>296</v>
      </c>
      <c r="R690" s="1">
        <v>85119</v>
      </c>
      <c r="S690" s="8"/>
      <c r="T690" s="8"/>
      <c r="AB690" s="1" t="s">
        <v>3196</v>
      </c>
      <c r="AC690" s="1" t="s">
        <v>3189</v>
      </c>
      <c r="AD690" s="2" t="s">
        <v>2372</v>
      </c>
      <c r="AE690" s="3" t="s">
        <v>3161</v>
      </c>
      <c r="AP690" s="1" t="s">
        <v>481</v>
      </c>
      <c r="AQ690" s="1" t="s">
        <v>481</v>
      </c>
      <c r="BC690" s="1">
        <f t="shared" si="35"/>
        <v>2</v>
      </c>
    </row>
    <row r="691" spans="1:56" s="1" customFormat="1" ht="15" x14ac:dyDescent="0.25">
      <c r="D691" s="2"/>
      <c r="E691" s="2"/>
      <c r="H691" s="1" t="s">
        <v>3158</v>
      </c>
      <c r="I691" s="1" t="s">
        <v>2569</v>
      </c>
      <c r="J691" s="1" t="s">
        <v>2570</v>
      </c>
      <c r="M691" s="18" t="s">
        <v>2571</v>
      </c>
      <c r="N691" s="18"/>
      <c r="S691" s="1" t="s">
        <v>4213</v>
      </c>
      <c r="AD691" s="2"/>
      <c r="AE691" s="3"/>
      <c r="AF691" s="1" t="s">
        <v>2564</v>
      </c>
      <c r="BC691" s="1">
        <f t="shared" si="35"/>
        <v>0</v>
      </c>
    </row>
    <row r="692" spans="1:56" s="1" customFormat="1" ht="15" x14ac:dyDescent="0.25">
      <c r="D692" s="6"/>
      <c r="E692" s="2"/>
      <c r="H692" s="1" t="s">
        <v>481</v>
      </c>
      <c r="I692" s="1" t="s">
        <v>4558</v>
      </c>
      <c r="J692" s="1" t="s">
        <v>3790</v>
      </c>
      <c r="L692" s="1" t="s">
        <v>772</v>
      </c>
      <c r="M692" s="18" t="s">
        <v>771</v>
      </c>
      <c r="N692" s="18"/>
      <c r="O692" s="1" t="s">
        <v>3502</v>
      </c>
      <c r="P692" s="1" t="s">
        <v>488</v>
      </c>
      <c r="Q692" s="1" t="s">
        <v>296</v>
      </c>
      <c r="R692" s="1">
        <v>85204</v>
      </c>
      <c r="S692" s="1" t="s">
        <v>4213</v>
      </c>
      <c r="T692" s="1" t="s">
        <v>4712</v>
      </c>
      <c r="AD692" s="2"/>
      <c r="AE692" s="3"/>
      <c r="BC692" s="1">
        <f t="shared" si="35"/>
        <v>0</v>
      </c>
    </row>
    <row r="693" spans="1:56" s="1" customFormat="1" ht="15" x14ac:dyDescent="0.25">
      <c r="A693" s="8"/>
      <c r="D693" s="6"/>
      <c r="E693" s="2"/>
      <c r="H693" s="1" t="s">
        <v>481</v>
      </c>
      <c r="I693" s="1" t="s">
        <v>1647</v>
      </c>
      <c r="J693" s="1" t="s">
        <v>669</v>
      </c>
      <c r="L693" s="1" t="s">
        <v>4569</v>
      </c>
      <c r="M693" s="18"/>
      <c r="N693" s="18"/>
      <c r="O693" s="1" t="s">
        <v>670</v>
      </c>
      <c r="P693" s="1" t="s">
        <v>488</v>
      </c>
      <c r="Q693" s="1" t="s">
        <v>296</v>
      </c>
      <c r="R693" s="1">
        <v>85206</v>
      </c>
      <c r="S693" s="8"/>
      <c r="T693" s="8"/>
      <c r="Y693" s="4"/>
      <c r="AB693" s="1" t="s">
        <v>3196</v>
      </c>
      <c r="AC693" s="1" t="s">
        <v>671</v>
      </c>
      <c r="AD693" s="2" t="s">
        <v>672</v>
      </c>
      <c r="AE693" s="3"/>
      <c r="BC693" s="1">
        <f t="shared" si="35"/>
        <v>0</v>
      </c>
    </row>
    <row r="694" spans="1:56" s="1" customFormat="1" ht="15" x14ac:dyDescent="0.25">
      <c r="D694" s="2"/>
      <c r="E694" s="2"/>
      <c r="H694" s="1" t="s">
        <v>3158</v>
      </c>
      <c r="I694" s="1" t="s">
        <v>673</v>
      </c>
      <c r="J694" s="1" t="s">
        <v>674</v>
      </c>
      <c r="L694" s="1" t="s">
        <v>675</v>
      </c>
      <c r="M694" s="18" t="s">
        <v>1204</v>
      </c>
      <c r="N694" s="18"/>
      <c r="O694" s="1" t="s">
        <v>676</v>
      </c>
      <c r="P694" s="1" t="s">
        <v>488</v>
      </c>
      <c r="Q694" s="1" t="s">
        <v>296</v>
      </c>
      <c r="R694" s="1">
        <v>85206</v>
      </c>
      <c r="AB694" s="2"/>
      <c r="AC694" s="3"/>
      <c r="BC694" s="1">
        <f t="shared" si="35"/>
        <v>0</v>
      </c>
    </row>
    <row r="695" spans="1:56" s="1" customFormat="1" ht="15" x14ac:dyDescent="0.25">
      <c r="D695" s="2"/>
      <c r="E695" s="2"/>
      <c r="H695" s="1" t="s">
        <v>3158</v>
      </c>
      <c r="I695" s="1" t="s">
        <v>2565</v>
      </c>
      <c r="J695" s="1" t="s">
        <v>2566</v>
      </c>
      <c r="M695" s="21" t="s">
        <v>2567</v>
      </c>
      <c r="N695" s="21"/>
      <c r="S695" s="1" t="s">
        <v>4213</v>
      </c>
      <c r="AD695" s="2"/>
      <c r="AE695" s="3"/>
      <c r="AF695" s="1" t="s">
        <v>2564</v>
      </c>
      <c r="BC695" s="1">
        <f t="shared" si="35"/>
        <v>0</v>
      </c>
    </row>
    <row r="696" spans="1:56" s="1" customFormat="1" ht="15" x14ac:dyDescent="0.25">
      <c r="D696" s="6"/>
      <c r="E696" s="2"/>
      <c r="F696" s="3"/>
      <c r="G696" s="3"/>
      <c r="H696" s="1" t="s">
        <v>481</v>
      </c>
      <c r="I696" s="6" t="s">
        <v>1413</v>
      </c>
      <c r="J696" s="1" t="s">
        <v>3194</v>
      </c>
      <c r="M696" s="18"/>
      <c r="N696" s="18"/>
      <c r="AE696" s="2"/>
      <c r="AW696" s="1" t="s">
        <v>1447</v>
      </c>
      <c r="BC696" s="1">
        <f t="shared" si="35"/>
        <v>1</v>
      </c>
    </row>
    <row r="697" spans="1:56" s="1" customFormat="1" ht="15" x14ac:dyDescent="0.25">
      <c r="D697" s="2"/>
      <c r="E697" s="2"/>
      <c r="H697" s="1" t="s">
        <v>3158</v>
      </c>
      <c r="I697" s="1" t="s">
        <v>315</v>
      </c>
      <c r="J697" s="1" t="s">
        <v>677</v>
      </c>
      <c r="M697" s="18"/>
      <c r="N697" s="18"/>
      <c r="AD697" s="1" t="s">
        <v>314</v>
      </c>
      <c r="AE697" s="3"/>
      <c r="BC697" s="1">
        <f t="shared" si="35"/>
        <v>0</v>
      </c>
    </row>
    <row r="698" spans="1:56" s="1" customFormat="1" ht="15" x14ac:dyDescent="0.25">
      <c r="D698" s="2"/>
      <c r="E698" s="2"/>
      <c r="H698" s="1" t="s">
        <v>3158</v>
      </c>
      <c r="I698" s="1" t="s">
        <v>3068</v>
      </c>
      <c r="J698" s="1" t="s">
        <v>3069</v>
      </c>
      <c r="L698" s="1" t="s">
        <v>3071</v>
      </c>
      <c r="M698" s="18" t="s">
        <v>3601</v>
      </c>
      <c r="N698" s="18"/>
      <c r="O698" s="1" t="s">
        <v>3072</v>
      </c>
      <c r="P698" s="1" t="s">
        <v>650</v>
      </c>
      <c r="Q698" s="1" t="s">
        <v>296</v>
      </c>
      <c r="R698" s="1">
        <v>85224</v>
      </c>
      <c r="S698" s="1" t="s">
        <v>4213</v>
      </c>
      <c r="AB698" s="1" t="s">
        <v>3160</v>
      </c>
      <c r="AC698" s="1" t="s">
        <v>3161</v>
      </c>
      <c r="AD698" s="2" t="s">
        <v>539</v>
      </c>
      <c r="AE698" s="3" t="s">
        <v>3161</v>
      </c>
      <c r="AF698" s="1" t="s">
        <v>2388</v>
      </c>
      <c r="BC698" s="1">
        <f t="shared" si="35"/>
        <v>0</v>
      </c>
    </row>
    <row r="699" spans="1:56" s="1" customFormat="1" ht="15" x14ac:dyDescent="0.25">
      <c r="A699" s="8"/>
      <c r="B699" s="14">
        <v>43405</v>
      </c>
      <c r="C699" s="14">
        <v>43055</v>
      </c>
      <c r="D699" s="6">
        <v>42656</v>
      </c>
      <c r="E699" s="2"/>
      <c r="G699" s="1" t="s">
        <v>3162</v>
      </c>
      <c r="H699" s="1" t="s">
        <v>481</v>
      </c>
      <c r="I699" s="1" t="s">
        <v>3073</v>
      </c>
      <c r="J699" s="1" t="s">
        <v>3074</v>
      </c>
      <c r="L699" s="1" t="s">
        <v>2300</v>
      </c>
      <c r="M699" s="18"/>
      <c r="N699" s="18"/>
      <c r="O699" s="1" t="s">
        <v>3075</v>
      </c>
      <c r="P699" s="1" t="s">
        <v>488</v>
      </c>
      <c r="Q699" s="1" t="s">
        <v>296</v>
      </c>
      <c r="R699" s="1">
        <v>85206</v>
      </c>
      <c r="S699" s="8"/>
      <c r="T699" s="8"/>
      <c r="AB699" s="1" t="s">
        <v>3196</v>
      </c>
      <c r="AC699" s="1" t="s">
        <v>3189</v>
      </c>
      <c r="AD699" s="2" t="s">
        <v>2155</v>
      </c>
      <c r="AE699" s="3"/>
      <c r="AI699" s="1" t="s">
        <v>481</v>
      </c>
      <c r="AL699" s="1" t="s">
        <v>481</v>
      </c>
      <c r="AQ699" s="1" t="s">
        <v>481</v>
      </c>
      <c r="AR699" s="1" t="s">
        <v>481</v>
      </c>
      <c r="AS699" s="1" t="s">
        <v>481</v>
      </c>
      <c r="AU699" s="1" t="s">
        <v>481</v>
      </c>
      <c r="AX699" s="1" t="s">
        <v>481</v>
      </c>
      <c r="AY699" s="1" t="s">
        <v>481</v>
      </c>
      <c r="AZ699" s="1" t="s">
        <v>481</v>
      </c>
      <c r="BB699" s="1" t="s">
        <v>481</v>
      </c>
      <c r="BC699" s="1">
        <f t="shared" si="35"/>
        <v>10</v>
      </c>
    </row>
    <row r="700" spans="1:56" s="1" customFormat="1" ht="15" x14ac:dyDescent="0.25">
      <c r="D700" s="2"/>
      <c r="E700" s="2"/>
      <c r="G700" s="1" t="s">
        <v>3161</v>
      </c>
      <c r="H700" s="1" t="s">
        <v>481</v>
      </c>
      <c r="I700" s="1" t="s">
        <v>678</v>
      </c>
      <c r="J700" s="1" t="s">
        <v>679</v>
      </c>
      <c r="M700" s="18" t="s">
        <v>680</v>
      </c>
      <c r="N700" s="18"/>
      <c r="S700" s="1" t="s">
        <v>4213</v>
      </c>
      <c r="AD700" s="2" t="s">
        <v>2973</v>
      </c>
      <c r="AE700" s="3"/>
      <c r="AF700" s="1" t="s">
        <v>2388</v>
      </c>
      <c r="BC700" s="1">
        <f t="shared" si="35"/>
        <v>0</v>
      </c>
    </row>
    <row r="701" spans="1:56" s="1" customFormat="1" ht="15" x14ac:dyDescent="0.25">
      <c r="D701" s="2"/>
      <c r="E701" s="2"/>
      <c r="H701" s="1" t="s">
        <v>3158</v>
      </c>
      <c r="I701" s="1" t="s">
        <v>3313</v>
      </c>
      <c r="J701" s="1" t="s">
        <v>2478</v>
      </c>
      <c r="M701" s="18"/>
      <c r="N701" s="18"/>
      <c r="AD701" s="2" t="s">
        <v>4528</v>
      </c>
      <c r="AE701" s="3"/>
      <c r="BC701" s="1">
        <f t="shared" si="35"/>
        <v>0</v>
      </c>
    </row>
    <row r="702" spans="1:56" s="1" customFormat="1" ht="15" x14ac:dyDescent="0.25">
      <c r="A702" s="8"/>
      <c r="D702" s="6"/>
      <c r="E702" s="2"/>
      <c r="F702" s="2"/>
      <c r="H702" s="1" t="s">
        <v>3158</v>
      </c>
      <c r="I702" s="2" t="s">
        <v>681</v>
      </c>
      <c r="J702" s="1" t="s">
        <v>2222</v>
      </c>
      <c r="M702" s="18"/>
      <c r="N702" s="18"/>
      <c r="AE702" s="3"/>
      <c r="AT702" s="1" t="s">
        <v>3162</v>
      </c>
      <c r="BC702" s="1">
        <f t="shared" si="35"/>
        <v>1</v>
      </c>
    </row>
    <row r="703" spans="1:56" s="1" customFormat="1" ht="15" x14ac:dyDescent="0.25">
      <c r="D703" s="2"/>
      <c r="E703" s="2"/>
      <c r="G703" s="1" t="s">
        <v>3161</v>
      </c>
      <c r="H703" s="1" t="s">
        <v>481</v>
      </c>
      <c r="I703" s="1" t="s">
        <v>681</v>
      </c>
      <c r="J703" s="1" t="s">
        <v>951</v>
      </c>
      <c r="L703" s="1" t="s">
        <v>4696</v>
      </c>
      <c r="M703" s="18" t="s">
        <v>682</v>
      </c>
      <c r="N703" s="18"/>
      <c r="O703" s="1" t="s">
        <v>3404</v>
      </c>
      <c r="P703" s="1" t="s">
        <v>488</v>
      </c>
      <c r="Q703" s="1" t="s">
        <v>296</v>
      </c>
      <c r="R703" s="1">
        <v>85205</v>
      </c>
      <c r="S703" s="1" t="s">
        <v>4213</v>
      </c>
      <c r="AB703" s="1" t="s">
        <v>3189</v>
      </c>
      <c r="AD703" s="2"/>
      <c r="AE703" s="3"/>
      <c r="AF703" s="1" t="s">
        <v>2388</v>
      </c>
      <c r="BC703" s="1">
        <f t="shared" si="35"/>
        <v>0</v>
      </c>
    </row>
    <row r="704" spans="1:56" s="1" customFormat="1" ht="15" x14ac:dyDescent="0.25">
      <c r="A704" s="6">
        <v>42719</v>
      </c>
      <c r="B704" s="8"/>
      <c r="D704" s="6">
        <v>42719</v>
      </c>
      <c r="E704" s="2"/>
      <c r="H704" s="1" t="s">
        <v>3158</v>
      </c>
      <c r="I704" s="1" t="s">
        <v>3076</v>
      </c>
      <c r="J704" s="1" t="s">
        <v>3077</v>
      </c>
      <c r="L704" s="1" t="s">
        <v>3078</v>
      </c>
      <c r="M704" s="18" t="s">
        <v>4152</v>
      </c>
      <c r="N704" s="18"/>
      <c r="O704" s="1" t="s">
        <v>3079</v>
      </c>
      <c r="P704" s="1" t="s">
        <v>3192</v>
      </c>
      <c r="Q704" s="1" t="s">
        <v>296</v>
      </c>
      <c r="R704" s="1">
        <v>85118</v>
      </c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V704" s="2"/>
      <c r="AW704" s="2"/>
      <c r="AX704" s="2"/>
      <c r="AY704" s="2"/>
      <c r="AZ704" s="2"/>
      <c r="BA704" s="2"/>
      <c r="BB704" s="2"/>
      <c r="BC704" s="1">
        <f t="shared" si="35"/>
        <v>0</v>
      </c>
      <c r="BD704" s="3"/>
    </row>
    <row r="705" spans="1:57" s="1" customFormat="1" ht="15" x14ac:dyDescent="0.25">
      <c r="A705" s="6">
        <v>42719</v>
      </c>
      <c r="B705" s="8"/>
      <c r="D705" s="6">
        <v>42719</v>
      </c>
      <c r="E705" s="2"/>
      <c r="H705" s="1" t="s">
        <v>481</v>
      </c>
      <c r="I705" s="1" t="s">
        <v>3076</v>
      </c>
      <c r="J705" s="1" t="s">
        <v>3080</v>
      </c>
      <c r="L705" s="1" t="s">
        <v>3078</v>
      </c>
      <c r="M705" s="18" t="s">
        <v>4152</v>
      </c>
      <c r="N705" s="18"/>
      <c r="O705" s="1" t="s">
        <v>3079</v>
      </c>
      <c r="P705" s="1" t="s">
        <v>3192</v>
      </c>
      <c r="Q705" s="1" t="s">
        <v>296</v>
      </c>
      <c r="R705" s="1">
        <v>85118</v>
      </c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V705" s="2"/>
      <c r="AW705" s="2"/>
      <c r="AX705" s="2"/>
      <c r="AY705" s="2"/>
      <c r="AZ705" s="2"/>
      <c r="BA705" s="2"/>
      <c r="BB705" s="2"/>
      <c r="BC705" s="1">
        <f t="shared" si="35"/>
        <v>0</v>
      </c>
      <c r="BD705" s="3"/>
    </row>
    <row r="706" spans="1:57" s="1" customFormat="1" ht="15" x14ac:dyDescent="0.25">
      <c r="D706" s="2"/>
      <c r="E706" s="2"/>
      <c r="H706" s="1" t="s">
        <v>3158</v>
      </c>
      <c r="I706" s="1" t="s">
        <v>683</v>
      </c>
      <c r="J706" s="1" t="s">
        <v>684</v>
      </c>
      <c r="M706" s="18" t="s">
        <v>685</v>
      </c>
      <c r="N706" s="18"/>
      <c r="S706" s="1" t="s">
        <v>4213</v>
      </c>
      <c r="AD706" s="2"/>
      <c r="AE706" s="3"/>
      <c r="AF706" s="1" t="s">
        <v>2388</v>
      </c>
      <c r="BC706" s="1">
        <f t="shared" si="35"/>
        <v>0</v>
      </c>
    </row>
    <row r="707" spans="1:57" s="1" customFormat="1" ht="15" x14ac:dyDescent="0.25">
      <c r="D707" s="2"/>
      <c r="E707" s="2"/>
      <c r="H707" s="1" t="s">
        <v>481</v>
      </c>
      <c r="I707" s="1" t="s">
        <v>4957</v>
      </c>
      <c r="J707" s="1" t="s">
        <v>1178</v>
      </c>
      <c r="L707" s="1" t="s">
        <v>4958</v>
      </c>
      <c r="M707" s="18"/>
      <c r="N707" s="18"/>
      <c r="O707" s="1" t="s">
        <v>4959</v>
      </c>
      <c r="P707" s="1" t="s">
        <v>488</v>
      </c>
      <c r="Q707" s="1" t="s">
        <v>296</v>
      </c>
      <c r="R707" s="1">
        <v>85209</v>
      </c>
      <c r="AD707" s="1" t="s">
        <v>4960</v>
      </c>
      <c r="AE707" s="3"/>
      <c r="BC707" s="1">
        <f t="shared" si="35"/>
        <v>0</v>
      </c>
    </row>
    <row r="708" spans="1:57" s="1" customFormat="1" ht="15" x14ac:dyDescent="0.25">
      <c r="D708" s="2"/>
      <c r="E708" s="2"/>
      <c r="H708" s="1" t="s">
        <v>3158</v>
      </c>
      <c r="I708" s="1" t="s">
        <v>624</v>
      </c>
      <c r="J708" s="1" t="s">
        <v>2161</v>
      </c>
      <c r="M708" s="18"/>
      <c r="N708" s="18"/>
      <c r="AD708" s="2"/>
      <c r="AE708" s="3"/>
      <c r="BC708" s="1">
        <f t="shared" si="35"/>
        <v>0</v>
      </c>
    </row>
    <row r="709" spans="1:57" s="1" customFormat="1" ht="15" x14ac:dyDescent="0.25">
      <c r="A709" s="8"/>
      <c r="C709" s="14"/>
      <c r="D709" s="6"/>
      <c r="E709" s="2"/>
      <c r="F709" s="1" t="s">
        <v>297</v>
      </c>
      <c r="H709" s="1" t="s">
        <v>481</v>
      </c>
      <c r="I709" s="1" t="s">
        <v>1470</v>
      </c>
      <c r="J709" s="1" t="s">
        <v>4642</v>
      </c>
      <c r="M709" s="18"/>
      <c r="N709" s="18"/>
      <c r="AD709" s="2"/>
      <c r="AE709" s="3"/>
      <c r="AK709" s="1" t="s">
        <v>3158</v>
      </c>
      <c r="BC709" s="1">
        <f t="shared" si="35"/>
        <v>1</v>
      </c>
    </row>
    <row r="710" spans="1:57" s="1" customFormat="1" ht="15" x14ac:dyDescent="0.25">
      <c r="D710" s="2"/>
      <c r="E710" s="2"/>
      <c r="H710" s="1" t="s">
        <v>481</v>
      </c>
      <c r="I710" s="1" t="s">
        <v>686</v>
      </c>
      <c r="J710" s="1" t="s">
        <v>1302</v>
      </c>
      <c r="L710" s="1" t="s">
        <v>687</v>
      </c>
      <c r="M710" s="18"/>
      <c r="N710" s="18"/>
      <c r="O710" s="1" t="s">
        <v>486</v>
      </c>
      <c r="P710" s="1" t="s">
        <v>486</v>
      </c>
      <c r="Q710" s="1" t="s">
        <v>486</v>
      </c>
      <c r="R710" s="1" t="s">
        <v>486</v>
      </c>
      <c r="AD710" s="2"/>
      <c r="AE710" s="3"/>
      <c r="BC710" s="1">
        <f t="shared" si="35"/>
        <v>0</v>
      </c>
    </row>
    <row r="711" spans="1:57" s="1" customFormat="1" ht="15" x14ac:dyDescent="0.25">
      <c r="D711" s="2"/>
      <c r="E711" s="2"/>
      <c r="H711" s="1" t="s">
        <v>481</v>
      </c>
      <c r="I711" s="1" t="s">
        <v>686</v>
      </c>
      <c r="J711" s="1" t="s">
        <v>361</v>
      </c>
      <c r="L711" s="1" t="s">
        <v>688</v>
      </c>
      <c r="M711" s="18" t="s">
        <v>3962</v>
      </c>
      <c r="N711" s="18"/>
      <c r="O711" s="1" t="s">
        <v>3961</v>
      </c>
      <c r="P711" s="1" t="s">
        <v>488</v>
      </c>
      <c r="Q711" s="1" t="s">
        <v>296</v>
      </c>
      <c r="R711" s="1">
        <v>85206</v>
      </c>
      <c r="S711" s="1" t="s">
        <v>4213</v>
      </c>
      <c r="AD711" s="2"/>
      <c r="AE711" s="3"/>
      <c r="AF711" s="1" t="s">
        <v>2564</v>
      </c>
      <c r="BC711" s="1">
        <f t="shared" si="35"/>
        <v>0</v>
      </c>
    </row>
    <row r="712" spans="1:57" s="1" customFormat="1" ht="15" x14ac:dyDescent="0.25">
      <c r="A712" s="8"/>
      <c r="D712" s="6"/>
      <c r="E712" s="2"/>
      <c r="F712" s="2"/>
      <c r="H712" s="1" t="s">
        <v>481</v>
      </c>
      <c r="I712" s="1" t="s">
        <v>686</v>
      </c>
      <c r="J712" s="1" t="s">
        <v>3624</v>
      </c>
      <c r="M712" s="18"/>
      <c r="N712" s="18"/>
      <c r="AD712" s="1" t="s">
        <v>5033</v>
      </c>
      <c r="AE712" s="3"/>
      <c r="BB712" s="1" t="s">
        <v>3162</v>
      </c>
      <c r="BC712" s="1">
        <f t="shared" si="35"/>
        <v>1</v>
      </c>
    </row>
    <row r="713" spans="1:57" s="1" customFormat="1" ht="15" x14ac:dyDescent="0.25">
      <c r="D713" s="2"/>
      <c r="E713" s="2"/>
      <c r="H713" s="1" t="s">
        <v>481</v>
      </c>
      <c r="I713" s="1" t="s">
        <v>686</v>
      </c>
      <c r="J713" s="1" t="s">
        <v>3963</v>
      </c>
      <c r="L713" s="1" t="s">
        <v>2976</v>
      </c>
      <c r="M713" s="18"/>
      <c r="N713" s="18"/>
      <c r="O713" s="1" t="s">
        <v>2977</v>
      </c>
      <c r="P713" s="1" t="s">
        <v>488</v>
      </c>
      <c r="Q713" s="1" t="s">
        <v>296</v>
      </c>
      <c r="R713" s="1">
        <v>85206</v>
      </c>
      <c r="AB713" s="1" t="s">
        <v>3189</v>
      </c>
      <c r="AD713" s="2"/>
      <c r="AE713" s="3"/>
      <c r="BC713" s="1">
        <f t="shared" si="35"/>
        <v>0</v>
      </c>
    </row>
    <row r="714" spans="1:57" s="1" customFormat="1" ht="15" x14ac:dyDescent="0.25">
      <c r="A714" s="8"/>
      <c r="D714" s="6"/>
      <c r="E714" s="2"/>
      <c r="F714" s="2"/>
      <c r="H714" s="1" t="s">
        <v>481</v>
      </c>
      <c r="I714" s="1" t="s">
        <v>686</v>
      </c>
      <c r="J714" s="1" t="s">
        <v>1380</v>
      </c>
      <c r="M714" s="18"/>
      <c r="N714" s="18"/>
      <c r="AD714" s="2"/>
      <c r="AE714" s="3"/>
      <c r="AT714" s="1" t="s">
        <v>3162</v>
      </c>
      <c r="BC714" s="1">
        <f t="shared" si="35"/>
        <v>1</v>
      </c>
    </row>
    <row r="715" spans="1:57" s="1" customFormat="1" ht="15" x14ac:dyDescent="0.25">
      <c r="D715" s="2"/>
      <c r="E715" s="2"/>
      <c r="H715" s="1" t="s">
        <v>481</v>
      </c>
      <c r="I715" s="1" t="s">
        <v>686</v>
      </c>
      <c r="J715" s="1" t="s">
        <v>3964</v>
      </c>
      <c r="M715" s="18" t="s">
        <v>3965</v>
      </c>
      <c r="N715" s="18"/>
      <c r="S715" s="1" t="s">
        <v>4213</v>
      </c>
      <c r="T715" s="1" t="s">
        <v>2562</v>
      </c>
      <c r="AD715" s="2"/>
      <c r="AE715" s="3"/>
      <c r="AF715" s="1" t="s">
        <v>2388</v>
      </c>
      <c r="BC715" s="1">
        <f t="shared" si="35"/>
        <v>0</v>
      </c>
    </row>
    <row r="716" spans="1:57" s="1" customFormat="1" ht="15" x14ac:dyDescent="0.25">
      <c r="A716" s="8"/>
      <c r="D716" s="6"/>
      <c r="E716" s="2"/>
      <c r="F716" s="2"/>
      <c r="H716" s="1" t="s">
        <v>3158</v>
      </c>
      <c r="I716" s="1" t="s">
        <v>686</v>
      </c>
      <c r="J716" s="1" t="s">
        <v>5033</v>
      </c>
      <c r="M716" s="18"/>
      <c r="N716" s="18"/>
      <c r="AD716" s="1" t="s">
        <v>3624</v>
      </c>
      <c r="AE716" s="3"/>
      <c r="BB716" s="1" t="s">
        <v>3162</v>
      </c>
      <c r="BC716" s="1">
        <f t="shared" si="35"/>
        <v>1</v>
      </c>
    </row>
    <row r="717" spans="1:57" s="1" customFormat="1" ht="15" x14ac:dyDescent="0.25">
      <c r="D717" s="2"/>
      <c r="E717" s="2"/>
      <c r="H717" s="1" t="s">
        <v>481</v>
      </c>
      <c r="I717" s="1" t="s">
        <v>686</v>
      </c>
      <c r="J717" s="1" t="s">
        <v>4151</v>
      </c>
      <c r="L717" s="1" t="s">
        <v>3966</v>
      </c>
      <c r="M717" s="18"/>
      <c r="N717" s="18"/>
      <c r="O717" s="1" t="s">
        <v>3968</v>
      </c>
      <c r="P717" s="1" t="s">
        <v>488</v>
      </c>
      <c r="Q717" s="1" t="s">
        <v>296</v>
      </c>
      <c r="R717" s="1">
        <v>85205</v>
      </c>
      <c r="AD717" s="2"/>
      <c r="AE717" s="3"/>
      <c r="BC717" s="1">
        <f t="shared" si="35"/>
        <v>0</v>
      </c>
    </row>
    <row r="718" spans="1:57" s="1" customFormat="1" ht="15" x14ac:dyDescent="0.25">
      <c r="D718" s="2"/>
      <c r="E718" s="2"/>
      <c r="F718" s="2"/>
      <c r="H718" s="1" t="s">
        <v>481</v>
      </c>
      <c r="I718" s="1" t="s">
        <v>3675</v>
      </c>
      <c r="J718" s="1" t="s">
        <v>116</v>
      </c>
      <c r="L718" s="1" t="s">
        <v>5176</v>
      </c>
      <c r="M718" s="18"/>
      <c r="N718" s="18"/>
      <c r="AD718" s="2"/>
      <c r="AE718" s="3"/>
      <c r="BC718" s="1">
        <f t="shared" si="35"/>
        <v>0</v>
      </c>
    </row>
    <row r="719" spans="1:57" s="1" customFormat="1" ht="15" x14ac:dyDescent="0.25">
      <c r="D719" s="6"/>
      <c r="E719" s="2"/>
      <c r="F719" s="2"/>
      <c r="G719" s="1" t="s">
        <v>3161</v>
      </c>
      <c r="H719" s="1" t="s">
        <v>3158</v>
      </c>
      <c r="I719" s="1" t="s">
        <v>3675</v>
      </c>
      <c r="J719" s="1" t="s">
        <v>3676</v>
      </c>
      <c r="L719" s="1" t="s">
        <v>3677</v>
      </c>
      <c r="M719" s="18" t="s">
        <v>3679</v>
      </c>
      <c r="N719" s="18"/>
      <c r="O719" s="1" t="s">
        <v>3678</v>
      </c>
      <c r="P719" s="1" t="s">
        <v>488</v>
      </c>
      <c r="Q719" s="1" t="s">
        <v>296</v>
      </c>
      <c r="R719" s="1">
        <v>85209</v>
      </c>
      <c r="S719" s="1" t="s">
        <v>4213</v>
      </c>
      <c r="AC719" s="1" t="s">
        <v>1667</v>
      </c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1">
        <f t="shared" si="35"/>
        <v>0</v>
      </c>
      <c r="BD719" s="3"/>
      <c r="BE719" s="1" t="s">
        <v>2388</v>
      </c>
    </row>
    <row r="720" spans="1:57" s="1" customFormat="1" ht="15" x14ac:dyDescent="0.25">
      <c r="A720" s="8"/>
      <c r="D720" s="6"/>
      <c r="E720" s="2"/>
      <c r="G720" s="1" t="s">
        <v>3161</v>
      </c>
      <c r="H720" s="1" t="s">
        <v>481</v>
      </c>
      <c r="I720" s="1" t="s">
        <v>3213</v>
      </c>
      <c r="J720" s="1" t="s">
        <v>3011</v>
      </c>
      <c r="L720" s="1" t="s">
        <v>3969</v>
      </c>
      <c r="M720" s="18" t="s">
        <v>3971</v>
      </c>
      <c r="N720" s="18"/>
      <c r="O720" s="1" t="s">
        <v>3970</v>
      </c>
      <c r="P720" s="1" t="s">
        <v>488</v>
      </c>
      <c r="Q720" s="1" t="s">
        <v>296</v>
      </c>
      <c r="R720" s="1">
        <v>85207</v>
      </c>
      <c r="S720" s="1" t="s">
        <v>4213</v>
      </c>
      <c r="AB720" s="1" t="s">
        <v>3196</v>
      </c>
      <c r="AC720" s="1" t="s">
        <v>3161</v>
      </c>
      <c r="AD720" s="2" t="s">
        <v>2012</v>
      </c>
      <c r="AE720" s="3" t="s">
        <v>3161</v>
      </c>
      <c r="AF720" s="1" t="s">
        <v>2564</v>
      </c>
      <c r="AQ720" s="1" t="s">
        <v>3162</v>
      </c>
      <c r="BC720" s="1">
        <f t="shared" si="35"/>
        <v>1</v>
      </c>
    </row>
    <row r="721" spans="1:58" s="1" customFormat="1" ht="15" x14ac:dyDescent="0.25">
      <c r="A721" s="8"/>
      <c r="B721" s="8"/>
      <c r="D721" s="6"/>
      <c r="E721" s="2"/>
      <c r="H721" s="1" t="s">
        <v>3158</v>
      </c>
      <c r="I721" s="1" t="s">
        <v>3213</v>
      </c>
      <c r="J721" s="1" t="s">
        <v>3159</v>
      </c>
      <c r="M721" s="18"/>
      <c r="N721" s="18"/>
      <c r="AD721" s="2"/>
      <c r="AE721" s="3"/>
      <c r="AG721" s="1" t="s">
        <v>3162</v>
      </c>
      <c r="AK721" s="1" t="s">
        <v>3162</v>
      </c>
      <c r="BC721" s="1">
        <f t="shared" si="35"/>
        <v>2</v>
      </c>
    </row>
    <row r="722" spans="1:58" s="1" customFormat="1" ht="15" x14ac:dyDescent="0.25">
      <c r="A722" s="8"/>
      <c r="C722" s="14">
        <v>43083</v>
      </c>
      <c r="D722" s="6"/>
      <c r="E722" s="2"/>
      <c r="G722" s="1" t="s">
        <v>3162</v>
      </c>
      <c r="H722" s="1" t="s">
        <v>481</v>
      </c>
      <c r="I722" s="1" t="s">
        <v>3213</v>
      </c>
      <c r="J722" s="1" t="s">
        <v>3972</v>
      </c>
      <c r="L722" s="1" t="s">
        <v>4415</v>
      </c>
      <c r="M722" s="18" t="s">
        <v>3974</v>
      </c>
      <c r="N722" s="18"/>
      <c r="O722" s="1" t="s">
        <v>531</v>
      </c>
      <c r="P722" s="1" t="s">
        <v>5031</v>
      </c>
      <c r="Q722" s="1" t="s">
        <v>296</v>
      </c>
      <c r="R722" s="1">
        <v>85219</v>
      </c>
      <c r="S722" s="1" t="s">
        <v>4213</v>
      </c>
      <c r="W722" s="1">
        <v>1</v>
      </c>
      <c r="Y722" s="1" t="s">
        <v>297</v>
      </c>
      <c r="AB722" s="1" t="s">
        <v>3196</v>
      </c>
      <c r="AC722" s="1" t="s">
        <v>3161</v>
      </c>
      <c r="AD722" s="2" t="s">
        <v>715</v>
      </c>
      <c r="AE722" s="3"/>
      <c r="AF722" s="1" t="s">
        <v>2564</v>
      </c>
      <c r="BC722" s="1">
        <f t="shared" si="35"/>
        <v>0</v>
      </c>
    </row>
    <row r="723" spans="1:58" s="1" customFormat="1" ht="15" x14ac:dyDescent="0.25">
      <c r="A723" s="8"/>
      <c r="B723" s="8"/>
      <c r="D723" s="6"/>
      <c r="E723" s="2"/>
      <c r="H723" s="1" t="s">
        <v>481</v>
      </c>
      <c r="I723" s="1" t="s">
        <v>3213</v>
      </c>
      <c r="J723" s="1" t="s">
        <v>299</v>
      </c>
      <c r="M723" s="18"/>
      <c r="N723" s="18"/>
      <c r="AD723" s="2"/>
      <c r="AE723" s="3"/>
      <c r="AV723" s="1" t="s">
        <v>3162</v>
      </c>
      <c r="BC723" s="1">
        <f t="shared" si="35"/>
        <v>1</v>
      </c>
    </row>
    <row r="724" spans="1:58" s="1" customFormat="1" ht="15" x14ac:dyDescent="0.25">
      <c r="D724" s="2"/>
      <c r="E724" s="2"/>
      <c r="H724" s="1" t="s">
        <v>3158</v>
      </c>
      <c r="I724" s="1" t="s">
        <v>3213</v>
      </c>
      <c r="J724" s="1" t="s">
        <v>1536</v>
      </c>
      <c r="M724" s="18"/>
      <c r="N724" s="18"/>
      <c r="AD724" s="2"/>
      <c r="AE724" s="3" t="s">
        <v>3161</v>
      </c>
      <c r="BC724" s="1">
        <f t="shared" si="35"/>
        <v>0</v>
      </c>
    </row>
    <row r="725" spans="1:58" s="1" customFormat="1" ht="15" x14ac:dyDescent="0.25">
      <c r="D725" s="2"/>
      <c r="E725" s="2"/>
      <c r="H725" s="1" t="s">
        <v>481</v>
      </c>
      <c r="I725" s="1" t="s">
        <v>3213</v>
      </c>
      <c r="J725" s="1" t="s">
        <v>3081</v>
      </c>
      <c r="L725" s="1" t="s">
        <v>3976</v>
      </c>
      <c r="M725" s="18" t="s">
        <v>3977</v>
      </c>
      <c r="N725" s="18"/>
      <c r="O725" s="1" t="s">
        <v>4296</v>
      </c>
      <c r="P725" s="1" t="s">
        <v>488</v>
      </c>
      <c r="Q725" s="1" t="s">
        <v>296</v>
      </c>
      <c r="R725" s="1">
        <v>85208</v>
      </c>
      <c r="S725" s="1" t="s">
        <v>4213</v>
      </c>
      <c r="T725" s="1" t="s">
        <v>4712</v>
      </c>
      <c r="AB725" s="1" t="s">
        <v>3196</v>
      </c>
      <c r="AC725" s="1" t="s">
        <v>3161</v>
      </c>
      <c r="AD725" s="2" t="s">
        <v>3978</v>
      </c>
      <c r="AE725" s="3"/>
      <c r="BC725" s="1">
        <f t="shared" si="35"/>
        <v>0</v>
      </c>
      <c r="BF725" s="1" t="s">
        <v>4712</v>
      </c>
    </row>
    <row r="726" spans="1:58" s="1" customFormat="1" ht="15" x14ac:dyDescent="0.25">
      <c r="D726" s="2"/>
      <c r="E726" s="2"/>
      <c r="H726" s="1" t="s">
        <v>3158</v>
      </c>
      <c r="I726" s="1" t="s">
        <v>3213</v>
      </c>
      <c r="J726" s="1" t="s">
        <v>3979</v>
      </c>
      <c r="M726" s="5" t="s">
        <v>2648</v>
      </c>
      <c r="N726" s="5"/>
      <c r="S726" s="1" t="s">
        <v>4213</v>
      </c>
      <c r="T726" s="1" t="s">
        <v>4712</v>
      </c>
      <c r="AD726" s="2"/>
      <c r="AE726" s="3"/>
      <c r="BC726" s="1">
        <f t="shared" si="35"/>
        <v>0</v>
      </c>
    </row>
    <row r="727" spans="1:58" s="1" customFormat="1" ht="15" x14ac:dyDescent="0.25">
      <c r="A727" s="8"/>
      <c r="B727" s="8"/>
      <c r="D727" s="6"/>
      <c r="E727" s="2"/>
      <c r="H727" s="1" t="s">
        <v>481</v>
      </c>
      <c r="I727" s="1" t="s">
        <v>265</v>
      </c>
      <c r="J727" s="1" t="s">
        <v>266</v>
      </c>
      <c r="M727" s="18"/>
      <c r="N727" s="18"/>
      <c r="AD727" s="2"/>
      <c r="AE727" s="3"/>
      <c r="AY727" s="1" t="s">
        <v>3162</v>
      </c>
      <c r="BA727" s="1" t="s">
        <v>3162</v>
      </c>
      <c r="BC727" s="1">
        <f t="shared" si="35"/>
        <v>2</v>
      </c>
    </row>
    <row r="728" spans="1:58" s="1" customFormat="1" ht="15" x14ac:dyDescent="0.25">
      <c r="A728" s="8"/>
      <c r="B728" s="8"/>
      <c r="D728" s="6"/>
      <c r="E728" s="2"/>
      <c r="H728" s="1" t="s">
        <v>3158</v>
      </c>
      <c r="I728" s="1" t="s">
        <v>265</v>
      </c>
      <c r="J728" s="1" t="s">
        <v>4600</v>
      </c>
      <c r="M728" s="18"/>
      <c r="N728" s="18"/>
      <c r="AD728" s="2"/>
      <c r="AE728" s="3"/>
      <c r="AY728" s="1" t="s">
        <v>3162</v>
      </c>
      <c r="BA728" s="1" t="s">
        <v>3162</v>
      </c>
      <c r="BC728" s="1">
        <f t="shared" si="35"/>
        <v>2</v>
      </c>
    </row>
    <row r="729" spans="1:58" s="1" customFormat="1" ht="15" x14ac:dyDescent="0.25">
      <c r="A729" s="1" t="s">
        <v>4602</v>
      </c>
      <c r="D729" s="2"/>
      <c r="E729" s="2"/>
      <c r="H729" s="1" t="s">
        <v>3158</v>
      </c>
      <c r="I729" s="1" t="s">
        <v>3980</v>
      </c>
      <c r="J729" s="1" t="s">
        <v>103</v>
      </c>
      <c r="M729" s="18" t="s">
        <v>3981</v>
      </c>
      <c r="N729" s="18"/>
      <c r="AD729" s="2"/>
      <c r="AE729" s="3"/>
    </row>
    <row r="730" spans="1:58" s="1" customFormat="1" ht="15" x14ac:dyDescent="0.25">
      <c r="C730" s="14"/>
      <c r="D730" s="6"/>
      <c r="E730" s="2"/>
      <c r="H730" s="1" t="s">
        <v>481</v>
      </c>
      <c r="I730" s="1" t="s">
        <v>1458</v>
      </c>
      <c r="J730" s="1" t="s">
        <v>1344</v>
      </c>
      <c r="M730" s="18"/>
      <c r="N730" s="18"/>
      <c r="AD730" s="2"/>
      <c r="AE730" s="3"/>
      <c r="AJ730" s="1" t="s">
        <v>3162</v>
      </c>
      <c r="AK730" s="1" t="s">
        <v>3162</v>
      </c>
      <c r="BC730" s="1">
        <f t="shared" ref="BC730:BC737" si="36">COUNTA(AG730:BB730)</f>
        <v>2</v>
      </c>
    </row>
    <row r="731" spans="1:58" s="1" customFormat="1" ht="15" x14ac:dyDescent="0.25">
      <c r="D731" s="2"/>
      <c r="E731" s="2"/>
      <c r="H731" s="1" t="s">
        <v>3158</v>
      </c>
      <c r="I731" s="1" t="s">
        <v>3982</v>
      </c>
      <c r="J731" s="1" t="s">
        <v>2161</v>
      </c>
      <c r="L731" s="1" t="s">
        <v>3983</v>
      </c>
      <c r="M731" s="18" t="s">
        <v>3988</v>
      </c>
      <c r="N731" s="18"/>
      <c r="O731" s="1" t="s">
        <v>3984</v>
      </c>
      <c r="P731" s="1" t="s">
        <v>3192</v>
      </c>
      <c r="Q731" s="1" t="s">
        <v>296</v>
      </c>
      <c r="R731" s="1">
        <v>85218</v>
      </c>
      <c r="S731" s="1" t="s">
        <v>4213</v>
      </c>
      <c r="AD731" s="2"/>
      <c r="AE731" s="3"/>
      <c r="AF731" s="1" t="s">
        <v>2564</v>
      </c>
      <c r="BC731" s="1">
        <f t="shared" si="36"/>
        <v>0</v>
      </c>
    </row>
    <row r="732" spans="1:58" s="1" customFormat="1" ht="15" x14ac:dyDescent="0.25">
      <c r="C732" s="14"/>
      <c r="D732" s="6"/>
      <c r="E732" s="2"/>
      <c r="H732" s="1" t="s">
        <v>3158</v>
      </c>
      <c r="I732" s="1" t="s">
        <v>2009</v>
      </c>
      <c r="J732" s="1" t="s">
        <v>563</v>
      </c>
      <c r="M732" s="18"/>
      <c r="N732" s="18"/>
      <c r="AD732" s="2"/>
      <c r="AE732" s="3"/>
      <c r="AP732" s="1" t="s">
        <v>3162</v>
      </c>
      <c r="AQ732" s="1" t="s">
        <v>3162</v>
      </c>
      <c r="BC732" s="1">
        <f t="shared" si="36"/>
        <v>2</v>
      </c>
    </row>
    <row r="733" spans="1:58" s="1" customFormat="1" ht="15" x14ac:dyDescent="0.25">
      <c r="D733" s="2"/>
      <c r="E733" s="2"/>
      <c r="H733" s="1" t="s">
        <v>3158</v>
      </c>
      <c r="I733" s="1" t="s">
        <v>3989</v>
      </c>
      <c r="J733" s="1" t="s">
        <v>2124</v>
      </c>
      <c r="M733" s="18" t="s">
        <v>3990</v>
      </c>
      <c r="N733" s="18"/>
      <c r="S733" s="1" t="s">
        <v>4213</v>
      </c>
      <c r="AD733" s="2"/>
      <c r="AE733" s="3"/>
      <c r="AF733" s="1" t="s">
        <v>2564</v>
      </c>
      <c r="BC733" s="1">
        <f t="shared" si="36"/>
        <v>0</v>
      </c>
    </row>
    <row r="734" spans="1:58" s="1" customFormat="1" ht="15" x14ac:dyDescent="0.25">
      <c r="C734" s="14">
        <v>43055</v>
      </c>
      <c r="D734" s="6"/>
      <c r="E734" s="2"/>
      <c r="H734" s="1" t="s">
        <v>4682</v>
      </c>
      <c r="I734" s="1" t="s">
        <v>88</v>
      </c>
      <c r="J734" s="1" t="s">
        <v>299</v>
      </c>
      <c r="L734" s="1" t="s">
        <v>89</v>
      </c>
      <c r="M734" s="4" t="s">
        <v>90</v>
      </c>
      <c r="N734" s="4"/>
      <c r="O734" s="1" t="s">
        <v>2246</v>
      </c>
      <c r="P734" s="1" t="s">
        <v>650</v>
      </c>
      <c r="Q734" s="1" t="s">
        <v>296</v>
      </c>
      <c r="R734" s="1">
        <v>85225</v>
      </c>
      <c r="AD734" s="2"/>
      <c r="AE734" s="3"/>
      <c r="AI734" s="1" t="s">
        <v>481</v>
      </c>
      <c r="AK734" s="1" t="s">
        <v>481</v>
      </c>
      <c r="AM734" s="1" t="s">
        <v>481</v>
      </c>
      <c r="AO734" s="1" t="s">
        <v>3158</v>
      </c>
      <c r="AS734" s="1" t="s">
        <v>481</v>
      </c>
      <c r="AT734" s="1" t="s">
        <v>481</v>
      </c>
      <c r="AV734" s="1" t="s">
        <v>481</v>
      </c>
      <c r="AW734" s="1" t="s">
        <v>481</v>
      </c>
      <c r="AY734" s="1" t="s">
        <v>481</v>
      </c>
      <c r="AZ734" s="1" t="s">
        <v>481</v>
      </c>
      <c r="BB734" s="1" t="s">
        <v>481</v>
      </c>
      <c r="BC734" s="1">
        <f t="shared" si="36"/>
        <v>11</v>
      </c>
    </row>
    <row r="735" spans="1:58" s="1" customFormat="1" ht="15" x14ac:dyDescent="0.25">
      <c r="C735" s="14">
        <v>43055</v>
      </c>
      <c r="D735" s="6"/>
      <c r="E735" s="2"/>
      <c r="H735" s="1" t="s">
        <v>283</v>
      </c>
      <c r="I735" s="1" t="s">
        <v>88</v>
      </c>
      <c r="J735" s="1" t="s">
        <v>3799</v>
      </c>
      <c r="L735" s="1" t="s">
        <v>89</v>
      </c>
      <c r="M735" s="4" t="s">
        <v>90</v>
      </c>
      <c r="N735" s="4"/>
      <c r="O735" s="1" t="s">
        <v>2246</v>
      </c>
      <c r="P735" s="1" t="s">
        <v>650</v>
      </c>
      <c r="Q735" s="1" t="s">
        <v>4426</v>
      </c>
      <c r="R735" s="1">
        <v>85225</v>
      </c>
      <c r="AD735" s="2"/>
      <c r="AE735" s="3"/>
      <c r="AI735" s="1" t="s">
        <v>481</v>
      </c>
      <c r="AK735" s="1" t="s">
        <v>481</v>
      </c>
      <c r="AM735" s="1" t="s">
        <v>481</v>
      </c>
      <c r="AS735" s="1" t="s">
        <v>481</v>
      </c>
      <c r="AT735" s="1" t="s">
        <v>481</v>
      </c>
      <c r="AV735" s="1" t="s">
        <v>481</v>
      </c>
      <c r="AW735" s="1" t="s">
        <v>481</v>
      </c>
      <c r="AY735" s="1" t="s">
        <v>481</v>
      </c>
      <c r="AZ735" s="1" t="s">
        <v>3158</v>
      </c>
      <c r="BB735" s="1" t="s">
        <v>481</v>
      </c>
      <c r="BC735" s="1">
        <f t="shared" si="36"/>
        <v>10</v>
      </c>
    </row>
    <row r="736" spans="1:58" s="1" customFormat="1" ht="15" x14ac:dyDescent="0.25">
      <c r="D736" s="2"/>
      <c r="E736" s="2"/>
      <c r="G736" s="1" t="s">
        <v>3161</v>
      </c>
      <c r="H736" s="1" t="s">
        <v>3158</v>
      </c>
      <c r="I736" s="1" t="s">
        <v>3991</v>
      </c>
      <c r="J736" s="1" t="s">
        <v>3992</v>
      </c>
      <c r="L736" s="1" t="s">
        <v>3993</v>
      </c>
      <c r="M736" s="18" t="s">
        <v>3996</v>
      </c>
      <c r="N736" s="18"/>
      <c r="O736" s="1" t="s">
        <v>3994</v>
      </c>
      <c r="P736" s="1" t="s">
        <v>3995</v>
      </c>
      <c r="Q736" s="1" t="s">
        <v>296</v>
      </c>
      <c r="R736" s="1">
        <v>85268</v>
      </c>
      <c r="S736" s="1" t="s">
        <v>4213</v>
      </c>
      <c r="AD736" s="2"/>
      <c r="AE736" s="3"/>
      <c r="AF736" s="1" t="s">
        <v>2388</v>
      </c>
      <c r="BC736" s="1">
        <f t="shared" si="36"/>
        <v>0</v>
      </c>
    </row>
    <row r="737" spans="1:59" s="1" customFormat="1" ht="15" x14ac:dyDescent="0.25">
      <c r="A737" s="8"/>
      <c r="D737" s="6"/>
      <c r="E737" s="2"/>
      <c r="F737" s="2"/>
      <c r="H737" s="1" t="s">
        <v>3158</v>
      </c>
      <c r="I737" s="1" t="s">
        <v>2044</v>
      </c>
      <c r="J737" s="1" t="s">
        <v>2042</v>
      </c>
      <c r="M737" s="18"/>
      <c r="N737" s="18"/>
      <c r="AD737" s="2"/>
      <c r="AE737" s="3"/>
      <c r="AS737" s="1" t="s">
        <v>3162</v>
      </c>
      <c r="BC737" s="1">
        <f t="shared" si="36"/>
        <v>1</v>
      </c>
    </row>
    <row r="738" spans="1:59" s="1" customFormat="1" ht="15" x14ac:dyDescent="0.25">
      <c r="A738" s="1" t="s">
        <v>4602</v>
      </c>
      <c r="D738" s="2"/>
      <c r="E738" s="2"/>
      <c r="H738" s="1" t="s">
        <v>481</v>
      </c>
      <c r="I738" s="1" t="s">
        <v>1715</v>
      </c>
      <c r="J738" s="1" t="s">
        <v>1716</v>
      </c>
      <c r="M738" s="18" t="s">
        <v>1717</v>
      </c>
      <c r="N738" s="18"/>
      <c r="AD738" s="2"/>
      <c r="AE738" s="3"/>
      <c r="AF738" s="1" t="s">
        <v>2388</v>
      </c>
    </row>
    <row r="739" spans="1:59" s="1" customFormat="1" ht="15" x14ac:dyDescent="0.25">
      <c r="D739" s="2"/>
      <c r="E739" s="2"/>
      <c r="H739" s="1" t="s">
        <v>3158</v>
      </c>
      <c r="I739" s="1" t="s">
        <v>3169</v>
      </c>
      <c r="J739" s="1" t="s">
        <v>3168</v>
      </c>
      <c r="L739" s="1" t="s">
        <v>306</v>
      </c>
      <c r="M739" s="18"/>
      <c r="N739" s="18"/>
      <c r="O739" s="1" t="s">
        <v>305</v>
      </c>
      <c r="P739" s="1" t="s">
        <v>488</v>
      </c>
      <c r="Q739" s="1" t="s">
        <v>296</v>
      </c>
      <c r="R739" s="1">
        <v>85206</v>
      </c>
      <c r="AB739" s="2"/>
      <c r="AC739" s="3"/>
      <c r="BC739" s="1">
        <f t="shared" ref="BC739:BC747" si="37">COUNTA(AG739:BB739)</f>
        <v>0</v>
      </c>
    </row>
    <row r="740" spans="1:59" s="1" customFormat="1" ht="15" x14ac:dyDescent="0.25">
      <c r="D740" s="2"/>
      <c r="E740" s="2"/>
      <c r="G740" s="1" t="s">
        <v>3162</v>
      </c>
      <c r="H740" s="1" t="s">
        <v>3158</v>
      </c>
      <c r="I740" s="1" t="s">
        <v>1718</v>
      </c>
      <c r="J740" s="1" t="s">
        <v>1719</v>
      </c>
      <c r="L740" s="1" t="s">
        <v>1720</v>
      </c>
      <c r="M740" s="18" t="s">
        <v>1592</v>
      </c>
      <c r="N740" s="18"/>
      <c r="O740" s="1" t="s">
        <v>1721</v>
      </c>
      <c r="P740" s="1" t="s">
        <v>488</v>
      </c>
      <c r="Q740" s="1" t="s">
        <v>296</v>
      </c>
      <c r="R740" s="1">
        <v>85213</v>
      </c>
      <c r="S740" s="1" t="s">
        <v>4213</v>
      </c>
      <c r="U740" s="1">
        <v>1</v>
      </c>
      <c r="V740" s="1" t="s">
        <v>3357</v>
      </c>
      <c r="AD740" s="2"/>
      <c r="AE740" s="3"/>
      <c r="AF740" s="1" t="s">
        <v>1774</v>
      </c>
      <c r="BC740" s="1">
        <f t="shared" si="37"/>
        <v>0</v>
      </c>
    </row>
    <row r="741" spans="1:59" s="1" customFormat="1" ht="15" x14ac:dyDescent="0.25">
      <c r="D741" s="2"/>
      <c r="E741" s="2"/>
      <c r="H741" s="1" t="s">
        <v>3158</v>
      </c>
      <c r="I741" s="1" t="s">
        <v>1718</v>
      </c>
      <c r="J741" s="1" t="s">
        <v>436</v>
      </c>
      <c r="M741" s="18"/>
      <c r="N741" s="18"/>
      <c r="AD741" s="2"/>
      <c r="AE741" s="3"/>
      <c r="AO741" s="1" t="s">
        <v>3162</v>
      </c>
      <c r="BC741" s="1">
        <f t="shared" si="37"/>
        <v>1</v>
      </c>
    </row>
    <row r="742" spans="1:59" s="1" customFormat="1" ht="15" x14ac:dyDescent="0.25">
      <c r="D742" s="2"/>
      <c r="E742" s="2"/>
      <c r="H742" s="1" t="s">
        <v>481</v>
      </c>
      <c r="I742" s="1" t="s">
        <v>1718</v>
      </c>
      <c r="J742" s="1" t="s">
        <v>1726</v>
      </c>
      <c r="M742" s="18" t="s">
        <v>1727</v>
      </c>
      <c r="N742" s="18"/>
      <c r="S742" s="1" t="s">
        <v>4213</v>
      </c>
      <c r="T742" s="1" t="s">
        <v>4712</v>
      </c>
      <c r="AD742" s="2"/>
      <c r="AE742" s="3"/>
      <c r="AF742" s="1" t="s">
        <v>2388</v>
      </c>
      <c r="BC742" s="1">
        <f t="shared" si="37"/>
        <v>0</v>
      </c>
    </row>
    <row r="743" spans="1:59" s="1" customFormat="1" ht="15" x14ac:dyDescent="0.25">
      <c r="D743" s="2"/>
      <c r="E743" s="2"/>
      <c r="G743" s="1" t="s">
        <v>3162</v>
      </c>
      <c r="H743" s="1" t="s">
        <v>481</v>
      </c>
      <c r="I743" s="1" t="s">
        <v>1718</v>
      </c>
      <c r="J743" s="1" t="s">
        <v>1728</v>
      </c>
      <c r="L743" s="1" t="s">
        <v>1720</v>
      </c>
      <c r="M743" s="18" t="s">
        <v>1725</v>
      </c>
      <c r="N743" s="18"/>
      <c r="O743" s="1" t="s">
        <v>1721</v>
      </c>
      <c r="P743" s="1" t="s">
        <v>488</v>
      </c>
      <c r="Q743" s="1" t="s">
        <v>296</v>
      </c>
      <c r="R743" s="1">
        <v>85213</v>
      </c>
      <c r="S743" s="1" t="s">
        <v>4712</v>
      </c>
      <c r="U743" s="1">
        <v>1</v>
      </c>
      <c r="V743" s="1" t="s">
        <v>3357</v>
      </c>
      <c r="AD743" s="2"/>
      <c r="AE743" s="3"/>
      <c r="AF743" s="1" t="s">
        <v>1771</v>
      </c>
      <c r="BC743" s="1">
        <f t="shared" si="37"/>
        <v>0</v>
      </c>
    </row>
    <row r="744" spans="1:59" s="1" customFormat="1" ht="15" x14ac:dyDescent="0.25">
      <c r="D744" s="2"/>
      <c r="E744" s="2"/>
      <c r="H744" s="1" t="s">
        <v>3158</v>
      </c>
      <c r="I744" s="1" t="s">
        <v>4570</v>
      </c>
      <c r="J744" s="1" t="s">
        <v>4000</v>
      </c>
      <c r="L744" s="1" t="s">
        <v>4571</v>
      </c>
      <c r="M744" s="18" t="s">
        <v>304</v>
      </c>
      <c r="N744" s="18"/>
      <c r="O744" s="1" t="s">
        <v>303</v>
      </c>
      <c r="P744" s="1" t="s">
        <v>5031</v>
      </c>
      <c r="Q744" s="1" t="s">
        <v>296</v>
      </c>
      <c r="R744" s="1">
        <v>85120</v>
      </c>
      <c r="S744" s="1" t="s">
        <v>4213</v>
      </c>
      <c r="AD744" s="2"/>
      <c r="AE744" s="3"/>
      <c r="AF744" s="1" t="s">
        <v>2388</v>
      </c>
      <c r="BC744" s="1">
        <f t="shared" si="37"/>
        <v>0</v>
      </c>
    </row>
    <row r="745" spans="1:59" s="1" customFormat="1" ht="15" x14ac:dyDescent="0.25">
      <c r="D745" s="2"/>
      <c r="E745" s="2"/>
      <c r="G745" s="1" t="s">
        <v>3161</v>
      </c>
      <c r="H745" s="1" t="s">
        <v>3158</v>
      </c>
      <c r="I745" s="1" t="s">
        <v>154</v>
      </c>
      <c r="J745" s="1" t="s">
        <v>3711</v>
      </c>
      <c r="L745" s="1" t="s">
        <v>3712</v>
      </c>
      <c r="M745" s="18" t="s">
        <v>3713</v>
      </c>
      <c r="N745" s="18"/>
      <c r="O745" s="1" t="s">
        <v>532</v>
      </c>
      <c r="P745" s="1" t="s">
        <v>3542</v>
      </c>
      <c r="Q745" s="1" t="s">
        <v>296</v>
      </c>
      <c r="R745" s="1">
        <v>85138</v>
      </c>
      <c r="S745" s="1" t="s">
        <v>4213</v>
      </c>
      <c r="AD745" s="2"/>
      <c r="AE745" s="3"/>
      <c r="AF745" s="1" t="s">
        <v>2388</v>
      </c>
      <c r="BC745" s="1">
        <f t="shared" si="37"/>
        <v>0</v>
      </c>
    </row>
    <row r="746" spans="1:59" s="1" customFormat="1" ht="15" x14ac:dyDescent="0.25">
      <c r="D746" s="2"/>
      <c r="E746" s="2"/>
      <c r="H746" s="1" t="s">
        <v>481</v>
      </c>
      <c r="I746" s="1" t="s">
        <v>1729</v>
      </c>
      <c r="J746" s="1" t="s">
        <v>1730</v>
      </c>
      <c r="M746" s="18"/>
      <c r="N746" s="18"/>
      <c r="AD746" s="2"/>
      <c r="AE746" s="3"/>
      <c r="BC746" s="1">
        <f t="shared" si="37"/>
        <v>0</v>
      </c>
      <c r="BF746" s="1" t="s">
        <v>4712</v>
      </c>
      <c r="BG746" s="1" t="s">
        <v>4712</v>
      </c>
    </row>
    <row r="747" spans="1:59" s="1" customFormat="1" ht="15" x14ac:dyDescent="0.25">
      <c r="D747" s="2"/>
      <c r="E747" s="2"/>
      <c r="H747" s="1" t="s">
        <v>481</v>
      </c>
      <c r="I747" s="1" t="s">
        <v>1731</v>
      </c>
      <c r="J747" s="1" t="s">
        <v>1732</v>
      </c>
      <c r="L747" s="1" t="s">
        <v>1733</v>
      </c>
      <c r="M747" s="18"/>
      <c r="N747" s="18"/>
      <c r="O747" s="1" t="s">
        <v>1734</v>
      </c>
      <c r="P747" s="1" t="s">
        <v>1735</v>
      </c>
      <c r="Q747" s="1" t="s">
        <v>296</v>
      </c>
      <c r="AB747" s="1" t="s">
        <v>3196</v>
      </c>
      <c r="AC747" s="1" t="s">
        <v>3189</v>
      </c>
      <c r="AD747" s="2"/>
      <c r="AE747" s="3" t="s">
        <v>3161</v>
      </c>
      <c r="BC747" s="1">
        <f t="shared" si="37"/>
        <v>0</v>
      </c>
    </row>
    <row r="748" spans="1:59" s="1" customFormat="1" ht="15" x14ac:dyDescent="0.25">
      <c r="A748" s="1" t="s">
        <v>4602</v>
      </c>
      <c r="D748" s="2"/>
      <c r="E748" s="2"/>
      <c r="H748" s="1" t="s">
        <v>3158</v>
      </c>
      <c r="I748" s="1" t="s">
        <v>1736</v>
      </c>
      <c r="J748" s="1" t="s">
        <v>1737</v>
      </c>
      <c r="M748" s="18" t="s">
        <v>1738</v>
      </c>
      <c r="N748" s="18"/>
      <c r="AD748" s="2"/>
      <c r="AE748" s="3"/>
    </row>
    <row r="749" spans="1:59" s="1" customFormat="1" ht="15" x14ac:dyDescent="0.25">
      <c r="D749" s="2"/>
      <c r="E749" s="2"/>
      <c r="H749" s="1" t="s">
        <v>3158</v>
      </c>
      <c r="I749" s="1" t="s">
        <v>1374</v>
      </c>
      <c r="J749" s="1" t="s">
        <v>4297</v>
      </c>
      <c r="M749" s="18"/>
      <c r="N749" s="18"/>
      <c r="AD749" s="2"/>
      <c r="AE749" s="3"/>
      <c r="AT749" s="1" t="s">
        <v>3162</v>
      </c>
      <c r="BC749" s="1">
        <f t="shared" ref="BC749:BC762" si="38">COUNTA(AG749:BB749)</f>
        <v>1</v>
      </c>
    </row>
    <row r="750" spans="1:59" s="1" customFormat="1" ht="15" x14ac:dyDescent="0.25">
      <c r="D750" s="6"/>
      <c r="E750" s="2"/>
      <c r="H750" s="1" t="s">
        <v>481</v>
      </c>
      <c r="I750" s="1" t="s">
        <v>4462</v>
      </c>
      <c r="J750" s="1" t="s">
        <v>4899</v>
      </c>
      <c r="M750" s="18"/>
      <c r="N750" s="18"/>
      <c r="AD750" s="2" t="s">
        <v>3064</v>
      </c>
      <c r="AE750" s="3"/>
      <c r="BC750" s="1">
        <f t="shared" si="38"/>
        <v>0</v>
      </c>
    </row>
    <row r="751" spans="1:59" s="1" customFormat="1" ht="15" x14ac:dyDescent="0.25">
      <c r="D751" s="2"/>
      <c r="E751" s="2"/>
      <c r="H751" s="1" t="s">
        <v>3158</v>
      </c>
      <c r="I751" s="1" t="s">
        <v>1739</v>
      </c>
      <c r="J751" s="1" t="s">
        <v>1740</v>
      </c>
      <c r="L751" s="1" t="s">
        <v>1741</v>
      </c>
      <c r="M751" s="18"/>
      <c r="N751" s="18"/>
      <c r="O751" s="1" t="s">
        <v>1742</v>
      </c>
      <c r="P751" s="1" t="s">
        <v>3192</v>
      </c>
      <c r="Q751" s="1" t="s">
        <v>296</v>
      </c>
      <c r="R751" s="1">
        <v>85118</v>
      </c>
      <c r="AB751" s="2"/>
      <c r="AC751" s="3"/>
      <c r="BC751" s="1">
        <f t="shared" si="38"/>
        <v>0</v>
      </c>
    </row>
    <row r="752" spans="1:59" s="1" customFormat="1" ht="15" x14ac:dyDescent="0.25">
      <c r="D752" s="2"/>
      <c r="E752" s="2"/>
      <c r="H752" s="1" t="s">
        <v>481</v>
      </c>
      <c r="I752" s="1" t="s">
        <v>1739</v>
      </c>
      <c r="J752" s="1" t="s">
        <v>1743</v>
      </c>
      <c r="L752" s="1" t="s">
        <v>1741</v>
      </c>
      <c r="M752" s="18"/>
      <c r="N752" s="18"/>
      <c r="O752" s="1" t="s">
        <v>1742</v>
      </c>
      <c r="P752" s="1" t="s">
        <v>3192</v>
      </c>
      <c r="Q752" s="1" t="s">
        <v>296</v>
      </c>
      <c r="R752" s="1">
        <v>85118</v>
      </c>
      <c r="AB752" s="2"/>
      <c r="AC752" s="3"/>
      <c r="BC752" s="1">
        <f t="shared" si="38"/>
        <v>0</v>
      </c>
    </row>
    <row r="753" spans="1:55" s="1" customFormat="1" ht="15" x14ac:dyDescent="0.25">
      <c r="D753" s="2"/>
      <c r="E753" s="2"/>
      <c r="H753" s="1" t="s">
        <v>481</v>
      </c>
      <c r="I753" s="1" t="s">
        <v>4553</v>
      </c>
      <c r="J753" s="1" t="s">
        <v>1726</v>
      </c>
      <c r="M753" s="18"/>
      <c r="N753" s="18"/>
      <c r="AD753" s="1" t="s">
        <v>4552</v>
      </c>
      <c r="AE753" s="3"/>
      <c r="BC753" s="1">
        <f t="shared" si="38"/>
        <v>0</v>
      </c>
    </row>
    <row r="754" spans="1:55" s="1" customFormat="1" ht="15" x14ac:dyDescent="0.25">
      <c r="D754" s="2"/>
      <c r="E754" s="2"/>
      <c r="H754" s="1" t="s">
        <v>481</v>
      </c>
      <c r="I754" s="1" t="s">
        <v>1744</v>
      </c>
      <c r="J754" s="1" t="s">
        <v>3082</v>
      </c>
      <c r="L754" s="1" t="s">
        <v>1745</v>
      </c>
      <c r="M754" s="18" t="s">
        <v>3266</v>
      </c>
      <c r="N754" s="18"/>
      <c r="O754" s="1" t="s">
        <v>1746</v>
      </c>
      <c r="P754" s="1" t="s">
        <v>488</v>
      </c>
      <c r="Q754" s="1" t="s">
        <v>296</v>
      </c>
      <c r="R754" s="1">
        <v>85208</v>
      </c>
      <c r="S754" s="1" t="s">
        <v>4213</v>
      </c>
      <c r="AD754" s="2"/>
      <c r="AE754" s="3"/>
      <c r="AF754" s="1" t="s">
        <v>2388</v>
      </c>
      <c r="BC754" s="1">
        <f t="shared" si="38"/>
        <v>0</v>
      </c>
    </row>
    <row r="755" spans="1:55" s="1" customFormat="1" ht="15" x14ac:dyDescent="0.25">
      <c r="D755" s="2"/>
      <c r="E755" s="2"/>
      <c r="H755" s="1" t="s">
        <v>481</v>
      </c>
      <c r="I755" s="1" t="s">
        <v>1679</v>
      </c>
      <c r="J755" s="1" t="s">
        <v>649</v>
      </c>
      <c r="M755" s="18"/>
      <c r="N755" s="18"/>
      <c r="AD755" s="2"/>
      <c r="AE755" s="3"/>
      <c r="AW755" s="1" t="s">
        <v>3162</v>
      </c>
      <c r="BC755" s="1">
        <f t="shared" si="38"/>
        <v>1</v>
      </c>
    </row>
    <row r="756" spans="1:55" s="1" customFormat="1" ht="15" x14ac:dyDescent="0.25">
      <c r="D756" s="2"/>
      <c r="E756" s="2"/>
      <c r="H756" s="1" t="s">
        <v>3158</v>
      </c>
      <c r="I756" s="1" t="s">
        <v>4989</v>
      </c>
      <c r="J756" s="1" t="s">
        <v>1055</v>
      </c>
      <c r="M756" s="18" t="s">
        <v>3142</v>
      </c>
      <c r="N756" s="18"/>
      <c r="S756" s="1" t="s">
        <v>4213</v>
      </c>
      <c r="AB756" s="2"/>
      <c r="AC756" s="3"/>
      <c r="BC756" s="1">
        <f t="shared" si="38"/>
        <v>0</v>
      </c>
    </row>
    <row r="757" spans="1:55" s="1" customFormat="1" ht="15" x14ac:dyDescent="0.25">
      <c r="D757" s="2"/>
      <c r="E757" s="2"/>
      <c r="H757" s="1" t="s">
        <v>481</v>
      </c>
      <c r="I757" s="1" t="s">
        <v>3754</v>
      </c>
      <c r="J757" s="1" t="s">
        <v>3755</v>
      </c>
      <c r="L757" s="1" t="s">
        <v>3756</v>
      </c>
      <c r="M757" s="18" t="s">
        <v>486</v>
      </c>
      <c r="N757" s="18"/>
      <c r="O757" s="1" t="s">
        <v>3757</v>
      </c>
      <c r="P757" s="1" t="s">
        <v>488</v>
      </c>
      <c r="Q757" s="1" t="s">
        <v>296</v>
      </c>
      <c r="R757" s="1">
        <v>85213</v>
      </c>
      <c r="AB757" s="2"/>
      <c r="AC757" s="3" t="s">
        <v>3161</v>
      </c>
      <c r="BC757" s="1">
        <f t="shared" si="38"/>
        <v>0</v>
      </c>
    </row>
    <row r="758" spans="1:55" s="1" customFormat="1" ht="15" x14ac:dyDescent="0.25">
      <c r="A758" s="8"/>
      <c r="B758" s="8"/>
      <c r="C758" s="14">
        <v>43125</v>
      </c>
      <c r="D758" s="6">
        <v>42768</v>
      </c>
      <c r="E758" s="2"/>
      <c r="F758" s="1" t="s">
        <v>4712</v>
      </c>
      <c r="H758" s="1" t="s">
        <v>3158</v>
      </c>
      <c r="I758" s="1" t="s">
        <v>4786</v>
      </c>
      <c r="J758" s="1" t="s">
        <v>1590</v>
      </c>
      <c r="L758" s="1" t="s">
        <v>3585</v>
      </c>
      <c r="M758" s="18"/>
      <c r="N758" s="18"/>
      <c r="O758" s="1" t="s">
        <v>3586</v>
      </c>
      <c r="P758" s="1" t="s">
        <v>3587</v>
      </c>
      <c r="Q758" s="1" t="s">
        <v>1936</v>
      </c>
      <c r="R758" s="1">
        <v>56171</v>
      </c>
      <c r="AB758" s="2"/>
      <c r="AC758" s="3"/>
      <c r="AR758" s="1" t="s">
        <v>3162</v>
      </c>
      <c r="AS758" s="1" t="s">
        <v>3158</v>
      </c>
      <c r="AT758" s="1" t="s">
        <v>3158</v>
      </c>
      <c r="BC758" s="1">
        <f t="shared" si="38"/>
        <v>3</v>
      </c>
    </row>
    <row r="759" spans="1:55" s="1" customFormat="1" ht="15" x14ac:dyDescent="0.25">
      <c r="D759" s="2"/>
      <c r="E759" s="2"/>
      <c r="F759" s="2"/>
      <c r="G759" s="1" t="s">
        <v>3162</v>
      </c>
      <c r="H759" s="1" t="s">
        <v>3158</v>
      </c>
      <c r="I759" s="1" t="s">
        <v>3083</v>
      </c>
      <c r="J759" s="1" t="s">
        <v>3084</v>
      </c>
      <c r="L759" s="1" t="s">
        <v>3086</v>
      </c>
      <c r="M759" s="18" t="s">
        <v>3085</v>
      </c>
      <c r="N759" s="18"/>
      <c r="O759" s="1" t="s">
        <v>1903</v>
      </c>
      <c r="P759" s="1" t="s">
        <v>488</v>
      </c>
      <c r="Q759" s="1" t="s">
        <v>296</v>
      </c>
      <c r="R759" s="1">
        <v>85213</v>
      </c>
      <c r="S759" s="1" t="s">
        <v>4712</v>
      </c>
      <c r="AD759" s="2"/>
      <c r="AE759" s="3"/>
      <c r="AF759" s="1" t="s">
        <v>2568</v>
      </c>
      <c r="BC759" s="1">
        <f t="shared" si="38"/>
        <v>0</v>
      </c>
    </row>
    <row r="760" spans="1:55" s="1" customFormat="1" ht="15" x14ac:dyDescent="0.25">
      <c r="D760" s="2"/>
      <c r="E760" s="2"/>
      <c r="F760" s="2"/>
      <c r="G760" s="1" t="s">
        <v>3162</v>
      </c>
      <c r="H760" s="1" t="s">
        <v>481</v>
      </c>
      <c r="I760" s="1" t="s">
        <v>3083</v>
      </c>
      <c r="J760" s="1" t="s">
        <v>3087</v>
      </c>
      <c r="L760" s="1" t="s">
        <v>3086</v>
      </c>
      <c r="M760" s="18" t="s">
        <v>3085</v>
      </c>
      <c r="N760" s="18"/>
      <c r="O760" s="1" t="s">
        <v>1903</v>
      </c>
      <c r="P760" s="1" t="s">
        <v>488</v>
      </c>
      <c r="Q760" s="1" t="s">
        <v>296</v>
      </c>
      <c r="R760" s="1">
        <v>85213</v>
      </c>
      <c r="S760" s="1" t="s">
        <v>4213</v>
      </c>
      <c r="AD760" s="2"/>
      <c r="AE760" s="3"/>
      <c r="AF760" s="1" t="s">
        <v>2564</v>
      </c>
      <c r="BC760" s="1">
        <f t="shared" si="38"/>
        <v>0</v>
      </c>
    </row>
    <row r="761" spans="1:55" s="1" customFormat="1" ht="15" x14ac:dyDescent="0.25">
      <c r="D761" s="2"/>
      <c r="E761" s="2"/>
      <c r="H761" s="1" t="s">
        <v>481</v>
      </c>
      <c r="I761" s="1" t="s">
        <v>835</v>
      </c>
      <c r="J761" s="1" t="s">
        <v>4560</v>
      </c>
      <c r="M761" s="18"/>
      <c r="N761" s="18"/>
      <c r="AD761" s="1" t="s">
        <v>3393</v>
      </c>
      <c r="AE761" s="3"/>
      <c r="BC761" s="1">
        <f t="shared" si="38"/>
        <v>0</v>
      </c>
    </row>
    <row r="762" spans="1:55" s="1" customFormat="1" ht="15" x14ac:dyDescent="0.25">
      <c r="D762" s="2"/>
      <c r="E762" s="2"/>
      <c r="G762" s="1" t="s">
        <v>3161</v>
      </c>
      <c r="H762" s="1" t="s">
        <v>481</v>
      </c>
      <c r="I762" s="1" t="s">
        <v>3758</v>
      </c>
      <c r="J762" s="1" t="s">
        <v>1554</v>
      </c>
      <c r="L762" s="1" t="s">
        <v>3759</v>
      </c>
      <c r="M762" s="18" t="s">
        <v>869</v>
      </c>
      <c r="N762" s="18"/>
      <c r="O762" s="1" t="s">
        <v>3760</v>
      </c>
      <c r="P762" s="1" t="s">
        <v>488</v>
      </c>
      <c r="Q762" s="1" t="s">
        <v>296</v>
      </c>
      <c r="R762" s="1">
        <v>85205</v>
      </c>
      <c r="AD762" s="2"/>
      <c r="AE762" s="3"/>
      <c r="BC762" s="1">
        <f t="shared" si="38"/>
        <v>0</v>
      </c>
    </row>
    <row r="763" spans="1:55" s="1" customFormat="1" ht="15" x14ac:dyDescent="0.25">
      <c r="A763" s="1" t="s">
        <v>4602</v>
      </c>
      <c r="D763" s="2"/>
      <c r="E763" s="2"/>
      <c r="H763" s="1" t="s">
        <v>481</v>
      </c>
      <c r="I763" s="1" t="s">
        <v>3088</v>
      </c>
      <c r="J763" s="1" t="s">
        <v>3089</v>
      </c>
      <c r="L763" s="1" t="s">
        <v>3091</v>
      </c>
      <c r="M763" s="18" t="s">
        <v>3090</v>
      </c>
      <c r="N763" s="18"/>
      <c r="O763" s="1" t="s">
        <v>1925</v>
      </c>
      <c r="P763" s="1" t="s">
        <v>3192</v>
      </c>
      <c r="Q763" s="1" t="s">
        <v>296</v>
      </c>
      <c r="R763" s="1">
        <v>85118</v>
      </c>
      <c r="AB763" s="1" t="s">
        <v>3175</v>
      </c>
      <c r="AC763" s="1" t="s">
        <v>3161</v>
      </c>
      <c r="AD763" s="2"/>
      <c r="AE763" s="3" t="s">
        <v>3161</v>
      </c>
    </row>
    <row r="764" spans="1:55" s="1" customFormat="1" ht="15" x14ac:dyDescent="0.25">
      <c r="A764" s="1" t="s">
        <v>4602</v>
      </c>
      <c r="D764" s="2"/>
      <c r="E764" s="2"/>
      <c r="H764" s="1" t="s">
        <v>3158</v>
      </c>
      <c r="I764" s="1" t="s">
        <v>3088</v>
      </c>
      <c r="J764" s="1" t="s">
        <v>371</v>
      </c>
      <c r="L764" s="1" t="s">
        <v>3091</v>
      </c>
      <c r="M764" s="18" t="s">
        <v>3090</v>
      </c>
      <c r="N764" s="18"/>
      <c r="O764" s="1" t="s">
        <v>1925</v>
      </c>
      <c r="P764" s="1" t="s">
        <v>3192</v>
      </c>
      <c r="Q764" s="1" t="s">
        <v>296</v>
      </c>
      <c r="R764" s="1">
        <v>85118</v>
      </c>
      <c r="AB764" s="1" t="s">
        <v>3175</v>
      </c>
      <c r="AC764" s="1" t="s">
        <v>3092</v>
      </c>
      <c r="AD764" s="2"/>
      <c r="AE764" s="3" t="s">
        <v>3161</v>
      </c>
    </row>
    <row r="765" spans="1:55" s="1" customFormat="1" ht="15" x14ac:dyDescent="0.25">
      <c r="D765" s="2"/>
      <c r="E765" s="2"/>
      <c r="H765" s="1" t="s">
        <v>481</v>
      </c>
      <c r="I765" s="1" t="s">
        <v>257</v>
      </c>
      <c r="J765" s="1" t="s">
        <v>786</v>
      </c>
      <c r="M765" s="18"/>
      <c r="N765" s="18"/>
      <c r="AD765" s="1" t="s">
        <v>263</v>
      </c>
      <c r="AE765" s="3"/>
      <c r="AZ765" s="1" t="s">
        <v>3162</v>
      </c>
      <c r="BA765" s="1" t="s">
        <v>3162</v>
      </c>
      <c r="BC765" s="1">
        <f t="shared" ref="BC765:BC810" si="39">COUNTA(AG765:BB765)</f>
        <v>2</v>
      </c>
    </row>
    <row r="766" spans="1:55" s="1" customFormat="1" ht="15" x14ac:dyDescent="0.25">
      <c r="D766" s="2"/>
      <c r="E766" s="2"/>
      <c r="H766" s="1" t="s">
        <v>3158</v>
      </c>
      <c r="I766" s="1" t="s">
        <v>2818</v>
      </c>
      <c r="J766" s="1" t="s">
        <v>2406</v>
      </c>
      <c r="M766" s="18"/>
      <c r="N766" s="18"/>
      <c r="AB766" s="1" t="s">
        <v>3175</v>
      </c>
      <c r="AD766" s="2" t="s">
        <v>4788</v>
      </c>
      <c r="AE766" s="3"/>
      <c r="BC766" s="1">
        <f t="shared" si="39"/>
        <v>0</v>
      </c>
    </row>
    <row r="767" spans="1:55" s="1" customFormat="1" ht="15" x14ac:dyDescent="0.25">
      <c r="D767" s="2"/>
      <c r="E767" s="2"/>
      <c r="H767" s="1" t="s">
        <v>481</v>
      </c>
      <c r="I767" s="1" t="s">
        <v>1898</v>
      </c>
      <c r="J767" s="1" t="s">
        <v>1532</v>
      </c>
      <c r="L767" s="1" t="s">
        <v>4927</v>
      </c>
      <c r="M767" s="18" t="s">
        <v>2658</v>
      </c>
      <c r="N767" s="18"/>
      <c r="O767" s="1" t="s">
        <v>4928</v>
      </c>
      <c r="P767" s="1" t="s">
        <v>488</v>
      </c>
      <c r="Q767" s="1" t="s">
        <v>296</v>
      </c>
      <c r="R767" s="1">
        <v>85205</v>
      </c>
      <c r="S767" s="1" t="s">
        <v>4213</v>
      </c>
      <c r="AD767" s="2" t="s">
        <v>4625</v>
      </c>
      <c r="AE767" s="3"/>
      <c r="AF767" s="1" t="s">
        <v>2564</v>
      </c>
      <c r="BC767" s="1">
        <f t="shared" si="39"/>
        <v>0</v>
      </c>
    </row>
    <row r="768" spans="1:55" s="1" customFormat="1" ht="15" x14ac:dyDescent="0.25">
      <c r="D768" s="2"/>
      <c r="E768" s="2"/>
      <c r="I768" s="1" t="s">
        <v>3293</v>
      </c>
      <c r="J768" s="1" t="s">
        <v>1023</v>
      </c>
      <c r="M768" s="18"/>
      <c r="N768" s="18"/>
      <c r="AE768" s="3"/>
      <c r="AJ768" s="1" t="s">
        <v>3162</v>
      </c>
      <c r="BC768" s="1">
        <f t="shared" si="39"/>
        <v>1</v>
      </c>
    </row>
    <row r="769" spans="1:67" s="1" customFormat="1" ht="15" x14ac:dyDescent="0.25">
      <c r="D769" s="2"/>
      <c r="E769" s="2"/>
      <c r="I769" s="1" t="s">
        <v>3293</v>
      </c>
      <c r="J769" s="1" t="s">
        <v>3294</v>
      </c>
      <c r="M769" s="18"/>
      <c r="N769" s="18"/>
      <c r="AE769" s="3"/>
      <c r="AJ769" s="1" t="s">
        <v>3162</v>
      </c>
      <c r="BC769" s="1">
        <f t="shared" si="39"/>
        <v>1</v>
      </c>
    </row>
    <row r="770" spans="1:67" s="1" customFormat="1" ht="15" x14ac:dyDescent="0.25">
      <c r="D770" s="2"/>
      <c r="E770" s="2"/>
      <c r="H770" s="1" t="s">
        <v>3158</v>
      </c>
      <c r="I770" s="1" t="s">
        <v>3762</v>
      </c>
      <c r="J770" s="1" t="s">
        <v>3763</v>
      </c>
      <c r="L770" s="1" t="s">
        <v>1029</v>
      </c>
      <c r="M770" s="18" t="s">
        <v>1205</v>
      </c>
      <c r="N770" s="18"/>
      <c r="O770" s="1" t="s">
        <v>1030</v>
      </c>
      <c r="P770" s="1" t="s">
        <v>488</v>
      </c>
      <c r="Q770" s="1" t="s">
        <v>296</v>
      </c>
      <c r="R770" s="1">
        <v>85207</v>
      </c>
      <c r="AB770" s="2"/>
      <c r="AC770" s="3"/>
      <c r="BC770" s="1">
        <f t="shared" si="39"/>
        <v>0</v>
      </c>
    </row>
    <row r="771" spans="1:67" s="1" customFormat="1" ht="15" x14ac:dyDescent="0.25">
      <c r="D771" s="2"/>
      <c r="E771" s="2"/>
      <c r="H771" s="1" t="s">
        <v>3158</v>
      </c>
      <c r="I771" s="1" t="s">
        <v>3764</v>
      </c>
      <c r="J771" s="1" t="s">
        <v>3765</v>
      </c>
      <c r="M771" s="18" t="s">
        <v>3766</v>
      </c>
      <c r="N771" s="18"/>
      <c r="S771" s="1" t="s">
        <v>4213</v>
      </c>
      <c r="AD771" s="2"/>
      <c r="AE771" s="3"/>
      <c r="AF771" s="1" t="s">
        <v>2564</v>
      </c>
      <c r="BC771" s="1">
        <f t="shared" si="39"/>
        <v>0</v>
      </c>
    </row>
    <row r="772" spans="1:67" s="1" customFormat="1" ht="15" x14ac:dyDescent="0.25">
      <c r="D772" s="2"/>
      <c r="E772" s="2"/>
      <c r="H772" s="1" t="s">
        <v>481</v>
      </c>
      <c r="I772" s="1" t="s">
        <v>1385</v>
      </c>
      <c r="J772" s="1" t="s">
        <v>1236</v>
      </c>
      <c r="M772" s="18"/>
      <c r="N772" s="18"/>
      <c r="AD772" s="2"/>
      <c r="AE772" s="3"/>
      <c r="AV772" s="1" t="s">
        <v>3162</v>
      </c>
      <c r="AW772" s="1" t="s">
        <v>3162</v>
      </c>
      <c r="AX772" s="1" t="s">
        <v>3162</v>
      </c>
      <c r="BC772" s="1">
        <f t="shared" si="39"/>
        <v>3</v>
      </c>
    </row>
    <row r="773" spans="1:67" s="1" customFormat="1" ht="15" x14ac:dyDescent="0.25">
      <c r="D773" s="2"/>
      <c r="E773" s="2"/>
      <c r="H773" s="1" t="s">
        <v>481</v>
      </c>
      <c r="I773" s="1" t="s">
        <v>3767</v>
      </c>
      <c r="J773" s="1" t="s">
        <v>3768</v>
      </c>
      <c r="L773" s="1" t="s">
        <v>3769</v>
      </c>
      <c r="M773" s="18" t="s">
        <v>3771</v>
      </c>
      <c r="N773" s="18"/>
      <c r="O773" s="1" t="s">
        <v>3770</v>
      </c>
      <c r="P773" s="1" t="s">
        <v>488</v>
      </c>
      <c r="Q773" s="1" t="s">
        <v>296</v>
      </c>
      <c r="R773" s="1">
        <v>85205</v>
      </c>
      <c r="S773" s="1" t="s">
        <v>4213</v>
      </c>
      <c r="AD773" s="2"/>
      <c r="AE773" s="3"/>
      <c r="AF773" s="1" t="s">
        <v>2564</v>
      </c>
      <c r="BC773" s="1">
        <f t="shared" si="39"/>
        <v>0</v>
      </c>
    </row>
    <row r="774" spans="1:67" s="1" customFormat="1" ht="15" x14ac:dyDescent="0.25">
      <c r="D774" s="2"/>
      <c r="E774" s="2"/>
      <c r="H774" s="1" t="s">
        <v>3158</v>
      </c>
      <c r="I774" s="1" t="s">
        <v>3282</v>
      </c>
      <c r="J774" s="1" t="s">
        <v>4430</v>
      </c>
      <c r="M774" s="18"/>
      <c r="N774" s="18"/>
      <c r="AD774" s="2"/>
      <c r="AE774" s="3"/>
      <c r="AH774" s="1" t="s">
        <v>3162</v>
      </c>
      <c r="BC774" s="1">
        <f t="shared" si="39"/>
        <v>1</v>
      </c>
    </row>
    <row r="775" spans="1:67" s="1" customFormat="1" ht="15" x14ac:dyDescent="0.25">
      <c r="D775" s="2"/>
      <c r="E775" s="2"/>
      <c r="H775" s="1" t="s">
        <v>3158</v>
      </c>
      <c r="I775" s="1" t="s">
        <v>223</v>
      </c>
      <c r="J775" s="1" t="s">
        <v>3389</v>
      </c>
      <c r="M775" s="18"/>
      <c r="N775" s="18"/>
      <c r="AD775" s="2"/>
      <c r="AE775" s="3"/>
      <c r="AX775" s="1" t="s">
        <v>3162</v>
      </c>
      <c r="BC775" s="1">
        <f t="shared" si="39"/>
        <v>1</v>
      </c>
    </row>
    <row r="776" spans="1:67" s="1" customFormat="1" ht="15" x14ac:dyDescent="0.25">
      <c r="D776" s="2"/>
      <c r="E776" s="2"/>
      <c r="H776" s="1" t="s">
        <v>3158</v>
      </c>
      <c r="I776" s="1" t="s">
        <v>3772</v>
      </c>
      <c r="J776" s="1" t="s">
        <v>2161</v>
      </c>
      <c r="L776" s="1" t="s">
        <v>3773</v>
      </c>
      <c r="M776" s="18" t="s">
        <v>3775</v>
      </c>
      <c r="N776" s="18"/>
      <c r="O776" s="1" t="s">
        <v>3774</v>
      </c>
      <c r="P776" s="1" t="s">
        <v>488</v>
      </c>
      <c r="Q776" s="1" t="s">
        <v>296</v>
      </c>
      <c r="R776" s="1">
        <v>85209</v>
      </c>
      <c r="S776" s="1" t="s">
        <v>4712</v>
      </c>
      <c r="AD776" s="2"/>
      <c r="AE776" s="3"/>
      <c r="AF776" s="1" t="s">
        <v>2568</v>
      </c>
      <c r="BC776" s="1">
        <f t="shared" si="39"/>
        <v>0</v>
      </c>
    </row>
    <row r="777" spans="1:67" s="1" customFormat="1" ht="15" x14ac:dyDescent="0.25">
      <c r="D777" s="2"/>
      <c r="E777" s="2"/>
      <c r="H777" s="1" t="s">
        <v>481</v>
      </c>
      <c r="I777" s="1" t="s">
        <v>3772</v>
      </c>
      <c r="J777" s="1" t="s">
        <v>1761</v>
      </c>
      <c r="L777" s="1" t="s">
        <v>3773</v>
      </c>
      <c r="M777" s="18" t="s">
        <v>3775</v>
      </c>
      <c r="N777" s="18"/>
      <c r="O777" s="1" t="s">
        <v>3774</v>
      </c>
      <c r="P777" s="1" t="s">
        <v>488</v>
      </c>
      <c r="Q777" s="1" t="s">
        <v>296</v>
      </c>
      <c r="R777" s="1">
        <v>85209</v>
      </c>
      <c r="S777" s="1" t="s">
        <v>4213</v>
      </c>
      <c r="AD777" s="2"/>
      <c r="AE777" s="3"/>
      <c r="AF777" s="1" t="s">
        <v>2564</v>
      </c>
      <c r="BC777" s="1">
        <f t="shared" si="39"/>
        <v>0</v>
      </c>
    </row>
    <row r="778" spans="1:67" s="1" customFormat="1" ht="15" x14ac:dyDescent="0.25">
      <c r="D778" s="6"/>
      <c r="E778" s="2"/>
      <c r="F778" s="2"/>
      <c r="G778" s="1" t="s">
        <v>3161</v>
      </c>
      <c r="H778" s="1" t="s">
        <v>3158</v>
      </c>
      <c r="I778" s="1" t="s">
        <v>2795</v>
      </c>
      <c r="J778" s="1" t="s">
        <v>1748</v>
      </c>
      <c r="L778" s="1" t="s">
        <v>2261</v>
      </c>
      <c r="M778" s="18" t="s">
        <v>2798</v>
      </c>
      <c r="N778" s="18"/>
      <c r="O778" s="1" t="s">
        <v>1347</v>
      </c>
      <c r="P778" s="1" t="s">
        <v>488</v>
      </c>
      <c r="Q778" s="1" t="s">
        <v>296</v>
      </c>
      <c r="R778" s="1">
        <v>85206</v>
      </c>
      <c r="S778" s="1" t="s">
        <v>4213</v>
      </c>
      <c r="AA778" s="1" t="s">
        <v>2797</v>
      </c>
      <c r="AD778" s="2"/>
      <c r="AE778" s="3"/>
      <c r="AF778" s="1" t="s">
        <v>2388</v>
      </c>
      <c r="BC778" s="1">
        <f t="shared" si="39"/>
        <v>0</v>
      </c>
    </row>
    <row r="779" spans="1:67" s="1" customFormat="1" ht="15" x14ac:dyDescent="0.25">
      <c r="D779" s="2"/>
      <c r="E779" s="2"/>
      <c r="G779" s="1" t="s">
        <v>3161</v>
      </c>
      <c r="H779" s="1" t="s">
        <v>481</v>
      </c>
      <c r="I779" s="1" t="s">
        <v>3776</v>
      </c>
      <c r="J779" s="1" t="s">
        <v>2152</v>
      </c>
      <c r="L779" s="1" t="s">
        <v>3777</v>
      </c>
      <c r="M779" s="4" t="s">
        <v>2069</v>
      </c>
      <c r="N779" s="4"/>
      <c r="O779" s="1" t="s">
        <v>3778</v>
      </c>
      <c r="P779" s="1" t="s">
        <v>3779</v>
      </c>
      <c r="Q779" s="1" t="s">
        <v>2449</v>
      </c>
      <c r="R779" s="1">
        <v>92545</v>
      </c>
      <c r="S779" s="1" t="s">
        <v>4712</v>
      </c>
      <c r="U779" s="1">
        <v>0</v>
      </c>
      <c r="AA779" s="1" t="s">
        <v>2068</v>
      </c>
      <c r="AB779" s="2"/>
      <c r="AC779" s="3"/>
      <c r="AG779" s="1" t="s">
        <v>3162</v>
      </c>
      <c r="BC779" s="1">
        <f t="shared" si="39"/>
        <v>1</v>
      </c>
    </row>
    <row r="780" spans="1:67" s="1" customFormat="1" ht="15" x14ac:dyDescent="0.25">
      <c r="D780" s="2"/>
      <c r="E780" s="2"/>
      <c r="G780" s="1" t="s">
        <v>3161</v>
      </c>
      <c r="H780" s="1" t="s">
        <v>3158</v>
      </c>
      <c r="I780" s="1" t="s">
        <v>3776</v>
      </c>
      <c r="J780" s="1" t="s">
        <v>3268</v>
      </c>
      <c r="L780" s="1" t="s">
        <v>3777</v>
      </c>
      <c r="M780" s="18" t="s">
        <v>4407</v>
      </c>
      <c r="N780" s="18"/>
      <c r="O780" s="1" t="s">
        <v>3778</v>
      </c>
      <c r="P780" s="1" t="s">
        <v>3779</v>
      </c>
      <c r="Q780" s="1" t="s">
        <v>2449</v>
      </c>
      <c r="R780" s="1">
        <v>92545</v>
      </c>
      <c r="S780" s="1" t="s">
        <v>4213</v>
      </c>
      <c r="T780" s="1" t="s">
        <v>4712</v>
      </c>
      <c r="U780" s="1">
        <v>0</v>
      </c>
      <c r="AB780" s="2"/>
      <c r="AC780" s="3"/>
      <c r="AG780" s="1" t="s">
        <v>3162</v>
      </c>
      <c r="BC780" s="1">
        <f t="shared" si="39"/>
        <v>1</v>
      </c>
    </row>
    <row r="781" spans="1:67" s="1" customFormat="1" ht="15" x14ac:dyDescent="0.25">
      <c r="D781" s="2"/>
      <c r="E781" s="2"/>
      <c r="H781" s="1" t="s">
        <v>3158</v>
      </c>
      <c r="I781" s="1" t="s">
        <v>1283</v>
      </c>
      <c r="J781" s="1" t="s">
        <v>2623</v>
      </c>
      <c r="L781" s="1" t="s">
        <v>3681</v>
      </c>
      <c r="M781" s="18"/>
      <c r="N781" s="18"/>
      <c r="O781" s="1" t="s">
        <v>3680</v>
      </c>
      <c r="P781" s="1" t="s">
        <v>488</v>
      </c>
      <c r="Q781" s="1" t="s">
        <v>296</v>
      </c>
      <c r="R781" s="1">
        <v>85215</v>
      </c>
      <c r="AD781" s="2" t="s">
        <v>2624</v>
      </c>
      <c r="AE781" s="3"/>
      <c r="BC781" s="1">
        <f t="shared" si="39"/>
        <v>0</v>
      </c>
    </row>
    <row r="782" spans="1:67" s="1" customFormat="1" ht="15" x14ac:dyDescent="0.25">
      <c r="E782" s="2"/>
      <c r="G782" s="1" t="s">
        <v>3161</v>
      </c>
      <c r="H782" s="1" t="s">
        <v>3158</v>
      </c>
      <c r="I782" s="1" t="s">
        <v>3099</v>
      </c>
      <c r="J782" s="1" t="s">
        <v>903</v>
      </c>
      <c r="L782" s="1" t="s">
        <v>3100</v>
      </c>
      <c r="M782" s="18" t="s">
        <v>3565</v>
      </c>
      <c r="N782" s="18"/>
      <c r="O782" s="1" t="s">
        <v>3102</v>
      </c>
      <c r="P782" s="1" t="s">
        <v>488</v>
      </c>
      <c r="Q782" s="1" t="s">
        <v>296</v>
      </c>
      <c r="R782" s="1">
        <v>85204</v>
      </c>
      <c r="S782" s="1" t="s">
        <v>4213</v>
      </c>
      <c r="Y782" s="1" t="s">
        <v>3093</v>
      </c>
      <c r="Z782" s="1" t="s">
        <v>3161</v>
      </c>
      <c r="AA782" s="2" t="s">
        <v>5160</v>
      </c>
      <c r="AB782" s="3" t="s">
        <v>3161</v>
      </c>
      <c r="AC782" s="1" t="s">
        <v>1760</v>
      </c>
      <c r="BC782" s="1">
        <f t="shared" si="39"/>
        <v>0</v>
      </c>
    </row>
    <row r="783" spans="1:67" s="1" customFormat="1" ht="15" x14ac:dyDescent="0.25">
      <c r="A783" s="1" t="s">
        <v>1061</v>
      </c>
      <c r="D783" s="2"/>
      <c r="E783" s="2"/>
      <c r="G783" s="1" t="s">
        <v>3161</v>
      </c>
      <c r="H783" s="1" t="s">
        <v>3158</v>
      </c>
      <c r="I783" s="1" t="s">
        <v>4188</v>
      </c>
      <c r="J783" s="1" t="s">
        <v>633</v>
      </c>
      <c r="L783" s="1" t="s">
        <v>4189</v>
      </c>
      <c r="M783" s="18" t="s">
        <v>4191</v>
      </c>
      <c r="N783" s="18"/>
      <c r="O783" s="1" t="s">
        <v>4190</v>
      </c>
      <c r="P783" s="1" t="s">
        <v>488</v>
      </c>
      <c r="Q783" s="1" t="s">
        <v>296</v>
      </c>
      <c r="R783" s="1">
        <v>85208</v>
      </c>
      <c r="S783" s="1" t="s">
        <v>4213</v>
      </c>
      <c r="AD783" s="2"/>
      <c r="AE783" s="3"/>
      <c r="AF783" s="1" t="s">
        <v>2388</v>
      </c>
      <c r="BC783" s="1">
        <f t="shared" si="39"/>
        <v>0</v>
      </c>
    </row>
    <row r="784" spans="1:67" s="1" customFormat="1" ht="15" x14ac:dyDescent="0.25">
      <c r="D784" s="2"/>
      <c r="E784" s="2"/>
      <c r="H784" s="1" t="s">
        <v>3158</v>
      </c>
      <c r="I784" s="1" t="s">
        <v>6</v>
      </c>
      <c r="J784" s="1" t="s">
        <v>3311</v>
      </c>
      <c r="L784" s="1" t="s">
        <v>4192</v>
      </c>
      <c r="M784" s="18" t="s">
        <v>4194</v>
      </c>
      <c r="N784" s="18"/>
      <c r="O784" s="1" t="s">
        <v>4193</v>
      </c>
      <c r="P784" s="1" t="s">
        <v>488</v>
      </c>
      <c r="Q784" s="1" t="s">
        <v>296</v>
      </c>
      <c r="R784" s="1">
        <v>85201</v>
      </c>
      <c r="S784" s="1" t="s">
        <v>4213</v>
      </c>
      <c r="T784" s="1" t="s">
        <v>4712</v>
      </c>
      <c r="AB784" s="1" t="s">
        <v>3175</v>
      </c>
      <c r="AC784" s="1" t="s">
        <v>3161</v>
      </c>
      <c r="AD784" s="1" t="s">
        <v>4053</v>
      </c>
      <c r="AE784" s="3" t="s">
        <v>3161</v>
      </c>
      <c r="AF784" s="1" t="s">
        <v>2388</v>
      </c>
      <c r="BC784" s="1">
        <f t="shared" si="39"/>
        <v>0</v>
      </c>
      <c r="BF784" s="1" t="s">
        <v>4712</v>
      </c>
      <c r="BG784" s="1" t="s">
        <v>4712</v>
      </c>
      <c r="BI784" s="1" t="s">
        <v>4712</v>
      </c>
      <c r="BL784" s="1" t="s">
        <v>4712</v>
      </c>
      <c r="BM784" s="1" t="s">
        <v>4712</v>
      </c>
      <c r="BN784" s="1" t="s">
        <v>4712</v>
      </c>
      <c r="BO784" s="1" t="s">
        <v>4712</v>
      </c>
    </row>
    <row r="785" spans="1:58" s="1" customFormat="1" ht="15" x14ac:dyDescent="0.25">
      <c r="D785" s="2"/>
      <c r="E785" s="2"/>
      <c r="H785" s="1" t="s">
        <v>481</v>
      </c>
      <c r="I785" s="1" t="s">
        <v>4195</v>
      </c>
      <c r="J785" s="1" t="s">
        <v>4196</v>
      </c>
      <c r="M785" s="18" t="s">
        <v>3874</v>
      </c>
      <c r="N785" s="18"/>
      <c r="S785" s="1" t="s">
        <v>4213</v>
      </c>
      <c r="AD785" s="2" t="s">
        <v>1536</v>
      </c>
      <c r="AE785" s="3"/>
      <c r="AF785" s="1" t="s">
        <v>2388</v>
      </c>
      <c r="BC785" s="1">
        <f t="shared" si="39"/>
        <v>0</v>
      </c>
      <c r="BF785" s="1" t="s">
        <v>4712</v>
      </c>
    </row>
    <row r="786" spans="1:58" s="1" customFormat="1" ht="15" x14ac:dyDescent="0.25">
      <c r="A786" s="6">
        <v>42761</v>
      </c>
      <c r="B786" s="8"/>
      <c r="D786" s="6">
        <v>42761</v>
      </c>
      <c r="E786" s="2"/>
      <c r="F786" s="2"/>
      <c r="H786" s="1" t="s">
        <v>481</v>
      </c>
      <c r="I786" s="1" t="s">
        <v>2666</v>
      </c>
      <c r="J786" s="1" t="s">
        <v>3611</v>
      </c>
      <c r="M786" s="18"/>
      <c r="N786" s="18"/>
      <c r="O786" s="1" t="s">
        <v>2349</v>
      </c>
      <c r="P786" s="1" t="s">
        <v>1842</v>
      </c>
      <c r="Q786" s="1" t="s">
        <v>615</v>
      </c>
      <c r="R786" s="1">
        <v>49935</v>
      </c>
      <c r="AD786" s="2" t="s">
        <v>2373</v>
      </c>
      <c r="AE786" s="3"/>
      <c r="BC786" s="1">
        <f t="shared" si="39"/>
        <v>0</v>
      </c>
    </row>
    <row r="787" spans="1:58" s="1" customFormat="1" ht="15" x14ac:dyDescent="0.25">
      <c r="A787" s="29" t="s">
        <v>2005</v>
      </c>
      <c r="D787" s="29" t="s">
        <v>2005</v>
      </c>
      <c r="E787" s="2"/>
      <c r="G787" s="1" t="s">
        <v>3161</v>
      </c>
      <c r="H787" s="1" t="s">
        <v>3158</v>
      </c>
      <c r="I787" s="1" t="s">
        <v>4846</v>
      </c>
      <c r="J787" s="1" t="s">
        <v>2161</v>
      </c>
      <c r="L787" s="1" t="s">
        <v>842</v>
      </c>
      <c r="M787" s="4" t="s">
        <v>850</v>
      </c>
      <c r="N787" s="4"/>
      <c r="O787" s="1" t="s">
        <v>3592</v>
      </c>
      <c r="P787" s="1" t="s">
        <v>488</v>
      </c>
      <c r="Q787" s="1" t="s">
        <v>296</v>
      </c>
      <c r="R787" s="1">
        <v>85213</v>
      </c>
      <c r="S787" s="1" t="s">
        <v>4213</v>
      </c>
      <c r="AD787" s="2"/>
      <c r="AE787" s="3"/>
      <c r="AK787" s="1" t="s">
        <v>3162</v>
      </c>
      <c r="AL787" s="1" t="s">
        <v>3162</v>
      </c>
      <c r="AP787" s="1" t="s">
        <v>3162</v>
      </c>
      <c r="BC787" s="1">
        <f t="shared" si="39"/>
        <v>3</v>
      </c>
    </row>
    <row r="788" spans="1:58" s="1" customFormat="1" ht="15.6" x14ac:dyDescent="0.3">
      <c r="A788" s="8"/>
      <c r="D788" s="6"/>
      <c r="E788" s="2"/>
      <c r="F788" s="2"/>
      <c r="H788" s="1" t="s">
        <v>3158</v>
      </c>
      <c r="I788" s="1" t="s">
        <v>1467</v>
      </c>
      <c r="J788" s="1" t="s">
        <v>3311</v>
      </c>
      <c r="M788" s="27" t="s">
        <v>543</v>
      </c>
      <c r="N788" s="27"/>
      <c r="AD788" s="1" t="s">
        <v>1468</v>
      </c>
      <c r="AE788" s="3"/>
      <c r="AK788" s="1" t="s">
        <v>3162</v>
      </c>
      <c r="BC788" s="1">
        <f t="shared" si="39"/>
        <v>1</v>
      </c>
    </row>
    <row r="789" spans="1:58" s="1" customFormat="1" ht="15" x14ac:dyDescent="0.25">
      <c r="D789" s="2"/>
      <c r="E789" s="2"/>
      <c r="H789" s="1" t="s">
        <v>3158</v>
      </c>
      <c r="I789" s="1" t="s">
        <v>3875</v>
      </c>
      <c r="J789" s="1" t="s">
        <v>3876</v>
      </c>
      <c r="L789" s="1" t="s">
        <v>3877</v>
      </c>
      <c r="M789" s="18" t="s">
        <v>3878</v>
      </c>
      <c r="N789" s="18"/>
      <c r="S789" s="1" t="s">
        <v>4213</v>
      </c>
      <c r="AB789" s="1" t="s">
        <v>3175</v>
      </c>
      <c r="AC789" s="1" t="s">
        <v>3161</v>
      </c>
      <c r="AD789" s="2" t="s">
        <v>3879</v>
      </c>
      <c r="AE789" s="3" t="s">
        <v>3161</v>
      </c>
      <c r="AF789" s="1" t="s">
        <v>2564</v>
      </c>
      <c r="BC789" s="1">
        <f t="shared" si="39"/>
        <v>0</v>
      </c>
    </row>
    <row r="790" spans="1:58" s="1" customFormat="1" ht="15" x14ac:dyDescent="0.25">
      <c r="D790" s="2"/>
      <c r="E790" s="2"/>
      <c r="H790" s="1" t="s">
        <v>481</v>
      </c>
      <c r="I790" s="1" t="s">
        <v>1777</v>
      </c>
      <c r="J790" s="1" t="s">
        <v>116</v>
      </c>
      <c r="L790" s="1" t="s">
        <v>2264</v>
      </c>
      <c r="M790" s="18"/>
      <c r="N790" s="18"/>
      <c r="O790" s="1" t="s">
        <v>3810</v>
      </c>
      <c r="P790" s="1" t="s">
        <v>3811</v>
      </c>
      <c r="Q790" s="1" t="s">
        <v>3812</v>
      </c>
      <c r="R790" s="1">
        <v>59711</v>
      </c>
      <c r="AD790" s="2"/>
      <c r="AE790" s="3"/>
      <c r="BC790" s="1">
        <f t="shared" si="39"/>
        <v>0</v>
      </c>
    </row>
    <row r="791" spans="1:58" s="1" customFormat="1" ht="15" x14ac:dyDescent="0.25">
      <c r="D791" s="2"/>
      <c r="E791" s="2"/>
      <c r="H791" s="1" t="s">
        <v>3158</v>
      </c>
      <c r="I791" s="1" t="s">
        <v>1777</v>
      </c>
      <c r="J791" s="1" t="s">
        <v>1171</v>
      </c>
      <c r="L791" s="1" t="s">
        <v>2264</v>
      </c>
      <c r="M791" s="18"/>
      <c r="N791" s="18"/>
      <c r="O791" s="1" t="s">
        <v>777</v>
      </c>
      <c r="P791" s="1" t="s">
        <v>2703</v>
      </c>
      <c r="Q791" s="1" t="s">
        <v>296</v>
      </c>
      <c r="R791" s="1">
        <v>85194</v>
      </c>
      <c r="AD791" s="2"/>
      <c r="AE791" s="3"/>
      <c r="BC791" s="1">
        <f t="shared" si="39"/>
        <v>0</v>
      </c>
    </row>
    <row r="792" spans="1:58" s="1" customFormat="1" ht="15" x14ac:dyDescent="0.25">
      <c r="C792" s="14"/>
      <c r="D792" s="6"/>
      <c r="E792" s="2"/>
      <c r="H792" s="1" t="s">
        <v>481</v>
      </c>
      <c r="I792" s="1" t="s">
        <v>1445</v>
      </c>
      <c r="J792" s="1" t="s">
        <v>1446</v>
      </c>
      <c r="M792" s="18"/>
      <c r="N792" s="18"/>
      <c r="AD792" s="2"/>
      <c r="AE792" s="3"/>
      <c r="AK792" s="1" t="s">
        <v>1447</v>
      </c>
      <c r="AL792" s="1" t="s">
        <v>3162</v>
      </c>
      <c r="BC792" s="1">
        <f t="shared" si="39"/>
        <v>2</v>
      </c>
    </row>
    <row r="793" spans="1:58" s="1" customFormat="1" ht="15" x14ac:dyDescent="0.25">
      <c r="C793" s="14"/>
      <c r="D793" s="6"/>
      <c r="E793" s="2"/>
      <c r="H793" s="1" t="s">
        <v>3158</v>
      </c>
      <c r="I793" s="1" t="s">
        <v>1445</v>
      </c>
      <c r="J793" s="1" t="s">
        <v>1451</v>
      </c>
      <c r="M793" s="18"/>
      <c r="N793" s="18"/>
      <c r="AD793" s="2"/>
      <c r="AE793" s="3"/>
      <c r="AK793" s="1" t="s">
        <v>3162</v>
      </c>
      <c r="BC793" s="1">
        <f t="shared" si="39"/>
        <v>1</v>
      </c>
    </row>
    <row r="794" spans="1:58" s="1" customFormat="1" ht="15" x14ac:dyDescent="0.25">
      <c r="D794" s="2"/>
      <c r="E794" s="2"/>
      <c r="H794" s="1" t="s">
        <v>3158</v>
      </c>
      <c r="I794" s="1" t="s">
        <v>844</v>
      </c>
      <c r="J794" s="1" t="s">
        <v>879</v>
      </c>
      <c r="M794" s="18" t="s">
        <v>845</v>
      </c>
      <c r="N794" s="18"/>
      <c r="S794" s="1" t="s">
        <v>4213</v>
      </c>
      <c r="AD794" s="2"/>
      <c r="AE794" s="3"/>
      <c r="BC794" s="1">
        <f t="shared" si="39"/>
        <v>0</v>
      </c>
    </row>
    <row r="795" spans="1:58" s="1" customFormat="1" ht="15" x14ac:dyDescent="0.25">
      <c r="D795" s="2"/>
      <c r="E795" s="2"/>
      <c r="H795" s="1" t="s">
        <v>481</v>
      </c>
      <c r="I795" s="1" t="s">
        <v>3880</v>
      </c>
      <c r="J795" s="1" t="s">
        <v>3881</v>
      </c>
      <c r="L795" s="1" t="s">
        <v>3882</v>
      </c>
      <c r="M795" s="18" t="s">
        <v>3884</v>
      </c>
      <c r="N795" s="18"/>
      <c r="O795" s="1" t="s">
        <v>3883</v>
      </c>
      <c r="P795" s="1" t="s">
        <v>3182</v>
      </c>
      <c r="Q795" s="1" t="s">
        <v>296</v>
      </c>
      <c r="S795" s="1" t="s">
        <v>4213</v>
      </c>
      <c r="AD795" s="2"/>
      <c r="AE795" s="3"/>
      <c r="AF795" s="1" t="s">
        <v>2564</v>
      </c>
      <c r="BC795" s="1">
        <f t="shared" si="39"/>
        <v>0</v>
      </c>
    </row>
    <row r="796" spans="1:58" s="1" customFormat="1" ht="15" x14ac:dyDescent="0.25">
      <c r="D796" s="2"/>
      <c r="E796" s="2"/>
      <c r="H796" s="1" t="s">
        <v>481</v>
      </c>
      <c r="I796" s="1" t="s">
        <v>3885</v>
      </c>
      <c r="J796" s="1" t="s">
        <v>3194</v>
      </c>
      <c r="M796" s="18" t="s">
        <v>3886</v>
      </c>
      <c r="N796" s="18"/>
      <c r="S796" s="1" t="s">
        <v>4213</v>
      </c>
      <c r="AD796" s="2"/>
      <c r="AE796" s="3"/>
      <c r="AF796" s="1" t="s">
        <v>2564</v>
      </c>
      <c r="BC796" s="1">
        <f t="shared" si="39"/>
        <v>0</v>
      </c>
    </row>
    <row r="797" spans="1:58" s="1" customFormat="1" ht="15" x14ac:dyDescent="0.25">
      <c r="D797" s="2"/>
      <c r="E797" s="2"/>
      <c r="G797" s="1" t="s">
        <v>3162</v>
      </c>
      <c r="H797" s="1" t="s">
        <v>481</v>
      </c>
      <c r="I797" s="1" t="s">
        <v>3887</v>
      </c>
      <c r="J797" s="1" t="s">
        <v>3888</v>
      </c>
      <c r="L797" s="1" t="s">
        <v>3889</v>
      </c>
      <c r="M797" s="18" t="s">
        <v>2964</v>
      </c>
      <c r="N797" s="18"/>
      <c r="O797" s="1" t="s">
        <v>3890</v>
      </c>
      <c r="P797" s="1" t="s">
        <v>3195</v>
      </c>
      <c r="Q797" s="1" t="s">
        <v>296</v>
      </c>
      <c r="R797" s="1">
        <v>85284</v>
      </c>
      <c r="S797" s="1" t="s">
        <v>4213</v>
      </c>
      <c r="AB797" s="1" t="s">
        <v>3175</v>
      </c>
      <c r="AD797" s="2"/>
      <c r="AE797" s="3"/>
      <c r="AF797" s="1" t="s">
        <v>2388</v>
      </c>
      <c r="BC797" s="1">
        <f t="shared" si="39"/>
        <v>0</v>
      </c>
    </row>
    <row r="798" spans="1:58" s="1" customFormat="1" ht="15" x14ac:dyDescent="0.25">
      <c r="D798" s="2"/>
      <c r="E798" s="2"/>
      <c r="G798" s="1" t="s">
        <v>3162</v>
      </c>
      <c r="H798" s="1" t="s">
        <v>3158</v>
      </c>
      <c r="I798" s="1" t="s">
        <v>3887</v>
      </c>
      <c r="J798" s="1" t="s">
        <v>3891</v>
      </c>
      <c r="L798" s="1" t="s">
        <v>3892</v>
      </c>
      <c r="M798" s="18" t="s">
        <v>3893</v>
      </c>
      <c r="N798" s="18"/>
      <c r="O798" s="1" t="s">
        <v>3890</v>
      </c>
      <c r="P798" s="1" t="s">
        <v>3195</v>
      </c>
      <c r="Q798" s="1" t="s">
        <v>296</v>
      </c>
      <c r="R798" s="1">
        <v>85284</v>
      </c>
      <c r="S798" s="1" t="s">
        <v>4213</v>
      </c>
      <c r="AD798" s="2"/>
      <c r="AE798" s="3"/>
      <c r="AF798" s="1" t="s">
        <v>2388</v>
      </c>
      <c r="BC798" s="1">
        <f t="shared" si="39"/>
        <v>0</v>
      </c>
    </row>
    <row r="799" spans="1:58" s="1" customFormat="1" ht="15" x14ac:dyDescent="0.25">
      <c r="D799" s="2"/>
      <c r="E799" s="2"/>
      <c r="H799" s="1" t="s">
        <v>3158</v>
      </c>
      <c r="I799" s="1" t="s">
        <v>3894</v>
      </c>
      <c r="J799" s="1" t="s">
        <v>3895</v>
      </c>
      <c r="L799" s="1" t="s">
        <v>3896</v>
      </c>
      <c r="M799" s="18" t="s">
        <v>3898</v>
      </c>
      <c r="N799" s="18"/>
      <c r="O799" s="1" t="s">
        <v>3897</v>
      </c>
      <c r="P799" s="1" t="s">
        <v>488</v>
      </c>
      <c r="Q799" s="1" t="s">
        <v>296</v>
      </c>
      <c r="R799" s="1">
        <v>85206</v>
      </c>
      <c r="S799" s="1" t="s">
        <v>4213</v>
      </c>
      <c r="AD799" s="2"/>
      <c r="AE799" s="3"/>
      <c r="AF799" s="1" t="s">
        <v>2388</v>
      </c>
      <c r="BC799" s="1">
        <f t="shared" si="39"/>
        <v>0</v>
      </c>
    </row>
    <row r="800" spans="1:58" s="1" customFormat="1" ht="15" x14ac:dyDescent="0.25">
      <c r="D800" s="2"/>
      <c r="E800" s="2"/>
      <c r="H800" s="1" t="s">
        <v>481</v>
      </c>
      <c r="I800" s="1" t="s">
        <v>779</v>
      </c>
      <c r="J800" s="1" t="s">
        <v>786</v>
      </c>
      <c r="M800" s="18"/>
      <c r="N800" s="18"/>
      <c r="AD800" s="2"/>
      <c r="AE800" s="3"/>
      <c r="BC800" s="1">
        <f t="shared" si="39"/>
        <v>0</v>
      </c>
    </row>
    <row r="801" spans="1:78" s="1" customFormat="1" ht="15" x14ac:dyDescent="0.25">
      <c r="D801" s="2"/>
      <c r="E801" s="2"/>
      <c r="G801" s="1" t="s">
        <v>3161</v>
      </c>
      <c r="H801" s="1" t="s">
        <v>481</v>
      </c>
      <c r="I801" s="1" t="s">
        <v>3899</v>
      </c>
      <c r="J801" s="1" t="s">
        <v>3900</v>
      </c>
      <c r="L801" s="1" t="s">
        <v>3901</v>
      </c>
      <c r="M801" s="18" t="s">
        <v>4594</v>
      </c>
      <c r="N801" s="18"/>
      <c r="O801" s="1" t="s">
        <v>3902</v>
      </c>
      <c r="P801" s="1" t="s">
        <v>488</v>
      </c>
      <c r="Q801" s="1" t="s">
        <v>296</v>
      </c>
      <c r="R801" s="1">
        <v>85206</v>
      </c>
      <c r="S801" s="1" t="s">
        <v>4213</v>
      </c>
      <c r="AD801" s="2" t="s">
        <v>4595</v>
      </c>
      <c r="AE801" s="3"/>
      <c r="AF801" s="1" t="s">
        <v>2564</v>
      </c>
      <c r="BC801" s="1">
        <f t="shared" si="39"/>
        <v>0</v>
      </c>
    </row>
    <row r="802" spans="1:78" s="1" customFormat="1" ht="15" x14ac:dyDescent="0.25">
      <c r="D802" s="2"/>
      <c r="E802" s="2"/>
      <c r="H802" s="1" t="s">
        <v>3158</v>
      </c>
      <c r="I802" s="1" t="s">
        <v>3664</v>
      </c>
      <c r="J802" s="1" t="s">
        <v>3665</v>
      </c>
      <c r="L802" s="1" t="s">
        <v>3673</v>
      </c>
      <c r="M802" s="18" t="s">
        <v>3704</v>
      </c>
      <c r="N802" s="18"/>
      <c r="O802" s="1" t="s">
        <v>3674</v>
      </c>
      <c r="P802" s="1" t="s">
        <v>488</v>
      </c>
      <c r="Q802" s="1" t="s">
        <v>296</v>
      </c>
      <c r="R802" s="1">
        <v>85212</v>
      </c>
      <c r="S802" s="1" t="s">
        <v>4213</v>
      </c>
      <c r="AB802" s="1" t="s">
        <v>3160</v>
      </c>
      <c r="AC802" s="1" t="s">
        <v>3161</v>
      </c>
      <c r="AD802" s="2"/>
      <c r="AE802" s="3" t="s">
        <v>3161</v>
      </c>
      <c r="AF802" s="1" t="s">
        <v>2564</v>
      </c>
      <c r="BC802" s="1">
        <f t="shared" si="39"/>
        <v>0</v>
      </c>
    </row>
    <row r="803" spans="1:78" s="1" customFormat="1" ht="15" x14ac:dyDescent="0.25">
      <c r="D803" s="2"/>
      <c r="E803" s="2"/>
      <c r="H803" s="1" t="s">
        <v>481</v>
      </c>
      <c r="I803" s="1" t="s">
        <v>3664</v>
      </c>
      <c r="J803" s="1" t="s">
        <v>3105</v>
      </c>
      <c r="L803" s="1" t="s">
        <v>3673</v>
      </c>
      <c r="M803" s="18" t="s">
        <v>3704</v>
      </c>
      <c r="N803" s="18"/>
      <c r="O803" s="1" t="s">
        <v>3674</v>
      </c>
      <c r="P803" s="1" t="s">
        <v>488</v>
      </c>
      <c r="Q803" s="1" t="s">
        <v>296</v>
      </c>
      <c r="R803" s="1">
        <v>85212</v>
      </c>
      <c r="S803" s="1" t="s">
        <v>4712</v>
      </c>
      <c r="AB803" s="1" t="s">
        <v>3160</v>
      </c>
      <c r="AC803" s="1" t="s">
        <v>3705</v>
      </c>
      <c r="AD803" s="2"/>
      <c r="AE803" s="3" t="s">
        <v>3161</v>
      </c>
      <c r="AF803" s="1" t="s">
        <v>2568</v>
      </c>
      <c r="BC803" s="1">
        <f t="shared" si="39"/>
        <v>0</v>
      </c>
    </row>
    <row r="804" spans="1:78" s="1" customFormat="1" ht="15" x14ac:dyDescent="0.25">
      <c r="C804" s="14"/>
      <c r="D804" s="6"/>
      <c r="E804" s="2"/>
      <c r="H804" s="1" t="s">
        <v>3158</v>
      </c>
      <c r="I804" s="1" t="s">
        <v>3664</v>
      </c>
      <c r="J804" s="1" t="s">
        <v>2447</v>
      </c>
      <c r="M804" s="18"/>
      <c r="N804" s="18"/>
      <c r="AD804" s="2"/>
      <c r="AE804" s="3"/>
      <c r="AV804" s="1" t="s">
        <v>3162</v>
      </c>
      <c r="BC804" s="1">
        <f t="shared" si="39"/>
        <v>1</v>
      </c>
    </row>
    <row r="805" spans="1:78" s="1" customFormat="1" ht="15" x14ac:dyDescent="0.25">
      <c r="A805" s="8"/>
      <c r="D805" s="6"/>
      <c r="E805" s="2"/>
      <c r="H805" s="1" t="s">
        <v>481</v>
      </c>
      <c r="I805" s="1" t="s">
        <v>2283</v>
      </c>
      <c r="J805" s="1" t="s">
        <v>4210</v>
      </c>
      <c r="M805" s="18" t="s">
        <v>4211</v>
      </c>
      <c r="N805" s="18"/>
      <c r="S805" s="1" t="s">
        <v>4213</v>
      </c>
      <c r="BC805" s="1">
        <f t="shared" si="39"/>
        <v>0</v>
      </c>
      <c r="BD805" s="3"/>
    </row>
    <row r="806" spans="1:78" s="1" customFormat="1" ht="15" x14ac:dyDescent="0.25">
      <c r="D806" s="2"/>
      <c r="E806" s="2"/>
      <c r="H806" s="1" t="s">
        <v>3158</v>
      </c>
      <c r="I806" s="1" t="s">
        <v>2283</v>
      </c>
      <c r="J806" s="1" t="s">
        <v>436</v>
      </c>
      <c r="L806" s="1" t="s">
        <v>2284</v>
      </c>
      <c r="M806" s="18" t="s">
        <v>2640</v>
      </c>
      <c r="N806" s="18"/>
      <c r="O806" s="1" t="s">
        <v>2285</v>
      </c>
      <c r="P806" s="1" t="s">
        <v>488</v>
      </c>
      <c r="Q806" s="1" t="s">
        <v>296</v>
      </c>
      <c r="R806" s="1">
        <v>85207</v>
      </c>
      <c r="S806" s="1" t="s">
        <v>4213</v>
      </c>
      <c r="AD806" s="2"/>
      <c r="AE806" s="3"/>
      <c r="AF806" s="1" t="s">
        <v>2568</v>
      </c>
      <c r="AW806" s="1" t="s">
        <v>3162</v>
      </c>
      <c r="BC806" s="1">
        <f t="shared" si="39"/>
        <v>1</v>
      </c>
    </row>
    <row r="807" spans="1:78" s="1" customFormat="1" ht="15" x14ac:dyDescent="0.25">
      <c r="D807" s="2"/>
      <c r="E807" s="2"/>
      <c r="H807" s="1" t="s">
        <v>481</v>
      </c>
      <c r="I807" s="1" t="s">
        <v>2283</v>
      </c>
      <c r="J807" s="1" t="s">
        <v>4008</v>
      </c>
      <c r="L807" s="1" t="s">
        <v>2284</v>
      </c>
      <c r="M807" s="18" t="s">
        <v>2640</v>
      </c>
      <c r="N807" s="18"/>
      <c r="O807" s="1" t="s">
        <v>2285</v>
      </c>
      <c r="P807" s="1" t="s">
        <v>488</v>
      </c>
      <c r="Q807" s="1" t="s">
        <v>296</v>
      </c>
      <c r="R807" s="1">
        <v>85207</v>
      </c>
      <c r="S807" s="1" t="s">
        <v>4712</v>
      </c>
      <c r="AD807" s="2"/>
      <c r="AE807" s="3"/>
      <c r="AF807" s="1" t="s">
        <v>2564</v>
      </c>
      <c r="AW807" s="1" t="s">
        <v>3162</v>
      </c>
      <c r="BC807" s="1">
        <f t="shared" si="39"/>
        <v>1</v>
      </c>
    </row>
    <row r="808" spans="1:78" s="1" customFormat="1" ht="15" x14ac:dyDescent="0.25">
      <c r="D808" s="2"/>
      <c r="E808" s="2"/>
      <c r="H808" s="1" t="s">
        <v>3158</v>
      </c>
      <c r="I808" s="1" t="s">
        <v>3706</v>
      </c>
      <c r="J808" s="1" t="s">
        <v>2961</v>
      </c>
      <c r="M808" s="18" t="s">
        <v>5002</v>
      </c>
      <c r="N808" s="18"/>
      <c r="S808" s="1" t="s">
        <v>4213</v>
      </c>
      <c r="T808" s="1" t="s">
        <v>4712</v>
      </c>
      <c r="AD808" s="2"/>
      <c r="AE808" s="3"/>
      <c r="BC808" s="1">
        <f t="shared" si="39"/>
        <v>0</v>
      </c>
    </row>
    <row r="809" spans="1:78" s="1" customFormat="1" ht="15" x14ac:dyDescent="0.25">
      <c r="C809" s="14"/>
      <c r="D809" s="6"/>
      <c r="E809" s="2"/>
      <c r="H809" s="1" t="s">
        <v>481</v>
      </c>
      <c r="I809" s="1" t="s">
        <v>2777</v>
      </c>
      <c r="J809" s="1" t="s">
        <v>2778</v>
      </c>
      <c r="M809" s="18"/>
      <c r="N809" s="18"/>
      <c r="AD809" s="2"/>
      <c r="AE809" s="3"/>
      <c r="AP809" s="1" t="s">
        <v>3158</v>
      </c>
      <c r="AR809" s="1" t="s">
        <v>3162</v>
      </c>
      <c r="BC809" s="1">
        <f t="shared" si="39"/>
        <v>2</v>
      </c>
    </row>
    <row r="810" spans="1:78" s="1" customFormat="1" ht="15" x14ac:dyDescent="0.25">
      <c r="D810" s="2"/>
      <c r="E810" s="2"/>
      <c r="H810" s="1" t="s">
        <v>481</v>
      </c>
      <c r="I810" s="1" t="s">
        <v>5003</v>
      </c>
      <c r="J810" s="1" t="s">
        <v>5004</v>
      </c>
      <c r="M810" s="18"/>
      <c r="N810" s="18"/>
      <c r="AB810" s="1" t="s">
        <v>297</v>
      </c>
      <c r="AD810" s="2"/>
      <c r="AE810" s="3"/>
      <c r="BC810" s="1">
        <f t="shared" si="39"/>
        <v>0</v>
      </c>
    </row>
    <row r="811" spans="1:78" s="1" customFormat="1" ht="15" x14ac:dyDescent="0.25">
      <c r="A811" s="1" t="s">
        <v>4602</v>
      </c>
      <c r="D811" s="2"/>
      <c r="E811" s="2"/>
      <c r="H811" s="1" t="s">
        <v>3158</v>
      </c>
      <c r="I811" s="1" t="s">
        <v>3106</v>
      </c>
      <c r="J811" s="1" t="s">
        <v>3107</v>
      </c>
      <c r="L811" s="1" t="s">
        <v>2150</v>
      </c>
      <c r="M811" s="18" t="s">
        <v>3846</v>
      </c>
      <c r="N811" s="18"/>
      <c r="O811" s="1" t="s">
        <v>2543</v>
      </c>
      <c r="P811" s="1" t="s">
        <v>488</v>
      </c>
      <c r="Q811" s="1" t="s">
        <v>296</v>
      </c>
      <c r="R811" s="1">
        <v>85213</v>
      </c>
      <c r="AB811" s="1" t="s">
        <v>3196</v>
      </c>
      <c r="AC811" s="1" t="s">
        <v>3161</v>
      </c>
      <c r="AD811" s="1" t="s">
        <v>998</v>
      </c>
      <c r="AE811" s="3" t="s">
        <v>3161</v>
      </c>
      <c r="BF811" s="1" t="s">
        <v>4712</v>
      </c>
      <c r="BG811" s="1" t="s">
        <v>4712</v>
      </c>
      <c r="BH811" s="1" t="s">
        <v>4712</v>
      </c>
      <c r="BS811" s="1" t="s">
        <v>4712</v>
      </c>
      <c r="BZ811" s="1" t="s">
        <v>4712</v>
      </c>
    </row>
    <row r="812" spans="1:78" s="1" customFormat="1" ht="15" x14ac:dyDescent="0.25">
      <c r="D812" s="2"/>
      <c r="E812" s="2"/>
      <c r="H812" s="1" t="s">
        <v>3158</v>
      </c>
      <c r="I812" s="1" t="s">
        <v>4960</v>
      </c>
      <c r="J812" s="1" t="s">
        <v>788</v>
      </c>
      <c r="L812" s="1" t="s">
        <v>4958</v>
      </c>
      <c r="M812" s="18"/>
      <c r="N812" s="18"/>
      <c r="O812" s="1" t="s">
        <v>4959</v>
      </c>
      <c r="P812" s="1" t="s">
        <v>488</v>
      </c>
      <c r="Q812" s="1" t="s">
        <v>296</v>
      </c>
      <c r="R812" s="1">
        <v>85209</v>
      </c>
      <c r="AD812" s="1" t="s">
        <v>4957</v>
      </c>
      <c r="BB812" s="1" t="s">
        <v>3162</v>
      </c>
      <c r="BC812" s="1">
        <f t="shared" ref="BC812:BC841" si="40">COUNTA(AG812:BB812)</f>
        <v>1</v>
      </c>
    </row>
    <row r="813" spans="1:78" s="1" customFormat="1" ht="15" x14ac:dyDescent="0.25">
      <c r="C813" s="14"/>
      <c r="D813" s="6"/>
      <c r="E813" s="2"/>
      <c r="H813" s="1" t="s">
        <v>3158</v>
      </c>
      <c r="I813" s="1" t="s">
        <v>1485</v>
      </c>
      <c r="J813" s="1" t="s">
        <v>1486</v>
      </c>
      <c r="M813" s="18"/>
      <c r="N813" s="18"/>
      <c r="AD813" s="2"/>
      <c r="AE813" s="3"/>
      <c r="AM813" s="1" t="s">
        <v>3162</v>
      </c>
      <c r="BC813" s="1">
        <f t="shared" si="40"/>
        <v>1</v>
      </c>
    </row>
    <row r="814" spans="1:78" s="1" customFormat="1" ht="15" x14ac:dyDescent="0.25">
      <c r="C814" s="14"/>
      <c r="D814" s="6"/>
      <c r="E814" s="2"/>
      <c r="H814" s="1" t="s">
        <v>481</v>
      </c>
      <c r="I814" s="1" t="s">
        <v>1485</v>
      </c>
      <c r="J814" s="1" t="s">
        <v>1484</v>
      </c>
      <c r="M814" s="18"/>
      <c r="N814" s="18"/>
      <c r="AD814" s="2"/>
      <c r="AE814" s="3"/>
      <c r="AM814" s="1" t="s">
        <v>3162</v>
      </c>
      <c r="BC814" s="1">
        <f t="shared" si="40"/>
        <v>1</v>
      </c>
    </row>
    <row r="815" spans="1:78" s="1" customFormat="1" ht="15" x14ac:dyDescent="0.25">
      <c r="A815" s="8"/>
      <c r="B815" s="8"/>
      <c r="C815" s="14">
        <v>43055</v>
      </c>
      <c r="D815" s="6">
        <v>42705</v>
      </c>
      <c r="E815" s="2"/>
      <c r="H815" s="1" t="s">
        <v>3158</v>
      </c>
      <c r="I815" s="1" t="s">
        <v>4625</v>
      </c>
      <c r="J815" s="1" t="s">
        <v>4593</v>
      </c>
      <c r="L815" s="1" t="s">
        <v>666</v>
      </c>
      <c r="M815" s="18" t="s">
        <v>2555</v>
      </c>
      <c r="N815" s="18"/>
      <c r="O815" s="1" t="s">
        <v>668</v>
      </c>
      <c r="P815" s="1" t="s">
        <v>663</v>
      </c>
      <c r="Q815" s="1" t="s">
        <v>664</v>
      </c>
      <c r="R815" s="1" t="s">
        <v>665</v>
      </c>
      <c r="AD815" s="2" t="s">
        <v>97</v>
      </c>
      <c r="AE815" s="3" t="s">
        <v>3161</v>
      </c>
      <c r="AF815" s="1" t="s">
        <v>2564</v>
      </c>
      <c r="AI815" s="1" t="s">
        <v>481</v>
      </c>
      <c r="AK815" s="1" t="s">
        <v>481</v>
      </c>
      <c r="AN815" s="1" t="s">
        <v>481</v>
      </c>
      <c r="AT815" s="1" t="s">
        <v>481</v>
      </c>
      <c r="BB815" s="1" t="s">
        <v>481</v>
      </c>
      <c r="BC815" s="1">
        <f t="shared" si="40"/>
        <v>5</v>
      </c>
      <c r="BE815" s="1" t="s">
        <v>3594</v>
      </c>
      <c r="BF815" s="1" t="s">
        <v>4712</v>
      </c>
      <c r="BG815" s="1" t="s">
        <v>4712</v>
      </c>
      <c r="BH815" s="1" t="s">
        <v>4712</v>
      </c>
      <c r="BI815" s="1" t="s">
        <v>4712</v>
      </c>
      <c r="BP815" s="1" t="s">
        <v>4712</v>
      </c>
      <c r="BQ815" s="1" t="s">
        <v>4712</v>
      </c>
      <c r="BR815" s="1" t="s">
        <v>4712</v>
      </c>
    </row>
    <row r="816" spans="1:78" s="1" customFormat="1" ht="15" x14ac:dyDescent="0.25">
      <c r="D816" s="6"/>
      <c r="E816" s="2"/>
      <c r="H816" s="1" t="s">
        <v>481</v>
      </c>
      <c r="I816" s="1" t="s">
        <v>325</v>
      </c>
      <c r="J816" s="1" t="s">
        <v>3082</v>
      </c>
      <c r="M816" s="18"/>
      <c r="N816" s="18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1">
        <f t="shared" si="40"/>
        <v>0</v>
      </c>
      <c r="BD816" s="3"/>
    </row>
    <row r="817" spans="1:70" s="1" customFormat="1" ht="15" x14ac:dyDescent="0.25">
      <c r="D817" s="6"/>
      <c r="E817" s="2"/>
      <c r="H817" s="1" t="s">
        <v>3158</v>
      </c>
      <c r="I817" s="1" t="s">
        <v>325</v>
      </c>
      <c r="J817" s="1" t="s">
        <v>4464</v>
      </c>
      <c r="M817" s="18"/>
      <c r="N817" s="18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1">
        <f t="shared" si="40"/>
        <v>0</v>
      </c>
      <c r="BD817" s="3"/>
    </row>
    <row r="818" spans="1:70" s="1" customFormat="1" ht="15" x14ac:dyDescent="0.25">
      <c r="D818" s="2"/>
      <c r="E818" s="2"/>
      <c r="G818" s="1" t="s">
        <v>3162</v>
      </c>
      <c r="H818" s="1" t="s">
        <v>481</v>
      </c>
      <c r="I818" s="1" t="s">
        <v>4341</v>
      </c>
      <c r="J818" s="1" t="s">
        <v>361</v>
      </c>
      <c r="L818" s="1" t="s">
        <v>5010</v>
      </c>
      <c r="M818" s="18"/>
      <c r="N818" s="18"/>
      <c r="O818" s="1" t="s">
        <v>2980</v>
      </c>
      <c r="P818" s="1" t="s">
        <v>488</v>
      </c>
      <c r="Q818" s="1" t="s">
        <v>296</v>
      </c>
      <c r="R818" s="1">
        <v>85206</v>
      </c>
      <c r="AB818" s="1" t="s">
        <v>3196</v>
      </c>
      <c r="AC818" s="1" t="s">
        <v>3189</v>
      </c>
      <c r="AD818" s="2"/>
      <c r="AE818" s="3"/>
      <c r="BC818" s="1">
        <f t="shared" si="40"/>
        <v>0</v>
      </c>
    </row>
    <row r="819" spans="1:70" s="1" customFormat="1" ht="15" x14ac:dyDescent="0.25">
      <c r="D819" s="2"/>
      <c r="E819" s="2"/>
      <c r="H819" s="1" t="s">
        <v>3158</v>
      </c>
      <c r="I819" s="1" t="s">
        <v>4341</v>
      </c>
      <c r="J819" s="1" t="s">
        <v>2981</v>
      </c>
      <c r="L819" s="1" t="s">
        <v>486</v>
      </c>
      <c r="M819" s="18"/>
      <c r="N819" s="18"/>
      <c r="O819" s="1" t="s">
        <v>2982</v>
      </c>
      <c r="P819" s="1" t="s">
        <v>5031</v>
      </c>
      <c r="Q819" s="1" t="s">
        <v>296</v>
      </c>
      <c r="R819" s="1" t="s">
        <v>486</v>
      </c>
      <c r="AD819" s="2"/>
      <c r="AE819" s="3"/>
      <c r="BC819" s="1">
        <f t="shared" si="40"/>
        <v>0</v>
      </c>
    </row>
    <row r="820" spans="1:70" s="1" customFormat="1" ht="15" x14ac:dyDescent="0.25">
      <c r="D820" s="2"/>
      <c r="E820" s="2"/>
      <c r="I820" s="1" t="s">
        <v>4341</v>
      </c>
      <c r="J820" s="1" t="s">
        <v>1494</v>
      </c>
      <c r="M820" s="18"/>
      <c r="N820" s="18"/>
      <c r="AD820" s="2"/>
      <c r="AE820" s="3"/>
      <c r="AM820" s="1" t="s">
        <v>3162</v>
      </c>
      <c r="BC820" s="1">
        <f t="shared" si="40"/>
        <v>1</v>
      </c>
    </row>
    <row r="821" spans="1:70" s="1" customFormat="1" ht="15" x14ac:dyDescent="0.25">
      <c r="D821" s="2"/>
      <c r="E821" s="2"/>
      <c r="G821" s="1" t="s">
        <v>3162</v>
      </c>
      <c r="H821" s="1" t="s">
        <v>3158</v>
      </c>
      <c r="I821" s="1" t="s">
        <v>4341</v>
      </c>
      <c r="J821" s="1" t="s">
        <v>2983</v>
      </c>
      <c r="L821" s="1" t="s">
        <v>5010</v>
      </c>
      <c r="M821" s="18"/>
      <c r="N821" s="18"/>
      <c r="O821" s="1" t="s">
        <v>2980</v>
      </c>
      <c r="P821" s="1" t="s">
        <v>488</v>
      </c>
      <c r="Q821" s="1" t="s">
        <v>296</v>
      </c>
      <c r="R821" s="1">
        <v>85206</v>
      </c>
      <c r="AB821" s="1" t="s">
        <v>3196</v>
      </c>
      <c r="AC821" s="1" t="s">
        <v>3189</v>
      </c>
      <c r="AD821" s="2"/>
      <c r="AE821" s="3"/>
      <c r="BC821" s="1">
        <f t="shared" si="40"/>
        <v>0</v>
      </c>
    </row>
    <row r="822" spans="1:70" s="1" customFormat="1" ht="15" x14ac:dyDescent="0.25">
      <c r="D822" s="2"/>
      <c r="E822" s="2"/>
      <c r="G822" s="1" t="s">
        <v>3161</v>
      </c>
      <c r="H822" s="1" t="s">
        <v>481</v>
      </c>
      <c r="I822" s="1" t="s">
        <v>4341</v>
      </c>
      <c r="J822" s="1" t="s">
        <v>3790</v>
      </c>
      <c r="L822" s="1" t="s">
        <v>2984</v>
      </c>
      <c r="M822" s="18"/>
      <c r="N822" s="18"/>
      <c r="O822" s="1" t="s">
        <v>2985</v>
      </c>
      <c r="P822" s="1" t="s">
        <v>3574</v>
      </c>
      <c r="Q822" s="1" t="s">
        <v>3575</v>
      </c>
      <c r="R822" s="1">
        <v>50677</v>
      </c>
      <c r="AD822" s="2"/>
      <c r="AE822" s="3"/>
      <c r="BC822" s="1">
        <f t="shared" si="40"/>
        <v>0</v>
      </c>
    </row>
    <row r="823" spans="1:70" s="1" customFormat="1" ht="15" x14ac:dyDescent="0.25">
      <c r="A823" s="8"/>
      <c r="B823" s="14">
        <v>43419</v>
      </c>
      <c r="C823" s="14">
        <v>43041</v>
      </c>
      <c r="D823" s="6"/>
      <c r="E823" s="2"/>
      <c r="H823" s="1" t="s">
        <v>481</v>
      </c>
      <c r="I823" s="1" t="s">
        <v>4341</v>
      </c>
      <c r="J823" s="1" t="s">
        <v>4951</v>
      </c>
      <c r="L823" s="1" t="s">
        <v>138</v>
      </c>
      <c r="M823" s="18" t="s">
        <v>2208</v>
      </c>
      <c r="N823" s="18"/>
      <c r="O823" s="1" t="s">
        <v>2204</v>
      </c>
      <c r="P823" s="1" t="s">
        <v>488</v>
      </c>
      <c r="Q823" s="1" t="s">
        <v>296</v>
      </c>
      <c r="R823" s="1">
        <v>85215</v>
      </c>
      <c r="S823" s="1" t="s">
        <v>4712</v>
      </c>
      <c r="AA823" s="1" t="s">
        <v>138</v>
      </c>
      <c r="AD823" s="1" t="s">
        <v>2206</v>
      </c>
      <c r="AE823" s="3"/>
      <c r="AG823" s="1" t="s">
        <v>481</v>
      </c>
      <c r="AH823" s="1" t="s">
        <v>481</v>
      </c>
      <c r="AI823" s="1" t="s">
        <v>481</v>
      </c>
      <c r="AJ823" s="1" t="s">
        <v>481</v>
      </c>
      <c r="AK823" s="1" t="s">
        <v>481</v>
      </c>
      <c r="AN823" s="1" t="s">
        <v>481</v>
      </c>
      <c r="AO823" s="1" t="s">
        <v>481</v>
      </c>
      <c r="AR823" s="1" t="s">
        <v>481</v>
      </c>
      <c r="AS823" s="1" t="s">
        <v>481</v>
      </c>
      <c r="AT823" s="1" t="s">
        <v>481</v>
      </c>
      <c r="AU823" s="1" t="s">
        <v>481</v>
      </c>
      <c r="AV823" s="1" t="s">
        <v>481</v>
      </c>
      <c r="AW823" s="1" t="s">
        <v>481</v>
      </c>
      <c r="AX823" s="1" t="s">
        <v>481</v>
      </c>
      <c r="BA823" s="1" t="s">
        <v>481</v>
      </c>
      <c r="BC823" s="1">
        <f t="shared" si="40"/>
        <v>15</v>
      </c>
    </row>
    <row r="824" spans="1:70" s="1" customFormat="1" ht="15" x14ac:dyDescent="0.25">
      <c r="B824" s="14">
        <v>43419</v>
      </c>
      <c r="C824" s="14">
        <v>43041</v>
      </c>
      <c r="D824" s="6"/>
      <c r="E824" s="2"/>
      <c r="H824" s="1" t="s">
        <v>3158</v>
      </c>
      <c r="I824" s="1" t="s">
        <v>2260</v>
      </c>
      <c r="J824" s="1" t="s">
        <v>577</v>
      </c>
      <c r="L824" s="1" t="s">
        <v>138</v>
      </c>
      <c r="M824" s="18" t="s">
        <v>2208</v>
      </c>
      <c r="N824" s="18"/>
      <c r="O824" s="1" t="s">
        <v>2204</v>
      </c>
      <c r="P824" s="1" t="s">
        <v>488</v>
      </c>
      <c r="Q824" s="1" t="s">
        <v>296</v>
      </c>
      <c r="R824" s="1">
        <v>85215</v>
      </c>
      <c r="S824" s="1" t="s">
        <v>4712</v>
      </c>
      <c r="AA824" s="1" t="s">
        <v>2207</v>
      </c>
      <c r="AD824" s="1" t="s">
        <v>4341</v>
      </c>
      <c r="AE824" s="3"/>
      <c r="AF824" s="1" t="s">
        <v>2388</v>
      </c>
      <c r="AG824" s="1" t="s">
        <v>481</v>
      </c>
      <c r="AH824" s="1" t="s">
        <v>481</v>
      </c>
      <c r="AI824" s="1" t="s">
        <v>481</v>
      </c>
      <c r="AJ824" s="1" t="s">
        <v>481</v>
      </c>
      <c r="AK824" s="1" t="s">
        <v>481</v>
      </c>
      <c r="AN824" s="1" t="s">
        <v>481</v>
      </c>
      <c r="AO824" s="1" t="s">
        <v>481</v>
      </c>
      <c r="AR824" s="1" t="s">
        <v>481</v>
      </c>
      <c r="AS824" s="1" t="s">
        <v>481</v>
      </c>
      <c r="AT824" s="1" t="s">
        <v>481</v>
      </c>
      <c r="AU824" s="1" t="s">
        <v>481</v>
      </c>
      <c r="AV824" s="1" t="s">
        <v>481</v>
      </c>
      <c r="AW824" s="1" t="s">
        <v>481</v>
      </c>
      <c r="AX824" s="1" t="s">
        <v>481</v>
      </c>
      <c r="BA824" s="1" t="s">
        <v>481</v>
      </c>
      <c r="BC824" s="1">
        <f t="shared" si="40"/>
        <v>15</v>
      </c>
    </row>
    <row r="825" spans="1:70" s="1" customFormat="1" ht="15" x14ac:dyDescent="0.25">
      <c r="D825" s="2"/>
      <c r="E825" s="2"/>
      <c r="H825" s="1" t="s">
        <v>3158</v>
      </c>
      <c r="I825" s="1" t="s">
        <v>3576</v>
      </c>
      <c r="J825" s="1" t="s">
        <v>3577</v>
      </c>
      <c r="M825" s="18" t="s">
        <v>3578</v>
      </c>
      <c r="N825" s="18"/>
      <c r="S825" s="1" t="s">
        <v>4213</v>
      </c>
      <c r="AD825" s="2"/>
      <c r="AE825" s="3"/>
      <c r="AF825" s="1" t="s">
        <v>2388</v>
      </c>
      <c r="BC825" s="1">
        <f t="shared" si="40"/>
        <v>0</v>
      </c>
    </row>
    <row r="826" spans="1:70" s="1" customFormat="1" ht="15" x14ac:dyDescent="0.25">
      <c r="D826" s="2"/>
      <c r="E826" s="2"/>
      <c r="G826" s="1" t="s">
        <v>3162</v>
      </c>
      <c r="H826" s="1" t="s">
        <v>481</v>
      </c>
      <c r="I826" s="1" t="s">
        <v>330</v>
      </c>
      <c r="J826" s="1" t="s">
        <v>904</v>
      </c>
      <c r="L826" s="1" t="s">
        <v>332</v>
      </c>
      <c r="M826" s="18" t="s">
        <v>5120</v>
      </c>
      <c r="N826" s="18"/>
      <c r="O826" s="1" t="s">
        <v>333</v>
      </c>
      <c r="P826" s="1" t="s">
        <v>5031</v>
      </c>
      <c r="Q826" s="1" t="s">
        <v>296</v>
      </c>
      <c r="R826" s="1">
        <v>85220</v>
      </c>
      <c r="S826" s="1" t="s">
        <v>4213</v>
      </c>
      <c r="U826" s="1">
        <v>1</v>
      </c>
      <c r="V826" s="1" t="s">
        <v>3357</v>
      </c>
      <c r="AD826" s="2" t="s">
        <v>826</v>
      </c>
      <c r="AE826" s="3" t="s">
        <v>3161</v>
      </c>
      <c r="AF826" s="1" t="s">
        <v>1771</v>
      </c>
      <c r="BC826" s="1">
        <f t="shared" si="40"/>
        <v>0</v>
      </c>
      <c r="BF826" s="1" t="s">
        <v>4712</v>
      </c>
      <c r="BG826" s="1" t="s">
        <v>4712</v>
      </c>
      <c r="BI826" s="1" t="s">
        <v>4712</v>
      </c>
      <c r="BJ826" s="1" t="s">
        <v>4712</v>
      </c>
      <c r="BK826" s="1" t="s">
        <v>4712</v>
      </c>
      <c r="BL826" s="1" t="s">
        <v>4712</v>
      </c>
      <c r="BM826" s="1" t="s">
        <v>4712</v>
      </c>
      <c r="BO826" s="1" t="s">
        <v>4712</v>
      </c>
      <c r="BP826" s="1" t="s">
        <v>4712</v>
      </c>
      <c r="BR826" s="1" t="s">
        <v>4712</v>
      </c>
    </row>
    <row r="827" spans="1:70" s="1" customFormat="1" ht="15" x14ac:dyDescent="0.25">
      <c r="A827" s="8"/>
      <c r="B827" s="14">
        <v>43419</v>
      </c>
      <c r="C827" s="14"/>
      <c r="D827" s="6"/>
      <c r="E827" s="2" t="s">
        <v>4712</v>
      </c>
      <c r="H827" s="1" t="s">
        <v>481</v>
      </c>
      <c r="I827" s="1" t="s">
        <v>3284</v>
      </c>
      <c r="J827" s="1" t="s">
        <v>1955</v>
      </c>
      <c r="L827" s="1" t="s">
        <v>3246</v>
      </c>
      <c r="M827" s="4" t="s">
        <v>3248</v>
      </c>
      <c r="N827" s="18"/>
      <c r="O827" s="1" t="s">
        <v>3247</v>
      </c>
      <c r="P827" s="1" t="s">
        <v>2700</v>
      </c>
      <c r="Q827" s="1" t="s">
        <v>296</v>
      </c>
      <c r="R827" s="1">
        <v>85132</v>
      </c>
      <c r="AH827" s="1" t="s">
        <v>3162</v>
      </c>
      <c r="AJ827" s="1" t="s">
        <v>3162</v>
      </c>
      <c r="AQ827" s="1" t="s">
        <v>3158</v>
      </c>
      <c r="AU827" s="1" t="s">
        <v>3162</v>
      </c>
      <c r="AW827" s="1" t="s">
        <v>3162</v>
      </c>
      <c r="AY827" s="1" t="s">
        <v>3162</v>
      </c>
      <c r="BA827" s="1" t="s">
        <v>3162</v>
      </c>
      <c r="BC827" s="1">
        <f t="shared" si="40"/>
        <v>7</v>
      </c>
      <c r="BD827" s="3"/>
    </row>
    <row r="828" spans="1:70" s="1" customFormat="1" ht="15" x14ac:dyDescent="0.25">
      <c r="A828" s="8"/>
      <c r="B828" s="14">
        <v>43419</v>
      </c>
      <c r="C828" s="14"/>
      <c r="D828" s="6"/>
      <c r="E828" s="2" t="s">
        <v>4712</v>
      </c>
      <c r="H828" s="1" t="s">
        <v>3158</v>
      </c>
      <c r="I828" s="1" t="s">
        <v>3284</v>
      </c>
      <c r="J828" s="1" t="s">
        <v>4748</v>
      </c>
      <c r="L828" s="1" t="s">
        <v>3246</v>
      </c>
      <c r="M828" s="4" t="s">
        <v>3248</v>
      </c>
      <c r="N828" s="18"/>
      <c r="O828" s="1" t="s">
        <v>3247</v>
      </c>
      <c r="P828" s="1" t="s">
        <v>2700</v>
      </c>
      <c r="Q828" s="1" t="s">
        <v>296</v>
      </c>
      <c r="R828" s="1">
        <v>85132</v>
      </c>
      <c r="AH828" s="1" t="s">
        <v>3162</v>
      </c>
      <c r="AJ828" s="1" t="s">
        <v>3162</v>
      </c>
      <c r="AQ828" s="1" t="s">
        <v>3158</v>
      </c>
      <c r="AU828" s="1" t="s">
        <v>3162</v>
      </c>
      <c r="AW828" s="1" t="s">
        <v>3162</v>
      </c>
      <c r="AY828" s="1" t="s">
        <v>3162</v>
      </c>
      <c r="BA828" s="1" t="s">
        <v>3162</v>
      </c>
      <c r="BC828" s="1">
        <f t="shared" si="40"/>
        <v>7</v>
      </c>
      <c r="BD828" s="3"/>
    </row>
    <row r="829" spans="1:70" s="1" customFormat="1" ht="15" x14ac:dyDescent="0.25">
      <c r="D829" s="2"/>
      <c r="E829" s="2"/>
      <c r="G829" s="1" t="s">
        <v>3161</v>
      </c>
      <c r="H829" s="1" t="s">
        <v>3158</v>
      </c>
      <c r="I829" s="1" t="s">
        <v>3579</v>
      </c>
      <c r="J829" s="1" t="s">
        <v>1536</v>
      </c>
      <c r="L829" s="1" t="s">
        <v>3580</v>
      </c>
      <c r="M829" s="18"/>
      <c r="N829" s="18"/>
      <c r="O829" s="1" t="s">
        <v>4794</v>
      </c>
      <c r="P829" s="1" t="s">
        <v>4795</v>
      </c>
      <c r="Q829" s="1" t="s">
        <v>296</v>
      </c>
      <c r="R829" s="1">
        <v>85338</v>
      </c>
      <c r="AD829" s="2"/>
      <c r="AE829" s="3" t="s">
        <v>3161</v>
      </c>
      <c r="BC829" s="1">
        <f t="shared" si="40"/>
        <v>0</v>
      </c>
    </row>
    <row r="830" spans="1:70" s="1" customFormat="1" ht="15" x14ac:dyDescent="0.25">
      <c r="E830" s="2"/>
      <c r="F830" s="1" t="s">
        <v>297</v>
      </c>
      <c r="G830" s="1" t="s">
        <v>3161</v>
      </c>
      <c r="H830" s="1" t="s">
        <v>3158</v>
      </c>
      <c r="I830" s="1" t="s">
        <v>3445</v>
      </c>
      <c r="J830" s="1" t="s">
        <v>2471</v>
      </c>
      <c r="M830" s="18"/>
      <c r="N830" s="18"/>
      <c r="O830" s="1" t="s">
        <v>3336</v>
      </c>
      <c r="P830" s="1" t="s">
        <v>3335</v>
      </c>
      <c r="Q830" s="1" t="s">
        <v>3802</v>
      </c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1">
        <f t="shared" si="40"/>
        <v>0</v>
      </c>
      <c r="BD830" s="3"/>
    </row>
    <row r="831" spans="1:70" s="1" customFormat="1" ht="15" x14ac:dyDescent="0.25">
      <c r="A831" s="8" t="s">
        <v>762</v>
      </c>
      <c r="D831" s="6"/>
      <c r="E831" s="2"/>
      <c r="F831" s="2"/>
      <c r="H831" s="1" t="s">
        <v>3158</v>
      </c>
      <c r="I831" s="1" t="s">
        <v>4392</v>
      </c>
      <c r="J831" s="1" t="s">
        <v>1237</v>
      </c>
      <c r="M831" s="18"/>
      <c r="N831" s="18"/>
      <c r="AD831" s="2" t="s">
        <v>1699</v>
      </c>
      <c r="AE831" s="3"/>
      <c r="BC831" s="1">
        <f t="shared" si="40"/>
        <v>0</v>
      </c>
    </row>
    <row r="832" spans="1:70" s="1" customFormat="1" ht="15" x14ac:dyDescent="0.25">
      <c r="A832" s="8"/>
      <c r="B832" s="8"/>
      <c r="C832" s="14"/>
      <c r="D832" s="6"/>
      <c r="E832" s="2"/>
      <c r="I832" s="1" t="s">
        <v>212</v>
      </c>
      <c r="J832" s="1" t="s">
        <v>2497</v>
      </c>
      <c r="M832" s="18"/>
      <c r="N832" s="18"/>
      <c r="AW832" s="1" t="s">
        <v>3162</v>
      </c>
      <c r="BC832" s="1">
        <f t="shared" si="40"/>
        <v>1</v>
      </c>
      <c r="BD832" s="3"/>
    </row>
    <row r="833" spans="1:63" s="1" customFormat="1" ht="15" x14ac:dyDescent="0.25">
      <c r="D833" s="2"/>
      <c r="E833" s="2"/>
      <c r="G833" s="1" t="s">
        <v>3161</v>
      </c>
      <c r="H833" s="1" t="s">
        <v>481</v>
      </c>
      <c r="I833" s="1" t="s">
        <v>2390</v>
      </c>
      <c r="J833" s="1" t="s">
        <v>1031</v>
      </c>
      <c r="L833" s="1" t="s">
        <v>4722</v>
      </c>
      <c r="M833" s="18" t="s">
        <v>2389</v>
      </c>
      <c r="N833" s="18"/>
      <c r="O833" s="1" t="s">
        <v>4723</v>
      </c>
      <c r="P833" s="1" t="s">
        <v>5031</v>
      </c>
      <c r="Q833" s="1" t="s">
        <v>296</v>
      </c>
      <c r="R833" s="1">
        <v>85120</v>
      </c>
      <c r="S833" s="1" t="s">
        <v>4213</v>
      </c>
      <c r="AD833" s="2"/>
      <c r="AE833" s="3" t="s">
        <v>3161</v>
      </c>
      <c r="AF833" s="1" t="s">
        <v>2568</v>
      </c>
      <c r="BC833" s="1">
        <f t="shared" si="40"/>
        <v>0</v>
      </c>
    </row>
    <row r="834" spans="1:63" s="1" customFormat="1" ht="15" x14ac:dyDescent="0.25">
      <c r="D834" s="2"/>
      <c r="E834" s="2"/>
      <c r="G834" s="1" t="s">
        <v>3161</v>
      </c>
      <c r="H834" s="1" t="s">
        <v>3158</v>
      </c>
      <c r="I834" s="1" t="s">
        <v>2390</v>
      </c>
      <c r="J834" s="1" t="s">
        <v>4724</v>
      </c>
      <c r="L834" s="1" t="s">
        <v>4722</v>
      </c>
      <c r="M834" s="18" t="s">
        <v>2389</v>
      </c>
      <c r="N834" s="18"/>
      <c r="O834" s="1" t="s">
        <v>4723</v>
      </c>
      <c r="P834" s="1" t="s">
        <v>5031</v>
      </c>
      <c r="Q834" s="1" t="s">
        <v>296</v>
      </c>
      <c r="R834" s="1">
        <v>85120</v>
      </c>
      <c r="S834" s="1" t="s">
        <v>4712</v>
      </c>
      <c r="AD834" s="2"/>
      <c r="AE834" s="3" t="s">
        <v>3161</v>
      </c>
      <c r="AF834" s="1" t="s">
        <v>2564</v>
      </c>
      <c r="BC834" s="1">
        <f t="shared" si="40"/>
        <v>0</v>
      </c>
    </row>
    <row r="835" spans="1:63" s="1" customFormat="1" ht="15" x14ac:dyDescent="0.25">
      <c r="D835" s="2"/>
      <c r="E835" s="2"/>
      <c r="H835" s="1" t="s">
        <v>481</v>
      </c>
      <c r="I835" s="1" t="s">
        <v>4796</v>
      </c>
      <c r="J835" s="1" t="s">
        <v>3082</v>
      </c>
      <c r="M835" s="18" t="s">
        <v>4721</v>
      </c>
      <c r="N835" s="18"/>
      <c r="S835" s="1" t="s">
        <v>4213</v>
      </c>
      <c r="AD835" s="2"/>
      <c r="AE835" s="3"/>
      <c r="AF835" s="1" t="s">
        <v>2388</v>
      </c>
      <c r="BC835" s="1">
        <f t="shared" si="40"/>
        <v>0</v>
      </c>
    </row>
    <row r="836" spans="1:63" s="1" customFormat="1" ht="15" x14ac:dyDescent="0.25">
      <c r="D836" s="2"/>
      <c r="E836" s="2"/>
      <c r="H836" s="1" t="s">
        <v>481</v>
      </c>
      <c r="I836" s="1" t="s">
        <v>4728</v>
      </c>
      <c r="J836" s="1" t="s">
        <v>4729</v>
      </c>
      <c r="M836" s="18" t="s">
        <v>4730</v>
      </c>
      <c r="N836" s="18"/>
      <c r="S836" s="1" t="s">
        <v>4213</v>
      </c>
      <c r="AD836" s="2"/>
      <c r="AE836" s="3"/>
      <c r="AF836" s="1" t="s">
        <v>2388</v>
      </c>
      <c r="BC836" s="1">
        <f t="shared" si="40"/>
        <v>0</v>
      </c>
    </row>
    <row r="837" spans="1:63" s="1" customFormat="1" ht="15" x14ac:dyDescent="0.25">
      <c r="D837" s="6"/>
      <c r="E837" s="2"/>
      <c r="F837" s="2"/>
      <c r="H837" s="1" t="s">
        <v>3158</v>
      </c>
      <c r="I837" s="1" t="s">
        <v>1295</v>
      </c>
      <c r="J837" s="1" t="s">
        <v>1294</v>
      </c>
      <c r="M837" s="18"/>
      <c r="N837" s="18"/>
      <c r="BC837" s="1">
        <f t="shared" si="40"/>
        <v>0</v>
      </c>
      <c r="BD837" s="3"/>
    </row>
    <row r="838" spans="1:63" s="1" customFormat="1" ht="15" x14ac:dyDescent="0.25">
      <c r="A838" s="8"/>
      <c r="D838" s="6"/>
      <c r="E838" s="2"/>
      <c r="H838" s="1" t="s">
        <v>481</v>
      </c>
      <c r="I838" s="1" t="s">
        <v>5067</v>
      </c>
      <c r="J838" s="1" t="s">
        <v>1743</v>
      </c>
      <c r="M838" s="18" t="s">
        <v>5068</v>
      </c>
      <c r="N838" s="18"/>
      <c r="O838" s="1" t="s">
        <v>5069</v>
      </c>
      <c r="P838" s="1" t="s">
        <v>5031</v>
      </c>
      <c r="Q838" s="1" t="s">
        <v>296</v>
      </c>
      <c r="R838" s="1">
        <v>85117</v>
      </c>
      <c r="S838" s="1" t="s">
        <v>4213</v>
      </c>
      <c r="AD838" s="2"/>
      <c r="AE838" s="3"/>
      <c r="BC838" s="1">
        <f t="shared" si="40"/>
        <v>0</v>
      </c>
    </row>
    <row r="839" spans="1:63" s="1" customFormat="1" ht="15" x14ac:dyDescent="0.25">
      <c r="D839" s="2"/>
      <c r="E839" s="2"/>
      <c r="H839" s="1" t="s">
        <v>481</v>
      </c>
      <c r="I839" s="1" t="s">
        <v>4731</v>
      </c>
      <c r="J839" s="1" t="s">
        <v>1875</v>
      </c>
      <c r="L839" s="1" t="s">
        <v>4732</v>
      </c>
      <c r="M839" s="18" t="s">
        <v>3870</v>
      </c>
      <c r="N839" s="18"/>
      <c r="P839" s="1" t="s">
        <v>924</v>
      </c>
      <c r="Q839" s="1" t="s">
        <v>296</v>
      </c>
      <c r="S839" s="1" t="s">
        <v>4213</v>
      </c>
      <c r="AD839" s="2"/>
      <c r="AE839" s="3"/>
      <c r="AF839" s="1" t="s">
        <v>2564</v>
      </c>
      <c r="BC839" s="1">
        <f t="shared" si="40"/>
        <v>0</v>
      </c>
      <c r="BF839" s="1" t="s">
        <v>4712</v>
      </c>
      <c r="BG839" s="1" t="s">
        <v>4712</v>
      </c>
      <c r="BH839" s="1" t="s">
        <v>4712</v>
      </c>
      <c r="BI839" s="1" t="s">
        <v>4712</v>
      </c>
      <c r="BJ839" s="1" t="s">
        <v>4712</v>
      </c>
      <c r="BK839" s="1" t="s">
        <v>4712</v>
      </c>
    </row>
    <row r="840" spans="1:63" s="1" customFormat="1" ht="15" x14ac:dyDescent="0.25">
      <c r="A840" s="8"/>
      <c r="B840" s="8"/>
      <c r="C840" s="14"/>
      <c r="D840" s="6"/>
      <c r="E840" s="2"/>
      <c r="H840" s="1" t="s">
        <v>3158</v>
      </c>
      <c r="I840" s="1" t="s">
        <v>1358</v>
      </c>
      <c r="J840" s="1" t="s">
        <v>248</v>
      </c>
      <c r="M840" s="18"/>
      <c r="N840" s="18"/>
      <c r="AR840" s="1" t="s">
        <v>3162</v>
      </c>
      <c r="AS840" s="1" t="s">
        <v>3162</v>
      </c>
      <c r="AW840" s="1" t="s">
        <v>3162</v>
      </c>
      <c r="AY840" s="1" t="s">
        <v>3162</v>
      </c>
      <c r="BB840" s="1" t="s">
        <v>3162</v>
      </c>
      <c r="BC840" s="1">
        <f t="shared" si="40"/>
        <v>5</v>
      </c>
      <c r="BD840" s="3"/>
    </row>
    <row r="841" spans="1:63" s="1" customFormat="1" ht="15" x14ac:dyDescent="0.25">
      <c r="A841" s="8"/>
      <c r="B841" s="8"/>
      <c r="C841" s="14"/>
      <c r="D841" s="6"/>
      <c r="E841" s="2"/>
      <c r="H841" s="1" t="s">
        <v>481</v>
      </c>
      <c r="I841" s="1" t="s">
        <v>1358</v>
      </c>
      <c r="J841" s="1" t="s">
        <v>786</v>
      </c>
      <c r="M841" s="18"/>
      <c r="N841" s="18"/>
      <c r="AR841" s="1" t="s">
        <v>3162</v>
      </c>
      <c r="AS841" s="1" t="s">
        <v>3162</v>
      </c>
      <c r="AW841" s="1" t="s">
        <v>3162</v>
      </c>
      <c r="AY841" s="1" t="s">
        <v>3162</v>
      </c>
      <c r="BB841" s="1" t="s">
        <v>3162</v>
      </c>
      <c r="BC841" s="1">
        <f t="shared" si="40"/>
        <v>5</v>
      </c>
      <c r="BD841" s="3"/>
    </row>
    <row r="842" spans="1:63" s="1" customFormat="1" ht="15" x14ac:dyDescent="0.25">
      <c r="A842" s="1" t="s">
        <v>3905</v>
      </c>
      <c r="E842" s="2"/>
      <c r="F842" s="1" t="s">
        <v>297</v>
      </c>
      <c r="G842" s="1" t="s">
        <v>3162</v>
      </c>
      <c r="H842" s="1" t="s">
        <v>481</v>
      </c>
      <c r="I842" s="1" t="s">
        <v>334</v>
      </c>
      <c r="J842" s="1" t="s">
        <v>3081</v>
      </c>
      <c r="L842" s="1" t="s">
        <v>336</v>
      </c>
      <c r="M842" s="18" t="s">
        <v>335</v>
      </c>
      <c r="N842" s="18"/>
      <c r="O842" s="1" t="s">
        <v>337</v>
      </c>
      <c r="P842" s="1" t="s">
        <v>488</v>
      </c>
      <c r="Q842" s="1" t="s">
        <v>296</v>
      </c>
      <c r="R842" s="1">
        <v>85209</v>
      </c>
      <c r="AC842" s="3" t="s">
        <v>3161</v>
      </c>
      <c r="AD842" s="2" t="s">
        <v>538</v>
      </c>
    </row>
    <row r="843" spans="1:63" s="1" customFormat="1" ht="15" x14ac:dyDescent="0.25">
      <c r="A843" s="8"/>
      <c r="B843" s="8"/>
      <c r="C843" s="14"/>
      <c r="D843" s="6"/>
      <c r="E843" s="2"/>
      <c r="H843" s="1" t="s">
        <v>481</v>
      </c>
      <c r="I843" s="1" t="s">
        <v>197</v>
      </c>
      <c r="J843" s="1" t="s">
        <v>198</v>
      </c>
      <c r="M843" s="18"/>
      <c r="N843" s="18"/>
      <c r="AW843" s="1" t="s">
        <v>3162</v>
      </c>
      <c r="BC843" s="1">
        <f>COUNTA(AG843:BB843)</f>
        <v>1</v>
      </c>
      <c r="BD843" s="3"/>
    </row>
    <row r="844" spans="1:63" s="1" customFormat="1" ht="15" x14ac:dyDescent="0.25">
      <c r="A844" s="1" t="s">
        <v>3907</v>
      </c>
      <c r="E844" s="2"/>
      <c r="H844" s="1" t="s">
        <v>481</v>
      </c>
      <c r="I844" s="1" t="s">
        <v>1550</v>
      </c>
      <c r="J844" s="1" t="s">
        <v>951</v>
      </c>
      <c r="L844" s="1" t="s">
        <v>1180</v>
      </c>
      <c r="M844" s="18" t="s">
        <v>1551</v>
      </c>
      <c r="N844" s="18"/>
      <c r="O844" s="1" t="s">
        <v>1553</v>
      </c>
      <c r="P844" s="1" t="s">
        <v>488</v>
      </c>
      <c r="Q844" s="1" t="s">
        <v>296</v>
      </c>
      <c r="R844" s="1">
        <v>85206</v>
      </c>
      <c r="AB844" s="1" t="s">
        <v>3196</v>
      </c>
      <c r="AC844" s="1" t="s">
        <v>3161</v>
      </c>
      <c r="AD844" s="2" t="s">
        <v>1541</v>
      </c>
      <c r="AE844" s="3" t="s">
        <v>3161</v>
      </c>
      <c r="AF844" s="1" t="s">
        <v>1764</v>
      </c>
      <c r="BF844" s="1" t="s">
        <v>4712</v>
      </c>
      <c r="BG844" s="1" t="s">
        <v>4712</v>
      </c>
      <c r="BH844" s="1" t="s">
        <v>4712</v>
      </c>
    </row>
    <row r="845" spans="1:63" s="1" customFormat="1" ht="15" x14ac:dyDescent="0.25">
      <c r="D845" s="2"/>
      <c r="E845" s="2"/>
      <c r="G845" s="1" t="s">
        <v>3161</v>
      </c>
      <c r="H845" s="1" t="s">
        <v>3158</v>
      </c>
      <c r="I845" s="1" t="s">
        <v>1554</v>
      </c>
      <c r="J845" s="1" t="s">
        <v>1604</v>
      </c>
      <c r="L845" s="1" t="s">
        <v>1181</v>
      </c>
      <c r="M845" s="18"/>
      <c r="N845" s="18"/>
      <c r="O845" s="1" t="s">
        <v>1556</v>
      </c>
      <c r="P845" s="1" t="s">
        <v>488</v>
      </c>
      <c r="Q845" s="1" t="s">
        <v>296</v>
      </c>
      <c r="R845" s="1">
        <v>85209</v>
      </c>
      <c r="AB845" s="1" t="s">
        <v>3196</v>
      </c>
      <c r="AC845" s="1" t="s">
        <v>3189</v>
      </c>
      <c r="AD845" s="2"/>
      <c r="AE845" s="3" t="s">
        <v>3161</v>
      </c>
      <c r="BC845" s="1">
        <f t="shared" ref="BC845:BC850" si="41">COUNTA(AG845:BB845)</f>
        <v>0</v>
      </c>
    </row>
    <row r="846" spans="1:63" s="1" customFormat="1" ht="15" x14ac:dyDescent="0.25">
      <c r="D846" s="2"/>
      <c r="E846" s="2"/>
      <c r="G846" s="1" t="s">
        <v>3161</v>
      </c>
      <c r="H846" s="1" t="s">
        <v>481</v>
      </c>
      <c r="I846" s="1" t="s">
        <v>1554</v>
      </c>
      <c r="J846" s="1" t="s">
        <v>1557</v>
      </c>
      <c r="L846" s="1" t="s">
        <v>1181</v>
      </c>
      <c r="M846" s="18"/>
      <c r="N846" s="18"/>
      <c r="O846" s="1" t="s">
        <v>1556</v>
      </c>
      <c r="P846" s="1" t="s">
        <v>488</v>
      </c>
      <c r="Q846" s="1" t="s">
        <v>296</v>
      </c>
      <c r="R846" s="1">
        <v>85209</v>
      </c>
      <c r="AB846" s="1" t="s">
        <v>3196</v>
      </c>
      <c r="AC846" s="1" t="s">
        <v>3189</v>
      </c>
      <c r="AD846" s="2"/>
      <c r="AE846" s="3" t="s">
        <v>3161</v>
      </c>
      <c r="BC846" s="1">
        <f t="shared" si="41"/>
        <v>0</v>
      </c>
    </row>
    <row r="847" spans="1:63" s="1" customFormat="1" ht="15" x14ac:dyDescent="0.25">
      <c r="D847" s="2"/>
      <c r="E847" s="2"/>
      <c r="H847" s="1" t="s">
        <v>481</v>
      </c>
      <c r="I847" s="1" t="s">
        <v>4839</v>
      </c>
      <c r="J847" s="1" t="s">
        <v>3790</v>
      </c>
      <c r="M847" s="18"/>
      <c r="N847" s="18"/>
      <c r="AD847" s="2"/>
      <c r="AE847" s="3"/>
      <c r="BC847" s="1">
        <f t="shared" si="41"/>
        <v>0</v>
      </c>
    </row>
    <row r="848" spans="1:63" s="1" customFormat="1" ht="15" x14ac:dyDescent="0.25">
      <c r="D848" s="2"/>
      <c r="E848" s="2"/>
      <c r="H848" s="1" t="s">
        <v>481</v>
      </c>
      <c r="I848" s="1" t="s">
        <v>4733</v>
      </c>
      <c r="J848" s="1" t="s">
        <v>4734</v>
      </c>
      <c r="M848" s="18" t="s">
        <v>4735</v>
      </c>
      <c r="N848" s="18"/>
      <c r="Q848" s="1" t="s">
        <v>296</v>
      </c>
      <c r="S848" s="1" t="s">
        <v>4213</v>
      </c>
      <c r="AD848" s="2"/>
      <c r="AE848" s="3"/>
      <c r="AF848" s="1" t="s">
        <v>2388</v>
      </c>
      <c r="BC848" s="1">
        <f t="shared" si="41"/>
        <v>0</v>
      </c>
    </row>
    <row r="849" spans="1:67" s="1" customFormat="1" ht="15" x14ac:dyDescent="0.25">
      <c r="A849" s="8"/>
      <c r="B849" s="8"/>
      <c r="C849" s="14"/>
      <c r="D849" s="6"/>
      <c r="E849" s="2"/>
      <c r="H849" s="1" t="s">
        <v>3158</v>
      </c>
      <c r="I849" s="1" t="s">
        <v>263</v>
      </c>
      <c r="J849" s="1" t="s">
        <v>4578</v>
      </c>
      <c r="M849" s="18"/>
      <c r="N849" s="18"/>
      <c r="AD849" s="1" t="s">
        <v>257</v>
      </c>
      <c r="AZ849" s="1" t="s">
        <v>3162</v>
      </c>
      <c r="BA849" s="1" t="s">
        <v>3162</v>
      </c>
      <c r="BC849" s="1">
        <f t="shared" si="41"/>
        <v>2</v>
      </c>
      <c r="BD849" s="3"/>
    </row>
    <row r="850" spans="1:67" s="1" customFormat="1" ht="15" x14ac:dyDescent="0.25">
      <c r="D850" s="2"/>
      <c r="E850" s="2"/>
      <c r="H850" s="1" t="s">
        <v>481</v>
      </c>
      <c r="I850" s="1" t="s">
        <v>4736</v>
      </c>
      <c r="J850" s="1" t="s">
        <v>299</v>
      </c>
      <c r="L850" s="1" t="s">
        <v>4737</v>
      </c>
      <c r="M850" s="18" t="s">
        <v>4739</v>
      </c>
      <c r="N850" s="18"/>
      <c r="O850" s="1" t="s">
        <v>4738</v>
      </c>
      <c r="P850" s="1" t="s">
        <v>488</v>
      </c>
      <c r="Q850" s="1" t="s">
        <v>296</v>
      </c>
      <c r="R850" s="1">
        <v>85213</v>
      </c>
      <c r="S850" s="1" t="s">
        <v>4213</v>
      </c>
      <c r="AD850" s="2"/>
      <c r="AE850" s="3"/>
      <c r="AF850" s="1" t="s">
        <v>2564</v>
      </c>
      <c r="BC850" s="1">
        <f t="shared" si="41"/>
        <v>0</v>
      </c>
    </row>
    <row r="851" spans="1:67" s="1" customFormat="1" ht="15" x14ac:dyDescent="0.25">
      <c r="A851" s="14" t="s">
        <v>511</v>
      </c>
      <c r="B851" s="8"/>
      <c r="C851" s="14"/>
      <c r="D851" s="2"/>
      <c r="E851" s="2"/>
      <c r="H851" s="1" t="s">
        <v>481</v>
      </c>
      <c r="I851" s="1" t="s">
        <v>578</v>
      </c>
      <c r="J851" s="1" t="s">
        <v>187</v>
      </c>
      <c r="L851" s="1" t="s">
        <v>2725</v>
      </c>
      <c r="M851" s="18" t="s">
        <v>4611</v>
      </c>
      <c r="N851" s="18"/>
      <c r="O851" s="1" t="s">
        <v>580</v>
      </c>
      <c r="P851" s="1" t="s">
        <v>488</v>
      </c>
      <c r="Q851" s="1" t="s">
        <v>296</v>
      </c>
      <c r="R851" s="1">
        <v>85208</v>
      </c>
      <c r="S851" s="1" t="s">
        <v>4213</v>
      </c>
      <c r="AA851" s="1" t="s">
        <v>579</v>
      </c>
      <c r="AD851" s="2" t="s">
        <v>2271</v>
      </c>
      <c r="AE851" s="3"/>
    </row>
    <row r="852" spans="1:67" s="1" customFormat="1" ht="15" x14ac:dyDescent="0.25">
      <c r="A852" s="2" t="s">
        <v>3858</v>
      </c>
      <c r="D852" s="2" t="s">
        <v>3858</v>
      </c>
      <c r="E852" s="2"/>
      <c r="G852" s="1" t="s">
        <v>3162</v>
      </c>
      <c r="H852" s="1" t="s">
        <v>3158</v>
      </c>
      <c r="I852" s="1" t="s">
        <v>878</v>
      </c>
      <c r="J852" s="1" t="s">
        <v>879</v>
      </c>
      <c r="L852" s="1" t="s">
        <v>1182</v>
      </c>
      <c r="M852" s="18" t="s">
        <v>3857</v>
      </c>
      <c r="N852" s="18"/>
      <c r="O852" s="1" t="s">
        <v>143</v>
      </c>
      <c r="P852" s="1" t="s">
        <v>488</v>
      </c>
      <c r="Q852" s="1" t="s">
        <v>296</v>
      </c>
      <c r="R852" s="1">
        <v>85208</v>
      </c>
      <c r="S852" s="1" t="s">
        <v>4213</v>
      </c>
      <c r="AB852" s="1" t="s">
        <v>3196</v>
      </c>
      <c r="AC852" s="1" t="s">
        <v>3161</v>
      </c>
      <c r="AD852" s="2"/>
      <c r="AE852" s="3" t="s">
        <v>3161</v>
      </c>
      <c r="AF852" s="1" t="s">
        <v>2564</v>
      </c>
      <c r="BC852" s="1">
        <f>COUNTA(AG852:BB852)</f>
        <v>0</v>
      </c>
      <c r="BF852" s="1" t="s">
        <v>729</v>
      </c>
      <c r="BG852" s="1" t="s">
        <v>4712</v>
      </c>
      <c r="BH852" s="1" t="s">
        <v>4712</v>
      </c>
      <c r="BM852" s="1" t="s">
        <v>4712</v>
      </c>
      <c r="BO852" s="1" t="s">
        <v>4712</v>
      </c>
    </row>
    <row r="853" spans="1:67" s="1" customFormat="1" ht="15" x14ac:dyDescent="0.25">
      <c r="D853" s="2"/>
      <c r="E853" s="2"/>
      <c r="H853" s="1" t="s">
        <v>481</v>
      </c>
      <c r="I853" s="1" t="s">
        <v>1259</v>
      </c>
      <c r="J853" s="1" t="s">
        <v>144</v>
      </c>
      <c r="L853" s="1" t="s">
        <v>4740</v>
      </c>
      <c r="M853" s="18" t="s">
        <v>4742</v>
      </c>
      <c r="N853" s="18"/>
      <c r="O853" s="1" t="s">
        <v>4741</v>
      </c>
      <c r="P853" s="1" t="s">
        <v>5031</v>
      </c>
      <c r="Q853" s="1" t="s">
        <v>296</v>
      </c>
      <c r="R853" s="1">
        <v>85120</v>
      </c>
      <c r="S853" s="1" t="s">
        <v>4213</v>
      </c>
      <c r="AB853" s="1" t="s">
        <v>3175</v>
      </c>
      <c r="AC853" s="1" t="s">
        <v>3161</v>
      </c>
      <c r="AD853" s="2" t="s">
        <v>2920</v>
      </c>
      <c r="AE853" s="3" t="s">
        <v>3161</v>
      </c>
      <c r="AF853" s="1" t="s">
        <v>2564</v>
      </c>
      <c r="BC853" s="1">
        <f>COUNTA(AG853:BB853)</f>
        <v>0</v>
      </c>
    </row>
    <row r="854" spans="1:67" s="1" customFormat="1" ht="15" x14ac:dyDescent="0.25">
      <c r="A854" s="1" t="s">
        <v>4602</v>
      </c>
      <c r="D854" s="2"/>
      <c r="E854" s="2"/>
      <c r="H854" s="1" t="s">
        <v>3158</v>
      </c>
      <c r="I854" s="1" t="s">
        <v>4743</v>
      </c>
      <c r="J854" s="1" t="s">
        <v>3024</v>
      </c>
      <c r="M854" s="18" t="s">
        <v>4744</v>
      </c>
      <c r="N854" s="18"/>
      <c r="AD854" s="2"/>
      <c r="AE854" s="3"/>
    </row>
    <row r="855" spans="1:67" s="1" customFormat="1" ht="15" x14ac:dyDescent="0.25">
      <c r="D855" s="2"/>
      <c r="E855" s="2"/>
      <c r="H855" s="1" t="s">
        <v>3158</v>
      </c>
      <c r="I855" s="1" t="s">
        <v>4743</v>
      </c>
      <c r="J855" s="1" t="s">
        <v>371</v>
      </c>
      <c r="M855" s="18" t="s">
        <v>2968</v>
      </c>
      <c r="N855" s="18"/>
      <c r="S855" s="1" t="s">
        <v>4213</v>
      </c>
      <c r="AD855" s="2"/>
      <c r="AE855" s="3"/>
      <c r="AF855" s="1" t="s">
        <v>2388</v>
      </c>
      <c r="BC855" s="1">
        <f t="shared" ref="BC855:BC873" si="42">COUNTA(AG855:BB855)</f>
        <v>0</v>
      </c>
    </row>
    <row r="856" spans="1:67" s="1" customFormat="1" ht="15" x14ac:dyDescent="0.25">
      <c r="D856" s="2"/>
      <c r="E856" s="2"/>
      <c r="H856" s="1" t="s">
        <v>3158</v>
      </c>
      <c r="I856" s="1" t="s">
        <v>4745</v>
      </c>
      <c r="J856" s="1" t="s">
        <v>4746</v>
      </c>
      <c r="L856" s="1" t="s">
        <v>3901</v>
      </c>
      <c r="M856" s="18"/>
      <c r="N856" s="18"/>
      <c r="O856" s="1" t="s">
        <v>3902</v>
      </c>
      <c r="P856" s="1" t="s">
        <v>488</v>
      </c>
      <c r="Q856" s="1" t="s">
        <v>296</v>
      </c>
      <c r="R856" s="1">
        <v>85206</v>
      </c>
      <c r="AD856" s="2"/>
      <c r="AE856" s="3"/>
      <c r="BC856" s="1">
        <f t="shared" si="42"/>
        <v>0</v>
      </c>
    </row>
    <row r="857" spans="1:67" s="1" customFormat="1" ht="15" x14ac:dyDescent="0.25">
      <c r="D857" s="2"/>
      <c r="E857" s="2"/>
      <c r="H857" s="1" t="s">
        <v>3158</v>
      </c>
      <c r="I857" s="1" t="s">
        <v>4747</v>
      </c>
      <c r="J857" s="1" t="s">
        <v>4748</v>
      </c>
      <c r="L857" s="1" t="s">
        <v>4749</v>
      </c>
      <c r="M857" s="18" t="s">
        <v>1121</v>
      </c>
      <c r="N857" s="18"/>
      <c r="O857" s="1" t="s">
        <v>1120</v>
      </c>
      <c r="P857" s="1" t="s">
        <v>488</v>
      </c>
      <c r="Q857" s="1" t="s">
        <v>296</v>
      </c>
      <c r="R857" s="1">
        <v>85206</v>
      </c>
      <c r="S857" s="1" t="s">
        <v>4213</v>
      </c>
      <c r="AD857" s="2"/>
      <c r="AE857" s="3"/>
      <c r="AF857" s="1" t="s">
        <v>2388</v>
      </c>
      <c r="AU857" s="1" t="s">
        <v>3162</v>
      </c>
      <c r="BC857" s="1">
        <f t="shared" si="42"/>
        <v>1</v>
      </c>
    </row>
    <row r="858" spans="1:67" s="1" customFormat="1" ht="15" x14ac:dyDescent="0.25">
      <c r="D858" s="2"/>
      <c r="E858" s="2"/>
      <c r="H858" s="1" t="s">
        <v>3158</v>
      </c>
      <c r="I858" s="1" t="s">
        <v>763</v>
      </c>
      <c r="J858" s="1" t="s">
        <v>3147</v>
      </c>
      <c r="M858" s="18"/>
      <c r="N858" s="18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1">
        <f t="shared" si="42"/>
        <v>0</v>
      </c>
      <c r="BD858" s="3"/>
    </row>
    <row r="859" spans="1:67" s="1" customFormat="1" ht="15" x14ac:dyDescent="0.25">
      <c r="D859" s="2"/>
      <c r="E859" s="2"/>
      <c r="H859" s="1" t="s">
        <v>481</v>
      </c>
      <c r="I859" s="1" t="s">
        <v>763</v>
      </c>
      <c r="J859" s="1" t="s">
        <v>3148</v>
      </c>
      <c r="M859" s="18"/>
      <c r="N859" s="18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1">
        <f t="shared" si="42"/>
        <v>0</v>
      </c>
      <c r="BD859" s="3"/>
    </row>
    <row r="860" spans="1:67" s="1" customFormat="1" ht="15" x14ac:dyDescent="0.25">
      <c r="D860" s="6"/>
      <c r="E860" s="2"/>
      <c r="H860" s="1" t="s">
        <v>3158</v>
      </c>
      <c r="I860" s="1" t="s">
        <v>763</v>
      </c>
      <c r="J860" s="1" t="s">
        <v>3149</v>
      </c>
      <c r="M860" s="18"/>
      <c r="N860" s="18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1">
        <f t="shared" si="42"/>
        <v>0</v>
      </c>
      <c r="BD860" s="3"/>
    </row>
    <row r="861" spans="1:67" s="1" customFormat="1" ht="15" x14ac:dyDescent="0.25">
      <c r="D861" s="6"/>
      <c r="E861" s="2"/>
      <c r="H861" s="1" t="s">
        <v>481</v>
      </c>
      <c r="I861" s="1" t="s">
        <v>763</v>
      </c>
      <c r="J861" s="1" t="s">
        <v>3150</v>
      </c>
      <c r="M861" s="18"/>
      <c r="N861" s="18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1">
        <f t="shared" si="42"/>
        <v>0</v>
      </c>
      <c r="BD861" s="3"/>
    </row>
    <row r="862" spans="1:67" s="1" customFormat="1" ht="15" x14ac:dyDescent="0.25">
      <c r="D862" s="6"/>
      <c r="E862" s="2"/>
      <c r="H862" s="1" t="s">
        <v>3158</v>
      </c>
      <c r="I862" s="1" t="s">
        <v>763</v>
      </c>
      <c r="J862" s="1" t="s">
        <v>2365</v>
      </c>
      <c r="M862" s="18"/>
      <c r="N862" s="18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1">
        <f t="shared" si="42"/>
        <v>0</v>
      </c>
      <c r="BD862" s="3"/>
    </row>
    <row r="863" spans="1:67" s="1" customFormat="1" ht="15" x14ac:dyDescent="0.25">
      <c r="D863" s="6"/>
      <c r="E863" s="2"/>
      <c r="H863" s="1" t="s">
        <v>481</v>
      </c>
      <c r="I863" s="1" t="s">
        <v>3151</v>
      </c>
      <c r="J863" s="1" t="s">
        <v>443</v>
      </c>
      <c r="M863" s="18"/>
      <c r="N863" s="18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1">
        <f t="shared" si="42"/>
        <v>0</v>
      </c>
      <c r="BD863" s="3"/>
    </row>
    <row r="864" spans="1:67" s="1" customFormat="1" ht="15" x14ac:dyDescent="0.25">
      <c r="D864" s="6"/>
      <c r="E864" s="2"/>
      <c r="H864" s="1" t="s">
        <v>481</v>
      </c>
      <c r="I864" s="1" t="s">
        <v>3151</v>
      </c>
      <c r="J864" s="1" t="s">
        <v>442</v>
      </c>
      <c r="M864" s="18"/>
      <c r="N864" s="18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1">
        <f t="shared" si="42"/>
        <v>0</v>
      </c>
      <c r="BD864" s="3"/>
    </row>
    <row r="865" spans="1:57" s="1" customFormat="1" ht="15" x14ac:dyDescent="0.25">
      <c r="D865" s="6"/>
      <c r="E865" s="2"/>
      <c r="H865" s="1" t="s">
        <v>3158</v>
      </c>
      <c r="I865" s="1" t="s">
        <v>3151</v>
      </c>
      <c r="J865" s="1" t="s">
        <v>444</v>
      </c>
      <c r="M865" s="18"/>
      <c r="N865" s="18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1">
        <f t="shared" si="42"/>
        <v>0</v>
      </c>
      <c r="BD865" s="3"/>
    </row>
    <row r="866" spans="1:57" s="1" customFormat="1" ht="15" x14ac:dyDescent="0.25">
      <c r="D866" s="6"/>
      <c r="E866" s="2"/>
      <c r="H866" s="1" t="s">
        <v>481</v>
      </c>
      <c r="I866" s="1" t="s">
        <v>3151</v>
      </c>
      <c r="J866" s="1" t="s">
        <v>4743</v>
      </c>
      <c r="M866" s="18"/>
      <c r="N866" s="18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1">
        <f t="shared" si="42"/>
        <v>0</v>
      </c>
      <c r="BD866" s="3"/>
    </row>
    <row r="867" spans="1:57" s="1" customFormat="1" ht="15" x14ac:dyDescent="0.25">
      <c r="D867" s="2"/>
      <c r="E867" s="2"/>
      <c r="H867" s="1" t="s">
        <v>481</v>
      </c>
      <c r="I867" s="1" t="s">
        <v>3151</v>
      </c>
      <c r="J867" s="1" t="s">
        <v>5045</v>
      </c>
      <c r="M867" s="18"/>
      <c r="N867" s="18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1">
        <f t="shared" si="42"/>
        <v>0</v>
      </c>
      <c r="BD867" s="3"/>
    </row>
    <row r="868" spans="1:57" s="1" customFormat="1" ht="15" x14ac:dyDescent="0.25">
      <c r="A868" s="1" t="s">
        <v>3264</v>
      </c>
      <c r="D868" s="2"/>
      <c r="E868" s="2"/>
      <c r="G868" s="1" t="s">
        <v>3162</v>
      </c>
      <c r="H868" s="1" t="s">
        <v>481</v>
      </c>
      <c r="I868" s="1" t="s">
        <v>1122</v>
      </c>
      <c r="J868" s="1" t="s">
        <v>4364</v>
      </c>
      <c r="L868" s="1" t="s">
        <v>3218</v>
      </c>
      <c r="M868" s="18" t="s">
        <v>1124</v>
      </c>
      <c r="N868" s="18"/>
      <c r="O868" s="1" t="s">
        <v>1123</v>
      </c>
      <c r="P868" s="1" t="s">
        <v>488</v>
      </c>
      <c r="Q868" s="1" t="s">
        <v>296</v>
      </c>
      <c r="R868" s="1">
        <v>85201</v>
      </c>
      <c r="S868" s="1" t="s">
        <v>4213</v>
      </c>
      <c r="AD868" s="2"/>
      <c r="AE868" s="3"/>
      <c r="AF868" s="1" t="s">
        <v>2388</v>
      </c>
      <c r="BC868" s="1">
        <f t="shared" si="42"/>
        <v>0</v>
      </c>
    </row>
    <row r="869" spans="1:57" s="1" customFormat="1" ht="15" x14ac:dyDescent="0.25">
      <c r="D869" s="2"/>
      <c r="E869" s="2"/>
      <c r="H869" s="1" t="s">
        <v>481</v>
      </c>
      <c r="I869" s="1" t="s">
        <v>2436</v>
      </c>
      <c r="J869" s="1" t="s">
        <v>3178</v>
      </c>
      <c r="M869" s="18" t="s">
        <v>2435</v>
      </c>
      <c r="N869" s="18"/>
      <c r="O869" s="1" t="s">
        <v>2434</v>
      </c>
      <c r="P869" s="1" t="s">
        <v>924</v>
      </c>
      <c r="Q869" s="1" t="s">
        <v>296</v>
      </c>
      <c r="R869" s="1">
        <v>85257</v>
      </c>
      <c r="S869" s="1" t="s">
        <v>4213</v>
      </c>
      <c r="AD869" s="2" t="s">
        <v>2433</v>
      </c>
      <c r="AE869" s="3"/>
      <c r="BC869" s="1">
        <f t="shared" si="42"/>
        <v>0</v>
      </c>
    </row>
    <row r="870" spans="1:57" s="1" customFormat="1" ht="15" x14ac:dyDescent="0.25">
      <c r="D870" s="2"/>
      <c r="E870" s="2"/>
      <c r="H870" s="1" t="s">
        <v>3158</v>
      </c>
      <c r="I870" s="1" t="s">
        <v>2436</v>
      </c>
      <c r="J870" s="1" t="s">
        <v>1452</v>
      </c>
      <c r="M870" s="18"/>
      <c r="N870" s="18"/>
      <c r="AD870" s="2"/>
      <c r="AE870" s="3"/>
      <c r="AK870" s="1" t="s">
        <v>3162</v>
      </c>
      <c r="BC870" s="1">
        <f t="shared" si="42"/>
        <v>1</v>
      </c>
    </row>
    <row r="871" spans="1:57" s="1" customFormat="1" ht="15" x14ac:dyDescent="0.25">
      <c r="D871" s="2"/>
      <c r="E871" s="2"/>
      <c r="H871" s="1" t="s">
        <v>3158</v>
      </c>
      <c r="I871" s="1" t="s">
        <v>1125</v>
      </c>
      <c r="J871" s="1" t="s">
        <v>1126</v>
      </c>
      <c r="L871" s="1" t="s">
        <v>1127</v>
      </c>
      <c r="M871" s="18" t="s">
        <v>1129</v>
      </c>
      <c r="N871" s="18"/>
      <c r="O871" s="1" t="s">
        <v>1128</v>
      </c>
      <c r="P871" s="1" t="s">
        <v>488</v>
      </c>
      <c r="Q871" s="1" t="s">
        <v>296</v>
      </c>
      <c r="R871" s="1">
        <v>85206</v>
      </c>
      <c r="S871" s="1" t="s">
        <v>4213</v>
      </c>
      <c r="AD871" s="2"/>
      <c r="AE871" s="3"/>
      <c r="AF871" s="1" t="s">
        <v>2388</v>
      </c>
      <c r="BC871" s="1">
        <f t="shared" si="42"/>
        <v>0</v>
      </c>
    </row>
    <row r="872" spans="1:57" s="1" customFormat="1" ht="15" x14ac:dyDescent="0.25">
      <c r="D872" s="2"/>
      <c r="E872" s="2"/>
      <c r="H872" s="1" t="s">
        <v>481</v>
      </c>
      <c r="I872" s="1" t="s">
        <v>1125</v>
      </c>
      <c r="J872" s="1" t="s">
        <v>187</v>
      </c>
      <c r="L872" s="1" t="s">
        <v>1127</v>
      </c>
      <c r="M872" s="18" t="s">
        <v>1130</v>
      </c>
      <c r="N872" s="18"/>
      <c r="O872" s="1" t="s">
        <v>1128</v>
      </c>
      <c r="P872" s="1" t="s">
        <v>488</v>
      </c>
      <c r="Q872" s="1" t="s">
        <v>296</v>
      </c>
      <c r="R872" s="1">
        <v>85206</v>
      </c>
      <c r="S872" s="1" t="s">
        <v>4213</v>
      </c>
      <c r="AD872" s="2"/>
      <c r="AE872" s="3"/>
      <c r="AF872" s="1" t="s">
        <v>2388</v>
      </c>
      <c r="BC872" s="1">
        <f t="shared" si="42"/>
        <v>0</v>
      </c>
    </row>
    <row r="873" spans="1:57" s="1" customFormat="1" ht="15" x14ac:dyDescent="0.25">
      <c r="D873" s="2"/>
      <c r="E873" s="2"/>
      <c r="H873" s="1" t="s">
        <v>3158</v>
      </c>
      <c r="I873" s="1" t="s">
        <v>1131</v>
      </c>
      <c r="J873" s="1" t="s">
        <v>436</v>
      </c>
      <c r="L873" s="1" t="s">
        <v>3208</v>
      </c>
      <c r="M873" s="18" t="s">
        <v>1132</v>
      </c>
      <c r="N873" s="18"/>
      <c r="O873" s="1" t="s">
        <v>3209</v>
      </c>
      <c r="P873" s="1" t="s">
        <v>488</v>
      </c>
      <c r="Q873" s="1" t="s">
        <v>296</v>
      </c>
      <c r="R873" s="1">
        <v>85207</v>
      </c>
      <c r="S873" s="1" t="s">
        <v>4213</v>
      </c>
      <c r="AA873" s="1" t="s">
        <v>1133</v>
      </c>
      <c r="AD873" s="2"/>
      <c r="AE873" s="3"/>
      <c r="AF873" s="1" t="s">
        <v>2564</v>
      </c>
      <c r="BC873" s="1">
        <f t="shared" si="42"/>
        <v>0</v>
      </c>
    </row>
    <row r="874" spans="1:57" s="1" customFormat="1" ht="15" x14ac:dyDescent="0.25">
      <c r="A874" s="1" t="s">
        <v>4602</v>
      </c>
      <c r="D874" s="2"/>
      <c r="E874" s="2"/>
      <c r="H874" s="1" t="s">
        <v>3158</v>
      </c>
      <c r="I874" s="1" t="s">
        <v>4915</v>
      </c>
      <c r="J874" s="1" t="s">
        <v>4000</v>
      </c>
      <c r="L874" s="1" t="s">
        <v>4001</v>
      </c>
      <c r="M874" s="18" t="s">
        <v>4005</v>
      </c>
      <c r="N874" s="18"/>
      <c r="O874" s="1" t="s">
        <v>4002</v>
      </c>
      <c r="P874" s="1" t="s">
        <v>4003</v>
      </c>
      <c r="Q874" s="1" t="s">
        <v>4004</v>
      </c>
      <c r="R874" s="1">
        <v>78660</v>
      </c>
      <c r="AD874" s="2"/>
      <c r="AE874" s="3"/>
      <c r="AF874" s="1" t="s">
        <v>2388</v>
      </c>
    </row>
    <row r="875" spans="1:57" s="1" customFormat="1" ht="15" x14ac:dyDescent="0.25">
      <c r="D875" s="2"/>
      <c r="E875" s="2"/>
      <c r="H875" s="1" t="s">
        <v>3158</v>
      </c>
      <c r="I875" s="1" t="s">
        <v>1262</v>
      </c>
      <c r="J875" s="1" t="s">
        <v>3470</v>
      </c>
      <c r="M875" s="18"/>
      <c r="N875" s="18"/>
      <c r="AD875" s="2" t="s">
        <v>1260</v>
      </c>
      <c r="AE875" s="3"/>
      <c r="BC875" s="1">
        <f t="shared" ref="BC875:BC880" si="43">COUNTA(AG875:BB875)</f>
        <v>0</v>
      </c>
    </row>
    <row r="876" spans="1:57" s="1" customFormat="1" ht="15" x14ac:dyDescent="0.25">
      <c r="C876" s="14"/>
      <c r="D876" s="6"/>
      <c r="E876" s="2"/>
      <c r="H876" s="1" t="s">
        <v>481</v>
      </c>
      <c r="I876" s="2" t="s">
        <v>561</v>
      </c>
      <c r="M876" s="18"/>
      <c r="N876" s="18"/>
      <c r="AD876" s="1" t="s">
        <v>3486</v>
      </c>
      <c r="AE876" s="3"/>
      <c r="AP876" s="1" t="s">
        <v>3162</v>
      </c>
      <c r="BC876" s="1">
        <f t="shared" si="43"/>
        <v>1</v>
      </c>
    </row>
    <row r="877" spans="1:57" s="1" customFormat="1" ht="15" x14ac:dyDescent="0.25">
      <c r="A877" s="8"/>
      <c r="B877" s="8"/>
      <c r="C877" s="14">
        <v>43069</v>
      </c>
      <c r="D877" s="6">
        <v>42670</v>
      </c>
      <c r="E877" s="2"/>
      <c r="H877" s="1" t="s">
        <v>3158</v>
      </c>
      <c r="I877" s="1" t="s">
        <v>188</v>
      </c>
      <c r="J877" s="1" t="s">
        <v>189</v>
      </c>
      <c r="K877" s="1">
        <v>1</v>
      </c>
      <c r="L877" s="1" t="s">
        <v>4502</v>
      </c>
      <c r="M877" s="18" t="s">
        <v>190</v>
      </c>
      <c r="N877" s="18"/>
      <c r="O877" s="1" t="s">
        <v>4498</v>
      </c>
      <c r="P877" s="1" t="s">
        <v>488</v>
      </c>
      <c r="Q877" s="1" t="s">
        <v>296</v>
      </c>
      <c r="R877" s="1">
        <v>85208</v>
      </c>
      <c r="S877" s="1" t="s">
        <v>4213</v>
      </c>
      <c r="AB877" s="1" t="s">
        <v>297</v>
      </c>
      <c r="AC877" s="1" t="s">
        <v>3161</v>
      </c>
      <c r="AD877" s="2" t="s">
        <v>2374</v>
      </c>
      <c r="AE877" s="3" t="s">
        <v>3161</v>
      </c>
      <c r="AF877" s="1" t="s">
        <v>2388</v>
      </c>
      <c r="AJ877" s="1" t="s">
        <v>3158</v>
      </c>
      <c r="AK877" s="1" t="s">
        <v>481</v>
      </c>
      <c r="BC877" s="1">
        <f t="shared" si="43"/>
        <v>2</v>
      </c>
    </row>
    <row r="878" spans="1:57" s="1" customFormat="1" ht="15" x14ac:dyDescent="0.25">
      <c r="D878" s="2"/>
      <c r="E878" s="2"/>
      <c r="H878" s="1" t="s">
        <v>3158</v>
      </c>
      <c r="I878" s="1" t="s">
        <v>1134</v>
      </c>
      <c r="J878" s="1" t="s">
        <v>4297</v>
      </c>
      <c r="L878" s="1" t="s">
        <v>1135</v>
      </c>
      <c r="M878" s="18"/>
      <c r="N878" s="18"/>
      <c r="O878" s="1" t="s">
        <v>1136</v>
      </c>
      <c r="P878" s="1" t="s">
        <v>488</v>
      </c>
      <c r="Q878" s="1" t="s">
        <v>296</v>
      </c>
      <c r="R878" s="1">
        <v>85206</v>
      </c>
      <c r="AD878" s="2"/>
      <c r="AE878" s="3"/>
      <c r="BC878" s="1">
        <f t="shared" si="43"/>
        <v>0</v>
      </c>
    </row>
    <row r="879" spans="1:57" s="1" customFormat="1" ht="15" x14ac:dyDescent="0.25">
      <c r="A879" s="8"/>
      <c r="D879" s="6"/>
      <c r="E879" s="2"/>
      <c r="F879" s="2"/>
      <c r="H879" s="1" t="s">
        <v>481</v>
      </c>
      <c r="I879" s="1" t="s">
        <v>1491</v>
      </c>
      <c r="J879" s="1" t="s">
        <v>4364</v>
      </c>
      <c r="M879" s="18"/>
      <c r="N879" s="18"/>
      <c r="AD879" s="2"/>
      <c r="AE879" s="3"/>
      <c r="AM879" s="1" t="s">
        <v>1492</v>
      </c>
      <c r="AN879" s="1" t="s">
        <v>1492</v>
      </c>
      <c r="AO879" s="1" t="s">
        <v>1492</v>
      </c>
      <c r="AP879" s="1" t="s">
        <v>3158</v>
      </c>
      <c r="AQ879" s="1" t="s">
        <v>3162</v>
      </c>
      <c r="AR879" s="1" t="s">
        <v>3162</v>
      </c>
      <c r="BC879" s="1">
        <f t="shared" si="43"/>
        <v>6</v>
      </c>
    </row>
    <row r="880" spans="1:57" s="1" customFormat="1" ht="15" x14ac:dyDescent="0.25">
      <c r="A880" s="6">
        <v>42663</v>
      </c>
      <c r="B880" s="8"/>
      <c r="D880" s="6">
        <v>42663</v>
      </c>
      <c r="E880" s="2"/>
      <c r="G880" s="1" t="s">
        <v>3162</v>
      </c>
      <c r="H880" s="1" t="s">
        <v>3158</v>
      </c>
      <c r="I880" s="1" t="s">
        <v>1672</v>
      </c>
      <c r="J880" s="1" t="s">
        <v>28</v>
      </c>
      <c r="L880" s="1" t="s">
        <v>29</v>
      </c>
      <c r="M880" s="18" t="s">
        <v>30</v>
      </c>
      <c r="N880" s="18"/>
      <c r="O880" s="1" t="s">
        <v>1118</v>
      </c>
      <c r="P880" s="1" t="s">
        <v>32</v>
      </c>
      <c r="Q880" s="1" t="s">
        <v>296</v>
      </c>
      <c r="R880" s="1">
        <v>85234</v>
      </c>
      <c r="S880" s="1" t="s">
        <v>4213</v>
      </c>
      <c r="U880" s="1">
        <v>1</v>
      </c>
      <c r="V880" s="1" t="s">
        <v>3357</v>
      </c>
      <c r="Z880" s="1">
        <v>0</v>
      </c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V880" s="2"/>
      <c r="AW880" s="2"/>
      <c r="AX880" s="2"/>
      <c r="AY880" s="2"/>
      <c r="AZ880" s="2"/>
      <c r="BA880" s="2"/>
      <c r="BB880" s="2"/>
      <c r="BC880" s="1">
        <f t="shared" si="43"/>
        <v>0</v>
      </c>
      <c r="BD880" s="3"/>
      <c r="BE880" s="1" t="s">
        <v>2388</v>
      </c>
    </row>
    <row r="881" spans="1:70" s="1" customFormat="1" ht="15" x14ac:dyDescent="0.25">
      <c r="A881" s="1" t="s">
        <v>3427</v>
      </c>
      <c r="D881" s="2"/>
      <c r="E881" s="2"/>
      <c r="G881" s="1" t="s">
        <v>3162</v>
      </c>
      <c r="H881" s="1" t="s">
        <v>3158</v>
      </c>
      <c r="I881" s="1" t="s">
        <v>3975</v>
      </c>
      <c r="J881" s="1" t="s">
        <v>5075</v>
      </c>
      <c r="L881" s="1" t="s">
        <v>1137</v>
      </c>
      <c r="M881" s="18" t="s">
        <v>1139</v>
      </c>
      <c r="N881" s="18"/>
      <c r="O881" s="1" t="s">
        <v>1138</v>
      </c>
      <c r="P881" s="1" t="s">
        <v>488</v>
      </c>
      <c r="Q881" s="1" t="s">
        <v>296</v>
      </c>
      <c r="R881" s="1">
        <v>85206</v>
      </c>
      <c r="W881" s="1" t="s">
        <v>297</v>
      </c>
      <c r="AB881" s="1" t="s">
        <v>3196</v>
      </c>
      <c r="AC881" s="1" t="s">
        <v>3161</v>
      </c>
      <c r="AD881" s="2" t="s">
        <v>1140</v>
      </c>
      <c r="AE881" s="3"/>
      <c r="AF881" s="1" t="s">
        <v>2564</v>
      </c>
    </row>
    <row r="882" spans="1:70" s="1" customFormat="1" ht="15" x14ac:dyDescent="0.25">
      <c r="A882" s="2"/>
      <c r="D882" s="2"/>
      <c r="E882" s="2"/>
      <c r="H882" s="1" t="s">
        <v>481</v>
      </c>
      <c r="I882" s="1" t="s">
        <v>778</v>
      </c>
      <c r="J882" s="1" t="s">
        <v>361</v>
      </c>
      <c r="M882" s="18"/>
      <c r="N882" s="18"/>
      <c r="AD882" s="2"/>
      <c r="AE882" s="3"/>
      <c r="BC882" s="1">
        <f t="shared" ref="BC882:BC891" si="44">COUNTA(AG882:BB882)</f>
        <v>0</v>
      </c>
    </row>
    <row r="883" spans="1:70" s="1" customFormat="1" ht="15" x14ac:dyDescent="0.25">
      <c r="A883" s="2"/>
      <c r="D883" s="2"/>
      <c r="E883" s="2"/>
      <c r="H883" s="1" t="s">
        <v>3158</v>
      </c>
      <c r="I883" s="1" t="s">
        <v>778</v>
      </c>
      <c r="J883" s="1" t="s">
        <v>3351</v>
      </c>
      <c r="M883" s="18"/>
      <c r="N883" s="18"/>
      <c r="AD883" s="2"/>
      <c r="AE883" s="3"/>
      <c r="BC883" s="1">
        <f t="shared" si="44"/>
        <v>0</v>
      </c>
    </row>
    <row r="884" spans="1:70" s="1" customFormat="1" ht="15" x14ac:dyDescent="0.25">
      <c r="A884" s="2"/>
      <c r="D884" s="2"/>
      <c r="E884" s="2"/>
      <c r="G884" s="1" t="s">
        <v>3161</v>
      </c>
      <c r="H884" s="1" t="s">
        <v>3158</v>
      </c>
      <c r="I884" s="1" t="s">
        <v>1141</v>
      </c>
      <c r="J884" s="1" t="s">
        <v>1142</v>
      </c>
      <c r="L884" s="1" t="s">
        <v>596</v>
      </c>
      <c r="M884" s="18" t="s">
        <v>1144</v>
      </c>
      <c r="N884" s="18"/>
      <c r="O884" s="1" t="s">
        <v>1253</v>
      </c>
      <c r="P884" s="1" t="s">
        <v>1251</v>
      </c>
      <c r="Q884" s="1" t="s">
        <v>1252</v>
      </c>
      <c r="R884" s="1" t="s">
        <v>595</v>
      </c>
      <c r="S884" s="1" t="s">
        <v>4213</v>
      </c>
      <c r="AA884" s="1" t="s">
        <v>1143</v>
      </c>
      <c r="AD884" s="2"/>
      <c r="AE884" s="3"/>
      <c r="AF884" s="1" t="s">
        <v>2388</v>
      </c>
      <c r="AW884" s="1" t="s">
        <v>3162</v>
      </c>
      <c r="BC884" s="1">
        <f t="shared" si="44"/>
        <v>1</v>
      </c>
    </row>
    <row r="885" spans="1:70" s="1" customFormat="1" ht="15" x14ac:dyDescent="0.25">
      <c r="A885" s="1" t="s">
        <v>1702</v>
      </c>
      <c r="C885" s="14">
        <v>43041</v>
      </c>
      <c r="D885" s="6"/>
      <c r="E885" s="2"/>
      <c r="H885" s="1" t="s">
        <v>481</v>
      </c>
      <c r="I885" s="1" t="s">
        <v>187</v>
      </c>
      <c r="J885" s="1" t="s">
        <v>2144</v>
      </c>
      <c r="L885" s="1" t="s">
        <v>1183</v>
      </c>
      <c r="M885" s="18"/>
      <c r="N885" s="18"/>
      <c r="O885" s="1" t="s">
        <v>2146</v>
      </c>
      <c r="P885" s="1" t="s">
        <v>5031</v>
      </c>
      <c r="Q885" s="1" t="s">
        <v>296</v>
      </c>
      <c r="R885" s="1">
        <v>85220</v>
      </c>
      <c r="S885" s="8"/>
      <c r="T885" s="8"/>
      <c r="AB885" s="1" t="s">
        <v>3160</v>
      </c>
      <c r="AC885" s="1" t="s">
        <v>2143</v>
      </c>
      <c r="AD885" s="2" t="s">
        <v>3068</v>
      </c>
      <c r="AE885" s="3" t="s">
        <v>3161</v>
      </c>
      <c r="AG885" s="1" t="s">
        <v>481</v>
      </c>
      <c r="AN885" s="1" t="s">
        <v>481</v>
      </c>
      <c r="AO885" s="1" t="s">
        <v>481</v>
      </c>
      <c r="AR885" s="1" t="s">
        <v>481</v>
      </c>
      <c r="AS885" s="1" t="s">
        <v>481</v>
      </c>
      <c r="AV885" s="1" t="s">
        <v>481</v>
      </c>
      <c r="AW885" s="1" t="s">
        <v>3158</v>
      </c>
      <c r="AZ885" s="1" t="s">
        <v>481</v>
      </c>
      <c r="BC885" s="1">
        <f t="shared" si="44"/>
        <v>8</v>
      </c>
    </row>
    <row r="886" spans="1:70" s="1" customFormat="1" ht="15" x14ac:dyDescent="0.25">
      <c r="A886" s="2"/>
      <c r="D886" s="2"/>
      <c r="E886" s="2"/>
      <c r="H886" s="1" t="s">
        <v>3158</v>
      </c>
      <c r="I886" s="1" t="s">
        <v>187</v>
      </c>
      <c r="J886" s="1" t="s">
        <v>2147</v>
      </c>
      <c r="L886" s="1" t="s">
        <v>3791</v>
      </c>
      <c r="M886" s="18"/>
      <c r="N886" s="18"/>
      <c r="O886" s="1" t="s">
        <v>3792</v>
      </c>
      <c r="P886" s="1" t="s">
        <v>488</v>
      </c>
      <c r="Q886" s="1" t="s">
        <v>296</v>
      </c>
      <c r="R886" s="1">
        <v>85209</v>
      </c>
      <c r="AB886" s="1" t="s">
        <v>297</v>
      </c>
      <c r="AD886" s="2"/>
      <c r="AE886" s="3"/>
      <c r="BC886" s="1">
        <f t="shared" si="44"/>
        <v>0</v>
      </c>
    </row>
    <row r="887" spans="1:70" s="1" customFormat="1" ht="15" x14ac:dyDescent="0.25">
      <c r="A887" s="2"/>
      <c r="D887" s="2"/>
      <c r="E887" s="2"/>
      <c r="H887" s="1" t="s">
        <v>3158</v>
      </c>
      <c r="I887" s="1" t="s">
        <v>187</v>
      </c>
      <c r="J887" s="1" t="s">
        <v>2447</v>
      </c>
      <c r="M887" s="5" t="s">
        <v>1785</v>
      </c>
      <c r="N887" s="5"/>
      <c r="S887" s="1" t="s">
        <v>4712</v>
      </c>
      <c r="AD887" s="2"/>
      <c r="AE887" s="3"/>
      <c r="AF887" s="1" t="s">
        <v>2392</v>
      </c>
      <c r="BC887" s="1">
        <f t="shared" si="44"/>
        <v>0</v>
      </c>
    </row>
    <row r="888" spans="1:70" s="1" customFormat="1" ht="15" x14ac:dyDescent="0.25">
      <c r="A888" s="2"/>
      <c r="D888" s="2"/>
      <c r="E888" s="2"/>
      <c r="H888" s="1" t="s">
        <v>481</v>
      </c>
      <c r="I888" s="1" t="s">
        <v>187</v>
      </c>
      <c r="J888" s="1" t="s">
        <v>1010</v>
      </c>
      <c r="M888" s="5" t="s">
        <v>1785</v>
      </c>
      <c r="N888" s="5"/>
      <c r="S888" s="1" t="s">
        <v>4213</v>
      </c>
      <c r="AD888" s="2"/>
      <c r="AE888" s="3"/>
      <c r="AF888" s="1" t="s">
        <v>2388</v>
      </c>
      <c r="BC888" s="1">
        <f t="shared" si="44"/>
        <v>0</v>
      </c>
    </row>
    <row r="889" spans="1:70" s="1" customFormat="1" ht="15" x14ac:dyDescent="0.25">
      <c r="A889" s="6"/>
      <c r="D889" s="6"/>
      <c r="E889" s="2"/>
      <c r="F889" s="2"/>
      <c r="H889" s="1" t="s">
        <v>481</v>
      </c>
      <c r="I889" s="1" t="s">
        <v>1502</v>
      </c>
      <c r="J889" s="1" t="s">
        <v>2144</v>
      </c>
      <c r="M889" s="18"/>
      <c r="N889" s="18"/>
      <c r="AD889" s="2"/>
      <c r="AE889" s="3"/>
      <c r="AN889" s="1" t="s">
        <v>3162</v>
      </c>
      <c r="BC889" s="1">
        <f t="shared" si="44"/>
        <v>1</v>
      </c>
    </row>
    <row r="890" spans="1:70" s="1" customFormat="1" ht="15" x14ac:dyDescent="0.25">
      <c r="A890" s="6">
        <v>42712</v>
      </c>
      <c r="B890" s="8"/>
      <c r="D890" s="6">
        <v>42712</v>
      </c>
      <c r="E890" s="2"/>
      <c r="H890" s="1" t="s">
        <v>481</v>
      </c>
      <c r="I890" s="1" t="s">
        <v>3227</v>
      </c>
      <c r="J890" s="1" t="s">
        <v>4713</v>
      </c>
      <c r="L890" s="1" t="s">
        <v>3228</v>
      </c>
      <c r="M890" s="18" t="s">
        <v>3229</v>
      </c>
      <c r="N890" s="18"/>
      <c r="O890" s="1" t="s">
        <v>3230</v>
      </c>
      <c r="P890" s="1" t="s">
        <v>488</v>
      </c>
      <c r="Q890" s="1" t="s">
        <v>296</v>
      </c>
      <c r="R890" s="1">
        <v>85205</v>
      </c>
      <c r="AB890" s="2"/>
      <c r="AC890" s="3"/>
      <c r="BC890" s="1">
        <f t="shared" si="44"/>
        <v>0</v>
      </c>
    </row>
    <row r="891" spans="1:70" s="1" customFormat="1" ht="15" x14ac:dyDescent="0.25">
      <c r="D891" s="2"/>
      <c r="E891" s="2"/>
      <c r="H891" s="1" t="s">
        <v>3158</v>
      </c>
      <c r="I891" s="1" t="s">
        <v>5187</v>
      </c>
      <c r="J891" s="1" t="s">
        <v>5186</v>
      </c>
      <c r="M891" s="18" t="s">
        <v>5188</v>
      </c>
      <c r="N891" s="18"/>
      <c r="S891" s="1" t="s">
        <v>4213</v>
      </c>
      <c r="T891" s="1" t="s">
        <v>2561</v>
      </c>
      <c r="AD891" s="2"/>
      <c r="AE891" s="3"/>
      <c r="AF891" s="1" t="s">
        <v>2388</v>
      </c>
      <c r="BC891" s="1">
        <f t="shared" si="44"/>
        <v>0</v>
      </c>
    </row>
    <row r="892" spans="1:70" s="1" customFormat="1" ht="15" x14ac:dyDescent="0.25">
      <c r="A892" s="1" t="s">
        <v>344</v>
      </c>
      <c r="D892" s="6"/>
      <c r="E892" s="2"/>
      <c r="G892" s="1" t="s">
        <v>3162</v>
      </c>
      <c r="H892" s="1" t="s">
        <v>481</v>
      </c>
      <c r="I892" s="1" t="s">
        <v>2151</v>
      </c>
      <c r="J892" s="1" t="s">
        <v>2152</v>
      </c>
      <c r="L892" s="1" t="s">
        <v>3098</v>
      </c>
      <c r="M892" s="18"/>
      <c r="N892" s="18"/>
      <c r="O892" s="1" t="s">
        <v>2154</v>
      </c>
      <c r="P892" s="1" t="s">
        <v>4425</v>
      </c>
      <c r="Q892" s="1" t="s">
        <v>296</v>
      </c>
      <c r="R892" s="1">
        <v>85242</v>
      </c>
      <c r="S892" s="8"/>
      <c r="T892" s="8"/>
      <c r="AB892" s="1" t="s">
        <v>3160</v>
      </c>
      <c r="AC892" s="1" t="s">
        <v>2148</v>
      </c>
      <c r="AD892" s="2"/>
      <c r="AE892" s="3" t="s">
        <v>3161</v>
      </c>
      <c r="BF892" s="1" t="s">
        <v>4712</v>
      </c>
      <c r="BG892" s="1" t="s">
        <v>4712</v>
      </c>
      <c r="BQ892" s="1" t="s">
        <v>4712</v>
      </c>
      <c r="BR892" s="1" t="s">
        <v>4712</v>
      </c>
    </row>
    <row r="893" spans="1:70" s="1" customFormat="1" ht="15" x14ac:dyDescent="0.25">
      <c r="D893" s="6"/>
      <c r="E893" s="2"/>
      <c r="G893" s="1" t="s">
        <v>3162</v>
      </c>
      <c r="H893" s="1" t="s">
        <v>3158</v>
      </c>
      <c r="I893" s="1" t="s">
        <v>4466</v>
      </c>
      <c r="J893" s="1" t="s">
        <v>4467</v>
      </c>
      <c r="M893" s="18"/>
      <c r="N893" s="18"/>
      <c r="AB893" s="2"/>
      <c r="AC893" s="3"/>
      <c r="BC893" s="1">
        <f t="shared" ref="BC893:BC904" si="45">COUNTA(AG893:BB893)</f>
        <v>0</v>
      </c>
    </row>
    <row r="894" spans="1:70" s="1" customFormat="1" ht="15" x14ac:dyDescent="0.25">
      <c r="A894" s="8"/>
      <c r="D894" s="6"/>
      <c r="E894" s="2"/>
      <c r="G894" s="1" t="s">
        <v>3162</v>
      </c>
      <c r="H894" s="1" t="s">
        <v>3158</v>
      </c>
      <c r="I894" s="1" t="s">
        <v>1558</v>
      </c>
      <c r="J894" s="1" t="s">
        <v>2451</v>
      </c>
      <c r="L894" s="1" t="s">
        <v>594</v>
      </c>
      <c r="M894" s="18" t="s">
        <v>5185</v>
      </c>
      <c r="N894" s="18"/>
      <c r="O894" s="1" t="s">
        <v>3398</v>
      </c>
      <c r="P894" s="1" t="s">
        <v>488</v>
      </c>
      <c r="Q894" s="1" t="s">
        <v>296</v>
      </c>
      <c r="R894" s="1">
        <v>85209</v>
      </c>
      <c r="S894" s="1" t="s">
        <v>4213</v>
      </c>
      <c r="AB894" s="1" t="s">
        <v>3175</v>
      </c>
      <c r="AC894" s="1" t="s">
        <v>3161</v>
      </c>
      <c r="AD894" s="2" t="s">
        <v>4808</v>
      </c>
      <c r="AE894" s="3"/>
      <c r="AF894" s="1" t="s">
        <v>2388</v>
      </c>
      <c r="BC894" s="1">
        <f t="shared" si="45"/>
        <v>0</v>
      </c>
    </row>
    <row r="895" spans="1:70" s="1" customFormat="1" ht="15" x14ac:dyDescent="0.25">
      <c r="A895" s="8"/>
      <c r="B895" s="8"/>
      <c r="C895" s="14">
        <v>43055</v>
      </c>
      <c r="D895" s="6"/>
      <c r="E895" s="2"/>
      <c r="H895" s="1" t="s">
        <v>283</v>
      </c>
      <c r="I895" s="1" t="s">
        <v>92</v>
      </c>
      <c r="J895" s="1" t="s">
        <v>1498</v>
      </c>
      <c r="L895" s="1" t="s">
        <v>93</v>
      </c>
      <c r="M895" s="18" t="s">
        <v>94</v>
      </c>
      <c r="N895" s="18"/>
      <c r="O895" s="1" t="s">
        <v>95</v>
      </c>
      <c r="P895" s="1" t="s">
        <v>2237</v>
      </c>
      <c r="Q895" s="1" t="s">
        <v>2238</v>
      </c>
      <c r="R895" s="1">
        <v>32174</v>
      </c>
      <c r="AD895" s="2"/>
      <c r="AE895" s="3"/>
      <c r="AH895" s="1" t="s">
        <v>3162</v>
      </c>
      <c r="AI895" s="1" t="s">
        <v>481</v>
      </c>
      <c r="AN895" s="1" t="s">
        <v>481</v>
      </c>
      <c r="AT895" s="1" t="s">
        <v>481</v>
      </c>
      <c r="AW895" s="1" t="s">
        <v>481</v>
      </c>
      <c r="AX895" s="1" t="s">
        <v>3158</v>
      </c>
      <c r="BC895" s="1">
        <f t="shared" si="45"/>
        <v>6</v>
      </c>
    </row>
    <row r="896" spans="1:70" s="1" customFormat="1" ht="15" x14ac:dyDescent="0.25">
      <c r="C896" s="14"/>
      <c r="D896" s="6"/>
      <c r="E896" s="2"/>
      <c r="H896" s="1" t="s">
        <v>481</v>
      </c>
      <c r="I896" s="1" t="s">
        <v>1504</v>
      </c>
      <c r="J896" s="1" t="s">
        <v>3194</v>
      </c>
      <c r="M896" s="18"/>
      <c r="N896" s="18"/>
      <c r="AD896" s="2"/>
      <c r="AE896" s="3"/>
      <c r="AJ896" s="1" t="s">
        <v>3162</v>
      </c>
      <c r="AK896" s="1" t="s">
        <v>3162</v>
      </c>
      <c r="AT896" s="1" t="s">
        <v>3162</v>
      </c>
      <c r="AW896" s="1" t="s">
        <v>3162</v>
      </c>
      <c r="AY896" s="1" t="s">
        <v>3162</v>
      </c>
      <c r="BA896" s="1" t="s">
        <v>3162</v>
      </c>
      <c r="BB896" s="1" t="s">
        <v>3162</v>
      </c>
      <c r="BC896" s="1">
        <f t="shared" si="45"/>
        <v>7</v>
      </c>
    </row>
    <row r="897" spans="1:89" s="1" customFormat="1" ht="15" x14ac:dyDescent="0.25">
      <c r="C897" s="14"/>
      <c r="D897" s="6"/>
      <c r="E897" s="2"/>
      <c r="H897" s="1" t="s">
        <v>3158</v>
      </c>
      <c r="I897" s="1" t="s">
        <v>1504</v>
      </c>
      <c r="J897" s="1" t="s">
        <v>3069</v>
      </c>
      <c r="M897" s="18"/>
      <c r="N897" s="18"/>
      <c r="AD897" s="2"/>
      <c r="AE897" s="3"/>
      <c r="AJ897" s="1" t="s">
        <v>3162</v>
      </c>
      <c r="AK897" s="1" t="s">
        <v>3162</v>
      </c>
      <c r="AN897" s="1" t="s">
        <v>3162</v>
      </c>
      <c r="AT897" s="1" t="s">
        <v>3162</v>
      </c>
      <c r="AW897" s="1" t="s">
        <v>3162</v>
      </c>
      <c r="AY897" s="1" t="s">
        <v>3162</v>
      </c>
      <c r="BA897" s="1" t="s">
        <v>3162</v>
      </c>
      <c r="BB897" s="1" t="s">
        <v>3162</v>
      </c>
      <c r="BC897" s="1">
        <f t="shared" si="45"/>
        <v>8</v>
      </c>
    </row>
    <row r="898" spans="1:89" s="1" customFormat="1" ht="15" x14ac:dyDescent="0.25">
      <c r="A898" s="8"/>
      <c r="D898" s="6"/>
      <c r="E898" s="2"/>
      <c r="G898" s="1" t="s">
        <v>3162</v>
      </c>
      <c r="H898" s="1" t="s">
        <v>3158</v>
      </c>
      <c r="I898" s="1" t="s">
        <v>2155</v>
      </c>
      <c r="J898" s="1" t="s">
        <v>2156</v>
      </c>
      <c r="L898" s="1" t="s">
        <v>2157</v>
      </c>
      <c r="M898" s="18"/>
      <c r="N898" s="18"/>
      <c r="O898" s="1" t="s">
        <v>2158</v>
      </c>
      <c r="P898" s="1" t="s">
        <v>2398</v>
      </c>
      <c r="Q898" s="1" t="s">
        <v>296</v>
      </c>
      <c r="R898" s="1">
        <v>85023</v>
      </c>
      <c r="S898" s="8"/>
      <c r="T898" s="8"/>
      <c r="AB898" s="1" t="s">
        <v>3196</v>
      </c>
      <c r="AC898" s="1" t="s">
        <v>3189</v>
      </c>
      <c r="AD898" s="2" t="s">
        <v>3073</v>
      </c>
      <c r="AE898" s="3"/>
      <c r="AR898" s="1" t="s">
        <v>3158</v>
      </c>
      <c r="BC898" s="1">
        <f t="shared" si="45"/>
        <v>1</v>
      </c>
    </row>
    <row r="899" spans="1:89" s="1" customFormat="1" ht="15" x14ac:dyDescent="0.25">
      <c r="A899" s="8"/>
      <c r="D899" s="6"/>
      <c r="E899" s="2"/>
      <c r="F899" s="2"/>
      <c r="H899" s="1" t="s">
        <v>3158</v>
      </c>
      <c r="I899" s="1" t="s">
        <v>2786</v>
      </c>
      <c r="J899" s="1" t="s">
        <v>4544</v>
      </c>
      <c r="M899" s="18"/>
      <c r="N899" s="18"/>
      <c r="AD899" s="2"/>
      <c r="AE899" s="3"/>
      <c r="AP899" s="1" t="s">
        <v>3162</v>
      </c>
      <c r="BC899" s="1">
        <f t="shared" si="45"/>
        <v>1</v>
      </c>
    </row>
    <row r="900" spans="1:89" s="1" customFormat="1" ht="15" x14ac:dyDescent="0.25">
      <c r="A900" s="8"/>
      <c r="D900" s="6"/>
      <c r="E900" s="2"/>
      <c r="F900" s="2"/>
      <c r="H900" s="1" t="s">
        <v>481</v>
      </c>
      <c r="I900" s="1" t="s">
        <v>2786</v>
      </c>
      <c r="J900" s="1" t="s">
        <v>2728</v>
      </c>
      <c r="M900" s="18"/>
      <c r="N900" s="18"/>
      <c r="AD900" s="2"/>
      <c r="AE900" s="3"/>
      <c r="AP900" s="1" t="s">
        <v>3162</v>
      </c>
      <c r="BC900" s="1">
        <f t="shared" si="45"/>
        <v>1</v>
      </c>
    </row>
    <row r="901" spans="1:89" s="1" customFormat="1" ht="15" x14ac:dyDescent="0.25">
      <c r="A901" s="8"/>
      <c r="D901" s="6"/>
      <c r="E901" s="2"/>
      <c r="F901" s="2"/>
      <c r="H901" s="1" t="s">
        <v>481</v>
      </c>
      <c r="I901" s="1" t="s">
        <v>507</v>
      </c>
      <c r="J901" s="1" t="s">
        <v>5045</v>
      </c>
      <c r="M901" s="18"/>
      <c r="N901" s="18"/>
      <c r="AD901" s="2"/>
      <c r="AE901" s="3"/>
      <c r="AO901" s="1" t="s">
        <v>3162</v>
      </c>
      <c r="BC901" s="1">
        <f t="shared" si="45"/>
        <v>1</v>
      </c>
    </row>
    <row r="902" spans="1:89" s="1" customFormat="1" ht="15" x14ac:dyDescent="0.25">
      <c r="A902" s="8"/>
      <c r="D902" s="6"/>
      <c r="E902" s="2"/>
      <c r="F902" s="2"/>
      <c r="H902" s="1" t="s">
        <v>3158</v>
      </c>
      <c r="I902" s="1" t="s">
        <v>507</v>
      </c>
      <c r="J902" s="1" t="s">
        <v>1515</v>
      </c>
      <c r="M902" s="18"/>
      <c r="N902" s="18"/>
      <c r="AD902" s="2"/>
      <c r="AE902" s="3"/>
      <c r="AO902" s="1" t="s">
        <v>3162</v>
      </c>
      <c r="BC902" s="1">
        <f t="shared" si="45"/>
        <v>1</v>
      </c>
    </row>
    <row r="903" spans="1:89" s="1" customFormat="1" ht="15" x14ac:dyDescent="0.25">
      <c r="D903" s="2"/>
      <c r="E903" s="2"/>
      <c r="H903" s="1" t="s">
        <v>3158</v>
      </c>
      <c r="I903" s="1" t="s">
        <v>1567</v>
      </c>
      <c r="J903" s="1" t="s">
        <v>1568</v>
      </c>
      <c r="M903" s="18" t="s">
        <v>1569</v>
      </c>
      <c r="N903" s="18"/>
      <c r="S903" s="1" t="s">
        <v>4213</v>
      </c>
      <c r="AD903" s="2"/>
      <c r="AE903" s="3"/>
      <c r="AF903" s="1" t="s">
        <v>2388</v>
      </c>
      <c r="BC903" s="1">
        <f t="shared" si="45"/>
        <v>0</v>
      </c>
    </row>
    <row r="904" spans="1:89" s="1" customFormat="1" ht="15" x14ac:dyDescent="0.25">
      <c r="D904" s="2"/>
      <c r="E904" s="2"/>
      <c r="H904" s="1" t="s">
        <v>481</v>
      </c>
      <c r="I904" s="1" t="s">
        <v>1567</v>
      </c>
      <c r="J904" s="1" t="s">
        <v>5150</v>
      </c>
      <c r="M904" s="18" t="s">
        <v>1570</v>
      </c>
      <c r="N904" s="18"/>
      <c r="S904" s="1" t="s">
        <v>4213</v>
      </c>
      <c r="AD904" s="2"/>
      <c r="AE904" s="3"/>
      <c r="AF904" s="1" t="s">
        <v>2388</v>
      </c>
      <c r="BC904" s="1">
        <f t="shared" si="45"/>
        <v>0</v>
      </c>
    </row>
    <row r="905" spans="1:89" s="1" customFormat="1" ht="15" x14ac:dyDescent="0.25">
      <c r="A905" s="1" t="s">
        <v>4602</v>
      </c>
      <c r="D905" s="2"/>
      <c r="E905" s="2"/>
      <c r="H905" s="1" t="s">
        <v>481</v>
      </c>
      <c r="I905" s="1" t="s">
        <v>1571</v>
      </c>
      <c r="J905" s="1" t="s">
        <v>116</v>
      </c>
      <c r="L905" s="1" t="s">
        <v>1572</v>
      </c>
      <c r="M905" s="18" t="s">
        <v>4175</v>
      </c>
      <c r="N905" s="18"/>
      <c r="O905" s="1" t="s">
        <v>1573</v>
      </c>
      <c r="P905" s="1" t="s">
        <v>3192</v>
      </c>
      <c r="Q905" s="1" t="s">
        <v>296</v>
      </c>
      <c r="AD905" s="2"/>
      <c r="AE905" s="3"/>
    </row>
    <row r="906" spans="1:89" s="1" customFormat="1" ht="15" x14ac:dyDescent="0.25">
      <c r="A906" s="1" t="s">
        <v>4602</v>
      </c>
      <c r="D906" s="2"/>
      <c r="E906" s="2"/>
      <c r="H906" s="1" t="s">
        <v>481</v>
      </c>
      <c r="I906" s="1" t="s">
        <v>2572</v>
      </c>
      <c r="J906" s="1" t="s">
        <v>879</v>
      </c>
      <c r="M906" s="5" t="s">
        <v>2573</v>
      </c>
      <c r="N906" s="5"/>
      <c r="S906" s="1" t="s">
        <v>4213</v>
      </c>
      <c r="AD906" s="2"/>
      <c r="AE906" s="3"/>
      <c r="AF906" s="1" t="s">
        <v>2564</v>
      </c>
    </row>
    <row r="907" spans="1:89" s="1" customFormat="1" ht="15" x14ac:dyDescent="0.25">
      <c r="A907" s="1" t="s">
        <v>4602</v>
      </c>
      <c r="D907" s="2"/>
      <c r="E907" s="2"/>
      <c r="H907" s="1" t="s">
        <v>3158</v>
      </c>
      <c r="I907" s="1" t="s">
        <v>2572</v>
      </c>
      <c r="J907" s="1" t="s">
        <v>1532</v>
      </c>
      <c r="M907" s="5" t="s">
        <v>2573</v>
      </c>
      <c r="N907" s="5"/>
      <c r="S907" s="1" t="s">
        <v>4712</v>
      </c>
      <c r="AD907" s="2"/>
      <c r="AE907" s="3"/>
      <c r="AF907" s="1" t="s">
        <v>2568</v>
      </c>
    </row>
    <row r="908" spans="1:89" s="1" customFormat="1" ht="15" x14ac:dyDescent="0.25">
      <c r="D908" s="2"/>
      <c r="E908" s="2"/>
      <c r="H908" s="1" t="s">
        <v>3158</v>
      </c>
      <c r="I908" s="1" t="s">
        <v>4176</v>
      </c>
      <c r="J908" s="1" t="s">
        <v>4177</v>
      </c>
      <c r="L908" s="1" t="s">
        <v>4178</v>
      </c>
      <c r="M908" s="18" t="s">
        <v>1591</v>
      </c>
      <c r="N908" s="18"/>
      <c r="O908" s="1" t="s">
        <v>4179</v>
      </c>
      <c r="P908" s="1" t="s">
        <v>488</v>
      </c>
      <c r="Q908" s="1" t="s">
        <v>296</v>
      </c>
      <c r="R908" s="1">
        <v>85209</v>
      </c>
      <c r="S908" s="1" t="s">
        <v>4213</v>
      </c>
      <c r="AD908" s="2"/>
      <c r="AE908" s="3"/>
      <c r="AF908" s="1" t="s">
        <v>2388</v>
      </c>
      <c r="BC908" s="1">
        <f>COUNTA(AG908:BB908)</f>
        <v>0</v>
      </c>
    </row>
    <row r="909" spans="1:89" s="1" customFormat="1" ht="15" x14ac:dyDescent="0.25">
      <c r="E909" s="2"/>
      <c r="F909" s="2"/>
      <c r="G909" s="1" t="s">
        <v>3161</v>
      </c>
      <c r="H909" s="1" t="s">
        <v>481</v>
      </c>
      <c r="I909" s="1" t="s">
        <v>1346</v>
      </c>
      <c r="J909" s="1" t="s">
        <v>3178</v>
      </c>
      <c r="L909" s="1" t="s">
        <v>2261</v>
      </c>
      <c r="M909" s="18" t="s">
        <v>4468</v>
      </c>
      <c r="N909" s="18"/>
      <c r="O909" s="1" t="s">
        <v>1347</v>
      </c>
      <c r="P909" s="1" t="s">
        <v>488</v>
      </c>
      <c r="Q909" s="1" t="s">
        <v>296</v>
      </c>
      <c r="R909" s="1">
        <v>85206</v>
      </c>
      <c r="S909" s="1" t="s">
        <v>3161</v>
      </c>
      <c r="AA909" s="1" t="s">
        <v>2796</v>
      </c>
      <c r="AD909" s="2"/>
      <c r="AE909" s="3"/>
      <c r="AF909" s="1" t="s">
        <v>2388</v>
      </c>
      <c r="BC909" s="1">
        <f>COUNTA(AG909:BB909)</f>
        <v>0</v>
      </c>
    </row>
    <row r="910" spans="1:89" s="1" customFormat="1" ht="15" x14ac:dyDescent="0.25">
      <c r="A910" s="8"/>
      <c r="D910" s="6"/>
      <c r="E910" s="2"/>
      <c r="H910" s="1" t="s">
        <v>3158</v>
      </c>
      <c r="I910" s="1" t="s">
        <v>3737</v>
      </c>
      <c r="J910" s="1" t="s">
        <v>2192</v>
      </c>
      <c r="L910" s="1" t="s">
        <v>3738</v>
      </c>
      <c r="M910" s="18" t="s">
        <v>4612</v>
      </c>
      <c r="N910" s="18"/>
      <c r="O910" s="1" t="s">
        <v>4613</v>
      </c>
      <c r="P910" s="1" t="s">
        <v>488</v>
      </c>
      <c r="Q910" s="1" t="s">
        <v>296</v>
      </c>
      <c r="R910" s="1">
        <v>85209</v>
      </c>
      <c r="S910" s="1" t="s">
        <v>4213</v>
      </c>
      <c r="AC910" s="2"/>
      <c r="AD910" s="3"/>
      <c r="BC910" s="1">
        <f>COUNTA(AG910:BB910)</f>
        <v>0</v>
      </c>
    </row>
    <row r="911" spans="1:89" s="1" customFormat="1" ht="15" x14ac:dyDescent="0.25">
      <c r="A911" s="8"/>
      <c r="D911" s="6"/>
      <c r="E911" s="2"/>
      <c r="F911" s="2"/>
      <c r="H911" s="1" t="s">
        <v>3158</v>
      </c>
      <c r="I911" s="1" t="s">
        <v>2783</v>
      </c>
      <c r="J911" s="1" t="s">
        <v>3069</v>
      </c>
      <c r="M911" s="18"/>
      <c r="N911" s="18"/>
      <c r="AD911" s="2"/>
      <c r="AE911" s="3"/>
      <c r="AP911" s="1" t="s">
        <v>3162</v>
      </c>
      <c r="BC911" s="1">
        <f>COUNTA(AG911:BB911)</f>
        <v>1</v>
      </c>
    </row>
    <row r="912" spans="1:89" s="1" customFormat="1" ht="15" x14ac:dyDescent="0.25">
      <c r="A912" s="1" t="s">
        <v>4602</v>
      </c>
      <c r="D912" s="2"/>
      <c r="E912" s="2"/>
      <c r="G912" s="1" t="s">
        <v>3162</v>
      </c>
      <c r="H912" s="1" t="s">
        <v>3158</v>
      </c>
      <c r="I912" s="1" t="s">
        <v>384</v>
      </c>
      <c r="J912" s="1" t="s">
        <v>2742</v>
      </c>
      <c r="L912" s="1" t="s">
        <v>385</v>
      </c>
      <c r="M912" s="18" t="s">
        <v>387</v>
      </c>
      <c r="N912" s="18"/>
      <c r="O912" s="1" t="s">
        <v>386</v>
      </c>
      <c r="P912" s="1" t="s">
        <v>488</v>
      </c>
      <c r="Q912" s="1" t="s">
        <v>296</v>
      </c>
      <c r="R912" s="1">
        <v>85206</v>
      </c>
      <c r="AA912" s="1" t="s">
        <v>388</v>
      </c>
      <c r="AD912" s="2"/>
      <c r="AE912" s="3"/>
      <c r="BF912" s="1" t="s">
        <v>4712</v>
      </c>
      <c r="BJ912" s="1" t="s">
        <v>4712</v>
      </c>
      <c r="BK912" s="1" t="s">
        <v>4712</v>
      </c>
      <c r="BL912" s="1" t="s">
        <v>4712</v>
      </c>
      <c r="BM912" s="1" t="s">
        <v>4712</v>
      </c>
      <c r="BN912" s="1" t="s">
        <v>4712</v>
      </c>
      <c r="BO912" s="1" t="s">
        <v>4712</v>
      </c>
      <c r="BR912" s="1" t="s">
        <v>4712</v>
      </c>
      <c r="CK912" s="1" t="s">
        <v>4712</v>
      </c>
    </row>
    <row r="913" spans="1:59" s="1" customFormat="1" ht="15" x14ac:dyDescent="0.25">
      <c r="D913" s="2"/>
      <c r="E913" s="2"/>
      <c r="F913" s="2"/>
      <c r="G913" s="1" t="s">
        <v>3161</v>
      </c>
      <c r="H913" s="1" t="s">
        <v>481</v>
      </c>
      <c r="I913" s="1" t="s">
        <v>2888</v>
      </c>
      <c r="J913" s="1" t="s">
        <v>786</v>
      </c>
      <c r="L913" s="1" t="s">
        <v>2889</v>
      </c>
      <c r="M913" s="18" t="s">
        <v>2174</v>
      </c>
      <c r="N913" s="18"/>
      <c r="O913" s="1" t="s">
        <v>2173</v>
      </c>
      <c r="P913" s="1" t="s">
        <v>4836</v>
      </c>
      <c r="Q913" s="1" t="s">
        <v>4435</v>
      </c>
      <c r="R913" s="1">
        <v>57103</v>
      </c>
      <c r="S913" s="1" t="s">
        <v>4213</v>
      </c>
      <c r="AD913" s="2"/>
      <c r="AE913" s="3"/>
      <c r="AF913" s="1" t="s">
        <v>2388</v>
      </c>
      <c r="BC913" s="1">
        <f>COUNTA(AG913:BB913)</f>
        <v>0</v>
      </c>
    </row>
    <row r="914" spans="1:59" s="1" customFormat="1" ht="15" x14ac:dyDescent="0.25">
      <c r="D914" s="2"/>
      <c r="E914" s="2"/>
      <c r="H914" s="1" t="s">
        <v>3158</v>
      </c>
      <c r="I914" s="1" t="s">
        <v>2653</v>
      </c>
      <c r="J914" s="1" t="s">
        <v>2451</v>
      </c>
      <c r="L914" s="1" t="s">
        <v>2654</v>
      </c>
      <c r="M914" s="18" t="s">
        <v>1206</v>
      </c>
      <c r="N914" s="18"/>
      <c r="O914" s="1" t="s">
        <v>389</v>
      </c>
      <c r="P914" s="1" t="s">
        <v>650</v>
      </c>
      <c r="Q914" s="1" t="s">
        <v>296</v>
      </c>
      <c r="R914" s="1">
        <v>85225</v>
      </c>
      <c r="AD914" s="2"/>
      <c r="AE914" s="3"/>
      <c r="BC914" s="1">
        <f>COUNTA(AG914:BB914)</f>
        <v>0</v>
      </c>
    </row>
    <row r="915" spans="1:59" s="1" customFormat="1" ht="15" x14ac:dyDescent="0.25">
      <c r="D915" s="2"/>
      <c r="E915" s="2"/>
      <c r="H915" s="1" t="s">
        <v>481</v>
      </c>
      <c r="I915" s="1" t="s">
        <v>4482</v>
      </c>
      <c r="J915" s="1" t="s">
        <v>1761</v>
      </c>
      <c r="M915" s="18"/>
      <c r="N915" s="18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 t="s">
        <v>3162</v>
      </c>
      <c r="AQ915" s="2"/>
      <c r="AR915" s="2"/>
      <c r="AS915" s="2"/>
      <c r="AT915" s="2" t="s">
        <v>3162</v>
      </c>
      <c r="AV915" s="2"/>
      <c r="AW915" s="2"/>
      <c r="AX915" s="2" t="s">
        <v>3162</v>
      </c>
      <c r="AY915" s="2"/>
      <c r="AZ915" s="2"/>
      <c r="BA915" s="2"/>
      <c r="BB915" s="2"/>
      <c r="BC915" s="1">
        <f>COUNTA(AG915:BB915)</f>
        <v>3</v>
      </c>
      <c r="BD915" s="3"/>
    </row>
    <row r="916" spans="1:59" s="1" customFormat="1" ht="15" x14ac:dyDescent="0.25">
      <c r="A916" s="1" t="s">
        <v>4567</v>
      </c>
      <c r="D916" s="6"/>
      <c r="E916" s="2"/>
      <c r="H916" s="1" t="s">
        <v>3158</v>
      </c>
      <c r="I916" s="1" t="s">
        <v>1585</v>
      </c>
      <c r="J916" s="1" t="s">
        <v>1586</v>
      </c>
      <c r="M916" s="18" t="s">
        <v>2378</v>
      </c>
      <c r="N916" s="18"/>
      <c r="AD916" s="2"/>
      <c r="AE916" s="3"/>
      <c r="AF916" s="1" t="s">
        <v>2564</v>
      </c>
    </row>
    <row r="917" spans="1:59" s="1" customFormat="1" ht="15" x14ac:dyDescent="0.25">
      <c r="D917" s="2"/>
      <c r="E917" s="2"/>
      <c r="H917" s="1" t="s">
        <v>481</v>
      </c>
      <c r="I917" s="1" t="s">
        <v>4384</v>
      </c>
      <c r="J917" s="1" t="s">
        <v>4385</v>
      </c>
      <c r="L917" s="1" t="s">
        <v>4386</v>
      </c>
      <c r="M917" s="18"/>
      <c r="N917" s="18"/>
      <c r="O917" s="1" t="s">
        <v>1207</v>
      </c>
      <c r="P917" s="1" t="s">
        <v>5031</v>
      </c>
      <c r="Q917" s="1" t="s">
        <v>296</v>
      </c>
      <c r="R917" s="1">
        <v>85119</v>
      </c>
      <c r="AD917" s="2"/>
      <c r="AE917" s="3"/>
      <c r="BC917" s="1">
        <f t="shared" ref="BC917:BC924" si="46">COUNTA(AG917:BB917)</f>
        <v>0</v>
      </c>
    </row>
    <row r="918" spans="1:59" s="1" customFormat="1" ht="15" x14ac:dyDescent="0.25">
      <c r="A918" s="8"/>
      <c r="D918" s="6"/>
      <c r="E918" s="2"/>
      <c r="F918" s="2"/>
      <c r="H918" s="1" t="s">
        <v>481</v>
      </c>
      <c r="I918" s="1" t="s">
        <v>217</v>
      </c>
      <c r="J918" s="1" t="s">
        <v>1761</v>
      </c>
      <c r="M918" s="18"/>
      <c r="N918" s="18"/>
      <c r="AD918" s="2"/>
      <c r="AE918" s="3"/>
      <c r="AW918" s="1" t="s">
        <v>3162</v>
      </c>
      <c r="BC918" s="1">
        <f t="shared" si="46"/>
        <v>1</v>
      </c>
    </row>
    <row r="919" spans="1:59" s="1" customFormat="1" ht="15" x14ac:dyDescent="0.25">
      <c r="D919" s="2"/>
      <c r="E919" s="2"/>
      <c r="G919" s="1" t="s">
        <v>3161</v>
      </c>
      <c r="H919" s="1" t="s">
        <v>481</v>
      </c>
      <c r="I919" s="1" t="s">
        <v>1208</v>
      </c>
      <c r="J919" s="1" t="s">
        <v>1875</v>
      </c>
      <c r="L919" s="1" t="s">
        <v>1209</v>
      </c>
      <c r="M919" s="18" t="s">
        <v>1211</v>
      </c>
      <c r="N919" s="18"/>
      <c r="O919" s="1" t="s">
        <v>1210</v>
      </c>
      <c r="P919" s="1" t="s">
        <v>488</v>
      </c>
      <c r="Q919" s="1" t="s">
        <v>296</v>
      </c>
      <c r="R919" s="1">
        <v>85205</v>
      </c>
      <c r="S919" s="1" t="s">
        <v>4213</v>
      </c>
      <c r="AD919" s="2"/>
      <c r="AE919" s="3"/>
      <c r="BC919" s="1">
        <f t="shared" si="46"/>
        <v>0</v>
      </c>
    </row>
    <row r="920" spans="1:59" s="1" customFormat="1" ht="15" x14ac:dyDescent="0.25">
      <c r="D920" s="2"/>
      <c r="E920" s="2"/>
      <c r="G920" s="1" t="s">
        <v>3161</v>
      </c>
      <c r="H920" s="1" t="s">
        <v>3158</v>
      </c>
      <c r="I920" s="1" t="s">
        <v>1208</v>
      </c>
      <c r="J920" s="1" t="s">
        <v>4578</v>
      </c>
      <c r="L920" s="1" t="s">
        <v>1209</v>
      </c>
      <c r="M920" s="18" t="s">
        <v>1211</v>
      </c>
      <c r="N920" s="18"/>
      <c r="O920" s="1" t="s">
        <v>1210</v>
      </c>
      <c r="P920" s="1" t="s">
        <v>488</v>
      </c>
      <c r="Q920" s="1" t="s">
        <v>296</v>
      </c>
      <c r="R920" s="1">
        <v>85205</v>
      </c>
      <c r="S920" s="1" t="s">
        <v>4213</v>
      </c>
      <c r="AD920" s="2"/>
      <c r="AE920" s="3"/>
      <c r="BC920" s="1">
        <f t="shared" si="46"/>
        <v>0</v>
      </c>
    </row>
    <row r="921" spans="1:59" s="1" customFormat="1" ht="15" x14ac:dyDescent="0.25">
      <c r="D921" s="2"/>
      <c r="E921" s="2"/>
      <c r="G921" s="1" t="s">
        <v>3161</v>
      </c>
      <c r="H921" s="1" t="s">
        <v>481</v>
      </c>
      <c r="I921" s="1" t="s">
        <v>1212</v>
      </c>
      <c r="J921" s="1" t="s">
        <v>299</v>
      </c>
      <c r="L921" s="1" t="s">
        <v>1213</v>
      </c>
      <c r="M921" s="18" t="s">
        <v>1221</v>
      </c>
      <c r="N921" s="18"/>
      <c r="O921" s="1" t="s">
        <v>1219</v>
      </c>
      <c r="P921" s="1" t="s">
        <v>1220</v>
      </c>
      <c r="Q921" s="1" t="s">
        <v>3575</v>
      </c>
      <c r="R921" s="1">
        <v>51443</v>
      </c>
      <c r="S921" s="1" t="s">
        <v>4213</v>
      </c>
      <c r="AD921" s="2"/>
      <c r="AE921" s="3"/>
      <c r="AF921" s="1" t="s">
        <v>2564</v>
      </c>
      <c r="AN921" s="1" t="s">
        <v>3162</v>
      </c>
      <c r="AZ921" s="1" t="s">
        <v>3162</v>
      </c>
      <c r="BC921" s="1">
        <f t="shared" si="46"/>
        <v>2</v>
      </c>
      <c r="BD921" s="1" t="s">
        <v>4712</v>
      </c>
    </row>
    <row r="922" spans="1:59" s="1" customFormat="1" ht="15" x14ac:dyDescent="0.25">
      <c r="D922" s="2"/>
      <c r="E922" s="2"/>
      <c r="G922" s="1" t="s">
        <v>3161</v>
      </c>
      <c r="H922" s="1" t="s">
        <v>3158</v>
      </c>
      <c r="I922" s="1" t="s">
        <v>1212</v>
      </c>
      <c r="J922" s="1" t="s">
        <v>1222</v>
      </c>
      <c r="L922" s="1" t="s">
        <v>1223</v>
      </c>
      <c r="M922" s="18" t="s">
        <v>1224</v>
      </c>
      <c r="N922" s="18"/>
      <c r="O922" s="1" t="s">
        <v>1219</v>
      </c>
      <c r="P922" s="1" t="s">
        <v>1220</v>
      </c>
      <c r="Q922" s="1" t="s">
        <v>3575</v>
      </c>
      <c r="R922" s="1">
        <v>51443</v>
      </c>
      <c r="S922" s="1" t="s">
        <v>4213</v>
      </c>
      <c r="AD922" s="2"/>
      <c r="AE922" s="3"/>
      <c r="AF922" s="1" t="s">
        <v>2388</v>
      </c>
      <c r="AN922" s="1" t="s">
        <v>3162</v>
      </c>
      <c r="AZ922" s="1" t="s">
        <v>3162</v>
      </c>
      <c r="BC922" s="1">
        <f t="shared" si="46"/>
        <v>2</v>
      </c>
      <c r="BD922" s="1" t="s">
        <v>4712</v>
      </c>
    </row>
    <row r="923" spans="1:59" s="1" customFormat="1" ht="15" x14ac:dyDescent="0.25">
      <c r="A923" s="8"/>
      <c r="D923" s="6"/>
      <c r="E923" s="2"/>
      <c r="F923" s="2"/>
      <c r="H923" s="1" t="s">
        <v>3158</v>
      </c>
      <c r="I923" s="1" t="s">
        <v>1489</v>
      </c>
      <c r="J923" s="1" t="s">
        <v>1004</v>
      </c>
      <c r="M923" s="18"/>
      <c r="N923" s="18"/>
      <c r="AD923" s="2"/>
      <c r="AE923" s="3"/>
      <c r="AM923" s="1" t="s">
        <v>1492</v>
      </c>
      <c r="AO923" s="1" t="s">
        <v>3162</v>
      </c>
      <c r="BC923" s="1">
        <f t="shared" si="46"/>
        <v>2</v>
      </c>
    </row>
    <row r="924" spans="1:59" s="1" customFormat="1" ht="15" x14ac:dyDescent="0.25">
      <c r="A924" s="6">
        <v>42656</v>
      </c>
      <c r="B924" s="8"/>
      <c r="D924" s="6">
        <v>42656</v>
      </c>
      <c r="E924" s="2"/>
      <c r="F924" s="2"/>
      <c r="G924" s="1" t="s">
        <v>3162</v>
      </c>
      <c r="H924" s="1" t="s">
        <v>481</v>
      </c>
      <c r="I924" s="1" t="s">
        <v>4013</v>
      </c>
      <c r="J924" s="1" t="s">
        <v>4427</v>
      </c>
      <c r="L924" s="1" t="s">
        <v>3742</v>
      </c>
      <c r="M924" s="18" t="s">
        <v>3741</v>
      </c>
      <c r="N924" s="18"/>
      <c r="O924" s="1" t="s">
        <v>5166</v>
      </c>
      <c r="P924" s="1" t="s">
        <v>5031</v>
      </c>
      <c r="Q924" s="1" t="s">
        <v>296</v>
      </c>
      <c r="R924" s="1">
        <v>85119</v>
      </c>
      <c r="S924" s="1" t="s">
        <v>4213</v>
      </c>
      <c r="U924" s="1">
        <v>1</v>
      </c>
      <c r="V924" s="1" t="s">
        <v>378</v>
      </c>
      <c r="W924" s="1">
        <v>1</v>
      </c>
      <c r="AD924" s="1" t="s">
        <v>3498</v>
      </c>
      <c r="AE924" s="3"/>
      <c r="AF924" s="1" t="s">
        <v>2564</v>
      </c>
      <c r="BC924" s="1">
        <f t="shared" si="46"/>
        <v>0</v>
      </c>
      <c r="BF924" s="1" t="s">
        <v>4712</v>
      </c>
      <c r="BG924" s="1" t="s">
        <v>4712</v>
      </c>
    </row>
    <row r="925" spans="1:59" s="1" customFormat="1" ht="15" x14ac:dyDescent="0.25">
      <c r="A925" s="1" t="s">
        <v>453</v>
      </c>
      <c r="D925" s="2"/>
      <c r="E925" s="2"/>
      <c r="H925" s="1" t="s">
        <v>481</v>
      </c>
      <c r="I925" s="1" t="s">
        <v>2673</v>
      </c>
      <c r="J925" s="1" t="s">
        <v>4427</v>
      </c>
      <c r="M925" s="18"/>
      <c r="N925" s="18"/>
      <c r="AB925" s="2"/>
      <c r="AC925" s="3"/>
    </row>
    <row r="926" spans="1:59" s="1" customFormat="1" ht="15" x14ac:dyDescent="0.25">
      <c r="A926" s="1" t="s">
        <v>1234</v>
      </c>
      <c r="D926" s="2"/>
      <c r="E926" s="2"/>
      <c r="F926" s="1" t="s">
        <v>4712</v>
      </c>
      <c r="G926" s="1" t="s">
        <v>3162</v>
      </c>
      <c r="H926" s="1" t="s">
        <v>481</v>
      </c>
      <c r="I926" s="1" t="s">
        <v>2673</v>
      </c>
      <c r="J926" s="1" t="s">
        <v>2674</v>
      </c>
      <c r="L926" s="1" t="s">
        <v>2675</v>
      </c>
      <c r="M926" s="18"/>
      <c r="N926" s="18"/>
      <c r="O926" s="1" t="s">
        <v>3687</v>
      </c>
      <c r="P926" s="1" t="s">
        <v>488</v>
      </c>
      <c r="Q926" s="1" t="s">
        <v>296</v>
      </c>
      <c r="S926" s="1" t="s">
        <v>496</v>
      </c>
      <c r="AB926" s="1" t="s">
        <v>3175</v>
      </c>
      <c r="AC926" s="1" t="s">
        <v>3189</v>
      </c>
      <c r="AD926" s="1" t="s">
        <v>1430</v>
      </c>
      <c r="AE926" s="3" t="s">
        <v>3161</v>
      </c>
      <c r="BF926" s="1" t="s">
        <v>4712</v>
      </c>
      <c r="BG926" s="1" t="s">
        <v>4712</v>
      </c>
    </row>
    <row r="927" spans="1:59" s="1" customFormat="1" ht="15" x14ac:dyDescent="0.25">
      <c r="A927" s="2"/>
      <c r="D927" s="2"/>
      <c r="E927" s="2"/>
      <c r="H927" s="1" t="s">
        <v>481</v>
      </c>
      <c r="I927" s="1" t="s">
        <v>4945</v>
      </c>
      <c r="J927" s="1" t="s">
        <v>5044</v>
      </c>
      <c r="L927" s="1" t="s">
        <v>4366</v>
      </c>
      <c r="M927" s="18"/>
      <c r="N927" s="18"/>
      <c r="AB927" s="2" t="s">
        <v>4946</v>
      </c>
      <c r="AC927" s="3" t="s">
        <v>3161</v>
      </c>
      <c r="AN927" s="1" t="s">
        <v>3162</v>
      </c>
      <c r="BB927" s="1" t="s">
        <v>3162</v>
      </c>
      <c r="BC927" s="1">
        <f t="shared" ref="BC927:BC944" si="47">COUNTA(AG927:BB927)</f>
        <v>2</v>
      </c>
    </row>
    <row r="928" spans="1:59" s="1" customFormat="1" ht="15" x14ac:dyDescent="0.25">
      <c r="A928" s="2"/>
      <c r="D928" s="2"/>
      <c r="E928" s="2"/>
      <c r="H928" s="1" t="s">
        <v>3158</v>
      </c>
      <c r="I928" s="1" t="s">
        <v>3938</v>
      </c>
      <c r="J928" s="1" t="s">
        <v>3939</v>
      </c>
      <c r="L928" s="1" t="s">
        <v>3940</v>
      </c>
      <c r="M928" s="18" t="s">
        <v>3942</v>
      </c>
      <c r="N928" s="18"/>
      <c r="O928" s="1" t="s">
        <v>3941</v>
      </c>
      <c r="P928" s="1" t="s">
        <v>650</v>
      </c>
      <c r="Q928" s="1" t="s">
        <v>296</v>
      </c>
      <c r="S928" s="1" t="s">
        <v>4213</v>
      </c>
      <c r="AD928" s="2"/>
      <c r="AE928" s="3"/>
      <c r="AF928" s="1" t="s">
        <v>2564</v>
      </c>
      <c r="BC928" s="1">
        <f t="shared" si="47"/>
        <v>0</v>
      </c>
    </row>
    <row r="929" spans="1:86" s="1" customFormat="1" ht="15" x14ac:dyDescent="0.25">
      <c r="A929" s="8"/>
      <c r="B929" s="8"/>
      <c r="C929" s="14">
        <v>43055</v>
      </c>
      <c r="D929" s="6">
        <v>42670</v>
      </c>
      <c r="E929" s="2"/>
      <c r="G929" s="1" t="s">
        <v>3161</v>
      </c>
      <c r="H929" s="1" t="s">
        <v>3158</v>
      </c>
      <c r="I929" s="1" t="s">
        <v>2676</v>
      </c>
      <c r="J929" s="1" t="s">
        <v>2677</v>
      </c>
      <c r="L929" s="1" t="s">
        <v>2679</v>
      </c>
      <c r="M929" s="31" t="s">
        <v>2663</v>
      </c>
      <c r="N929" s="31"/>
      <c r="O929" s="1" t="s">
        <v>3591</v>
      </c>
      <c r="P929" s="1" t="s">
        <v>5031</v>
      </c>
      <c r="Q929" s="1" t="s">
        <v>296</v>
      </c>
      <c r="R929" s="1">
        <v>85120</v>
      </c>
      <c r="S929" s="1" t="s">
        <v>4213</v>
      </c>
      <c r="W929" s="1">
        <v>1</v>
      </c>
      <c r="Z929" s="1" t="s">
        <v>297</v>
      </c>
      <c r="AB929" s="1" t="s">
        <v>3160</v>
      </c>
      <c r="AC929" s="1" t="s">
        <v>3161</v>
      </c>
      <c r="AD929" s="2" t="s">
        <v>651</v>
      </c>
      <c r="AE929" s="3" t="s">
        <v>3161</v>
      </c>
      <c r="AF929" s="1" t="s">
        <v>2388</v>
      </c>
      <c r="AI929" s="1" t="s">
        <v>481</v>
      </c>
      <c r="AJ929" s="1" t="s">
        <v>481</v>
      </c>
      <c r="AK929" s="1" t="s">
        <v>481</v>
      </c>
      <c r="AM929" s="1" t="s">
        <v>481</v>
      </c>
      <c r="AO929" s="1" t="s">
        <v>481</v>
      </c>
      <c r="AQ929" s="1" t="s">
        <v>481</v>
      </c>
      <c r="AR929" s="1" t="s">
        <v>481</v>
      </c>
      <c r="AU929" s="1" t="s">
        <v>481</v>
      </c>
      <c r="AV929" s="1" t="s">
        <v>481</v>
      </c>
      <c r="AW929" s="1" t="s">
        <v>481</v>
      </c>
      <c r="AX929" s="1" t="s">
        <v>481</v>
      </c>
      <c r="AY929" s="1" t="s">
        <v>481</v>
      </c>
      <c r="AZ929" s="1" t="s">
        <v>481</v>
      </c>
      <c r="BC929" s="1">
        <f t="shared" si="47"/>
        <v>13</v>
      </c>
      <c r="BE929" s="1" t="s">
        <v>3596</v>
      </c>
      <c r="BF929" s="1" t="s">
        <v>4712</v>
      </c>
      <c r="BG929" s="1" t="s">
        <v>4712</v>
      </c>
      <c r="BJ929" s="1" t="s">
        <v>4712</v>
      </c>
      <c r="BO929" s="1" t="s">
        <v>4712</v>
      </c>
      <c r="BS929" s="1" t="s">
        <v>4712</v>
      </c>
      <c r="CF929" s="1" t="s">
        <v>4712</v>
      </c>
      <c r="CH929" s="1" t="s">
        <v>4712</v>
      </c>
    </row>
    <row r="930" spans="1:86" s="1" customFormat="1" ht="15" x14ac:dyDescent="0.25">
      <c r="A930" s="2"/>
      <c r="D930" s="2"/>
      <c r="E930" s="2"/>
      <c r="H930" s="1" t="s">
        <v>481</v>
      </c>
      <c r="I930" s="1" t="s">
        <v>3943</v>
      </c>
      <c r="J930" s="1" t="s">
        <v>2738</v>
      </c>
      <c r="L930" s="1" t="s">
        <v>3944</v>
      </c>
      <c r="M930" s="18"/>
      <c r="N930" s="18"/>
      <c r="O930" s="1" t="s">
        <v>3945</v>
      </c>
      <c r="P930" s="1" t="s">
        <v>488</v>
      </c>
      <c r="Q930" s="1" t="s">
        <v>296</v>
      </c>
      <c r="R930" s="1">
        <v>85203</v>
      </c>
      <c r="Y930" s="1" t="s">
        <v>297</v>
      </c>
      <c r="AB930" s="1" t="s">
        <v>3946</v>
      </c>
      <c r="AD930" s="2"/>
      <c r="AE930" s="3"/>
      <c r="BC930" s="1">
        <f t="shared" si="47"/>
        <v>0</v>
      </c>
    </row>
    <row r="931" spans="1:86" s="1" customFormat="1" ht="15" x14ac:dyDescent="0.25">
      <c r="A931" s="6">
        <v>42663</v>
      </c>
      <c r="B931" s="8"/>
      <c r="D931" s="6">
        <v>42663</v>
      </c>
      <c r="E931" s="2"/>
      <c r="H931" s="1" t="s">
        <v>481</v>
      </c>
      <c r="I931" s="1" t="s">
        <v>3947</v>
      </c>
      <c r="J931" s="1" t="s">
        <v>3948</v>
      </c>
      <c r="K931" s="1">
        <v>1</v>
      </c>
      <c r="L931" s="1" t="s">
        <v>467</v>
      </c>
      <c r="M931" s="18" t="s">
        <v>3949</v>
      </c>
      <c r="N931" s="18"/>
      <c r="O931" s="1" t="s">
        <v>468</v>
      </c>
      <c r="P931" s="1" t="s">
        <v>488</v>
      </c>
      <c r="Q931" s="1" t="s">
        <v>296</v>
      </c>
      <c r="R931" s="1">
        <v>85286</v>
      </c>
      <c r="S931" s="1" t="s">
        <v>4213</v>
      </c>
      <c r="T931" s="1" t="s">
        <v>4712</v>
      </c>
      <c r="AB931" s="2"/>
      <c r="AC931" s="3" t="s">
        <v>3161</v>
      </c>
      <c r="BC931" s="1">
        <f t="shared" si="47"/>
        <v>0</v>
      </c>
    </row>
    <row r="932" spans="1:86" s="1" customFormat="1" ht="15" x14ac:dyDescent="0.25">
      <c r="E932" s="2"/>
      <c r="G932" s="1" t="s">
        <v>3161</v>
      </c>
      <c r="H932" s="1" t="s">
        <v>3158</v>
      </c>
      <c r="I932" s="1" t="s">
        <v>272</v>
      </c>
      <c r="J932" s="1" t="s">
        <v>3786</v>
      </c>
      <c r="L932" s="1" t="s">
        <v>3616</v>
      </c>
      <c r="M932" s="18" t="s">
        <v>3617</v>
      </c>
      <c r="N932" s="18"/>
      <c r="O932" s="1" t="s">
        <v>3618</v>
      </c>
      <c r="P932" s="1" t="s">
        <v>488</v>
      </c>
      <c r="Q932" s="1" t="s">
        <v>296</v>
      </c>
      <c r="R932" s="1">
        <v>85206</v>
      </c>
      <c r="S932" s="1" t="s">
        <v>4213</v>
      </c>
      <c r="U932" s="1">
        <v>0</v>
      </c>
      <c r="AD932" s="2"/>
      <c r="AE932" s="3"/>
      <c r="AF932" s="1" t="s">
        <v>2388</v>
      </c>
      <c r="BC932" s="1">
        <f t="shared" si="47"/>
        <v>0</v>
      </c>
    </row>
    <row r="933" spans="1:86" s="1" customFormat="1" ht="15" x14ac:dyDescent="0.25">
      <c r="D933" s="2"/>
      <c r="E933" s="2"/>
      <c r="I933" s="1" t="s">
        <v>272</v>
      </c>
      <c r="J933" s="1" t="s">
        <v>1391</v>
      </c>
      <c r="M933" s="18"/>
      <c r="N933" s="18"/>
      <c r="AB933" s="2"/>
      <c r="AC933" s="3"/>
      <c r="AV933" s="1" t="s">
        <v>3162</v>
      </c>
      <c r="BC933" s="1">
        <f t="shared" si="47"/>
        <v>1</v>
      </c>
    </row>
    <row r="934" spans="1:86" s="1" customFormat="1" ht="15" x14ac:dyDescent="0.25">
      <c r="D934" s="2"/>
      <c r="E934" s="2"/>
      <c r="G934" s="1" t="s">
        <v>3161</v>
      </c>
      <c r="H934" s="1" t="s">
        <v>481</v>
      </c>
      <c r="I934" s="1" t="s">
        <v>272</v>
      </c>
      <c r="J934" s="1" t="s">
        <v>273</v>
      </c>
      <c r="L934" s="1" t="s">
        <v>274</v>
      </c>
      <c r="M934" s="18"/>
      <c r="N934" s="18"/>
      <c r="O934" s="1" t="s">
        <v>1926</v>
      </c>
      <c r="P934" s="1" t="s">
        <v>488</v>
      </c>
      <c r="Q934" s="1" t="s">
        <v>296</v>
      </c>
      <c r="AB934" s="2"/>
      <c r="AC934" s="3"/>
      <c r="BC934" s="1">
        <f t="shared" si="47"/>
        <v>0</v>
      </c>
    </row>
    <row r="935" spans="1:86" s="1" customFormat="1" ht="15" x14ac:dyDescent="0.25">
      <c r="A935" s="8"/>
      <c r="B935" s="14">
        <v>43405</v>
      </c>
      <c r="C935" s="14">
        <v>43048</v>
      </c>
      <c r="D935" s="6">
        <v>42670</v>
      </c>
      <c r="E935" s="2"/>
      <c r="F935" s="6"/>
      <c r="G935" s="6" t="s">
        <v>3161</v>
      </c>
      <c r="H935" s="1" t="s">
        <v>3158</v>
      </c>
      <c r="I935" s="1" t="s">
        <v>3642</v>
      </c>
      <c r="J935" s="1" t="s">
        <v>2593</v>
      </c>
      <c r="L935" s="1" t="s">
        <v>4199</v>
      </c>
      <c r="M935" s="18" t="s">
        <v>4200</v>
      </c>
      <c r="N935" s="18"/>
      <c r="O935" s="1" t="s">
        <v>4201</v>
      </c>
      <c r="P935" s="1" t="s">
        <v>4202</v>
      </c>
      <c r="Q935" s="1" t="s">
        <v>5097</v>
      </c>
      <c r="R935" s="1">
        <v>89104</v>
      </c>
      <c r="S935" s="1" t="s">
        <v>4213</v>
      </c>
      <c r="AD935" s="2"/>
      <c r="AE935" s="3"/>
      <c r="AH935" s="1" t="s">
        <v>481</v>
      </c>
      <c r="AK935" s="1" t="s">
        <v>481</v>
      </c>
      <c r="AL935" s="1" t="s">
        <v>481</v>
      </c>
      <c r="AN935" s="1" t="s">
        <v>481</v>
      </c>
      <c r="AO935" s="1" t="s">
        <v>481</v>
      </c>
      <c r="AP935" s="1" t="s">
        <v>481</v>
      </c>
      <c r="AQ935" s="1" t="s">
        <v>481</v>
      </c>
      <c r="AS935" s="1" t="s">
        <v>481</v>
      </c>
      <c r="AX935" s="1" t="s">
        <v>481</v>
      </c>
      <c r="BC935" s="1">
        <f t="shared" si="47"/>
        <v>9</v>
      </c>
    </row>
    <row r="936" spans="1:86" s="1" customFormat="1" ht="15" x14ac:dyDescent="0.25">
      <c r="D936" s="2"/>
      <c r="E936" s="2"/>
      <c r="I936" s="1" t="s">
        <v>3568</v>
      </c>
      <c r="J936" s="1" t="s">
        <v>879</v>
      </c>
      <c r="M936" s="5" t="s">
        <v>3569</v>
      </c>
      <c r="N936" s="5"/>
      <c r="S936" s="1" t="s">
        <v>4213</v>
      </c>
      <c r="AB936" s="2"/>
      <c r="AC936" s="3"/>
      <c r="BC936" s="1">
        <f t="shared" si="47"/>
        <v>0</v>
      </c>
    </row>
    <row r="937" spans="1:86" s="1" customFormat="1" ht="15" x14ac:dyDescent="0.25">
      <c r="D937" s="2"/>
      <c r="E937" s="2"/>
      <c r="H937" s="1" t="s">
        <v>3158</v>
      </c>
      <c r="I937" s="1" t="s">
        <v>3950</v>
      </c>
      <c r="J937" s="1" t="s">
        <v>3951</v>
      </c>
      <c r="M937" s="18" t="s">
        <v>3952</v>
      </c>
      <c r="N937" s="18"/>
      <c r="Q937" s="1" t="s">
        <v>296</v>
      </c>
      <c r="S937" s="1" t="s">
        <v>4213</v>
      </c>
      <c r="AD937" s="2"/>
      <c r="AE937" s="3"/>
      <c r="AF937" s="1" t="s">
        <v>2564</v>
      </c>
      <c r="BC937" s="1">
        <f t="shared" si="47"/>
        <v>0</v>
      </c>
    </row>
    <row r="938" spans="1:86" s="1" customFormat="1" ht="15" x14ac:dyDescent="0.25">
      <c r="D938" s="2"/>
      <c r="E938" s="2"/>
      <c r="H938" s="1" t="s">
        <v>3158</v>
      </c>
      <c r="I938" s="1" t="s">
        <v>3953</v>
      </c>
      <c r="J938" s="1" t="s">
        <v>3954</v>
      </c>
      <c r="M938" s="18" t="s">
        <v>2591</v>
      </c>
      <c r="N938" s="18"/>
      <c r="S938" s="1" t="s">
        <v>4712</v>
      </c>
      <c r="AD938" s="2"/>
      <c r="AE938" s="3"/>
      <c r="AF938" s="1" t="s">
        <v>2392</v>
      </c>
      <c r="BC938" s="1">
        <f t="shared" si="47"/>
        <v>0</v>
      </c>
    </row>
    <row r="939" spans="1:86" s="1" customFormat="1" ht="15" x14ac:dyDescent="0.25">
      <c r="D939" s="2"/>
      <c r="E939" s="2"/>
      <c r="H939" s="1" t="s">
        <v>3158</v>
      </c>
      <c r="I939" s="1" t="s">
        <v>3953</v>
      </c>
      <c r="J939" s="1" t="s">
        <v>2966</v>
      </c>
      <c r="M939" s="18" t="s">
        <v>2967</v>
      </c>
      <c r="N939" s="18"/>
      <c r="S939" s="1" t="s">
        <v>4213</v>
      </c>
      <c r="AD939" s="2"/>
      <c r="AE939" s="3"/>
      <c r="AF939" s="1" t="s">
        <v>2388</v>
      </c>
      <c r="BC939" s="1">
        <f t="shared" si="47"/>
        <v>0</v>
      </c>
    </row>
    <row r="940" spans="1:86" s="1" customFormat="1" ht="15" x14ac:dyDescent="0.25">
      <c r="D940" s="2"/>
      <c r="E940" s="2"/>
      <c r="H940" s="1" t="s">
        <v>481</v>
      </c>
      <c r="I940" s="1" t="s">
        <v>3953</v>
      </c>
      <c r="J940" s="1" t="s">
        <v>2738</v>
      </c>
      <c r="M940" s="18" t="s">
        <v>2591</v>
      </c>
      <c r="N940" s="18"/>
      <c r="S940" s="1" t="s">
        <v>4213</v>
      </c>
      <c r="AD940" s="2"/>
      <c r="AE940" s="3"/>
      <c r="AF940" s="1" t="s">
        <v>2388</v>
      </c>
      <c r="BC940" s="1">
        <f t="shared" si="47"/>
        <v>0</v>
      </c>
    </row>
    <row r="941" spans="1:86" s="1" customFormat="1" ht="15" x14ac:dyDescent="0.25">
      <c r="A941" s="8"/>
      <c r="D941" s="6"/>
      <c r="E941" s="2"/>
      <c r="F941" s="2"/>
      <c r="H941" s="1" t="s">
        <v>481</v>
      </c>
      <c r="I941" s="1" t="s">
        <v>2740</v>
      </c>
      <c r="J941" s="1" t="s">
        <v>3178</v>
      </c>
      <c r="L941" s="1" t="s">
        <v>2741</v>
      </c>
      <c r="M941" s="18" t="s">
        <v>3101</v>
      </c>
      <c r="N941" s="18"/>
      <c r="O941" s="1" t="s">
        <v>1891</v>
      </c>
      <c r="P941" s="1" t="s">
        <v>488</v>
      </c>
      <c r="Q941" s="1" t="s">
        <v>296</v>
      </c>
      <c r="R941" s="1">
        <v>85206</v>
      </c>
      <c r="S941" s="1" t="s">
        <v>4213</v>
      </c>
      <c r="W941" s="1">
        <v>1</v>
      </c>
      <c r="AD941" s="2" t="s">
        <v>4615</v>
      </c>
      <c r="AE941" s="3" t="s">
        <v>3161</v>
      </c>
      <c r="AF941" s="1" t="s">
        <v>2564</v>
      </c>
      <c r="BC941" s="1">
        <f t="shared" si="47"/>
        <v>0</v>
      </c>
      <c r="BF941" s="1" t="s">
        <v>4712</v>
      </c>
      <c r="BG941" s="1" t="s">
        <v>4712</v>
      </c>
      <c r="BH941" s="1" t="s">
        <v>4712</v>
      </c>
      <c r="BJ941" s="1" t="s">
        <v>4712</v>
      </c>
      <c r="BK941" s="1" t="s">
        <v>4712</v>
      </c>
      <c r="BL941" s="1" t="s">
        <v>4712</v>
      </c>
      <c r="BM941" s="1" t="s">
        <v>4712</v>
      </c>
      <c r="BN941" s="1" t="s">
        <v>4712</v>
      </c>
      <c r="BO941" s="1" t="s">
        <v>4712</v>
      </c>
      <c r="BR941" s="1" t="s">
        <v>4712</v>
      </c>
      <c r="BS941" s="1" t="s">
        <v>4712</v>
      </c>
      <c r="BZ941" s="1" t="s">
        <v>4712</v>
      </c>
    </row>
    <row r="942" spans="1:86" s="1" customFormat="1" ht="15" x14ac:dyDescent="0.25">
      <c r="D942" s="2"/>
      <c r="E942" s="2"/>
      <c r="H942" s="1" t="s">
        <v>3158</v>
      </c>
      <c r="I942" s="1" t="s">
        <v>2592</v>
      </c>
      <c r="J942" s="1" t="s">
        <v>2593</v>
      </c>
      <c r="M942" s="18" t="s">
        <v>2594</v>
      </c>
      <c r="N942" s="18"/>
      <c r="O942" s="1" t="s">
        <v>1054</v>
      </c>
      <c r="P942" s="1" t="s">
        <v>488</v>
      </c>
      <c r="Q942" s="1" t="s">
        <v>296</v>
      </c>
      <c r="R942" s="1">
        <v>85206</v>
      </c>
      <c r="S942" s="1" t="s">
        <v>4712</v>
      </c>
      <c r="AB942" s="1" t="s">
        <v>3189</v>
      </c>
      <c r="AD942" s="2"/>
      <c r="AE942" s="3"/>
      <c r="AF942" s="1" t="s">
        <v>2392</v>
      </c>
      <c r="BC942" s="1">
        <f t="shared" si="47"/>
        <v>0</v>
      </c>
    </row>
    <row r="943" spans="1:86" s="1" customFormat="1" ht="15" x14ac:dyDescent="0.25">
      <c r="D943" s="2"/>
      <c r="E943" s="2"/>
      <c r="H943" s="1" t="s">
        <v>3158</v>
      </c>
      <c r="I943" s="1" t="s">
        <v>2592</v>
      </c>
      <c r="J943" s="1" t="s">
        <v>436</v>
      </c>
      <c r="M943" s="18"/>
      <c r="N943" s="18"/>
      <c r="AB943" s="2"/>
      <c r="AC943" s="3"/>
      <c r="AD943" s="1" t="s">
        <v>3379</v>
      </c>
      <c r="AQ943" s="1" t="s">
        <v>1447</v>
      </c>
      <c r="BC943" s="1">
        <f t="shared" si="47"/>
        <v>1</v>
      </c>
    </row>
    <row r="944" spans="1:86" s="1" customFormat="1" ht="15" x14ac:dyDescent="0.25">
      <c r="D944" s="2"/>
      <c r="E944" s="2"/>
      <c r="H944" s="1" t="s">
        <v>481</v>
      </c>
      <c r="I944" s="1" t="s">
        <v>2592</v>
      </c>
      <c r="J944" s="1" t="s">
        <v>106</v>
      </c>
      <c r="M944" s="18" t="s">
        <v>2594</v>
      </c>
      <c r="N944" s="18"/>
      <c r="O944" s="1" t="s">
        <v>1054</v>
      </c>
      <c r="P944" s="1" t="s">
        <v>488</v>
      </c>
      <c r="Q944" s="1" t="s">
        <v>296</v>
      </c>
      <c r="R944" s="1">
        <v>85206</v>
      </c>
      <c r="S944" s="1" t="s">
        <v>4213</v>
      </c>
      <c r="AD944" s="2"/>
      <c r="AE944" s="3"/>
      <c r="AF944" s="1" t="s">
        <v>2388</v>
      </c>
      <c r="BC944" s="1">
        <f t="shared" si="47"/>
        <v>0</v>
      </c>
    </row>
    <row r="945" spans="1:71" s="1" customFormat="1" ht="15" x14ac:dyDescent="0.25">
      <c r="A945" s="1" t="s">
        <v>4606</v>
      </c>
      <c r="D945" s="2"/>
      <c r="E945" s="2"/>
      <c r="H945" s="1" t="s">
        <v>3158</v>
      </c>
      <c r="I945" s="1" t="s">
        <v>2592</v>
      </c>
      <c r="J945" s="1" t="s">
        <v>2595</v>
      </c>
      <c r="L945" s="13" t="s">
        <v>5096</v>
      </c>
      <c r="M945" s="18" t="s">
        <v>2596</v>
      </c>
      <c r="N945" s="18"/>
      <c r="P945" s="1" t="s">
        <v>4607</v>
      </c>
      <c r="Q945" s="1" t="s">
        <v>2477</v>
      </c>
      <c r="S945" s="1" t="s">
        <v>4213</v>
      </c>
      <c r="AD945" s="2"/>
      <c r="AE945" s="3"/>
      <c r="AF945" s="1" t="s">
        <v>2388</v>
      </c>
    </row>
    <row r="946" spans="1:71" s="1" customFormat="1" ht="15" x14ac:dyDescent="0.25">
      <c r="D946" s="6"/>
      <c r="E946" s="2"/>
      <c r="H946" s="1" t="s">
        <v>481</v>
      </c>
      <c r="I946" s="1" t="s">
        <v>4215</v>
      </c>
      <c r="J946" s="1" t="s">
        <v>4537</v>
      </c>
      <c r="M946" s="18" t="s">
        <v>4601</v>
      </c>
      <c r="N946" s="18"/>
      <c r="S946" s="1" t="s">
        <v>4213</v>
      </c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1">
        <f t="shared" ref="BC946:BC953" si="48">COUNTA(AG946:BB946)</f>
        <v>0</v>
      </c>
      <c r="BD946" s="3"/>
    </row>
    <row r="947" spans="1:71" s="1" customFormat="1" ht="15" x14ac:dyDescent="0.25">
      <c r="D947" s="2"/>
      <c r="E947" s="2"/>
      <c r="H947" s="1" t="s">
        <v>3158</v>
      </c>
      <c r="I947" s="1" t="s">
        <v>2597</v>
      </c>
      <c r="J947" s="1" t="s">
        <v>1536</v>
      </c>
      <c r="M947" s="18" t="s">
        <v>2598</v>
      </c>
      <c r="N947" s="18"/>
      <c r="S947" s="1" t="s">
        <v>4213</v>
      </c>
      <c r="AD947" s="2" t="s">
        <v>4195</v>
      </c>
      <c r="AE947" s="3"/>
      <c r="AF947" s="1" t="s">
        <v>2564</v>
      </c>
      <c r="BC947" s="1">
        <f t="shared" si="48"/>
        <v>0</v>
      </c>
      <c r="BF947" s="1" t="s">
        <v>4712</v>
      </c>
    </row>
    <row r="948" spans="1:71" s="1" customFormat="1" ht="15" x14ac:dyDescent="0.25">
      <c r="A948" s="8"/>
      <c r="D948" s="6"/>
      <c r="E948" s="2"/>
      <c r="F948" s="2"/>
      <c r="I948" s="1" t="s">
        <v>2015</v>
      </c>
      <c r="J948" s="1" t="s">
        <v>2829</v>
      </c>
      <c r="M948" s="18"/>
      <c r="N948" s="18"/>
      <c r="AD948" s="2"/>
      <c r="AE948" s="3"/>
      <c r="AM948" s="1" t="s">
        <v>3162</v>
      </c>
      <c r="AP948" s="1" t="s">
        <v>3162</v>
      </c>
      <c r="AQ948" s="1" t="s">
        <v>3162</v>
      </c>
      <c r="AU948" s="1" t="s">
        <v>3162</v>
      </c>
      <c r="BC948" s="1">
        <f t="shared" si="48"/>
        <v>4</v>
      </c>
    </row>
    <row r="949" spans="1:71" s="1" customFormat="1" ht="15" x14ac:dyDescent="0.25">
      <c r="A949" s="1" t="s">
        <v>1058</v>
      </c>
      <c r="B949" s="14">
        <v>43405</v>
      </c>
      <c r="C949" s="14">
        <v>43048</v>
      </c>
      <c r="D949" s="6">
        <v>42691</v>
      </c>
      <c r="E949" s="2"/>
      <c r="G949" s="1" t="s">
        <v>3162</v>
      </c>
      <c r="H949" s="1" t="s">
        <v>3158</v>
      </c>
      <c r="I949" s="1" t="s">
        <v>4434</v>
      </c>
      <c r="J949" s="1" t="s">
        <v>2742</v>
      </c>
      <c r="K949" s="1">
        <v>1</v>
      </c>
      <c r="L949" s="1" t="s">
        <v>2744</v>
      </c>
      <c r="M949" s="18" t="s">
        <v>2743</v>
      </c>
      <c r="N949" s="18"/>
      <c r="O949" s="1" t="s">
        <v>2745</v>
      </c>
      <c r="P949" s="1" t="s">
        <v>4583</v>
      </c>
      <c r="Q949" s="1" t="s">
        <v>296</v>
      </c>
      <c r="R949" s="1">
        <v>85143</v>
      </c>
      <c r="S949" s="1" t="s">
        <v>4213</v>
      </c>
      <c r="Z949" s="1" t="s">
        <v>297</v>
      </c>
      <c r="AB949" s="1" t="s">
        <v>3160</v>
      </c>
      <c r="AC949" s="1" t="s">
        <v>3161</v>
      </c>
      <c r="AD949" s="2" t="s">
        <v>1012</v>
      </c>
      <c r="AE949" s="3" t="s">
        <v>3161</v>
      </c>
      <c r="AF949" s="1" t="s">
        <v>2388</v>
      </c>
      <c r="AG949" s="1" t="s">
        <v>3158</v>
      </c>
      <c r="AH949" s="1" t="s">
        <v>3158</v>
      </c>
      <c r="AI949" s="1" t="s">
        <v>3158</v>
      </c>
      <c r="AJ949" s="1" t="s">
        <v>3158</v>
      </c>
      <c r="AK949" s="1" t="s">
        <v>3158</v>
      </c>
      <c r="AL949" s="1" t="s">
        <v>3158</v>
      </c>
      <c r="AM949" s="1" t="s">
        <v>3158</v>
      </c>
      <c r="AN949" s="1" t="s">
        <v>3158</v>
      </c>
      <c r="AO949" s="1" t="s">
        <v>3158</v>
      </c>
      <c r="AP949" s="1" t="s">
        <v>3158</v>
      </c>
      <c r="AQ949" s="1" t="s">
        <v>3158</v>
      </c>
      <c r="AR949" s="1" t="s">
        <v>3158</v>
      </c>
      <c r="AS949" s="1" t="s">
        <v>3158</v>
      </c>
      <c r="AT949" s="1" t="s">
        <v>3158</v>
      </c>
      <c r="AU949" s="1" t="s">
        <v>3158</v>
      </c>
      <c r="AV949" s="1" t="s">
        <v>3158</v>
      </c>
      <c r="AX949" s="1" t="s">
        <v>3158</v>
      </c>
      <c r="AY949" s="1" t="s">
        <v>3158</v>
      </c>
      <c r="AZ949" s="1" t="s">
        <v>3158</v>
      </c>
      <c r="BB949" s="1" t="s">
        <v>3158</v>
      </c>
      <c r="BC949" s="1">
        <f t="shared" si="48"/>
        <v>20</v>
      </c>
    </row>
    <row r="950" spans="1:71" s="1" customFormat="1" ht="15" x14ac:dyDescent="0.25">
      <c r="D950" s="2"/>
      <c r="E950" s="2"/>
      <c r="H950" s="1" t="s">
        <v>481</v>
      </c>
      <c r="I950" s="1" t="s">
        <v>2992</v>
      </c>
      <c r="J950" s="1" t="s">
        <v>2993</v>
      </c>
      <c r="M950" s="18"/>
      <c r="N950" s="18"/>
      <c r="Z950" s="1" t="s">
        <v>297</v>
      </c>
      <c r="AB950" s="2"/>
      <c r="AC950" s="3"/>
      <c r="BC950" s="1">
        <f t="shared" si="48"/>
        <v>0</v>
      </c>
    </row>
    <row r="951" spans="1:71" s="1" customFormat="1" ht="15" x14ac:dyDescent="0.25">
      <c r="D951" s="2"/>
      <c r="E951" s="2"/>
      <c r="H951" s="1" t="s">
        <v>3158</v>
      </c>
      <c r="I951" s="1" t="s">
        <v>2992</v>
      </c>
      <c r="J951" s="1" t="s">
        <v>2451</v>
      </c>
      <c r="M951" s="18"/>
      <c r="N951" s="18"/>
      <c r="Z951" s="1" t="s">
        <v>297</v>
      </c>
      <c r="AB951" s="2"/>
      <c r="AC951" s="3"/>
      <c r="BC951" s="1">
        <f t="shared" si="48"/>
        <v>0</v>
      </c>
    </row>
    <row r="952" spans="1:71" s="1" customFormat="1" ht="15" x14ac:dyDescent="0.25">
      <c r="D952" s="2"/>
      <c r="E952" s="2"/>
      <c r="G952" s="1" t="s">
        <v>3162</v>
      </c>
      <c r="H952" s="1" t="s">
        <v>3158</v>
      </c>
      <c r="I952" s="1" t="s">
        <v>1633</v>
      </c>
      <c r="J952" s="1" t="s">
        <v>2994</v>
      </c>
      <c r="L952" s="1" t="s">
        <v>4052</v>
      </c>
      <c r="M952" s="18" t="s">
        <v>2995</v>
      </c>
      <c r="N952" s="18"/>
      <c r="P952" s="1" t="s">
        <v>650</v>
      </c>
      <c r="Q952" s="1" t="s">
        <v>296</v>
      </c>
      <c r="R952" s="1" t="s">
        <v>1227</v>
      </c>
      <c r="S952" s="1" t="s">
        <v>4213</v>
      </c>
      <c r="U952" s="1">
        <v>1</v>
      </c>
      <c r="V952" s="1" t="s">
        <v>3357</v>
      </c>
      <c r="AD952" s="2" t="s">
        <v>379</v>
      </c>
      <c r="AE952" s="3" t="s">
        <v>3161</v>
      </c>
      <c r="AF952" s="1" t="s">
        <v>1771</v>
      </c>
      <c r="AL952" s="1" t="s">
        <v>3162</v>
      </c>
      <c r="BC952" s="1">
        <f t="shared" si="48"/>
        <v>1</v>
      </c>
    </row>
    <row r="953" spans="1:71" s="1" customFormat="1" ht="15" x14ac:dyDescent="0.25">
      <c r="D953" s="2"/>
      <c r="E953" s="2"/>
      <c r="G953" s="1" t="s">
        <v>3162</v>
      </c>
      <c r="H953" s="1" t="s">
        <v>3158</v>
      </c>
      <c r="I953" s="1" t="s">
        <v>1633</v>
      </c>
      <c r="J953" s="1" t="s">
        <v>2994</v>
      </c>
      <c r="L953" s="1" t="s">
        <v>4052</v>
      </c>
      <c r="M953" s="18" t="s">
        <v>2995</v>
      </c>
      <c r="N953" s="18"/>
      <c r="P953" s="1" t="s">
        <v>650</v>
      </c>
      <c r="Q953" s="1" t="s">
        <v>296</v>
      </c>
      <c r="R953" s="1" t="s">
        <v>1227</v>
      </c>
      <c r="S953" s="1" t="s">
        <v>4213</v>
      </c>
      <c r="U953" s="1">
        <v>1</v>
      </c>
      <c r="V953" s="1" t="s">
        <v>3357</v>
      </c>
      <c r="AD953" s="2" t="s">
        <v>379</v>
      </c>
      <c r="AE953" s="3" t="s">
        <v>3161</v>
      </c>
      <c r="AF953" s="1" t="s">
        <v>1771</v>
      </c>
      <c r="BC953" s="1">
        <f t="shared" si="48"/>
        <v>0</v>
      </c>
    </row>
    <row r="954" spans="1:71" s="1" customFormat="1" ht="15" x14ac:dyDescent="0.25">
      <c r="A954" s="1" t="s">
        <v>4602</v>
      </c>
      <c r="D954" s="2"/>
      <c r="E954" s="2"/>
      <c r="H954" s="1" t="s">
        <v>481</v>
      </c>
      <c r="I954" s="1" t="s">
        <v>2996</v>
      </c>
      <c r="J954" s="1" t="s">
        <v>4714</v>
      </c>
      <c r="M954" s="18" t="s">
        <v>2997</v>
      </c>
      <c r="N954" s="18"/>
      <c r="AD954" s="2"/>
      <c r="AE954" s="3"/>
    </row>
    <row r="955" spans="1:71" s="1" customFormat="1" ht="15" x14ac:dyDescent="0.25">
      <c r="D955" s="2"/>
      <c r="E955" s="2"/>
      <c r="H955" s="1" t="s">
        <v>3158</v>
      </c>
      <c r="I955" s="1" t="s">
        <v>2998</v>
      </c>
      <c r="J955" s="1" t="s">
        <v>879</v>
      </c>
      <c r="M955" s="18" t="s">
        <v>2999</v>
      </c>
      <c r="N955" s="18"/>
      <c r="S955" s="1" t="s">
        <v>4213</v>
      </c>
      <c r="AD955" s="2"/>
      <c r="AE955" s="3"/>
      <c r="AF955" s="1" t="s">
        <v>2564</v>
      </c>
      <c r="BC955" s="1">
        <f t="shared" ref="BC955:BC961" si="49">COUNTA(AG955:BB955)</f>
        <v>0</v>
      </c>
    </row>
    <row r="956" spans="1:71" s="1" customFormat="1" ht="15" x14ac:dyDescent="0.25">
      <c r="D956" s="2"/>
      <c r="E956" s="2"/>
      <c r="H956" s="1" t="s">
        <v>481</v>
      </c>
      <c r="I956" s="1" t="s">
        <v>2998</v>
      </c>
      <c r="J956" s="1" t="s">
        <v>2438</v>
      </c>
      <c r="M956" s="18" t="s">
        <v>2999</v>
      </c>
      <c r="N956" s="18"/>
      <c r="S956" s="1" t="s">
        <v>4712</v>
      </c>
      <c r="AD956" s="2"/>
      <c r="AE956" s="3"/>
      <c r="AF956" s="1" t="s">
        <v>2568</v>
      </c>
      <c r="BC956" s="1">
        <f t="shared" si="49"/>
        <v>0</v>
      </c>
    </row>
    <row r="957" spans="1:71" s="1" customFormat="1" ht="15" x14ac:dyDescent="0.25">
      <c r="D957" s="2"/>
      <c r="E957" s="2"/>
      <c r="H957" s="1" t="s">
        <v>3158</v>
      </c>
      <c r="I957" s="1" t="s">
        <v>3000</v>
      </c>
      <c r="J957" s="1" t="s">
        <v>3159</v>
      </c>
      <c r="M957" s="18" t="s">
        <v>3001</v>
      </c>
      <c r="N957" s="18"/>
      <c r="S957" s="1" t="s">
        <v>4213</v>
      </c>
      <c r="AD957" s="2"/>
      <c r="AE957" s="3"/>
      <c r="AF957" s="1" t="s">
        <v>2564</v>
      </c>
      <c r="BC957" s="1">
        <f t="shared" si="49"/>
        <v>0</v>
      </c>
      <c r="BF957" s="1" t="s">
        <v>4712</v>
      </c>
    </row>
    <row r="958" spans="1:71" s="1" customFormat="1" ht="15" x14ac:dyDescent="0.25">
      <c r="D958" s="6"/>
      <c r="E958" s="2"/>
      <c r="H958" s="1" t="s">
        <v>3158</v>
      </c>
      <c r="I958" s="1" t="s">
        <v>3640</v>
      </c>
      <c r="J958" s="1" t="s">
        <v>3641</v>
      </c>
      <c r="M958" s="18"/>
      <c r="N958" s="18"/>
      <c r="AD958" s="2"/>
      <c r="AE958" s="3"/>
      <c r="BC958" s="1">
        <f t="shared" si="49"/>
        <v>0</v>
      </c>
    </row>
    <row r="959" spans="1:71" s="1" customFormat="1" ht="15" x14ac:dyDescent="0.25">
      <c r="A959" s="6">
        <v>42705</v>
      </c>
      <c r="B959" s="14">
        <v>43405</v>
      </c>
      <c r="D959" s="6"/>
      <c r="E959" s="2" t="s">
        <v>4712</v>
      </c>
      <c r="G959" s="1" t="s">
        <v>3162</v>
      </c>
      <c r="H959" s="1" t="s">
        <v>481</v>
      </c>
      <c r="I959" s="1" t="s">
        <v>3002</v>
      </c>
      <c r="J959" s="1" t="s">
        <v>3003</v>
      </c>
      <c r="L959" s="1" t="s">
        <v>3004</v>
      </c>
      <c r="M959" s="18" t="s">
        <v>3006</v>
      </c>
      <c r="N959" s="18"/>
      <c r="O959" s="1" t="s">
        <v>3005</v>
      </c>
      <c r="P959" s="1" t="s">
        <v>650</v>
      </c>
      <c r="Q959" s="1" t="s">
        <v>296</v>
      </c>
      <c r="R959" s="1">
        <v>85225</v>
      </c>
      <c r="S959" s="1" t="s">
        <v>4213</v>
      </c>
      <c r="AD959" s="2"/>
      <c r="AE959" s="3"/>
      <c r="AF959" s="1" t="s">
        <v>2388</v>
      </c>
      <c r="AY959" s="1" t="s">
        <v>3162</v>
      </c>
      <c r="AZ959" s="1" t="s">
        <v>3162</v>
      </c>
      <c r="BA959" s="1" t="s">
        <v>3162</v>
      </c>
      <c r="BB959" s="1" t="s">
        <v>3162</v>
      </c>
      <c r="BC959" s="1">
        <f t="shared" si="49"/>
        <v>4</v>
      </c>
      <c r="BF959" s="1" t="s">
        <v>4712</v>
      </c>
      <c r="BG959" s="1" t="s">
        <v>4712</v>
      </c>
      <c r="BH959" s="1" t="s">
        <v>4712</v>
      </c>
      <c r="BI959" s="1" t="s">
        <v>4712</v>
      </c>
      <c r="BL959" s="1" t="s">
        <v>4712</v>
      </c>
      <c r="BM959" s="1" t="s">
        <v>4712</v>
      </c>
      <c r="BN959" s="1" t="s">
        <v>4712</v>
      </c>
      <c r="BO959" s="1" t="s">
        <v>4712</v>
      </c>
      <c r="BP959" s="1" t="s">
        <v>4712</v>
      </c>
      <c r="BQ959" s="1" t="s">
        <v>4712</v>
      </c>
      <c r="BS959" s="1" t="s">
        <v>4712</v>
      </c>
    </row>
    <row r="960" spans="1:71" s="1" customFormat="1" ht="15" x14ac:dyDescent="0.25">
      <c r="A960" s="8"/>
      <c r="C960" s="14">
        <v>43041</v>
      </c>
      <c r="D960" s="6">
        <v>42656</v>
      </c>
      <c r="E960" s="2"/>
      <c r="G960" s="1" t="s">
        <v>3162</v>
      </c>
      <c r="H960" s="1" t="s">
        <v>3158</v>
      </c>
      <c r="I960" s="1" t="s">
        <v>275</v>
      </c>
      <c r="J960" s="1" t="s">
        <v>906</v>
      </c>
      <c r="L960" s="1" t="s">
        <v>1200</v>
      </c>
      <c r="M960" s="18" t="s">
        <v>2265</v>
      </c>
      <c r="N960" s="18"/>
      <c r="O960" s="1" t="s">
        <v>2267</v>
      </c>
      <c r="P960" s="1" t="s">
        <v>488</v>
      </c>
      <c r="Q960" s="1" t="s">
        <v>296</v>
      </c>
      <c r="R960" s="1">
        <v>85213</v>
      </c>
      <c r="S960" s="1" t="s">
        <v>4213</v>
      </c>
      <c r="U960" s="1">
        <v>1</v>
      </c>
      <c r="V960" s="1" t="s">
        <v>3357</v>
      </c>
      <c r="W960" s="1">
        <v>1</v>
      </c>
      <c r="X960" s="1">
        <v>1</v>
      </c>
      <c r="AD960" s="1" t="s">
        <v>3374</v>
      </c>
      <c r="AE960" s="3" t="s">
        <v>3161</v>
      </c>
      <c r="AF960" s="1" t="s">
        <v>2564</v>
      </c>
      <c r="AG960" s="1" t="s">
        <v>481</v>
      </c>
      <c r="AH960" s="1" t="s">
        <v>481</v>
      </c>
      <c r="AI960" s="1" t="s">
        <v>481</v>
      </c>
      <c r="AN960" s="1" t="s">
        <v>481</v>
      </c>
      <c r="BC960" s="1">
        <f t="shared" si="49"/>
        <v>4</v>
      </c>
      <c r="BF960" s="1" t="s">
        <v>4712</v>
      </c>
      <c r="BG960" s="1" t="s">
        <v>4712</v>
      </c>
      <c r="BH960" s="1" t="s">
        <v>4712</v>
      </c>
      <c r="BL960" s="1" t="s">
        <v>4712</v>
      </c>
      <c r="BM960" s="1" t="s">
        <v>4712</v>
      </c>
      <c r="BN960" s="1" t="s">
        <v>4712</v>
      </c>
      <c r="BO960" s="1" t="s">
        <v>4712</v>
      </c>
      <c r="BR960" s="1" t="s">
        <v>4712</v>
      </c>
    </row>
    <row r="961" spans="1:83" s="1" customFormat="1" ht="15" x14ac:dyDescent="0.25">
      <c r="A961" s="6"/>
      <c r="D961" s="6"/>
      <c r="E961" s="2"/>
      <c r="I961" s="1" t="s">
        <v>275</v>
      </c>
      <c r="J961" s="1" t="s">
        <v>222</v>
      </c>
      <c r="M961" s="18"/>
      <c r="N961" s="18"/>
      <c r="AD961" s="2"/>
      <c r="AE961" s="3"/>
      <c r="AX961" s="1" t="s">
        <v>3162</v>
      </c>
      <c r="BC961" s="1">
        <f t="shared" si="49"/>
        <v>1</v>
      </c>
    </row>
    <row r="962" spans="1:83" s="1" customFormat="1" ht="15" x14ac:dyDescent="0.25">
      <c r="A962" s="1" t="s">
        <v>3872</v>
      </c>
      <c r="E962" s="2"/>
      <c r="H962" s="1" t="s">
        <v>481</v>
      </c>
      <c r="I962" s="1" t="s">
        <v>2268</v>
      </c>
      <c r="J962" s="1" t="s">
        <v>907</v>
      </c>
      <c r="L962" s="1" t="s">
        <v>2270</v>
      </c>
      <c r="M962" s="18"/>
      <c r="N962" s="18"/>
      <c r="O962" s="1" t="s">
        <v>4925</v>
      </c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3"/>
    </row>
    <row r="963" spans="1:83" s="1" customFormat="1" ht="15" x14ac:dyDescent="0.25">
      <c r="A963" s="2"/>
      <c r="D963" s="2"/>
      <c r="E963" s="2"/>
      <c r="H963" s="1" t="s">
        <v>481</v>
      </c>
      <c r="I963" s="1" t="s">
        <v>1365</v>
      </c>
      <c r="J963" s="1" t="s">
        <v>3178</v>
      </c>
      <c r="M963" s="18"/>
      <c r="N963" s="18"/>
      <c r="AD963" s="2" t="s">
        <v>4578</v>
      </c>
      <c r="AE963" s="3"/>
      <c r="AT963" s="1" t="s">
        <v>3162</v>
      </c>
      <c r="AU963" s="1" t="s">
        <v>3162</v>
      </c>
      <c r="BC963" s="1">
        <f t="shared" ref="BC963:BC971" si="50">COUNTA(AG963:BB963)</f>
        <v>2</v>
      </c>
    </row>
    <row r="964" spans="1:83" s="1" customFormat="1" ht="15" x14ac:dyDescent="0.25">
      <c r="A964" s="2"/>
      <c r="D964" s="2"/>
      <c r="E964" s="2"/>
      <c r="H964" s="1" t="s">
        <v>3158</v>
      </c>
      <c r="I964" s="1" t="s">
        <v>1365</v>
      </c>
      <c r="J964" s="2" t="s">
        <v>1748</v>
      </c>
      <c r="M964" s="18"/>
      <c r="N964" s="18"/>
      <c r="AD964" s="1" t="s">
        <v>4713</v>
      </c>
      <c r="AE964" s="3"/>
      <c r="AT964" s="1" t="s">
        <v>3162</v>
      </c>
      <c r="AU964" s="1" t="s">
        <v>3162</v>
      </c>
      <c r="BC964" s="1">
        <f t="shared" si="50"/>
        <v>2</v>
      </c>
    </row>
    <row r="965" spans="1:83" s="1" customFormat="1" ht="15" x14ac:dyDescent="0.25">
      <c r="A965" s="2"/>
      <c r="D965" s="2"/>
      <c r="E965" s="2"/>
      <c r="H965" s="1" t="s">
        <v>481</v>
      </c>
      <c r="I965" s="1" t="s">
        <v>1365</v>
      </c>
      <c r="J965" s="1" t="s">
        <v>4713</v>
      </c>
      <c r="M965" s="18"/>
      <c r="N965" s="18"/>
      <c r="AD965" s="2" t="s">
        <v>4578</v>
      </c>
      <c r="AE965" s="3"/>
      <c r="AT965" s="1" t="s">
        <v>3162</v>
      </c>
      <c r="BC965" s="1">
        <f t="shared" si="50"/>
        <v>1</v>
      </c>
    </row>
    <row r="966" spans="1:83" s="1" customFormat="1" ht="15" x14ac:dyDescent="0.25">
      <c r="A966" s="2"/>
      <c r="D966" s="2"/>
      <c r="E966" s="2"/>
      <c r="H966" s="1" t="s">
        <v>3158</v>
      </c>
      <c r="I966" s="1" t="s">
        <v>1365</v>
      </c>
      <c r="J966" s="2" t="s">
        <v>4578</v>
      </c>
      <c r="M966" s="18"/>
      <c r="N966" s="18"/>
      <c r="AD966" s="1" t="s">
        <v>4713</v>
      </c>
      <c r="AE966" s="3"/>
      <c r="AT966" s="1" t="s">
        <v>3162</v>
      </c>
      <c r="BC966" s="1">
        <f t="shared" si="50"/>
        <v>1</v>
      </c>
    </row>
    <row r="967" spans="1:83" s="1" customFormat="1" ht="15" x14ac:dyDescent="0.25">
      <c r="A967" s="6">
        <v>42656</v>
      </c>
      <c r="D967" s="6">
        <v>42656</v>
      </c>
      <c r="E967" s="2"/>
      <c r="H967" s="1" t="s">
        <v>481</v>
      </c>
      <c r="I967" s="1" t="s">
        <v>569</v>
      </c>
      <c r="J967" s="1" t="s">
        <v>1532</v>
      </c>
      <c r="L967" s="1" t="s">
        <v>570</v>
      </c>
      <c r="M967" s="18" t="s">
        <v>4616</v>
      </c>
      <c r="N967" s="18"/>
      <c r="O967" s="1" t="s">
        <v>571</v>
      </c>
      <c r="P967" s="1" t="s">
        <v>4795</v>
      </c>
      <c r="Q967" s="1" t="s">
        <v>296</v>
      </c>
      <c r="R967" s="1">
        <v>85395</v>
      </c>
      <c r="S967" s="1" t="s">
        <v>4213</v>
      </c>
      <c r="AD967" s="2"/>
      <c r="AE967" s="3"/>
      <c r="BC967" s="1">
        <f t="shared" si="50"/>
        <v>0</v>
      </c>
    </row>
    <row r="968" spans="1:83" s="1" customFormat="1" ht="15" x14ac:dyDescent="0.25">
      <c r="D968" s="2"/>
      <c r="E968" s="2"/>
      <c r="H968" s="1" t="s">
        <v>481</v>
      </c>
      <c r="I968" s="1" t="s">
        <v>769</v>
      </c>
      <c r="J968" s="1" t="s">
        <v>786</v>
      </c>
      <c r="M968" s="18"/>
      <c r="N968" s="18"/>
      <c r="AD968" s="2" t="s">
        <v>399</v>
      </c>
      <c r="AE968" s="3"/>
      <c r="BC968" s="1">
        <f t="shared" si="50"/>
        <v>0</v>
      </c>
    </row>
    <row r="969" spans="1:83" s="1" customFormat="1" ht="15" x14ac:dyDescent="0.25">
      <c r="A969" s="8"/>
      <c r="D969" s="6"/>
      <c r="E969" s="2"/>
      <c r="F969" s="2"/>
      <c r="H969" s="1" t="s">
        <v>481</v>
      </c>
      <c r="I969" s="1" t="s">
        <v>192</v>
      </c>
      <c r="J969" s="1" t="s">
        <v>1469</v>
      </c>
      <c r="M969" s="18"/>
      <c r="N969" s="18"/>
      <c r="AD969" s="2"/>
      <c r="AE969" s="3"/>
      <c r="AJ969" s="1" t="s">
        <v>3162</v>
      </c>
      <c r="AK969" s="1" t="s">
        <v>3162</v>
      </c>
      <c r="AW969" s="1" t="s">
        <v>3162</v>
      </c>
      <c r="BC969" s="1">
        <f t="shared" si="50"/>
        <v>3</v>
      </c>
    </row>
    <row r="970" spans="1:83" s="1" customFormat="1" ht="15" x14ac:dyDescent="0.25">
      <c r="D970" s="2"/>
      <c r="E970" s="2"/>
      <c r="H970" s="1" t="s">
        <v>481</v>
      </c>
      <c r="I970" s="1" t="s">
        <v>2681</v>
      </c>
      <c r="J970" s="1" t="s">
        <v>2438</v>
      </c>
      <c r="L970" s="1" t="s">
        <v>2682</v>
      </c>
      <c r="M970" s="18" t="s">
        <v>2684</v>
      </c>
      <c r="N970" s="18"/>
      <c r="O970" s="1" t="s">
        <v>2683</v>
      </c>
      <c r="P970" s="1" t="s">
        <v>3195</v>
      </c>
      <c r="Q970" s="1" t="s">
        <v>296</v>
      </c>
      <c r="R970" s="1">
        <v>85281</v>
      </c>
      <c r="S970" s="1" t="s">
        <v>4213</v>
      </c>
      <c r="T970" s="1" t="s">
        <v>4712</v>
      </c>
      <c r="AD970" s="2"/>
      <c r="AE970" s="3"/>
      <c r="BC970" s="1">
        <f t="shared" si="50"/>
        <v>0</v>
      </c>
    </row>
    <row r="971" spans="1:83" s="1" customFormat="1" ht="15" x14ac:dyDescent="0.25">
      <c r="D971" s="2"/>
      <c r="E971" s="2"/>
      <c r="H971" s="1" t="s">
        <v>481</v>
      </c>
      <c r="I971" s="1" t="s">
        <v>2685</v>
      </c>
      <c r="J971" s="1" t="s">
        <v>2152</v>
      </c>
      <c r="M971" s="18"/>
      <c r="N971" s="18"/>
      <c r="AD971" s="2"/>
      <c r="AE971" s="3" t="s">
        <v>3161</v>
      </c>
      <c r="BC971" s="1">
        <f t="shared" si="50"/>
        <v>0</v>
      </c>
    </row>
    <row r="972" spans="1:83" s="1" customFormat="1" ht="15" x14ac:dyDescent="0.25">
      <c r="A972" s="1" t="s">
        <v>455</v>
      </c>
      <c r="D972" s="2"/>
      <c r="E972" s="2"/>
      <c r="H972" s="1" t="s">
        <v>481</v>
      </c>
      <c r="I972" s="1" t="s">
        <v>2746</v>
      </c>
      <c r="J972" s="1" t="s">
        <v>2686</v>
      </c>
      <c r="L972" s="1" t="s">
        <v>2687</v>
      </c>
      <c r="M972" s="18" t="s">
        <v>2689</v>
      </c>
      <c r="N972" s="18"/>
      <c r="O972" s="1" t="s">
        <v>2688</v>
      </c>
      <c r="P972" s="1" t="s">
        <v>3182</v>
      </c>
      <c r="Q972" s="1" t="s">
        <v>296</v>
      </c>
      <c r="R972" s="1">
        <v>85234</v>
      </c>
      <c r="S972" s="1" t="s">
        <v>5080</v>
      </c>
      <c r="AB972" s="1" t="s">
        <v>3196</v>
      </c>
      <c r="AC972" s="1" t="s">
        <v>3161</v>
      </c>
      <c r="AD972" s="2"/>
      <c r="AE972" s="3"/>
      <c r="AF972" s="1" t="s">
        <v>2568</v>
      </c>
    </row>
    <row r="973" spans="1:83" s="1" customFormat="1" ht="15" x14ac:dyDescent="0.25">
      <c r="D973" s="2"/>
      <c r="E973" s="2"/>
      <c r="H973" s="1" t="s">
        <v>3158</v>
      </c>
      <c r="I973" s="1" t="s">
        <v>2746</v>
      </c>
      <c r="J973" s="1" t="s">
        <v>954</v>
      </c>
      <c r="L973" s="1" t="s">
        <v>691</v>
      </c>
      <c r="M973" s="18" t="s">
        <v>1039</v>
      </c>
      <c r="N973" s="18"/>
      <c r="O973" s="1" t="s">
        <v>4377</v>
      </c>
      <c r="P973" s="1" t="s">
        <v>488</v>
      </c>
      <c r="Q973" s="1" t="s">
        <v>296</v>
      </c>
      <c r="R973" s="1">
        <v>85206</v>
      </c>
      <c r="S973" s="1" t="s">
        <v>4213</v>
      </c>
      <c r="AB973" s="1" t="s">
        <v>3196</v>
      </c>
      <c r="AC973" s="1" t="s">
        <v>3161</v>
      </c>
      <c r="AD973" s="2" t="s">
        <v>3197</v>
      </c>
      <c r="AE973" s="3"/>
      <c r="AF973" s="1" t="s">
        <v>2564</v>
      </c>
      <c r="BC973" s="1">
        <f>COUNTA(AG973:BB973)</f>
        <v>0</v>
      </c>
      <c r="BF973" s="1" t="s">
        <v>4712</v>
      </c>
      <c r="BG973" s="1" t="s">
        <v>4712</v>
      </c>
      <c r="BL973" s="1" t="s">
        <v>4712</v>
      </c>
      <c r="BM973" s="1" t="s">
        <v>4712</v>
      </c>
      <c r="BS973" s="1" t="s">
        <v>4712</v>
      </c>
      <c r="CA973" s="1" t="s">
        <v>4712</v>
      </c>
      <c r="CC973" s="1" t="s">
        <v>4712</v>
      </c>
      <c r="CD973" s="1" t="s">
        <v>4712</v>
      </c>
      <c r="CE973" s="1" t="s">
        <v>4712</v>
      </c>
    </row>
    <row r="974" spans="1:83" s="1" customFormat="1" ht="15" x14ac:dyDescent="0.25">
      <c r="D974" s="2"/>
      <c r="E974" s="2"/>
      <c r="H974" s="1" t="s">
        <v>481</v>
      </c>
      <c r="I974" s="1" t="s">
        <v>4788</v>
      </c>
      <c r="J974" s="1" t="s">
        <v>4787</v>
      </c>
      <c r="M974" s="18"/>
      <c r="N974" s="18"/>
      <c r="AD974" s="1" t="s">
        <v>3761</v>
      </c>
      <c r="AE974" s="3"/>
      <c r="BC974" s="1">
        <f>COUNTA(AG974:BB974)</f>
        <v>0</v>
      </c>
    </row>
    <row r="975" spans="1:83" s="1" customFormat="1" ht="15" x14ac:dyDescent="0.25">
      <c r="A975" s="1" t="s">
        <v>3597</v>
      </c>
      <c r="D975" s="2" t="s">
        <v>295</v>
      </c>
      <c r="E975" s="2"/>
      <c r="G975" s="1" t="s">
        <v>3162</v>
      </c>
      <c r="H975" s="1" t="s">
        <v>481</v>
      </c>
      <c r="I975" s="1" t="s">
        <v>2748</v>
      </c>
      <c r="J975" s="1" t="s">
        <v>2752</v>
      </c>
      <c r="L975" s="1" t="s">
        <v>2754</v>
      </c>
      <c r="M975" s="18" t="s">
        <v>2753</v>
      </c>
      <c r="N975" s="18"/>
      <c r="O975" s="1" t="s">
        <v>2755</v>
      </c>
      <c r="P975" s="1" t="s">
        <v>3195</v>
      </c>
      <c r="Q975" s="1" t="s">
        <v>296</v>
      </c>
      <c r="R975" s="1">
        <v>85282</v>
      </c>
      <c r="S975" s="1" t="s">
        <v>4712</v>
      </c>
      <c r="AB975" s="1" t="s">
        <v>3160</v>
      </c>
      <c r="AC975" s="1" t="s">
        <v>2747</v>
      </c>
      <c r="AD975" s="2"/>
      <c r="AE975" s="3" t="s">
        <v>3161</v>
      </c>
      <c r="AF975" s="1" t="s">
        <v>2392</v>
      </c>
    </row>
    <row r="976" spans="1:83" s="1" customFormat="1" ht="15" x14ac:dyDescent="0.25">
      <c r="D976" s="2"/>
      <c r="E976" s="2"/>
      <c r="H976" s="1" t="s">
        <v>481</v>
      </c>
      <c r="I976" s="1" t="s">
        <v>2428</v>
      </c>
      <c r="J976" s="2" t="s">
        <v>4642</v>
      </c>
      <c r="M976" s="18"/>
      <c r="N976" s="18"/>
      <c r="AD976" s="1" t="s">
        <v>1402</v>
      </c>
      <c r="AE976" s="3"/>
      <c r="AU976" s="1" t="s">
        <v>3162</v>
      </c>
      <c r="BC976" s="1">
        <f>COUNTA(AG976:BB976)</f>
        <v>1</v>
      </c>
    </row>
    <row r="977" spans="1:55" s="1" customFormat="1" ht="15" x14ac:dyDescent="0.25">
      <c r="A977" s="1" t="s">
        <v>4602</v>
      </c>
      <c r="D977" s="2"/>
      <c r="E977" s="2"/>
      <c r="H977" s="1" t="s">
        <v>481</v>
      </c>
      <c r="I977" s="1" t="s">
        <v>2428</v>
      </c>
      <c r="J977" s="1" t="s">
        <v>3035</v>
      </c>
      <c r="L977" s="1" t="s">
        <v>1045</v>
      </c>
      <c r="M977" s="18" t="s">
        <v>1047</v>
      </c>
      <c r="N977" s="18"/>
      <c r="O977" s="1" t="s">
        <v>1046</v>
      </c>
      <c r="P977" s="1" t="s">
        <v>924</v>
      </c>
      <c r="Q977" s="1" t="s">
        <v>296</v>
      </c>
      <c r="R977" s="1">
        <v>85266</v>
      </c>
      <c r="AB977" s="1" t="s">
        <v>3175</v>
      </c>
      <c r="AC977" s="1" t="s">
        <v>1048</v>
      </c>
      <c r="AD977" s="2"/>
      <c r="AE977" s="3" t="s">
        <v>3161</v>
      </c>
    </row>
    <row r="978" spans="1:55" s="1" customFormat="1" ht="15" x14ac:dyDescent="0.25">
      <c r="D978" s="2"/>
      <c r="E978" s="2"/>
      <c r="H978" s="1" t="s">
        <v>481</v>
      </c>
      <c r="I978" s="1" t="s">
        <v>2428</v>
      </c>
      <c r="J978" s="1" t="s">
        <v>3082</v>
      </c>
      <c r="L978" s="1" t="s">
        <v>612</v>
      </c>
      <c r="M978" s="18" t="s">
        <v>5013</v>
      </c>
      <c r="N978" s="18"/>
      <c r="O978" s="1" t="s">
        <v>5011</v>
      </c>
      <c r="P978" s="1" t="s">
        <v>5012</v>
      </c>
      <c r="Q978" s="1" t="s">
        <v>615</v>
      </c>
      <c r="R978" s="1">
        <v>49650</v>
      </c>
      <c r="S978" s="1" t="s">
        <v>4213</v>
      </c>
      <c r="AD978" s="2"/>
      <c r="AE978" s="3"/>
      <c r="AF978" s="1" t="s">
        <v>2388</v>
      </c>
      <c r="BC978" s="1">
        <f>COUNTA(AG978:BB978)</f>
        <v>0</v>
      </c>
    </row>
    <row r="979" spans="1:55" s="1" customFormat="1" ht="15" x14ac:dyDescent="0.25">
      <c r="A979" s="1" t="s">
        <v>4602</v>
      </c>
      <c r="D979" s="2"/>
      <c r="E979" s="2"/>
      <c r="H979" s="1" t="s">
        <v>3158</v>
      </c>
      <c r="I979" s="1" t="s">
        <v>2461</v>
      </c>
      <c r="J979" s="1" t="s">
        <v>3799</v>
      </c>
      <c r="L979" s="1" t="s">
        <v>1045</v>
      </c>
      <c r="M979" s="18" t="s">
        <v>1047</v>
      </c>
      <c r="N979" s="18"/>
      <c r="O979" s="1" t="s">
        <v>1046</v>
      </c>
      <c r="P979" s="1" t="s">
        <v>924</v>
      </c>
      <c r="Q979" s="1" t="s">
        <v>296</v>
      </c>
      <c r="R979" s="1">
        <v>85266</v>
      </c>
      <c r="AB979" s="1" t="s">
        <v>3175</v>
      </c>
      <c r="AC979" s="1" t="s">
        <v>2462</v>
      </c>
      <c r="AD979" s="2"/>
      <c r="AE979" s="3" t="s">
        <v>3161</v>
      </c>
    </row>
    <row r="980" spans="1:55" s="1" customFormat="1" ht="15" x14ac:dyDescent="0.25">
      <c r="D980" s="2"/>
      <c r="E980" s="2"/>
      <c r="H980" s="1" t="s">
        <v>3158</v>
      </c>
      <c r="I980" s="1" t="s">
        <v>2463</v>
      </c>
      <c r="J980" s="1" t="s">
        <v>2464</v>
      </c>
      <c r="M980" s="18" t="s">
        <v>2465</v>
      </c>
      <c r="N980" s="18"/>
      <c r="S980" s="1" t="s">
        <v>4213</v>
      </c>
      <c r="AD980" s="2"/>
      <c r="AE980" s="3"/>
      <c r="AF980" s="1" t="s">
        <v>2388</v>
      </c>
      <c r="BC980" s="1">
        <f t="shared" ref="BC980:BC999" si="51">COUNTA(AG980:BB980)</f>
        <v>0</v>
      </c>
    </row>
    <row r="981" spans="1:55" s="1" customFormat="1" ht="15" x14ac:dyDescent="0.25">
      <c r="D981" s="2"/>
      <c r="E981" s="2"/>
      <c r="H981" s="1" t="s">
        <v>3158</v>
      </c>
      <c r="I981" s="1" t="s">
        <v>228</v>
      </c>
      <c r="J981" s="2" t="s">
        <v>944</v>
      </c>
      <c r="M981" s="18"/>
      <c r="N981" s="18"/>
      <c r="AD981" s="1" t="s">
        <v>229</v>
      </c>
      <c r="AE981" s="3"/>
      <c r="AX981" s="1" t="s">
        <v>3162</v>
      </c>
      <c r="AY981" s="1" t="s">
        <v>3162</v>
      </c>
      <c r="BC981" s="1">
        <f t="shared" si="51"/>
        <v>2</v>
      </c>
    </row>
    <row r="982" spans="1:55" s="1" customFormat="1" ht="15" x14ac:dyDescent="0.25">
      <c r="D982" s="2"/>
      <c r="E982" s="2"/>
      <c r="I982" s="1" t="s">
        <v>235</v>
      </c>
      <c r="J982" s="2" t="s">
        <v>4684</v>
      </c>
      <c r="M982" s="18"/>
      <c r="N982" s="18"/>
      <c r="AE982" s="3"/>
      <c r="AY982" s="1" t="s">
        <v>3162</v>
      </c>
      <c r="BC982" s="1">
        <f t="shared" si="51"/>
        <v>1</v>
      </c>
    </row>
    <row r="983" spans="1:55" s="1" customFormat="1" ht="15" x14ac:dyDescent="0.25">
      <c r="D983" s="2"/>
      <c r="E983" s="2"/>
      <c r="I983" s="1" t="s">
        <v>203</v>
      </c>
      <c r="J983" s="2" t="s">
        <v>204</v>
      </c>
      <c r="M983" s="18"/>
      <c r="N983" s="18"/>
      <c r="AE983" s="3"/>
      <c r="AW983" s="1" t="s">
        <v>3162</v>
      </c>
      <c r="BC983" s="1">
        <f t="shared" si="51"/>
        <v>1</v>
      </c>
    </row>
    <row r="984" spans="1:55" s="1" customFormat="1" ht="15" x14ac:dyDescent="0.25">
      <c r="A984" s="6">
        <v>42684</v>
      </c>
      <c r="D984" s="2"/>
      <c r="E984" s="2"/>
      <c r="G984" s="1" t="s">
        <v>3161</v>
      </c>
      <c r="H984" s="1" t="s">
        <v>3158</v>
      </c>
      <c r="I984" s="1" t="s">
        <v>2764</v>
      </c>
      <c r="J984" s="1" t="s">
        <v>879</v>
      </c>
      <c r="L984" s="1" t="s">
        <v>811</v>
      </c>
      <c r="M984" s="18" t="s">
        <v>813</v>
      </c>
      <c r="N984" s="18"/>
      <c r="O984" s="1" t="s">
        <v>812</v>
      </c>
      <c r="P984" s="1" t="s">
        <v>488</v>
      </c>
      <c r="Q984" s="1" t="s">
        <v>296</v>
      </c>
      <c r="R984" s="1">
        <v>85212</v>
      </c>
      <c r="S984" s="1" t="s">
        <v>4712</v>
      </c>
      <c r="AD984" s="2"/>
      <c r="AE984" s="3"/>
      <c r="BC984" s="1">
        <f t="shared" si="51"/>
        <v>0</v>
      </c>
    </row>
    <row r="985" spans="1:55" s="1" customFormat="1" ht="15" x14ac:dyDescent="0.25">
      <c r="A985" s="8"/>
      <c r="D985" s="6">
        <v>42684</v>
      </c>
      <c r="E985" s="2"/>
      <c r="H985" s="1" t="s">
        <v>3158</v>
      </c>
      <c r="I985" s="1" t="s">
        <v>2764</v>
      </c>
      <c r="J985" s="1" t="s">
        <v>2918</v>
      </c>
      <c r="L985" s="1" t="s">
        <v>2929</v>
      </c>
      <c r="M985" s="18" t="s">
        <v>581</v>
      </c>
      <c r="N985" s="18"/>
      <c r="O985" s="1" t="s">
        <v>2930</v>
      </c>
      <c r="P985" s="1" t="s">
        <v>488</v>
      </c>
      <c r="Q985" s="1" t="s">
        <v>296</v>
      </c>
      <c r="R985" s="1">
        <v>85206</v>
      </c>
      <c r="S985" s="1" t="s">
        <v>4213</v>
      </c>
      <c r="AD985" s="2"/>
      <c r="AE985" s="3"/>
      <c r="BC985" s="1">
        <f t="shared" si="51"/>
        <v>0</v>
      </c>
    </row>
    <row r="986" spans="1:55" s="1" customFormat="1" ht="15" x14ac:dyDescent="0.25">
      <c r="D986" s="2"/>
      <c r="E986" s="2"/>
      <c r="H986" s="1" t="s">
        <v>481</v>
      </c>
      <c r="I986" s="1" t="s">
        <v>2764</v>
      </c>
      <c r="J986" s="1" t="s">
        <v>2728</v>
      </c>
      <c r="L986" s="1" t="s">
        <v>2466</v>
      </c>
      <c r="M986" s="18" t="s">
        <v>2468</v>
      </c>
      <c r="N986" s="18"/>
      <c r="O986" s="1" t="s">
        <v>2467</v>
      </c>
      <c r="P986" s="1" t="s">
        <v>5031</v>
      </c>
      <c r="Q986" s="1" t="s">
        <v>296</v>
      </c>
      <c r="R986" s="1">
        <v>85220</v>
      </c>
      <c r="AB986" s="1" t="s">
        <v>3175</v>
      </c>
      <c r="AC986" s="1" t="s">
        <v>2469</v>
      </c>
      <c r="AD986" s="2" t="s">
        <v>1558</v>
      </c>
      <c r="AE986" s="3"/>
      <c r="BC986" s="1">
        <f t="shared" si="51"/>
        <v>0</v>
      </c>
    </row>
    <row r="987" spans="1:55" s="1" customFormat="1" ht="15" x14ac:dyDescent="0.25">
      <c r="A987" s="1" t="s">
        <v>2817</v>
      </c>
      <c r="B987" s="1" t="s">
        <v>2819</v>
      </c>
      <c r="C987" s="14">
        <v>43069</v>
      </c>
      <c r="D987" s="6">
        <v>42705</v>
      </c>
      <c r="E987" s="2"/>
      <c r="F987" s="1" t="s">
        <v>297</v>
      </c>
      <c r="H987" s="1" t="s">
        <v>3158</v>
      </c>
      <c r="I987" s="1" t="s">
        <v>2764</v>
      </c>
      <c r="J987" s="1" t="s">
        <v>4023</v>
      </c>
      <c r="K987" s="1">
        <v>1</v>
      </c>
      <c r="L987" s="1" t="s">
        <v>2765</v>
      </c>
      <c r="M987" s="18"/>
      <c r="N987" s="18"/>
      <c r="O987" s="1" t="s">
        <v>1928</v>
      </c>
      <c r="P987" s="1" t="s">
        <v>488</v>
      </c>
      <c r="Q987" s="1" t="s">
        <v>296</v>
      </c>
      <c r="AB987" s="1" t="s">
        <v>3160</v>
      </c>
      <c r="AC987" s="1" t="s">
        <v>3189</v>
      </c>
      <c r="AD987" s="2" t="s">
        <v>3856</v>
      </c>
      <c r="AE987" s="3" t="s">
        <v>3161</v>
      </c>
      <c r="AI987" s="1" t="s">
        <v>3158</v>
      </c>
      <c r="AJ987" s="1" t="s">
        <v>3158</v>
      </c>
      <c r="AK987" s="1" t="s">
        <v>3158</v>
      </c>
      <c r="AL987" s="1" t="s">
        <v>3158</v>
      </c>
      <c r="AM987" s="1" t="s">
        <v>3158</v>
      </c>
      <c r="AN987" s="1" t="s">
        <v>3158</v>
      </c>
      <c r="AR987" s="1" t="s">
        <v>3158</v>
      </c>
      <c r="AS987" s="1" t="s">
        <v>3158</v>
      </c>
      <c r="AT987" s="1" t="s">
        <v>3158</v>
      </c>
      <c r="AU987" s="1" t="s">
        <v>3158</v>
      </c>
      <c r="BC987" s="1">
        <f t="shared" si="51"/>
        <v>10</v>
      </c>
    </row>
    <row r="988" spans="1:55" s="1" customFormat="1" ht="15" x14ac:dyDescent="0.25">
      <c r="D988" s="2"/>
      <c r="E988" s="2"/>
      <c r="G988" s="1" t="s">
        <v>3161</v>
      </c>
      <c r="H988" s="1" t="s">
        <v>481</v>
      </c>
      <c r="I988" s="1" t="s">
        <v>2764</v>
      </c>
      <c r="J988" s="1" t="s">
        <v>810</v>
      </c>
      <c r="L988" s="1" t="s">
        <v>811</v>
      </c>
      <c r="M988" s="18" t="s">
        <v>813</v>
      </c>
      <c r="N988" s="18"/>
      <c r="O988" s="1" t="s">
        <v>812</v>
      </c>
      <c r="P988" s="1" t="s">
        <v>488</v>
      </c>
      <c r="Q988" s="1" t="s">
        <v>296</v>
      </c>
      <c r="R988" s="1">
        <v>85212</v>
      </c>
      <c r="S988" s="1" t="s">
        <v>3161</v>
      </c>
      <c r="AD988" s="2"/>
      <c r="AE988" s="3"/>
      <c r="BC988" s="1">
        <f t="shared" si="51"/>
        <v>0</v>
      </c>
    </row>
    <row r="989" spans="1:55" s="1" customFormat="1" ht="15" x14ac:dyDescent="0.25">
      <c r="D989" s="2"/>
      <c r="E989" s="2"/>
      <c r="H989" s="1" t="s">
        <v>3158</v>
      </c>
      <c r="I989" s="1" t="s">
        <v>2275</v>
      </c>
      <c r="J989" s="1" t="s">
        <v>4789</v>
      </c>
      <c r="M989" s="18"/>
      <c r="N989" s="18"/>
      <c r="AE989" s="3"/>
      <c r="BC989" s="1">
        <f t="shared" si="51"/>
        <v>0</v>
      </c>
    </row>
    <row r="990" spans="1:55" s="1" customFormat="1" ht="15" x14ac:dyDescent="0.25">
      <c r="D990" s="6"/>
      <c r="E990" s="2"/>
      <c r="H990" s="1" t="s">
        <v>481</v>
      </c>
      <c r="I990" s="1" t="s">
        <v>1279</v>
      </c>
      <c r="J990" s="1" t="s">
        <v>1280</v>
      </c>
      <c r="M990" s="18"/>
      <c r="N990" s="18"/>
      <c r="AD990" s="1" t="s">
        <v>953</v>
      </c>
      <c r="AE990" s="3"/>
      <c r="BC990" s="1">
        <f t="shared" si="51"/>
        <v>0</v>
      </c>
    </row>
    <row r="991" spans="1:55" s="1" customFormat="1" ht="15" x14ac:dyDescent="0.25">
      <c r="D991" s="2"/>
      <c r="E991" s="2"/>
      <c r="H991" s="1" t="s">
        <v>3158</v>
      </c>
      <c r="I991" s="1" t="s">
        <v>2470</v>
      </c>
      <c r="J991" s="1" t="s">
        <v>2471</v>
      </c>
      <c r="M991" s="18" t="s">
        <v>2472</v>
      </c>
      <c r="N991" s="18"/>
      <c r="S991" s="1" t="s">
        <v>4213</v>
      </c>
      <c r="AD991" s="2"/>
      <c r="AE991" s="3"/>
      <c r="AF991" s="1" t="s">
        <v>2388</v>
      </c>
      <c r="BC991" s="1">
        <f t="shared" si="51"/>
        <v>0</v>
      </c>
    </row>
    <row r="992" spans="1:55" s="1" customFormat="1" ht="15" x14ac:dyDescent="0.25">
      <c r="D992" s="2"/>
      <c r="E992" s="2"/>
      <c r="G992" s="1" t="s">
        <v>3161</v>
      </c>
      <c r="H992" s="1" t="s">
        <v>3158</v>
      </c>
      <c r="I992" s="1" t="s">
        <v>2473</v>
      </c>
      <c r="J992" s="1" t="s">
        <v>2474</v>
      </c>
      <c r="L992" s="1" t="s">
        <v>2475</v>
      </c>
      <c r="M992" s="18" t="s">
        <v>2481</v>
      </c>
      <c r="N992" s="18"/>
      <c r="P992" s="1" t="s">
        <v>2476</v>
      </c>
      <c r="Q992" s="1" t="s">
        <v>2477</v>
      </c>
      <c r="S992" s="1" t="s">
        <v>4213</v>
      </c>
      <c r="AA992" s="1" t="s">
        <v>2482</v>
      </c>
      <c r="AD992" s="2"/>
      <c r="AE992" s="3"/>
      <c r="AF992" s="1" t="s">
        <v>2388</v>
      </c>
      <c r="BC992" s="1">
        <f t="shared" si="51"/>
        <v>0</v>
      </c>
    </row>
    <row r="993" spans="1:55" s="1" customFormat="1" ht="15" x14ac:dyDescent="0.25">
      <c r="D993" s="2"/>
      <c r="E993" s="2"/>
      <c r="I993" s="1" t="s">
        <v>267</v>
      </c>
      <c r="J993" s="2" t="s">
        <v>1510</v>
      </c>
      <c r="M993" s="18"/>
      <c r="N993" s="18"/>
      <c r="AE993" s="3"/>
      <c r="BA993" s="1" t="s">
        <v>1492</v>
      </c>
      <c r="BB993" s="1" t="s">
        <v>1492</v>
      </c>
      <c r="BC993" s="1">
        <f t="shared" si="51"/>
        <v>2</v>
      </c>
    </row>
    <row r="994" spans="1:55" s="1" customFormat="1" ht="15" x14ac:dyDescent="0.25">
      <c r="D994" s="2"/>
      <c r="E994" s="2"/>
      <c r="H994" s="1" t="s">
        <v>3158</v>
      </c>
      <c r="I994" s="1" t="s">
        <v>2025</v>
      </c>
      <c r="J994" s="1" t="s">
        <v>633</v>
      </c>
      <c r="M994" s="18"/>
      <c r="N994" s="18"/>
      <c r="AD994" s="2"/>
      <c r="AE994" s="3"/>
      <c r="AR994" s="1" t="s">
        <v>3162</v>
      </c>
      <c r="BC994" s="1">
        <f t="shared" si="51"/>
        <v>1</v>
      </c>
    </row>
    <row r="995" spans="1:55" s="1" customFormat="1" ht="15" x14ac:dyDescent="0.25">
      <c r="A995" s="8"/>
      <c r="C995" s="14">
        <v>43104</v>
      </c>
      <c r="D995" s="6">
        <v>42761</v>
      </c>
      <c r="E995" s="2"/>
      <c r="G995" s="1" t="s">
        <v>3161</v>
      </c>
      <c r="H995" s="1" t="s">
        <v>481</v>
      </c>
      <c r="I995" s="1" t="s">
        <v>641</v>
      </c>
      <c r="J995" s="1" t="s">
        <v>299</v>
      </c>
      <c r="L995" s="1" t="s">
        <v>642</v>
      </c>
      <c r="M995" s="18" t="s">
        <v>643</v>
      </c>
      <c r="N995" s="18"/>
      <c r="O995" s="1" t="s">
        <v>4965</v>
      </c>
      <c r="P995" s="1" t="s">
        <v>4966</v>
      </c>
      <c r="Q995" s="1" t="s">
        <v>615</v>
      </c>
      <c r="S995" s="1" t="s">
        <v>4213</v>
      </c>
      <c r="AD995" s="2"/>
      <c r="AE995" s="3"/>
      <c r="AO995" s="1" t="s">
        <v>481</v>
      </c>
      <c r="AP995" s="1" t="s">
        <v>481</v>
      </c>
      <c r="AQ995" s="1" t="s">
        <v>481</v>
      </c>
      <c r="AR995" s="1" t="s">
        <v>481</v>
      </c>
      <c r="AT995" s="1" t="s">
        <v>481</v>
      </c>
      <c r="AU995" s="1" t="s">
        <v>481</v>
      </c>
      <c r="AV995" s="1" t="s">
        <v>481</v>
      </c>
      <c r="AW995" s="1" t="s">
        <v>481</v>
      </c>
      <c r="AZ995" s="1" t="s">
        <v>481</v>
      </c>
      <c r="BA995" s="1" t="s">
        <v>481</v>
      </c>
      <c r="BC995" s="1">
        <f t="shared" si="51"/>
        <v>10</v>
      </c>
    </row>
    <row r="996" spans="1:55" s="1" customFormat="1" ht="15" x14ac:dyDescent="0.25">
      <c r="A996" s="8"/>
      <c r="C996" s="14">
        <v>43104</v>
      </c>
      <c r="D996" s="6">
        <v>42761</v>
      </c>
      <c r="E996" s="2"/>
      <c r="G996" s="1" t="s">
        <v>3161</v>
      </c>
      <c r="H996" s="1" t="s">
        <v>3158</v>
      </c>
      <c r="I996" s="1" t="s">
        <v>641</v>
      </c>
      <c r="J996" s="1" t="s">
        <v>4578</v>
      </c>
      <c r="L996" s="1" t="s">
        <v>642</v>
      </c>
      <c r="M996" s="18" t="s">
        <v>643</v>
      </c>
      <c r="N996" s="18"/>
      <c r="O996" s="1" t="s">
        <v>4965</v>
      </c>
      <c r="P996" s="1" t="s">
        <v>4966</v>
      </c>
      <c r="Q996" s="1" t="s">
        <v>615</v>
      </c>
      <c r="S996" s="1" t="s">
        <v>4712</v>
      </c>
      <c r="AD996" s="2"/>
      <c r="AE996" s="3"/>
      <c r="AO996" s="1" t="s">
        <v>481</v>
      </c>
      <c r="AP996" s="1" t="s">
        <v>481</v>
      </c>
      <c r="AQ996" s="1" t="s">
        <v>481</v>
      </c>
      <c r="AR996" s="1" t="s">
        <v>481</v>
      </c>
      <c r="AT996" s="1" t="s">
        <v>481</v>
      </c>
      <c r="AU996" s="1" t="s">
        <v>481</v>
      </c>
      <c r="AV996" s="1" t="s">
        <v>3158</v>
      </c>
      <c r="AW996" s="1" t="s">
        <v>481</v>
      </c>
      <c r="AZ996" s="1" t="s">
        <v>481</v>
      </c>
      <c r="BA996" s="1" t="s">
        <v>481</v>
      </c>
      <c r="BC996" s="1">
        <f t="shared" si="51"/>
        <v>10</v>
      </c>
    </row>
    <row r="997" spans="1:55" s="1" customFormat="1" ht="15" x14ac:dyDescent="0.25">
      <c r="D997" s="2"/>
      <c r="E997" s="2"/>
      <c r="G997" s="1" t="s">
        <v>3161</v>
      </c>
      <c r="H997" s="1" t="s">
        <v>481</v>
      </c>
      <c r="I997" s="1" t="s">
        <v>2483</v>
      </c>
      <c r="J997" s="1" t="s">
        <v>2484</v>
      </c>
      <c r="L997" s="1" t="s">
        <v>2485</v>
      </c>
      <c r="M997" s="18"/>
      <c r="N997" s="18"/>
      <c r="O997" s="1" t="s">
        <v>2486</v>
      </c>
      <c r="P997" s="1" t="s">
        <v>5031</v>
      </c>
      <c r="Q997" s="1" t="s">
        <v>296</v>
      </c>
      <c r="R997" s="1">
        <v>85119</v>
      </c>
      <c r="AD997" s="2"/>
      <c r="AE997" s="3"/>
      <c r="BC997" s="1">
        <f t="shared" si="51"/>
        <v>0</v>
      </c>
    </row>
    <row r="998" spans="1:55" s="1" customFormat="1" ht="15" x14ac:dyDescent="0.25">
      <c r="D998" s="2"/>
      <c r="E998" s="2"/>
      <c r="G998" s="1" t="s">
        <v>3161</v>
      </c>
      <c r="H998" s="1" t="s">
        <v>3158</v>
      </c>
      <c r="I998" s="1" t="s">
        <v>2483</v>
      </c>
      <c r="J998" s="1" t="s">
        <v>3311</v>
      </c>
      <c r="L998" s="1" t="s">
        <v>2485</v>
      </c>
      <c r="M998" s="18"/>
      <c r="N998" s="18"/>
      <c r="O998" s="1" t="s">
        <v>2486</v>
      </c>
      <c r="P998" s="1" t="s">
        <v>5031</v>
      </c>
      <c r="Q998" s="1" t="s">
        <v>296</v>
      </c>
      <c r="R998" s="1">
        <v>85119</v>
      </c>
      <c r="AD998" s="2"/>
      <c r="AE998" s="3"/>
      <c r="BC998" s="1">
        <f t="shared" si="51"/>
        <v>0</v>
      </c>
    </row>
    <row r="999" spans="1:55" s="1" customFormat="1" ht="15" x14ac:dyDescent="0.25">
      <c r="D999" s="2"/>
      <c r="E999" s="2"/>
      <c r="H999" s="1" t="s">
        <v>481</v>
      </c>
      <c r="I999" s="1" t="s">
        <v>2016</v>
      </c>
      <c r="J999" s="1" t="s">
        <v>3048</v>
      </c>
      <c r="M999" s="18"/>
      <c r="N999" s="18"/>
      <c r="AD999" s="2"/>
      <c r="AE999" s="3"/>
      <c r="AQ999" s="1" t="s">
        <v>3162</v>
      </c>
      <c r="AR999" s="1" t="s">
        <v>3162</v>
      </c>
      <c r="BC999" s="1">
        <f t="shared" si="51"/>
        <v>2</v>
      </c>
    </row>
    <row r="1000" spans="1:55" s="1" customFormat="1" ht="15" x14ac:dyDescent="0.25">
      <c r="A1000" s="1" t="s">
        <v>2715</v>
      </c>
      <c r="D1000" s="2"/>
      <c r="E1000" s="2"/>
      <c r="H1000" s="1" t="s">
        <v>3158</v>
      </c>
      <c r="I1000" s="1" t="s">
        <v>4934</v>
      </c>
      <c r="J1000" s="1" t="s">
        <v>2124</v>
      </c>
      <c r="L1000" s="1" t="s">
        <v>5094</v>
      </c>
      <c r="M1000" s="18" t="s">
        <v>4935</v>
      </c>
      <c r="N1000" s="18"/>
      <c r="O1000" s="1" t="s">
        <v>5095</v>
      </c>
      <c r="P1000" s="1" t="s">
        <v>488</v>
      </c>
      <c r="Q1000" s="1" t="s">
        <v>296</v>
      </c>
      <c r="R1000" s="1">
        <v>85206</v>
      </c>
      <c r="AB1000" s="1" t="s">
        <v>3189</v>
      </c>
      <c r="AD1000" s="2"/>
      <c r="AE1000" s="3"/>
    </row>
    <row r="1001" spans="1:55" s="1" customFormat="1" ht="15" x14ac:dyDescent="0.25">
      <c r="D1001" s="2"/>
      <c r="E1001" s="2"/>
      <c r="H1001" s="1" t="s">
        <v>3158</v>
      </c>
      <c r="I1001" s="1" t="s">
        <v>4803</v>
      </c>
      <c r="J1001" s="1" t="s">
        <v>3477</v>
      </c>
      <c r="M1001" s="18"/>
      <c r="N1001" s="18"/>
      <c r="AD1001" s="1" t="s">
        <v>4801</v>
      </c>
      <c r="AE1001" s="3"/>
      <c r="BC1001" s="1">
        <f t="shared" ref="BC1001:BC1033" si="52">COUNTA(AG1001:BB1001)</f>
        <v>0</v>
      </c>
    </row>
    <row r="1002" spans="1:55" s="1" customFormat="1" ht="15" x14ac:dyDescent="0.25">
      <c r="D1002" s="6"/>
      <c r="E1002" s="2"/>
      <c r="G1002" s="1" t="s">
        <v>3162</v>
      </c>
      <c r="H1002" s="1" t="s">
        <v>3158</v>
      </c>
      <c r="I1002" s="1" t="s">
        <v>2271</v>
      </c>
      <c r="J1002" s="1" t="s">
        <v>2272</v>
      </c>
      <c r="L1002" s="1" t="s">
        <v>2274</v>
      </c>
      <c r="M1002" s="18" t="s">
        <v>2273</v>
      </c>
      <c r="N1002" s="18"/>
      <c r="O1002" s="1" t="s">
        <v>4203</v>
      </c>
      <c r="P1002" s="1" t="s">
        <v>488</v>
      </c>
      <c r="Q1002" s="1" t="s">
        <v>296</v>
      </c>
      <c r="R1002" s="1">
        <v>85209</v>
      </c>
      <c r="S1002" s="1" t="s">
        <v>4213</v>
      </c>
      <c r="AD1002" s="1" t="s">
        <v>712</v>
      </c>
      <c r="AE1002" s="3"/>
      <c r="AF1002" s="1" t="s">
        <v>2564</v>
      </c>
      <c r="BC1002" s="1">
        <f t="shared" si="52"/>
        <v>0</v>
      </c>
    </row>
    <row r="1003" spans="1:55" s="1" customFormat="1" ht="15" x14ac:dyDescent="0.25">
      <c r="D1003" s="2"/>
      <c r="E1003" s="2"/>
      <c r="G1003" s="1" t="s">
        <v>3161</v>
      </c>
      <c r="H1003" s="1" t="s">
        <v>3158</v>
      </c>
      <c r="I1003" s="1" t="s">
        <v>1689</v>
      </c>
      <c r="J1003" s="1" t="s">
        <v>2487</v>
      </c>
      <c r="L1003" s="1" t="s">
        <v>1685</v>
      </c>
      <c r="M1003" s="18" t="s">
        <v>1688</v>
      </c>
      <c r="N1003" s="18"/>
      <c r="O1003" s="1" t="s">
        <v>1686</v>
      </c>
      <c r="P1003" s="1" t="s">
        <v>1687</v>
      </c>
      <c r="Q1003" s="1" t="s">
        <v>296</v>
      </c>
      <c r="R1003" s="1">
        <v>85374</v>
      </c>
      <c r="S1003" s="1" t="s">
        <v>4712</v>
      </c>
      <c r="AD1003" s="2" t="s">
        <v>1678</v>
      </c>
      <c r="AE1003" s="3"/>
      <c r="BC1003" s="1">
        <f t="shared" si="52"/>
        <v>0</v>
      </c>
    </row>
    <row r="1004" spans="1:55" s="1" customFormat="1" ht="15" x14ac:dyDescent="0.25">
      <c r="D1004" s="2"/>
      <c r="E1004" s="2"/>
      <c r="H1004" s="1" t="s">
        <v>3158</v>
      </c>
      <c r="I1004" s="1" t="s">
        <v>3421</v>
      </c>
      <c r="J1004" s="1" t="s">
        <v>1536</v>
      </c>
      <c r="L1004" s="1" t="s">
        <v>3423</v>
      </c>
      <c r="M1004" s="18" t="s">
        <v>2276</v>
      </c>
      <c r="N1004" s="18"/>
      <c r="O1004" s="1" t="s">
        <v>4924</v>
      </c>
      <c r="P1004" s="1" t="s">
        <v>3192</v>
      </c>
      <c r="Q1004" s="1" t="s">
        <v>296</v>
      </c>
      <c r="R1004" s="1">
        <v>85118</v>
      </c>
      <c r="S1004" s="1" t="s">
        <v>4712</v>
      </c>
      <c r="AD1004" s="2"/>
      <c r="AE1004" s="3"/>
      <c r="AF1004" s="1" t="s">
        <v>2388</v>
      </c>
      <c r="BC1004" s="1">
        <f t="shared" si="52"/>
        <v>0</v>
      </c>
    </row>
    <row r="1005" spans="1:55" s="1" customFormat="1" ht="15" x14ac:dyDescent="0.25">
      <c r="D1005" s="2"/>
      <c r="E1005" s="2"/>
      <c r="H1005" s="1" t="s">
        <v>481</v>
      </c>
      <c r="I1005" s="1" t="s">
        <v>3421</v>
      </c>
      <c r="J1005" s="1" t="s">
        <v>2277</v>
      </c>
      <c r="L1005" s="1" t="s">
        <v>3422</v>
      </c>
      <c r="M1005" s="18" t="s">
        <v>2276</v>
      </c>
      <c r="N1005" s="18"/>
      <c r="O1005" s="1" t="s">
        <v>4924</v>
      </c>
      <c r="P1005" s="1" t="s">
        <v>3192</v>
      </c>
      <c r="Q1005" s="1" t="s">
        <v>296</v>
      </c>
      <c r="R1005" s="1">
        <v>85118</v>
      </c>
      <c r="S1005" s="1" t="s">
        <v>4213</v>
      </c>
      <c r="AD1005" s="2"/>
      <c r="AE1005" s="3"/>
      <c r="AF1005" s="1" t="s">
        <v>2388</v>
      </c>
      <c r="BC1005" s="1">
        <f t="shared" si="52"/>
        <v>0</v>
      </c>
    </row>
    <row r="1006" spans="1:55" s="1" customFormat="1" ht="15" x14ac:dyDescent="0.25">
      <c r="D1006" s="2"/>
      <c r="E1006" s="2"/>
      <c r="H1006" s="1" t="s">
        <v>3158</v>
      </c>
      <c r="I1006" s="1" t="s">
        <v>2488</v>
      </c>
      <c r="J1006" s="1" t="s">
        <v>2489</v>
      </c>
      <c r="L1006" s="1" t="s">
        <v>2490</v>
      </c>
      <c r="M1006" s="18" t="s">
        <v>2492</v>
      </c>
      <c r="N1006" s="18"/>
      <c r="O1006" s="1" t="s">
        <v>2491</v>
      </c>
      <c r="P1006" s="1" t="s">
        <v>488</v>
      </c>
      <c r="Q1006" s="1" t="s">
        <v>296</v>
      </c>
      <c r="S1006" s="1" t="s">
        <v>4213</v>
      </c>
      <c r="AD1006" s="2"/>
      <c r="AE1006" s="3"/>
      <c r="AF1006" s="1" t="s">
        <v>2388</v>
      </c>
      <c r="BC1006" s="1">
        <f t="shared" si="52"/>
        <v>0</v>
      </c>
    </row>
    <row r="1007" spans="1:55" s="1" customFormat="1" ht="15" x14ac:dyDescent="0.25">
      <c r="D1007" s="2"/>
      <c r="E1007" s="2"/>
      <c r="H1007" s="1" t="s">
        <v>3158</v>
      </c>
      <c r="I1007" s="1" t="s">
        <v>2488</v>
      </c>
      <c r="J1007" s="1" t="s">
        <v>2451</v>
      </c>
      <c r="M1007" s="18" t="s">
        <v>2493</v>
      </c>
      <c r="N1007" s="18"/>
      <c r="S1007" s="1" t="s">
        <v>4213</v>
      </c>
      <c r="AD1007" s="2"/>
      <c r="AE1007" s="3"/>
      <c r="AF1007" s="1" t="s">
        <v>2388</v>
      </c>
      <c r="BC1007" s="1">
        <f t="shared" si="52"/>
        <v>0</v>
      </c>
    </row>
    <row r="1008" spans="1:55" s="1" customFormat="1" ht="15" x14ac:dyDescent="0.25">
      <c r="D1008" s="2"/>
      <c r="E1008" s="2"/>
      <c r="H1008" s="1" t="s">
        <v>481</v>
      </c>
      <c r="I1008" s="1" t="s">
        <v>2488</v>
      </c>
      <c r="J1008" s="1" t="s">
        <v>2494</v>
      </c>
      <c r="M1008" s="18" t="s">
        <v>2495</v>
      </c>
      <c r="N1008" s="18"/>
      <c r="S1008" s="1" t="s">
        <v>4213</v>
      </c>
      <c r="AD1008" s="2"/>
      <c r="AE1008" s="3"/>
      <c r="AF1008" s="1" t="s">
        <v>2388</v>
      </c>
      <c r="AW1008" s="1" t="s">
        <v>3162</v>
      </c>
      <c r="BC1008" s="1">
        <f t="shared" si="52"/>
        <v>1</v>
      </c>
    </row>
    <row r="1009" spans="1:55" s="1" customFormat="1" ht="15" x14ac:dyDescent="0.25">
      <c r="A1009" s="8" t="s">
        <v>3631</v>
      </c>
      <c r="D1009" s="2"/>
      <c r="E1009" s="2"/>
      <c r="H1009" s="1" t="s">
        <v>481</v>
      </c>
      <c r="I1009" s="1" t="s">
        <v>2496</v>
      </c>
      <c r="J1009" s="1" t="s">
        <v>2497</v>
      </c>
      <c r="L1009" s="1" t="s">
        <v>2498</v>
      </c>
      <c r="M1009" s="18" t="s">
        <v>2499</v>
      </c>
      <c r="N1009" s="18"/>
      <c r="Q1009" s="1" t="s">
        <v>296</v>
      </c>
      <c r="S1009" s="1" t="s">
        <v>4213</v>
      </c>
      <c r="AB1009" s="1" t="s">
        <v>3196</v>
      </c>
      <c r="AC1009" s="1" t="s">
        <v>3161</v>
      </c>
      <c r="AD1009" s="2" t="s">
        <v>1698</v>
      </c>
      <c r="AE1009" s="3" t="s">
        <v>3161</v>
      </c>
      <c r="AF1009" s="1" t="s">
        <v>2564</v>
      </c>
      <c r="BC1009" s="1">
        <f t="shared" si="52"/>
        <v>0</v>
      </c>
    </row>
    <row r="1010" spans="1:55" s="1" customFormat="1" ht="15" x14ac:dyDescent="0.25">
      <c r="D1010" s="2"/>
      <c r="E1010" s="2"/>
      <c r="H1010" s="1" t="s">
        <v>3158</v>
      </c>
      <c r="I1010" s="1" t="s">
        <v>2496</v>
      </c>
      <c r="J1010" s="1" t="s">
        <v>3786</v>
      </c>
      <c r="M1010" s="18"/>
      <c r="N1010" s="18"/>
      <c r="AD1010" s="2"/>
      <c r="AE1010" s="3"/>
      <c r="AW1010" s="1" t="s">
        <v>3162</v>
      </c>
      <c r="BC1010" s="1">
        <f t="shared" si="52"/>
        <v>1</v>
      </c>
    </row>
    <row r="1011" spans="1:55" s="1" customFormat="1" ht="15" x14ac:dyDescent="0.25">
      <c r="A1011" s="8"/>
      <c r="D1011" s="6"/>
      <c r="E1011" s="2"/>
      <c r="I1011" s="1" t="s">
        <v>1411</v>
      </c>
      <c r="J1011" s="1" t="s">
        <v>1412</v>
      </c>
      <c r="M1011" s="18"/>
      <c r="N1011" s="18"/>
      <c r="AE1011" s="3"/>
      <c r="AU1011" s="1" t="s">
        <v>3162</v>
      </c>
      <c r="BC1011" s="1">
        <f t="shared" si="52"/>
        <v>1</v>
      </c>
    </row>
    <row r="1012" spans="1:55" s="1" customFormat="1" ht="15" x14ac:dyDescent="0.25">
      <c r="A1012" s="8"/>
      <c r="D1012" s="6"/>
      <c r="E1012" s="2"/>
      <c r="I1012" s="1" t="s">
        <v>1411</v>
      </c>
      <c r="M1012" s="18"/>
      <c r="N1012" s="18"/>
      <c r="AE1012" s="3"/>
      <c r="AU1012" s="1" t="s">
        <v>3162</v>
      </c>
      <c r="BC1012" s="1">
        <f t="shared" si="52"/>
        <v>1</v>
      </c>
    </row>
    <row r="1013" spans="1:55" s="1" customFormat="1" ht="15" x14ac:dyDescent="0.25">
      <c r="D1013" s="2"/>
      <c r="E1013" s="2"/>
      <c r="H1013" s="1" t="s">
        <v>481</v>
      </c>
      <c r="I1013" s="1" t="s">
        <v>2096</v>
      </c>
      <c r="J1013" s="1" t="s">
        <v>1574</v>
      </c>
      <c r="L1013" s="1" t="s">
        <v>2098</v>
      </c>
      <c r="M1013" s="18" t="s">
        <v>2097</v>
      </c>
      <c r="N1013" s="18"/>
      <c r="S1013" s="1" t="s">
        <v>4712</v>
      </c>
      <c r="U1013" s="1">
        <v>1</v>
      </c>
      <c r="V1013" s="1" t="s">
        <v>3357</v>
      </c>
      <c r="AD1013" s="2"/>
      <c r="AE1013" s="3"/>
      <c r="AF1013" s="1" t="s">
        <v>1774</v>
      </c>
      <c r="BC1013" s="1">
        <f t="shared" si="52"/>
        <v>0</v>
      </c>
    </row>
    <row r="1014" spans="1:55" s="1" customFormat="1" ht="15" x14ac:dyDescent="0.25">
      <c r="D1014" s="2"/>
      <c r="E1014" s="2"/>
      <c r="H1014" s="1" t="s">
        <v>3158</v>
      </c>
      <c r="I1014" s="1" t="s">
        <v>2096</v>
      </c>
      <c r="J1014" s="1" t="s">
        <v>1536</v>
      </c>
      <c r="L1014" s="1" t="s">
        <v>2098</v>
      </c>
      <c r="M1014" s="18" t="s">
        <v>2097</v>
      </c>
      <c r="N1014" s="18"/>
      <c r="S1014" s="1" t="s">
        <v>4213</v>
      </c>
      <c r="U1014" s="1">
        <v>1</v>
      </c>
      <c r="V1014" s="1" t="s">
        <v>3357</v>
      </c>
      <c r="AD1014" s="2"/>
      <c r="AE1014" s="3"/>
      <c r="AF1014" s="1" t="s">
        <v>1771</v>
      </c>
      <c r="BC1014" s="1">
        <f t="shared" si="52"/>
        <v>0</v>
      </c>
    </row>
    <row r="1015" spans="1:55" s="1" customFormat="1" ht="15" x14ac:dyDescent="0.25">
      <c r="A1015" s="8"/>
      <c r="D1015" s="6"/>
      <c r="E1015" s="2"/>
      <c r="H1015" s="1" t="s">
        <v>481</v>
      </c>
      <c r="I1015" s="1" t="s">
        <v>2039</v>
      </c>
      <c r="J1015" s="1" t="s">
        <v>2040</v>
      </c>
      <c r="M1015" s="18"/>
      <c r="N1015" s="18"/>
      <c r="AE1015" s="3"/>
      <c r="AS1015" s="1" t="s">
        <v>1492</v>
      </c>
      <c r="BC1015" s="1">
        <f t="shared" si="52"/>
        <v>1</v>
      </c>
    </row>
    <row r="1016" spans="1:55" s="1" customFormat="1" ht="15" x14ac:dyDescent="0.25">
      <c r="A1016" s="8"/>
      <c r="D1016" s="6"/>
      <c r="E1016" s="2"/>
      <c r="H1016" s="1" t="s">
        <v>481</v>
      </c>
      <c r="I1016" s="1" t="s">
        <v>2039</v>
      </c>
      <c r="J1016" s="1" t="s">
        <v>5022</v>
      </c>
      <c r="M1016" s="18"/>
      <c r="N1016" s="18"/>
      <c r="AE1016" s="3"/>
      <c r="AS1016" s="1" t="s">
        <v>1492</v>
      </c>
      <c r="BC1016" s="1">
        <f t="shared" si="52"/>
        <v>1</v>
      </c>
    </row>
    <row r="1017" spans="1:55" s="1" customFormat="1" ht="15" x14ac:dyDescent="0.25">
      <c r="D1017" s="2"/>
      <c r="E1017" s="2"/>
      <c r="H1017" s="1" t="s">
        <v>3158</v>
      </c>
      <c r="I1017" s="1" t="s">
        <v>2500</v>
      </c>
      <c r="J1017" s="1" t="s">
        <v>2501</v>
      </c>
      <c r="M1017" s="18" t="s">
        <v>2502</v>
      </c>
      <c r="N1017" s="18"/>
      <c r="S1017" s="1" t="s">
        <v>4213</v>
      </c>
      <c r="AD1017" s="2"/>
      <c r="AE1017" s="3"/>
      <c r="AF1017" s="1" t="s">
        <v>2564</v>
      </c>
      <c r="BC1017" s="1">
        <f t="shared" si="52"/>
        <v>0</v>
      </c>
    </row>
    <row r="1018" spans="1:55" s="1" customFormat="1" ht="15" x14ac:dyDescent="0.25">
      <c r="D1018" s="2"/>
      <c r="E1018" s="2"/>
      <c r="H1018" s="1" t="s">
        <v>3158</v>
      </c>
      <c r="I1018" s="1" t="s">
        <v>2019</v>
      </c>
      <c r="J1018" s="1" t="s">
        <v>2036</v>
      </c>
      <c r="M1018" s="18"/>
      <c r="N1018" s="18"/>
      <c r="AD1018" s="2"/>
      <c r="AE1018" s="3"/>
      <c r="AR1018" s="1" t="s">
        <v>3162</v>
      </c>
      <c r="AS1018" s="1" t="s">
        <v>3162</v>
      </c>
      <c r="AT1018" s="1" t="s">
        <v>3162</v>
      </c>
      <c r="BC1018" s="1">
        <f t="shared" si="52"/>
        <v>3</v>
      </c>
    </row>
    <row r="1019" spans="1:55" s="1" customFormat="1" ht="15" x14ac:dyDescent="0.25">
      <c r="D1019" s="2"/>
      <c r="E1019" s="2"/>
      <c r="H1019" s="1" t="s">
        <v>481</v>
      </c>
      <c r="I1019" s="1" t="s">
        <v>2503</v>
      </c>
      <c r="J1019" s="1" t="s">
        <v>2504</v>
      </c>
      <c r="L1019" s="1" t="s">
        <v>2505</v>
      </c>
      <c r="M1019" s="18" t="s">
        <v>956</v>
      </c>
      <c r="N1019" s="18"/>
      <c r="O1019" s="1" t="s">
        <v>955</v>
      </c>
      <c r="P1019" s="1" t="s">
        <v>488</v>
      </c>
      <c r="Q1019" s="1" t="s">
        <v>296</v>
      </c>
      <c r="R1019" s="1" t="s">
        <v>2769</v>
      </c>
      <c r="S1019" s="1" t="s">
        <v>4213</v>
      </c>
      <c r="AB1019" s="1" t="s">
        <v>3196</v>
      </c>
      <c r="AC1019" s="1" t="s">
        <v>3161</v>
      </c>
      <c r="AD1019" s="2"/>
      <c r="AE1019" s="3"/>
      <c r="AF1019" s="1" t="s">
        <v>2564</v>
      </c>
      <c r="BC1019" s="1">
        <f t="shared" si="52"/>
        <v>0</v>
      </c>
    </row>
    <row r="1020" spans="1:55" s="1" customFormat="1" ht="15" x14ac:dyDescent="0.25">
      <c r="D1020" s="2"/>
      <c r="E1020" s="2"/>
      <c r="H1020" s="1" t="s">
        <v>3158</v>
      </c>
      <c r="I1020" s="1" t="s">
        <v>2503</v>
      </c>
      <c r="J1020" s="1" t="s">
        <v>1142</v>
      </c>
      <c r="L1020" s="1" t="s">
        <v>2505</v>
      </c>
      <c r="M1020" s="18" t="s">
        <v>956</v>
      </c>
      <c r="N1020" s="18"/>
      <c r="O1020" s="1" t="s">
        <v>955</v>
      </c>
      <c r="P1020" s="1" t="s">
        <v>488</v>
      </c>
      <c r="Q1020" s="1" t="s">
        <v>296</v>
      </c>
      <c r="S1020" s="1" t="s">
        <v>4712</v>
      </c>
      <c r="AB1020" s="1" t="s">
        <v>3196</v>
      </c>
      <c r="AC1020" s="1" t="s">
        <v>957</v>
      </c>
      <c r="AD1020" s="2"/>
      <c r="AE1020" s="3"/>
      <c r="AF1020" s="1" t="s">
        <v>2568</v>
      </c>
      <c r="BC1020" s="1">
        <f t="shared" si="52"/>
        <v>0</v>
      </c>
    </row>
    <row r="1021" spans="1:55" s="1" customFormat="1" ht="15" x14ac:dyDescent="0.25">
      <c r="A1021" s="6">
        <v>42691</v>
      </c>
      <c r="D1021" s="6">
        <v>42691</v>
      </c>
      <c r="E1021" s="2"/>
      <c r="H1021" s="1" t="s">
        <v>481</v>
      </c>
      <c r="I1021" s="1" t="s">
        <v>1281</v>
      </c>
      <c r="J1021" s="1" t="s">
        <v>106</v>
      </c>
      <c r="M1021" s="18"/>
      <c r="N1021" s="18"/>
      <c r="AE1021" s="3"/>
      <c r="AN1021" s="1" t="s">
        <v>3162</v>
      </c>
      <c r="AP1021" s="1" t="s">
        <v>3162</v>
      </c>
      <c r="AQ1021" s="1" t="s">
        <v>3162</v>
      </c>
      <c r="AT1021" s="1" t="s">
        <v>3162</v>
      </c>
      <c r="BC1021" s="1">
        <f t="shared" si="52"/>
        <v>4</v>
      </c>
    </row>
    <row r="1022" spans="1:55" s="1" customFormat="1" ht="15.6" thickBot="1" x14ac:dyDescent="0.3">
      <c r="A1022" s="6">
        <v>42691</v>
      </c>
      <c r="D1022" s="6">
        <v>42691</v>
      </c>
      <c r="E1022" s="2"/>
      <c r="H1022" s="1" t="s">
        <v>3158</v>
      </c>
      <c r="I1022" s="1" t="s">
        <v>1281</v>
      </c>
      <c r="J1022" s="1" t="s">
        <v>1282</v>
      </c>
      <c r="M1022" s="18"/>
      <c r="N1022" s="18"/>
      <c r="AE1022" s="3"/>
      <c r="AN1022" s="1" t="s">
        <v>3162</v>
      </c>
      <c r="AP1022" s="1" t="s">
        <v>3162</v>
      </c>
      <c r="AQ1022" s="1" t="s">
        <v>3162</v>
      </c>
      <c r="AT1022" s="1" t="s">
        <v>3162</v>
      </c>
      <c r="BC1022" s="1">
        <f t="shared" si="52"/>
        <v>4</v>
      </c>
    </row>
    <row r="1023" spans="1:55" s="1" customFormat="1" ht="15.6" thickBot="1" x14ac:dyDescent="0.3">
      <c r="D1023" s="2"/>
      <c r="E1023" s="2"/>
      <c r="H1023" s="1" t="s">
        <v>481</v>
      </c>
      <c r="I1023" s="1" t="s">
        <v>958</v>
      </c>
      <c r="J1023" s="1" t="s">
        <v>959</v>
      </c>
      <c r="M1023" s="22" t="s">
        <v>960</v>
      </c>
      <c r="N1023" s="18"/>
      <c r="S1023" s="1" t="s">
        <v>4213</v>
      </c>
      <c r="AD1023" s="2"/>
      <c r="AE1023" s="3"/>
      <c r="AF1023" s="1" t="s">
        <v>2564</v>
      </c>
      <c r="BC1023" s="1">
        <f t="shared" si="52"/>
        <v>0</v>
      </c>
    </row>
    <row r="1024" spans="1:55" s="1" customFormat="1" ht="15" x14ac:dyDescent="0.25">
      <c r="D1024" s="2"/>
      <c r="E1024" s="2"/>
      <c r="H1024" s="1" t="s">
        <v>481</v>
      </c>
      <c r="I1024" s="1" t="s">
        <v>961</v>
      </c>
      <c r="J1024" s="1" t="s">
        <v>2152</v>
      </c>
      <c r="M1024" s="18"/>
      <c r="N1024" s="18"/>
      <c r="AB1024" s="1" t="s">
        <v>3093</v>
      </c>
      <c r="AC1024" s="1" t="s">
        <v>962</v>
      </c>
      <c r="AD1024" s="2" t="s">
        <v>3099</v>
      </c>
      <c r="AE1024" s="3"/>
      <c r="BC1024" s="1">
        <f t="shared" si="52"/>
        <v>0</v>
      </c>
    </row>
    <row r="1025" spans="1:67" s="1" customFormat="1" ht="15" x14ac:dyDescent="0.25">
      <c r="D1025" s="2"/>
      <c r="E1025" s="2"/>
      <c r="H1025" s="1" t="s">
        <v>3158</v>
      </c>
      <c r="I1025" s="1" t="s">
        <v>887</v>
      </c>
      <c r="J1025" s="1" t="s">
        <v>4297</v>
      </c>
      <c r="L1025" s="1" t="s">
        <v>963</v>
      </c>
      <c r="M1025" s="18"/>
      <c r="N1025" s="18"/>
      <c r="AB1025" s="1" t="s">
        <v>3189</v>
      </c>
      <c r="AD1025" s="2" t="s">
        <v>713</v>
      </c>
      <c r="AE1025" s="3" t="s">
        <v>3161</v>
      </c>
      <c r="BC1025" s="1">
        <f t="shared" si="52"/>
        <v>0</v>
      </c>
    </row>
    <row r="1026" spans="1:67" s="1" customFormat="1" ht="15" x14ac:dyDescent="0.25">
      <c r="D1026" s="2"/>
      <c r="E1026" s="2"/>
      <c r="H1026" s="1" t="s">
        <v>481</v>
      </c>
      <c r="I1026" s="1" t="s">
        <v>1820</v>
      </c>
      <c r="J1026" s="1" t="s">
        <v>116</v>
      </c>
      <c r="M1026" s="18"/>
      <c r="N1026" s="18"/>
      <c r="AD1026" s="1" t="s">
        <v>3311</v>
      </c>
      <c r="AE1026" s="3"/>
      <c r="BC1026" s="1">
        <f t="shared" si="52"/>
        <v>0</v>
      </c>
    </row>
    <row r="1027" spans="1:67" s="1" customFormat="1" ht="15" x14ac:dyDescent="0.25">
      <c r="D1027" s="2"/>
      <c r="E1027" s="2"/>
      <c r="H1027" s="1" t="s">
        <v>3158</v>
      </c>
      <c r="I1027" s="1" t="s">
        <v>1820</v>
      </c>
      <c r="J1027" s="1" t="s">
        <v>3311</v>
      </c>
      <c r="M1027" s="18"/>
      <c r="N1027" s="18"/>
      <c r="AD1027" s="1" t="s">
        <v>116</v>
      </c>
      <c r="AE1027" s="3"/>
      <c r="BC1027" s="1">
        <f t="shared" si="52"/>
        <v>0</v>
      </c>
    </row>
    <row r="1028" spans="1:67" s="1" customFormat="1" ht="15" x14ac:dyDescent="0.25">
      <c r="D1028" s="2"/>
      <c r="E1028" s="2"/>
      <c r="H1028" s="1" t="s">
        <v>3158</v>
      </c>
      <c r="I1028" s="1" t="s">
        <v>1228</v>
      </c>
      <c r="J1028" s="1" t="s">
        <v>3290</v>
      </c>
      <c r="M1028" s="18"/>
      <c r="N1028" s="18"/>
      <c r="AD1028" s="2"/>
      <c r="AE1028" s="3"/>
      <c r="AI1028" s="1" t="s">
        <v>3162</v>
      </c>
      <c r="AQ1028" s="1" t="s">
        <v>3162</v>
      </c>
      <c r="AU1028" s="1" t="s">
        <v>3162</v>
      </c>
      <c r="BC1028" s="1">
        <f t="shared" si="52"/>
        <v>3</v>
      </c>
    </row>
    <row r="1029" spans="1:67" s="1" customFormat="1" ht="15" x14ac:dyDescent="0.25">
      <c r="D1029" s="2"/>
      <c r="E1029" s="2"/>
      <c r="H1029" s="1" t="s">
        <v>481</v>
      </c>
      <c r="I1029" s="1" t="s">
        <v>1228</v>
      </c>
      <c r="J1029" s="1" t="s">
        <v>116</v>
      </c>
      <c r="M1029" s="18"/>
      <c r="N1029" s="18"/>
      <c r="AD1029" s="2"/>
      <c r="AE1029" s="3"/>
      <c r="AI1029" s="1" t="s">
        <v>3162</v>
      </c>
      <c r="AQ1029" s="1" t="s">
        <v>3162</v>
      </c>
      <c r="AU1029" s="1" t="s">
        <v>3162</v>
      </c>
      <c r="BC1029" s="1">
        <f t="shared" si="52"/>
        <v>3</v>
      </c>
    </row>
    <row r="1030" spans="1:67" s="1" customFormat="1" ht="15" x14ac:dyDescent="0.25">
      <c r="A1030" s="1" t="s">
        <v>4572</v>
      </c>
      <c r="D1030" s="2"/>
      <c r="E1030" s="2"/>
      <c r="F1030" s="1" t="s">
        <v>4712</v>
      </c>
      <c r="G1030" s="1" t="s">
        <v>3161</v>
      </c>
      <c r="H1030" s="1" t="s">
        <v>481</v>
      </c>
      <c r="I1030" s="1" t="s">
        <v>964</v>
      </c>
      <c r="J1030" s="1" t="s">
        <v>967</v>
      </c>
      <c r="L1030" s="1" t="s">
        <v>2599</v>
      </c>
      <c r="M1030" s="18" t="s">
        <v>2601</v>
      </c>
      <c r="N1030" s="18"/>
      <c r="O1030" s="1" t="s">
        <v>2600</v>
      </c>
      <c r="P1030" s="1" t="s">
        <v>488</v>
      </c>
      <c r="Q1030" s="1" t="s">
        <v>296</v>
      </c>
      <c r="R1030" s="1">
        <v>85208</v>
      </c>
      <c r="S1030" s="1" t="s">
        <v>4213</v>
      </c>
      <c r="AD1030" s="2" t="s">
        <v>4573</v>
      </c>
      <c r="AE1030" s="3"/>
      <c r="AF1030" s="1" t="s">
        <v>2388</v>
      </c>
      <c r="BC1030" s="1">
        <f t="shared" si="52"/>
        <v>0</v>
      </c>
    </row>
    <row r="1031" spans="1:67" s="1" customFormat="1" ht="15" x14ac:dyDescent="0.25">
      <c r="D1031" s="2"/>
      <c r="E1031" s="2"/>
      <c r="H1031" s="1" t="s">
        <v>3158</v>
      </c>
      <c r="I1031" s="1" t="s">
        <v>2602</v>
      </c>
      <c r="J1031" s="1" t="s">
        <v>2603</v>
      </c>
      <c r="L1031" s="1" t="s">
        <v>2604</v>
      </c>
      <c r="M1031" s="18"/>
      <c r="N1031" s="18"/>
      <c r="O1031" s="1" t="s">
        <v>2605</v>
      </c>
      <c r="P1031" s="1" t="s">
        <v>3182</v>
      </c>
      <c r="Q1031" s="1" t="s">
        <v>296</v>
      </c>
      <c r="R1031" s="1">
        <v>85234</v>
      </c>
      <c r="AB1031" s="1" t="s">
        <v>3196</v>
      </c>
      <c r="AC1031" s="1" t="s">
        <v>3189</v>
      </c>
      <c r="AD1031" s="2" t="s">
        <v>2606</v>
      </c>
      <c r="AE1031" s="3"/>
      <c r="AI1031" s="1" t="s">
        <v>3162</v>
      </c>
      <c r="BC1031" s="1">
        <f t="shared" si="52"/>
        <v>1</v>
      </c>
    </row>
    <row r="1032" spans="1:67" s="1" customFormat="1" ht="15" x14ac:dyDescent="0.25">
      <c r="D1032" s="2"/>
      <c r="E1032" s="2"/>
      <c r="I1032" s="1" t="s">
        <v>3143</v>
      </c>
      <c r="J1032" s="1" t="s">
        <v>3144</v>
      </c>
      <c r="M1032" s="18" t="s">
        <v>4603</v>
      </c>
      <c r="N1032" s="18"/>
      <c r="S1032" s="1" t="s">
        <v>4213</v>
      </c>
      <c r="AD1032" s="2"/>
      <c r="AE1032" s="3"/>
      <c r="BC1032" s="1">
        <f t="shared" si="52"/>
        <v>0</v>
      </c>
    </row>
    <row r="1033" spans="1:67" s="1" customFormat="1" ht="15" x14ac:dyDescent="0.25">
      <c r="D1033" s="2"/>
      <c r="E1033" s="2"/>
      <c r="H1033" s="1" t="s">
        <v>3158</v>
      </c>
      <c r="I1033" s="1" t="s">
        <v>2278</v>
      </c>
      <c r="J1033" s="1" t="s">
        <v>2279</v>
      </c>
      <c r="L1033" s="1" t="s">
        <v>2281</v>
      </c>
      <c r="M1033" s="18" t="s">
        <v>2280</v>
      </c>
      <c r="N1033" s="18"/>
      <c r="O1033" s="1" t="s">
        <v>2282</v>
      </c>
      <c r="P1033" s="1" t="s">
        <v>3182</v>
      </c>
      <c r="Q1033" s="1" t="s">
        <v>296</v>
      </c>
      <c r="R1033" s="1">
        <v>85298</v>
      </c>
      <c r="S1033" s="1" t="s">
        <v>4213</v>
      </c>
      <c r="AD1033" s="2"/>
      <c r="AE1033" s="3" t="s">
        <v>3161</v>
      </c>
      <c r="AF1033" s="1" t="s">
        <v>2388</v>
      </c>
      <c r="BC1033" s="1">
        <f t="shared" si="52"/>
        <v>0</v>
      </c>
    </row>
    <row r="1034" spans="1:67" s="1" customFormat="1" ht="15" x14ac:dyDescent="0.25">
      <c r="A1034" s="1" t="s">
        <v>3699</v>
      </c>
      <c r="D1034" s="2" t="s">
        <v>3700</v>
      </c>
      <c r="E1034" s="2"/>
      <c r="H1034" s="1" t="s">
        <v>481</v>
      </c>
      <c r="I1034" s="1" t="s">
        <v>3697</v>
      </c>
      <c r="J1034" s="1" t="s">
        <v>3698</v>
      </c>
      <c r="M1034" s="18"/>
      <c r="N1034" s="18"/>
      <c r="O1034" s="19"/>
      <c r="AB1034" s="2"/>
      <c r="AC1034" s="3"/>
    </row>
    <row r="1035" spans="1:67" s="1" customFormat="1" ht="15" x14ac:dyDescent="0.25">
      <c r="E1035" s="2"/>
      <c r="H1035" s="1" t="s">
        <v>3158</v>
      </c>
      <c r="I1035" s="1" t="s">
        <v>3646</v>
      </c>
      <c r="J1035" s="1" t="s">
        <v>3647</v>
      </c>
      <c r="L1035" s="1" t="s">
        <v>3648</v>
      </c>
      <c r="M1035" s="18" t="s">
        <v>3649</v>
      </c>
      <c r="N1035" s="18"/>
      <c r="O1035" s="1" t="s">
        <v>3650</v>
      </c>
      <c r="P1035" s="1" t="s">
        <v>488</v>
      </c>
      <c r="Q1035" s="1" t="s">
        <v>296</v>
      </c>
      <c r="R1035" s="1">
        <v>85205</v>
      </c>
      <c r="S1035" s="1" t="s">
        <v>4213</v>
      </c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1">
        <f t="shared" ref="BC1035:BC1056" si="53">COUNTA(AG1035:BB1035)</f>
        <v>0</v>
      </c>
      <c r="BD1035" s="3"/>
      <c r="BE1035" s="1" t="s">
        <v>2564</v>
      </c>
    </row>
    <row r="1036" spans="1:67" s="1" customFormat="1" ht="15" x14ac:dyDescent="0.25">
      <c r="D1036" s="6"/>
      <c r="E1036" s="2"/>
      <c r="F1036" s="2"/>
      <c r="G1036" s="1" t="s">
        <v>3162</v>
      </c>
      <c r="H1036" s="1" t="s">
        <v>3158</v>
      </c>
      <c r="I1036" s="1" t="s">
        <v>4499</v>
      </c>
      <c r="J1036" s="1" t="s">
        <v>4578</v>
      </c>
      <c r="L1036" s="1" t="s">
        <v>4500</v>
      </c>
      <c r="M1036" s="18" t="s">
        <v>4501</v>
      </c>
      <c r="N1036" s="18"/>
      <c r="O1036" s="1" t="s">
        <v>380</v>
      </c>
      <c r="P1036" s="1" t="s">
        <v>488</v>
      </c>
      <c r="Q1036" s="1" t="s">
        <v>296</v>
      </c>
      <c r="R1036" s="1">
        <v>85209</v>
      </c>
      <c r="S1036" s="1" t="s">
        <v>4213</v>
      </c>
      <c r="U1036" s="1">
        <v>1</v>
      </c>
      <c r="V1036" s="1" t="s">
        <v>3357</v>
      </c>
      <c r="X1036" s="1">
        <v>1</v>
      </c>
      <c r="AD1036" s="2"/>
      <c r="AE1036" s="3"/>
      <c r="AF1036" s="1" t="s">
        <v>2388</v>
      </c>
      <c r="BC1036" s="1">
        <f t="shared" si="53"/>
        <v>0</v>
      </c>
    </row>
    <row r="1037" spans="1:67" s="1" customFormat="1" ht="15" x14ac:dyDescent="0.25">
      <c r="A1037" s="8"/>
      <c r="D1037" s="6"/>
      <c r="E1037" s="2"/>
      <c r="H1037" s="1" t="s">
        <v>481</v>
      </c>
      <c r="I1037" s="1" t="s">
        <v>205</v>
      </c>
      <c r="J1037" s="1" t="s">
        <v>2773</v>
      </c>
      <c r="M1037" s="18"/>
      <c r="N1037" s="18"/>
      <c r="AE1037" s="3"/>
      <c r="AW1037" s="1" t="s">
        <v>3162</v>
      </c>
      <c r="BC1037" s="1">
        <f t="shared" si="53"/>
        <v>1</v>
      </c>
    </row>
    <row r="1038" spans="1:67" s="1" customFormat="1" ht="15" x14ac:dyDescent="0.25">
      <c r="A1038" s="8"/>
      <c r="D1038" s="6"/>
      <c r="E1038" s="2"/>
      <c r="H1038" s="1" t="s">
        <v>3158</v>
      </c>
      <c r="I1038" s="1" t="s">
        <v>205</v>
      </c>
      <c r="J1038" s="1" t="s">
        <v>206</v>
      </c>
      <c r="M1038" s="18"/>
      <c r="N1038" s="18"/>
      <c r="AE1038" s="3"/>
      <c r="AW1038" s="1" t="s">
        <v>3162</v>
      </c>
      <c r="BC1038" s="1">
        <f t="shared" si="53"/>
        <v>1</v>
      </c>
    </row>
    <row r="1039" spans="1:67" s="1" customFormat="1" ht="15" x14ac:dyDescent="0.25">
      <c r="D1039" s="2"/>
      <c r="E1039" s="2"/>
      <c r="G1039" s="1" t="s">
        <v>3161</v>
      </c>
      <c r="H1039" s="1" t="s">
        <v>2607</v>
      </c>
      <c r="I1039" s="1" t="s">
        <v>2608</v>
      </c>
      <c r="J1039" s="1" t="s">
        <v>1574</v>
      </c>
      <c r="L1039" s="1" t="s">
        <v>2609</v>
      </c>
      <c r="M1039" s="18"/>
      <c r="N1039" s="18"/>
      <c r="O1039" s="1" t="s">
        <v>3109</v>
      </c>
      <c r="P1039" s="1" t="s">
        <v>3110</v>
      </c>
      <c r="Q1039" s="1" t="s">
        <v>1946</v>
      </c>
      <c r="R1039" s="1">
        <v>99212</v>
      </c>
      <c r="AD1039" s="2"/>
      <c r="AE1039" s="3"/>
      <c r="BC1039" s="1">
        <f t="shared" si="53"/>
        <v>0</v>
      </c>
    </row>
    <row r="1040" spans="1:67" s="1" customFormat="1" ht="15" x14ac:dyDescent="0.25">
      <c r="A1040" s="8"/>
      <c r="C1040" s="14">
        <v>43055</v>
      </c>
      <c r="D1040" s="6">
        <v>42705</v>
      </c>
      <c r="E1040" s="2"/>
      <c r="H1040" s="1" t="s">
        <v>481</v>
      </c>
      <c r="I1040" s="1" t="s">
        <v>3111</v>
      </c>
      <c r="J1040" s="1" t="s">
        <v>2494</v>
      </c>
      <c r="K1040" s="1">
        <v>1</v>
      </c>
      <c r="L1040" s="1" t="s">
        <v>584</v>
      </c>
      <c r="M1040" s="18"/>
      <c r="N1040" s="18"/>
      <c r="O1040" s="1" t="s">
        <v>3112</v>
      </c>
      <c r="P1040" s="1" t="s">
        <v>488</v>
      </c>
      <c r="Q1040" s="1" t="s">
        <v>296</v>
      </c>
      <c r="R1040" s="1">
        <v>85209</v>
      </c>
      <c r="AC1040" s="1" t="s">
        <v>3189</v>
      </c>
      <c r="AD1040" s="2" t="s">
        <v>2367</v>
      </c>
      <c r="AE1040" s="3" t="s">
        <v>3161</v>
      </c>
      <c r="AI1040" s="1" t="s">
        <v>481</v>
      </c>
      <c r="AK1040" s="1" t="s">
        <v>481</v>
      </c>
      <c r="AL1040" s="1" t="s">
        <v>481</v>
      </c>
      <c r="AO1040" s="1" t="s">
        <v>481</v>
      </c>
      <c r="AU1040" s="1" t="s">
        <v>481</v>
      </c>
      <c r="AW1040" s="1" t="s">
        <v>481</v>
      </c>
      <c r="BC1040" s="1">
        <f t="shared" si="53"/>
        <v>6</v>
      </c>
      <c r="BF1040" s="1" t="s">
        <v>4712</v>
      </c>
      <c r="BG1040" s="1" t="s">
        <v>4712</v>
      </c>
      <c r="BH1040" s="1" t="s">
        <v>4712</v>
      </c>
      <c r="BJ1040" s="1" t="s">
        <v>4712</v>
      </c>
      <c r="BO1040" s="1" t="s">
        <v>4712</v>
      </c>
    </row>
    <row r="1041" spans="1:58" s="1" customFormat="1" ht="15" x14ac:dyDescent="0.25">
      <c r="D1041" s="2"/>
      <c r="E1041" s="2"/>
      <c r="H1041" s="1" t="s">
        <v>3158</v>
      </c>
      <c r="I1041" s="1" t="s">
        <v>1726</v>
      </c>
      <c r="J1041" s="1" t="s">
        <v>3113</v>
      </c>
      <c r="L1041" s="1" t="s">
        <v>3114</v>
      </c>
      <c r="M1041" s="18" t="s">
        <v>4937</v>
      </c>
      <c r="N1041" s="18"/>
      <c r="O1041" s="1" t="s">
        <v>3115</v>
      </c>
      <c r="P1041" s="1" t="s">
        <v>3023</v>
      </c>
      <c r="Q1041" s="1" t="s">
        <v>4426</v>
      </c>
      <c r="R1041" s="1">
        <v>85213</v>
      </c>
      <c r="AD1041" s="2"/>
      <c r="AE1041" s="3"/>
      <c r="BC1041" s="1">
        <f t="shared" si="53"/>
        <v>0</v>
      </c>
    </row>
    <row r="1042" spans="1:58" s="1" customFormat="1" ht="15" x14ac:dyDescent="0.25">
      <c r="A1042" s="8"/>
      <c r="D1042" s="6"/>
      <c r="E1042" s="2"/>
      <c r="H1042" s="1" t="s">
        <v>3158</v>
      </c>
      <c r="I1042" s="1" t="s">
        <v>1010</v>
      </c>
      <c r="J1042" s="1" t="s">
        <v>3744</v>
      </c>
      <c r="M1042" s="18"/>
      <c r="N1042" s="18"/>
      <c r="AE1042" s="3"/>
      <c r="AS1042" s="1" t="s">
        <v>3162</v>
      </c>
      <c r="BC1042" s="1">
        <f t="shared" si="53"/>
        <v>1</v>
      </c>
    </row>
    <row r="1043" spans="1:58" s="1" customFormat="1" ht="15" x14ac:dyDescent="0.25">
      <c r="A1043" s="8"/>
      <c r="D1043" s="6"/>
      <c r="E1043" s="2"/>
      <c r="H1043" s="1" t="s">
        <v>481</v>
      </c>
      <c r="I1043" s="1" t="s">
        <v>1010</v>
      </c>
      <c r="J1043" s="1" t="s">
        <v>3178</v>
      </c>
      <c r="M1043" s="18"/>
      <c r="N1043" s="18"/>
      <c r="AE1043" s="3"/>
      <c r="AS1043" s="1" t="s">
        <v>3162</v>
      </c>
      <c r="BC1043" s="1">
        <f t="shared" si="53"/>
        <v>1</v>
      </c>
    </row>
    <row r="1044" spans="1:58" s="1" customFormat="1" ht="15" x14ac:dyDescent="0.25">
      <c r="D1044" s="2"/>
      <c r="E1044" s="2"/>
      <c r="H1044" s="1" t="s">
        <v>481</v>
      </c>
      <c r="I1044" s="1" t="s">
        <v>3116</v>
      </c>
      <c r="J1044" s="1" t="s">
        <v>3790</v>
      </c>
      <c r="L1044" s="1" t="s">
        <v>486</v>
      </c>
      <c r="M1044" s="18"/>
      <c r="N1044" s="18"/>
      <c r="O1044" s="1" t="s">
        <v>486</v>
      </c>
      <c r="P1044" s="1" t="s">
        <v>488</v>
      </c>
      <c r="Q1044" s="1" t="s">
        <v>296</v>
      </c>
      <c r="R1044" s="1" t="s">
        <v>486</v>
      </c>
      <c r="AD1044" s="2"/>
      <c r="AE1044" s="3"/>
      <c r="BC1044" s="1">
        <f t="shared" si="53"/>
        <v>0</v>
      </c>
    </row>
    <row r="1045" spans="1:58" s="1" customFormat="1" ht="15.6" x14ac:dyDescent="0.3">
      <c r="A1045" s="8"/>
      <c r="D1045" s="6"/>
      <c r="E1045" s="2"/>
      <c r="F1045" s="2"/>
      <c r="H1045" s="1" t="s">
        <v>481</v>
      </c>
      <c r="I1045" s="1" t="s">
        <v>1468</v>
      </c>
      <c r="J1045" s="1" t="s">
        <v>299</v>
      </c>
      <c r="M1045" s="27" t="s">
        <v>544</v>
      </c>
      <c r="N1045" s="27"/>
      <c r="AD1045" s="1" t="s">
        <v>1467</v>
      </c>
      <c r="AE1045" s="3"/>
      <c r="AK1045" s="1" t="s">
        <v>3162</v>
      </c>
      <c r="AL1045" s="1" t="s">
        <v>3162</v>
      </c>
      <c r="BC1045" s="1">
        <f t="shared" si="53"/>
        <v>2</v>
      </c>
    </row>
    <row r="1046" spans="1:58" s="1" customFormat="1" ht="15" x14ac:dyDescent="0.25">
      <c r="A1046" s="29" t="s">
        <v>2003</v>
      </c>
      <c r="D1046" s="29" t="s">
        <v>2003</v>
      </c>
      <c r="E1046" s="2"/>
      <c r="F1046" s="2"/>
      <c r="I1046" s="1" t="s">
        <v>2779</v>
      </c>
      <c r="J1046" s="1" t="s">
        <v>2728</v>
      </c>
      <c r="M1046" s="18"/>
      <c r="N1046" s="18"/>
      <c r="AE1046" s="3"/>
      <c r="AP1046" s="1" t="s">
        <v>3162</v>
      </c>
      <c r="AR1046" s="1" t="s">
        <v>3162</v>
      </c>
      <c r="BC1046" s="1">
        <f t="shared" si="53"/>
        <v>2</v>
      </c>
    </row>
    <row r="1047" spans="1:58" s="1" customFormat="1" ht="15" x14ac:dyDescent="0.25">
      <c r="D1047" s="2"/>
      <c r="E1047" s="2"/>
      <c r="H1047" s="1" t="s">
        <v>481</v>
      </c>
      <c r="I1047" s="1" t="s">
        <v>3320</v>
      </c>
      <c r="J1047" s="1" t="s">
        <v>4642</v>
      </c>
      <c r="M1047" s="18" t="s">
        <v>3321</v>
      </c>
      <c r="N1047" s="18"/>
      <c r="Q1047" s="1" t="s">
        <v>296</v>
      </c>
      <c r="S1047" s="1" t="s">
        <v>4213</v>
      </c>
      <c r="AD1047" s="2"/>
      <c r="AE1047" s="3"/>
      <c r="AF1047" s="1" t="s">
        <v>2564</v>
      </c>
      <c r="BC1047" s="1">
        <f t="shared" si="53"/>
        <v>0</v>
      </c>
    </row>
    <row r="1048" spans="1:58" s="1" customFormat="1" ht="15" x14ac:dyDescent="0.25">
      <c r="D1048" s="6"/>
      <c r="E1048" s="2"/>
      <c r="H1048" s="1" t="s">
        <v>481</v>
      </c>
      <c r="I1048" s="1" t="s">
        <v>2606</v>
      </c>
      <c r="J1048" s="1" t="s">
        <v>48</v>
      </c>
      <c r="L1048" s="1" t="s">
        <v>574</v>
      </c>
      <c r="M1048" s="18" t="s">
        <v>4581</v>
      </c>
      <c r="N1048" s="18"/>
      <c r="O1048" s="1" t="s">
        <v>3322</v>
      </c>
      <c r="P1048" s="1" t="s">
        <v>3182</v>
      </c>
      <c r="Q1048" s="1" t="s">
        <v>296</v>
      </c>
      <c r="R1048" s="1">
        <v>85256</v>
      </c>
      <c r="AB1048" s="1" t="s">
        <v>3196</v>
      </c>
      <c r="AC1048" s="1" t="s">
        <v>3189</v>
      </c>
      <c r="AD1048" s="2" t="s">
        <v>2602</v>
      </c>
      <c r="AE1048" s="3"/>
      <c r="BC1048" s="1">
        <f t="shared" si="53"/>
        <v>0</v>
      </c>
    </row>
    <row r="1049" spans="1:58" s="1" customFormat="1" ht="15" x14ac:dyDescent="0.25">
      <c r="D1049" s="2"/>
      <c r="E1049" s="2"/>
      <c r="I1049" s="1" t="s">
        <v>2961</v>
      </c>
      <c r="J1049" s="1" t="s">
        <v>4208</v>
      </c>
      <c r="M1049" s="18" t="s">
        <v>4209</v>
      </c>
      <c r="N1049" s="18"/>
      <c r="S1049" s="1" t="s">
        <v>4213</v>
      </c>
      <c r="AD1049" s="2"/>
      <c r="AE1049" s="3"/>
      <c r="BC1049" s="1">
        <f t="shared" si="53"/>
        <v>0</v>
      </c>
    </row>
    <row r="1050" spans="1:58" s="1" customFormat="1" ht="15" x14ac:dyDescent="0.25">
      <c r="D1050" s="2"/>
      <c r="E1050" s="2"/>
      <c r="H1050" s="1" t="s">
        <v>481</v>
      </c>
      <c r="I1050" s="1" t="s">
        <v>2540</v>
      </c>
      <c r="J1050" s="1" t="s">
        <v>2541</v>
      </c>
      <c r="M1050" s="18" t="s">
        <v>2542</v>
      </c>
      <c r="N1050" s="18"/>
      <c r="S1050" s="1" t="s">
        <v>4213</v>
      </c>
      <c r="T1050" s="1" t="s">
        <v>4712</v>
      </c>
      <c r="AD1050" s="2"/>
      <c r="AE1050" s="3"/>
      <c r="AF1050" s="1" t="s">
        <v>2388</v>
      </c>
      <c r="BC1050" s="1">
        <f t="shared" si="53"/>
        <v>0</v>
      </c>
    </row>
    <row r="1051" spans="1:58" s="1" customFormat="1" ht="15" x14ac:dyDescent="0.25">
      <c r="D1051" s="2"/>
      <c r="E1051" s="2"/>
      <c r="H1051" s="1" t="s">
        <v>3158</v>
      </c>
      <c r="I1051" s="1" t="s">
        <v>3327</v>
      </c>
      <c r="J1051" s="1" t="s">
        <v>3328</v>
      </c>
      <c r="L1051" s="1" t="s">
        <v>3329</v>
      </c>
      <c r="M1051" s="18"/>
      <c r="N1051" s="18"/>
      <c r="O1051" s="1" t="s">
        <v>3330</v>
      </c>
      <c r="P1051" s="1" t="s">
        <v>488</v>
      </c>
      <c r="Q1051" s="1" t="s">
        <v>296</v>
      </c>
      <c r="R1051" s="1">
        <v>85206</v>
      </c>
      <c r="AD1051" s="2"/>
      <c r="AE1051" s="3"/>
      <c r="BC1051" s="1">
        <f t="shared" si="53"/>
        <v>0</v>
      </c>
      <c r="BF1051" s="1" t="s">
        <v>4712</v>
      </c>
    </row>
    <row r="1052" spans="1:58" s="1" customFormat="1" ht="15" x14ac:dyDescent="0.25">
      <c r="A1052" s="8"/>
      <c r="C1052" s="14">
        <v>43069</v>
      </c>
      <c r="D1052" s="6">
        <v>42670</v>
      </c>
      <c r="E1052" s="2"/>
      <c r="H1052" s="1" t="s">
        <v>481</v>
      </c>
      <c r="I1052" s="1" t="s">
        <v>2771</v>
      </c>
      <c r="J1052" s="1" t="s">
        <v>3313</v>
      </c>
      <c r="K1052" s="1">
        <v>1</v>
      </c>
      <c r="L1052" s="1" t="s">
        <v>4502</v>
      </c>
      <c r="M1052" s="18" t="s">
        <v>190</v>
      </c>
      <c r="N1052" s="18"/>
      <c r="O1052" s="1" t="s">
        <v>4498</v>
      </c>
      <c r="P1052" s="1" t="s">
        <v>488</v>
      </c>
      <c r="Q1052" s="1" t="s">
        <v>296</v>
      </c>
      <c r="R1052" s="1">
        <v>85208</v>
      </c>
      <c r="AB1052" s="1" t="s">
        <v>297</v>
      </c>
      <c r="AC1052" s="1" t="s">
        <v>2770</v>
      </c>
      <c r="AD1052" s="2" t="s">
        <v>188</v>
      </c>
      <c r="AE1052" s="3" t="s">
        <v>3161</v>
      </c>
      <c r="AJ1052" s="1" t="s">
        <v>481</v>
      </c>
      <c r="AK1052" s="1" t="s">
        <v>481</v>
      </c>
      <c r="BC1052" s="1">
        <f t="shared" si="53"/>
        <v>2</v>
      </c>
    </row>
    <row r="1053" spans="1:58" s="1" customFormat="1" ht="15" x14ac:dyDescent="0.25">
      <c r="A1053" s="8"/>
      <c r="C1053" s="14"/>
      <c r="D1053" s="6"/>
      <c r="E1053" s="2"/>
      <c r="H1053" s="1" t="s">
        <v>3158</v>
      </c>
      <c r="I1053" s="1" t="s">
        <v>2771</v>
      </c>
      <c r="J1053" s="1" t="s">
        <v>436</v>
      </c>
      <c r="M1053" s="18"/>
      <c r="N1053" s="18"/>
      <c r="AD1053" s="2" t="s">
        <v>786</v>
      </c>
      <c r="AE1053" s="3"/>
      <c r="AR1053" s="1" t="s">
        <v>3162</v>
      </c>
      <c r="AY1053" s="1" t="s">
        <v>3162</v>
      </c>
      <c r="BC1053" s="1">
        <f t="shared" si="53"/>
        <v>2</v>
      </c>
    </row>
    <row r="1054" spans="1:58" s="1" customFormat="1" ht="15" x14ac:dyDescent="0.25">
      <c r="B1054" s="14">
        <v>43419</v>
      </c>
      <c r="C1054" s="14">
        <v>43055</v>
      </c>
      <c r="D1054" s="6"/>
      <c r="E1054" s="2"/>
      <c r="H1054" s="1" t="s">
        <v>4682</v>
      </c>
      <c r="I1054" s="1" t="s">
        <v>2771</v>
      </c>
      <c r="J1054" s="1" t="s">
        <v>4364</v>
      </c>
      <c r="L1054" s="1" t="s">
        <v>2239</v>
      </c>
      <c r="M1054" s="18"/>
      <c r="N1054" s="18"/>
      <c r="O1054" s="1" t="s">
        <v>2247</v>
      </c>
      <c r="P1054" s="1" t="s">
        <v>488</v>
      </c>
      <c r="Q1054" s="1" t="s">
        <v>296</v>
      </c>
      <c r="R1054" s="1">
        <v>85209</v>
      </c>
      <c r="AD1054" s="2" t="s">
        <v>2240</v>
      </c>
      <c r="AE1054" s="3"/>
      <c r="AI1054" s="1" t="s">
        <v>481</v>
      </c>
      <c r="AJ1054" s="1" t="s">
        <v>481</v>
      </c>
      <c r="BC1054" s="1">
        <f t="shared" si="53"/>
        <v>2</v>
      </c>
    </row>
    <row r="1055" spans="1:58" s="1" customFormat="1" ht="15" x14ac:dyDescent="0.25">
      <c r="A1055" s="8"/>
      <c r="C1055" s="14"/>
      <c r="D1055" s="6"/>
      <c r="E1055" s="2"/>
      <c r="H1055" s="1" t="s">
        <v>481</v>
      </c>
      <c r="I1055" s="1" t="s">
        <v>2771</v>
      </c>
      <c r="J1055" s="1" t="s">
        <v>786</v>
      </c>
      <c r="M1055" s="18"/>
      <c r="N1055" s="18"/>
      <c r="AD1055" s="2" t="s">
        <v>436</v>
      </c>
      <c r="AE1055" s="3"/>
      <c r="AR1055" s="1" t="s">
        <v>3162</v>
      </c>
      <c r="AY1055" s="1" t="s">
        <v>3162</v>
      </c>
      <c r="BC1055" s="1">
        <f t="shared" si="53"/>
        <v>2</v>
      </c>
    </row>
    <row r="1056" spans="1:58" s="1" customFormat="1" ht="15" x14ac:dyDescent="0.25">
      <c r="E1056" s="2"/>
      <c r="F1056" s="2"/>
      <c r="H1056" s="1" t="s">
        <v>481</v>
      </c>
      <c r="I1056" s="1" t="s">
        <v>4503</v>
      </c>
      <c r="J1056" s="1" t="s">
        <v>4364</v>
      </c>
      <c r="L1056" s="1" t="s">
        <v>4504</v>
      </c>
      <c r="M1056" s="18" t="s">
        <v>4505</v>
      </c>
      <c r="N1056" s="18"/>
      <c r="O1056" s="1" t="s">
        <v>535</v>
      </c>
      <c r="P1056" s="1" t="s">
        <v>488</v>
      </c>
      <c r="Q1056" s="1" t="s">
        <v>296</v>
      </c>
      <c r="R1056" s="1">
        <v>85208</v>
      </c>
      <c r="S1056" s="1" t="s">
        <v>4213</v>
      </c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1">
        <f t="shared" si="53"/>
        <v>0</v>
      </c>
      <c r="BD1056" s="3"/>
      <c r="BE1056" s="1" t="s">
        <v>2388</v>
      </c>
    </row>
    <row r="1057" spans="1:66" s="1" customFormat="1" ht="15" x14ac:dyDescent="0.25">
      <c r="A1057" s="1" t="s">
        <v>4602</v>
      </c>
      <c r="D1057" s="2"/>
      <c r="E1057" s="2"/>
      <c r="H1057" s="1" t="s">
        <v>481</v>
      </c>
      <c r="I1057" s="1" t="s">
        <v>5115</v>
      </c>
      <c r="J1057" s="1" t="s">
        <v>299</v>
      </c>
      <c r="L1057" s="1" t="s">
        <v>3331</v>
      </c>
      <c r="M1057" s="18" t="s">
        <v>3333</v>
      </c>
      <c r="N1057" s="18"/>
      <c r="O1057" s="1" t="s">
        <v>3332</v>
      </c>
      <c r="P1057" s="1" t="s">
        <v>924</v>
      </c>
      <c r="Q1057" s="1" t="s">
        <v>296</v>
      </c>
      <c r="R1057" s="1">
        <v>85266</v>
      </c>
      <c r="AD1057" s="2" t="s">
        <v>1817</v>
      </c>
      <c r="AE1057" s="3"/>
    </row>
    <row r="1058" spans="1:66" s="1" customFormat="1" ht="15" x14ac:dyDescent="0.25">
      <c r="D1058" s="6"/>
      <c r="E1058" s="2"/>
      <c r="F1058" s="2"/>
      <c r="G1058" s="1" t="s">
        <v>3162</v>
      </c>
      <c r="H1058" s="1" t="s">
        <v>3158</v>
      </c>
      <c r="I1058" s="1" t="s">
        <v>4519</v>
      </c>
      <c r="J1058" s="1" t="s">
        <v>954</v>
      </c>
      <c r="L1058" s="1" t="s">
        <v>4520</v>
      </c>
      <c r="M1058" s="18" t="s">
        <v>3395</v>
      </c>
      <c r="N1058" s="18"/>
      <c r="O1058" s="1" t="s">
        <v>4753</v>
      </c>
      <c r="P1058" s="1" t="s">
        <v>131</v>
      </c>
      <c r="Q1058" s="1" t="s">
        <v>296</v>
      </c>
      <c r="R1058" s="1">
        <v>85203</v>
      </c>
      <c r="S1058" s="1" t="s">
        <v>4213</v>
      </c>
      <c r="U1058" s="1">
        <v>1</v>
      </c>
      <c r="V1058" s="1" t="s">
        <v>3357</v>
      </c>
      <c r="AD1058" s="1" t="s">
        <v>3082</v>
      </c>
      <c r="AF1058" s="1" t="s">
        <v>1771</v>
      </c>
      <c r="AT1058" s="1" t="s">
        <v>3162</v>
      </c>
      <c r="BC1058" s="1">
        <f t="shared" ref="BC1058:BC1076" si="54">COUNTA(AG1058:BB1058)</f>
        <v>1</v>
      </c>
    </row>
    <row r="1059" spans="1:66" s="1" customFormat="1" ht="15" x14ac:dyDescent="0.25">
      <c r="D1059" s="6"/>
      <c r="E1059" s="2"/>
      <c r="F1059" s="2"/>
      <c r="G1059" s="1" t="s">
        <v>3162</v>
      </c>
      <c r="H1059" s="1" t="s">
        <v>481</v>
      </c>
      <c r="I1059" s="1" t="s">
        <v>4519</v>
      </c>
      <c r="J1059" s="1" t="s">
        <v>3082</v>
      </c>
      <c r="L1059" s="1" t="s">
        <v>4520</v>
      </c>
      <c r="M1059" s="18" t="s">
        <v>3395</v>
      </c>
      <c r="N1059" s="18"/>
      <c r="O1059" s="1" t="s">
        <v>4753</v>
      </c>
      <c r="P1059" s="1" t="s">
        <v>131</v>
      </c>
      <c r="Q1059" s="1" t="s">
        <v>296</v>
      </c>
      <c r="R1059" s="1">
        <v>85203</v>
      </c>
      <c r="S1059" s="1" t="s">
        <v>4712</v>
      </c>
      <c r="U1059" s="1">
        <v>1</v>
      </c>
      <c r="V1059" s="1" t="s">
        <v>3357</v>
      </c>
      <c r="AD1059" s="1" t="s">
        <v>954</v>
      </c>
      <c r="AF1059" s="1" t="s">
        <v>1774</v>
      </c>
      <c r="AT1059" s="1" t="s">
        <v>3162</v>
      </c>
      <c r="BC1059" s="1">
        <f t="shared" si="54"/>
        <v>1</v>
      </c>
    </row>
    <row r="1060" spans="1:66" s="1" customFormat="1" ht="15" x14ac:dyDescent="0.25">
      <c r="D1060" s="2"/>
      <c r="E1060" s="2"/>
      <c r="H1060" s="1" t="s">
        <v>481</v>
      </c>
      <c r="I1060" s="1" t="s">
        <v>3334</v>
      </c>
      <c r="J1060" s="1" t="s">
        <v>3178</v>
      </c>
      <c r="L1060" s="1" t="s">
        <v>3337</v>
      </c>
      <c r="M1060" s="18" t="s">
        <v>2395</v>
      </c>
      <c r="N1060" s="18"/>
      <c r="O1060" s="1" t="s">
        <v>2393</v>
      </c>
      <c r="P1060" s="1" t="s">
        <v>5031</v>
      </c>
      <c r="Q1060" s="1" t="s">
        <v>296</v>
      </c>
      <c r="R1060" s="1">
        <v>85219</v>
      </c>
      <c r="S1060" s="1" t="s">
        <v>4213</v>
      </c>
      <c r="AD1060" s="2"/>
      <c r="AE1060" s="3"/>
      <c r="AF1060" s="1" t="s">
        <v>2564</v>
      </c>
      <c r="BC1060" s="1">
        <f t="shared" si="54"/>
        <v>0</v>
      </c>
    </row>
    <row r="1061" spans="1:66" s="1" customFormat="1" ht="15" x14ac:dyDescent="0.25">
      <c r="D1061" s="2"/>
      <c r="E1061" s="2"/>
      <c r="H1061" s="1" t="s">
        <v>3158</v>
      </c>
      <c r="I1061" s="1" t="s">
        <v>3334</v>
      </c>
      <c r="J1061" s="1" t="s">
        <v>2447</v>
      </c>
      <c r="L1061" s="1" t="s">
        <v>3337</v>
      </c>
      <c r="M1061" s="18" t="s">
        <v>2457</v>
      </c>
      <c r="N1061" s="18"/>
      <c r="O1061" s="1" t="s">
        <v>2393</v>
      </c>
      <c r="P1061" s="1" t="s">
        <v>5031</v>
      </c>
      <c r="Q1061" s="1" t="s">
        <v>296</v>
      </c>
      <c r="R1061" s="1">
        <v>85219</v>
      </c>
      <c r="S1061" s="1" t="s">
        <v>4213</v>
      </c>
      <c r="AD1061" s="2"/>
      <c r="AE1061" s="3"/>
      <c r="AF1061" s="1" t="s">
        <v>2388</v>
      </c>
      <c r="BC1061" s="1">
        <f t="shared" si="54"/>
        <v>0</v>
      </c>
    </row>
    <row r="1062" spans="1:66" s="1" customFormat="1" ht="15" x14ac:dyDescent="0.25">
      <c r="D1062" s="2"/>
      <c r="E1062" s="2"/>
      <c r="H1062" s="1" t="s">
        <v>481</v>
      </c>
      <c r="I1062" s="1" t="s">
        <v>3334</v>
      </c>
      <c r="J1062" s="1" t="s">
        <v>409</v>
      </c>
      <c r="M1062" s="18"/>
      <c r="N1062" s="18"/>
      <c r="AE1062" s="3"/>
      <c r="BC1062" s="1">
        <f t="shared" si="54"/>
        <v>0</v>
      </c>
    </row>
    <row r="1063" spans="1:66" s="1" customFormat="1" ht="15" x14ac:dyDescent="0.25">
      <c r="D1063" s="2"/>
      <c r="E1063" s="2"/>
      <c r="H1063" s="1" t="s">
        <v>481</v>
      </c>
      <c r="I1063" s="1" t="s">
        <v>3512</v>
      </c>
      <c r="J1063" s="1" t="s">
        <v>2458</v>
      </c>
      <c r="L1063" s="1" t="s">
        <v>2459</v>
      </c>
      <c r="M1063" s="18"/>
      <c r="N1063" s="18"/>
      <c r="O1063" s="1" t="s">
        <v>2460</v>
      </c>
      <c r="P1063" s="1" t="s">
        <v>2870</v>
      </c>
      <c r="Q1063" s="1" t="s">
        <v>296</v>
      </c>
      <c r="R1063" s="1">
        <v>85248</v>
      </c>
      <c r="AD1063" s="2" t="s">
        <v>3416</v>
      </c>
      <c r="AE1063" s="3"/>
      <c r="BC1063" s="1">
        <f t="shared" si="54"/>
        <v>0</v>
      </c>
    </row>
    <row r="1064" spans="1:66" s="1" customFormat="1" ht="15" x14ac:dyDescent="0.25">
      <c r="C1064" s="14">
        <v>43041</v>
      </c>
      <c r="E1064" s="2"/>
      <c r="F1064" s="1" t="s">
        <v>297</v>
      </c>
      <c r="H1064" s="1" t="s">
        <v>481</v>
      </c>
      <c r="I1064" s="1" t="s">
        <v>1015</v>
      </c>
      <c r="J1064" s="1" t="s">
        <v>2949</v>
      </c>
      <c r="L1064" s="1" t="s">
        <v>1981</v>
      </c>
      <c r="M1064" s="18"/>
      <c r="N1064" s="18"/>
      <c r="O1064" s="1" t="s">
        <v>4977</v>
      </c>
      <c r="P1064" s="1" t="s">
        <v>4978</v>
      </c>
      <c r="Q1064" s="1" t="s">
        <v>296</v>
      </c>
      <c r="R1064" s="1">
        <v>85234</v>
      </c>
      <c r="AD1064" s="1" t="s">
        <v>2032</v>
      </c>
      <c r="AE1064" s="3"/>
      <c r="AG1064" s="1" t="s">
        <v>3158</v>
      </c>
      <c r="AP1064" s="1" t="s">
        <v>3158</v>
      </c>
      <c r="AQ1064" s="1" t="s">
        <v>3158</v>
      </c>
      <c r="AS1064" s="1" t="s">
        <v>3158</v>
      </c>
      <c r="AT1064" s="1" t="s">
        <v>3158</v>
      </c>
      <c r="BC1064" s="1">
        <f t="shared" si="54"/>
        <v>5</v>
      </c>
      <c r="BF1064" s="1" t="s">
        <v>4712</v>
      </c>
      <c r="BG1064" s="1" t="s">
        <v>4712</v>
      </c>
      <c r="BH1064" s="1" t="s">
        <v>4712</v>
      </c>
      <c r="BN1064" s="1" t="s">
        <v>4712</v>
      </c>
    </row>
    <row r="1065" spans="1:66" s="1" customFormat="1" ht="15" x14ac:dyDescent="0.25">
      <c r="D1065" s="6"/>
      <c r="E1065" s="2"/>
      <c r="H1065" s="1" t="s">
        <v>3158</v>
      </c>
      <c r="I1065" s="1" t="s">
        <v>4471</v>
      </c>
      <c r="J1065" s="1" t="s">
        <v>3954</v>
      </c>
      <c r="M1065" s="18"/>
      <c r="N1065" s="18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1">
        <f t="shared" si="54"/>
        <v>0</v>
      </c>
      <c r="BD1065" s="3"/>
    </row>
    <row r="1066" spans="1:66" s="1" customFormat="1" ht="15" x14ac:dyDescent="0.25">
      <c r="D1066" s="6"/>
      <c r="E1066" s="2"/>
      <c r="H1066" s="1" t="s">
        <v>481</v>
      </c>
      <c r="I1066" s="1" t="s">
        <v>4471</v>
      </c>
      <c r="J1066" s="1" t="s">
        <v>2738</v>
      </c>
      <c r="M1066" s="18"/>
      <c r="N1066" s="18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1">
        <f t="shared" si="54"/>
        <v>0</v>
      </c>
      <c r="BD1066" s="3"/>
    </row>
    <row r="1067" spans="1:66" s="1" customFormat="1" ht="15" x14ac:dyDescent="0.25">
      <c r="A1067" s="8" t="s">
        <v>3628</v>
      </c>
      <c r="D1067" s="6"/>
      <c r="E1067" s="2"/>
      <c r="H1067" s="1" t="s">
        <v>481</v>
      </c>
      <c r="I1067" s="1" t="s">
        <v>2528</v>
      </c>
      <c r="J1067" s="1" t="s">
        <v>3951</v>
      </c>
      <c r="M1067" s="18"/>
      <c r="N1067" s="18"/>
      <c r="AD1067" s="2"/>
      <c r="AE1067" s="3"/>
      <c r="BC1067" s="1">
        <f t="shared" si="54"/>
        <v>0</v>
      </c>
    </row>
    <row r="1068" spans="1:66" s="1" customFormat="1" ht="15" x14ac:dyDescent="0.25">
      <c r="D1068" s="2"/>
      <c r="E1068" s="2"/>
      <c r="H1068" s="1" t="s">
        <v>3158</v>
      </c>
      <c r="I1068" s="1" t="s">
        <v>2950</v>
      </c>
      <c r="J1068" s="1" t="s">
        <v>599</v>
      </c>
      <c r="L1068" s="1" t="s">
        <v>2951</v>
      </c>
      <c r="M1068" s="18" t="s">
        <v>4938</v>
      </c>
      <c r="N1068" s="18"/>
      <c r="O1068" s="1" t="s">
        <v>2952</v>
      </c>
      <c r="P1068" s="1" t="s">
        <v>488</v>
      </c>
      <c r="Q1068" s="1" t="s">
        <v>296</v>
      </c>
      <c r="R1068" s="1">
        <v>85206</v>
      </c>
      <c r="AD1068" s="2"/>
      <c r="AE1068" s="3"/>
      <c r="BC1068" s="1">
        <f t="shared" si="54"/>
        <v>0</v>
      </c>
    </row>
    <row r="1069" spans="1:66" s="1" customFormat="1" ht="15" x14ac:dyDescent="0.25">
      <c r="D1069" s="2"/>
      <c r="E1069" s="2"/>
      <c r="H1069" s="1" t="s">
        <v>481</v>
      </c>
      <c r="I1069" s="1" t="s">
        <v>2950</v>
      </c>
      <c r="J1069" s="1" t="s">
        <v>3082</v>
      </c>
      <c r="L1069" s="1" t="s">
        <v>2951</v>
      </c>
      <c r="M1069" s="18" t="s">
        <v>4938</v>
      </c>
      <c r="N1069" s="18"/>
      <c r="O1069" s="1" t="s">
        <v>2952</v>
      </c>
      <c r="P1069" s="1" t="s">
        <v>488</v>
      </c>
      <c r="Q1069" s="1" t="s">
        <v>296</v>
      </c>
      <c r="R1069" s="1">
        <v>85206</v>
      </c>
      <c r="AD1069" s="2"/>
      <c r="AE1069" s="3"/>
      <c r="BC1069" s="1">
        <f t="shared" si="54"/>
        <v>0</v>
      </c>
    </row>
    <row r="1070" spans="1:66" s="1" customFormat="1" ht="15" x14ac:dyDescent="0.25">
      <c r="D1070" s="2"/>
      <c r="E1070" s="2"/>
      <c r="G1070" s="1" t="s">
        <v>3162</v>
      </c>
      <c r="H1070" s="1" t="s">
        <v>3158</v>
      </c>
      <c r="I1070" s="1" t="s">
        <v>309</v>
      </c>
      <c r="J1070" s="1" t="s">
        <v>310</v>
      </c>
      <c r="L1070" s="1" t="s">
        <v>311</v>
      </c>
      <c r="M1070" s="18" t="s">
        <v>3222</v>
      </c>
      <c r="N1070" s="18"/>
      <c r="O1070" s="1" t="s">
        <v>3221</v>
      </c>
      <c r="P1070" s="1" t="s">
        <v>488</v>
      </c>
      <c r="Q1070" s="1" t="s">
        <v>296</v>
      </c>
      <c r="R1070" s="1">
        <v>85205</v>
      </c>
      <c r="S1070" s="1" t="s">
        <v>4213</v>
      </c>
      <c r="U1070" s="1">
        <v>1</v>
      </c>
      <c r="V1070" s="1" t="s">
        <v>3357</v>
      </c>
      <c r="AD1070" s="2"/>
      <c r="AE1070" s="3"/>
      <c r="AF1070" s="1" t="s">
        <v>1771</v>
      </c>
      <c r="BC1070" s="1">
        <f t="shared" si="54"/>
        <v>0</v>
      </c>
    </row>
    <row r="1071" spans="1:66" s="1" customFormat="1" ht="15" x14ac:dyDescent="0.25">
      <c r="D1071" s="6"/>
      <c r="E1071" s="2"/>
      <c r="F1071" s="2"/>
      <c r="H1071" s="1" t="s">
        <v>3162</v>
      </c>
      <c r="I1071" s="1" t="s">
        <v>1383</v>
      </c>
      <c r="J1071" s="1" t="s">
        <v>4364</v>
      </c>
      <c r="M1071" s="18"/>
      <c r="N1071" s="18"/>
      <c r="AV1071" s="1" t="s">
        <v>1447</v>
      </c>
      <c r="BC1071" s="1">
        <f t="shared" si="54"/>
        <v>1</v>
      </c>
    </row>
    <row r="1072" spans="1:66" s="1" customFormat="1" ht="15" x14ac:dyDescent="0.25">
      <c r="E1072" s="2"/>
      <c r="H1072" s="1" t="s">
        <v>3158</v>
      </c>
      <c r="I1072" s="1" t="s">
        <v>1147</v>
      </c>
      <c r="J1072" s="1" t="s">
        <v>2451</v>
      </c>
      <c r="L1072" s="1" t="s">
        <v>1148</v>
      </c>
      <c r="M1072" s="18" t="s">
        <v>4472</v>
      </c>
      <c r="N1072" s="18"/>
      <c r="O1072" s="1" t="s">
        <v>2726</v>
      </c>
      <c r="P1072" s="1" t="s">
        <v>5031</v>
      </c>
      <c r="Q1072" s="1" t="s">
        <v>296</v>
      </c>
      <c r="R1072" s="1">
        <v>85119</v>
      </c>
      <c r="AD1072" s="2"/>
      <c r="AE1072" s="3"/>
      <c r="BC1072" s="1">
        <f t="shared" si="54"/>
        <v>0</v>
      </c>
    </row>
    <row r="1073" spans="1:78" s="1" customFormat="1" ht="15" x14ac:dyDescent="0.25">
      <c r="D1073" s="2"/>
      <c r="E1073" s="2"/>
      <c r="H1073" s="1" t="s">
        <v>481</v>
      </c>
      <c r="I1073" s="1" t="s">
        <v>2953</v>
      </c>
      <c r="J1073" s="1" t="s">
        <v>1344</v>
      </c>
      <c r="M1073" s="18"/>
      <c r="N1073" s="18"/>
      <c r="AD1073" s="2"/>
      <c r="AE1073" s="3"/>
      <c r="BC1073" s="1">
        <f t="shared" si="54"/>
        <v>0</v>
      </c>
    </row>
    <row r="1074" spans="1:78" s="1" customFormat="1" ht="15" x14ac:dyDescent="0.25">
      <c r="A1074" s="8"/>
      <c r="C1074" s="14">
        <v>43069</v>
      </c>
      <c r="D1074" s="6">
        <v>42656</v>
      </c>
      <c r="E1074" s="2"/>
      <c r="H1074" s="1" t="s">
        <v>3158</v>
      </c>
      <c r="I1074" s="1" t="s">
        <v>2772</v>
      </c>
      <c r="J1074" s="1" t="s">
        <v>4345</v>
      </c>
      <c r="L1074" s="1" t="s">
        <v>1201</v>
      </c>
      <c r="M1074" s="18" t="s">
        <v>2774</v>
      </c>
      <c r="N1074" s="18"/>
      <c r="O1074" s="1" t="s">
        <v>1519</v>
      </c>
      <c r="P1074" s="1" t="s">
        <v>488</v>
      </c>
      <c r="Q1074" s="1" t="s">
        <v>296</v>
      </c>
      <c r="R1074" s="1">
        <v>85212</v>
      </c>
      <c r="S1074" s="1" t="s">
        <v>4712</v>
      </c>
      <c r="AB1074" s="1" t="s">
        <v>3196</v>
      </c>
      <c r="AC1074" s="1" t="s">
        <v>1520</v>
      </c>
      <c r="AD1074" s="2" t="s">
        <v>2773</v>
      </c>
      <c r="AE1074" s="3"/>
      <c r="AF1074" s="1" t="s">
        <v>2568</v>
      </c>
      <c r="AJ1074" s="1" t="s">
        <v>481</v>
      </c>
      <c r="AK1074" s="1" t="s">
        <v>481</v>
      </c>
      <c r="BC1074" s="1">
        <f t="shared" si="54"/>
        <v>2</v>
      </c>
    </row>
    <row r="1075" spans="1:78" s="1" customFormat="1" ht="15" x14ac:dyDescent="0.25">
      <c r="A1075" s="8"/>
      <c r="C1075" s="14">
        <v>43069</v>
      </c>
      <c r="D1075" s="6">
        <v>42656</v>
      </c>
      <c r="E1075" s="2"/>
      <c r="H1075" s="1" t="s">
        <v>481</v>
      </c>
      <c r="I1075" s="1" t="s">
        <v>2772</v>
      </c>
      <c r="J1075" s="1" t="s">
        <v>2773</v>
      </c>
      <c r="L1075" s="1" t="s">
        <v>1201</v>
      </c>
      <c r="M1075" s="18" t="s">
        <v>2774</v>
      </c>
      <c r="N1075" s="18"/>
      <c r="O1075" s="1" t="s">
        <v>1519</v>
      </c>
      <c r="P1075" s="1" t="s">
        <v>488</v>
      </c>
      <c r="Q1075" s="1" t="s">
        <v>296</v>
      </c>
      <c r="R1075" s="1">
        <v>85212</v>
      </c>
      <c r="S1075" s="1" t="s">
        <v>4213</v>
      </c>
      <c r="AB1075" s="1" t="s">
        <v>3196</v>
      </c>
      <c r="AC1075" s="1" t="s">
        <v>3161</v>
      </c>
      <c r="AD1075" s="2"/>
      <c r="AE1075" s="3"/>
      <c r="AF1075" s="1" t="s">
        <v>2564</v>
      </c>
      <c r="AJ1075" s="1" t="s">
        <v>481</v>
      </c>
      <c r="AK1075" s="1" t="s">
        <v>481</v>
      </c>
      <c r="BC1075" s="1">
        <f t="shared" si="54"/>
        <v>2</v>
      </c>
    </row>
    <row r="1076" spans="1:78" s="1" customFormat="1" ht="15" x14ac:dyDescent="0.25">
      <c r="A1076" s="8"/>
      <c r="C1076" s="14"/>
      <c r="D1076" s="6"/>
      <c r="E1076" s="2"/>
      <c r="H1076" s="1" t="s">
        <v>3158</v>
      </c>
      <c r="I1076" s="1" t="s">
        <v>1361</v>
      </c>
      <c r="J1076" s="1" t="s">
        <v>1362</v>
      </c>
      <c r="M1076" s="18"/>
      <c r="N1076" s="18"/>
      <c r="AD1076" s="2"/>
      <c r="AE1076" s="3"/>
      <c r="AT1076" s="1" t="s">
        <v>3162</v>
      </c>
      <c r="BC1076" s="1">
        <f t="shared" si="54"/>
        <v>1</v>
      </c>
    </row>
    <row r="1077" spans="1:78" s="1" customFormat="1" ht="15" x14ac:dyDescent="0.25">
      <c r="A1077" s="1" t="s">
        <v>4602</v>
      </c>
      <c r="D1077" s="2"/>
      <c r="E1077" s="2"/>
      <c r="H1077" s="1" t="s">
        <v>3158</v>
      </c>
      <c r="I1077" s="1" t="s">
        <v>881</v>
      </c>
      <c r="J1077" s="1" t="s">
        <v>882</v>
      </c>
      <c r="L1077" s="1" t="s">
        <v>883</v>
      </c>
      <c r="M1077" s="18" t="s">
        <v>2086</v>
      </c>
      <c r="N1077" s="18"/>
      <c r="O1077" s="1" t="s">
        <v>2085</v>
      </c>
      <c r="P1077" s="1" t="s">
        <v>488</v>
      </c>
      <c r="Q1077" s="1" t="s">
        <v>296</v>
      </c>
      <c r="R1077" s="1">
        <v>85213</v>
      </c>
      <c r="AA1077" s="1" t="s">
        <v>2087</v>
      </c>
      <c r="AB1077" s="1" t="s">
        <v>3196</v>
      </c>
      <c r="AC1077" s="1" t="s">
        <v>3161</v>
      </c>
      <c r="AD1077" s="2"/>
      <c r="AE1077" s="3" t="s">
        <v>3161</v>
      </c>
      <c r="BF1077" s="1" t="s">
        <v>4712</v>
      </c>
      <c r="BG1077" s="1" t="s">
        <v>4712</v>
      </c>
      <c r="BS1077" s="1" t="s">
        <v>4712</v>
      </c>
    </row>
    <row r="1078" spans="1:78" s="1" customFormat="1" ht="15" x14ac:dyDescent="0.25">
      <c r="A1078" s="6">
        <v>42677</v>
      </c>
      <c r="B1078" s="14">
        <v>43412</v>
      </c>
      <c r="D1078" s="6"/>
      <c r="E1078" s="2" t="s">
        <v>4712</v>
      </c>
      <c r="F1078" s="2"/>
      <c r="G1078" s="1" t="s">
        <v>3161</v>
      </c>
      <c r="H1078" s="1" t="s">
        <v>481</v>
      </c>
      <c r="I1078" s="1" t="s">
        <v>1521</v>
      </c>
      <c r="J1078" s="1" t="s">
        <v>1522</v>
      </c>
      <c r="K1078" s="1">
        <v>1</v>
      </c>
      <c r="L1078" s="1" t="s">
        <v>3602</v>
      </c>
      <c r="M1078" s="18" t="s">
        <v>1523</v>
      </c>
      <c r="N1078" s="18"/>
      <c r="P1078" s="1" t="s">
        <v>1524</v>
      </c>
      <c r="Q1078" s="1" t="s">
        <v>1525</v>
      </c>
      <c r="AB1078" s="1" t="s">
        <v>3196</v>
      </c>
      <c r="AC1078" s="1" t="s">
        <v>3161</v>
      </c>
      <c r="AD1078" s="2" t="s">
        <v>3099</v>
      </c>
      <c r="AE1078" s="3" t="s">
        <v>3161</v>
      </c>
      <c r="AF1078" s="1" t="s">
        <v>2564</v>
      </c>
      <c r="AK1078" s="1" t="s">
        <v>3162</v>
      </c>
      <c r="AN1078" s="1" t="s">
        <v>3162</v>
      </c>
      <c r="AO1078" s="1" t="s">
        <v>3162</v>
      </c>
      <c r="AP1078" s="1" t="s">
        <v>3162</v>
      </c>
      <c r="AQ1078" s="1" t="s">
        <v>3162</v>
      </c>
      <c r="AU1078" s="1" t="s">
        <v>3162</v>
      </c>
      <c r="AY1078" s="1" t="s">
        <v>3162</v>
      </c>
      <c r="BA1078" s="1" t="s">
        <v>3162</v>
      </c>
      <c r="BB1078" s="1" t="s">
        <v>3162</v>
      </c>
      <c r="BC1078" s="1">
        <f>COUNTA(AG1078:BB1078)</f>
        <v>9</v>
      </c>
    </row>
    <row r="1079" spans="1:78" s="1" customFormat="1" ht="15" x14ac:dyDescent="0.25">
      <c r="A1079" s="2"/>
      <c r="D1079" s="2"/>
      <c r="E1079" s="2"/>
      <c r="G1079" s="1" t="s">
        <v>3161</v>
      </c>
      <c r="H1079" s="1" t="s">
        <v>3158</v>
      </c>
      <c r="I1079" s="1" t="s">
        <v>2736</v>
      </c>
      <c r="J1079" s="1" t="s">
        <v>4936</v>
      </c>
      <c r="L1079" s="1" t="s">
        <v>1778</v>
      </c>
      <c r="M1079" s="18" t="s">
        <v>1780</v>
      </c>
      <c r="N1079" s="18"/>
      <c r="O1079" s="1" t="s">
        <v>1779</v>
      </c>
      <c r="P1079" s="1" t="s">
        <v>488</v>
      </c>
      <c r="R1079" s="1">
        <v>85209</v>
      </c>
      <c r="S1079" s="1" t="s">
        <v>4213</v>
      </c>
      <c r="AB1079" s="1" t="s">
        <v>3196</v>
      </c>
      <c r="AC1079" s="1" t="s">
        <v>3850</v>
      </c>
      <c r="AD1079" s="2"/>
      <c r="AE1079" s="3"/>
      <c r="AF1079" s="1" t="s">
        <v>2564</v>
      </c>
      <c r="BC1079" s="1">
        <f>COUNTA(AG1079:BB1079)</f>
        <v>0</v>
      </c>
    </row>
    <row r="1080" spans="1:78" s="1" customFormat="1" ht="15" x14ac:dyDescent="0.25">
      <c r="A1080" s="1" t="s">
        <v>3666</v>
      </c>
      <c r="D1080" s="6">
        <v>42376</v>
      </c>
      <c r="E1080" s="2"/>
      <c r="H1080" s="1" t="s">
        <v>481</v>
      </c>
      <c r="I1080" s="1" t="s">
        <v>1526</v>
      </c>
      <c r="J1080" s="1" t="s">
        <v>1527</v>
      </c>
      <c r="L1080" s="1" t="s">
        <v>1202</v>
      </c>
      <c r="M1080" s="18" t="s">
        <v>1528</v>
      </c>
      <c r="N1080" s="18"/>
      <c r="O1080" s="1" t="s">
        <v>1530</v>
      </c>
      <c r="P1080" s="1" t="s">
        <v>488</v>
      </c>
      <c r="Q1080" s="1" t="s">
        <v>296</v>
      </c>
      <c r="R1080" s="1">
        <v>85205</v>
      </c>
      <c r="AB1080" s="1" t="s">
        <v>3196</v>
      </c>
      <c r="AC1080" s="1" t="s">
        <v>3161</v>
      </c>
      <c r="AD1080" s="1" t="s">
        <v>3501</v>
      </c>
      <c r="AE1080" s="3" t="s">
        <v>3161</v>
      </c>
      <c r="AF1080" s="1" t="s">
        <v>2564</v>
      </c>
    </row>
    <row r="1081" spans="1:78" s="1" customFormat="1" ht="15" x14ac:dyDescent="0.25">
      <c r="A1081" s="2"/>
      <c r="D1081" s="2"/>
      <c r="E1081" s="2"/>
      <c r="H1081" s="1" t="s">
        <v>481</v>
      </c>
      <c r="I1081" s="1" t="s">
        <v>247</v>
      </c>
      <c r="J1081" s="1" t="s">
        <v>246</v>
      </c>
      <c r="M1081" s="18"/>
      <c r="N1081" s="18"/>
      <c r="AD1081" s="1" t="s">
        <v>245</v>
      </c>
      <c r="AE1081" s="3"/>
      <c r="AY1081" s="1" t="s">
        <v>1492</v>
      </c>
      <c r="AZ1081"/>
      <c r="BC1081" s="1">
        <f>COUNTA(AG1081:BB1081)</f>
        <v>1</v>
      </c>
    </row>
    <row r="1082" spans="1:78" s="1" customFormat="1" ht="15" x14ac:dyDescent="0.25">
      <c r="E1082" s="2"/>
      <c r="H1082" s="1" t="s">
        <v>3158</v>
      </c>
      <c r="I1082" s="1" t="s">
        <v>538</v>
      </c>
      <c r="J1082" s="1" t="s">
        <v>492</v>
      </c>
      <c r="L1082" s="1" t="s">
        <v>1198</v>
      </c>
      <c r="M1082" s="18"/>
      <c r="N1082" s="18"/>
      <c r="O1082" s="1" t="s">
        <v>4007</v>
      </c>
      <c r="P1082" s="1" t="s">
        <v>488</v>
      </c>
      <c r="Q1082" s="1" t="s">
        <v>296</v>
      </c>
      <c r="R1082" s="1">
        <v>85208</v>
      </c>
      <c r="W1082" s="1">
        <v>1</v>
      </c>
      <c r="AD1082" s="2" t="s">
        <v>334</v>
      </c>
      <c r="AE1082" s="3" t="s">
        <v>3161</v>
      </c>
      <c r="BC1082" s="1">
        <f>COUNTA(AG1082:BB1082)</f>
        <v>0</v>
      </c>
    </row>
    <row r="1083" spans="1:78" s="1" customFormat="1" ht="15" x14ac:dyDescent="0.25">
      <c r="A1083" s="2"/>
      <c r="D1083" s="2"/>
      <c r="E1083" s="2"/>
      <c r="H1083" s="1" t="s">
        <v>481</v>
      </c>
      <c r="I1083" s="1" t="s">
        <v>3295</v>
      </c>
      <c r="J1083" s="1" t="s">
        <v>3194</v>
      </c>
      <c r="M1083" s="18"/>
      <c r="N1083" s="18"/>
      <c r="AE1083" s="3"/>
      <c r="AJ1083" s="1" t="s">
        <v>3162</v>
      </c>
      <c r="AZ1083"/>
      <c r="BC1083" s="1">
        <f>COUNTA(AG1083:BB1083)</f>
        <v>1</v>
      </c>
    </row>
    <row r="1084" spans="1:78" s="1" customFormat="1" ht="15" x14ac:dyDescent="0.25">
      <c r="A1084" s="2"/>
      <c r="D1084" s="2"/>
      <c r="E1084" s="2"/>
      <c r="H1084" s="1" t="s">
        <v>3158</v>
      </c>
      <c r="I1084" s="1" t="s">
        <v>3295</v>
      </c>
      <c r="J1084" s="1" t="s">
        <v>196</v>
      </c>
      <c r="M1084" s="18"/>
      <c r="N1084" s="18"/>
      <c r="AE1084" s="3"/>
      <c r="AJ1084" s="1" t="s">
        <v>3162</v>
      </c>
      <c r="AZ1084"/>
      <c r="BC1084" s="1">
        <f>COUNTA(AG1084:BB1084)</f>
        <v>1</v>
      </c>
    </row>
    <row r="1085" spans="1:78" s="1" customFormat="1" ht="15" x14ac:dyDescent="0.25">
      <c r="E1085" s="2"/>
      <c r="G1085" s="1" t="s">
        <v>3161</v>
      </c>
      <c r="H1085" s="1" t="s">
        <v>481</v>
      </c>
      <c r="I1085" s="1" t="s">
        <v>1531</v>
      </c>
      <c r="J1085" s="1" t="s">
        <v>1532</v>
      </c>
      <c r="L1085" s="1" t="s">
        <v>639</v>
      </c>
      <c r="M1085" s="18" t="s">
        <v>1533</v>
      </c>
      <c r="N1085" s="18"/>
      <c r="O1085" s="1" t="s">
        <v>2749</v>
      </c>
      <c r="P1085" s="1" t="s">
        <v>2750</v>
      </c>
      <c r="Q1085" s="1" t="s">
        <v>2751</v>
      </c>
      <c r="S1085" s="1" t="s">
        <v>4213</v>
      </c>
      <c r="AA1085" s="1" t="s">
        <v>639</v>
      </c>
      <c r="AD1085" s="2" t="s">
        <v>537</v>
      </c>
      <c r="AE1085" s="3"/>
      <c r="AF1085" s="1" t="s">
        <v>2564</v>
      </c>
      <c r="BC1085" s="1">
        <f>COUNTA(AG1085:BB1085)</f>
        <v>0</v>
      </c>
    </row>
    <row r="1086" spans="1:78" s="1" customFormat="1" ht="15" x14ac:dyDescent="0.25">
      <c r="A1086" s="1" t="s">
        <v>4969</v>
      </c>
      <c r="D1086" s="2"/>
      <c r="E1086" s="2"/>
      <c r="H1086" s="1" t="s">
        <v>481</v>
      </c>
      <c r="I1086" s="1" t="s">
        <v>1531</v>
      </c>
      <c r="J1086" s="1" t="s">
        <v>1532</v>
      </c>
      <c r="L1086" s="1" t="s">
        <v>1534</v>
      </c>
      <c r="M1086" s="18" t="s">
        <v>1533</v>
      </c>
      <c r="N1086" s="18"/>
      <c r="O1086" s="1" t="s">
        <v>1535</v>
      </c>
      <c r="P1086" s="1" t="s">
        <v>488</v>
      </c>
      <c r="Q1086" s="1" t="s">
        <v>296</v>
      </c>
      <c r="R1086" s="1">
        <v>85206</v>
      </c>
      <c r="AD1086" s="2" t="s">
        <v>537</v>
      </c>
      <c r="AE1086" s="3"/>
      <c r="AF1086" s="1" t="s">
        <v>2564</v>
      </c>
    </row>
    <row r="1087" spans="1:78" s="1" customFormat="1" ht="15" x14ac:dyDescent="0.25">
      <c r="A1087" s="2"/>
      <c r="D1087" s="2"/>
      <c r="E1087" s="2"/>
      <c r="G1087" s="1" t="s">
        <v>3162</v>
      </c>
      <c r="H1087" s="1" t="s">
        <v>3158</v>
      </c>
      <c r="I1087" s="1" t="s">
        <v>2739</v>
      </c>
      <c r="J1087" s="1" t="s">
        <v>1536</v>
      </c>
      <c r="L1087" s="1" t="s">
        <v>1538</v>
      </c>
      <c r="M1087" s="18" t="s">
        <v>1537</v>
      </c>
      <c r="N1087" s="18"/>
      <c r="O1087" s="1" t="s">
        <v>1539</v>
      </c>
      <c r="P1087" s="1" t="s">
        <v>1540</v>
      </c>
      <c r="Q1087" s="1" t="s">
        <v>296</v>
      </c>
      <c r="R1087" s="1">
        <v>85374</v>
      </c>
      <c r="S1087" s="1" t="s">
        <v>4213</v>
      </c>
      <c r="AD1087" s="2" t="s">
        <v>1042</v>
      </c>
      <c r="AE1087" s="3" t="s">
        <v>3161</v>
      </c>
      <c r="AF1087" s="1" t="s">
        <v>2564</v>
      </c>
      <c r="BC1087" s="1">
        <f t="shared" ref="BC1087:BC1094" si="55">COUNTA(AG1087:BB1087)</f>
        <v>0</v>
      </c>
      <c r="BF1087" s="1" t="s">
        <v>4712</v>
      </c>
      <c r="BG1087" s="1" t="s">
        <v>4712</v>
      </c>
      <c r="BH1087" s="1" t="s">
        <v>4712</v>
      </c>
      <c r="BJ1087" s="1" t="s">
        <v>4712</v>
      </c>
      <c r="BK1087" s="1" t="s">
        <v>4712</v>
      </c>
      <c r="BL1087" s="1" t="s">
        <v>4712</v>
      </c>
      <c r="BM1087" s="1" t="s">
        <v>4712</v>
      </c>
      <c r="BN1087" s="1" t="s">
        <v>4712</v>
      </c>
      <c r="BO1087" s="1" t="s">
        <v>4712</v>
      </c>
      <c r="BR1087" s="1" t="s">
        <v>4712</v>
      </c>
      <c r="BS1087" s="1" t="s">
        <v>4712</v>
      </c>
      <c r="BZ1087" s="1" t="s">
        <v>4712</v>
      </c>
    </row>
    <row r="1088" spans="1:78" s="1" customFormat="1" ht="15" x14ac:dyDescent="0.25">
      <c r="A1088" s="6"/>
      <c r="D1088" s="6"/>
      <c r="E1088" s="2"/>
      <c r="H1088" s="1" t="s">
        <v>3158</v>
      </c>
      <c r="I1088" s="1" t="s">
        <v>672</v>
      </c>
      <c r="J1088" s="1" t="s">
        <v>2161</v>
      </c>
      <c r="L1088" s="1" t="s">
        <v>4569</v>
      </c>
      <c r="M1088" s="18" t="s">
        <v>1781</v>
      </c>
      <c r="N1088" s="18"/>
      <c r="O1088" s="1" t="s">
        <v>670</v>
      </c>
      <c r="P1088" s="1" t="s">
        <v>488</v>
      </c>
      <c r="Q1088" s="1" t="s">
        <v>296</v>
      </c>
      <c r="R1088" s="1">
        <v>85206</v>
      </c>
      <c r="S1088" s="1" t="s">
        <v>4401</v>
      </c>
      <c r="W1088" s="1">
        <v>1</v>
      </c>
      <c r="AB1088" s="1" t="s">
        <v>3196</v>
      </c>
      <c r="AC1088" s="1" t="s">
        <v>3161</v>
      </c>
      <c r="AD1088" s="2" t="s">
        <v>1647</v>
      </c>
      <c r="AE1088" s="3"/>
      <c r="AF1088" s="1" t="s">
        <v>2564</v>
      </c>
      <c r="BC1088" s="1">
        <f t="shared" si="55"/>
        <v>0</v>
      </c>
    </row>
    <row r="1089" spans="1:64" s="1" customFormat="1" ht="15" x14ac:dyDescent="0.25">
      <c r="A1089" s="2"/>
      <c r="D1089" s="2"/>
      <c r="E1089" s="2"/>
      <c r="H1089" s="1" t="s">
        <v>3158</v>
      </c>
      <c r="I1089" s="1" t="s">
        <v>672</v>
      </c>
      <c r="J1089" s="1" t="s">
        <v>1782</v>
      </c>
      <c r="L1089" s="1" t="s">
        <v>1783</v>
      </c>
      <c r="M1089" s="18" t="s">
        <v>738</v>
      </c>
      <c r="N1089" s="18"/>
      <c r="O1089" s="1" t="s">
        <v>1784</v>
      </c>
      <c r="P1089" s="1" t="s">
        <v>488</v>
      </c>
      <c r="Q1089" s="1" t="s">
        <v>296</v>
      </c>
      <c r="R1089" s="1">
        <v>85208</v>
      </c>
      <c r="S1089" s="1" t="s">
        <v>4213</v>
      </c>
      <c r="AD1089" s="2" t="s">
        <v>2445</v>
      </c>
      <c r="AE1089" s="3"/>
      <c r="AF1089" s="1" t="s">
        <v>2564</v>
      </c>
      <c r="BC1089" s="1">
        <f t="shared" si="55"/>
        <v>0</v>
      </c>
    </row>
    <row r="1090" spans="1:64" s="1" customFormat="1" ht="15" x14ac:dyDescent="0.25">
      <c r="A1090" s="2"/>
      <c r="D1090" s="2"/>
      <c r="E1090" s="2"/>
      <c r="H1090" s="1" t="s">
        <v>3158</v>
      </c>
      <c r="I1090" s="1" t="s">
        <v>739</v>
      </c>
      <c r="J1090" s="1" t="s">
        <v>740</v>
      </c>
      <c r="M1090" s="18" t="s">
        <v>741</v>
      </c>
      <c r="N1090" s="18"/>
      <c r="S1090" s="1" t="s">
        <v>4213</v>
      </c>
      <c r="AD1090" s="2"/>
      <c r="AE1090" s="3"/>
      <c r="AF1090" s="1" t="s">
        <v>2388</v>
      </c>
      <c r="BC1090" s="1">
        <f t="shared" si="55"/>
        <v>0</v>
      </c>
    </row>
    <row r="1091" spans="1:64" s="1" customFormat="1" ht="15" x14ac:dyDescent="0.25">
      <c r="A1091" s="2"/>
      <c r="D1091" s="2"/>
      <c r="E1091" s="2"/>
      <c r="H1091" s="1" t="s">
        <v>481</v>
      </c>
      <c r="I1091" s="1" t="s">
        <v>1577</v>
      </c>
      <c r="J1091" s="1" t="s">
        <v>2728</v>
      </c>
      <c r="M1091" s="18" t="s">
        <v>1578</v>
      </c>
      <c r="N1091" s="18"/>
      <c r="S1091" s="1" t="s">
        <v>4213</v>
      </c>
      <c r="AD1091" s="2"/>
      <c r="AE1091" s="3"/>
      <c r="AF1091" s="1" t="s">
        <v>2564</v>
      </c>
      <c r="BC1091" s="1">
        <f t="shared" si="55"/>
        <v>0</v>
      </c>
    </row>
    <row r="1092" spans="1:64" s="1" customFormat="1" ht="15" x14ac:dyDescent="0.25">
      <c r="A1092" s="2"/>
      <c r="D1092" s="2"/>
      <c r="E1092" s="2"/>
      <c r="H1092" s="1" t="s">
        <v>3158</v>
      </c>
      <c r="I1092" s="1" t="s">
        <v>1577</v>
      </c>
      <c r="J1092" s="1" t="s">
        <v>1579</v>
      </c>
      <c r="M1092" s="18" t="s">
        <v>1578</v>
      </c>
      <c r="N1092" s="18"/>
      <c r="S1092" s="1" t="s">
        <v>4712</v>
      </c>
      <c r="AD1092" s="2"/>
      <c r="AE1092" s="3"/>
      <c r="AF1092" s="1" t="s">
        <v>2568</v>
      </c>
      <c r="BC1092" s="1">
        <f t="shared" si="55"/>
        <v>0</v>
      </c>
    </row>
    <row r="1093" spans="1:64" s="1" customFormat="1" ht="15" x14ac:dyDescent="0.25">
      <c r="A1093" s="6"/>
      <c r="D1093" s="6"/>
      <c r="E1093" s="2"/>
      <c r="H1093" s="1" t="s">
        <v>3158</v>
      </c>
      <c r="I1093" s="1" t="s">
        <v>1541</v>
      </c>
      <c r="J1093" s="1" t="s">
        <v>1542</v>
      </c>
      <c r="L1093" s="1" t="s">
        <v>1197</v>
      </c>
      <c r="M1093" s="18" t="s">
        <v>1545</v>
      </c>
      <c r="N1093" s="18"/>
      <c r="O1093" s="1" t="s">
        <v>98</v>
      </c>
      <c r="P1093" s="1" t="s">
        <v>488</v>
      </c>
      <c r="Q1093" s="1" t="s">
        <v>296</v>
      </c>
      <c r="R1093" s="1">
        <v>85206</v>
      </c>
      <c r="S1093" s="1" t="s">
        <v>4213</v>
      </c>
      <c r="W1093" s="1">
        <v>1</v>
      </c>
      <c r="AB1093" s="1" t="s">
        <v>3196</v>
      </c>
      <c r="AC1093" s="1" t="s">
        <v>3161</v>
      </c>
      <c r="AD1093" s="2" t="s">
        <v>1550</v>
      </c>
      <c r="AE1093" s="3" t="s">
        <v>3161</v>
      </c>
      <c r="AF1093" s="1" t="s">
        <v>2388</v>
      </c>
      <c r="BC1093" s="1">
        <f t="shared" si="55"/>
        <v>0</v>
      </c>
      <c r="BE1093" s="1" t="s">
        <v>497</v>
      </c>
      <c r="BF1093" s="1" t="s">
        <v>4712</v>
      </c>
      <c r="BG1093" s="1" t="s">
        <v>4712</v>
      </c>
      <c r="BL1093" s="1" t="s">
        <v>4712</v>
      </c>
    </row>
    <row r="1094" spans="1:64" s="1" customFormat="1" ht="15" x14ac:dyDescent="0.25">
      <c r="A1094" s="8"/>
      <c r="D1094" s="6"/>
      <c r="E1094" s="2"/>
      <c r="F1094" s="2"/>
      <c r="H1094" s="1" t="s">
        <v>3158</v>
      </c>
      <c r="I1094" s="1" t="s">
        <v>2017</v>
      </c>
      <c r="J1094" s="1" t="s">
        <v>565</v>
      </c>
      <c r="M1094" s="18"/>
      <c r="N1094" s="18"/>
      <c r="AD1094" s="2"/>
      <c r="AE1094" s="3"/>
      <c r="AQ1094" s="1" t="s">
        <v>3162</v>
      </c>
      <c r="BC1094" s="1">
        <f t="shared" si="55"/>
        <v>1</v>
      </c>
    </row>
    <row r="1095" spans="1:64" s="1" customFormat="1" ht="15" x14ac:dyDescent="0.25">
      <c r="A1095" s="1" t="s">
        <v>4566</v>
      </c>
      <c r="D1095" s="2"/>
      <c r="E1095" s="2"/>
      <c r="G1095" s="1" t="s">
        <v>3162</v>
      </c>
      <c r="H1095" s="1" t="s">
        <v>3158</v>
      </c>
      <c r="I1095" s="1" t="s">
        <v>742</v>
      </c>
      <c r="J1095" s="1" t="s">
        <v>4531</v>
      </c>
      <c r="L1095" s="1" t="s">
        <v>743</v>
      </c>
      <c r="M1095" s="18"/>
      <c r="N1095" s="18"/>
      <c r="O1095" s="1" t="s">
        <v>744</v>
      </c>
      <c r="P1095" s="1" t="s">
        <v>488</v>
      </c>
      <c r="Q1095" s="1" t="s">
        <v>296</v>
      </c>
      <c r="R1095" s="1">
        <v>85206</v>
      </c>
      <c r="AB1095" s="1" t="s">
        <v>3189</v>
      </c>
      <c r="AD1095" s="2"/>
      <c r="AE1095" s="3"/>
    </row>
    <row r="1096" spans="1:64" s="1" customFormat="1" ht="15" x14ac:dyDescent="0.25">
      <c r="D1096" s="2"/>
      <c r="E1096" s="2"/>
      <c r="H1096" s="1" t="s">
        <v>481</v>
      </c>
      <c r="I1096" s="2" t="s">
        <v>2624</v>
      </c>
      <c r="J1096" s="1" t="s">
        <v>2738</v>
      </c>
      <c r="L1096" s="1" t="s">
        <v>3682</v>
      </c>
      <c r="M1096" s="18"/>
      <c r="N1096" s="18"/>
      <c r="O1096" s="1" t="s">
        <v>3680</v>
      </c>
      <c r="P1096" s="1" t="s">
        <v>488</v>
      </c>
      <c r="Q1096" s="1" t="s">
        <v>296</v>
      </c>
      <c r="R1096" s="1">
        <v>85215</v>
      </c>
      <c r="AD1096" s="1" t="s">
        <v>2622</v>
      </c>
      <c r="AE1096" s="3"/>
      <c r="BC1096" s="1">
        <f t="shared" ref="BC1096:BC1102" si="56">COUNTA(AG1096:BB1096)</f>
        <v>0</v>
      </c>
    </row>
    <row r="1097" spans="1:64" s="1" customFormat="1" ht="15" x14ac:dyDescent="0.25">
      <c r="D1097" s="2"/>
      <c r="E1097" s="2"/>
      <c r="H1097" s="1" t="s">
        <v>481</v>
      </c>
      <c r="I1097" s="2" t="s">
        <v>819</v>
      </c>
      <c r="J1097" s="1" t="s">
        <v>1710</v>
      </c>
      <c r="M1097" s="18" t="s">
        <v>820</v>
      </c>
      <c r="N1097" s="18"/>
      <c r="S1097" s="1" t="s">
        <v>3161</v>
      </c>
      <c r="AC1097" s="3"/>
      <c r="BC1097" s="1">
        <f t="shared" si="56"/>
        <v>0</v>
      </c>
    </row>
    <row r="1098" spans="1:64" s="1" customFormat="1" ht="15" x14ac:dyDescent="0.25">
      <c r="D1098" s="2"/>
      <c r="E1098" s="2"/>
      <c r="H1098" s="1" t="s">
        <v>3158</v>
      </c>
      <c r="I1098" s="2" t="s">
        <v>819</v>
      </c>
      <c r="J1098" s="1" t="s">
        <v>633</v>
      </c>
      <c r="M1098" s="18"/>
      <c r="N1098" s="18"/>
      <c r="AC1098" s="3"/>
      <c r="BC1098" s="1">
        <f t="shared" si="56"/>
        <v>0</v>
      </c>
    </row>
    <row r="1099" spans="1:64" s="1" customFormat="1" ht="15" x14ac:dyDescent="0.25">
      <c r="C1099" s="14">
        <v>43076</v>
      </c>
      <c r="D1099" s="6">
        <v>42712</v>
      </c>
      <c r="E1099" s="2"/>
      <c r="H1099" s="1" t="s">
        <v>481</v>
      </c>
      <c r="I1099" s="1" t="s">
        <v>3231</v>
      </c>
      <c r="J1099" s="1" t="s">
        <v>3232</v>
      </c>
      <c r="L1099" s="1" t="s">
        <v>3233</v>
      </c>
      <c r="M1099" s="18" t="s">
        <v>2556</v>
      </c>
      <c r="N1099" s="18"/>
      <c r="O1099" s="1" t="s">
        <v>3235</v>
      </c>
      <c r="P1099" s="1" t="s">
        <v>3236</v>
      </c>
      <c r="Q1099" s="1" t="s">
        <v>615</v>
      </c>
      <c r="R1099" s="1">
        <v>49548</v>
      </c>
      <c r="AB1099" s="2"/>
      <c r="AC1099" s="3"/>
      <c r="AK1099" s="1" t="s">
        <v>481</v>
      </c>
      <c r="AL1099" s="1" t="s">
        <v>481</v>
      </c>
      <c r="AN1099" s="1" t="s">
        <v>481</v>
      </c>
      <c r="AO1099" s="1" t="s">
        <v>481</v>
      </c>
      <c r="AP1099" s="1" t="s">
        <v>481</v>
      </c>
      <c r="AQ1099" s="1" t="s">
        <v>481</v>
      </c>
      <c r="AR1099" s="1" t="s">
        <v>481</v>
      </c>
      <c r="AS1099" s="1" t="s">
        <v>481</v>
      </c>
      <c r="AT1099" s="1" t="s">
        <v>481</v>
      </c>
      <c r="AU1099" s="1" t="s">
        <v>481</v>
      </c>
      <c r="AV1099" s="1" t="s">
        <v>481</v>
      </c>
      <c r="AW1099" s="1" t="s">
        <v>481</v>
      </c>
      <c r="AX1099" s="1" t="s">
        <v>481</v>
      </c>
      <c r="AY1099" s="1" t="s">
        <v>481</v>
      </c>
      <c r="AZ1099" s="1" t="s">
        <v>481</v>
      </c>
      <c r="BA1099" s="1" t="s">
        <v>481</v>
      </c>
      <c r="BB1099" s="1" t="s">
        <v>481</v>
      </c>
      <c r="BC1099" s="1">
        <f t="shared" si="56"/>
        <v>17</v>
      </c>
    </row>
    <row r="1100" spans="1:64" s="1" customFormat="1" ht="15" x14ac:dyDescent="0.25">
      <c r="C1100" s="14">
        <v>43118</v>
      </c>
      <c r="D1100" s="2"/>
      <c r="E1100" s="2"/>
      <c r="G1100" s="1" t="s">
        <v>3161</v>
      </c>
      <c r="H1100" s="1" t="s">
        <v>481</v>
      </c>
      <c r="I1100" s="1" t="s">
        <v>4443</v>
      </c>
      <c r="J1100" s="1" t="s">
        <v>5159</v>
      </c>
      <c r="L1100" s="1" t="s">
        <v>4444</v>
      </c>
      <c r="M1100" s="18" t="s">
        <v>4445</v>
      </c>
      <c r="N1100" s="18"/>
      <c r="O1100" s="1" t="s">
        <v>4446</v>
      </c>
      <c r="P1100" s="1" t="s">
        <v>488</v>
      </c>
      <c r="Q1100" s="1" t="s">
        <v>296</v>
      </c>
      <c r="S1100" s="1" t="s">
        <v>4213</v>
      </c>
      <c r="AD1100" s="2" t="s">
        <v>3099</v>
      </c>
      <c r="AE1100" s="3"/>
      <c r="AF1100" s="1" t="s">
        <v>2564</v>
      </c>
      <c r="AQ1100" s="1" t="s">
        <v>481</v>
      </c>
      <c r="AS1100" s="1" t="s">
        <v>481</v>
      </c>
      <c r="AT1100" s="1" t="s">
        <v>481</v>
      </c>
      <c r="AU1100" s="1" t="s">
        <v>481</v>
      </c>
      <c r="AW1100" s="1" t="s">
        <v>481</v>
      </c>
      <c r="AX1100" s="1" t="s">
        <v>481</v>
      </c>
      <c r="AY1100" s="1" t="s">
        <v>481</v>
      </c>
      <c r="BC1100" s="1">
        <f t="shared" si="56"/>
        <v>7</v>
      </c>
    </row>
    <row r="1101" spans="1:64" s="1" customFormat="1" ht="15" x14ac:dyDescent="0.25">
      <c r="D1101" s="2"/>
      <c r="E1101" s="2"/>
      <c r="H1101" s="1" t="s">
        <v>3158</v>
      </c>
      <c r="I1101" s="1" t="s">
        <v>745</v>
      </c>
      <c r="J1101" s="1" t="s">
        <v>3939</v>
      </c>
      <c r="L1101" s="1" t="s">
        <v>746</v>
      </c>
      <c r="M1101" s="18"/>
      <c r="N1101" s="18"/>
      <c r="AD1101" s="2" t="s">
        <v>747</v>
      </c>
      <c r="AE1101" s="3"/>
      <c r="BC1101" s="1">
        <f t="shared" si="56"/>
        <v>0</v>
      </c>
    </row>
    <row r="1102" spans="1:64" s="1" customFormat="1" ht="15" x14ac:dyDescent="0.25">
      <c r="A1102" s="8"/>
      <c r="D1102" s="6"/>
      <c r="E1102" s="2"/>
      <c r="F1102" s="2"/>
      <c r="H1102" s="1" t="s">
        <v>3158</v>
      </c>
      <c r="I1102" s="1" t="s">
        <v>221</v>
      </c>
      <c r="J1102" s="1" t="s">
        <v>3780</v>
      </c>
      <c r="M1102" s="18"/>
      <c r="N1102" s="18"/>
      <c r="AD1102" s="2"/>
      <c r="AE1102" s="3"/>
      <c r="AX1102" s="1" t="s">
        <v>3162</v>
      </c>
      <c r="BC1102" s="1">
        <f t="shared" si="56"/>
        <v>1</v>
      </c>
    </row>
    <row r="1103" spans="1:64" s="1" customFormat="1" ht="15" x14ac:dyDescent="0.25">
      <c r="A1103" s="1" t="s">
        <v>4602</v>
      </c>
      <c r="D1103" s="2"/>
      <c r="E1103" s="2"/>
      <c r="G1103" s="1" t="s">
        <v>3162</v>
      </c>
      <c r="H1103" s="1" t="s">
        <v>3158</v>
      </c>
      <c r="I1103" s="1" t="s">
        <v>748</v>
      </c>
      <c r="J1103" s="1" t="s">
        <v>749</v>
      </c>
      <c r="M1103" s="18" t="s">
        <v>750</v>
      </c>
      <c r="N1103" s="18"/>
      <c r="AD1103" s="2"/>
      <c r="AE1103" s="3"/>
      <c r="AF1103" s="1" t="s">
        <v>2564</v>
      </c>
    </row>
    <row r="1104" spans="1:64" s="1" customFormat="1" ht="15" x14ac:dyDescent="0.25">
      <c r="D1104" s="6"/>
      <c r="E1104" s="2"/>
      <c r="I1104" s="1" t="s">
        <v>1378</v>
      </c>
      <c r="J1104" s="1" t="s">
        <v>1706</v>
      </c>
      <c r="M1104" s="18"/>
      <c r="N1104" s="18"/>
      <c r="AD1104" s="2"/>
      <c r="AE1104" s="3"/>
      <c r="AG1104" s="1" t="s">
        <v>3162</v>
      </c>
      <c r="BC1104" s="1">
        <f t="shared" ref="BC1104:BC1119" si="57">COUNTA(AG1104:BB1104)</f>
        <v>1</v>
      </c>
    </row>
    <row r="1105" spans="1:58" s="1" customFormat="1" ht="15" x14ac:dyDescent="0.25">
      <c r="D1105" s="2"/>
      <c r="E1105" s="2"/>
      <c r="H1105" s="1" t="s">
        <v>3158</v>
      </c>
      <c r="I1105" s="1" t="s">
        <v>751</v>
      </c>
      <c r="J1105" s="1" t="s">
        <v>358</v>
      </c>
      <c r="L1105" s="1" t="s">
        <v>752</v>
      </c>
      <c r="M1105" s="18" t="s">
        <v>1214</v>
      </c>
      <c r="N1105" s="18"/>
      <c r="O1105" s="1" t="s">
        <v>753</v>
      </c>
      <c r="P1105" s="1" t="s">
        <v>3023</v>
      </c>
      <c r="Q1105" s="1" t="s">
        <v>296</v>
      </c>
      <c r="R1105" s="1">
        <v>85209</v>
      </c>
      <c r="AD1105" s="2"/>
      <c r="AE1105" s="3"/>
      <c r="AF1105" s="1" t="s">
        <v>2564</v>
      </c>
      <c r="BC1105" s="1">
        <f t="shared" si="57"/>
        <v>0</v>
      </c>
    </row>
    <row r="1106" spans="1:58" s="1" customFormat="1" ht="15" x14ac:dyDescent="0.25">
      <c r="D1106" s="2"/>
      <c r="E1106" s="2"/>
      <c r="H1106" s="1" t="s">
        <v>481</v>
      </c>
      <c r="I1106" s="1" t="s">
        <v>3479</v>
      </c>
      <c r="J1106" s="1" t="s">
        <v>299</v>
      </c>
      <c r="L1106" s="1" t="s">
        <v>3480</v>
      </c>
      <c r="M1106" s="18" t="s">
        <v>3482</v>
      </c>
      <c r="N1106" s="18"/>
      <c r="O1106" s="1" t="s">
        <v>993</v>
      </c>
      <c r="P1106" s="1" t="s">
        <v>3481</v>
      </c>
      <c r="R1106" s="1">
        <v>85140</v>
      </c>
      <c r="S1106" s="1" t="s">
        <v>4213</v>
      </c>
      <c r="AD1106" s="2"/>
      <c r="AE1106" s="3"/>
      <c r="AF1106" s="1" t="s">
        <v>2564</v>
      </c>
      <c r="BC1106" s="1">
        <f t="shared" si="57"/>
        <v>0</v>
      </c>
    </row>
    <row r="1107" spans="1:58" s="1" customFormat="1" ht="15" x14ac:dyDescent="0.25">
      <c r="A1107" s="8"/>
      <c r="D1107" s="6"/>
      <c r="E1107" s="2"/>
      <c r="F1107" s="2"/>
      <c r="H1107" s="1" t="s">
        <v>481</v>
      </c>
      <c r="I1107" s="1" t="s">
        <v>1482</v>
      </c>
      <c r="J1107" s="1" t="s">
        <v>4510</v>
      </c>
      <c r="M1107" s="18"/>
      <c r="N1107" s="18"/>
      <c r="AD1107" s="2"/>
      <c r="AE1107" s="3"/>
      <c r="AM1107" s="1" t="s">
        <v>3162</v>
      </c>
      <c r="BC1107" s="1">
        <f t="shared" si="57"/>
        <v>1</v>
      </c>
    </row>
    <row r="1108" spans="1:58" s="1" customFormat="1" ht="15" x14ac:dyDescent="0.25">
      <c r="A1108" s="8"/>
      <c r="D1108" s="6"/>
      <c r="E1108" s="2"/>
      <c r="F1108" s="2"/>
      <c r="H1108" s="1" t="s">
        <v>481</v>
      </c>
      <c r="I1108" s="1" t="s">
        <v>1482</v>
      </c>
      <c r="J1108" s="1" t="s">
        <v>2144</v>
      </c>
      <c r="M1108" s="18"/>
      <c r="N1108" s="18"/>
      <c r="AD1108" s="2"/>
      <c r="AE1108" s="3"/>
      <c r="AM1108" s="1" t="s">
        <v>3162</v>
      </c>
      <c r="BC1108" s="1">
        <f t="shared" si="57"/>
        <v>1</v>
      </c>
    </row>
    <row r="1109" spans="1:58" s="1" customFormat="1" ht="15" x14ac:dyDescent="0.25">
      <c r="A1109" s="8"/>
      <c r="D1109" s="6"/>
      <c r="E1109" s="2"/>
      <c r="F1109" s="2"/>
      <c r="H1109" s="1" t="s">
        <v>3158</v>
      </c>
      <c r="I1109" s="1" t="s">
        <v>1482</v>
      </c>
      <c r="J1109" s="1" t="s">
        <v>3016</v>
      </c>
      <c r="M1109" s="18"/>
      <c r="N1109" s="18"/>
      <c r="AD1109" s="2"/>
      <c r="AE1109" s="3"/>
      <c r="AM1109" s="1" t="s">
        <v>3162</v>
      </c>
      <c r="BC1109" s="1">
        <f t="shared" si="57"/>
        <v>1</v>
      </c>
    </row>
    <row r="1110" spans="1:58" s="1" customFormat="1" ht="15" x14ac:dyDescent="0.25">
      <c r="D1110" s="2"/>
      <c r="E1110" s="2"/>
      <c r="H1110" s="1" t="s">
        <v>481</v>
      </c>
      <c r="I1110" s="1" t="s">
        <v>2610</v>
      </c>
      <c r="J1110" s="1" t="s">
        <v>3313</v>
      </c>
      <c r="L1110" s="1" t="s">
        <v>2612</v>
      </c>
      <c r="M1110" s="18" t="s">
        <v>2611</v>
      </c>
      <c r="N1110" s="18"/>
      <c r="O1110" s="1" t="s">
        <v>2613</v>
      </c>
      <c r="P1110" s="1" t="s">
        <v>3023</v>
      </c>
      <c r="Q1110" s="1" t="s">
        <v>296</v>
      </c>
      <c r="R1110" s="1">
        <v>85208</v>
      </c>
      <c r="S1110" s="1" t="s">
        <v>4213</v>
      </c>
      <c r="AB1110" s="1" t="s">
        <v>3175</v>
      </c>
      <c r="AC1110" s="1" t="s">
        <v>3161</v>
      </c>
      <c r="AD1110" s="2" t="s">
        <v>1897</v>
      </c>
      <c r="AE1110" s="3" t="s">
        <v>3161</v>
      </c>
      <c r="AF1110" s="1" t="s">
        <v>2564</v>
      </c>
      <c r="BC1110" s="1">
        <f t="shared" si="57"/>
        <v>0</v>
      </c>
    </row>
    <row r="1111" spans="1:58" s="1" customFormat="1" ht="15" x14ac:dyDescent="0.25">
      <c r="D1111" s="6"/>
      <c r="E1111" s="2"/>
      <c r="H1111" s="1" t="s">
        <v>3158</v>
      </c>
      <c r="I1111" s="1" t="s">
        <v>33</v>
      </c>
      <c r="J1111" s="1" t="s">
        <v>4578</v>
      </c>
      <c r="M1111" s="18"/>
      <c r="N1111" s="18"/>
      <c r="AD1111" s="2"/>
      <c r="AE1111" s="3"/>
      <c r="AN1111" s="1" t="s">
        <v>3162</v>
      </c>
      <c r="BC1111" s="1">
        <f t="shared" si="57"/>
        <v>1</v>
      </c>
    </row>
    <row r="1112" spans="1:58" s="1" customFormat="1" ht="15" x14ac:dyDescent="0.25">
      <c r="D1112" s="6"/>
      <c r="E1112" s="2"/>
      <c r="H1112" s="1" t="s">
        <v>3158</v>
      </c>
      <c r="I1112" s="1" t="s">
        <v>33</v>
      </c>
      <c r="J1112" s="1" t="s">
        <v>34</v>
      </c>
      <c r="L1112" s="1" t="s">
        <v>35</v>
      </c>
      <c r="M1112" s="18"/>
      <c r="N1112" s="18"/>
      <c r="O1112" s="1" t="s">
        <v>2705</v>
      </c>
      <c r="P1112" s="1" t="s">
        <v>488</v>
      </c>
      <c r="Q1112" s="1" t="s">
        <v>296</v>
      </c>
      <c r="R1112" s="1">
        <v>85000</v>
      </c>
      <c r="AD1112" s="2"/>
      <c r="AE1112" s="3"/>
      <c r="BC1112" s="1">
        <f t="shared" si="57"/>
        <v>0</v>
      </c>
    </row>
    <row r="1113" spans="1:58" s="1" customFormat="1" ht="15" x14ac:dyDescent="0.25">
      <c r="D1113" s="2"/>
      <c r="E1113" s="2"/>
      <c r="H1113" s="1" t="s">
        <v>481</v>
      </c>
      <c r="I1113" s="1" t="s">
        <v>758</v>
      </c>
      <c r="J1113" s="1" t="s">
        <v>2152</v>
      </c>
      <c r="M1113" s="18" t="s">
        <v>2375</v>
      </c>
      <c r="N1113" s="18"/>
      <c r="S1113" s="1" t="s">
        <v>4213</v>
      </c>
      <c r="AB1113" s="1" t="s">
        <v>3196</v>
      </c>
      <c r="AC1113" s="1" t="s">
        <v>3161</v>
      </c>
      <c r="AD1113" s="2"/>
      <c r="AE1113" s="3"/>
      <c r="AF1113" s="1" t="s">
        <v>2564</v>
      </c>
      <c r="BC1113" s="1">
        <f t="shared" si="57"/>
        <v>0</v>
      </c>
    </row>
    <row r="1114" spans="1:58" s="1" customFormat="1" ht="15" x14ac:dyDescent="0.25">
      <c r="C1114" s="14"/>
      <c r="D1114" s="6"/>
      <c r="E1114" s="2"/>
      <c r="H1114" s="1" t="s">
        <v>481</v>
      </c>
      <c r="I1114" s="1" t="s">
        <v>1454</v>
      </c>
      <c r="J1114" s="1" t="s">
        <v>1532</v>
      </c>
      <c r="M1114" s="18"/>
      <c r="N1114" s="18"/>
      <c r="AD1114" s="2"/>
      <c r="AE1114" s="3"/>
      <c r="AK1114" s="1" t="s">
        <v>3162</v>
      </c>
      <c r="BC1114" s="1">
        <f t="shared" si="57"/>
        <v>1</v>
      </c>
    </row>
    <row r="1115" spans="1:58" s="1" customFormat="1" ht="15" x14ac:dyDescent="0.25">
      <c r="D1115" s="6"/>
      <c r="E1115" s="2"/>
      <c r="H1115" s="1" t="s">
        <v>481</v>
      </c>
      <c r="I1115" s="1" t="s">
        <v>1406</v>
      </c>
      <c r="J1115" s="1" t="s">
        <v>4364</v>
      </c>
      <c r="M1115" s="18"/>
      <c r="N1115" s="18"/>
      <c r="AD1115" s="2"/>
      <c r="AE1115" s="3"/>
      <c r="AU1115" s="1" t="s">
        <v>3162</v>
      </c>
      <c r="AV1115" s="1" t="s">
        <v>3162</v>
      </c>
      <c r="BC1115" s="1">
        <f t="shared" si="57"/>
        <v>2</v>
      </c>
    </row>
    <row r="1116" spans="1:58" s="1" customFormat="1" ht="15" x14ac:dyDescent="0.25">
      <c r="D1116" s="2"/>
      <c r="E1116" s="2"/>
      <c r="H1116" s="1" t="s">
        <v>3158</v>
      </c>
      <c r="I1116" s="1" t="s">
        <v>3274</v>
      </c>
      <c r="J1116" s="1" t="s">
        <v>908</v>
      </c>
      <c r="M1116" s="18"/>
      <c r="N1116" s="18"/>
      <c r="AD1116" s="2"/>
      <c r="AE1116" s="3"/>
      <c r="AG1116" s="1" t="s">
        <v>3162</v>
      </c>
      <c r="BC1116" s="1">
        <f t="shared" si="57"/>
        <v>1</v>
      </c>
    </row>
    <row r="1117" spans="1:58" s="1" customFormat="1" ht="15" x14ac:dyDescent="0.25">
      <c r="D1117" s="2"/>
      <c r="E1117" s="2"/>
      <c r="H1117" s="1" t="s">
        <v>3158</v>
      </c>
      <c r="I1117" s="1" t="s">
        <v>1000</v>
      </c>
      <c r="J1117" s="1" t="s">
        <v>1001</v>
      </c>
      <c r="M1117" s="18" t="s">
        <v>1002</v>
      </c>
      <c r="N1117" s="18"/>
      <c r="S1117" s="1" t="s">
        <v>4213</v>
      </c>
      <c r="AD1117" s="2"/>
      <c r="AE1117" s="3"/>
      <c r="AF1117" s="1" t="s">
        <v>2388</v>
      </c>
      <c r="BC1117" s="1">
        <f t="shared" si="57"/>
        <v>0</v>
      </c>
    </row>
    <row r="1118" spans="1:58" s="1" customFormat="1" ht="15" x14ac:dyDescent="0.25">
      <c r="D1118" s="2"/>
      <c r="E1118" s="2"/>
      <c r="H1118" s="1" t="s">
        <v>3158</v>
      </c>
      <c r="I1118" s="1" t="s">
        <v>1003</v>
      </c>
      <c r="J1118" s="1" t="s">
        <v>1004</v>
      </c>
      <c r="L1118" s="1" t="s">
        <v>1229</v>
      </c>
      <c r="M1118" s="18" t="s">
        <v>2892</v>
      </c>
      <c r="N1118" s="18"/>
      <c r="P1118" s="1" t="s">
        <v>1230</v>
      </c>
      <c r="Q1118" s="1" t="s">
        <v>296</v>
      </c>
      <c r="S1118" s="1" t="s">
        <v>4213</v>
      </c>
      <c r="AD1118" s="2"/>
      <c r="AE1118" s="3"/>
      <c r="AF1118" s="1" t="s">
        <v>2564</v>
      </c>
      <c r="BC1118" s="1">
        <f t="shared" si="57"/>
        <v>0</v>
      </c>
      <c r="BF1118" s="1" t="s">
        <v>4712</v>
      </c>
    </row>
    <row r="1119" spans="1:58" s="1" customFormat="1" ht="15" x14ac:dyDescent="0.25">
      <c r="D1119" s="6"/>
      <c r="E1119" s="2"/>
      <c r="H1119" s="1" t="s">
        <v>3158</v>
      </c>
      <c r="I1119" s="1" t="s">
        <v>3298</v>
      </c>
      <c r="J1119" s="1" t="s">
        <v>248</v>
      </c>
      <c r="M1119" s="18"/>
      <c r="N1119" s="18"/>
      <c r="AD1119" s="2"/>
      <c r="AE1119" s="3"/>
      <c r="BB1119" s="1" t="s">
        <v>3162</v>
      </c>
      <c r="BC1119" s="1">
        <f t="shared" si="57"/>
        <v>1</v>
      </c>
    </row>
    <row r="1120" spans="1:58" s="1" customFormat="1" ht="15" x14ac:dyDescent="0.25">
      <c r="A1120" s="1" t="s">
        <v>4602</v>
      </c>
      <c r="D1120" s="2"/>
      <c r="E1120" s="2"/>
      <c r="G1120" s="1" t="s">
        <v>3161</v>
      </c>
      <c r="H1120" s="1" t="s">
        <v>481</v>
      </c>
      <c r="I1120" s="1" t="s">
        <v>2893</v>
      </c>
      <c r="J1120" s="1" t="s">
        <v>361</v>
      </c>
      <c r="M1120" s="18" t="s">
        <v>2894</v>
      </c>
      <c r="N1120" s="18"/>
      <c r="AD1120" s="2"/>
      <c r="AE1120" s="3"/>
    </row>
    <row r="1121" spans="1:55" s="1" customFormat="1" ht="15" x14ac:dyDescent="0.25">
      <c r="D1121" s="2"/>
      <c r="E1121" s="2"/>
      <c r="H1121" s="1" t="s">
        <v>481</v>
      </c>
      <c r="I1121" s="1" t="s">
        <v>2895</v>
      </c>
      <c r="J1121" s="1" t="s">
        <v>1978</v>
      </c>
      <c r="L1121" s="1" t="s">
        <v>2896</v>
      </c>
      <c r="M1121" s="18" t="s">
        <v>2897</v>
      </c>
      <c r="N1121" s="18"/>
      <c r="O1121" s="1" t="s">
        <v>2854</v>
      </c>
      <c r="P1121" s="1" t="s">
        <v>488</v>
      </c>
      <c r="Q1121" s="1" t="s">
        <v>296</v>
      </c>
      <c r="R1121" s="1">
        <v>85208</v>
      </c>
      <c r="S1121" s="1" t="s">
        <v>4213</v>
      </c>
      <c r="AD1121" s="2"/>
      <c r="AE1121" s="3"/>
      <c r="AF1121" s="1" t="s">
        <v>2564</v>
      </c>
      <c r="BC1121" s="1">
        <f t="shared" ref="BC1121:BC1139" si="58">COUNTA(AG1121:BB1121)</f>
        <v>0</v>
      </c>
    </row>
    <row r="1122" spans="1:55" s="1" customFormat="1" ht="15" x14ac:dyDescent="0.25">
      <c r="D1122" s="6"/>
      <c r="E1122" s="2"/>
      <c r="H1122" s="1" t="s">
        <v>481</v>
      </c>
      <c r="I1122" s="1" t="s">
        <v>1479</v>
      </c>
      <c r="J1122" s="1" t="s">
        <v>1726</v>
      </c>
      <c r="M1122" s="18"/>
      <c r="N1122" s="18"/>
      <c r="AD1122" s="2"/>
      <c r="AE1122" s="3"/>
      <c r="AL1122" s="1" t="s">
        <v>3162</v>
      </c>
      <c r="BC1122" s="1">
        <f t="shared" si="58"/>
        <v>1</v>
      </c>
    </row>
    <row r="1123" spans="1:55" s="1" customFormat="1" ht="15" x14ac:dyDescent="0.25">
      <c r="D1123" s="6"/>
      <c r="E1123" s="2"/>
      <c r="H1123" s="1" t="s">
        <v>3158</v>
      </c>
      <c r="I1123" s="1" t="s">
        <v>2313</v>
      </c>
      <c r="J1123" s="1" t="s">
        <v>1612</v>
      </c>
      <c r="M1123" s="18"/>
      <c r="N1123" s="18"/>
      <c r="AD1123" s="2"/>
      <c r="AE1123" s="3"/>
      <c r="AH1123" s="1" t="s">
        <v>3162</v>
      </c>
      <c r="AI1123" s="1" t="s">
        <v>3162</v>
      </c>
      <c r="AK1123" s="1" t="s">
        <v>3162</v>
      </c>
      <c r="AP1123" s="1" t="s">
        <v>3162</v>
      </c>
      <c r="AQ1123" s="1" t="s">
        <v>3162</v>
      </c>
      <c r="AS1123" s="1" t="s">
        <v>3162</v>
      </c>
      <c r="BC1123" s="1">
        <f t="shared" si="58"/>
        <v>6</v>
      </c>
    </row>
    <row r="1124" spans="1:55" s="1" customFormat="1" ht="15" x14ac:dyDescent="0.25">
      <c r="D1124" s="2"/>
      <c r="E1124" s="2"/>
      <c r="G1124" s="1" t="s">
        <v>3161</v>
      </c>
      <c r="H1124" s="1" t="s">
        <v>3158</v>
      </c>
      <c r="I1124" s="1" t="s">
        <v>4378</v>
      </c>
      <c r="J1124" s="1" t="s">
        <v>4379</v>
      </c>
      <c r="L1124" s="1" t="s">
        <v>4380</v>
      </c>
      <c r="M1124" s="18" t="s">
        <v>4381</v>
      </c>
      <c r="N1124" s="18"/>
      <c r="S1124" s="1" t="s">
        <v>4213</v>
      </c>
      <c r="AD1124" s="2"/>
      <c r="AE1124" s="3"/>
      <c r="AF1124" s="1" t="s">
        <v>2564</v>
      </c>
      <c r="BC1124" s="1">
        <f t="shared" si="58"/>
        <v>0</v>
      </c>
    </row>
    <row r="1125" spans="1:55" s="1" customFormat="1" ht="15" x14ac:dyDescent="0.25">
      <c r="A1125" s="8" t="s">
        <v>766</v>
      </c>
      <c r="D1125" s="2"/>
      <c r="E1125" s="2"/>
      <c r="H1125" s="1" t="s">
        <v>481</v>
      </c>
      <c r="I1125" s="1" t="s">
        <v>4378</v>
      </c>
      <c r="J1125" s="1" t="s">
        <v>4636</v>
      </c>
      <c r="M1125" s="18"/>
      <c r="N1125" s="18"/>
      <c r="AD1125" s="2"/>
      <c r="AE1125" s="3"/>
      <c r="BC1125" s="1">
        <f t="shared" si="58"/>
        <v>0</v>
      </c>
    </row>
    <row r="1126" spans="1:55" s="1" customFormat="1" ht="15" x14ac:dyDescent="0.25">
      <c r="A1126" s="8" t="s">
        <v>767</v>
      </c>
      <c r="D1126" s="2"/>
      <c r="E1126" s="2"/>
      <c r="H1126" s="1" t="s">
        <v>3158</v>
      </c>
      <c r="I1126" s="1" t="s">
        <v>4378</v>
      </c>
      <c r="J1126" s="1" t="s">
        <v>4474</v>
      </c>
      <c r="M1126" s="18"/>
      <c r="N1126" s="18"/>
      <c r="AD1126" s="2"/>
      <c r="AE1126" s="3"/>
      <c r="BC1126" s="1">
        <f t="shared" si="58"/>
        <v>0</v>
      </c>
    </row>
    <row r="1127" spans="1:55" s="1" customFormat="1" ht="15" x14ac:dyDescent="0.25">
      <c r="D1127" s="2"/>
      <c r="E1127" s="2"/>
      <c r="H1127" s="1" t="s">
        <v>3158</v>
      </c>
      <c r="I1127" s="1" t="s">
        <v>3668</v>
      </c>
      <c r="J1127" s="1" t="s">
        <v>633</v>
      </c>
      <c r="L1127" s="1" t="s">
        <v>3669</v>
      </c>
      <c r="M1127" s="18"/>
      <c r="N1127" s="18"/>
      <c r="Q1127" s="1" t="s">
        <v>4435</v>
      </c>
      <c r="AD1127" s="2"/>
      <c r="AE1127" s="3"/>
      <c r="BC1127" s="1">
        <f t="shared" si="58"/>
        <v>0</v>
      </c>
    </row>
    <row r="1128" spans="1:55" s="1" customFormat="1" ht="15" x14ac:dyDescent="0.25">
      <c r="D1128" s="2"/>
      <c r="E1128" s="2"/>
      <c r="F1128" s="2"/>
      <c r="H1128" s="1" t="s">
        <v>3158</v>
      </c>
      <c r="I1128" s="1" t="s">
        <v>3434</v>
      </c>
      <c r="J1128" s="1" t="s">
        <v>3435</v>
      </c>
      <c r="L1128" s="1" t="s">
        <v>3436</v>
      </c>
      <c r="M1128" s="18" t="s">
        <v>3446</v>
      </c>
      <c r="N1128" s="18"/>
      <c r="O1128" s="1" t="s">
        <v>3439</v>
      </c>
      <c r="P1128" s="1" t="s">
        <v>5031</v>
      </c>
      <c r="Q1128" s="1" t="s">
        <v>296</v>
      </c>
      <c r="R1128" s="1">
        <v>85119</v>
      </c>
      <c r="S1128" s="1" t="s">
        <v>4213</v>
      </c>
      <c r="AD1128" s="1" t="s">
        <v>1043</v>
      </c>
      <c r="AE1128" s="3"/>
      <c r="AF1128" s="1" t="s">
        <v>2564</v>
      </c>
      <c r="BC1128" s="1">
        <f t="shared" si="58"/>
        <v>0</v>
      </c>
    </row>
    <row r="1129" spans="1:55" s="1" customFormat="1" ht="15" x14ac:dyDescent="0.25">
      <c r="D1129" s="2"/>
      <c r="E1129" s="2"/>
      <c r="H1129" s="1" t="s">
        <v>3158</v>
      </c>
      <c r="I1129" s="1" t="s">
        <v>787</v>
      </c>
      <c r="J1129" s="1" t="s">
        <v>788</v>
      </c>
      <c r="L1129" s="1" t="s">
        <v>790</v>
      </c>
      <c r="M1129" s="18" t="s">
        <v>789</v>
      </c>
      <c r="N1129" s="18"/>
      <c r="O1129" s="1" t="s">
        <v>792</v>
      </c>
      <c r="P1129" s="1" t="s">
        <v>488</v>
      </c>
      <c r="Q1129" s="1" t="s">
        <v>296</v>
      </c>
      <c r="R1129" s="1">
        <v>85212</v>
      </c>
      <c r="S1129" s="1" t="s">
        <v>4213</v>
      </c>
      <c r="AA1129" s="1" t="s">
        <v>3103</v>
      </c>
      <c r="AD1129" s="2" t="s">
        <v>3104</v>
      </c>
      <c r="AE1129" s="3"/>
      <c r="AF1129" s="1" t="s">
        <v>2564</v>
      </c>
      <c r="BC1129" s="1">
        <f t="shared" si="58"/>
        <v>0</v>
      </c>
    </row>
    <row r="1130" spans="1:55" s="1" customFormat="1" ht="15" x14ac:dyDescent="0.25">
      <c r="D1130" s="2"/>
      <c r="E1130" s="2"/>
      <c r="H1130" s="1" t="s">
        <v>3158</v>
      </c>
      <c r="I1130" s="1" t="s">
        <v>2898</v>
      </c>
      <c r="J1130" s="1" t="s">
        <v>2523</v>
      </c>
      <c r="L1130" s="1" t="s">
        <v>2899</v>
      </c>
      <c r="M1130" s="18"/>
      <c r="N1130" s="18"/>
      <c r="AD1130" s="2"/>
      <c r="AE1130" s="3" t="s">
        <v>3161</v>
      </c>
      <c r="BC1130" s="1">
        <f t="shared" si="58"/>
        <v>0</v>
      </c>
    </row>
    <row r="1131" spans="1:55" s="1" customFormat="1" ht="15" x14ac:dyDescent="0.25">
      <c r="D1131" s="2"/>
      <c r="E1131" s="2"/>
      <c r="G1131" s="1" t="s">
        <v>3161</v>
      </c>
      <c r="H1131" s="1" t="s">
        <v>3158</v>
      </c>
      <c r="I1131" s="1" t="s">
        <v>2900</v>
      </c>
      <c r="J1131" s="1" t="s">
        <v>2901</v>
      </c>
      <c r="L1131" s="1" t="s">
        <v>2902</v>
      </c>
      <c r="M1131" s="18"/>
      <c r="N1131" s="18"/>
      <c r="O1131" s="1" t="s">
        <v>2903</v>
      </c>
      <c r="P1131" s="1" t="s">
        <v>3110</v>
      </c>
      <c r="Q1131" s="1" t="s">
        <v>1946</v>
      </c>
      <c r="R1131" s="1">
        <v>99212</v>
      </c>
      <c r="AD1131" s="2"/>
      <c r="AE1131" s="3"/>
      <c r="BC1131" s="1">
        <f t="shared" si="58"/>
        <v>0</v>
      </c>
    </row>
    <row r="1132" spans="1:55" s="1" customFormat="1" ht="15" x14ac:dyDescent="0.25">
      <c r="A1132" s="8"/>
      <c r="D1132" s="6"/>
      <c r="E1132" s="2"/>
      <c r="F1132" s="2"/>
      <c r="H1132" s="1" t="s">
        <v>3158</v>
      </c>
      <c r="I1132" s="1" t="s">
        <v>1459</v>
      </c>
      <c r="J1132" s="1" t="s">
        <v>2120</v>
      </c>
      <c r="M1132" s="18"/>
      <c r="N1132" s="18"/>
      <c r="AD1132" s="2"/>
      <c r="AE1132" s="3"/>
      <c r="AK1132" s="1" t="s">
        <v>3162</v>
      </c>
      <c r="BC1132" s="1">
        <f t="shared" si="58"/>
        <v>1</v>
      </c>
    </row>
    <row r="1133" spans="1:55" s="1" customFormat="1" ht="15" x14ac:dyDescent="0.25">
      <c r="D1133" s="6"/>
      <c r="E1133" s="2"/>
      <c r="H1133" s="1" t="s">
        <v>3158</v>
      </c>
      <c r="I1133" s="1" t="s">
        <v>191</v>
      </c>
      <c r="J1133" s="1" t="s">
        <v>4578</v>
      </c>
      <c r="M1133" s="18"/>
      <c r="N1133" s="18"/>
      <c r="AD1133" s="2"/>
      <c r="AE1133" s="3"/>
      <c r="AW1133" s="1" t="s">
        <v>3162</v>
      </c>
      <c r="BC1133" s="1">
        <f t="shared" si="58"/>
        <v>1</v>
      </c>
    </row>
    <row r="1134" spans="1:55" s="1" customFormat="1" ht="15" x14ac:dyDescent="0.25">
      <c r="D1134" s="6"/>
      <c r="E1134" s="2"/>
      <c r="H1134" s="1" t="s">
        <v>3158</v>
      </c>
      <c r="I1134" s="1" t="s">
        <v>200</v>
      </c>
      <c r="J1134" s="1" t="s">
        <v>1171</v>
      </c>
      <c r="M1134" s="18"/>
      <c r="N1134" s="18"/>
      <c r="AD1134" s="2"/>
      <c r="AE1134" s="3"/>
      <c r="AW1134" s="1" t="s">
        <v>3162</v>
      </c>
      <c r="BC1134" s="1">
        <f t="shared" si="58"/>
        <v>1</v>
      </c>
    </row>
    <row r="1135" spans="1:55" s="1" customFormat="1" ht="15" x14ac:dyDescent="0.25">
      <c r="D1135" s="2"/>
      <c r="E1135" s="2"/>
      <c r="H1135" s="1" t="s">
        <v>481</v>
      </c>
      <c r="I1135" s="1" t="s">
        <v>2904</v>
      </c>
      <c r="J1135" s="1" t="s">
        <v>2738</v>
      </c>
      <c r="L1135" s="1" t="s">
        <v>2905</v>
      </c>
      <c r="M1135" s="18" t="s">
        <v>2907</v>
      </c>
      <c r="N1135" s="18"/>
      <c r="O1135" s="1" t="s">
        <v>2906</v>
      </c>
      <c r="P1135" s="1" t="s">
        <v>488</v>
      </c>
      <c r="Q1135" s="1" t="s">
        <v>296</v>
      </c>
      <c r="R1135" s="1">
        <v>85207</v>
      </c>
      <c r="S1135" s="1" t="s">
        <v>4213</v>
      </c>
      <c r="AD1135" s="2"/>
      <c r="AE1135" s="3"/>
      <c r="AF1135" s="1" t="s">
        <v>2388</v>
      </c>
      <c r="BC1135" s="1">
        <f t="shared" si="58"/>
        <v>0</v>
      </c>
    </row>
    <row r="1136" spans="1:55" s="1" customFormat="1" ht="15" x14ac:dyDescent="0.25">
      <c r="D1136" s="2"/>
      <c r="E1136" s="2"/>
      <c r="F1136" s="1" t="s">
        <v>297</v>
      </c>
      <c r="H1136" s="1" t="s">
        <v>3158</v>
      </c>
      <c r="I1136" s="1" t="s">
        <v>2908</v>
      </c>
      <c r="J1136" s="1" t="s">
        <v>3172</v>
      </c>
      <c r="L1136" s="1" t="s">
        <v>2909</v>
      </c>
      <c r="M1136" s="18"/>
      <c r="N1136" s="18"/>
      <c r="O1136" s="1" t="s">
        <v>2910</v>
      </c>
      <c r="P1136" s="1" t="s">
        <v>488</v>
      </c>
      <c r="Q1136" s="1" t="s">
        <v>296</v>
      </c>
      <c r="R1136" s="1">
        <v>85205</v>
      </c>
      <c r="AD1136" s="2"/>
      <c r="AE1136" s="3"/>
      <c r="BC1136" s="1">
        <f t="shared" si="58"/>
        <v>0</v>
      </c>
    </row>
    <row r="1137" spans="1:84" s="1" customFormat="1" ht="15" x14ac:dyDescent="0.25">
      <c r="D1137" s="2"/>
      <c r="E1137" s="2"/>
      <c r="G1137" s="1" t="s">
        <v>3162</v>
      </c>
      <c r="H1137" s="1" t="s">
        <v>3158</v>
      </c>
      <c r="I1137" s="1" t="s">
        <v>2911</v>
      </c>
      <c r="J1137" s="1" t="s">
        <v>358</v>
      </c>
      <c r="L1137" s="1" t="s">
        <v>2912</v>
      </c>
      <c r="M1137" s="18" t="s">
        <v>2913</v>
      </c>
      <c r="N1137" s="18"/>
      <c r="P1137" s="1" t="s">
        <v>3182</v>
      </c>
      <c r="Q1137" s="1" t="s">
        <v>296</v>
      </c>
      <c r="S1137" s="1" t="s">
        <v>4213</v>
      </c>
      <c r="AD1137" s="2"/>
      <c r="AE1137" s="3"/>
      <c r="AF1137" s="1" t="s">
        <v>2564</v>
      </c>
      <c r="BC1137" s="1">
        <f t="shared" si="58"/>
        <v>0</v>
      </c>
      <c r="BF1137" s="1" t="s">
        <v>4712</v>
      </c>
      <c r="BG1137" s="1" t="s">
        <v>4712</v>
      </c>
      <c r="BH1137" s="1" t="s">
        <v>4712</v>
      </c>
      <c r="BI1137" s="1" t="s">
        <v>4712</v>
      </c>
      <c r="BJ1137" s="1" t="s">
        <v>4712</v>
      </c>
      <c r="BL1137" s="1" t="s">
        <v>4712</v>
      </c>
      <c r="BM1137" s="1" t="s">
        <v>5053</v>
      </c>
      <c r="BN1137" s="1" t="s">
        <v>5053</v>
      </c>
      <c r="BO1137" s="1" t="s">
        <v>4712</v>
      </c>
      <c r="BR1137" s="1" t="s">
        <v>4712</v>
      </c>
    </row>
    <row r="1138" spans="1:84" s="1" customFormat="1" ht="15" x14ac:dyDescent="0.25">
      <c r="A1138" s="2"/>
      <c r="D1138" s="2"/>
      <c r="E1138" s="2"/>
      <c r="H1138" s="1" t="s">
        <v>3158</v>
      </c>
      <c r="I1138" s="1" t="s">
        <v>1793</v>
      </c>
      <c r="J1138" s="1" t="s">
        <v>3470</v>
      </c>
      <c r="L1138" s="1" t="s">
        <v>1792</v>
      </c>
      <c r="M1138" s="18"/>
      <c r="N1138" s="18"/>
      <c r="O1138" s="1" t="s">
        <v>5168</v>
      </c>
      <c r="P1138" s="1" t="s">
        <v>488</v>
      </c>
      <c r="Q1138" s="1" t="s">
        <v>4426</v>
      </c>
      <c r="R1138" s="1">
        <v>85206</v>
      </c>
      <c r="AB1138" s="2"/>
      <c r="AC1138" s="3"/>
      <c r="BC1138" s="1">
        <f t="shared" si="58"/>
        <v>0</v>
      </c>
    </row>
    <row r="1139" spans="1:84" s="1" customFormat="1" ht="15" x14ac:dyDescent="0.25">
      <c r="A1139" s="6">
        <v>42684</v>
      </c>
      <c r="D1139" s="6">
        <v>42684</v>
      </c>
      <c r="E1139" s="2"/>
      <c r="G1139" s="1" t="s">
        <v>3162</v>
      </c>
      <c r="H1139" s="1" t="s">
        <v>3158</v>
      </c>
      <c r="I1139" s="1" t="s">
        <v>793</v>
      </c>
      <c r="J1139" s="1" t="s">
        <v>794</v>
      </c>
      <c r="K1139" s="1">
        <v>0</v>
      </c>
      <c r="L1139" s="1" t="s">
        <v>1193</v>
      </c>
      <c r="M1139" s="18" t="s">
        <v>821</v>
      </c>
      <c r="N1139" s="18"/>
      <c r="O1139" s="1" t="s">
        <v>4356</v>
      </c>
      <c r="P1139" s="1" t="s">
        <v>924</v>
      </c>
      <c r="Q1139" s="1" t="s">
        <v>296</v>
      </c>
      <c r="R1139" s="1">
        <v>85050</v>
      </c>
      <c r="S1139" s="1" t="s">
        <v>4213</v>
      </c>
      <c r="W1139" s="1">
        <v>1</v>
      </c>
      <c r="AB1139" s="1" t="s">
        <v>3196</v>
      </c>
      <c r="AC1139" s="1" t="s">
        <v>3161</v>
      </c>
      <c r="AD1139" s="2" t="s">
        <v>323</v>
      </c>
      <c r="AE1139" s="3" t="s">
        <v>3161</v>
      </c>
      <c r="AF1139" s="1" t="s">
        <v>2564</v>
      </c>
      <c r="BC1139" s="1">
        <f t="shared" si="58"/>
        <v>0</v>
      </c>
    </row>
    <row r="1140" spans="1:84" s="1" customFormat="1" ht="15" x14ac:dyDescent="0.25">
      <c r="A1140" s="1" t="s">
        <v>4602</v>
      </c>
      <c r="D1140" s="2"/>
      <c r="E1140" s="2"/>
      <c r="G1140" s="1" t="s">
        <v>3161</v>
      </c>
      <c r="H1140" s="1" t="s">
        <v>481</v>
      </c>
      <c r="I1140" s="1" t="s">
        <v>2914</v>
      </c>
      <c r="J1140" s="1" t="s">
        <v>2915</v>
      </c>
      <c r="L1140" s="1" t="s">
        <v>1272</v>
      </c>
      <c r="M1140" s="18" t="s">
        <v>1274</v>
      </c>
      <c r="N1140" s="18"/>
      <c r="O1140" s="1" t="s">
        <v>1273</v>
      </c>
      <c r="P1140" s="1" t="s">
        <v>5031</v>
      </c>
      <c r="Q1140" s="1" t="s">
        <v>296</v>
      </c>
      <c r="R1140" s="1">
        <v>85220</v>
      </c>
      <c r="AD1140" s="2"/>
      <c r="AE1140" s="3"/>
      <c r="AF1140" s="1" t="s">
        <v>2388</v>
      </c>
    </row>
    <row r="1141" spans="1:84" s="1" customFormat="1" ht="15" x14ac:dyDescent="0.25">
      <c r="D1141" s="2"/>
      <c r="E1141" s="2"/>
      <c r="G1141" s="1" t="s">
        <v>3161</v>
      </c>
      <c r="H1141" s="1" t="s">
        <v>3158</v>
      </c>
      <c r="I1141" s="1" t="s">
        <v>2209</v>
      </c>
      <c r="J1141" s="1" t="s">
        <v>2210</v>
      </c>
      <c r="L1141" s="1" t="s">
        <v>4549</v>
      </c>
      <c r="M1141" s="18" t="s">
        <v>4551</v>
      </c>
      <c r="N1141" s="18"/>
      <c r="O1141" s="1" t="s">
        <v>4550</v>
      </c>
      <c r="P1141" s="1" t="s">
        <v>488</v>
      </c>
      <c r="Q1141" s="1" t="s">
        <v>296</v>
      </c>
      <c r="R1141" s="1">
        <v>85205</v>
      </c>
      <c r="S1141" s="1" t="s">
        <v>4213</v>
      </c>
      <c r="AD1141" s="2"/>
      <c r="AE1141" s="3"/>
      <c r="AF1141" s="1" t="s">
        <v>2388</v>
      </c>
      <c r="BC1141" s="1">
        <f t="shared" ref="BC1141:BC1157" si="59">COUNTA(AG1141:BB1141)</f>
        <v>0</v>
      </c>
    </row>
    <row r="1142" spans="1:84" s="1" customFormat="1" ht="15" x14ac:dyDescent="0.25">
      <c r="D1142" s="2"/>
      <c r="E1142" s="2"/>
      <c r="H1142" s="1" t="s">
        <v>3158</v>
      </c>
      <c r="I1142" s="1" t="s">
        <v>2211</v>
      </c>
      <c r="J1142" s="1" t="s">
        <v>2212</v>
      </c>
      <c r="M1142" s="18"/>
      <c r="N1142" s="18"/>
      <c r="AD1142" s="2"/>
      <c r="AE1142" s="3" t="s">
        <v>3161</v>
      </c>
      <c r="BC1142" s="1">
        <f t="shared" si="59"/>
        <v>0</v>
      </c>
    </row>
    <row r="1143" spans="1:84" s="1" customFormat="1" ht="15" x14ac:dyDescent="0.25">
      <c r="D1143" s="2"/>
      <c r="E1143" s="2"/>
      <c r="H1143" s="1" t="s">
        <v>481</v>
      </c>
      <c r="I1143" s="1" t="s">
        <v>2211</v>
      </c>
      <c r="J1143" s="1" t="s">
        <v>3011</v>
      </c>
      <c r="M1143" s="18"/>
      <c r="N1143" s="18"/>
      <c r="AD1143" s="2"/>
      <c r="AE1143" s="3" t="s">
        <v>3161</v>
      </c>
      <c r="BC1143" s="1">
        <f t="shared" si="59"/>
        <v>0</v>
      </c>
    </row>
    <row r="1144" spans="1:84" s="1" customFormat="1" ht="15" x14ac:dyDescent="0.25">
      <c r="A1144" s="8" t="s">
        <v>3365</v>
      </c>
      <c r="D1144" s="6"/>
      <c r="E1144" s="2"/>
      <c r="H1144" s="1" t="s">
        <v>481</v>
      </c>
      <c r="I1144" s="1" t="s">
        <v>721</v>
      </c>
      <c r="J1144" s="1" t="s">
        <v>361</v>
      </c>
      <c r="M1144" s="18"/>
      <c r="N1144" s="18"/>
      <c r="AD1144" s="1" t="s">
        <v>4457</v>
      </c>
      <c r="BC1144" s="1">
        <f t="shared" si="59"/>
        <v>0</v>
      </c>
      <c r="BD1144" s="3"/>
    </row>
    <row r="1145" spans="1:84" s="1" customFormat="1" ht="15" x14ac:dyDescent="0.25">
      <c r="D1145" s="2"/>
      <c r="E1145" s="2"/>
      <c r="H1145" s="1" t="s">
        <v>481</v>
      </c>
      <c r="I1145" s="1" t="s">
        <v>4165</v>
      </c>
      <c r="J1145" s="1" t="s">
        <v>3082</v>
      </c>
      <c r="M1145" s="18" t="s">
        <v>4166</v>
      </c>
      <c r="N1145" s="18"/>
      <c r="S1145" s="1" t="s">
        <v>4213</v>
      </c>
      <c r="AD1145" s="2"/>
      <c r="AE1145" s="3"/>
      <c r="AF1145" s="1" t="s">
        <v>2388</v>
      </c>
      <c r="BC1145" s="1">
        <f t="shared" si="59"/>
        <v>0</v>
      </c>
    </row>
    <row r="1146" spans="1:84" s="1" customFormat="1" ht="15" x14ac:dyDescent="0.25">
      <c r="D1146" s="2"/>
      <c r="E1146" s="2"/>
      <c r="H1146" s="1" t="s">
        <v>3158</v>
      </c>
      <c r="I1146" s="1" t="s">
        <v>4165</v>
      </c>
      <c r="J1146" s="1" t="s">
        <v>2447</v>
      </c>
      <c r="M1146" s="18" t="s">
        <v>4166</v>
      </c>
      <c r="N1146" s="18"/>
      <c r="S1146" s="1" t="s">
        <v>4712</v>
      </c>
      <c r="AD1146" s="2"/>
      <c r="AE1146" s="3"/>
      <c r="AF1146" s="1" t="s">
        <v>2392</v>
      </c>
      <c r="BC1146" s="1">
        <f t="shared" si="59"/>
        <v>0</v>
      </c>
    </row>
    <row r="1147" spans="1:84" s="1" customFormat="1" ht="15" x14ac:dyDescent="0.25">
      <c r="D1147" s="6"/>
      <c r="E1147" s="2"/>
      <c r="F1147" s="2"/>
      <c r="H1147" s="1" t="s">
        <v>3158</v>
      </c>
      <c r="I1147" s="1" t="s">
        <v>4506</v>
      </c>
      <c r="J1147" s="1" t="s">
        <v>582</v>
      </c>
      <c r="L1147" s="1" t="s">
        <v>4508</v>
      </c>
      <c r="M1147" s="18" t="s">
        <v>892</v>
      </c>
      <c r="N1147" s="18"/>
      <c r="O1147" s="1" t="s">
        <v>2706</v>
      </c>
      <c r="P1147" s="1" t="s">
        <v>5031</v>
      </c>
      <c r="Q1147" s="1" t="s">
        <v>296</v>
      </c>
      <c r="R1147" s="1">
        <v>85120</v>
      </c>
      <c r="S1147" s="1" t="s">
        <v>4213</v>
      </c>
      <c r="W1147" s="1">
        <v>1</v>
      </c>
      <c r="AD1147" s="2" t="s">
        <v>2740</v>
      </c>
      <c r="AE1147" s="3"/>
      <c r="AF1147" s="1" t="s">
        <v>2388</v>
      </c>
      <c r="BC1147" s="1">
        <f t="shared" si="59"/>
        <v>0</v>
      </c>
    </row>
    <row r="1148" spans="1:84" s="1" customFormat="1" ht="15" x14ac:dyDescent="0.25">
      <c r="D1148" s="2"/>
      <c r="E1148" s="2"/>
      <c r="H1148" s="1" t="s">
        <v>3158</v>
      </c>
      <c r="I1148" s="1" t="s">
        <v>2213</v>
      </c>
      <c r="J1148" s="1" t="s">
        <v>4031</v>
      </c>
      <c r="L1148" s="1" t="s">
        <v>4032</v>
      </c>
      <c r="M1148" s="18"/>
      <c r="N1148" s="18"/>
      <c r="O1148" s="1" t="s">
        <v>4033</v>
      </c>
      <c r="P1148" s="1" t="s">
        <v>488</v>
      </c>
      <c r="Q1148" s="1" t="s">
        <v>296</v>
      </c>
      <c r="R1148" s="1">
        <v>85205</v>
      </c>
      <c r="AD1148" s="2"/>
      <c r="AE1148" s="3"/>
      <c r="BC1148" s="1">
        <f t="shared" si="59"/>
        <v>0</v>
      </c>
    </row>
    <row r="1149" spans="1:84" s="1" customFormat="1" ht="15" x14ac:dyDescent="0.25">
      <c r="D1149" s="2"/>
      <c r="E1149" s="2"/>
      <c r="G1149" s="1" t="s">
        <v>3162</v>
      </c>
      <c r="H1149" s="1" t="s">
        <v>3158</v>
      </c>
      <c r="I1149" s="1" t="s">
        <v>826</v>
      </c>
      <c r="J1149" s="1" t="s">
        <v>908</v>
      </c>
      <c r="L1149" s="1" t="s">
        <v>829</v>
      </c>
      <c r="M1149" s="18" t="s">
        <v>701</v>
      </c>
      <c r="N1149" s="18"/>
      <c r="O1149" s="1" t="s">
        <v>3690</v>
      </c>
      <c r="P1149" s="1" t="s">
        <v>5031</v>
      </c>
      <c r="Q1149" s="1" t="s">
        <v>296</v>
      </c>
      <c r="R1149" s="1">
        <v>85120</v>
      </c>
      <c r="S1149" s="1" t="s">
        <v>4213</v>
      </c>
      <c r="T1149" s="1" t="s">
        <v>4712</v>
      </c>
      <c r="U1149" s="1">
        <v>1</v>
      </c>
      <c r="V1149" s="1" t="s">
        <v>3357</v>
      </c>
      <c r="AB1149" s="1" t="s">
        <v>3196</v>
      </c>
      <c r="AC1149" s="1" t="s">
        <v>3161</v>
      </c>
      <c r="AD1149" s="2" t="s">
        <v>330</v>
      </c>
      <c r="AE1149" s="3" t="s">
        <v>3161</v>
      </c>
      <c r="AF1149" s="1" t="s">
        <v>1771</v>
      </c>
      <c r="BC1149" s="1">
        <f t="shared" si="59"/>
        <v>0</v>
      </c>
      <c r="BF1149" s="1" t="s">
        <v>4712</v>
      </c>
      <c r="BG1149" s="1" t="s">
        <v>4712</v>
      </c>
      <c r="BH1149" s="1" t="s">
        <v>4712</v>
      </c>
      <c r="BL1149" s="1" t="s">
        <v>4712</v>
      </c>
      <c r="BM1149" s="1" t="s">
        <v>4712</v>
      </c>
      <c r="BN1149" s="1" t="s">
        <v>4712</v>
      </c>
      <c r="BO1149" s="1" t="s">
        <v>4712</v>
      </c>
      <c r="BS1149" s="1" t="s">
        <v>4712</v>
      </c>
      <c r="CF1149" s="1" t="s">
        <v>4712</v>
      </c>
    </row>
    <row r="1150" spans="1:84" s="1" customFormat="1" ht="15" x14ac:dyDescent="0.25">
      <c r="D1150" s="2"/>
      <c r="E1150" s="2"/>
      <c r="H1150" s="1" t="s">
        <v>481</v>
      </c>
      <c r="I1150" s="1" t="s">
        <v>2716</v>
      </c>
      <c r="J1150" s="1" t="s">
        <v>4642</v>
      </c>
      <c r="L1150" s="1" t="s">
        <v>2717</v>
      </c>
      <c r="M1150" s="18"/>
      <c r="N1150" s="18"/>
      <c r="BC1150" s="1">
        <f t="shared" si="59"/>
        <v>0</v>
      </c>
      <c r="BD1150" s="3"/>
    </row>
    <row r="1151" spans="1:84" s="1" customFormat="1" ht="15" x14ac:dyDescent="0.25">
      <c r="A1151" s="6">
        <v>42747</v>
      </c>
      <c r="D1151" s="6">
        <v>42747</v>
      </c>
      <c r="E1151" s="2"/>
      <c r="H1151" s="1" t="s">
        <v>481</v>
      </c>
      <c r="I1151" s="1" t="s">
        <v>4526</v>
      </c>
      <c r="J1151" s="1" t="s">
        <v>4427</v>
      </c>
      <c r="L1151" s="6" t="s">
        <v>3460</v>
      </c>
      <c r="O1151" s="6" t="s">
        <v>2527</v>
      </c>
      <c r="P1151" s="6" t="s">
        <v>488</v>
      </c>
      <c r="Q1151" s="6" t="s">
        <v>296</v>
      </c>
      <c r="R1151" s="3">
        <v>85207</v>
      </c>
      <c r="AD1151" s="1" t="s">
        <v>4630</v>
      </c>
      <c r="AE1151" s="2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V1151" s="3"/>
      <c r="AW1151" s="3"/>
      <c r="AX1151" s="3"/>
      <c r="AY1151" s="3"/>
      <c r="AZ1151" s="3"/>
      <c r="BA1151" s="3"/>
      <c r="BB1151" s="3"/>
      <c r="BC1151" s="1">
        <f t="shared" si="59"/>
        <v>0</v>
      </c>
    </row>
    <row r="1152" spans="1:84" s="1" customFormat="1" ht="15" x14ac:dyDescent="0.25">
      <c r="A1152" s="2"/>
      <c r="D1152" s="2"/>
      <c r="E1152" s="2"/>
      <c r="H1152" s="1" t="s">
        <v>3158</v>
      </c>
      <c r="I1152" s="1" t="s">
        <v>4526</v>
      </c>
      <c r="J1152" s="1" t="s">
        <v>4034</v>
      </c>
      <c r="M1152" s="18"/>
      <c r="N1152" s="18"/>
      <c r="AD1152" s="2"/>
      <c r="AE1152" s="3"/>
      <c r="BC1152" s="1">
        <f t="shared" si="59"/>
        <v>0</v>
      </c>
    </row>
    <row r="1153" spans="1:55" s="1" customFormat="1" ht="15" x14ac:dyDescent="0.25">
      <c r="A1153" s="6"/>
      <c r="D1153" s="6"/>
      <c r="E1153" s="2"/>
      <c r="F1153" s="2"/>
      <c r="H1153" s="1" t="s">
        <v>3158</v>
      </c>
      <c r="I1153" s="1" t="s">
        <v>1466</v>
      </c>
      <c r="J1153" s="1" t="s">
        <v>2161</v>
      </c>
      <c r="M1153" s="18"/>
      <c r="N1153" s="18"/>
      <c r="AD1153" s="2"/>
      <c r="AE1153" s="3"/>
      <c r="AK1153" s="1" t="s">
        <v>3162</v>
      </c>
      <c r="BC1153" s="1">
        <f t="shared" si="59"/>
        <v>1</v>
      </c>
    </row>
    <row r="1154" spans="1:55" s="1" customFormat="1" ht="15" x14ac:dyDescent="0.25">
      <c r="A1154" s="6"/>
      <c r="D1154" s="6"/>
      <c r="E1154" s="2"/>
      <c r="F1154" s="2"/>
      <c r="H1154" s="1" t="s">
        <v>481</v>
      </c>
      <c r="I1154" s="1" t="s">
        <v>1466</v>
      </c>
      <c r="J1154" s="1" t="s">
        <v>2728</v>
      </c>
      <c r="M1154" s="18"/>
      <c r="N1154" s="18"/>
      <c r="AD1154" s="2"/>
      <c r="AE1154" s="3"/>
      <c r="AK1154" s="1" t="s">
        <v>3162</v>
      </c>
      <c r="BC1154" s="1">
        <f t="shared" si="59"/>
        <v>1</v>
      </c>
    </row>
    <row r="1155" spans="1:55" s="1" customFormat="1" ht="15" x14ac:dyDescent="0.25">
      <c r="A1155" s="2"/>
      <c r="D1155" s="2"/>
      <c r="E1155" s="2"/>
      <c r="H1155" s="1" t="s">
        <v>3158</v>
      </c>
      <c r="I1155" s="1" t="s">
        <v>2506</v>
      </c>
      <c r="J1155" s="1" t="s">
        <v>788</v>
      </c>
      <c r="M1155" s="18" t="s">
        <v>1580</v>
      </c>
      <c r="N1155" s="18"/>
      <c r="Q1155" s="1" t="s">
        <v>296</v>
      </c>
      <c r="S1155" s="1" t="s">
        <v>4213</v>
      </c>
      <c r="AD1155" s="2"/>
      <c r="AE1155" s="3"/>
      <c r="AF1155" s="1" t="s">
        <v>2564</v>
      </c>
      <c r="BC1155" s="1">
        <f t="shared" si="59"/>
        <v>0</v>
      </c>
    </row>
    <row r="1156" spans="1:55" s="1" customFormat="1" ht="15" x14ac:dyDescent="0.25">
      <c r="A1156" s="2"/>
      <c r="D1156" s="2"/>
      <c r="E1156" s="2"/>
      <c r="H1156" s="1" t="s">
        <v>3158</v>
      </c>
      <c r="I1156" s="1" t="s">
        <v>5054</v>
      </c>
      <c r="J1156" s="1" t="s">
        <v>5075</v>
      </c>
      <c r="M1156" s="18" t="s">
        <v>5055</v>
      </c>
      <c r="N1156" s="18"/>
      <c r="S1156" s="1" t="s">
        <v>4213</v>
      </c>
      <c r="AD1156" s="2"/>
      <c r="AE1156" s="3"/>
      <c r="AF1156" s="1" t="s">
        <v>2564</v>
      </c>
      <c r="BC1156" s="1">
        <f t="shared" si="59"/>
        <v>0</v>
      </c>
    </row>
    <row r="1157" spans="1:55" s="1" customFormat="1" ht="15" x14ac:dyDescent="0.25">
      <c r="A1157" s="2"/>
      <c r="D1157" s="2"/>
      <c r="E1157" s="2"/>
      <c r="H1157" s="1" t="s">
        <v>481</v>
      </c>
      <c r="I1157" s="1" t="s">
        <v>5054</v>
      </c>
      <c r="J1157" s="1" t="s">
        <v>3035</v>
      </c>
      <c r="L1157" s="1" t="s">
        <v>4921</v>
      </c>
      <c r="M1157" s="18" t="s">
        <v>5056</v>
      </c>
      <c r="N1157" s="18"/>
      <c r="O1157" s="1" t="s">
        <v>4922</v>
      </c>
      <c r="P1157" s="1" t="s">
        <v>488</v>
      </c>
      <c r="Q1157" s="1" t="s">
        <v>296</v>
      </c>
      <c r="R1157" s="1">
        <v>85207</v>
      </c>
      <c r="S1157" s="1" t="s">
        <v>4213</v>
      </c>
      <c r="AD1157" s="2"/>
      <c r="AE1157" s="3" t="s">
        <v>3161</v>
      </c>
      <c r="AF1157" s="1" t="s">
        <v>2564</v>
      </c>
      <c r="BC1157" s="1">
        <f t="shared" si="59"/>
        <v>0</v>
      </c>
    </row>
    <row r="1158" spans="1:55" s="1" customFormat="1" ht="15" x14ac:dyDescent="0.25">
      <c r="A1158" s="1" t="s">
        <v>4602</v>
      </c>
      <c r="D1158" s="2"/>
      <c r="E1158" s="2"/>
      <c r="H1158" s="1" t="s">
        <v>481</v>
      </c>
      <c r="I1158" s="1" t="s">
        <v>2507</v>
      </c>
      <c r="J1158" s="1" t="s">
        <v>3011</v>
      </c>
      <c r="L1158" s="1" t="s">
        <v>2509</v>
      </c>
      <c r="M1158" s="18" t="s">
        <v>2511</v>
      </c>
      <c r="N1158" s="18"/>
      <c r="O1158" s="1" t="s">
        <v>2510</v>
      </c>
      <c r="P1158" s="1" t="s">
        <v>488</v>
      </c>
      <c r="Q1158" s="1" t="s">
        <v>296</v>
      </c>
      <c r="R1158" s="1">
        <v>95216</v>
      </c>
      <c r="AD1158" s="2"/>
      <c r="AE1158" s="3"/>
    </row>
    <row r="1159" spans="1:55" s="1" customFormat="1" ht="15" x14ac:dyDescent="0.25">
      <c r="A1159" s="1" t="s">
        <v>4602</v>
      </c>
      <c r="D1159" s="2"/>
      <c r="E1159" s="2"/>
      <c r="H1159" s="1" t="s">
        <v>3158</v>
      </c>
      <c r="I1159" s="1" t="s">
        <v>2515</v>
      </c>
      <c r="J1159" s="1" t="s">
        <v>2516</v>
      </c>
      <c r="M1159" s="18" t="s">
        <v>2517</v>
      </c>
      <c r="N1159" s="18"/>
      <c r="AB1159" s="1" t="s">
        <v>3189</v>
      </c>
      <c r="AD1159" s="2" t="s">
        <v>3598</v>
      </c>
      <c r="AE1159" s="3"/>
    </row>
    <row r="1160" spans="1:55" s="1" customFormat="1" ht="15" x14ac:dyDescent="0.25">
      <c r="A1160" s="2"/>
      <c r="D1160" s="2"/>
      <c r="E1160" s="2"/>
      <c r="H1160" s="1" t="s">
        <v>481</v>
      </c>
      <c r="I1160" s="1" t="s">
        <v>2518</v>
      </c>
      <c r="J1160" s="1" t="s">
        <v>4642</v>
      </c>
      <c r="M1160" s="18" t="s">
        <v>2519</v>
      </c>
      <c r="N1160" s="18"/>
      <c r="S1160" s="1" t="s">
        <v>4213</v>
      </c>
      <c r="AD1160" s="2"/>
      <c r="AE1160" s="3"/>
      <c r="AF1160" s="1" t="s">
        <v>2564</v>
      </c>
      <c r="BC1160" s="1">
        <f t="shared" ref="BC1160:BC1165" si="60">COUNTA(AG1160:BB1160)</f>
        <v>0</v>
      </c>
    </row>
    <row r="1161" spans="1:55" s="1" customFormat="1" ht="15" x14ac:dyDescent="0.25">
      <c r="A1161" s="6">
        <v>42656</v>
      </c>
      <c r="D1161" s="6">
        <v>42656</v>
      </c>
      <c r="E1161" s="2"/>
      <c r="H1161" s="1" t="s">
        <v>3158</v>
      </c>
      <c r="I1161" s="1" t="s">
        <v>3020</v>
      </c>
      <c r="J1161" s="1" t="s">
        <v>916</v>
      </c>
      <c r="L1161" s="1" t="s">
        <v>2520</v>
      </c>
      <c r="M1161" s="18" t="s">
        <v>2522</v>
      </c>
      <c r="N1161" s="18"/>
      <c r="O1161" s="1" t="s">
        <v>2521</v>
      </c>
      <c r="P1161" s="1" t="s">
        <v>924</v>
      </c>
      <c r="Q1161" s="1" t="s">
        <v>296</v>
      </c>
      <c r="R1161" s="1">
        <v>85255</v>
      </c>
      <c r="S1161" s="1" t="s">
        <v>4213</v>
      </c>
      <c r="AD1161" s="2" t="s">
        <v>3021</v>
      </c>
      <c r="AE1161" s="3" t="s">
        <v>3161</v>
      </c>
      <c r="AF1161" s="1" t="s">
        <v>2564</v>
      </c>
      <c r="BC1161" s="1">
        <f t="shared" si="60"/>
        <v>0</v>
      </c>
    </row>
    <row r="1162" spans="1:55" s="1" customFormat="1" ht="15" x14ac:dyDescent="0.25">
      <c r="A1162" s="8"/>
      <c r="D1162" s="6"/>
      <c r="E1162" s="2"/>
      <c r="F1162" s="2"/>
      <c r="H1162" s="1" t="s">
        <v>481</v>
      </c>
      <c r="I1162" s="1" t="s">
        <v>215</v>
      </c>
      <c r="J1162" s="1" t="s">
        <v>216</v>
      </c>
      <c r="M1162" s="18"/>
      <c r="N1162" s="18"/>
      <c r="AD1162" s="2"/>
      <c r="AE1162" s="3"/>
      <c r="AW1162" s="1" t="s">
        <v>3162</v>
      </c>
      <c r="BC1162" s="1">
        <f t="shared" si="60"/>
        <v>1</v>
      </c>
    </row>
    <row r="1163" spans="1:55" s="1" customFormat="1" ht="15" x14ac:dyDescent="0.25">
      <c r="A1163" s="8"/>
      <c r="D1163" s="6"/>
      <c r="E1163" s="2"/>
      <c r="F1163" s="2"/>
      <c r="H1163" s="1" t="s">
        <v>481</v>
      </c>
      <c r="I1163" s="1" t="s">
        <v>215</v>
      </c>
      <c r="J1163" s="1" t="s">
        <v>4578</v>
      </c>
      <c r="M1163" s="18"/>
      <c r="N1163" s="18"/>
      <c r="AD1163" s="2"/>
      <c r="AE1163" s="3"/>
      <c r="AW1163" s="1" t="s">
        <v>3162</v>
      </c>
      <c r="BC1163" s="1">
        <f t="shared" si="60"/>
        <v>1</v>
      </c>
    </row>
    <row r="1164" spans="1:55" s="1" customFormat="1" ht="15" x14ac:dyDescent="0.25">
      <c r="A1164" s="8"/>
      <c r="D1164" s="6"/>
      <c r="E1164" s="2"/>
      <c r="F1164" s="2"/>
      <c r="I1164" s="1" t="s">
        <v>225</v>
      </c>
      <c r="J1164" s="1" t="s">
        <v>3799</v>
      </c>
      <c r="M1164" s="18"/>
      <c r="N1164" s="18"/>
      <c r="AD1164" s="2"/>
      <c r="AE1164" s="3"/>
      <c r="AX1164" s="1" t="s">
        <v>3162</v>
      </c>
      <c r="BC1164" s="1">
        <f t="shared" si="60"/>
        <v>1</v>
      </c>
    </row>
    <row r="1165" spans="1:55" s="1" customFormat="1" ht="15" x14ac:dyDescent="0.25">
      <c r="A1165" s="8"/>
      <c r="D1165" s="6"/>
      <c r="E1165" s="2"/>
      <c r="F1165" s="2"/>
      <c r="H1165" s="1" t="s">
        <v>3158</v>
      </c>
      <c r="I1165" s="1" t="s">
        <v>2784</v>
      </c>
      <c r="J1165" s="1" t="s">
        <v>2785</v>
      </c>
      <c r="M1165" s="18"/>
      <c r="N1165" s="18"/>
      <c r="AD1165" s="2"/>
      <c r="AE1165" s="3"/>
      <c r="AP1165" s="1" t="s">
        <v>3162</v>
      </c>
      <c r="BC1165" s="1">
        <f t="shared" si="60"/>
        <v>1</v>
      </c>
    </row>
    <row r="1166" spans="1:55" s="1" customFormat="1" ht="15" x14ac:dyDescent="0.25">
      <c r="A1166" s="1" t="s">
        <v>4602</v>
      </c>
      <c r="D1166" s="2"/>
      <c r="E1166" s="2"/>
      <c r="H1166" s="1" t="s">
        <v>481</v>
      </c>
      <c r="I1166" s="1" t="s">
        <v>4428</v>
      </c>
      <c r="J1166" s="1" t="s">
        <v>786</v>
      </c>
      <c r="M1166" s="18" t="s">
        <v>830</v>
      </c>
      <c r="N1166" s="18"/>
      <c r="O1166" s="1" t="s">
        <v>831</v>
      </c>
      <c r="P1166" s="1" t="s">
        <v>4434</v>
      </c>
      <c r="Q1166" s="1" t="s">
        <v>4435</v>
      </c>
      <c r="R1166" s="1">
        <v>57301</v>
      </c>
      <c r="AB1166" s="1" t="s">
        <v>3175</v>
      </c>
      <c r="AC1166" s="1" t="s">
        <v>3161</v>
      </c>
      <c r="AD1166" s="2" t="s">
        <v>4429</v>
      </c>
      <c r="AE1166" s="3" t="s">
        <v>3161</v>
      </c>
      <c r="AF1166" s="1" t="s">
        <v>2388</v>
      </c>
    </row>
    <row r="1167" spans="1:55" s="1" customFormat="1" ht="15" x14ac:dyDescent="0.25">
      <c r="D1167" s="2"/>
      <c r="E1167" s="2"/>
      <c r="H1167" s="1" t="s">
        <v>3158</v>
      </c>
      <c r="I1167" s="1" t="s">
        <v>4946</v>
      </c>
      <c r="J1167" s="1" t="s">
        <v>2523</v>
      </c>
      <c r="M1167" s="18"/>
      <c r="N1167" s="18"/>
      <c r="AD1167" s="1" t="s">
        <v>2524</v>
      </c>
      <c r="AE1167" s="3" t="s">
        <v>3161</v>
      </c>
      <c r="AN1167" s="1" t="s">
        <v>3162</v>
      </c>
      <c r="BB1167" s="1" t="s">
        <v>3162</v>
      </c>
      <c r="BC1167" s="1">
        <f t="shared" ref="BC1167:BC1172" si="61">COUNTA(AG1167:BB1167)</f>
        <v>2</v>
      </c>
    </row>
    <row r="1168" spans="1:55" s="1" customFormat="1" ht="15" x14ac:dyDescent="0.25">
      <c r="A1168" s="1" t="s">
        <v>1708</v>
      </c>
      <c r="D1168" s="2"/>
      <c r="E1168" s="2"/>
      <c r="H1168" s="1" t="s">
        <v>481</v>
      </c>
      <c r="I1168" s="1" t="s">
        <v>1706</v>
      </c>
      <c r="J1168" s="1" t="s">
        <v>348</v>
      </c>
      <c r="M1168" s="18" t="s">
        <v>1707</v>
      </c>
      <c r="N1168" s="18"/>
      <c r="AE1168" s="3"/>
      <c r="BC1168" s="1">
        <f t="shared" si="61"/>
        <v>0</v>
      </c>
    </row>
    <row r="1169" spans="1:56" s="1" customFormat="1" ht="15" x14ac:dyDescent="0.25">
      <c r="D1169" s="2"/>
      <c r="E1169" s="2"/>
      <c r="H1169" s="1" t="s">
        <v>3158</v>
      </c>
      <c r="I1169" s="1" t="s">
        <v>2525</v>
      </c>
      <c r="J1169" s="1" t="s">
        <v>2526</v>
      </c>
      <c r="L1169" s="1" t="s">
        <v>486</v>
      </c>
      <c r="M1169" s="18" t="s">
        <v>3834</v>
      </c>
      <c r="N1169" s="18"/>
      <c r="O1169" s="1" t="s">
        <v>3833</v>
      </c>
      <c r="P1169" s="1" t="s">
        <v>488</v>
      </c>
      <c r="Q1169" s="1" t="s">
        <v>296</v>
      </c>
      <c r="R1169" s="1">
        <v>85209</v>
      </c>
      <c r="S1169" s="1" t="s">
        <v>4213</v>
      </c>
      <c r="AD1169" s="2"/>
      <c r="AE1169" s="3"/>
      <c r="AF1169" s="1" t="s">
        <v>2564</v>
      </c>
      <c r="BC1169" s="1">
        <f t="shared" si="61"/>
        <v>0</v>
      </c>
    </row>
    <row r="1170" spans="1:56" s="1" customFormat="1" ht="15" x14ac:dyDescent="0.25">
      <c r="D1170" s="2"/>
      <c r="E1170" s="2"/>
      <c r="H1170" s="1" t="s">
        <v>3158</v>
      </c>
      <c r="I1170" s="1" t="s">
        <v>3835</v>
      </c>
      <c r="J1170" s="1" t="s">
        <v>879</v>
      </c>
      <c r="L1170" s="1" t="s">
        <v>3836</v>
      </c>
      <c r="M1170" s="18" t="s">
        <v>3837</v>
      </c>
      <c r="N1170" s="18"/>
      <c r="P1170" s="1" t="s">
        <v>924</v>
      </c>
      <c r="Q1170" s="1" t="s">
        <v>296</v>
      </c>
      <c r="S1170" s="1" t="s">
        <v>4213</v>
      </c>
      <c r="AD1170" s="2"/>
      <c r="AE1170" s="3" t="s">
        <v>3161</v>
      </c>
      <c r="AF1170" s="1" t="s">
        <v>2564</v>
      </c>
      <c r="BC1170" s="1">
        <f t="shared" si="61"/>
        <v>0</v>
      </c>
    </row>
    <row r="1171" spans="1:56" s="1" customFormat="1" ht="15" x14ac:dyDescent="0.25">
      <c r="E1171" s="2"/>
      <c r="F1171" s="2"/>
      <c r="H1171" s="1" t="s">
        <v>3158</v>
      </c>
      <c r="I1171" s="1" t="s">
        <v>1293</v>
      </c>
      <c r="J1171" s="1" t="s">
        <v>1658</v>
      </c>
      <c r="L1171" s="1" t="s">
        <v>1982</v>
      </c>
      <c r="M1171" s="18" t="s">
        <v>1983</v>
      </c>
      <c r="N1171" s="18"/>
      <c r="O1171" s="1" t="s">
        <v>1986</v>
      </c>
      <c r="P1171" s="1" t="s">
        <v>4976</v>
      </c>
      <c r="Q1171" s="1" t="s">
        <v>4919</v>
      </c>
      <c r="R1171" s="1">
        <v>87122</v>
      </c>
      <c r="S1171" s="1" t="s">
        <v>4213</v>
      </c>
      <c r="AD1171" s="1" t="s">
        <v>3082</v>
      </c>
      <c r="AE1171" s="3"/>
      <c r="AF1171" s="1" t="s">
        <v>2388</v>
      </c>
      <c r="BC1171" s="1">
        <f t="shared" si="61"/>
        <v>0</v>
      </c>
    </row>
    <row r="1172" spans="1:56" s="1" customFormat="1" ht="15" x14ac:dyDescent="0.25">
      <c r="E1172" s="2"/>
      <c r="F1172" s="2"/>
      <c r="H1172" s="1" t="s">
        <v>481</v>
      </c>
      <c r="I1172" s="1" t="s">
        <v>1293</v>
      </c>
      <c r="J1172" s="1" t="s">
        <v>3082</v>
      </c>
      <c r="L1172" s="1" t="s">
        <v>1984</v>
      </c>
      <c r="M1172" s="18" t="s">
        <v>1985</v>
      </c>
      <c r="N1172" s="18"/>
      <c r="O1172" s="1" t="s">
        <v>1986</v>
      </c>
      <c r="P1172" s="1" t="s">
        <v>4976</v>
      </c>
      <c r="Q1172" s="1" t="s">
        <v>4919</v>
      </c>
      <c r="R1172" s="1">
        <v>87122</v>
      </c>
      <c r="S1172" s="1" t="s">
        <v>4213</v>
      </c>
      <c r="AD1172" s="1" t="s">
        <v>1658</v>
      </c>
      <c r="AE1172" s="3"/>
      <c r="AF1172" s="1" t="s">
        <v>2388</v>
      </c>
      <c r="BC1172" s="1">
        <f t="shared" si="61"/>
        <v>0</v>
      </c>
    </row>
    <row r="1173" spans="1:56" s="1" customFormat="1" ht="15" x14ac:dyDescent="0.25">
      <c r="A1173" s="1" t="s">
        <v>454</v>
      </c>
      <c r="D1173" s="6"/>
      <c r="E1173" s="2"/>
      <c r="G1173" s="1" t="s">
        <v>3162</v>
      </c>
      <c r="H1173" s="1" t="s">
        <v>481</v>
      </c>
      <c r="I1173" s="1" t="s">
        <v>1293</v>
      </c>
      <c r="J1173" s="1" t="s">
        <v>3816</v>
      </c>
      <c r="L1173" s="1" t="s">
        <v>1813</v>
      </c>
      <c r="M1173" s="18" t="s">
        <v>1814</v>
      </c>
      <c r="N1173" s="18"/>
      <c r="O1173" s="1" t="s">
        <v>2707</v>
      </c>
      <c r="P1173" s="1" t="s">
        <v>488</v>
      </c>
      <c r="Q1173" s="1" t="s">
        <v>296</v>
      </c>
      <c r="R1173" s="1">
        <v>85204</v>
      </c>
      <c r="S1173" s="1" t="s">
        <v>4213</v>
      </c>
      <c r="U1173" s="1">
        <v>1</v>
      </c>
      <c r="V1173" s="1" t="s">
        <v>3357</v>
      </c>
      <c r="X1173" s="1">
        <v>1</v>
      </c>
      <c r="AD1173" s="2"/>
      <c r="AE1173" s="3"/>
    </row>
    <row r="1174" spans="1:56" s="1" customFormat="1" ht="15" x14ac:dyDescent="0.25">
      <c r="D1174" s="2"/>
      <c r="E1174" s="2"/>
      <c r="H1174" s="1" t="s">
        <v>481</v>
      </c>
      <c r="I1174" s="1" t="s">
        <v>3838</v>
      </c>
      <c r="J1174" s="1" t="s">
        <v>3257</v>
      </c>
      <c r="L1174" s="1" t="s">
        <v>3839</v>
      </c>
      <c r="M1174" s="18"/>
      <c r="N1174" s="18"/>
      <c r="O1174" s="1" t="s">
        <v>3840</v>
      </c>
      <c r="P1174" s="1" t="s">
        <v>488</v>
      </c>
      <c r="Q1174" s="1" t="s">
        <v>296</v>
      </c>
      <c r="R1174" s="1">
        <v>85269</v>
      </c>
      <c r="Z1174" s="1" t="s">
        <v>297</v>
      </c>
      <c r="AB1174" s="1" t="s">
        <v>3196</v>
      </c>
      <c r="AC1174" s="1" t="s">
        <v>3189</v>
      </c>
      <c r="AD1174" s="2"/>
      <c r="AE1174" s="3"/>
      <c r="BC1174" s="1">
        <f t="shared" ref="BC1174:BC1180" si="62">COUNTA(AG1174:BB1174)</f>
        <v>0</v>
      </c>
    </row>
    <row r="1175" spans="1:56" s="1" customFormat="1" ht="15" hidden="1" x14ac:dyDescent="0.25">
      <c r="D1175" s="6"/>
      <c r="E1175" s="2"/>
      <c r="H1175" s="1" t="s">
        <v>3158</v>
      </c>
      <c r="I1175" s="1" t="s">
        <v>4470</v>
      </c>
      <c r="J1175" s="1" t="s">
        <v>4807</v>
      </c>
      <c r="M1175" s="18"/>
      <c r="N1175" s="18"/>
      <c r="BC1175" s="1">
        <f t="shared" si="62"/>
        <v>0</v>
      </c>
      <c r="BD1175" s="3"/>
    </row>
    <row r="1176" spans="1:56" s="1" customFormat="1" ht="15" hidden="1" x14ac:dyDescent="0.25">
      <c r="D1176" s="6"/>
      <c r="E1176" s="2"/>
      <c r="H1176" s="1" t="s">
        <v>481</v>
      </c>
      <c r="I1176" s="1" t="s">
        <v>4470</v>
      </c>
      <c r="J1176" s="1" t="s">
        <v>3816</v>
      </c>
      <c r="M1176" s="18"/>
      <c r="N1176" s="18"/>
      <c r="BC1176" s="1">
        <f t="shared" si="62"/>
        <v>0</v>
      </c>
      <c r="BD1176" s="3"/>
    </row>
    <row r="1177" spans="1:56" s="1" customFormat="1" ht="15" x14ac:dyDescent="0.25">
      <c r="D1177" s="2"/>
      <c r="E1177" s="2"/>
      <c r="I1177" s="1" t="s">
        <v>229</v>
      </c>
      <c r="J1177" s="1" t="s">
        <v>230</v>
      </c>
      <c r="M1177" s="18"/>
      <c r="N1177" s="18"/>
      <c r="AD1177" s="1" t="s">
        <v>228</v>
      </c>
      <c r="AE1177" s="3"/>
      <c r="AX1177" s="1" t="s">
        <v>3162</v>
      </c>
      <c r="AY1177" s="1" t="s">
        <v>3162</v>
      </c>
      <c r="BC1177" s="1">
        <f t="shared" si="62"/>
        <v>2</v>
      </c>
    </row>
    <row r="1178" spans="1:56" s="1" customFormat="1" ht="15" x14ac:dyDescent="0.25">
      <c r="D1178" s="2"/>
      <c r="E1178" s="2"/>
      <c r="G1178" s="1" t="s">
        <v>3161</v>
      </c>
      <c r="H1178" s="1" t="s">
        <v>3158</v>
      </c>
      <c r="I1178" s="1" t="s">
        <v>936</v>
      </c>
      <c r="J1178" s="1" t="s">
        <v>2124</v>
      </c>
      <c r="M1178" s="18" t="s">
        <v>937</v>
      </c>
      <c r="N1178" s="18"/>
      <c r="P1178" s="1" t="s">
        <v>924</v>
      </c>
      <c r="Q1178" s="1" t="s">
        <v>296</v>
      </c>
      <c r="S1178" s="1" t="s">
        <v>4712</v>
      </c>
      <c r="AD1178" s="2"/>
      <c r="AE1178" s="3"/>
      <c r="AF1178" s="1" t="s">
        <v>2568</v>
      </c>
      <c r="BC1178" s="1">
        <f t="shared" si="62"/>
        <v>0</v>
      </c>
    </row>
    <row r="1179" spans="1:56" s="1" customFormat="1" ht="15" x14ac:dyDescent="0.25">
      <c r="D1179" s="2"/>
      <c r="E1179" s="2"/>
      <c r="G1179" s="1" t="s">
        <v>3161</v>
      </c>
      <c r="H1179" s="1" t="s">
        <v>481</v>
      </c>
      <c r="I1179" s="1" t="s">
        <v>936</v>
      </c>
      <c r="J1179" s="1" t="s">
        <v>116</v>
      </c>
      <c r="M1179" s="18" t="s">
        <v>937</v>
      </c>
      <c r="N1179" s="18"/>
      <c r="P1179" s="1" t="s">
        <v>924</v>
      </c>
      <c r="Q1179" s="1" t="s">
        <v>296</v>
      </c>
      <c r="S1179" s="1" t="s">
        <v>4213</v>
      </c>
      <c r="AD1179" s="2"/>
      <c r="AE1179" s="3"/>
      <c r="AF1179" s="1" t="s">
        <v>2564</v>
      </c>
      <c r="BC1179" s="1">
        <f t="shared" si="62"/>
        <v>0</v>
      </c>
    </row>
    <row r="1180" spans="1:56" s="1" customFormat="1" ht="15" x14ac:dyDescent="0.25">
      <c r="E1180" s="2"/>
      <c r="F1180" s="2"/>
      <c r="G1180" s="1" t="s">
        <v>3162</v>
      </c>
      <c r="H1180" s="1" t="s">
        <v>3158</v>
      </c>
      <c r="I1180" s="1" t="s">
        <v>1660</v>
      </c>
      <c r="J1180" s="1" t="s">
        <v>1665</v>
      </c>
      <c r="L1180" s="1" t="s">
        <v>1661</v>
      </c>
      <c r="M1180" s="18" t="s">
        <v>1662</v>
      </c>
      <c r="N1180" s="18"/>
      <c r="O1180" s="1" t="s">
        <v>4752</v>
      </c>
      <c r="P1180" s="1" t="s">
        <v>3182</v>
      </c>
      <c r="Q1180" s="1" t="s">
        <v>296</v>
      </c>
      <c r="R1180" s="1">
        <v>85296</v>
      </c>
      <c r="S1180" s="1" t="s">
        <v>4213</v>
      </c>
      <c r="U1180" s="1">
        <v>1</v>
      </c>
      <c r="V1180" s="1" t="s">
        <v>2936</v>
      </c>
      <c r="AD1180" s="2"/>
      <c r="AE1180" s="3"/>
      <c r="AF1180" s="1" t="s">
        <v>2564</v>
      </c>
      <c r="BC1180" s="1">
        <f t="shared" si="62"/>
        <v>0</v>
      </c>
    </row>
    <row r="1181" spans="1:56" s="1" customFormat="1" ht="15" x14ac:dyDescent="0.25">
      <c r="A1181" s="1" t="s">
        <v>4812</v>
      </c>
      <c r="D1181" s="2"/>
      <c r="E1181" s="2"/>
      <c r="G1181" s="1" t="s">
        <v>3162</v>
      </c>
      <c r="H1181" s="1" t="s">
        <v>481</v>
      </c>
      <c r="I1181" s="1" t="s">
        <v>994</v>
      </c>
      <c r="J1181" s="1" t="s">
        <v>2152</v>
      </c>
      <c r="L1181" s="1" t="s">
        <v>996</v>
      </c>
      <c r="M1181" s="18" t="s">
        <v>995</v>
      </c>
      <c r="N1181" s="18"/>
      <c r="S1181" s="1" t="s">
        <v>4213</v>
      </c>
      <c r="AB1181" s="1" t="s">
        <v>3196</v>
      </c>
      <c r="AC1181" s="1" t="s">
        <v>3161</v>
      </c>
      <c r="AD1181" s="2"/>
      <c r="AE1181" s="3"/>
      <c r="AF1181" s="1" t="s">
        <v>2564</v>
      </c>
    </row>
    <row r="1182" spans="1:56" s="1" customFormat="1" ht="15" x14ac:dyDescent="0.25">
      <c r="D1182" s="2"/>
      <c r="E1182" s="2"/>
      <c r="H1182" s="1" t="s">
        <v>481</v>
      </c>
      <c r="I1182" s="1" t="s">
        <v>938</v>
      </c>
      <c r="J1182" s="1" t="s">
        <v>939</v>
      </c>
      <c r="L1182" s="1" t="s">
        <v>940</v>
      </c>
      <c r="M1182" s="18" t="s">
        <v>942</v>
      </c>
      <c r="N1182" s="18"/>
      <c r="O1182" s="1" t="s">
        <v>941</v>
      </c>
      <c r="P1182" s="1" t="s">
        <v>5031</v>
      </c>
      <c r="Q1182" s="1" t="s">
        <v>296</v>
      </c>
      <c r="R1182" s="1">
        <v>85220</v>
      </c>
      <c r="S1182" s="1" t="s">
        <v>4213</v>
      </c>
      <c r="AD1182" s="2"/>
      <c r="AE1182" s="3"/>
      <c r="AF1182" s="1" t="s">
        <v>2564</v>
      </c>
      <c r="BC1182" s="1">
        <f t="shared" ref="BC1182:BC1215" si="63">COUNTA(AG1182:BB1182)</f>
        <v>0</v>
      </c>
    </row>
    <row r="1183" spans="1:56" s="1" customFormat="1" ht="15" x14ac:dyDescent="0.25">
      <c r="D1183" s="2"/>
      <c r="E1183" s="2"/>
      <c r="H1183" s="1" t="s">
        <v>3158</v>
      </c>
      <c r="I1183" s="1" t="s">
        <v>943</v>
      </c>
      <c r="J1183" s="1" t="s">
        <v>944</v>
      </c>
      <c r="L1183" s="1" t="s">
        <v>945</v>
      </c>
      <c r="M1183" s="18" t="s">
        <v>947</v>
      </c>
      <c r="N1183" s="18"/>
      <c r="O1183" s="1" t="s">
        <v>946</v>
      </c>
      <c r="P1183" s="1" t="s">
        <v>488</v>
      </c>
      <c r="Q1183" s="1" t="s">
        <v>296</v>
      </c>
      <c r="R1183" s="1">
        <v>85209</v>
      </c>
      <c r="S1183" s="1" t="s">
        <v>4213</v>
      </c>
      <c r="AD1183" s="2"/>
      <c r="AE1183" s="3"/>
      <c r="AF1183" s="1" t="s">
        <v>2388</v>
      </c>
      <c r="BC1183" s="1">
        <f t="shared" si="63"/>
        <v>0</v>
      </c>
    </row>
    <row r="1184" spans="1:56" s="1" customFormat="1" ht="15" x14ac:dyDescent="0.25">
      <c r="D1184" s="2"/>
      <c r="E1184" s="2"/>
      <c r="G1184" s="1" t="s">
        <v>3161</v>
      </c>
      <c r="H1184" s="1" t="s">
        <v>3158</v>
      </c>
      <c r="I1184" s="1" t="s">
        <v>948</v>
      </c>
      <c r="J1184" s="1" t="s">
        <v>3799</v>
      </c>
      <c r="L1184" s="1" t="s">
        <v>949</v>
      </c>
      <c r="M1184" s="18" t="s">
        <v>519</v>
      </c>
      <c r="N1184" s="18"/>
      <c r="O1184" s="1" t="s">
        <v>950</v>
      </c>
      <c r="P1184" s="1" t="s">
        <v>488</v>
      </c>
      <c r="Q1184" s="1" t="s">
        <v>296</v>
      </c>
      <c r="R1184" s="1">
        <v>85208</v>
      </c>
      <c r="S1184" s="1" t="s">
        <v>4213</v>
      </c>
      <c r="AB1184" s="1" t="s">
        <v>3196</v>
      </c>
      <c r="AC1184" s="1" t="s">
        <v>3161</v>
      </c>
      <c r="AD1184" s="2" t="s">
        <v>520</v>
      </c>
      <c r="AE1184" s="3" t="s">
        <v>3161</v>
      </c>
      <c r="AF1184" s="1" t="s">
        <v>2388</v>
      </c>
      <c r="AP1184" s="1" t="s">
        <v>3162</v>
      </c>
      <c r="AW1184" s="1" t="s">
        <v>3162</v>
      </c>
      <c r="BC1184" s="1">
        <f t="shared" si="63"/>
        <v>2</v>
      </c>
    </row>
    <row r="1185" spans="1:59" s="1" customFormat="1" ht="15" x14ac:dyDescent="0.25">
      <c r="D1185" s="2"/>
      <c r="E1185" s="2"/>
      <c r="G1185" s="1" t="s">
        <v>3161</v>
      </c>
      <c r="H1185" s="1" t="s">
        <v>481</v>
      </c>
      <c r="I1185" s="1" t="s">
        <v>998</v>
      </c>
      <c r="J1185" s="1" t="s">
        <v>951</v>
      </c>
      <c r="L1185" s="1" t="s">
        <v>727</v>
      </c>
      <c r="M1185" s="18" t="s">
        <v>999</v>
      </c>
      <c r="N1185" s="18"/>
      <c r="O1185" s="1" t="s">
        <v>1929</v>
      </c>
      <c r="P1185" s="1" t="s">
        <v>488</v>
      </c>
      <c r="Q1185" s="1" t="s">
        <v>296</v>
      </c>
      <c r="R1185" s="1">
        <v>85209</v>
      </c>
      <c r="S1185" s="1" t="s">
        <v>4213</v>
      </c>
      <c r="AB1185" s="1" t="s">
        <v>3196</v>
      </c>
      <c r="AC1185" s="1" t="s">
        <v>3161</v>
      </c>
      <c r="AD1185" s="2" t="s">
        <v>3106</v>
      </c>
      <c r="AE1185" s="3"/>
      <c r="AF1185" s="1" t="s">
        <v>2388</v>
      </c>
      <c r="AK1185" s="1" t="s">
        <v>3162</v>
      </c>
      <c r="AL1185" s="1" t="s">
        <v>3162</v>
      </c>
      <c r="AP1185" s="1" t="s">
        <v>3162</v>
      </c>
      <c r="AQ1185" s="1" t="s">
        <v>3162</v>
      </c>
      <c r="AR1185" s="1" t="s">
        <v>3162</v>
      </c>
      <c r="AS1185" s="1" t="s">
        <v>3162</v>
      </c>
      <c r="AT1185" s="1" t="s">
        <v>3158</v>
      </c>
      <c r="AU1185" s="1" t="s">
        <v>3162</v>
      </c>
      <c r="AW1185" s="1" t="s">
        <v>3162</v>
      </c>
      <c r="AX1185" s="1" t="s">
        <v>3162</v>
      </c>
      <c r="AY1185" s="1" t="s">
        <v>3162</v>
      </c>
      <c r="AZ1185" s="1" t="s">
        <v>3162</v>
      </c>
      <c r="BA1185" s="1" t="s">
        <v>3162</v>
      </c>
      <c r="BB1185" s="1" t="s">
        <v>3162</v>
      </c>
      <c r="BC1185" s="1">
        <f t="shared" si="63"/>
        <v>14</v>
      </c>
    </row>
    <row r="1186" spans="1:59" s="1" customFormat="1" ht="15" x14ac:dyDescent="0.25">
      <c r="D1186" s="2"/>
      <c r="E1186" s="2"/>
      <c r="H1186" s="1" t="s">
        <v>3158</v>
      </c>
      <c r="I1186" s="1" t="s">
        <v>521</v>
      </c>
      <c r="J1186" s="1" t="s">
        <v>522</v>
      </c>
      <c r="L1186" s="1" t="s">
        <v>523</v>
      </c>
      <c r="M1186" s="18" t="s">
        <v>4939</v>
      </c>
      <c r="N1186" s="18"/>
      <c r="O1186" s="1" t="s">
        <v>524</v>
      </c>
      <c r="P1186" s="1" t="s">
        <v>650</v>
      </c>
      <c r="Q1186" s="1" t="s">
        <v>296</v>
      </c>
      <c r="R1186" s="1">
        <v>85225</v>
      </c>
      <c r="AD1186" s="2"/>
      <c r="AE1186" s="3"/>
      <c r="BC1186" s="1">
        <f t="shared" si="63"/>
        <v>0</v>
      </c>
    </row>
    <row r="1187" spans="1:59" s="1" customFormat="1" ht="15" x14ac:dyDescent="0.25">
      <c r="A1187" s="8"/>
      <c r="D1187" s="2"/>
      <c r="E1187" s="2"/>
      <c r="H1187" s="1" t="s">
        <v>3158</v>
      </c>
      <c r="I1187" s="1" t="s">
        <v>3271</v>
      </c>
      <c r="J1187" s="1" t="s">
        <v>3270</v>
      </c>
      <c r="M1187" s="18"/>
      <c r="N1187" s="18"/>
      <c r="AD1187" s="2"/>
      <c r="AE1187" s="3"/>
      <c r="AG1187" s="1" t="s">
        <v>3162</v>
      </c>
      <c r="BC1187" s="1">
        <f t="shared" si="63"/>
        <v>1</v>
      </c>
    </row>
    <row r="1188" spans="1:59" s="1" customFormat="1" ht="15" x14ac:dyDescent="0.25">
      <c r="D1188" s="2"/>
      <c r="E1188" s="2"/>
      <c r="G1188" s="1" t="s">
        <v>3161</v>
      </c>
      <c r="H1188" s="1" t="s">
        <v>481</v>
      </c>
      <c r="I1188" s="1" t="s">
        <v>5057</v>
      </c>
      <c r="J1188" s="1" t="s">
        <v>5058</v>
      </c>
      <c r="L1188" s="1" t="s">
        <v>5059</v>
      </c>
      <c r="M1188" s="18"/>
      <c r="N1188" s="18"/>
      <c r="O1188" s="1" t="s">
        <v>5060</v>
      </c>
      <c r="P1188" s="1" t="s">
        <v>488</v>
      </c>
      <c r="Q1188" s="1" t="s">
        <v>296</v>
      </c>
      <c r="R1188" s="1">
        <v>85205</v>
      </c>
      <c r="AD1188" s="2"/>
      <c r="AE1188" s="3" t="s">
        <v>3161</v>
      </c>
      <c r="BC1188" s="1">
        <f t="shared" si="63"/>
        <v>0</v>
      </c>
    </row>
    <row r="1189" spans="1:59" s="1" customFormat="1" ht="15" x14ac:dyDescent="0.25">
      <c r="D1189" s="2"/>
      <c r="E1189" s="2"/>
      <c r="H1189" s="1" t="s">
        <v>481</v>
      </c>
      <c r="I1189" s="1" t="s">
        <v>208</v>
      </c>
      <c r="J1189" s="1" t="s">
        <v>209</v>
      </c>
      <c r="M1189" s="18"/>
      <c r="N1189" s="18"/>
      <c r="AD1189" s="2"/>
      <c r="AE1189" s="3"/>
      <c r="AW1189" s="1" t="s">
        <v>3162</v>
      </c>
      <c r="BC1189" s="1">
        <f t="shared" si="63"/>
        <v>1</v>
      </c>
    </row>
    <row r="1190" spans="1:59" s="1" customFormat="1" ht="15" x14ac:dyDescent="0.25">
      <c r="D1190" s="2"/>
      <c r="E1190" s="2"/>
      <c r="H1190" s="1" t="s">
        <v>3158</v>
      </c>
      <c r="I1190" s="1" t="s">
        <v>208</v>
      </c>
      <c r="J1190" s="1" t="s">
        <v>4333</v>
      </c>
      <c r="M1190" s="18"/>
      <c r="N1190" s="18"/>
      <c r="AD1190" s="2"/>
      <c r="AE1190" s="3"/>
      <c r="AW1190" s="1" t="s">
        <v>3162</v>
      </c>
      <c r="BC1190" s="1">
        <f t="shared" si="63"/>
        <v>1</v>
      </c>
    </row>
    <row r="1191" spans="1:59" s="1" customFormat="1" ht="15" x14ac:dyDescent="0.25">
      <c r="D1191" s="2"/>
      <c r="E1191" s="2"/>
      <c r="H1191" s="1" t="s">
        <v>3158</v>
      </c>
      <c r="I1191" s="1" t="s">
        <v>1930</v>
      </c>
      <c r="J1191" s="1" t="s">
        <v>3159</v>
      </c>
      <c r="M1191" s="18"/>
      <c r="N1191" s="18"/>
      <c r="AD1191" s="2"/>
      <c r="AE1191" s="3"/>
      <c r="AM1191" s="1" t="s">
        <v>3162</v>
      </c>
      <c r="BB1191" s="1" t="s">
        <v>3162</v>
      </c>
      <c r="BC1191" s="1">
        <f t="shared" si="63"/>
        <v>2</v>
      </c>
    </row>
    <row r="1192" spans="1:59" s="1" customFormat="1" ht="15" x14ac:dyDescent="0.25">
      <c r="D1192" s="2"/>
      <c r="E1192" s="2"/>
      <c r="G1192" s="1" t="s">
        <v>3161</v>
      </c>
      <c r="H1192" s="1" t="s">
        <v>481</v>
      </c>
      <c r="I1192" s="1" t="s">
        <v>1930</v>
      </c>
      <c r="J1192" s="1" t="s">
        <v>1931</v>
      </c>
      <c r="L1192" s="1" t="s">
        <v>1933</v>
      </c>
      <c r="M1192" s="18" t="s">
        <v>1932</v>
      </c>
      <c r="N1192" s="18"/>
      <c r="O1192" s="1" t="s">
        <v>1934</v>
      </c>
      <c r="P1192" s="1" t="s">
        <v>1935</v>
      </c>
      <c r="Q1192" s="1" t="s">
        <v>1936</v>
      </c>
      <c r="R1192" s="1">
        <v>56537</v>
      </c>
      <c r="S1192" s="1" t="s">
        <v>4213</v>
      </c>
      <c r="AD1192" s="2" t="s">
        <v>4625</v>
      </c>
      <c r="AE1192" s="3" t="s">
        <v>3161</v>
      </c>
      <c r="AF1192" s="1" t="s">
        <v>2388</v>
      </c>
      <c r="AM1192" s="1" t="s">
        <v>3162</v>
      </c>
      <c r="BB1192" s="1" t="s">
        <v>3162</v>
      </c>
      <c r="BC1192" s="1">
        <f t="shared" si="63"/>
        <v>2</v>
      </c>
      <c r="BF1192" s="1" t="s">
        <v>4712</v>
      </c>
      <c r="BG1192" s="1" t="s">
        <v>4712</v>
      </c>
    </row>
    <row r="1193" spans="1:59" s="1" customFormat="1" ht="15" x14ac:dyDescent="0.25">
      <c r="D1193" s="2"/>
      <c r="E1193" s="2"/>
      <c r="H1193" s="1" t="s">
        <v>481</v>
      </c>
      <c r="I1193" s="1" t="s">
        <v>3879</v>
      </c>
      <c r="J1193" s="1" t="s">
        <v>4714</v>
      </c>
      <c r="L1193" s="1" t="s">
        <v>3877</v>
      </c>
      <c r="M1193" s="18"/>
      <c r="N1193" s="18"/>
      <c r="AB1193" s="1" t="s">
        <v>3175</v>
      </c>
      <c r="AC1193" s="1" t="s">
        <v>4828</v>
      </c>
      <c r="AD1193" s="2" t="s">
        <v>3875</v>
      </c>
      <c r="AE1193" s="3" t="s">
        <v>3161</v>
      </c>
      <c r="BC1193" s="1">
        <f t="shared" si="63"/>
        <v>0</v>
      </c>
    </row>
    <row r="1194" spans="1:59" s="1" customFormat="1" ht="15" x14ac:dyDescent="0.25">
      <c r="A1194" s="8"/>
      <c r="D1194" s="6"/>
      <c r="E1194" s="2"/>
      <c r="F1194" s="2"/>
      <c r="H1194" s="1" t="s">
        <v>481</v>
      </c>
      <c r="I1194" s="1" t="s">
        <v>3296</v>
      </c>
      <c r="J1194" s="1" t="s">
        <v>116</v>
      </c>
      <c r="M1194" s="18"/>
      <c r="N1194" s="18"/>
      <c r="AD1194" s="2" t="s">
        <v>4412</v>
      </c>
      <c r="AE1194" s="3"/>
      <c r="AJ1194" s="1" t="s">
        <v>3162</v>
      </c>
      <c r="AM1194" s="1" t="s">
        <v>3162</v>
      </c>
      <c r="AW1194" s="1" t="s">
        <v>3162</v>
      </c>
      <c r="AY1194" s="1" t="s">
        <v>3162</v>
      </c>
      <c r="BC1194" s="1">
        <f t="shared" si="63"/>
        <v>4</v>
      </c>
    </row>
    <row r="1195" spans="1:59" s="1" customFormat="1" ht="15" x14ac:dyDescent="0.25">
      <c r="D1195" s="6"/>
      <c r="E1195" s="2"/>
      <c r="H1195" s="1" t="s">
        <v>283</v>
      </c>
      <c r="I1195" s="1" t="s">
        <v>5070</v>
      </c>
      <c r="J1195" s="1" t="s">
        <v>4593</v>
      </c>
      <c r="L1195" s="1" t="s">
        <v>5071</v>
      </c>
      <c r="M1195" s="18" t="s">
        <v>4619</v>
      </c>
      <c r="N1195" s="18"/>
      <c r="O1195" s="1" t="s">
        <v>3671</v>
      </c>
      <c r="P1195" s="1" t="s">
        <v>488</v>
      </c>
      <c r="Q1195" s="1" t="s">
        <v>296</v>
      </c>
      <c r="R1195" s="1">
        <v>85205</v>
      </c>
      <c r="S1195" s="1" t="s">
        <v>4213</v>
      </c>
      <c r="AD1195" s="2"/>
      <c r="AE1195" s="3"/>
      <c r="BC1195" s="1">
        <f t="shared" si="63"/>
        <v>0</v>
      </c>
    </row>
    <row r="1196" spans="1:59" s="1" customFormat="1" ht="15" x14ac:dyDescent="0.25">
      <c r="D1196" s="2"/>
      <c r="E1196" s="2"/>
      <c r="I1196" s="1" t="s">
        <v>1389</v>
      </c>
      <c r="J1196" s="1" t="s">
        <v>3471</v>
      </c>
      <c r="M1196" s="18"/>
      <c r="N1196" s="18"/>
      <c r="AD1196" s="2"/>
      <c r="AE1196" s="3"/>
      <c r="AV1196" s="1" t="s">
        <v>3162</v>
      </c>
      <c r="AW1196" s="1" t="s">
        <v>3162</v>
      </c>
      <c r="BC1196" s="1">
        <f t="shared" si="63"/>
        <v>2</v>
      </c>
    </row>
    <row r="1197" spans="1:59" s="1" customFormat="1" ht="15" x14ac:dyDescent="0.25">
      <c r="D1197" s="2"/>
      <c r="E1197" s="2"/>
      <c r="H1197" s="1" t="s">
        <v>3158</v>
      </c>
      <c r="I1197" s="1" t="s">
        <v>4829</v>
      </c>
      <c r="J1197" s="1" t="s">
        <v>4341</v>
      </c>
      <c r="L1197" s="1" t="s">
        <v>4830</v>
      </c>
      <c r="M1197" s="18" t="s">
        <v>4832</v>
      </c>
      <c r="N1197" s="18"/>
      <c r="O1197" s="1" t="s">
        <v>4831</v>
      </c>
      <c r="P1197" s="1" t="s">
        <v>488</v>
      </c>
      <c r="Q1197" s="1" t="s">
        <v>296</v>
      </c>
      <c r="R1197" s="1">
        <v>85209</v>
      </c>
      <c r="S1197" s="1" t="s">
        <v>4213</v>
      </c>
      <c r="AD1197" s="2"/>
      <c r="AE1197" s="3"/>
      <c r="AF1197" s="1" t="s">
        <v>2388</v>
      </c>
      <c r="BC1197" s="1">
        <f t="shared" si="63"/>
        <v>0</v>
      </c>
    </row>
    <row r="1198" spans="1:59" s="1" customFormat="1" ht="15" x14ac:dyDescent="0.25">
      <c r="D1198" s="2"/>
      <c r="E1198" s="2"/>
      <c r="H1198" s="1" t="s">
        <v>3158</v>
      </c>
      <c r="I1198" s="1" t="s">
        <v>211</v>
      </c>
      <c r="J1198" s="1" t="s">
        <v>565</v>
      </c>
      <c r="M1198" s="18"/>
      <c r="N1198" s="18"/>
      <c r="AD1198" s="2"/>
      <c r="AE1198" s="3"/>
      <c r="AV1198" s="1" t="s">
        <v>3162</v>
      </c>
      <c r="AW1198" s="1" t="s">
        <v>3162</v>
      </c>
      <c r="AX1198" s="1" t="s">
        <v>3162</v>
      </c>
      <c r="BC1198" s="1">
        <f t="shared" si="63"/>
        <v>3</v>
      </c>
    </row>
    <row r="1199" spans="1:59" s="1" customFormat="1" ht="15" x14ac:dyDescent="0.25">
      <c r="D1199" s="2"/>
      <c r="E1199" s="2"/>
      <c r="H1199" s="1" t="s">
        <v>481</v>
      </c>
      <c r="I1199" s="1" t="s">
        <v>4528</v>
      </c>
      <c r="J1199" s="1" t="s">
        <v>4537</v>
      </c>
      <c r="M1199" s="18"/>
      <c r="N1199" s="18"/>
      <c r="AD1199" s="1" t="s">
        <v>3313</v>
      </c>
      <c r="AE1199" s="3"/>
      <c r="BC1199" s="1">
        <f t="shared" si="63"/>
        <v>0</v>
      </c>
    </row>
    <row r="1200" spans="1:59" s="1" customFormat="1" ht="15" x14ac:dyDescent="0.25">
      <c r="A1200" s="6">
        <v>42747</v>
      </c>
      <c r="D1200" s="6">
        <v>42747</v>
      </c>
      <c r="E1200" s="2"/>
      <c r="G1200" s="1" t="s">
        <v>3161</v>
      </c>
      <c r="H1200" s="1" t="s">
        <v>481</v>
      </c>
      <c r="I1200" s="1" t="s">
        <v>4656</v>
      </c>
      <c r="J1200" s="1" t="s">
        <v>4833</v>
      </c>
      <c r="L1200" s="1" t="s">
        <v>4834</v>
      </c>
      <c r="M1200" s="18" t="s">
        <v>607</v>
      </c>
      <c r="N1200" s="18"/>
      <c r="O1200" s="1" t="s">
        <v>3581</v>
      </c>
      <c r="P1200" s="1" t="s">
        <v>4836</v>
      </c>
      <c r="Q1200" s="1" t="s">
        <v>4435</v>
      </c>
      <c r="R1200" s="1">
        <v>57104</v>
      </c>
      <c r="S1200" s="1" t="s">
        <v>4213</v>
      </c>
      <c r="AB1200" s="1" t="s">
        <v>3175</v>
      </c>
      <c r="AC1200" s="1" t="s">
        <v>3161</v>
      </c>
      <c r="AD1200" s="2" t="s">
        <v>1232</v>
      </c>
      <c r="AE1200" s="3" t="s">
        <v>3161</v>
      </c>
      <c r="AF1200" s="1" t="s">
        <v>2388</v>
      </c>
      <c r="BC1200" s="1">
        <f t="shared" si="63"/>
        <v>0</v>
      </c>
    </row>
    <row r="1201" spans="1:55" s="1" customFormat="1" ht="15" x14ac:dyDescent="0.25">
      <c r="D1201" s="2"/>
      <c r="E1201" s="2"/>
      <c r="I1201" s="1" t="s">
        <v>3280</v>
      </c>
      <c r="J1201" s="1" t="s">
        <v>4970</v>
      </c>
      <c r="M1201" s="18"/>
      <c r="N1201" s="18"/>
      <c r="AE1201" s="3"/>
      <c r="AH1201" s="1" t="s">
        <v>3162</v>
      </c>
      <c r="BC1201" s="1">
        <f t="shared" si="63"/>
        <v>1</v>
      </c>
    </row>
    <row r="1202" spans="1:55" s="1" customFormat="1" ht="15" x14ac:dyDescent="0.25">
      <c r="D1202" s="2"/>
      <c r="E1202" s="2"/>
      <c r="H1202" s="1" t="s">
        <v>481</v>
      </c>
      <c r="I1202" s="1" t="s">
        <v>1379</v>
      </c>
      <c r="J1202" s="1" t="s">
        <v>5150</v>
      </c>
      <c r="M1202" s="18"/>
      <c r="N1202" s="18"/>
      <c r="AD1202" s="2"/>
      <c r="AE1202" s="3"/>
      <c r="AT1202" s="1" t="s">
        <v>3162</v>
      </c>
      <c r="BC1202" s="1">
        <f t="shared" si="63"/>
        <v>1</v>
      </c>
    </row>
    <row r="1203" spans="1:55" s="1" customFormat="1" ht="15" x14ac:dyDescent="0.25">
      <c r="D1203" s="2"/>
      <c r="E1203" s="2"/>
      <c r="H1203" s="1" t="s">
        <v>481</v>
      </c>
      <c r="I1203" s="1" t="s">
        <v>456</v>
      </c>
      <c r="J1203" s="1" t="s">
        <v>3082</v>
      </c>
      <c r="L1203" s="1" t="s">
        <v>608</v>
      </c>
      <c r="M1203" s="18" t="s">
        <v>968</v>
      </c>
      <c r="N1203" s="18"/>
      <c r="O1203" s="1" t="s">
        <v>609</v>
      </c>
      <c r="P1203" s="1" t="s">
        <v>488</v>
      </c>
      <c r="Q1203" s="1" t="s">
        <v>296</v>
      </c>
      <c r="R1203" s="1">
        <v>85205</v>
      </c>
      <c r="S1203" s="1" t="s">
        <v>4213</v>
      </c>
      <c r="AB1203" s="1" t="s">
        <v>3175</v>
      </c>
      <c r="AC1203" s="1" t="s">
        <v>3161</v>
      </c>
      <c r="AD1203" s="2" t="s">
        <v>620</v>
      </c>
      <c r="AE1203" s="3" t="s">
        <v>3161</v>
      </c>
      <c r="AF1203" s="1" t="s">
        <v>2388</v>
      </c>
      <c r="BC1203" s="1">
        <f t="shared" si="63"/>
        <v>0</v>
      </c>
    </row>
    <row r="1204" spans="1:55" s="1" customFormat="1" ht="15" x14ac:dyDescent="0.25">
      <c r="D1204" s="2"/>
      <c r="E1204" s="2"/>
      <c r="H1204" s="1" t="s">
        <v>3158</v>
      </c>
      <c r="I1204" s="1" t="s">
        <v>969</v>
      </c>
      <c r="J1204" s="1" t="s">
        <v>4297</v>
      </c>
      <c r="M1204" s="18"/>
      <c r="N1204" s="18"/>
      <c r="AB1204" s="1" t="s">
        <v>3175</v>
      </c>
      <c r="AC1204" s="1" t="s">
        <v>970</v>
      </c>
      <c r="AD1204" s="2" t="s">
        <v>971</v>
      </c>
      <c r="AE1204" s="3"/>
      <c r="BC1204" s="1">
        <f t="shared" si="63"/>
        <v>0</v>
      </c>
    </row>
    <row r="1205" spans="1:55" s="1" customFormat="1" ht="15" x14ac:dyDescent="0.25">
      <c r="D1205" s="2"/>
      <c r="E1205" s="2"/>
      <c r="H1205" s="1" t="s">
        <v>3158</v>
      </c>
      <c r="I1205" s="1" t="s">
        <v>972</v>
      </c>
      <c r="J1205" s="1" t="s">
        <v>975</v>
      </c>
      <c r="L1205" s="1" t="s">
        <v>976</v>
      </c>
      <c r="M1205" s="18"/>
      <c r="N1205" s="18"/>
      <c r="O1205" s="1" t="s">
        <v>2660</v>
      </c>
      <c r="P1205" s="1" t="s">
        <v>488</v>
      </c>
      <c r="Q1205" s="1" t="s">
        <v>296</v>
      </c>
      <c r="R1205" s="1">
        <v>85209</v>
      </c>
      <c r="AD1205" s="2"/>
      <c r="AE1205" s="3"/>
      <c r="BC1205" s="1">
        <f t="shared" si="63"/>
        <v>0</v>
      </c>
    </row>
    <row r="1206" spans="1:55" s="1" customFormat="1" ht="15" x14ac:dyDescent="0.25">
      <c r="D1206" s="2"/>
      <c r="E1206" s="2"/>
      <c r="H1206" s="1" t="s">
        <v>3158</v>
      </c>
      <c r="I1206" s="1" t="s">
        <v>2047</v>
      </c>
      <c r="J1206" s="1" t="s">
        <v>2048</v>
      </c>
      <c r="M1206" s="18"/>
      <c r="N1206" s="18"/>
      <c r="AD1206" s="2"/>
      <c r="AE1206" s="3"/>
      <c r="AS1206" s="1" t="s">
        <v>3162</v>
      </c>
      <c r="BC1206" s="1">
        <f t="shared" si="63"/>
        <v>1</v>
      </c>
    </row>
    <row r="1207" spans="1:55" s="1" customFormat="1" ht="15" x14ac:dyDescent="0.25">
      <c r="D1207" s="2"/>
      <c r="E1207" s="2"/>
      <c r="H1207" s="1" t="s">
        <v>481</v>
      </c>
      <c r="I1207" s="1" t="s">
        <v>2047</v>
      </c>
      <c r="J1207" s="1" t="s">
        <v>5004</v>
      </c>
      <c r="M1207" s="18"/>
      <c r="N1207" s="18"/>
      <c r="AD1207" s="2"/>
      <c r="AE1207" s="3"/>
      <c r="AS1207" s="1" t="s">
        <v>3162</v>
      </c>
      <c r="BC1207" s="1">
        <f t="shared" si="63"/>
        <v>1</v>
      </c>
    </row>
    <row r="1208" spans="1:55" s="1" customFormat="1" ht="15" x14ac:dyDescent="0.25">
      <c r="E1208" s="2"/>
      <c r="H1208" s="1" t="s">
        <v>3158</v>
      </c>
      <c r="I1208" s="1" t="s">
        <v>1941</v>
      </c>
      <c r="J1208" s="1" t="s">
        <v>2222</v>
      </c>
      <c r="M1208" s="18"/>
      <c r="N1208" s="18"/>
      <c r="AD1208" s="2"/>
      <c r="AE1208" s="3"/>
      <c r="AT1208" s="1" t="s">
        <v>3162</v>
      </c>
      <c r="BC1208" s="1">
        <f t="shared" si="63"/>
        <v>1</v>
      </c>
    </row>
    <row r="1209" spans="1:55" s="1" customFormat="1" ht="15" x14ac:dyDescent="0.25">
      <c r="E1209" s="2"/>
      <c r="G1209" s="1" t="s">
        <v>3161</v>
      </c>
      <c r="H1209" s="1" t="s">
        <v>481</v>
      </c>
      <c r="I1209" s="1" t="s">
        <v>1941</v>
      </c>
      <c r="J1209" s="1" t="s">
        <v>1942</v>
      </c>
      <c r="L1209" s="1" t="s">
        <v>1943</v>
      </c>
      <c r="M1209" s="18"/>
      <c r="N1209" s="18"/>
      <c r="O1209" s="1" t="s">
        <v>1944</v>
      </c>
      <c r="P1209" s="1" t="s">
        <v>1945</v>
      </c>
      <c r="Q1209" s="1" t="s">
        <v>1946</v>
      </c>
      <c r="R1209" s="1">
        <v>54758</v>
      </c>
      <c r="AB1209" s="1" t="s">
        <v>3196</v>
      </c>
      <c r="AC1209" s="1" t="s">
        <v>3189</v>
      </c>
      <c r="AD1209" s="2" t="s">
        <v>3064</v>
      </c>
      <c r="AE1209" s="3" t="s">
        <v>3161</v>
      </c>
      <c r="AT1209" s="1" t="s">
        <v>3162</v>
      </c>
      <c r="BC1209" s="1">
        <f t="shared" si="63"/>
        <v>1</v>
      </c>
    </row>
    <row r="1210" spans="1:55" s="1" customFormat="1" ht="15" x14ac:dyDescent="0.25">
      <c r="E1210" s="2"/>
      <c r="H1210" s="1" t="s">
        <v>481</v>
      </c>
      <c r="I1210" s="1" t="s">
        <v>3283</v>
      </c>
      <c r="J1210" s="1" t="s">
        <v>3178</v>
      </c>
      <c r="M1210" s="18"/>
      <c r="N1210" s="18"/>
      <c r="AD1210" s="2"/>
      <c r="AE1210" s="3"/>
      <c r="AH1210" s="1" t="s">
        <v>3162</v>
      </c>
      <c r="AI1210" s="1" t="s">
        <v>3162</v>
      </c>
      <c r="BC1210" s="1">
        <f t="shared" si="63"/>
        <v>2</v>
      </c>
    </row>
    <row r="1211" spans="1:55" s="1" customFormat="1" ht="15" x14ac:dyDescent="0.25">
      <c r="D1211" s="2"/>
      <c r="E1211" s="2"/>
      <c r="H1211" s="1" t="s">
        <v>3158</v>
      </c>
      <c r="I1211" s="1" t="s">
        <v>977</v>
      </c>
      <c r="J1211" s="1" t="s">
        <v>978</v>
      </c>
      <c r="L1211" s="1" t="s">
        <v>3863</v>
      </c>
      <c r="M1211" s="18" t="s">
        <v>3865</v>
      </c>
      <c r="N1211" s="18"/>
      <c r="O1211" s="1" t="s">
        <v>3864</v>
      </c>
      <c r="P1211" s="1" t="s">
        <v>488</v>
      </c>
      <c r="Q1211" s="1" t="s">
        <v>296</v>
      </c>
      <c r="R1211" s="1">
        <v>85209</v>
      </c>
      <c r="S1211" s="1" t="s">
        <v>4712</v>
      </c>
      <c r="AB1211" s="2"/>
      <c r="AC1211" s="3"/>
      <c r="BC1211" s="1">
        <f t="shared" si="63"/>
        <v>0</v>
      </c>
    </row>
    <row r="1212" spans="1:55" s="1" customFormat="1" ht="15" x14ac:dyDescent="0.25">
      <c r="D1212" s="2"/>
      <c r="E1212" s="2"/>
      <c r="G1212" s="1" t="s">
        <v>3161</v>
      </c>
      <c r="H1212" s="1" t="s">
        <v>3158</v>
      </c>
      <c r="I1212" s="1" t="s">
        <v>1659</v>
      </c>
      <c r="J1212" s="1" t="s">
        <v>1425</v>
      </c>
      <c r="L1212" s="1" t="s">
        <v>2164</v>
      </c>
      <c r="M1212" s="18" t="s">
        <v>2165</v>
      </c>
      <c r="N1212" s="18"/>
      <c r="O1212" s="1" t="s">
        <v>5061</v>
      </c>
      <c r="P1212" s="1" t="s">
        <v>488</v>
      </c>
      <c r="Q1212" s="1" t="s">
        <v>296</v>
      </c>
      <c r="R1212" s="1">
        <v>85205</v>
      </c>
      <c r="S1212" s="1" t="s">
        <v>4213</v>
      </c>
      <c r="AB1212" s="2"/>
      <c r="AC1212" s="3"/>
      <c r="AD1212" s="1" t="s">
        <v>2564</v>
      </c>
      <c r="BC1212" s="1">
        <f t="shared" si="63"/>
        <v>0</v>
      </c>
    </row>
    <row r="1213" spans="1:55" s="1" customFormat="1" ht="15" x14ac:dyDescent="0.25">
      <c r="E1213" s="2"/>
      <c r="F1213" s="2"/>
      <c r="G1213" s="1" t="s">
        <v>3162</v>
      </c>
      <c r="H1213" s="1" t="s">
        <v>481</v>
      </c>
      <c r="I1213" s="1" t="s">
        <v>1947</v>
      </c>
      <c r="J1213" s="1" t="s">
        <v>649</v>
      </c>
      <c r="L1213" s="1" t="s">
        <v>2659</v>
      </c>
      <c r="M1213" s="18" t="s">
        <v>1948</v>
      </c>
      <c r="N1213" s="18"/>
      <c r="O1213" s="1" t="s">
        <v>2660</v>
      </c>
      <c r="P1213" s="1" t="s">
        <v>488</v>
      </c>
      <c r="Q1213" s="1" t="s">
        <v>296</v>
      </c>
      <c r="R1213" s="1">
        <v>85209</v>
      </c>
      <c r="S1213" s="1" t="s">
        <v>4213</v>
      </c>
      <c r="AB1213" s="1" t="s">
        <v>3196</v>
      </c>
      <c r="AC1213" s="1" t="s">
        <v>3161</v>
      </c>
      <c r="AD1213" s="2"/>
      <c r="AE1213" s="3"/>
      <c r="AF1213" s="1" t="s">
        <v>2564</v>
      </c>
      <c r="BC1213" s="1">
        <f t="shared" si="63"/>
        <v>0</v>
      </c>
    </row>
    <row r="1214" spans="1:55" s="1" customFormat="1" ht="15" x14ac:dyDescent="0.25">
      <c r="E1214" s="2"/>
      <c r="H1214" s="1" t="s">
        <v>481</v>
      </c>
      <c r="I1214" s="1" t="s">
        <v>1296</v>
      </c>
      <c r="J1214" s="1" t="s">
        <v>5006</v>
      </c>
      <c r="M1214" s="18" t="s">
        <v>1297</v>
      </c>
      <c r="N1214" s="18"/>
      <c r="O1214" s="1" t="s">
        <v>4751</v>
      </c>
      <c r="P1214" s="1" t="s">
        <v>3192</v>
      </c>
      <c r="Q1214" s="1" t="s">
        <v>296</v>
      </c>
      <c r="R1214" s="1">
        <v>85118</v>
      </c>
      <c r="S1214" s="1" t="s">
        <v>4400</v>
      </c>
      <c r="AD1214" s="2"/>
      <c r="AE1214" s="3"/>
      <c r="AF1214" s="1" t="s">
        <v>2388</v>
      </c>
      <c r="BC1214" s="1">
        <f t="shared" si="63"/>
        <v>0</v>
      </c>
    </row>
    <row r="1215" spans="1:55" s="1" customFormat="1" ht="15" x14ac:dyDescent="0.25">
      <c r="D1215" s="2"/>
      <c r="E1215" s="2"/>
      <c r="H1215" s="1" t="s">
        <v>3158</v>
      </c>
      <c r="I1215" s="1" t="s">
        <v>3286</v>
      </c>
      <c r="J1215" s="1" t="s">
        <v>371</v>
      </c>
      <c r="M1215" s="18"/>
      <c r="N1215" s="18"/>
      <c r="AB1215" s="1" t="s">
        <v>3196</v>
      </c>
      <c r="AC1215" s="1" t="s">
        <v>2166</v>
      </c>
      <c r="AD1215" s="2" t="s">
        <v>3213</v>
      </c>
      <c r="AE1215" s="3"/>
      <c r="AI1215" s="1" t="s">
        <v>3162</v>
      </c>
      <c r="BC1215" s="1">
        <f t="shared" si="63"/>
        <v>1</v>
      </c>
    </row>
    <row r="1216" spans="1:55" s="1" customFormat="1" ht="15" x14ac:dyDescent="0.25">
      <c r="A1216" s="1" t="s">
        <v>3240</v>
      </c>
      <c r="C1216" s="14">
        <v>43242</v>
      </c>
      <c r="D1216" s="2"/>
      <c r="E1216" s="2"/>
      <c r="H1216" s="1" t="s">
        <v>3158</v>
      </c>
      <c r="I1216" s="1" t="s">
        <v>3238</v>
      </c>
      <c r="J1216" s="1" t="s">
        <v>2161</v>
      </c>
      <c r="M1216" s="4" t="s">
        <v>3239</v>
      </c>
      <c r="N1216" s="18"/>
      <c r="AD1216" s="2"/>
      <c r="AE1216" s="3"/>
    </row>
    <row r="1217" spans="1:70" s="1" customFormat="1" ht="15" x14ac:dyDescent="0.25">
      <c r="D1217" s="6"/>
      <c r="E1217" s="2"/>
      <c r="H1217" s="1" t="s">
        <v>3158</v>
      </c>
      <c r="I1217" s="1" t="s">
        <v>2661</v>
      </c>
      <c r="J1217" s="1" t="s">
        <v>3471</v>
      </c>
      <c r="M1217" s="18" t="s">
        <v>3338</v>
      </c>
      <c r="N1217" s="18"/>
      <c r="S1217" s="1" t="s">
        <v>4213</v>
      </c>
      <c r="AD1217" s="2"/>
      <c r="AE1217" s="3"/>
      <c r="AF1217" s="1" t="s">
        <v>2564</v>
      </c>
      <c r="BC1217" s="1">
        <f t="shared" ref="BC1217:BC1255" si="64">COUNTA(AG1217:BB1217)</f>
        <v>0</v>
      </c>
    </row>
    <row r="1218" spans="1:70" s="1" customFormat="1" ht="15" x14ac:dyDescent="0.25">
      <c r="D1218" s="2"/>
      <c r="E1218" s="2"/>
      <c r="G1218" s="1" t="s">
        <v>3162</v>
      </c>
      <c r="H1218" s="1" t="s">
        <v>481</v>
      </c>
      <c r="I1218" s="1" t="s">
        <v>2661</v>
      </c>
      <c r="J1218" s="1" t="s">
        <v>2662</v>
      </c>
      <c r="L1218" s="1" t="s">
        <v>1610</v>
      </c>
      <c r="M1218" s="18" t="s">
        <v>1609</v>
      </c>
      <c r="N1218" s="18"/>
      <c r="O1218" s="1" t="s">
        <v>1611</v>
      </c>
      <c r="P1218" s="1" t="s">
        <v>488</v>
      </c>
      <c r="Q1218" s="1" t="s">
        <v>296</v>
      </c>
      <c r="R1218" s="1">
        <v>85206</v>
      </c>
      <c r="S1218" s="1" t="s">
        <v>4213</v>
      </c>
      <c r="AB1218" s="1" t="s">
        <v>3160</v>
      </c>
      <c r="AC1218" s="1" t="s">
        <v>3161</v>
      </c>
      <c r="AD1218" s="2" t="s">
        <v>3025</v>
      </c>
      <c r="AE1218" s="3" t="s">
        <v>3161</v>
      </c>
      <c r="AF1218" s="1" t="s">
        <v>2564</v>
      </c>
      <c r="BC1218" s="1">
        <f t="shared" si="64"/>
        <v>0</v>
      </c>
    </row>
    <row r="1219" spans="1:70" s="1" customFormat="1" ht="15" x14ac:dyDescent="0.25">
      <c r="D1219" s="6"/>
      <c r="E1219" s="2"/>
      <c r="H1219" s="1" t="s">
        <v>3158</v>
      </c>
      <c r="I1219" s="1" t="s">
        <v>5157</v>
      </c>
      <c r="J1219" s="1" t="s">
        <v>5158</v>
      </c>
      <c r="M1219" s="18"/>
      <c r="N1219" s="18"/>
      <c r="AD1219" s="2"/>
      <c r="AE1219" s="3"/>
      <c r="BC1219" s="1">
        <f t="shared" si="64"/>
        <v>0</v>
      </c>
    </row>
    <row r="1220" spans="1:70" s="1" customFormat="1" ht="15" x14ac:dyDescent="0.25">
      <c r="D1220" s="6"/>
      <c r="E1220" s="2"/>
      <c r="H1220" s="1" t="s">
        <v>481</v>
      </c>
      <c r="I1220" s="1" t="s">
        <v>5157</v>
      </c>
      <c r="J1220" s="1" t="s">
        <v>2738</v>
      </c>
      <c r="M1220" s="18"/>
      <c r="N1220" s="18"/>
      <c r="AD1220" s="2"/>
      <c r="AE1220" s="3"/>
      <c r="BC1220" s="1">
        <f t="shared" si="64"/>
        <v>0</v>
      </c>
    </row>
    <row r="1221" spans="1:70" s="1" customFormat="1" ht="15" x14ac:dyDescent="0.25">
      <c r="E1221" s="2"/>
      <c r="G1221" s="1" t="s">
        <v>3162</v>
      </c>
      <c r="H1221" s="1" t="s">
        <v>3158</v>
      </c>
      <c r="I1221" s="1" t="s">
        <v>1612</v>
      </c>
      <c r="J1221" s="1" t="s">
        <v>1613</v>
      </c>
      <c r="L1221" s="1" t="s">
        <v>1192</v>
      </c>
      <c r="M1221" s="18" t="s">
        <v>3603</v>
      </c>
      <c r="N1221" s="18"/>
      <c r="O1221" s="1" t="s">
        <v>1616</v>
      </c>
      <c r="P1221" s="1" t="s">
        <v>488</v>
      </c>
      <c r="Q1221" s="1" t="s">
        <v>296</v>
      </c>
      <c r="R1221" s="1">
        <v>85205</v>
      </c>
      <c r="S1221" s="1" t="s">
        <v>4213</v>
      </c>
      <c r="U1221" s="1">
        <v>1</v>
      </c>
      <c r="V1221" s="1" t="s">
        <v>5192</v>
      </c>
      <c r="W1221" s="1">
        <v>1</v>
      </c>
      <c r="Y1221" s="1" t="s">
        <v>297</v>
      </c>
      <c r="AB1221" s="1" t="s">
        <v>3196</v>
      </c>
      <c r="AC1221" s="1" t="s">
        <v>3161</v>
      </c>
      <c r="AD1221" s="2" t="s">
        <v>1627</v>
      </c>
      <c r="AE1221" s="3" t="s">
        <v>3161</v>
      </c>
      <c r="AF1221" s="1" t="s">
        <v>2564</v>
      </c>
      <c r="BC1221" s="1">
        <f t="shared" si="64"/>
        <v>0</v>
      </c>
      <c r="BF1221" s="1" t="s">
        <v>4712</v>
      </c>
      <c r="BG1221" s="1" t="s">
        <v>4712</v>
      </c>
      <c r="BH1221" s="1" t="s">
        <v>4712</v>
      </c>
      <c r="BM1221" s="1" t="s">
        <v>4712</v>
      </c>
      <c r="BN1221" s="1" t="s">
        <v>4712</v>
      </c>
      <c r="BR1221" s="1" t="s">
        <v>4712</v>
      </c>
    </row>
    <row r="1222" spans="1:70" s="1" customFormat="1" ht="15" x14ac:dyDescent="0.25">
      <c r="D1222" s="2"/>
      <c r="E1222" s="2"/>
      <c r="H1222" s="1" t="s">
        <v>3158</v>
      </c>
      <c r="I1222" s="1" t="s">
        <v>2167</v>
      </c>
      <c r="J1222" s="1" t="s">
        <v>2168</v>
      </c>
      <c r="M1222" s="18"/>
      <c r="N1222" s="18"/>
      <c r="AB1222" s="2"/>
      <c r="AC1222" s="3" t="s">
        <v>3161</v>
      </c>
      <c r="BC1222" s="1">
        <f t="shared" si="64"/>
        <v>0</v>
      </c>
    </row>
    <row r="1223" spans="1:70" s="1" customFormat="1" ht="15" x14ac:dyDescent="0.25">
      <c r="D1223" s="2"/>
      <c r="E1223" s="2"/>
      <c r="H1223" s="1" t="s">
        <v>481</v>
      </c>
      <c r="I1223" s="1" t="s">
        <v>2028</v>
      </c>
      <c r="J1223" s="1" t="s">
        <v>3082</v>
      </c>
      <c r="M1223" s="18"/>
      <c r="N1223" s="18"/>
      <c r="AD1223" s="2"/>
      <c r="AE1223" s="3"/>
      <c r="AR1223" s="1" t="s">
        <v>3162</v>
      </c>
      <c r="AZ1223"/>
      <c r="BC1223" s="1">
        <f t="shared" si="64"/>
        <v>1</v>
      </c>
    </row>
    <row r="1224" spans="1:70" s="1" customFormat="1" ht="15" x14ac:dyDescent="0.25">
      <c r="C1224" s="14">
        <v>43111</v>
      </c>
      <c r="D1224" s="6">
        <v>42719</v>
      </c>
      <c r="E1224" s="2"/>
      <c r="G1224" s="1" t="s">
        <v>3161</v>
      </c>
      <c r="H1224" s="1" t="s">
        <v>3158</v>
      </c>
      <c r="I1224" s="1" t="s">
        <v>1617</v>
      </c>
      <c r="J1224" s="1" t="s">
        <v>2450</v>
      </c>
      <c r="K1224" s="1">
        <v>0</v>
      </c>
      <c r="L1224" s="1" t="s">
        <v>815</v>
      </c>
      <c r="M1224" s="18" t="s">
        <v>1618</v>
      </c>
      <c r="N1224" s="18"/>
      <c r="O1224" s="1" t="s">
        <v>4562</v>
      </c>
      <c r="P1224" s="1" t="s">
        <v>1622</v>
      </c>
      <c r="Q1224" s="1" t="s">
        <v>1623</v>
      </c>
      <c r="R1224" s="1">
        <v>17222</v>
      </c>
      <c r="S1224" s="1" t="s">
        <v>4712</v>
      </c>
      <c r="AA1224" s="1" t="s">
        <v>1621</v>
      </c>
      <c r="AD1224" s="2"/>
      <c r="AE1224" s="3" t="s">
        <v>3161</v>
      </c>
      <c r="AF1224" s="1" t="s">
        <v>2568</v>
      </c>
      <c r="AP1224" s="1" t="s">
        <v>481</v>
      </c>
      <c r="AQ1224" s="1" t="s">
        <v>481</v>
      </c>
      <c r="AS1224" s="1" t="s">
        <v>481</v>
      </c>
      <c r="AU1224" s="1" t="s">
        <v>481</v>
      </c>
      <c r="BC1224" s="1">
        <f t="shared" si="64"/>
        <v>4</v>
      </c>
    </row>
    <row r="1225" spans="1:70" s="1" customFormat="1" ht="15" x14ac:dyDescent="0.25">
      <c r="C1225" s="14">
        <v>43111</v>
      </c>
      <c r="D1225" s="6">
        <v>42719</v>
      </c>
      <c r="E1225" s="2"/>
      <c r="G1225" s="1" t="s">
        <v>3161</v>
      </c>
      <c r="H1225" s="1" t="s">
        <v>481</v>
      </c>
      <c r="I1225" s="1" t="s">
        <v>1617</v>
      </c>
      <c r="J1225" s="1" t="s">
        <v>3178</v>
      </c>
      <c r="K1225" s="1">
        <v>0</v>
      </c>
      <c r="L1225" s="1" t="s">
        <v>815</v>
      </c>
      <c r="M1225" s="18" t="s">
        <v>1618</v>
      </c>
      <c r="N1225" s="18"/>
      <c r="O1225" s="1" t="s">
        <v>4562</v>
      </c>
      <c r="P1225" s="1" t="s">
        <v>1622</v>
      </c>
      <c r="Q1225" s="1" t="s">
        <v>1623</v>
      </c>
      <c r="R1225" s="1">
        <v>17222</v>
      </c>
      <c r="S1225" s="1" t="s">
        <v>4213</v>
      </c>
      <c r="AD1225" s="2"/>
      <c r="AE1225" s="3" t="s">
        <v>3161</v>
      </c>
      <c r="AF1225" s="1" t="s">
        <v>2564</v>
      </c>
      <c r="AP1225" s="1" t="s">
        <v>481</v>
      </c>
      <c r="AQ1225" s="1" t="s">
        <v>481</v>
      </c>
      <c r="AS1225" s="1" t="s">
        <v>481</v>
      </c>
      <c r="AU1225" s="1" t="s">
        <v>481</v>
      </c>
      <c r="BC1225" s="1">
        <f t="shared" si="64"/>
        <v>4</v>
      </c>
    </row>
    <row r="1226" spans="1:70" s="1" customFormat="1" ht="15" x14ac:dyDescent="0.25">
      <c r="D1226" s="2"/>
      <c r="E1226" s="2"/>
      <c r="G1226" s="1" t="s">
        <v>3162</v>
      </c>
      <c r="H1226" s="1" t="s">
        <v>3158</v>
      </c>
      <c r="I1226" s="1" t="s">
        <v>2169</v>
      </c>
      <c r="J1226" s="1" t="s">
        <v>3069</v>
      </c>
      <c r="L1226" s="1" t="s">
        <v>2170</v>
      </c>
      <c r="M1226" s="18" t="s">
        <v>3543</v>
      </c>
      <c r="N1226" s="18"/>
      <c r="O1226" s="1" t="s">
        <v>2171</v>
      </c>
      <c r="P1226" s="1" t="s">
        <v>3542</v>
      </c>
      <c r="Q1226" s="1" t="s">
        <v>296</v>
      </c>
      <c r="R1226" s="1">
        <v>85138</v>
      </c>
      <c r="S1226" s="1" t="s">
        <v>4213</v>
      </c>
      <c r="AB1226" s="1" t="s">
        <v>3196</v>
      </c>
      <c r="AC1226" s="1" t="s">
        <v>3161</v>
      </c>
      <c r="AD1226" s="2"/>
      <c r="AE1226" s="3"/>
      <c r="AF1226" s="1" t="s">
        <v>2388</v>
      </c>
      <c r="BC1226" s="1">
        <f t="shared" si="64"/>
        <v>0</v>
      </c>
    </row>
    <row r="1227" spans="1:70" s="1" customFormat="1" ht="15" x14ac:dyDescent="0.25">
      <c r="D1227" s="2"/>
      <c r="E1227" s="2"/>
      <c r="H1227" s="1" t="s">
        <v>3158</v>
      </c>
      <c r="I1227" s="1" t="s">
        <v>3544</v>
      </c>
      <c r="J1227" s="1" t="s">
        <v>3016</v>
      </c>
      <c r="L1227" s="1" t="s">
        <v>3545</v>
      </c>
      <c r="M1227" s="18" t="s">
        <v>4940</v>
      </c>
      <c r="N1227" s="18"/>
      <c r="O1227" s="1" t="s">
        <v>3546</v>
      </c>
      <c r="P1227" s="1" t="s">
        <v>488</v>
      </c>
      <c r="Q1227" s="1" t="s">
        <v>296</v>
      </c>
      <c r="R1227" s="1">
        <v>85206</v>
      </c>
      <c r="AA1227" s="1" t="s">
        <v>3547</v>
      </c>
      <c r="AB1227" s="1" t="s">
        <v>3189</v>
      </c>
      <c r="AD1227" s="2"/>
      <c r="AE1227" s="3"/>
      <c r="BC1227" s="1">
        <f t="shared" si="64"/>
        <v>0</v>
      </c>
    </row>
    <row r="1228" spans="1:70" s="1" customFormat="1" ht="15" x14ac:dyDescent="0.25">
      <c r="D1228" s="2"/>
      <c r="E1228" s="2"/>
      <c r="H1228" s="1" t="s">
        <v>481</v>
      </c>
      <c r="I1228" s="1" t="s">
        <v>3548</v>
      </c>
      <c r="J1228" s="1" t="s">
        <v>4899</v>
      </c>
      <c r="M1228" s="18"/>
      <c r="N1228" s="18"/>
      <c r="AB1228" s="1" t="s">
        <v>297</v>
      </c>
      <c r="AD1228" s="2"/>
      <c r="AE1228" s="3"/>
      <c r="BC1228" s="1">
        <f t="shared" si="64"/>
        <v>0</v>
      </c>
    </row>
    <row r="1229" spans="1:70" s="1" customFormat="1" ht="15" x14ac:dyDescent="0.25">
      <c r="D1229" s="2"/>
      <c r="E1229" s="2"/>
      <c r="H1229" s="1" t="s">
        <v>3158</v>
      </c>
      <c r="I1229" s="1" t="s">
        <v>3548</v>
      </c>
      <c r="J1229" s="1" t="s">
        <v>4578</v>
      </c>
      <c r="M1229" s="18"/>
      <c r="N1229" s="18"/>
      <c r="AB1229" s="1" t="s">
        <v>297</v>
      </c>
      <c r="AD1229" s="2"/>
      <c r="AE1229" s="3"/>
      <c r="BC1229" s="1">
        <f t="shared" si="64"/>
        <v>0</v>
      </c>
    </row>
    <row r="1230" spans="1:70" s="1" customFormat="1" ht="15" x14ac:dyDescent="0.25">
      <c r="D1230" s="2"/>
      <c r="E1230" s="2"/>
      <c r="H1230" s="1" t="s">
        <v>3158</v>
      </c>
      <c r="I1230" s="1" t="s">
        <v>245</v>
      </c>
      <c r="J1230" s="1" t="s">
        <v>244</v>
      </c>
      <c r="M1230" s="18"/>
      <c r="N1230" s="18"/>
      <c r="AD1230" s="1" t="s">
        <v>247</v>
      </c>
      <c r="AE1230" s="3"/>
      <c r="AY1230" s="1" t="s">
        <v>1492</v>
      </c>
      <c r="AZ1230"/>
      <c r="BC1230" s="1">
        <f t="shared" si="64"/>
        <v>1</v>
      </c>
    </row>
    <row r="1231" spans="1:70" s="1" customFormat="1" ht="15" x14ac:dyDescent="0.25">
      <c r="A1231" s="6">
        <v>42656</v>
      </c>
      <c r="D1231" s="6">
        <v>42656</v>
      </c>
      <c r="E1231" s="2"/>
      <c r="H1231" s="1" t="s">
        <v>481</v>
      </c>
      <c r="I1231" s="1" t="s">
        <v>1624</v>
      </c>
      <c r="J1231" s="1" t="s">
        <v>5150</v>
      </c>
      <c r="L1231" s="1" t="s">
        <v>1626</v>
      </c>
      <c r="M1231" s="18" t="s">
        <v>1625</v>
      </c>
      <c r="N1231" s="18"/>
      <c r="O1231" s="1" t="s">
        <v>4563</v>
      </c>
      <c r="P1231" s="1" t="s">
        <v>5031</v>
      </c>
      <c r="Q1231" s="1" t="s">
        <v>296</v>
      </c>
      <c r="R1231" s="1">
        <v>85220</v>
      </c>
      <c r="S1231" s="1" t="s">
        <v>4213</v>
      </c>
      <c r="AD1231" s="2" t="s">
        <v>2123</v>
      </c>
      <c r="AE1231" s="3" t="s">
        <v>3161</v>
      </c>
      <c r="AF1231" s="1" t="s">
        <v>2388</v>
      </c>
      <c r="AW1231" s="1" t="s">
        <v>3162</v>
      </c>
      <c r="BC1231" s="1">
        <f t="shared" si="64"/>
        <v>1</v>
      </c>
    </row>
    <row r="1232" spans="1:70" s="1" customFormat="1" ht="15" x14ac:dyDescent="0.25">
      <c r="A1232" s="8"/>
      <c r="D1232" s="6"/>
      <c r="E1232" s="2"/>
      <c r="F1232" s="2"/>
      <c r="H1232" s="1" t="s">
        <v>481</v>
      </c>
      <c r="I1232" s="1" t="s">
        <v>1462</v>
      </c>
      <c r="J1232" s="1" t="s">
        <v>4309</v>
      </c>
      <c r="M1232" s="18"/>
      <c r="N1232" s="18"/>
      <c r="AD1232" s="2"/>
      <c r="AE1232" s="3"/>
      <c r="AK1232" s="1" t="s">
        <v>3162</v>
      </c>
      <c r="AZ1232"/>
      <c r="BC1232" s="1">
        <f t="shared" si="64"/>
        <v>1</v>
      </c>
    </row>
    <row r="1233" spans="1:55" s="1" customFormat="1" ht="15" x14ac:dyDescent="0.25">
      <c r="A1233" s="8"/>
      <c r="D1233" s="6"/>
      <c r="E1233" s="2"/>
      <c r="F1233" s="2"/>
      <c r="H1233" s="1" t="s">
        <v>3158</v>
      </c>
      <c r="I1233" s="1" t="s">
        <v>1404</v>
      </c>
      <c r="J1233" s="1" t="s">
        <v>1405</v>
      </c>
      <c r="M1233" s="18"/>
      <c r="N1233" s="18"/>
      <c r="AD1233" s="2"/>
      <c r="AE1233" s="3"/>
      <c r="AU1233" s="1" t="s">
        <v>3162</v>
      </c>
      <c r="BC1233" s="1">
        <f t="shared" si="64"/>
        <v>1</v>
      </c>
    </row>
    <row r="1234" spans="1:55" s="1" customFormat="1" ht="15" x14ac:dyDescent="0.25">
      <c r="A1234" s="8"/>
      <c r="D1234" s="6"/>
      <c r="E1234" s="2"/>
      <c r="F1234" s="2"/>
      <c r="H1234" s="1" t="s">
        <v>3158</v>
      </c>
      <c r="I1234" s="1" t="s">
        <v>214</v>
      </c>
      <c r="J1234" s="1" t="s">
        <v>1579</v>
      </c>
      <c r="M1234" s="18"/>
      <c r="N1234" s="18"/>
      <c r="AD1234" s="2"/>
      <c r="AE1234" s="3"/>
      <c r="AW1234" s="1" t="s">
        <v>3162</v>
      </c>
      <c r="BC1234" s="1">
        <f t="shared" si="64"/>
        <v>1</v>
      </c>
    </row>
    <row r="1235" spans="1:55" s="1" customFormat="1" ht="15" x14ac:dyDescent="0.25">
      <c r="B1235" s="14">
        <v>43405</v>
      </c>
      <c r="C1235" s="14">
        <v>43041</v>
      </c>
      <c r="D1235" s="6">
        <v>42656</v>
      </c>
      <c r="E1235" s="2"/>
      <c r="G1235" s="1" t="s">
        <v>3162</v>
      </c>
      <c r="H1235" s="1" t="s">
        <v>481</v>
      </c>
      <c r="I1235" s="1" t="s">
        <v>3549</v>
      </c>
      <c r="J1235" s="1" t="s">
        <v>4510</v>
      </c>
      <c r="K1235" s="1">
        <v>1</v>
      </c>
      <c r="L1235" s="1" t="s">
        <v>4511</v>
      </c>
      <c r="M1235" s="18" t="s">
        <v>3551</v>
      </c>
      <c r="N1235" s="18"/>
      <c r="O1235" s="1" t="s">
        <v>3550</v>
      </c>
      <c r="P1235" s="1" t="s">
        <v>488</v>
      </c>
      <c r="Q1235" s="1" t="s">
        <v>296</v>
      </c>
      <c r="R1235" s="1">
        <v>85206</v>
      </c>
      <c r="S1235" s="1" t="s">
        <v>4213</v>
      </c>
      <c r="U1235" s="1">
        <v>1</v>
      </c>
      <c r="V1235" s="1" t="s">
        <v>3357</v>
      </c>
      <c r="W1235" s="1">
        <v>1</v>
      </c>
      <c r="X1235" s="1">
        <v>1</v>
      </c>
      <c r="AD1235" s="1" t="s">
        <v>1692</v>
      </c>
      <c r="AE1235" s="3"/>
      <c r="AF1235" s="1" t="s">
        <v>2388</v>
      </c>
      <c r="AG1235" s="1" t="s">
        <v>481</v>
      </c>
      <c r="AI1235" s="1" t="s">
        <v>3158</v>
      </c>
      <c r="AJ1235" s="1" t="s">
        <v>3158</v>
      </c>
      <c r="AK1235" s="1" t="s">
        <v>481</v>
      </c>
      <c r="AQ1235" s="1" t="s">
        <v>481</v>
      </c>
      <c r="AS1235" s="1" t="s">
        <v>481</v>
      </c>
      <c r="AT1235" s="1" t="s">
        <v>481</v>
      </c>
      <c r="AU1235" s="1" t="s">
        <v>481</v>
      </c>
      <c r="AZ1235" s="1" t="s">
        <v>481</v>
      </c>
      <c r="BA1235" s="1" t="s">
        <v>481</v>
      </c>
      <c r="BC1235" s="1">
        <f t="shared" si="64"/>
        <v>10</v>
      </c>
    </row>
    <row r="1236" spans="1:55" s="1" customFormat="1" ht="15" x14ac:dyDescent="0.25">
      <c r="B1236" s="14">
        <v>43405</v>
      </c>
      <c r="C1236" s="14">
        <v>43041</v>
      </c>
      <c r="D1236" s="6">
        <v>42656</v>
      </c>
      <c r="E1236" s="2"/>
      <c r="G1236" s="1" t="s">
        <v>3162</v>
      </c>
      <c r="H1236" s="1" t="s">
        <v>3158</v>
      </c>
      <c r="I1236" s="1" t="s">
        <v>3549</v>
      </c>
      <c r="J1236" s="1" t="s">
        <v>1692</v>
      </c>
      <c r="K1236" s="1">
        <v>1</v>
      </c>
      <c r="L1236" s="1" t="s">
        <v>4511</v>
      </c>
      <c r="M1236" s="18" t="s">
        <v>1044</v>
      </c>
      <c r="N1236" s="18"/>
      <c r="O1236" s="1" t="s">
        <v>3550</v>
      </c>
      <c r="P1236" s="1" t="s">
        <v>488</v>
      </c>
      <c r="Q1236" s="1" t="s">
        <v>296</v>
      </c>
      <c r="R1236" s="1">
        <v>85206</v>
      </c>
      <c r="S1236" s="1" t="s">
        <v>4213</v>
      </c>
      <c r="U1236" s="1">
        <v>1</v>
      </c>
      <c r="V1236" s="1" t="s">
        <v>3357</v>
      </c>
      <c r="W1236" s="1">
        <v>1</v>
      </c>
      <c r="X1236" s="1">
        <v>1</v>
      </c>
      <c r="AD1236" s="1" t="s">
        <v>4510</v>
      </c>
      <c r="AE1236" s="3"/>
      <c r="AF1236" s="1" t="s">
        <v>2388</v>
      </c>
      <c r="AG1236" s="1" t="s">
        <v>481</v>
      </c>
      <c r="AI1236" s="1" t="s">
        <v>481</v>
      </c>
      <c r="AJ1236" s="1" t="s">
        <v>481</v>
      </c>
      <c r="AK1236" s="1" t="s">
        <v>481</v>
      </c>
      <c r="AQ1236" s="1" t="s">
        <v>481</v>
      </c>
      <c r="AS1236" s="1" t="s">
        <v>481</v>
      </c>
      <c r="AT1236" s="1" t="s">
        <v>481</v>
      </c>
      <c r="AU1236" s="1" t="s">
        <v>481</v>
      </c>
      <c r="AZ1236" s="1" t="s">
        <v>481</v>
      </c>
      <c r="BA1236" s="1" t="s">
        <v>481</v>
      </c>
      <c r="BC1236" s="1">
        <f t="shared" si="64"/>
        <v>10</v>
      </c>
    </row>
    <row r="1237" spans="1:55" s="1" customFormat="1" ht="15" x14ac:dyDescent="0.25">
      <c r="A1237" s="8"/>
      <c r="D1237" s="6"/>
      <c r="E1237" s="2"/>
      <c r="F1237" s="2"/>
      <c r="H1237" s="1" t="s">
        <v>481</v>
      </c>
      <c r="I1237" s="1" t="s">
        <v>1366</v>
      </c>
      <c r="J1237" s="1" t="s">
        <v>4309</v>
      </c>
      <c r="M1237" s="18"/>
      <c r="N1237" s="18"/>
      <c r="AD1237" s="2"/>
      <c r="AE1237" s="3"/>
      <c r="AT1237" s="1" t="s">
        <v>3162</v>
      </c>
      <c r="BC1237" s="1">
        <f t="shared" si="64"/>
        <v>1</v>
      </c>
    </row>
    <row r="1238" spans="1:55" s="1" customFormat="1" ht="15" x14ac:dyDescent="0.25">
      <c r="A1238" s="8"/>
      <c r="D1238" s="2"/>
      <c r="E1238" s="2"/>
      <c r="G1238" s="1" t="s">
        <v>3161</v>
      </c>
      <c r="H1238" s="1" t="s">
        <v>481</v>
      </c>
      <c r="I1238" s="1" t="s">
        <v>2969</v>
      </c>
      <c r="J1238" s="1" t="s">
        <v>4642</v>
      </c>
      <c r="M1238" s="18" t="s">
        <v>2970</v>
      </c>
      <c r="N1238" s="18"/>
      <c r="P1238" s="1" t="s">
        <v>974</v>
      </c>
      <c r="Q1238" s="1" t="s">
        <v>973</v>
      </c>
      <c r="S1238" s="1" t="s">
        <v>4712</v>
      </c>
      <c r="T1238" s="8"/>
      <c r="AE1238" s="3"/>
      <c r="AF1238" s="1" t="s">
        <v>2392</v>
      </c>
      <c r="BC1238" s="1">
        <f t="shared" si="64"/>
        <v>0</v>
      </c>
    </row>
    <row r="1239" spans="1:55" s="1" customFormat="1" ht="15" x14ac:dyDescent="0.25">
      <c r="A1239" s="8"/>
      <c r="D1239" s="2"/>
      <c r="E1239" s="2"/>
      <c r="G1239" s="1" t="s">
        <v>3161</v>
      </c>
      <c r="H1239" s="1" t="s">
        <v>3158</v>
      </c>
      <c r="I1239" s="1" t="s">
        <v>2969</v>
      </c>
      <c r="J1239" s="1" t="s">
        <v>4578</v>
      </c>
      <c r="M1239" s="18" t="s">
        <v>2970</v>
      </c>
      <c r="N1239" s="18"/>
      <c r="P1239" s="1" t="s">
        <v>974</v>
      </c>
      <c r="Q1239" s="1" t="s">
        <v>973</v>
      </c>
      <c r="S1239" s="1" t="s">
        <v>4213</v>
      </c>
      <c r="AE1239" s="3"/>
      <c r="AF1239" s="1" t="s">
        <v>2388</v>
      </c>
      <c r="BC1239" s="1">
        <f t="shared" si="64"/>
        <v>0</v>
      </c>
    </row>
    <row r="1240" spans="1:55" s="1" customFormat="1" ht="15" x14ac:dyDescent="0.25">
      <c r="D1240" s="2"/>
      <c r="E1240" s="2"/>
      <c r="I1240" s="1" t="s">
        <v>2870</v>
      </c>
      <c r="J1240" s="1" t="s">
        <v>4398</v>
      </c>
      <c r="M1240" s="18" t="s">
        <v>4399</v>
      </c>
      <c r="N1240" s="18"/>
      <c r="S1240" s="1" t="s">
        <v>4213</v>
      </c>
      <c r="AD1240" s="2"/>
      <c r="AE1240" s="3"/>
      <c r="BC1240" s="1">
        <f t="shared" si="64"/>
        <v>0</v>
      </c>
    </row>
    <row r="1241" spans="1:55" s="1" customFormat="1" ht="15" x14ac:dyDescent="0.25">
      <c r="C1241" s="14">
        <v>43083</v>
      </c>
      <c r="D1241" s="6">
        <v>42740</v>
      </c>
      <c r="E1241" s="2"/>
      <c r="H1241" s="1" t="s">
        <v>481</v>
      </c>
      <c r="I1241" s="1" t="s">
        <v>3922</v>
      </c>
      <c r="J1241" s="1" t="s">
        <v>3790</v>
      </c>
      <c r="K1241" s="1">
        <v>1</v>
      </c>
      <c r="L1241" s="1" t="s">
        <v>3923</v>
      </c>
      <c r="M1241" s="18" t="s">
        <v>3924</v>
      </c>
      <c r="N1241" s="18"/>
      <c r="O1241" s="1" t="s">
        <v>3921</v>
      </c>
      <c r="P1241" s="1" t="s">
        <v>3920</v>
      </c>
      <c r="Q1241" s="1" t="s">
        <v>296</v>
      </c>
      <c r="R1241" s="1">
        <v>85268</v>
      </c>
      <c r="AD1241" s="2" t="s">
        <v>3925</v>
      </c>
      <c r="AE1241" s="3"/>
      <c r="AL1241" s="1" t="s">
        <v>3162</v>
      </c>
      <c r="AP1241" s="1" t="s">
        <v>481</v>
      </c>
      <c r="AS1241" s="1" t="s">
        <v>481</v>
      </c>
      <c r="BC1241" s="1">
        <f t="shared" si="64"/>
        <v>3</v>
      </c>
    </row>
    <row r="1242" spans="1:55" s="1" customFormat="1" ht="15" x14ac:dyDescent="0.25">
      <c r="D1242" s="2"/>
      <c r="E1242" s="2"/>
      <c r="H1242" s="1" t="s">
        <v>3158</v>
      </c>
      <c r="I1242" s="1" t="s">
        <v>1627</v>
      </c>
      <c r="J1242" s="1" t="s">
        <v>3554</v>
      </c>
      <c r="L1242" s="1" t="s">
        <v>3555</v>
      </c>
      <c r="M1242" s="18"/>
      <c r="N1242" s="18"/>
      <c r="O1242" s="1" t="s">
        <v>3556</v>
      </c>
      <c r="P1242" s="1" t="s">
        <v>488</v>
      </c>
      <c r="Q1242" s="1" t="s">
        <v>296</v>
      </c>
      <c r="AD1242" s="2"/>
      <c r="AE1242" s="3"/>
      <c r="BC1242" s="1">
        <f t="shared" si="64"/>
        <v>0</v>
      </c>
    </row>
    <row r="1243" spans="1:55" s="1" customFormat="1" ht="15" x14ac:dyDescent="0.25">
      <c r="D1243" s="2"/>
      <c r="E1243" s="2"/>
      <c r="H1243" s="1" t="s">
        <v>481</v>
      </c>
      <c r="I1243" s="1" t="s">
        <v>1627</v>
      </c>
      <c r="J1243" s="1" t="s">
        <v>3011</v>
      </c>
      <c r="M1243" s="18"/>
      <c r="N1243" s="18"/>
      <c r="AD1243" s="1" t="s">
        <v>1392</v>
      </c>
      <c r="AE1243" s="3"/>
      <c r="AV1243" s="1" t="s">
        <v>3162</v>
      </c>
      <c r="BC1243" s="1">
        <f t="shared" si="64"/>
        <v>1</v>
      </c>
    </row>
    <row r="1244" spans="1:55" s="1" customFormat="1" ht="15" x14ac:dyDescent="0.25">
      <c r="D1244" s="2"/>
      <c r="E1244" s="2"/>
      <c r="H1244" s="1" t="s">
        <v>481</v>
      </c>
      <c r="I1244" s="1" t="s">
        <v>1627</v>
      </c>
      <c r="J1244" s="1" t="s">
        <v>3557</v>
      </c>
      <c r="L1244" s="1" t="s">
        <v>3558</v>
      </c>
      <c r="M1244" s="18"/>
      <c r="N1244" s="18"/>
      <c r="O1244" s="1" t="s">
        <v>3559</v>
      </c>
      <c r="P1244" s="1" t="s">
        <v>488</v>
      </c>
      <c r="Q1244" s="1" t="s">
        <v>296</v>
      </c>
      <c r="R1244" s="1">
        <v>85205</v>
      </c>
      <c r="Y1244" s="1" t="s">
        <v>297</v>
      </c>
      <c r="AD1244" s="2"/>
      <c r="AE1244" s="3"/>
      <c r="BC1244" s="1">
        <f t="shared" si="64"/>
        <v>0</v>
      </c>
    </row>
    <row r="1245" spans="1:55" s="1" customFormat="1" ht="15" x14ac:dyDescent="0.25">
      <c r="D1245" s="2"/>
      <c r="E1245" s="2"/>
      <c r="G1245" s="1" t="s">
        <v>3161</v>
      </c>
      <c r="H1245" s="1" t="s">
        <v>481</v>
      </c>
      <c r="I1245" s="1" t="s">
        <v>1627</v>
      </c>
      <c r="J1245" s="1" t="s">
        <v>4899</v>
      </c>
      <c r="L1245" s="1" t="s">
        <v>3560</v>
      </c>
      <c r="M1245" s="18" t="s">
        <v>3562</v>
      </c>
      <c r="N1245" s="18"/>
      <c r="O1245" s="1" t="s">
        <v>3561</v>
      </c>
      <c r="P1245" s="1" t="s">
        <v>5031</v>
      </c>
      <c r="Q1245" s="1" t="s">
        <v>296</v>
      </c>
      <c r="R1245" s="1">
        <v>85119</v>
      </c>
      <c r="S1245" s="1" t="s">
        <v>3161</v>
      </c>
      <c r="AD1245" s="2"/>
      <c r="AE1245" s="3"/>
      <c r="AF1245" s="1" t="s">
        <v>2564</v>
      </c>
      <c r="BC1245" s="1">
        <f t="shared" si="64"/>
        <v>0</v>
      </c>
    </row>
    <row r="1246" spans="1:55" s="1" customFormat="1" ht="15" x14ac:dyDescent="0.25">
      <c r="D1246" s="2"/>
      <c r="E1246" s="2"/>
      <c r="H1246" s="1" t="s">
        <v>3158</v>
      </c>
      <c r="I1246" s="1" t="s">
        <v>1627</v>
      </c>
      <c r="J1246" s="1" t="s">
        <v>3563</v>
      </c>
      <c r="L1246" s="1" t="s">
        <v>3564</v>
      </c>
      <c r="M1246" s="18" t="s">
        <v>0</v>
      </c>
      <c r="N1246" s="18"/>
      <c r="O1246" s="1" t="s">
        <v>3566</v>
      </c>
      <c r="P1246" s="1" t="s">
        <v>5031</v>
      </c>
      <c r="Q1246" s="1" t="s">
        <v>296</v>
      </c>
      <c r="R1246" s="1">
        <v>85120</v>
      </c>
      <c r="S1246" s="1" t="s">
        <v>4213</v>
      </c>
      <c r="AD1246" s="2"/>
      <c r="AE1246" s="3" t="s">
        <v>3161</v>
      </c>
      <c r="AF1246" s="1" t="s">
        <v>2564</v>
      </c>
      <c r="BC1246" s="1">
        <f t="shared" si="64"/>
        <v>0</v>
      </c>
    </row>
    <row r="1247" spans="1:55" s="1" customFormat="1" ht="15" x14ac:dyDescent="0.25">
      <c r="D1247" s="2"/>
      <c r="E1247" s="2"/>
      <c r="G1247" s="1" t="s">
        <v>3161</v>
      </c>
      <c r="H1247" s="1" t="s">
        <v>3158</v>
      </c>
      <c r="I1247" s="1" t="s">
        <v>1627</v>
      </c>
      <c r="J1247" s="1" t="s">
        <v>1</v>
      </c>
      <c r="L1247" s="1" t="s">
        <v>2</v>
      </c>
      <c r="M1247" s="18" t="s">
        <v>3</v>
      </c>
      <c r="N1247" s="18"/>
      <c r="O1247" s="1" t="s">
        <v>3561</v>
      </c>
      <c r="P1247" s="1" t="s">
        <v>5031</v>
      </c>
      <c r="Q1247" s="1" t="s">
        <v>296</v>
      </c>
      <c r="R1247" s="1">
        <v>85119</v>
      </c>
      <c r="S1247" s="1" t="s">
        <v>4213</v>
      </c>
      <c r="AD1247" s="2"/>
      <c r="AE1247" s="3"/>
      <c r="AF1247" s="1" t="s">
        <v>2388</v>
      </c>
      <c r="BC1247" s="1">
        <f t="shared" si="64"/>
        <v>0</v>
      </c>
    </row>
    <row r="1248" spans="1:55" s="1" customFormat="1" ht="15" x14ac:dyDescent="0.25">
      <c r="D1248" s="2"/>
      <c r="E1248" s="2"/>
      <c r="H1248" s="1" t="s">
        <v>481</v>
      </c>
      <c r="I1248" s="1" t="s">
        <v>1627</v>
      </c>
      <c r="J1248" s="1" t="s">
        <v>2438</v>
      </c>
      <c r="M1248" s="18"/>
      <c r="N1248" s="18"/>
      <c r="O1248" s="1" t="s">
        <v>2053</v>
      </c>
      <c r="P1248" s="1" t="s">
        <v>2054</v>
      </c>
      <c r="Q1248" s="1" t="s">
        <v>296</v>
      </c>
      <c r="R1248" s="1">
        <v>85375</v>
      </c>
      <c r="AB1248" s="1" t="s">
        <v>3196</v>
      </c>
      <c r="AC1248" s="1" t="s">
        <v>2055</v>
      </c>
      <c r="AD1248" s="2" t="s">
        <v>1612</v>
      </c>
      <c r="AE1248" s="3" t="s">
        <v>3161</v>
      </c>
      <c r="BC1248" s="1">
        <f t="shared" si="64"/>
        <v>0</v>
      </c>
    </row>
    <row r="1249" spans="1:93" s="1" customFormat="1" ht="15" x14ac:dyDescent="0.25">
      <c r="D1249" s="2"/>
      <c r="E1249" s="2"/>
      <c r="H1249" s="1" t="s">
        <v>3158</v>
      </c>
      <c r="I1249" s="1" t="s">
        <v>1627</v>
      </c>
      <c r="J1249" s="1" t="s">
        <v>1392</v>
      </c>
      <c r="M1249" s="18"/>
      <c r="N1249" s="18"/>
      <c r="AD1249" s="1" t="s">
        <v>3011</v>
      </c>
      <c r="AE1249" s="3"/>
      <c r="AV1249" s="1" t="s">
        <v>3162</v>
      </c>
      <c r="BC1249" s="1">
        <f t="shared" si="64"/>
        <v>1</v>
      </c>
    </row>
    <row r="1250" spans="1:93" s="1" customFormat="1" ht="15" x14ac:dyDescent="0.25">
      <c r="D1250" s="2"/>
      <c r="E1250" s="2"/>
      <c r="G1250" s="1" t="s">
        <v>3161</v>
      </c>
      <c r="H1250" s="1" t="s">
        <v>481</v>
      </c>
      <c r="I1250" s="1" t="s">
        <v>2056</v>
      </c>
      <c r="J1250" s="1" t="s">
        <v>2418</v>
      </c>
      <c r="L1250" s="1" t="s">
        <v>2057</v>
      </c>
      <c r="M1250" s="18" t="s">
        <v>2060</v>
      </c>
      <c r="N1250" s="18"/>
      <c r="O1250" s="1" t="s">
        <v>2058</v>
      </c>
      <c r="P1250" s="1" t="s">
        <v>2059</v>
      </c>
      <c r="Q1250" s="1" t="s">
        <v>296</v>
      </c>
      <c r="S1250" s="1" t="s">
        <v>4213</v>
      </c>
      <c r="AD1250" s="1" t="s">
        <v>1740</v>
      </c>
      <c r="AE1250" s="3"/>
      <c r="AF1250" s="1" t="s">
        <v>2564</v>
      </c>
      <c r="BC1250" s="1">
        <f t="shared" si="64"/>
        <v>0</v>
      </c>
    </row>
    <row r="1251" spans="1:93" s="1" customFormat="1" ht="15" x14ac:dyDescent="0.25">
      <c r="D1251" s="2"/>
      <c r="E1251" s="2"/>
      <c r="G1251" s="1" t="s">
        <v>3161</v>
      </c>
      <c r="H1251" s="1" t="s">
        <v>3158</v>
      </c>
      <c r="I1251" s="1" t="s">
        <v>2056</v>
      </c>
      <c r="J1251" s="1" t="s">
        <v>1740</v>
      </c>
      <c r="L1251" s="1" t="s">
        <v>2062</v>
      </c>
      <c r="M1251" s="18" t="s">
        <v>512</v>
      </c>
      <c r="N1251" s="18"/>
      <c r="O1251" s="1" t="s">
        <v>2058</v>
      </c>
      <c r="P1251" s="1" t="s">
        <v>2059</v>
      </c>
      <c r="Q1251" s="1" t="s">
        <v>296</v>
      </c>
      <c r="S1251" s="1" t="s">
        <v>4213</v>
      </c>
      <c r="AD1251" s="1" t="s">
        <v>2418</v>
      </c>
      <c r="AE1251" s="3"/>
      <c r="AF1251" s="1" t="s">
        <v>2388</v>
      </c>
      <c r="BC1251" s="1">
        <f t="shared" si="64"/>
        <v>0</v>
      </c>
    </row>
    <row r="1252" spans="1:93" s="1" customFormat="1" ht="15" x14ac:dyDescent="0.25">
      <c r="D1252" s="2"/>
      <c r="E1252" s="2"/>
      <c r="H1252" s="1" t="s">
        <v>481</v>
      </c>
      <c r="I1252" s="1" t="s">
        <v>513</v>
      </c>
      <c r="J1252" s="1" t="s">
        <v>514</v>
      </c>
      <c r="M1252" s="18" t="s">
        <v>515</v>
      </c>
      <c r="N1252" s="18"/>
      <c r="S1252" s="1" t="s">
        <v>4213</v>
      </c>
      <c r="AD1252" s="2"/>
      <c r="AE1252" s="3"/>
      <c r="BC1252" s="1">
        <f t="shared" si="64"/>
        <v>0</v>
      </c>
    </row>
    <row r="1253" spans="1:93" s="1" customFormat="1" ht="15" x14ac:dyDescent="0.25">
      <c r="D1253" s="2"/>
      <c r="E1253" s="2"/>
      <c r="H1253" s="1" t="s">
        <v>3158</v>
      </c>
      <c r="I1253" s="1" t="s">
        <v>513</v>
      </c>
      <c r="J1253" s="1" t="s">
        <v>633</v>
      </c>
      <c r="M1253" s="18" t="s">
        <v>515</v>
      </c>
      <c r="N1253" s="18"/>
      <c r="S1253" s="1" t="s">
        <v>4712</v>
      </c>
      <c r="AD1253" s="2"/>
      <c r="AE1253" s="3"/>
      <c r="BC1253" s="1">
        <f t="shared" si="64"/>
        <v>0</v>
      </c>
    </row>
    <row r="1254" spans="1:93" s="1" customFormat="1" ht="15" x14ac:dyDescent="0.25">
      <c r="D1254" s="2"/>
      <c r="E1254" s="2"/>
      <c r="H1254" s="1" t="s">
        <v>3158</v>
      </c>
      <c r="I1254" s="1" t="s">
        <v>516</v>
      </c>
      <c r="J1254" s="1" t="s">
        <v>139</v>
      </c>
      <c r="L1254" s="1" t="s">
        <v>517</v>
      </c>
      <c r="O1254" s="1" t="s">
        <v>518</v>
      </c>
      <c r="P1254" s="1" t="s">
        <v>488</v>
      </c>
      <c r="Q1254" s="1" t="s">
        <v>296</v>
      </c>
      <c r="R1254" s="1">
        <v>85208</v>
      </c>
      <c r="AD1254" s="2"/>
      <c r="AE1254" s="3" t="s">
        <v>3161</v>
      </c>
      <c r="BC1254" s="1">
        <f t="shared" si="64"/>
        <v>0</v>
      </c>
    </row>
    <row r="1255" spans="1:93" s="1" customFormat="1" ht="15" x14ac:dyDescent="0.25">
      <c r="D1255" s="2"/>
      <c r="E1255" s="2"/>
      <c r="H1255" s="1" t="s">
        <v>481</v>
      </c>
      <c r="I1255" s="1" t="s">
        <v>516</v>
      </c>
      <c r="J1255" s="1" t="s">
        <v>2077</v>
      </c>
      <c r="L1255" s="1" t="s">
        <v>517</v>
      </c>
      <c r="M1255" s="5"/>
      <c r="N1255" s="5"/>
      <c r="O1255" s="1" t="s">
        <v>518</v>
      </c>
      <c r="P1255" s="1" t="s">
        <v>488</v>
      </c>
      <c r="Q1255" s="1" t="s">
        <v>296</v>
      </c>
      <c r="R1255" s="1">
        <v>85208</v>
      </c>
      <c r="AD1255" s="2"/>
      <c r="AE1255" s="3" t="s">
        <v>3161</v>
      </c>
      <c r="BC1255" s="1">
        <f t="shared" si="64"/>
        <v>0</v>
      </c>
    </row>
    <row r="1256" spans="1:93" s="1" customFormat="1" ht="15" x14ac:dyDescent="0.25">
      <c r="A1256" s="1" t="s">
        <v>1314</v>
      </c>
      <c r="D1256" s="6"/>
      <c r="E1256" s="2"/>
      <c r="G1256" s="1" t="s">
        <v>3161</v>
      </c>
      <c r="H1256" s="1" t="s">
        <v>481</v>
      </c>
      <c r="I1256" s="1" t="s">
        <v>914</v>
      </c>
      <c r="J1256" s="1" t="s">
        <v>1690</v>
      </c>
      <c r="L1256" s="1" t="s">
        <v>2400</v>
      </c>
      <c r="M1256" s="18"/>
      <c r="N1256" s="18"/>
      <c r="O1256" s="1" t="s">
        <v>1807</v>
      </c>
      <c r="P1256" s="1" t="s">
        <v>488</v>
      </c>
      <c r="Q1256" s="1" t="s">
        <v>296</v>
      </c>
      <c r="R1256" s="1">
        <v>85209</v>
      </c>
      <c r="Z1256" s="1" t="s">
        <v>1621</v>
      </c>
      <c r="AD1256" s="2" t="s">
        <v>915</v>
      </c>
      <c r="AE1256" s="3"/>
    </row>
    <row r="1257" spans="1:93" s="1" customFormat="1" ht="15" x14ac:dyDescent="0.25">
      <c r="D1257" s="6"/>
      <c r="E1257" s="2"/>
      <c r="G1257" s="1" t="s">
        <v>3161</v>
      </c>
      <c r="H1257" s="1" t="s">
        <v>3158</v>
      </c>
      <c r="I1257" s="1" t="s">
        <v>2399</v>
      </c>
      <c r="J1257" s="1" t="s">
        <v>916</v>
      </c>
      <c r="L1257" s="1" t="s">
        <v>2400</v>
      </c>
      <c r="M1257" s="18"/>
      <c r="N1257" s="18"/>
      <c r="O1257" s="1" t="s">
        <v>1807</v>
      </c>
      <c r="P1257" s="1" t="s">
        <v>488</v>
      </c>
      <c r="Q1257" s="1" t="s">
        <v>296</v>
      </c>
      <c r="R1257" s="1">
        <v>85209</v>
      </c>
      <c r="AD1257" s="2" t="s">
        <v>914</v>
      </c>
      <c r="AE1257" s="3"/>
      <c r="AT1257" s="1" t="s">
        <v>3162</v>
      </c>
      <c r="AW1257" s="1" t="s">
        <v>3162</v>
      </c>
      <c r="AX1257" s="1" t="s">
        <v>3162</v>
      </c>
      <c r="BC1257" s="1">
        <f t="shared" ref="BC1257:BC1286" si="65">COUNTA(AG1257:BB1257)</f>
        <v>3</v>
      </c>
    </row>
    <row r="1258" spans="1:93" s="1" customFormat="1" ht="15" x14ac:dyDescent="0.25">
      <c r="D1258" s="6"/>
      <c r="E1258" s="2"/>
      <c r="H1258" s="1" t="s">
        <v>4682</v>
      </c>
      <c r="I1258" s="1" t="s">
        <v>3448</v>
      </c>
      <c r="J1258" s="1" t="s">
        <v>3449</v>
      </c>
      <c r="L1258" s="1" t="s">
        <v>3450</v>
      </c>
      <c r="M1258" s="18" t="s">
        <v>3452</v>
      </c>
      <c r="N1258" s="18"/>
      <c r="O1258" s="1" t="s">
        <v>3670</v>
      </c>
      <c r="P1258" s="1" t="s">
        <v>488</v>
      </c>
      <c r="Q1258" s="1" t="s">
        <v>296</v>
      </c>
      <c r="R1258" s="1">
        <v>85207</v>
      </c>
      <c r="AD1258" s="2"/>
      <c r="AE1258" s="3"/>
      <c r="BC1258" s="1">
        <f t="shared" si="65"/>
        <v>0</v>
      </c>
    </row>
    <row r="1259" spans="1:93" s="1" customFormat="1" ht="15" x14ac:dyDescent="0.25">
      <c r="D1259" s="6"/>
      <c r="E1259" s="2"/>
      <c r="H1259" s="1" t="s">
        <v>283</v>
      </c>
      <c r="I1259" s="1" t="s">
        <v>3448</v>
      </c>
      <c r="J1259" s="1" t="s">
        <v>5033</v>
      </c>
      <c r="L1259" s="1" t="s">
        <v>3450</v>
      </c>
      <c r="M1259" s="18" t="s">
        <v>3452</v>
      </c>
      <c r="N1259" s="18"/>
      <c r="O1259" s="1" t="s">
        <v>3670</v>
      </c>
      <c r="P1259" s="1" t="s">
        <v>488</v>
      </c>
      <c r="Q1259" s="1" t="s">
        <v>296</v>
      </c>
      <c r="R1259" s="1">
        <v>85207</v>
      </c>
      <c r="S1259" s="1" t="s">
        <v>4213</v>
      </c>
      <c r="AD1259" s="2"/>
      <c r="AE1259" s="3"/>
      <c r="BC1259" s="1">
        <f t="shared" si="65"/>
        <v>0</v>
      </c>
    </row>
    <row r="1260" spans="1:93" s="1" customFormat="1" ht="15" x14ac:dyDescent="0.25">
      <c r="D1260" s="2"/>
      <c r="E1260" s="2"/>
      <c r="G1260" s="1" t="s">
        <v>3162</v>
      </c>
      <c r="H1260" s="1" t="s">
        <v>3158</v>
      </c>
      <c r="I1260" s="1" t="s">
        <v>2078</v>
      </c>
      <c r="J1260" s="1" t="s">
        <v>2079</v>
      </c>
      <c r="L1260" s="1" t="s">
        <v>2080</v>
      </c>
      <c r="M1260" s="5"/>
      <c r="N1260" s="5"/>
      <c r="O1260" s="1" t="s">
        <v>2081</v>
      </c>
      <c r="P1260" s="1" t="s">
        <v>3195</v>
      </c>
      <c r="Q1260" s="1" t="s">
        <v>296</v>
      </c>
      <c r="S1260" s="1" t="s">
        <v>4213</v>
      </c>
      <c r="AD1260" s="2"/>
      <c r="AE1260" s="3"/>
      <c r="AF1260" s="1" t="s">
        <v>2388</v>
      </c>
      <c r="BC1260" s="1">
        <f t="shared" si="65"/>
        <v>0</v>
      </c>
    </row>
    <row r="1261" spans="1:93" s="1" customFormat="1" ht="15" x14ac:dyDescent="0.25">
      <c r="D1261" s="6"/>
      <c r="E1261" s="2"/>
      <c r="G1261" s="1" t="s">
        <v>3161</v>
      </c>
      <c r="H1261" s="1" t="s">
        <v>3158</v>
      </c>
      <c r="I1261" s="1" t="s">
        <v>1691</v>
      </c>
      <c r="J1261" s="1" t="s">
        <v>1692</v>
      </c>
      <c r="L1261" s="1" t="s">
        <v>5104</v>
      </c>
      <c r="M1261" s="18" t="s">
        <v>3720</v>
      </c>
      <c r="N1261" s="18"/>
      <c r="O1261" s="1" t="s">
        <v>5105</v>
      </c>
      <c r="P1261" s="1" t="s">
        <v>5031</v>
      </c>
      <c r="Q1261" s="1" t="s">
        <v>296</v>
      </c>
      <c r="R1261" s="1">
        <v>85219</v>
      </c>
      <c r="S1261" s="1" t="s">
        <v>4213</v>
      </c>
      <c r="AB1261" s="1" t="s">
        <v>3196</v>
      </c>
      <c r="AC1261" s="1" t="s">
        <v>3161</v>
      </c>
      <c r="AD1261" s="1" t="s">
        <v>4016</v>
      </c>
      <c r="AE1261" s="3"/>
      <c r="AF1261" s="1" t="s">
        <v>4021</v>
      </c>
      <c r="BC1261" s="1">
        <f t="shared" si="65"/>
        <v>0</v>
      </c>
    </row>
    <row r="1262" spans="1:93" s="1" customFormat="1" ht="15" x14ac:dyDescent="0.25">
      <c r="D1262" s="6"/>
      <c r="E1262" s="2"/>
      <c r="I1262" s="1" t="s">
        <v>255</v>
      </c>
      <c r="J1262" s="1" t="s">
        <v>3389</v>
      </c>
      <c r="M1262" s="18"/>
      <c r="N1262" s="18"/>
      <c r="AD1262" s="2"/>
      <c r="AE1262" s="3"/>
      <c r="AZ1262" s="1" t="s">
        <v>3162</v>
      </c>
      <c r="BC1262" s="1">
        <f t="shared" si="65"/>
        <v>1</v>
      </c>
    </row>
    <row r="1263" spans="1:93" s="1" customFormat="1" ht="15" x14ac:dyDescent="0.25">
      <c r="D1263" s="2"/>
      <c r="E1263" s="2"/>
      <c r="I1263" s="1" t="s">
        <v>4222</v>
      </c>
      <c r="J1263" s="1" t="s">
        <v>4221</v>
      </c>
      <c r="M1263" s="18" t="s">
        <v>4223</v>
      </c>
      <c r="N1263" s="18"/>
      <c r="S1263" s="1" t="s">
        <v>4213</v>
      </c>
      <c r="AD1263" s="2"/>
      <c r="AE1263" s="3"/>
      <c r="BC1263" s="1">
        <f t="shared" si="65"/>
        <v>0</v>
      </c>
    </row>
    <row r="1264" spans="1:93" s="1" customFormat="1" ht="15" x14ac:dyDescent="0.25">
      <c r="D1264" s="2"/>
      <c r="E1264" s="2"/>
      <c r="G1264" s="1" t="s">
        <v>3162</v>
      </c>
      <c r="H1264" s="1" t="s">
        <v>481</v>
      </c>
      <c r="I1264" s="1" t="s">
        <v>2082</v>
      </c>
      <c r="J1264" s="1" t="s">
        <v>2083</v>
      </c>
      <c r="L1264" s="1" t="s">
        <v>2084</v>
      </c>
      <c r="M1264" s="18" t="s">
        <v>2215</v>
      </c>
      <c r="N1264" s="18"/>
      <c r="O1264" s="1" t="s">
        <v>2214</v>
      </c>
      <c r="P1264" s="1" t="s">
        <v>488</v>
      </c>
      <c r="Q1264" s="1" t="s">
        <v>296</v>
      </c>
      <c r="R1264" s="1">
        <v>85207</v>
      </c>
      <c r="S1264" s="1" t="s">
        <v>4213</v>
      </c>
      <c r="AB1264" s="1" t="s">
        <v>3189</v>
      </c>
      <c r="AD1264" s="2" t="s">
        <v>2216</v>
      </c>
      <c r="AE1264" s="3"/>
      <c r="AF1264" s="1" t="s">
        <v>2564</v>
      </c>
      <c r="BA1264" s="1" t="s">
        <v>3162</v>
      </c>
      <c r="BC1264" s="1">
        <f t="shared" si="65"/>
        <v>1</v>
      </c>
      <c r="CO1264" s="4" t="s">
        <v>2217</v>
      </c>
    </row>
    <row r="1265" spans="2:67" s="1" customFormat="1" ht="15" x14ac:dyDescent="0.25">
      <c r="D1265" s="2"/>
      <c r="E1265" s="2"/>
      <c r="H1265" s="1" t="s">
        <v>3158</v>
      </c>
      <c r="I1265" s="1" t="s">
        <v>264</v>
      </c>
      <c r="J1265" s="1" t="s">
        <v>2347</v>
      </c>
      <c r="L1265" s="1" t="s">
        <v>2084</v>
      </c>
      <c r="M1265" s="18" t="s">
        <v>2072</v>
      </c>
      <c r="N1265" s="18"/>
      <c r="O1265" s="1" t="s">
        <v>2214</v>
      </c>
      <c r="P1265" s="1" t="s">
        <v>488</v>
      </c>
      <c r="Q1265" s="1" t="s">
        <v>296</v>
      </c>
      <c r="R1265" s="1">
        <v>85207</v>
      </c>
      <c r="S1265" s="1" t="s">
        <v>4213</v>
      </c>
      <c r="AB1265" s="1" t="s">
        <v>3189</v>
      </c>
      <c r="AD1265" s="2" t="s">
        <v>2082</v>
      </c>
      <c r="AE1265" s="3"/>
      <c r="AF1265" s="1" t="s">
        <v>2564</v>
      </c>
      <c r="BA1265" s="1" t="s">
        <v>3162</v>
      </c>
      <c r="BC1265" s="1">
        <f t="shared" si="65"/>
        <v>1</v>
      </c>
    </row>
    <row r="1266" spans="2:67" s="1" customFormat="1" ht="15" x14ac:dyDescent="0.25">
      <c r="D1266" s="2"/>
      <c r="E1266" s="2"/>
      <c r="I1266" s="1" t="s">
        <v>3299</v>
      </c>
      <c r="J1266" s="1" t="s">
        <v>3300</v>
      </c>
      <c r="M1266" s="18"/>
      <c r="N1266" s="18"/>
      <c r="AD1266" s="2"/>
      <c r="AE1266" s="3"/>
      <c r="BB1266" s="1" t="s">
        <v>3162</v>
      </c>
      <c r="BC1266" s="1">
        <f t="shared" si="65"/>
        <v>1</v>
      </c>
    </row>
    <row r="1267" spans="2:67" s="1" customFormat="1" ht="15" x14ac:dyDescent="0.25">
      <c r="D1267" s="2"/>
      <c r="E1267" s="2"/>
      <c r="H1267" s="1" t="s">
        <v>3158</v>
      </c>
      <c r="I1267" s="1" t="s">
        <v>2218</v>
      </c>
      <c r="J1267" s="1" t="s">
        <v>3016</v>
      </c>
      <c r="L1267" s="1" t="s">
        <v>2219</v>
      </c>
      <c r="M1267" s="18"/>
      <c r="N1267" s="18"/>
      <c r="O1267" s="1" t="s">
        <v>2220</v>
      </c>
      <c r="P1267" s="1" t="s">
        <v>488</v>
      </c>
      <c r="Q1267" s="1" t="s">
        <v>296</v>
      </c>
      <c r="R1267" s="1">
        <v>85201</v>
      </c>
      <c r="AD1267" s="2"/>
      <c r="AE1267" s="3" t="s">
        <v>3161</v>
      </c>
      <c r="BC1267" s="1">
        <f t="shared" si="65"/>
        <v>0</v>
      </c>
      <c r="BF1267" s="1" t="s">
        <v>4712</v>
      </c>
      <c r="BG1267" s="1" t="s">
        <v>4712</v>
      </c>
      <c r="BM1267" s="1" t="s">
        <v>4712</v>
      </c>
      <c r="BN1267" s="1" t="s">
        <v>4712</v>
      </c>
      <c r="BO1267" s="1" t="s">
        <v>4712</v>
      </c>
    </row>
    <row r="1268" spans="2:67" s="1" customFormat="1" ht="15" x14ac:dyDescent="0.25">
      <c r="D1268" s="2"/>
      <c r="E1268" s="2"/>
      <c r="H1268" s="1" t="s">
        <v>3158</v>
      </c>
      <c r="I1268" s="1" t="s">
        <v>2221</v>
      </c>
      <c r="J1268" s="1" t="s">
        <v>2222</v>
      </c>
      <c r="L1268" s="1" t="s">
        <v>2223</v>
      </c>
      <c r="M1268" s="18"/>
      <c r="N1268" s="18"/>
      <c r="O1268" s="1" t="s">
        <v>2224</v>
      </c>
      <c r="P1268" s="1" t="s">
        <v>488</v>
      </c>
      <c r="Q1268" s="1" t="s">
        <v>296</v>
      </c>
      <c r="R1268" s="1">
        <v>85208</v>
      </c>
      <c r="AD1268" s="2"/>
      <c r="AE1268" s="3"/>
      <c r="BC1268" s="1">
        <f t="shared" si="65"/>
        <v>0</v>
      </c>
    </row>
    <row r="1269" spans="2:67" s="1" customFormat="1" ht="15" x14ac:dyDescent="0.25">
      <c r="D1269" s="2"/>
      <c r="E1269" s="2"/>
      <c r="H1269" s="1" t="s">
        <v>3158</v>
      </c>
      <c r="I1269" s="1" t="s">
        <v>2225</v>
      </c>
      <c r="J1269" s="1" t="s">
        <v>4297</v>
      </c>
      <c r="M1269" s="18" t="s">
        <v>4941</v>
      </c>
      <c r="N1269" s="18"/>
      <c r="AD1269" s="2"/>
      <c r="AE1269" s="3"/>
      <c r="BC1269" s="1">
        <f t="shared" si="65"/>
        <v>0</v>
      </c>
    </row>
    <row r="1270" spans="2:67" s="1" customFormat="1" ht="15" x14ac:dyDescent="0.25">
      <c r="D1270" s="2"/>
      <c r="E1270" s="2"/>
      <c r="H1270" s="1" t="s">
        <v>481</v>
      </c>
      <c r="I1270" s="1" t="s">
        <v>2225</v>
      </c>
      <c r="J1270" s="1" t="s">
        <v>1875</v>
      </c>
      <c r="M1270" s="18" t="s">
        <v>4941</v>
      </c>
      <c r="N1270" s="18"/>
      <c r="AD1270" s="2"/>
      <c r="AE1270" s="3"/>
      <c r="BC1270" s="1">
        <f t="shared" si="65"/>
        <v>0</v>
      </c>
    </row>
    <row r="1271" spans="2:67" s="1" customFormat="1" ht="15" x14ac:dyDescent="0.25">
      <c r="D1271" s="2"/>
      <c r="E1271" s="2"/>
      <c r="H1271" s="1" t="s">
        <v>481</v>
      </c>
      <c r="I1271" s="1" t="s">
        <v>4167</v>
      </c>
      <c r="J1271" s="1" t="s">
        <v>458</v>
      </c>
      <c r="M1271" s="18" t="s">
        <v>4168</v>
      </c>
      <c r="N1271" s="18"/>
      <c r="S1271" s="1" t="s">
        <v>4213</v>
      </c>
      <c r="AD1271" s="2"/>
      <c r="AE1271" s="3"/>
      <c r="AF1271" s="1" t="s">
        <v>2388</v>
      </c>
      <c r="BC1271" s="1">
        <f t="shared" si="65"/>
        <v>0</v>
      </c>
    </row>
    <row r="1272" spans="2:67" s="1" customFormat="1" ht="15" x14ac:dyDescent="0.25">
      <c r="B1272" s="14">
        <v>43412</v>
      </c>
      <c r="C1272" s="14">
        <v>43055</v>
      </c>
      <c r="D1272" s="6">
        <v>42677</v>
      </c>
      <c r="E1272" s="2"/>
      <c r="H1272" s="1" t="s">
        <v>481</v>
      </c>
      <c r="I1272" s="1" t="s">
        <v>3379</v>
      </c>
      <c r="J1272" s="1" t="s">
        <v>4309</v>
      </c>
      <c r="L1272" s="1" t="s">
        <v>1008</v>
      </c>
      <c r="M1272" s="18" t="s">
        <v>3505</v>
      </c>
      <c r="N1272" s="18"/>
      <c r="O1272" s="1" t="s">
        <v>3999</v>
      </c>
      <c r="P1272" s="1" t="s">
        <v>488</v>
      </c>
      <c r="Q1272" s="1" t="s">
        <v>296</v>
      </c>
      <c r="R1272" s="1">
        <v>85205</v>
      </c>
      <c r="AA1272" s="1" t="s">
        <v>3998</v>
      </c>
      <c r="AD1272" s="2" t="s">
        <v>1996</v>
      </c>
      <c r="AE1272" s="3"/>
      <c r="AI1272" s="1" t="s">
        <v>481</v>
      </c>
      <c r="AK1272" s="1" t="s">
        <v>481</v>
      </c>
      <c r="AL1272" s="1" t="s">
        <v>481</v>
      </c>
      <c r="AM1272" s="1" t="s">
        <v>481</v>
      </c>
      <c r="AN1272" s="1" t="s">
        <v>481</v>
      </c>
      <c r="AO1272" s="1" t="s">
        <v>481</v>
      </c>
      <c r="AP1272" s="1" t="s">
        <v>481</v>
      </c>
      <c r="AQ1272" s="1" t="s">
        <v>481</v>
      </c>
      <c r="AS1272" s="1" t="s">
        <v>481</v>
      </c>
      <c r="BC1272" s="1">
        <f t="shared" si="65"/>
        <v>9</v>
      </c>
    </row>
    <row r="1273" spans="2:67" s="1" customFormat="1" ht="15" x14ac:dyDescent="0.25">
      <c r="D1273" s="2"/>
      <c r="E1273" s="2"/>
      <c r="H1273" s="1" t="s">
        <v>3158</v>
      </c>
      <c r="I1273" s="1" t="s">
        <v>1266</v>
      </c>
      <c r="J1273" s="1" t="s">
        <v>1267</v>
      </c>
      <c r="M1273" s="18"/>
      <c r="N1273" s="18"/>
      <c r="AD1273" s="2"/>
      <c r="AE1273" s="3"/>
      <c r="BC1273" s="1">
        <f t="shared" si="65"/>
        <v>0</v>
      </c>
    </row>
    <row r="1274" spans="2:67" s="1" customFormat="1" ht="15" x14ac:dyDescent="0.25">
      <c r="D1274" s="2"/>
      <c r="E1274" s="2"/>
      <c r="H1274" s="1" t="s">
        <v>481</v>
      </c>
      <c r="I1274" s="1" t="s">
        <v>1266</v>
      </c>
      <c r="J1274" s="1" t="s">
        <v>2438</v>
      </c>
      <c r="M1274" s="18"/>
      <c r="N1274" s="18"/>
      <c r="AD1274" s="2"/>
      <c r="AE1274" s="3"/>
      <c r="BC1274" s="1">
        <f t="shared" si="65"/>
        <v>0</v>
      </c>
    </row>
    <row r="1275" spans="2:67" s="1" customFormat="1" ht="15" x14ac:dyDescent="0.25">
      <c r="D1275" s="2"/>
      <c r="E1275" s="2"/>
      <c r="H1275" s="1" t="s">
        <v>3158</v>
      </c>
      <c r="I1275" s="1" t="s">
        <v>2115</v>
      </c>
      <c r="J1275" s="1" t="s">
        <v>2116</v>
      </c>
      <c r="L1275" s="1" t="s">
        <v>2117</v>
      </c>
      <c r="M1275" s="18"/>
      <c r="N1275" s="18"/>
      <c r="O1275" s="1" t="s">
        <v>2118</v>
      </c>
      <c r="P1275" s="1" t="s">
        <v>924</v>
      </c>
      <c r="Q1275" s="1" t="s">
        <v>296</v>
      </c>
      <c r="R1275" s="1">
        <v>85251</v>
      </c>
      <c r="AD1275" s="2"/>
      <c r="AE1275" s="3"/>
      <c r="BC1275" s="1">
        <f t="shared" si="65"/>
        <v>0</v>
      </c>
      <c r="BF1275" s="1" t="s">
        <v>4712</v>
      </c>
      <c r="BG1275" s="1" t="s">
        <v>4712</v>
      </c>
      <c r="BH1275" s="1" t="s">
        <v>4712</v>
      </c>
      <c r="BI1275" s="1" t="s">
        <v>4712</v>
      </c>
      <c r="BL1275" s="1" t="s">
        <v>4712</v>
      </c>
      <c r="BM1275" s="1" t="s">
        <v>4712</v>
      </c>
      <c r="BN1275" s="1" t="s">
        <v>4712</v>
      </c>
      <c r="BO1275" s="1" t="s">
        <v>4712</v>
      </c>
    </row>
    <row r="1276" spans="2:67" s="1" customFormat="1" ht="15" x14ac:dyDescent="0.25">
      <c r="D1276" s="2"/>
      <c r="E1276" s="2"/>
      <c r="H1276" s="1" t="s">
        <v>3158</v>
      </c>
      <c r="I1276" s="1" t="s">
        <v>1646</v>
      </c>
      <c r="J1276" s="1" t="s">
        <v>1142</v>
      </c>
      <c r="L1276" s="1" t="s">
        <v>2226</v>
      </c>
      <c r="M1276" s="18" t="s">
        <v>1645</v>
      </c>
      <c r="N1276" s="18"/>
      <c r="O1276" s="1" t="s">
        <v>1644</v>
      </c>
      <c r="P1276" s="1" t="s">
        <v>5031</v>
      </c>
      <c r="Q1276" s="1" t="s">
        <v>296</v>
      </c>
      <c r="R1276" s="1">
        <v>85120</v>
      </c>
      <c r="S1276" s="1" t="s">
        <v>4712</v>
      </c>
      <c r="AD1276" s="2" t="s">
        <v>3064</v>
      </c>
      <c r="AE1276" s="3"/>
      <c r="AF1276" s="1" t="s">
        <v>2564</v>
      </c>
      <c r="BC1276" s="1">
        <f t="shared" si="65"/>
        <v>0</v>
      </c>
    </row>
    <row r="1277" spans="2:67" s="1" customFormat="1" ht="15" x14ac:dyDescent="0.25">
      <c r="D1277" s="6"/>
      <c r="E1277" s="2"/>
      <c r="H1277" s="1" t="s">
        <v>481</v>
      </c>
      <c r="I1277" s="1" t="s">
        <v>227</v>
      </c>
      <c r="J1277" s="1" t="s">
        <v>187</v>
      </c>
      <c r="M1277" s="18"/>
      <c r="N1277" s="18"/>
      <c r="AD1277" s="2"/>
      <c r="AE1277" s="3"/>
      <c r="AX1277" s="1" t="s">
        <v>3162</v>
      </c>
      <c r="BC1277" s="1">
        <f t="shared" si="65"/>
        <v>1</v>
      </c>
    </row>
    <row r="1278" spans="2:67" s="1" customFormat="1" ht="15" x14ac:dyDescent="0.25">
      <c r="D1278" s="6"/>
      <c r="E1278" s="2"/>
      <c r="H1278" s="1" t="s">
        <v>3158</v>
      </c>
      <c r="I1278" s="1" t="s">
        <v>227</v>
      </c>
      <c r="J1278" s="1" t="s">
        <v>1515</v>
      </c>
      <c r="M1278" s="18"/>
      <c r="N1278" s="18"/>
      <c r="AD1278" s="2"/>
      <c r="AE1278" s="3"/>
      <c r="AX1278" s="1" t="s">
        <v>3162</v>
      </c>
      <c r="BC1278" s="1">
        <f t="shared" si="65"/>
        <v>1</v>
      </c>
    </row>
    <row r="1279" spans="2:67" s="1" customFormat="1" ht="15" x14ac:dyDescent="0.25">
      <c r="D1279" s="6"/>
      <c r="E1279" s="2"/>
      <c r="H1279" s="1" t="s">
        <v>481</v>
      </c>
      <c r="I1279" s="1" t="s">
        <v>2879</v>
      </c>
      <c r="J1279" s="1" t="s">
        <v>2773</v>
      </c>
      <c r="L1279" s="12" t="s">
        <v>4414</v>
      </c>
      <c r="M1279" s="18" t="s">
        <v>2926</v>
      </c>
      <c r="N1279" s="18"/>
      <c r="O1279" s="1" t="s">
        <v>2927</v>
      </c>
      <c r="P1279" s="1" t="s">
        <v>2928</v>
      </c>
      <c r="Q1279" s="1" t="s">
        <v>296</v>
      </c>
      <c r="R1279" s="1">
        <v>85224</v>
      </c>
      <c r="S1279" s="1" t="s">
        <v>4213</v>
      </c>
      <c r="U1279" s="1">
        <v>1</v>
      </c>
      <c r="V1279" s="1" t="s">
        <v>3357</v>
      </c>
      <c r="X1279" s="1">
        <v>1</v>
      </c>
      <c r="AE1279" s="3"/>
      <c r="BC1279" s="1">
        <f t="shared" si="65"/>
        <v>0</v>
      </c>
    </row>
    <row r="1280" spans="2:67" s="1" customFormat="1" ht="15" x14ac:dyDescent="0.25">
      <c r="D1280" s="2"/>
      <c r="E1280" s="2"/>
      <c r="H1280" s="1" t="s">
        <v>481</v>
      </c>
      <c r="I1280" s="1" t="s">
        <v>2227</v>
      </c>
      <c r="J1280" s="1" t="s">
        <v>2738</v>
      </c>
      <c r="L1280" s="1" t="s">
        <v>2228</v>
      </c>
      <c r="M1280" s="18" t="s">
        <v>4942</v>
      </c>
      <c r="N1280" s="18"/>
      <c r="O1280" s="1" t="s">
        <v>2229</v>
      </c>
      <c r="P1280" s="1" t="s">
        <v>488</v>
      </c>
      <c r="Q1280" s="1" t="s">
        <v>296</v>
      </c>
      <c r="R1280" s="1">
        <v>85205</v>
      </c>
      <c r="AB1280" s="2"/>
      <c r="AC1280" s="3"/>
      <c r="BC1280" s="1">
        <f t="shared" si="65"/>
        <v>0</v>
      </c>
    </row>
    <row r="1281" spans="1:71" s="1" customFormat="1" ht="15" x14ac:dyDescent="0.25">
      <c r="D1281" s="2"/>
      <c r="E1281" s="2"/>
      <c r="H1281" s="1" t="s">
        <v>3158</v>
      </c>
      <c r="I1281" s="1" t="s">
        <v>2230</v>
      </c>
      <c r="J1281" s="1" t="s">
        <v>326</v>
      </c>
      <c r="M1281" s="18" t="s">
        <v>2231</v>
      </c>
      <c r="N1281" s="18"/>
      <c r="S1281" s="1" t="s">
        <v>4213</v>
      </c>
      <c r="AD1281" s="2"/>
      <c r="AE1281" s="3"/>
      <c r="AF1281" s="1" t="s">
        <v>2564</v>
      </c>
      <c r="BC1281" s="1">
        <f t="shared" si="65"/>
        <v>0</v>
      </c>
    </row>
    <row r="1282" spans="1:71" s="1" customFormat="1" ht="15" x14ac:dyDescent="0.25">
      <c r="C1282" s="14">
        <v>43041</v>
      </c>
      <c r="D1282" s="6"/>
      <c r="E1282" s="2"/>
      <c r="H1282" s="1" t="s">
        <v>4682</v>
      </c>
      <c r="I1282" s="1" t="s">
        <v>75</v>
      </c>
      <c r="J1282" s="1" t="s">
        <v>5004</v>
      </c>
      <c r="L1282" s="1" t="s">
        <v>76</v>
      </c>
      <c r="M1282" s="4" t="s">
        <v>77</v>
      </c>
      <c r="N1282" s="4"/>
      <c r="O1282" s="1" t="s">
        <v>2243</v>
      </c>
      <c r="P1282" s="1" t="s">
        <v>2870</v>
      </c>
      <c r="Q1282" s="1" t="s">
        <v>296</v>
      </c>
      <c r="R1282" s="1">
        <v>85248</v>
      </c>
      <c r="AD1282" s="2" t="s">
        <v>2870</v>
      </c>
      <c r="AE1282" s="3"/>
      <c r="AG1282" s="1" t="s">
        <v>481</v>
      </c>
      <c r="AI1282" s="1" t="s">
        <v>481</v>
      </c>
      <c r="AJ1282" s="1" t="s">
        <v>481</v>
      </c>
      <c r="AK1282" s="1" t="s">
        <v>481</v>
      </c>
      <c r="AM1282" s="1" t="s">
        <v>481</v>
      </c>
      <c r="AN1282" s="1" t="s">
        <v>481</v>
      </c>
      <c r="AO1282" s="1" t="s">
        <v>481</v>
      </c>
      <c r="AP1282" s="1" t="s">
        <v>481</v>
      </c>
      <c r="AR1282" s="1" t="s">
        <v>481</v>
      </c>
      <c r="AS1282" s="1" t="s">
        <v>481</v>
      </c>
      <c r="AT1282" s="1" t="s">
        <v>481</v>
      </c>
      <c r="AW1282" s="1" t="s">
        <v>481</v>
      </c>
      <c r="AY1282" s="1" t="s">
        <v>481</v>
      </c>
      <c r="BA1282" s="1" t="s">
        <v>481</v>
      </c>
      <c r="BC1282" s="1">
        <f t="shared" si="65"/>
        <v>14</v>
      </c>
    </row>
    <row r="1283" spans="1:71" s="1" customFormat="1" ht="15" x14ac:dyDescent="0.25">
      <c r="C1283" s="14">
        <v>43041</v>
      </c>
      <c r="D1283" s="6"/>
      <c r="E1283" s="2"/>
      <c r="H1283" s="1" t="s">
        <v>283</v>
      </c>
      <c r="I1283" s="1" t="s">
        <v>75</v>
      </c>
      <c r="J1283" s="1" t="s">
        <v>3799</v>
      </c>
      <c r="L1283" s="1" t="s">
        <v>76</v>
      </c>
      <c r="M1283" s="4" t="s">
        <v>77</v>
      </c>
      <c r="N1283" s="4"/>
      <c r="O1283" s="1" t="s">
        <v>2243</v>
      </c>
      <c r="P1283" s="1" t="s">
        <v>2870</v>
      </c>
      <c r="Q1283" s="1" t="s">
        <v>296</v>
      </c>
      <c r="R1283" s="1">
        <v>85248</v>
      </c>
      <c r="AD1283" s="2"/>
      <c r="AE1283" s="3"/>
      <c r="AG1283" s="1" t="s">
        <v>481</v>
      </c>
      <c r="AI1283" s="1" t="s">
        <v>481</v>
      </c>
      <c r="AJ1283" s="1" t="s">
        <v>481</v>
      </c>
      <c r="AK1283" s="1" t="s">
        <v>481</v>
      </c>
      <c r="AM1283" s="1" t="s">
        <v>481</v>
      </c>
      <c r="AN1283" s="1" t="s">
        <v>3158</v>
      </c>
      <c r="AO1283" s="1" t="s">
        <v>481</v>
      </c>
      <c r="AP1283" s="1" t="s">
        <v>481</v>
      </c>
      <c r="AR1283" s="1" t="s">
        <v>481</v>
      </c>
      <c r="AS1283" s="1" t="s">
        <v>481</v>
      </c>
      <c r="AT1283" s="1" t="s">
        <v>481</v>
      </c>
      <c r="AW1283" s="1" t="s">
        <v>481</v>
      </c>
      <c r="AY1283" s="1" t="s">
        <v>481</v>
      </c>
      <c r="BA1283" s="1" t="s">
        <v>481</v>
      </c>
      <c r="BC1283" s="1">
        <f t="shared" si="65"/>
        <v>14</v>
      </c>
    </row>
    <row r="1284" spans="1:71" s="1" customFormat="1" ht="15" x14ac:dyDescent="0.25">
      <c r="A1284" s="8"/>
      <c r="D1284" s="6"/>
      <c r="E1284" s="2"/>
      <c r="F1284" s="2"/>
      <c r="H1284" s="1" t="s">
        <v>481</v>
      </c>
      <c r="I1284" s="1" t="s">
        <v>1490</v>
      </c>
      <c r="J1284" s="1" t="s">
        <v>4642</v>
      </c>
      <c r="M1284" s="18"/>
      <c r="N1284" s="18"/>
      <c r="AD1284" s="2"/>
      <c r="AE1284" s="3"/>
      <c r="AM1284" s="1" t="s">
        <v>3162</v>
      </c>
      <c r="BC1284" s="1">
        <f t="shared" si="65"/>
        <v>1</v>
      </c>
    </row>
    <row r="1285" spans="1:71" s="1" customFormat="1" ht="15" x14ac:dyDescent="0.25">
      <c r="D1285" s="2"/>
      <c r="E1285" s="2"/>
      <c r="H1285" s="1" t="s">
        <v>3158</v>
      </c>
      <c r="I1285" s="1" t="s">
        <v>1215</v>
      </c>
      <c r="J1285" s="1" t="s">
        <v>4430</v>
      </c>
      <c r="M1285" s="18" t="s">
        <v>1217</v>
      </c>
      <c r="N1285" s="18"/>
      <c r="O1285" s="1" t="s">
        <v>1216</v>
      </c>
      <c r="P1285" s="1" t="s">
        <v>2476</v>
      </c>
      <c r="Q1285" s="1" t="s">
        <v>2477</v>
      </c>
      <c r="S1285" s="1" t="s">
        <v>4213</v>
      </c>
      <c r="AD1285" s="2" t="s">
        <v>1218</v>
      </c>
      <c r="AE1285" s="3"/>
      <c r="BC1285" s="1">
        <f t="shared" si="65"/>
        <v>0</v>
      </c>
    </row>
    <row r="1286" spans="1:71" s="1" customFormat="1" ht="15" x14ac:dyDescent="0.25">
      <c r="D1286" s="2"/>
      <c r="E1286" s="2"/>
      <c r="H1286" s="1" t="s">
        <v>481</v>
      </c>
      <c r="I1286" s="1" t="s">
        <v>2931</v>
      </c>
      <c r="J1286" s="1" t="s">
        <v>1532</v>
      </c>
      <c r="M1286" s="18" t="s">
        <v>2932</v>
      </c>
      <c r="N1286" s="18"/>
      <c r="S1286" s="1" t="s">
        <v>4213</v>
      </c>
      <c r="AD1286" s="2"/>
      <c r="AE1286" s="3"/>
      <c r="BC1286" s="1">
        <f t="shared" si="65"/>
        <v>0</v>
      </c>
    </row>
    <row r="1287" spans="1:71" s="1" customFormat="1" ht="15" x14ac:dyDescent="0.25">
      <c r="A1287" s="1" t="s">
        <v>4602</v>
      </c>
      <c r="D1287" s="2"/>
      <c r="E1287" s="2"/>
      <c r="H1287" s="1" t="s">
        <v>3158</v>
      </c>
      <c r="I1287" s="1" t="s">
        <v>2232</v>
      </c>
      <c r="J1287" s="1" t="s">
        <v>4593</v>
      </c>
      <c r="L1287" s="1" t="s">
        <v>2233</v>
      </c>
      <c r="M1287" s="18" t="s">
        <v>2235</v>
      </c>
      <c r="N1287" s="18"/>
      <c r="P1287" s="1" t="s">
        <v>2234</v>
      </c>
      <c r="Q1287" s="1" t="s">
        <v>296</v>
      </c>
      <c r="AD1287" s="2"/>
      <c r="AE1287" s="3"/>
    </row>
    <row r="1288" spans="1:71" s="1" customFormat="1" ht="15" x14ac:dyDescent="0.25">
      <c r="A1288" s="8"/>
      <c r="D1288" s="6"/>
      <c r="E1288" s="2"/>
      <c r="F1288" s="2"/>
      <c r="H1288" s="1" t="s">
        <v>3158</v>
      </c>
      <c r="I1288" s="1" t="s">
        <v>1363</v>
      </c>
      <c r="J1288" s="1" t="s">
        <v>3389</v>
      </c>
      <c r="M1288" s="18"/>
      <c r="N1288" s="18"/>
      <c r="AD1288" s="2"/>
      <c r="AE1288" s="3"/>
      <c r="AT1288" s="1" t="s">
        <v>3162</v>
      </c>
      <c r="BC1288" s="1">
        <f t="shared" ref="BC1288:BC1295" si="66">COUNTA(AG1288:BB1288)</f>
        <v>1</v>
      </c>
    </row>
    <row r="1289" spans="1:71" s="1" customFormat="1" ht="15" x14ac:dyDescent="0.25">
      <c r="D1289" s="2"/>
      <c r="E1289" s="2"/>
      <c r="G1289" s="1" t="s">
        <v>3161</v>
      </c>
      <c r="H1289" s="1" t="s">
        <v>3158</v>
      </c>
      <c r="I1289" s="1" t="s">
        <v>2236</v>
      </c>
      <c r="J1289" s="1" t="s">
        <v>1023</v>
      </c>
      <c r="L1289" s="1" t="s">
        <v>96</v>
      </c>
      <c r="M1289" s="18" t="s">
        <v>3814</v>
      </c>
      <c r="N1289" s="18"/>
      <c r="O1289" s="1" t="s">
        <v>986</v>
      </c>
      <c r="P1289" s="1" t="s">
        <v>5031</v>
      </c>
      <c r="Q1289" s="1" t="s">
        <v>296</v>
      </c>
      <c r="R1289" s="1">
        <v>85120</v>
      </c>
      <c r="S1289" s="1" t="s">
        <v>4213</v>
      </c>
      <c r="AD1289" s="2"/>
      <c r="AE1289" s="3"/>
      <c r="AF1289" s="1" t="s">
        <v>2388</v>
      </c>
      <c r="BC1289" s="1">
        <f t="shared" si="66"/>
        <v>0</v>
      </c>
      <c r="BF1289" s="1" t="s">
        <v>4712</v>
      </c>
      <c r="BG1289" s="1" t="s">
        <v>4712</v>
      </c>
      <c r="BH1289" s="1" t="s">
        <v>4712</v>
      </c>
      <c r="BJ1289" s="1" t="s">
        <v>4712</v>
      </c>
      <c r="BK1289" s="1" t="s">
        <v>4712</v>
      </c>
      <c r="BN1289" s="1" t="s">
        <v>4712</v>
      </c>
      <c r="BO1289" s="1" t="s">
        <v>4712</v>
      </c>
      <c r="BR1289" s="1" t="s">
        <v>4712</v>
      </c>
    </row>
    <row r="1290" spans="1:71" s="1" customFormat="1" ht="15" x14ac:dyDescent="0.25">
      <c r="D1290" s="2"/>
      <c r="E1290" s="2"/>
      <c r="H1290" s="1" t="s">
        <v>481</v>
      </c>
      <c r="I1290" s="1" t="s">
        <v>3815</v>
      </c>
      <c r="J1290" s="1" t="s">
        <v>3816</v>
      </c>
      <c r="M1290" s="18" t="s">
        <v>1673</v>
      </c>
      <c r="N1290" s="18"/>
      <c r="AD1290" s="2"/>
      <c r="AE1290" s="3"/>
      <c r="AF1290" s="1" t="s">
        <v>2388</v>
      </c>
      <c r="BC1290" s="1">
        <f t="shared" si="66"/>
        <v>0</v>
      </c>
    </row>
    <row r="1291" spans="1:71" s="1" customFormat="1" ht="15" x14ac:dyDescent="0.25">
      <c r="D1291" s="2"/>
      <c r="E1291" s="2"/>
      <c r="H1291" s="1" t="s">
        <v>3158</v>
      </c>
      <c r="I1291" s="1" t="s">
        <v>3815</v>
      </c>
      <c r="J1291" s="1" t="s">
        <v>3817</v>
      </c>
      <c r="M1291" s="18" t="s">
        <v>1673</v>
      </c>
      <c r="N1291" s="18"/>
      <c r="AD1291" s="2"/>
      <c r="AE1291" s="3"/>
      <c r="AF1291" s="1" t="s">
        <v>2392</v>
      </c>
      <c r="BC1291" s="1">
        <f t="shared" si="66"/>
        <v>0</v>
      </c>
    </row>
    <row r="1292" spans="1:71" s="1" customFormat="1" ht="15" x14ac:dyDescent="0.25">
      <c r="E1292" s="2"/>
      <c r="H1292" s="1" t="s">
        <v>481</v>
      </c>
      <c r="I1292" s="1" t="s">
        <v>4850</v>
      </c>
      <c r="J1292" s="1" t="s">
        <v>4851</v>
      </c>
      <c r="L1292" s="1" t="s">
        <v>4994</v>
      </c>
      <c r="M1292" s="18"/>
      <c r="N1292" s="18"/>
      <c r="O1292" s="1" t="s">
        <v>4995</v>
      </c>
      <c r="P1292" s="1" t="s">
        <v>4997</v>
      </c>
      <c r="Q1292" s="1" t="s">
        <v>4998</v>
      </c>
      <c r="R1292" s="1">
        <v>55072</v>
      </c>
      <c r="BC1292" s="1">
        <f t="shared" si="66"/>
        <v>0</v>
      </c>
      <c r="BD1292" s="3"/>
    </row>
    <row r="1293" spans="1:71" s="1" customFormat="1" ht="15" x14ac:dyDescent="0.25">
      <c r="D1293" s="2"/>
      <c r="E1293" s="2"/>
      <c r="H1293" s="1" t="s">
        <v>481</v>
      </c>
      <c r="I1293" s="1" t="s">
        <v>3818</v>
      </c>
      <c r="J1293" s="1" t="s">
        <v>4008</v>
      </c>
      <c r="L1293" s="1" t="s">
        <v>752</v>
      </c>
      <c r="M1293" s="18" t="s">
        <v>3821</v>
      </c>
      <c r="N1293" s="18"/>
      <c r="O1293" s="1" t="s">
        <v>3820</v>
      </c>
      <c r="P1293" s="1" t="s">
        <v>488</v>
      </c>
      <c r="Q1293" s="1" t="s">
        <v>296</v>
      </c>
      <c r="R1293" s="1">
        <v>85206</v>
      </c>
      <c r="S1293" s="1" t="s">
        <v>4213</v>
      </c>
      <c r="AD1293" s="2"/>
      <c r="AE1293" s="3"/>
      <c r="AF1293" s="1" t="s">
        <v>2388</v>
      </c>
      <c r="BC1293" s="1">
        <f t="shared" si="66"/>
        <v>0</v>
      </c>
    </row>
    <row r="1294" spans="1:71" s="1" customFormat="1" ht="15" x14ac:dyDescent="0.25">
      <c r="D1294" s="2"/>
      <c r="E1294" s="2"/>
      <c r="H1294" s="1" t="s">
        <v>481</v>
      </c>
      <c r="I1294" s="1" t="s">
        <v>4483</v>
      </c>
      <c r="J1294" s="1" t="s">
        <v>3790</v>
      </c>
      <c r="L1294" s="1" t="s">
        <v>4048</v>
      </c>
      <c r="M1294" s="18"/>
      <c r="N1294" s="18"/>
      <c r="O1294" s="1" t="s">
        <v>4484</v>
      </c>
      <c r="P1294" s="1" t="s">
        <v>488</v>
      </c>
      <c r="Q1294" s="1" t="s">
        <v>296</v>
      </c>
      <c r="R1294" s="1">
        <v>85209</v>
      </c>
      <c r="W1294" s="1">
        <v>1</v>
      </c>
      <c r="AD1294" s="2" t="s">
        <v>1352</v>
      </c>
      <c r="AE1294" s="3"/>
      <c r="BC1294" s="1">
        <f t="shared" si="66"/>
        <v>0</v>
      </c>
    </row>
    <row r="1295" spans="1:71" s="1" customFormat="1" ht="15" x14ac:dyDescent="0.25">
      <c r="D1295" s="2"/>
      <c r="E1295" s="2"/>
      <c r="G1295" s="1" t="s">
        <v>3162</v>
      </c>
      <c r="H1295" s="1" t="s">
        <v>3158</v>
      </c>
      <c r="I1295" s="1" t="s">
        <v>1354</v>
      </c>
      <c r="J1295" s="1" t="s">
        <v>1049</v>
      </c>
      <c r="L1295" s="1" t="s">
        <v>4049</v>
      </c>
      <c r="M1295" s="4" t="s">
        <v>1351</v>
      </c>
      <c r="N1295" s="4"/>
      <c r="O1295" s="1" t="s">
        <v>4484</v>
      </c>
      <c r="P1295" s="1" t="s">
        <v>488</v>
      </c>
      <c r="Q1295" s="1" t="s">
        <v>296</v>
      </c>
      <c r="R1295" s="1">
        <v>85209</v>
      </c>
      <c r="S1295" s="1" t="s">
        <v>4213</v>
      </c>
      <c r="T1295" s="1" t="s">
        <v>2052</v>
      </c>
      <c r="U1295" s="1">
        <v>1</v>
      </c>
      <c r="V1295" s="1" t="s">
        <v>378</v>
      </c>
      <c r="AD1295" s="2" t="s">
        <v>1353</v>
      </c>
      <c r="AE1295" s="3"/>
      <c r="AF1295" s="1" t="s">
        <v>1771</v>
      </c>
      <c r="BC1295" s="1">
        <f t="shared" si="66"/>
        <v>0</v>
      </c>
      <c r="BF1295" s="1" t="s">
        <v>4712</v>
      </c>
      <c r="BG1295" s="1" t="s">
        <v>4712</v>
      </c>
      <c r="BH1295" s="1" t="s">
        <v>4712</v>
      </c>
      <c r="BI1295" s="1" t="s">
        <v>4712</v>
      </c>
      <c r="BJ1295" s="1" t="s">
        <v>4712</v>
      </c>
      <c r="BK1295" s="1" t="s">
        <v>4712</v>
      </c>
      <c r="BL1295" s="1" t="s">
        <v>4712</v>
      </c>
      <c r="BM1295" s="1" t="s">
        <v>4712</v>
      </c>
      <c r="BN1295" s="1" t="s">
        <v>4712</v>
      </c>
      <c r="BO1295" s="1" t="s">
        <v>4712</v>
      </c>
      <c r="BP1295" s="1" t="s">
        <v>4712</v>
      </c>
      <c r="BQ1295" s="1" t="s">
        <v>4712</v>
      </c>
      <c r="BS1295" s="1" t="s">
        <v>4712</v>
      </c>
    </row>
    <row r="1296" spans="1:71" s="1" customFormat="1" ht="15" x14ac:dyDescent="0.25">
      <c r="A1296" s="1" t="s">
        <v>4602</v>
      </c>
      <c r="D1296" s="2"/>
      <c r="E1296" s="2"/>
      <c r="H1296" s="1" t="s">
        <v>481</v>
      </c>
      <c r="I1296" s="1" t="s">
        <v>3822</v>
      </c>
      <c r="J1296" s="1" t="s">
        <v>2738</v>
      </c>
      <c r="M1296" s="18" t="s">
        <v>4715</v>
      </c>
      <c r="N1296" s="18"/>
      <c r="AD1296" s="2"/>
      <c r="AE1296" s="3"/>
      <c r="AF1296" s="1" t="s">
        <v>2388</v>
      </c>
    </row>
    <row r="1297" spans="1:56" s="1" customFormat="1" ht="15" x14ac:dyDescent="0.25">
      <c r="D1297" s="2"/>
      <c r="E1297" s="2"/>
      <c r="H1297" s="1" t="s">
        <v>481</v>
      </c>
      <c r="I1297" s="1" t="s">
        <v>3822</v>
      </c>
      <c r="J1297" s="1" t="s">
        <v>3826</v>
      </c>
      <c r="L1297" s="1" t="s">
        <v>3823</v>
      </c>
      <c r="M1297" s="18" t="s">
        <v>3825</v>
      </c>
      <c r="N1297" s="18"/>
      <c r="O1297" s="1" t="s">
        <v>3824</v>
      </c>
      <c r="P1297" s="1" t="s">
        <v>5031</v>
      </c>
      <c r="Q1297" s="1" t="s">
        <v>296</v>
      </c>
      <c r="R1297" s="1">
        <v>85219</v>
      </c>
      <c r="S1297" s="1" t="s">
        <v>4213</v>
      </c>
      <c r="T1297" s="1" t="s">
        <v>4712</v>
      </c>
      <c r="AD1297" s="2"/>
      <c r="AE1297" s="3"/>
      <c r="AF1297" s="1" t="s">
        <v>2388</v>
      </c>
      <c r="BC1297" s="1">
        <f t="shared" ref="BC1297:BC1324" si="67">COUNTA(AG1297:BB1297)</f>
        <v>0</v>
      </c>
    </row>
    <row r="1298" spans="1:56" s="1" customFormat="1" ht="15" x14ac:dyDescent="0.25">
      <c r="D1298" s="2"/>
      <c r="E1298" s="2"/>
      <c r="H1298" s="1" t="s">
        <v>481</v>
      </c>
      <c r="I1298" s="1" t="s">
        <v>4716</v>
      </c>
      <c r="J1298" s="1" t="s">
        <v>649</v>
      </c>
      <c r="L1298" s="1" t="s">
        <v>4717</v>
      </c>
      <c r="M1298" s="18"/>
      <c r="N1298" s="18"/>
      <c r="O1298" s="1" t="s">
        <v>4718</v>
      </c>
      <c r="P1298" s="1" t="s">
        <v>488</v>
      </c>
      <c r="Q1298" s="1" t="s">
        <v>296</v>
      </c>
      <c r="R1298" s="1">
        <v>85215</v>
      </c>
      <c r="AD1298" s="2"/>
      <c r="AE1298" s="3" t="s">
        <v>3161</v>
      </c>
      <c r="BC1298" s="1">
        <f t="shared" si="67"/>
        <v>0</v>
      </c>
    </row>
    <row r="1299" spans="1:56" s="1" customFormat="1" ht="15" x14ac:dyDescent="0.25">
      <c r="D1299" s="2"/>
      <c r="E1299" s="2"/>
      <c r="H1299" s="1" t="s">
        <v>3158</v>
      </c>
      <c r="I1299" s="1" t="s">
        <v>4716</v>
      </c>
      <c r="J1299" s="1" t="s">
        <v>4719</v>
      </c>
      <c r="L1299" s="1" t="s">
        <v>4717</v>
      </c>
      <c r="M1299" s="18"/>
      <c r="N1299" s="18"/>
      <c r="O1299" s="1" t="s">
        <v>4718</v>
      </c>
      <c r="P1299" s="1" t="s">
        <v>488</v>
      </c>
      <c r="Q1299" s="1" t="s">
        <v>296</v>
      </c>
      <c r="R1299" s="1">
        <v>85215</v>
      </c>
      <c r="AD1299" s="2"/>
      <c r="AE1299" s="3" t="s">
        <v>3161</v>
      </c>
      <c r="BC1299" s="1">
        <f t="shared" si="67"/>
        <v>0</v>
      </c>
    </row>
    <row r="1300" spans="1:56" s="1" customFormat="1" ht="15" x14ac:dyDescent="0.25">
      <c r="D1300" s="2"/>
      <c r="E1300" s="2"/>
      <c r="H1300" s="1" t="s">
        <v>3158</v>
      </c>
      <c r="I1300" s="1" t="s">
        <v>4720</v>
      </c>
      <c r="J1300" s="1" t="s">
        <v>1860</v>
      </c>
      <c r="M1300" s="18"/>
      <c r="N1300" s="18"/>
      <c r="AD1300" s="2"/>
      <c r="AE1300" s="3" t="s">
        <v>3161</v>
      </c>
      <c r="BC1300" s="1">
        <f t="shared" si="67"/>
        <v>0</v>
      </c>
    </row>
    <row r="1301" spans="1:56" s="1" customFormat="1" ht="15" x14ac:dyDescent="0.25">
      <c r="D1301" s="2"/>
      <c r="E1301" s="2"/>
      <c r="H1301" s="1" t="s">
        <v>481</v>
      </c>
      <c r="I1301" s="1" t="s">
        <v>3223</v>
      </c>
      <c r="J1301" s="1" t="s">
        <v>2615</v>
      </c>
      <c r="L1301" s="1" t="s">
        <v>3224</v>
      </c>
      <c r="M1301" s="18"/>
      <c r="N1301" s="18"/>
      <c r="O1301" s="1" t="s">
        <v>3225</v>
      </c>
      <c r="P1301" s="1" t="s">
        <v>488</v>
      </c>
      <c r="Q1301" s="1" t="s">
        <v>296</v>
      </c>
      <c r="R1301" s="1">
        <v>85209</v>
      </c>
      <c r="AD1301" s="2"/>
      <c r="AE1301" s="3"/>
      <c r="BC1301" s="1">
        <f t="shared" si="67"/>
        <v>0</v>
      </c>
    </row>
    <row r="1302" spans="1:56" s="1" customFormat="1" ht="15" x14ac:dyDescent="0.25">
      <c r="A1302" s="8"/>
      <c r="D1302" s="6"/>
      <c r="E1302" s="2"/>
      <c r="F1302" s="2"/>
      <c r="H1302" s="1" t="s">
        <v>3158</v>
      </c>
      <c r="I1302" s="1" t="s">
        <v>1496</v>
      </c>
      <c r="J1302" s="1" t="s">
        <v>310</v>
      </c>
      <c r="M1302" s="18"/>
      <c r="N1302" s="18"/>
      <c r="AD1302" s="2"/>
      <c r="AE1302" s="3"/>
      <c r="AM1302" s="1" t="s">
        <v>3162</v>
      </c>
      <c r="AP1302" s="1" t="s">
        <v>3162</v>
      </c>
      <c r="AQ1302" s="1" t="s">
        <v>3162</v>
      </c>
      <c r="AT1302" s="1" t="s">
        <v>3158</v>
      </c>
      <c r="AU1302" s="1" t="s">
        <v>3162</v>
      </c>
      <c r="BC1302" s="1">
        <f t="shared" si="67"/>
        <v>5</v>
      </c>
    </row>
    <row r="1303" spans="1:56" s="1" customFormat="1" ht="15" x14ac:dyDescent="0.25">
      <c r="D1303" s="2"/>
      <c r="E1303" s="2"/>
      <c r="H1303" s="1" t="s">
        <v>481</v>
      </c>
      <c r="I1303" s="1" t="s">
        <v>1861</v>
      </c>
      <c r="J1303" s="1" t="s">
        <v>1862</v>
      </c>
      <c r="M1303" s="18"/>
      <c r="N1303" s="18"/>
      <c r="AB1303" s="1" t="s">
        <v>3175</v>
      </c>
      <c r="AC1303" s="1" t="s">
        <v>1863</v>
      </c>
      <c r="AD1303" s="2" t="s">
        <v>953</v>
      </c>
      <c r="AE1303" s="3"/>
      <c r="BC1303" s="1">
        <f t="shared" si="67"/>
        <v>0</v>
      </c>
    </row>
    <row r="1304" spans="1:56" s="1" customFormat="1" ht="15" x14ac:dyDescent="0.25">
      <c r="A1304" s="8"/>
      <c r="D1304" s="6"/>
      <c r="E1304" s="2"/>
      <c r="F1304" s="2"/>
      <c r="I1304" s="1" t="s">
        <v>1355</v>
      </c>
      <c r="J1304" s="1" t="s">
        <v>1356</v>
      </c>
      <c r="M1304" s="18"/>
      <c r="N1304" s="18"/>
      <c r="AD1304" s="2"/>
      <c r="AE1304" s="3"/>
      <c r="AS1304" s="1" t="s">
        <v>3162</v>
      </c>
      <c r="BC1304" s="1">
        <f t="shared" si="67"/>
        <v>1</v>
      </c>
    </row>
    <row r="1305" spans="1:56" s="1" customFormat="1" ht="15" x14ac:dyDescent="0.25">
      <c r="D1305" s="2"/>
      <c r="E1305" s="2"/>
      <c r="G1305" s="1" t="s">
        <v>3161</v>
      </c>
      <c r="H1305" s="1" t="s">
        <v>481</v>
      </c>
      <c r="I1305" s="1" t="s">
        <v>1864</v>
      </c>
      <c r="J1305" s="1" t="s">
        <v>525</v>
      </c>
      <c r="L1305" s="1" t="s">
        <v>2744</v>
      </c>
      <c r="M1305" s="18"/>
      <c r="N1305" s="18"/>
      <c r="AD1305" s="2"/>
      <c r="AE1305" s="3" t="s">
        <v>3161</v>
      </c>
      <c r="BC1305" s="1">
        <f t="shared" si="67"/>
        <v>0</v>
      </c>
    </row>
    <row r="1306" spans="1:56" s="1" customFormat="1" ht="15" x14ac:dyDescent="0.25">
      <c r="D1306" s="2"/>
      <c r="E1306" s="2"/>
      <c r="H1306" s="1" t="s">
        <v>3158</v>
      </c>
      <c r="I1306" s="1" t="s">
        <v>1864</v>
      </c>
      <c r="J1306" s="1" t="s">
        <v>4578</v>
      </c>
      <c r="L1306" s="1" t="s">
        <v>526</v>
      </c>
      <c r="M1306" s="18"/>
      <c r="N1306" s="18"/>
      <c r="O1306" s="1" t="s">
        <v>527</v>
      </c>
      <c r="P1306" s="1" t="s">
        <v>488</v>
      </c>
      <c r="Q1306" s="1" t="s">
        <v>296</v>
      </c>
      <c r="R1306" s="1">
        <v>85209</v>
      </c>
      <c r="AB1306" s="1" t="s">
        <v>3196</v>
      </c>
      <c r="AC1306" s="1" t="s">
        <v>528</v>
      </c>
      <c r="AD1306" s="2" t="s">
        <v>3411</v>
      </c>
      <c r="AE1306" s="3" t="s">
        <v>3161</v>
      </c>
      <c r="BC1306" s="1">
        <f t="shared" si="67"/>
        <v>0</v>
      </c>
    </row>
    <row r="1307" spans="1:56" s="1" customFormat="1" ht="15" x14ac:dyDescent="0.25">
      <c r="D1307" s="2"/>
      <c r="E1307" s="2"/>
      <c r="G1307" s="1" t="s">
        <v>3161</v>
      </c>
      <c r="H1307" s="1" t="s">
        <v>3158</v>
      </c>
      <c r="I1307" s="1" t="s">
        <v>5021</v>
      </c>
      <c r="J1307" s="1" t="s">
        <v>3665</v>
      </c>
      <c r="M1307" s="18" t="s">
        <v>147</v>
      </c>
      <c r="N1307" s="18"/>
      <c r="S1307" s="1" t="s">
        <v>4213</v>
      </c>
      <c r="U1307" s="1">
        <v>0</v>
      </c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1">
        <f t="shared" si="67"/>
        <v>0</v>
      </c>
      <c r="BD1307" s="3"/>
    </row>
    <row r="1308" spans="1:56" s="1" customFormat="1" ht="15" x14ac:dyDescent="0.25">
      <c r="D1308" s="2"/>
      <c r="E1308" s="2"/>
      <c r="G1308" s="1" t="s">
        <v>3161</v>
      </c>
      <c r="H1308" s="1" t="s">
        <v>481</v>
      </c>
      <c r="I1308" s="1" t="s">
        <v>5021</v>
      </c>
      <c r="J1308" s="1" t="s">
        <v>5022</v>
      </c>
      <c r="M1308" s="18" t="s">
        <v>147</v>
      </c>
      <c r="N1308" s="18"/>
      <c r="S1308" s="1" t="s">
        <v>4712</v>
      </c>
      <c r="U1308" s="1">
        <v>0</v>
      </c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1">
        <f t="shared" si="67"/>
        <v>0</v>
      </c>
      <c r="BD1308" s="3"/>
    </row>
    <row r="1309" spans="1:56" s="1" customFormat="1" ht="15" x14ac:dyDescent="0.25">
      <c r="D1309" s="2"/>
      <c r="E1309" s="2"/>
      <c r="H1309" s="1" t="s">
        <v>3158</v>
      </c>
      <c r="I1309" s="1" t="s">
        <v>529</v>
      </c>
      <c r="J1309" s="1" t="s">
        <v>1871</v>
      </c>
      <c r="L1309" s="1" t="s">
        <v>530</v>
      </c>
      <c r="M1309" s="18"/>
      <c r="N1309" s="18"/>
      <c r="O1309" s="1" t="s">
        <v>1149</v>
      </c>
      <c r="P1309" s="1" t="s">
        <v>488</v>
      </c>
      <c r="Q1309" s="1" t="s">
        <v>296</v>
      </c>
      <c r="R1309" s="1">
        <v>85207</v>
      </c>
      <c r="AD1309" s="2"/>
      <c r="AE1309" s="3"/>
      <c r="BC1309" s="1">
        <f t="shared" si="67"/>
        <v>0</v>
      </c>
    </row>
    <row r="1310" spans="1:56" s="1" customFormat="1" ht="15" x14ac:dyDescent="0.25">
      <c r="D1310" s="2"/>
      <c r="E1310" s="2"/>
      <c r="H1310" s="1" t="s">
        <v>3158</v>
      </c>
      <c r="I1310" s="1" t="s">
        <v>2380</v>
      </c>
      <c r="J1310" s="1" t="s">
        <v>3852</v>
      </c>
      <c r="M1310" s="18" t="s">
        <v>2381</v>
      </c>
      <c r="N1310" s="18"/>
      <c r="S1310" s="1" t="s">
        <v>4213</v>
      </c>
      <c r="AD1310" s="2"/>
      <c r="AE1310" s="3"/>
      <c r="AF1310" s="1" t="s">
        <v>2564</v>
      </c>
      <c r="BC1310" s="1">
        <f t="shared" si="67"/>
        <v>0</v>
      </c>
    </row>
    <row r="1311" spans="1:56" s="1" customFormat="1" ht="15" x14ac:dyDescent="0.25">
      <c r="A1311" s="8"/>
      <c r="D1311" s="6"/>
      <c r="E1311" s="2"/>
      <c r="F1311" s="2"/>
      <c r="H1311" s="1" t="s">
        <v>481</v>
      </c>
      <c r="I1311" s="1" t="s">
        <v>2380</v>
      </c>
      <c r="J1311" s="1" t="s">
        <v>3816</v>
      </c>
      <c r="M1311" s="18"/>
      <c r="N1311" s="18"/>
      <c r="AD1311" s="2"/>
      <c r="AE1311" s="3"/>
      <c r="AN1311" s="1" t="s">
        <v>3162</v>
      </c>
      <c r="BC1311" s="1">
        <f t="shared" si="67"/>
        <v>1</v>
      </c>
    </row>
    <row r="1312" spans="1:56" s="1" customFormat="1" ht="15" x14ac:dyDescent="0.25">
      <c r="D1312" s="2"/>
      <c r="E1312" s="2"/>
      <c r="H1312" s="1" t="s">
        <v>3158</v>
      </c>
      <c r="I1312" s="1" t="s">
        <v>1150</v>
      </c>
      <c r="J1312" s="1" t="s">
        <v>4341</v>
      </c>
      <c r="M1312" s="18"/>
      <c r="N1312" s="18"/>
      <c r="AD1312" s="2"/>
      <c r="AE1312" s="3" t="s">
        <v>3161</v>
      </c>
      <c r="BC1312" s="1">
        <f t="shared" si="67"/>
        <v>0</v>
      </c>
    </row>
    <row r="1313" spans="1:60" s="1" customFormat="1" ht="15" x14ac:dyDescent="0.25">
      <c r="A1313" s="8"/>
      <c r="D1313" s="6"/>
      <c r="E1313" s="2"/>
      <c r="F1313" s="2"/>
      <c r="H1313" s="1" t="s">
        <v>481</v>
      </c>
      <c r="I1313" s="1" t="s">
        <v>3303</v>
      </c>
      <c r="J1313" s="1" t="s">
        <v>592</v>
      </c>
      <c r="M1313" s="18"/>
      <c r="N1313" s="18"/>
      <c r="AD1313" s="2"/>
      <c r="AE1313" s="3"/>
      <c r="BB1313" s="1" t="s">
        <v>3162</v>
      </c>
      <c r="BC1313" s="1">
        <f t="shared" si="67"/>
        <v>1</v>
      </c>
    </row>
    <row r="1314" spans="1:60" s="1" customFormat="1" ht="15" x14ac:dyDescent="0.25">
      <c r="D1314" s="2"/>
      <c r="E1314" s="2"/>
      <c r="H1314" s="1" t="s">
        <v>481</v>
      </c>
      <c r="I1314" s="1" t="s">
        <v>3861</v>
      </c>
      <c r="J1314" s="1" t="s">
        <v>1151</v>
      </c>
      <c r="L1314" s="1" t="s">
        <v>1642</v>
      </c>
      <c r="M1314" s="18" t="s">
        <v>3262</v>
      </c>
      <c r="N1314" s="18"/>
      <c r="O1314" s="1" t="s">
        <v>3859</v>
      </c>
      <c r="P1314" s="1" t="s">
        <v>3860</v>
      </c>
      <c r="Q1314" s="1" t="s">
        <v>296</v>
      </c>
      <c r="R1314" s="1">
        <v>85739</v>
      </c>
      <c r="S1314" s="1" t="s">
        <v>4213</v>
      </c>
      <c r="AD1314" s="2" t="s">
        <v>3263</v>
      </c>
      <c r="AE1314" s="3"/>
      <c r="AF1314" s="1" t="s">
        <v>2388</v>
      </c>
      <c r="BC1314" s="1">
        <f t="shared" si="67"/>
        <v>0</v>
      </c>
    </row>
    <row r="1315" spans="1:60" s="1" customFormat="1" ht="15" x14ac:dyDescent="0.25">
      <c r="D1315" s="2"/>
      <c r="E1315" s="2"/>
      <c r="F1315" s="1" t="s">
        <v>297</v>
      </c>
      <c r="H1315" s="1" t="s">
        <v>481</v>
      </c>
      <c r="I1315" s="1" t="s">
        <v>1803</v>
      </c>
      <c r="J1315" s="1" t="s">
        <v>1761</v>
      </c>
      <c r="L1315" s="1" t="s">
        <v>1804</v>
      </c>
      <c r="M1315" s="18"/>
      <c r="N1315" s="18"/>
      <c r="O1315" s="1" t="s">
        <v>992</v>
      </c>
      <c r="P1315" s="1" t="s">
        <v>4920</v>
      </c>
      <c r="Q1315" s="1" t="s">
        <v>4919</v>
      </c>
      <c r="R1315" s="8" t="s">
        <v>3604</v>
      </c>
      <c r="U1315" s="8"/>
      <c r="V1315" s="8"/>
      <c r="W1315" s="8"/>
      <c r="X1315" s="8"/>
      <c r="AD1315" s="2"/>
      <c r="AE1315" s="3"/>
      <c r="BC1315" s="1">
        <f t="shared" si="67"/>
        <v>0</v>
      </c>
    </row>
    <row r="1316" spans="1:60" s="1" customFormat="1" ht="15" x14ac:dyDescent="0.25">
      <c r="A1316" s="8" t="s">
        <v>5110</v>
      </c>
      <c r="D1316" s="6"/>
      <c r="E1316" s="2"/>
      <c r="H1316" s="1" t="s">
        <v>3158</v>
      </c>
      <c r="I1316" s="1" t="s">
        <v>4413</v>
      </c>
      <c r="J1316" s="1" t="s">
        <v>4578</v>
      </c>
      <c r="M1316" s="18"/>
      <c r="N1316" s="18"/>
      <c r="AD1316" s="2" t="s">
        <v>3381</v>
      </c>
      <c r="AE1316" s="3"/>
      <c r="BC1316" s="1">
        <f t="shared" si="67"/>
        <v>0</v>
      </c>
    </row>
    <row r="1317" spans="1:60" s="1" customFormat="1" ht="15" x14ac:dyDescent="0.25">
      <c r="D1317" s="2"/>
      <c r="E1317" s="2"/>
      <c r="H1317" s="1" t="s">
        <v>481</v>
      </c>
      <c r="I1317" s="1" t="s">
        <v>3606</v>
      </c>
      <c r="J1317" s="1" t="s">
        <v>299</v>
      </c>
      <c r="L1317" s="1" t="s">
        <v>3607</v>
      </c>
      <c r="M1317" s="18"/>
      <c r="N1317" s="18"/>
      <c r="O1317" s="1" t="s">
        <v>3608</v>
      </c>
      <c r="P1317" s="1" t="s">
        <v>488</v>
      </c>
      <c r="Q1317" s="1" t="s">
        <v>296</v>
      </c>
      <c r="R1317" s="1">
        <v>85206</v>
      </c>
      <c r="AB1317" s="1" t="s">
        <v>3609</v>
      </c>
      <c r="AD1317" s="2" t="s">
        <v>3610</v>
      </c>
      <c r="AE1317" s="3" t="s">
        <v>3161</v>
      </c>
      <c r="BC1317" s="1">
        <f t="shared" si="67"/>
        <v>0</v>
      </c>
    </row>
    <row r="1318" spans="1:60" s="1" customFormat="1" ht="15" x14ac:dyDescent="0.25">
      <c r="A1318" s="8"/>
      <c r="D1318" s="29"/>
      <c r="E1318" s="2"/>
      <c r="F1318" s="2"/>
      <c r="I1318" s="1" t="s">
        <v>2123</v>
      </c>
      <c r="J1318" s="1" t="s">
        <v>3306</v>
      </c>
      <c r="M1318" s="18"/>
      <c r="N1318" s="18"/>
      <c r="AD1318" s="2"/>
      <c r="AE1318" s="3"/>
      <c r="BB1318" s="1" t="s">
        <v>1447</v>
      </c>
      <c r="BC1318" s="1">
        <f t="shared" si="67"/>
        <v>1</v>
      </c>
    </row>
    <row r="1319" spans="1:60" s="1" customFormat="1" ht="15" x14ac:dyDescent="0.25">
      <c r="A1319" s="8"/>
      <c r="D1319" s="29"/>
      <c r="E1319" s="2"/>
      <c r="F1319" s="2"/>
      <c r="I1319" s="1" t="s">
        <v>2123</v>
      </c>
      <c r="J1319" s="1" t="s">
        <v>3305</v>
      </c>
      <c r="M1319" s="18"/>
      <c r="N1319" s="18"/>
      <c r="AD1319" s="2"/>
      <c r="AE1319" s="3"/>
      <c r="BB1319" s="1" t="s">
        <v>1447</v>
      </c>
      <c r="BC1319" s="1">
        <f t="shared" si="67"/>
        <v>1</v>
      </c>
    </row>
    <row r="1320" spans="1:60" s="1" customFormat="1" ht="15" x14ac:dyDescent="0.25">
      <c r="B1320" s="14">
        <v>43405</v>
      </c>
      <c r="C1320" s="14">
        <v>43041</v>
      </c>
      <c r="D1320" s="6">
        <v>42670</v>
      </c>
      <c r="E1320" s="2"/>
      <c r="H1320" s="1" t="s">
        <v>3158</v>
      </c>
      <c r="I1320" s="1" t="s">
        <v>2123</v>
      </c>
      <c r="J1320" s="1" t="s">
        <v>2124</v>
      </c>
      <c r="K1320" s="1">
        <v>1</v>
      </c>
      <c r="L1320" s="1" t="s">
        <v>1191</v>
      </c>
      <c r="M1320" s="18" t="s">
        <v>2137</v>
      </c>
      <c r="N1320" s="18"/>
      <c r="O1320" s="1" t="s">
        <v>2139</v>
      </c>
      <c r="P1320" s="1" t="s">
        <v>3192</v>
      </c>
      <c r="Q1320" s="1" t="s">
        <v>296</v>
      </c>
      <c r="R1320" s="1">
        <v>85118</v>
      </c>
      <c r="S1320" s="1" t="s">
        <v>4213</v>
      </c>
      <c r="AB1320" s="1" t="s">
        <v>3196</v>
      </c>
      <c r="AC1320" s="1" t="s">
        <v>3161</v>
      </c>
      <c r="AD1320" s="2" t="s">
        <v>1040</v>
      </c>
      <c r="AE1320" s="3" t="s">
        <v>3161</v>
      </c>
      <c r="AF1320" s="1" t="s">
        <v>2564</v>
      </c>
      <c r="AG1320" s="1" t="s">
        <v>3158</v>
      </c>
      <c r="AH1320" s="1" t="s">
        <v>481</v>
      </c>
      <c r="AI1320" s="1" t="s">
        <v>481</v>
      </c>
      <c r="AJ1320" s="1" t="s">
        <v>481</v>
      </c>
      <c r="AK1320" s="1" t="s">
        <v>3158</v>
      </c>
      <c r="AL1320" s="1" t="s">
        <v>3158</v>
      </c>
      <c r="AO1320" s="1" t="s">
        <v>3158</v>
      </c>
      <c r="AP1320" s="1" t="s">
        <v>3158</v>
      </c>
      <c r="AQ1320" s="1" t="s">
        <v>3158</v>
      </c>
      <c r="AR1320" s="1" t="s">
        <v>3158</v>
      </c>
      <c r="AS1320" s="1" t="s">
        <v>3158</v>
      </c>
      <c r="AT1320" s="1" t="s">
        <v>3158</v>
      </c>
      <c r="AU1320" s="1" t="s">
        <v>3158</v>
      </c>
      <c r="AV1320" s="1" t="s">
        <v>3158</v>
      </c>
      <c r="AW1320" s="1" t="s">
        <v>3158</v>
      </c>
      <c r="AX1320" s="1" t="s">
        <v>3158</v>
      </c>
      <c r="AY1320" s="1" t="s">
        <v>3158</v>
      </c>
      <c r="AZ1320" s="1" t="s">
        <v>3158</v>
      </c>
      <c r="BA1320" s="1" t="s">
        <v>3158</v>
      </c>
      <c r="BB1320" s="1" t="s">
        <v>3158</v>
      </c>
      <c r="BC1320" s="1">
        <f t="shared" si="67"/>
        <v>20</v>
      </c>
      <c r="BF1320" s="1" t="s">
        <v>4712</v>
      </c>
      <c r="BG1320" s="1" t="s">
        <v>5053</v>
      </c>
      <c r="BH1320" s="1" t="s">
        <v>4712</v>
      </c>
    </row>
    <row r="1321" spans="1:60" s="1" customFormat="1" ht="15" x14ac:dyDescent="0.25">
      <c r="A1321" s="8"/>
      <c r="D1321" s="29"/>
      <c r="E1321" s="2"/>
      <c r="F1321" s="2"/>
      <c r="I1321" s="1" t="s">
        <v>2123</v>
      </c>
      <c r="J1321" s="1" t="s">
        <v>563</v>
      </c>
      <c r="M1321" s="18"/>
      <c r="N1321" s="18"/>
      <c r="AD1321" s="2"/>
      <c r="AE1321" s="3"/>
      <c r="BB1321" s="1" t="s">
        <v>1447</v>
      </c>
      <c r="BC1321" s="1">
        <f t="shared" si="67"/>
        <v>1</v>
      </c>
    </row>
    <row r="1322" spans="1:60" s="1" customFormat="1" ht="15" x14ac:dyDescent="0.25">
      <c r="D1322" s="2"/>
      <c r="E1322" s="2"/>
      <c r="H1322" s="1" t="s">
        <v>3158</v>
      </c>
      <c r="I1322" s="1" t="s">
        <v>1152</v>
      </c>
      <c r="J1322" s="1" t="s">
        <v>1153</v>
      </c>
      <c r="L1322" s="1" t="s">
        <v>1154</v>
      </c>
      <c r="M1322" s="18" t="s">
        <v>1156</v>
      </c>
      <c r="N1322" s="18"/>
      <c r="O1322" s="1" t="s">
        <v>1155</v>
      </c>
      <c r="P1322" s="1" t="s">
        <v>488</v>
      </c>
      <c r="Q1322" s="1" t="s">
        <v>296</v>
      </c>
      <c r="R1322" s="1">
        <v>85206</v>
      </c>
      <c r="S1322" s="1" t="s">
        <v>4213</v>
      </c>
      <c r="AD1322" s="2"/>
      <c r="AE1322" s="3"/>
      <c r="AF1322" s="1" t="s">
        <v>2388</v>
      </c>
      <c r="BC1322" s="1">
        <f t="shared" si="67"/>
        <v>0</v>
      </c>
    </row>
    <row r="1323" spans="1:60" s="1" customFormat="1" ht="15" x14ac:dyDescent="0.25">
      <c r="D1323" s="2"/>
      <c r="E1323" s="2"/>
      <c r="H1323" s="1" t="s">
        <v>481</v>
      </c>
      <c r="I1323" s="1" t="s">
        <v>1157</v>
      </c>
      <c r="J1323" s="1" t="s">
        <v>4427</v>
      </c>
      <c r="L1323" s="1" t="s">
        <v>3545</v>
      </c>
      <c r="M1323" s="18"/>
      <c r="N1323" s="18"/>
      <c r="O1323" s="1" t="s">
        <v>3546</v>
      </c>
      <c r="P1323" s="1" t="s">
        <v>488</v>
      </c>
      <c r="Q1323" s="1" t="s">
        <v>296</v>
      </c>
      <c r="R1323" s="1">
        <v>85206</v>
      </c>
      <c r="AD1323" s="2"/>
      <c r="AE1323" s="3"/>
      <c r="BC1323" s="1">
        <f t="shared" si="67"/>
        <v>0</v>
      </c>
    </row>
    <row r="1324" spans="1:60" s="1" customFormat="1" ht="15" x14ac:dyDescent="0.25">
      <c r="A1324" s="8"/>
      <c r="D1324" s="6"/>
      <c r="E1324" s="2"/>
      <c r="F1324" s="2"/>
      <c r="H1324" s="1" t="s">
        <v>3158</v>
      </c>
      <c r="I1324" s="1" t="s">
        <v>1157</v>
      </c>
      <c r="J1324" s="1" t="s">
        <v>2451</v>
      </c>
      <c r="M1324" s="18"/>
      <c r="N1324" s="18"/>
      <c r="AD1324" s="2"/>
      <c r="AE1324" s="3"/>
      <c r="AT1324" s="1" t="s">
        <v>3162</v>
      </c>
      <c r="BC1324" s="1">
        <f t="shared" si="67"/>
        <v>1</v>
      </c>
    </row>
    <row r="1325" spans="1:60" s="1" customFormat="1" ht="15" x14ac:dyDescent="0.25">
      <c r="A1325" s="1" t="s">
        <v>4602</v>
      </c>
      <c r="D1325" s="2"/>
      <c r="E1325" s="2"/>
      <c r="H1325" s="1" t="s">
        <v>3158</v>
      </c>
      <c r="I1325" s="1" t="s">
        <v>1158</v>
      </c>
      <c r="J1325" s="1" t="s">
        <v>1159</v>
      </c>
      <c r="M1325" s="18" t="s">
        <v>1160</v>
      </c>
      <c r="N1325" s="18"/>
      <c r="Q1325" s="1" t="s">
        <v>296</v>
      </c>
      <c r="AD1325" s="2"/>
      <c r="AE1325" s="3"/>
    </row>
    <row r="1326" spans="1:60" s="1" customFormat="1" ht="15" x14ac:dyDescent="0.25">
      <c r="A1326" s="1" t="s">
        <v>4602</v>
      </c>
      <c r="D1326" s="2"/>
      <c r="E1326" s="2"/>
      <c r="H1326" s="1" t="s">
        <v>481</v>
      </c>
      <c r="I1326" s="1" t="s">
        <v>1161</v>
      </c>
      <c r="J1326" s="1" t="s">
        <v>1761</v>
      </c>
      <c r="M1326" s="18" t="s">
        <v>1162</v>
      </c>
      <c r="N1326" s="18"/>
      <c r="AB1326" s="2"/>
      <c r="AC1326" s="3"/>
    </row>
    <row r="1327" spans="1:60" s="1" customFormat="1" ht="15" x14ac:dyDescent="0.25">
      <c r="A1327" s="1" t="s">
        <v>5027</v>
      </c>
      <c r="D1327" s="2"/>
      <c r="E1327" s="2"/>
      <c r="H1327" s="1" t="s">
        <v>3158</v>
      </c>
      <c r="I1327" s="1" t="s">
        <v>1163</v>
      </c>
      <c r="J1327" s="1" t="s">
        <v>1164</v>
      </c>
      <c r="L1327" s="1" t="s">
        <v>1165</v>
      </c>
      <c r="M1327" s="18"/>
      <c r="N1327" s="18"/>
      <c r="O1327" s="1" t="s">
        <v>1166</v>
      </c>
      <c r="P1327" s="1" t="s">
        <v>488</v>
      </c>
      <c r="Q1327" s="1" t="s">
        <v>296</v>
      </c>
      <c r="R1327" s="1">
        <v>85215</v>
      </c>
      <c r="AB1327" s="2"/>
      <c r="AC1327" s="3"/>
    </row>
    <row r="1328" spans="1:60" s="1" customFormat="1" ht="15" x14ac:dyDescent="0.25">
      <c r="D1328" s="6"/>
      <c r="E1328" s="2"/>
      <c r="H1328" s="1" t="s">
        <v>481</v>
      </c>
      <c r="I1328" s="1" t="s">
        <v>1163</v>
      </c>
      <c r="J1328" s="1" t="s">
        <v>1167</v>
      </c>
      <c r="L1328" s="1" t="s">
        <v>132</v>
      </c>
      <c r="M1328" s="18" t="s">
        <v>2480</v>
      </c>
      <c r="N1328" s="18"/>
      <c r="O1328" s="1" t="s">
        <v>1166</v>
      </c>
      <c r="P1328" s="1" t="s">
        <v>488</v>
      </c>
      <c r="Q1328" s="1" t="s">
        <v>296</v>
      </c>
      <c r="R1328" s="1">
        <v>85215</v>
      </c>
      <c r="S1328" s="1" t="s">
        <v>4213</v>
      </c>
      <c r="AD1328" s="2" t="s">
        <v>1558</v>
      </c>
      <c r="AE1328" s="3"/>
      <c r="AF1328" s="1" t="s">
        <v>2388</v>
      </c>
      <c r="AV1328" s="1" t="s">
        <v>3162</v>
      </c>
      <c r="BC1328" s="1">
        <f t="shared" ref="BC1328:BC1349" si="68">COUNTA(AG1328:BB1328)</f>
        <v>1</v>
      </c>
    </row>
    <row r="1329" spans="1:61" s="1" customFormat="1" ht="15" x14ac:dyDescent="0.25">
      <c r="D1329" s="2"/>
      <c r="E1329" s="2"/>
      <c r="H1329" s="1" t="s">
        <v>3158</v>
      </c>
      <c r="I1329" s="1" t="s">
        <v>4219</v>
      </c>
      <c r="J1329" s="1" t="s">
        <v>2516</v>
      </c>
      <c r="M1329" s="18" t="s">
        <v>4220</v>
      </c>
      <c r="N1329" s="18"/>
      <c r="S1329" s="1" t="s">
        <v>4213</v>
      </c>
      <c r="AD1329" s="2"/>
      <c r="AE1329" s="3"/>
      <c r="BC1329" s="1">
        <f t="shared" si="68"/>
        <v>0</v>
      </c>
    </row>
    <row r="1330" spans="1:61" s="1" customFormat="1" ht="15" x14ac:dyDescent="0.25">
      <c r="D1330" s="6"/>
      <c r="E1330" s="2"/>
      <c r="G1330" s="1" t="s">
        <v>3162</v>
      </c>
      <c r="H1330" s="1" t="s">
        <v>3158</v>
      </c>
      <c r="I1330" s="1" t="s">
        <v>2825</v>
      </c>
      <c r="J1330" s="1" t="s">
        <v>2161</v>
      </c>
      <c r="L1330" s="1" t="s">
        <v>5000</v>
      </c>
      <c r="M1330" s="18" t="s">
        <v>2391</v>
      </c>
      <c r="N1330" s="18"/>
      <c r="O1330" s="1" t="s">
        <v>5001</v>
      </c>
      <c r="P1330" s="1" t="s">
        <v>1676</v>
      </c>
      <c r="Q1330" s="1" t="s">
        <v>296</v>
      </c>
      <c r="R1330" s="1">
        <v>85255</v>
      </c>
      <c r="S1330" s="1" t="s">
        <v>4213</v>
      </c>
      <c r="U1330" s="1">
        <v>1</v>
      </c>
      <c r="V1330" s="1" t="s">
        <v>3357</v>
      </c>
      <c r="AD1330" s="2"/>
      <c r="AE1330" s="3"/>
      <c r="BC1330" s="1">
        <f t="shared" si="68"/>
        <v>0</v>
      </c>
    </row>
    <row r="1331" spans="1:61" s="1" customFormat="1" ht="15" x14ac:dyDescent="0.25">
      <c r="D1331" s="6"/>
      <c r="E1331" s="2"/>
      <c r="H1331" s="1" t="s">
        <v>3158</v>
      </c>
      <c r="I1331" s="1" t="s">
        <v>566</v>
      </c>
      <c r="J1331" s="1" t="s">
        <v>565</v>
      </c>
      <c r="M1331" s="18"/>
      <c r="N1331" s="18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 t="s">
        <v>3162</v>
      </c>
      <c r="AQ1331" s="2"/>
      <c r="AR1331" s="2" t="s">
        <v>3162</v>
      </c>
      <c r="AS1331" s="2"/>
      <c r="AT1331" s="2"/>
      <c r="AV1331" s="2"/>
      <c r="AW1331" s="2"/>
      <c r="AX1331" s="2"/>
      <c r="AY1331" s="2"/>
      <c r="AZ1331" s="2"/>
      <c r="BA1331" s="2"/>
      <c r="BB1331" s="2"/>
      <c r="BC1331" s="1">
        <f t="shared" si="68"/>
        <v>2</v>
      </c>
      <c r="BD1331" s="3"/>
    </row>
    <row r="1332" spans="1:61" s="1" customFormat="1" ht="15" x14ac:dyDescent="0.25">
      <c r="D1332" s="6"/>
      <c r="E1332" s="2"/>
      <c r="H1332" s="1" t="s">
        <v>481</v>
      </c>
      <c r="I1332" s="1" t="s">
        <v>1997</v>
      </c>
      <c r="J1332" s="1" t="s">
        <v>1998</v>
      </c>
      <c r="M1332" s="18"/>
      <c r="N1332" s="18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 t="s">
        <v>3162</v>
      </c>
      <c r="AR1332" s="2" t="s">
        <v>3162</v>
      </c>
      <c r="AS1332" s="2"/>
      <c r="AT1332" s="2"/>
      <c r="AV1332" s="2"/>
      <c r="AW1332" s="2"/>
      <c r="AX1332" s="2"/>
      <c r="AY1332" s="2"/>
      <c r="AZ1332" s="2"/>
      <c r="BA1332" s="2"/>
      <c r="BB1332" s="2"/>
      <c r="BC1332" s="1">
        <f t="shared" si="68"/>
        <v>2</v>
      </c>
      <c r="BD1332" s="3"/>
    </row>
    <row r="1333" spans="1:61" s="1" customFormat="1" ht="15" x14ac:dyDescent="0.25">
      <c r="D1333" s="6"/>
      <c r="E1333" s="2"/>
      <c r="H1333" s="1" t="s">
        <v>3158</v>
      </c>
      <c r="I1333" s="1" t="s">
        <v>1997</v>
      </c>
      <c r="J1333" s="1" t="s">
        <v>3351</v>
      </c>
      <c r="M1333" s="18"/>
      <c r="N1333" s="18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 t="s">
        <v>3162</v>
      </c>
      <c r="AR1333" s="2" t="s">
        <v>3162</v>
      </c>
      <c r="AS1333" s="2"/>
      <c r="AT1333" s="2"/>
      <c r="AV1333" s="2"/>
      <c r="AW1333" s="2"/>
      <c r="AX1333" s="2"/>
      <c r="AY1333" s="2"/>
      <c r="AZ1333" s="2"/>
      <c r="BA1333" s="2"/>
      <c r="BB1333" s="2"/>
      <c r="BC1333" s="1">
        <f t="shared" si="68"/>
        <v>2</v>
      </c>
      <c r="BD1333" s="3"/>
    </row>
    <row r="1334" spans="1:61" s="1" customFormat="1" ht="15" x14ac:dyDescent="0.25">
      <c r="A1334" s="6">
        <v>42677</v>
      </c>
      <c r="D1334" s="6">
        <v>42677</v>
      </c>
      <c r="E1334" s="2"/>
      <c r="G1334" s="1" t="s">
        <v>3161</v>
      </c>
      <c r="H1334" s="1" t="s">
        <v>481</v>
      </c>
      <c r="I1334" s="1" t="s">
        <v>912</v>
      </c>
      <c r="J1334" s="1" t="s">
        <v>3178</v>
      </c>
      <c r="K1334" s="1">
        <v>1</v>
      </c>
      <c r="L1334" s="1" t="s">
        <v>1188</v>
      </c>
      <c r="M1334" s="18" t="s">
        <v>2140</v>
      </c>
      <c r="N1334" s="18"/>
      <c r="O1334" s="1" t="s">
        <v>4312</v>
      </c>
      <c r="P1334" s="1" t="s">
        <v>488</v>
      </c>
      <c r="Q1334" s="1" t="s">
        <v>296</v>
      </c>
      <c r="S1334" s="1" t="s">
        <v>4213</v>
      </c>
      <c r="AD1334" s="2" t="s">
        <v>5175</v>
      </c>
      <c r="BC1334" s="1">
        <f t="shared" si="68"/>
        <v>0</v>
      </c>
      <c r="BD1334" s="3"/>
      <c r="BE1334" s="1" t="s">
        <v>2564</v>
      </c>
    </row>
    <row r="1335" spans="1:61" s="1" customFormat="1" ht="15" x14ac:dyDescent="0.25">
      <c r="A1335" s="2"/>
      <c r="D1335" s="2"/>
      <c r="E1335" s="2"/>
      <c r="H1335" s="1" t="s">
        <v>3158</v>
      </c>
      <c r="I1335" s="1" t="s">
        <v>3447</v>
      </c>
      <c r="J1335" s="1" t="s">
        <v>3471</v>
      </c>
      <c r="M1335" s="18" t="s">
        <v>3997</v>
      </c>
      <c r="N1335" s="18"/>
      <c r="O1335" s="1" t="s">
        <v>5170</v>
      </c>
      <c r="P1335" s="1" t="s">
        <v>488</v>
      </c>
      <c r="Q1335" s="1" t="s">
        <v>296</v>
      </c>
      <c r="R1335" s="1">
        <v>85209</v>
      </c>
      <c r="S1335" s="1" t="s">
        <v>4213</v>
      </c>
      <c r="AD1335" s="2"/>
      <c r="AE1335" s="3"/>
      <c r="AF1335" s="1" t="s">
        <v>2564</v>
      </c>
      <c r="AJ1335" s="1" t="s">
        <v>3162</v>
      </c>
      <c r="AT1335" s="1" t="s">
        <v>3162</v>
      </c>
      <c r="AW1335" s="1" t="s">
        <v>3162</v>
      </c>
      <c r="AY1335" s="1" t="s">
        <v>3162</v>
      </c>
      <c r="BC1335" s="1">
        <f t="shared" si="68"/>
        <v>4</v>
      </c>
    </row>
    <row r="1336" spans="1:61" s="1" customFormat="1" ht="15" x14ac:dyDescent="0.25">
      <c r="A1336" s="6">
        <v>42691</v>
      </c>
      <c r="D1336" s="6">
        <v>42691</v>
      </c>
      <c r="E1336" s="2"/>
      <c r="G1336" s="1" t="s">
        <v>3162</v>
      </c>
      <c r="H1336" s="1" t="s">
        <v>3158</v>
      </c>
      <c r="I1336" s="1" t="s">
        <v>2051</v>
      </c>
      <c r="J1336" s="1" t="s">
        <v>363</v>
      </c>
      <c r="L1336" s="1" t="s">
        <v>3709</v>
      </c>
      <c r="M1336" s="18" t="s">
        <v>3249</v>
      </c>
      <c r="N1336" s="18"/>
      <c r="O1336" s="1" t="s">
        <v>2942</v>
      </c>
      <c r="P1336" s="1" t="s">
        <v>5031</v>
      </c>
      <c r="Q1336" s="1" t="s">
        <v>296</v>
      </c>
      <c r="R1336" s="1">
        <v>85119</v>
      </c>
      <c r="S1336" s="1" t="s">
        <v>4213</v>
      </c>
      <c r="T1336" s="1" t="s">
        <v>4712</v>
      </c>
      <c r="U1336" s="1">
        <v>1</v>
      </c>
      <c r="V1336" s="1" t="s">
        <v>5189</v>
      </c>
      <c r="AF1336" s="2"/>
      <c r="AG1336" s="2"/>
      <c r="AH1336" s="2"/>
      <c r="AI1336" s="2"/>
      <c r="AJ1336" s="2"/>
      <c r="AK1336" s="2"/>
      <c r="AL1336" s="2"/>
      <c r="AM1336" s="2" t="s">
        <v>3162</v>
      </c>
      <c r="AN1336" s="2"/>
      <c r="AO1336" s="2"/>
      <c r="AP1336" s="2"/>
      <c r="AQ1336" s="2"/>
      <c r="AR1336" s="2"/>
      <c r="AS1336" s="2"/>
      <c r="AT1336" s="2"/>
      <c r="AV1336" s="2"/>
      <c r="AW1336" s="2"/>
      <c r="AX1336" s="2"/>
      <c r="AY1336" s="2"/>
      <c r="AZ1336" s="2"/>
      <c r="BA1336" s="2"/>
      <c r="BB1336" s="2"/>
      <c r="BC1336" s="1">
        <f t="shared" si="68"/>
        <v>1</v>
      </c>
      <c r="BD1336" s="3"/>
    </row>
    <row r="1337" spans="1:61" s="1" customFormat="1" ht="15" x14ac:dyDescent="0.25">
      <c r="A1337" s="2"/>
      <c r="D1337" s="2"/>
      <c r="E1337" s="2"/>
      <c r="H1337" s="1" t="s">
        <v>481</v>
      </c>
      <c r="I1337" s="1" t="s">
        <v>1168</v>
      </c>
      <c r="J1337" s="1" t="s">
        <v>299</v>
      </c>
      <c r="L1337" s="1" t="s">
        <v>1169</v>
      </c>
      <c r="M1337" s="23" t="s">
        <v>2180</v>
      </c>
      <c r="N1337" s="23"/>
      <c r="O1337" s="1" t="s">
        <v>1170</v>
      </c>
      <c r="P1337" s="1" t="s">
        <v>488</v>
      </c>
      <c r="Q1337" s="1" t="s">
        <v>296</v>
      </c>
      <c r="R1337" s="1">
        <v>85206</v>
      </c>
      <c r="S1337" s="1" t="s">
        <v>4213</v>
      </c>
      <c r="AD1337" s="2"/>
      <c r="AE1337" s="3"/>
      <c r="AF1337" s="1" t="s">
        <v>2564</v>
      </c>
      <c r="BC1337" s="1">
        <f t="shared" si="68"/>
        <v>0</v>
      </c>
    </row>
    <row r="1338" spans="1:61" s="1" customFormat="1" ht="15" x14ac:dyDescent="0.25">
      <c r="A1338" s="2"/>
      <c r="D1338" s="2"/>
      <c r="E1338" s="2"/>
      <c r="G1338" s="1" t="s">
        <v>3162</v>
      </c>
      <c r="H1338" s="1" t="s">
        <v>3158</v>
      </c>
      <c r="I1338" s="1" t="s">
        <v>1168</v>
      </c>
      <c r="J1338" s="1" t="s">
        <v>1171</v>
      </c>
      <c r="L1338" s="1" t="s">
        <v>1169</v>
      </c>
      <c r="M1338" s="23" t="s">
        <v>2180</v>
      </c>
      <c r="N1338" s="23"/>
      <c r="O1338" s="1" t="s">
        <v>1170</v>
      </c>
      <c r="P1338" s="1" t="s">
        <v>488</v>
      </c>
      <c r="Q1338" s="1" t="s">
        <v>296</v>
      </c>
      <c r="R1338" s="1">
        <v>85206</v>
      </c>
      <c r="S1338" s="1" t="s">
        <v>4712</v>
      </c>
      <c r="AD1338" s="2"/>
      <c r="AE1338" s="3"/>
      <c r="AF1338" s="1" t="s">
        <v>2568</v>
      </c>
      <c r="BC1338" s="1">
        <f t="shared" si="68"/>
        <v>0</v>
      </c>
    </row>
    <row r="1339" spans="1:61" s="1" customFormat="1" ht="15" x14ac:dyDescent="0.25">
      <c r="B1339" s="14">
        <v>43412</v>
      </c>
      <c r="C1339" s="14">
        <v>43048</v>
      </c>
      <c r="D1339" s="6">
        <v>42663</v>
      </c>
      <c r="E1339" s="2"/>
      <c r="G1339" s="1" t="s">
        <v>3162</v>
      </c>
      <c r="H1339" s="1" t="s">
        <v>481</v>
      </c>
      <c r="I1339" s="1" t="s">
        <v>1416</v>
      </c>
      <c r="J1339" s="1" t="s">
        <v>299</v>
      </c>
      <c r="K1339" s="1">
        <v>1</v>
      </c>
      <c r="L1339" s="1" t="s">
        <v>1189</v>
      </c>
      <c r="M1339" s="18" t="s">
        <v>1417</v>
      </c>
      <c r="N1339" s="18"/>
      <c r="O1339" s="1" t="s">
        <v>1419</v>
      </c>
      <c r="P1339" s="1" t="s">
        <v>3023</v>
      </c>
      <c r="Q1339" s="1" t="s">
        <v>296</v>
      </c>
      <c r="R1339" s="1">
        <v>85206</v>
      </c>
      <c r="S1339" s="1" t="s">
        <v>4213</v>
      </c>
      <c r="AD1339" s="2"/>
      <c r="AE1339" s="3"/>
      <c r="AF1339" s="1" t="s">
        <v>2564</v>
      </c>
      <c r="AG1339" s="1" t="s">
        <v>481</v>
      </c>
      <c r="AH1339" s="1" t="s">
        <v>481</v>
      </c>
      <c r="AI1339" s="1" t="s">
        <v>481</v>
      </c>
      <c r="AJ1339" s="1" t="s">
        <v>481</v>
      </c>
      <c r="AL1339" s="1" t="s">
        <v>481</v>
      </c>
      <c r="AR1339" s="1" t="s">
        <v>481</v>
      </c>
      <c r="AS1339" s="1" t="s">
        <v>481</v>
      </c>
      <c r="AX1339" s="1" t="s">
        <v>481</v>
      </c>
      <c r="AY1339" s="1" t="s">
        <v>481</v>
      </c>
      <c r="BB1339" s="1" t="s">
        <v>481</v>
      </c>
      <c r="BC1339" s="1">
        <f t="shared" si="68"/>
        <v>10</v>
      </c>
    </row>
    <row r="1340" spans="1:61" s="1" customFormat="1" ht="15" x14ac:dyDescent="0.25">
      <c r="A1340" s="2"/>
      <c r="D1340" s="2"/>
      <c r="E1340" s="2"/>
      <c r="H1340" s="1" t="s">
        <v>481</v>
      </c>
      <c r="I1340" s="1" t="s">
        <v>2538</v>
      </c>
      <c r="J1340" s="1" t="s">
        <v>2738</v>
      </c>
      <c r="M1340" s="18" t="s">
        <v>2539</v>
      </c>
      <c r="N1340" s="18"/>
      <c r="S1340" s="1" t="s">
        <v>4213</v>
      </c>
      <c r="T1340" s="1" t="s">
        <v>4712</v>
      </c>
      <c r="AD1340" s="2"/>
      <c r="AE1340" s="3"/>
      <c r="AF1340" s="1" t="s">
        <v>2388</v>
      </c>
      <c r="AH1340" s="1" t="s">
        <v>3162</v>
      </c>
      <c r="BC1340" s="1">
        <f t="shared" si="68"/>
        <v>1</v>
      </c>
    </row>
    <row r="1341" spans="1:61" s="1" customFormat="1" ht="15" x14ac:dyDescent="0.25">
      <c r="A1341" s="6"/>
      <c r="C1341" s="14"/>
      <c r="D1341" s="6"/>
      <c r="E1341" s="2"/>
      <c r="I1341" s="1" t="s">
        <v>218</v>
      </c>
      <c r="M1341" s="18"/>
      <c r="N1341" s="18"/>
      <c r="AD1341" s="2"/>
      <c r="AE1341" s="3"/>
      <c r="AX1341" s="1" t="s">
        <v>481</v>
      </c>
      <c r="BC1341" s="1">
        <f t="shared" si="68"/>
        <v>1</v>
      </c>
    </row>
    <row r="1342" spans="1:61" s="1" customFormat="1" ht="15" x14ac:dyDescent="0.25">
      <c r="C1342" s="14">
        <v>43111</v>
      </c>
      <c r="D1342" s="6"/>
      <c r="E1342" s="2"/>
      <c r="H1342" s="1" t="s">
        <v>3158</v>
      </c>
      <c r="I1342" s="1" t="s">
        <v>2587</v>
      </c>
      <c r="J1342" s="1" t="s">
        <v>1536</v>
      </c>
      <c r="L1342" s="1" t="s">
        <v>2588</v>
      </c>
      <c r="M1342" s="18" t="s">
        <v>2589</v>
      </c>
      <c r="N1342" s="18"/>
      <c r="O1342" s="1" t="s">
        <v>2590</v>
      </c>
      <c r="P1342" s="1" t="s">
        <v>4978</v>
      </c>
      <c r="Q1342" s="1" t="s">
        <v>296</v>
      </c>
      <c r="R1342" s="1">
        <v>85234</v>
      </c>
      <c r="AD1342" s="2" t="s">
        <v>1015</v>
      </c>
      <c r="AE1342" s="3"/>
      <c r="AG1342" s="1" t="s">
        <v>3162</v>
      </c>
      <c r="AP1342" s="1" t="s">
        <v>481</v>
      </c>
      <c r="AQ1342" s="1" t="s">
        <v>481</v>
      </c>
      <c r="AS1342" s="1" t="s">
        <v>481</v>
      </c>
      <c r="AT1342" s="1" t="s">
        <v>481</v>
      </c>
      <c r="BC1342" s="1">
        <f t="shared" si="68"/>
        <v>5</v>
      </c>
    </row>
    <row r="1343" spans="1:61" s="1" customFormat="1" ht="15" x14ac:dyDescent="0.25">
      <c r="A1343" s="2"/>
      <c r="D1343" s="2"/>
      <c r="E1343" s="2"/>
      <c r="H1343" s="1" t="s">
        <v>3158</v>
      </c>
      <c r="I1343" s="1" t="s">
        <v>1172</v>
      </c>
      <c r="J1343" s="1" t="s">
        <v>1536</v>
      </c>
      <c r="M1343" s="18" t="s">
        <v>1173</v>
      </c>
      <c r="N1343" s="18"/>
      <c r="S1343" s="1" t="s">
        <v>4712</v>
      </c>
      <c r="AD1343" s="2"/>
      <c r="AE1343" s="3"/>
      <c r="AF1343" s="1" t="s">
        <v>2388</v>
      </c>
      <c r="BC1343" s="1">
        <f t="shared" si="68"/>
        <v>0</v>
      </c>
      <c r="BF1343" s="1" t="s">
        <v>3162</v>
      </c>
      <c r="BG1343" s="1" t="s">
        <v>4712</v>
      </c>
      <c r="BH1343" s="1" t="s">
        <v>4712</v>
      </c>
      <c r="BI1343" s="1" t="s">
        <v>4712</v>
      </c>
    </row>
    <row r="1344" spans="1:61" s="1" customFormat="1" ht="15" x14ac:dyDescent="0.25">
      <c r="A1344" s="2"/>
      <c r="D1344" s="2"/>
      <c r="E1344" s="2"/>
      <c r="H1344" s="1" t="s">
        <v>481</v>
      </c>
      <c r="I1344" s="1" t="s">
        <v>1172</v>
      </c>
      <c r="J1344" s="1" t="s">
        <v>1174</v>
      </c>
      <c r="M1344" s="18" t="s">
        <v>1173</v>
      </c>
      <c r="N1344" s="18"/>
      <c r="S1344" s="1" t="s">
        <v>4213</v>
      </c>
      <c r="AD1344" s="2"/>
      <c r="AE1344" s="3"/>
      <c r="AF1344" s="1" t="s">
        <v>2392</v>
      </c>
      <c r="BC1344" s="1">
        <f t="shared" si="68"/>
        <v>0</v>
      </c>
      <c r="BF1344" s="1" t="s">
        <v>3162</v>
      </c>
      <c r="BG1344" s="1" t="s">
        <v>4712</v>
      </c>
      <c r="BH1344" s="1" t="s">
        <v>4712</v>
      </c>
      <c r="BI1344" s="1" t="s">
        <v>4712</v>
      </c>
    </row>
    <row r="1345" spans="1:69" ht="15" x14ac:dyDescent="0.25">
      <c r="H1345" s="1" t="s">
        <v>481</v>
      </c>
      <c r="I1345" s="1" t="s">
        <v>1949</v>
      </c>
      <c r="J1345" s="1" t="s">
        <v>1950</v>
      </c>
      <c r="K1345" s="1"/>
      <c r="L1345" s="1" t="s">
        <v>1951</v>
      </c>
      <c r="S1345" s="1"/>
      <c r="T1345" s="1"/>
      <c r="BC1345" s="1">
        <f t="shared" si="68"/>
        <v>0</v>
      </c>
    </row>
    <row r="1346" spans="1:69" s="1" customFormat="1" ht="15" x14ac:dyDescent="0.25">
      <c r="A1346" s="6">
        <v>42733</v>
      </c>
      <c r="D1346" s="6">
        <v>42733</v>
      </c>
      <c r="E1346" s="2"/>
      <c r="H1346" s="1" t="s">
        <v>3158</v>
      </c>
      <c r="I1346" s="1" t="s">
        <v>4157</v>
      </c>
      <c r="J1346" s="1" t="s">
        <v>3159</v>
      </c>
      <c r="L1346" s="1" t="s">
        <v>3929</v>
      </c>
      <c r="M1346" s="18" t="s">
        <v>3930</v>
      </c>
      <c r="N1346" s="18"/>
      <c r="AC1346" s="2"/>
      <c r="AD1346" s="3" t="s">
        <v>1548</v>
      </c>
      <c r="BC1346" s="1">
        <f t="shared" si="68"/>
        <v>0</v>
      </c>
    </row>
    <row r="1347" spans="1:69" s="1" customFormat="1" ht="15" x14ac:dyDescent="0.25">
      <c r="D1347" s="2"/>
      <c r="E1347" s="2"/>
      <c r="G1347" s="1" t="s">
        <v>3161</v>
      </c>
      <c r="H1347" s="1" t="s">
        <v>481</v>
      </c>
      <c r="I1347" s="1" t="s">
        <v>1175</v>
      </c>
      <c r="J1347" s="1" t="s">
        <v>4580</v>
      </c>
      <c r="L1347" s="1" t="s">
        <v>1176</v>
      </c>
      <c r="M1347" s="18" t="s">
        <v>2088</v>
      </c>
      <c r="N1347" s="18"/>
      <c r="O1347" s="1" t="s">
        <v>1177</v>
      </c>
      <c r="P1347" s="1" t="s">
        <v>3192</v>
      </c>
      <c r="Q1347" s="1" t="s">
        <v>296</v>
      </c>
      <c r="R1347" s="1">
        <v>85218</v>
      </c>
      <c r="S1347" s="1" t="s">
        <v>4213</v>
      </c>
      <c r="AD1347" s="2"/>
      <c r="AE1347" s="3" t="s">
        <v>3161</v>
      </c>
      <c r="AF1347" s="1" t="s">
        <v>2564</v>
      </c>
      <c r="BC1347" s="1">
        <f t="shared" si="68"/>
        <v>0</v>
      </c>
    </row>
    <row r="1348" spans="1:69" s="1" customFormat="1" ht="15" x14ac:dyDescent="0.25">
      <c r="D1348" s="2"/>
      <c r="E1348" s="2"/>
      <c r="G1348" s="1" t="s">
        <v>3161</v>
      </c>
      <c r="H1348" s="1" t="s">
        <v>3158</v>
      </c>
      <c r="I1348" s="1" t="s">
        <v>1175</v>
      </c>
      <c r="J1348" s="1" t="s">
        <v>2089</v>
      </c>
      <c r="L1348" s="1" t="s">
        <v>1176</v>
      </c>
      <c r="M1348" s="18" t="s">
        <v>2088</v>
      </c>
      <c r="N1348" s="18"/>
      <c r="O1348" s="1" t="s">
        <v>1177</v>
      </c>
      <c r="P1348" s="1" t="s">
        <v>3192</v>
      </c>
      <c r="Q1348" s="1" t="s">
        <v>296</v>
      </c>
      <c r="R1348" s="1">
        <v>85218</v>
      </c>
      <c r="S1348" s="1" t="s">
        <v>4712</v>
      </c>
      <c r="AD1348" s="2"/>
      <c r="AE1348" s="3" t="s">
        <v>3161</v>
      </c>
      <c r="AF1348" s="1" t="s">
        <v>2568</v>
      </c>
      <c r="BC1348" s="1">
        <f t="shared" si="68"/>
        <v>0</v>
      </c>
    </row>
    <row r="1349" spans="1:69" s="1" customFormat="1" ht="15" x14ac:dyDescent="0.25">
      <c r="E1349" s="2"/>
      <c r="G1349" s="1" t="s">
        <v>3162</v>
      </c>
      <c r="H1349" s="1" t="s">
        <v>3158</v>
      </c>
      <c r="I1349" s="1" t="s">
        <v>1424</v>
      </c>
      <c r="J1349" s="1" t="s">
        <v>1612</v>
      </c>
      <c r="L1349" s="1" t="s">
        <v>413</v>
      </c>
      <c r="M1349" s="18" t="s">
        <v>1426</v>
      </c>
      <c r="N1349" s="18"/>
      <c r="O1349" s="1" t="s">
        <v>1958</v>
      </c>
      <c r="P1349" s="1" t="s">
        <v>488</v>
      </c>
      <c r="Q1349" s="1" t="s">
        <v>296</v>
      </c>
      <c r="R1349" s="1">
        <v>85209</v>
      </c>
      <c r="S1349" s="1" t="s">
        <v>4712</v>
      </c>
      <c r="AD1349" s="2"/>
      <c r="AE1349" s="3"/>
      <c r="AF1349" s="1" t="s">
        <v>2568</v>
      </c>
      <c r="BC1349" s="1">
        <f t="shared" si="68"/>
        <v>0</v>
      </c>
    </row>
    <row r="1350" spans="1:69" s="1" customFormat="1" ht="15" x14ac:dyDescent="0.25">
      <c r="A1350" s="1" t="s">
        <v>4908</v>
      </c>
      <c r="E1350" s="2"/>
      <c r="G1350" s="1" t="s">
        <v>3162</v>
      </c>
      <c r="H1350" s="1" t="s">
        <v>481</v>
      </c>
      <c r="I1350" s="1" t="s">
        <v>4909</v>
      </c>
      <c r="J1350" s="1" t="s">
        <v>1425</v>
      </c>
      <c r="L1350" s="1" t="s">
        <v>413</v>
      </c>
      <c r="M1350" s="18" t="s">
        <v>1426</v>
      </c>
      <c r="N1350" s="18"/>
      <c r="O1350" s="1" t="s">
        <v>1958</v>
      </c>
      <c r="P1350" s="1" t="s">
        <v>488</v>
      </c>
      <c r="Q1350" s="1" t="s">
        <v>296</v>
      </c>
      <c r="R1350" s="1">
        <v>85209</v>
      </c>
      <c r="S1350" s="1" t="s">
        <v>4213</v>
      </c>
      <c r="T1350" s="6">
        <v>14707</v>
      </c>
      <c r="AB1350" s="1" t="s">
        <v>3160</v>
      </c>
      <c r="AC1350" s="1" t="s">
        <v>1429</v>
      </c>
      <c r="AD1350" s="2"/>
      <c r="AE1350" s="3" t="s">
        <v>3161</v>
      </c>
      <c r="AF1350" s="1" t="s">
        <v>2564</v>
      </c>
    </row>
    <row r="1351" spans="1:69" s="1" customFormat="1" ht="15" x14ac:dyDescent="0.25">
      <c r="E1351" s="2"/>
      <c r="H1351" s="1" t="s">
        <v>481</v>
      </c>
      <c r="I1351" s="1" t="s">
        <v>2090</v>
      </c>
      <c r="J1351" s="1" t="s">
        <v>2091</v>
      </c>
      <c r="L1351" s="1" t="s">
        <v>4513</v>
      </c>
      <c r="M1351" s="18" t="s">
        <v>2093</v>
      </c>
      <c r="N1351" s="18"/>
      <c r="O1351" s="1" t="s">
        <v>2092</v>
      </c>
      <c r="P1351" s="1" t="s">
        <v>3195</v>
      </c>
      <c r="Q1351" s="1" t="s">
        <v>296</v>
      </c>
      <c r="R1351" s="1">
        <v>85282</v>
      </c>
      <c r="S1351" s="1" t="s">
        <v>4213</v>
      </c>
      <c r="AD1351" s="2"/>
      <c r="AE1351" s="3"/>
      <c r="AF1351" s="1" t="s">
        <v>2388</v>
      </c>
      <c r="BC1351" s="1">
        <f>COUNTA(AG1351:BB1351)</f>
        <v>0</v>
      </c>
    </row>
    <row r="1352" spans="1:69" s="1" customFormat="1" ht="15" x14ac:dyDescent="0.25">
      <c r="D1352" s="2"/>
      <c r="E1352" s="2"/>
      <c r="H1352" s="1" t="s">
        <v>481</v>
      </c>
      <c r="I1352" s="1" t="s">
        <v>1954</v>
      </c>
      <c r="J1352" s="1" t="s">
        <v>1955</v>
      </c>
      <c r="L1352" s="1" t="s">
        <v>1956</v>
      </c>
      <c r="M1352" s="18"/>
      <c r="N1352" s="18"/>
      <c r="O1352" s="1" t="s">
        <v>1959</v>
      </c>
      <c r="P1352" s="1" t="s">
        <v>488</v>
      </c>
      <c r="Q1352" s="1" t="s">
        <v>296</v>
      </c>
      <c r="R1352" s="1">
        <v>85206</v>
      </c>
      <c r="AB1352" s="2"/>
      <c r="AC1352" s="3"/>
      <c r="BC1352" s="1">
        <f>COUNTA(AG1352:BB1352)</f>
        <v>0</v>
      </c>
    </row>
    <row r="1353" spans="1:69" s="1" customFormat="1" ht="15" x14ac:dyDescent="0.25">
      <c r="A1353" s="1" t="s">
        <v>374</v>
      </c>
      <c r="D1353" s="2"/>
      <c r="E1353" s="2"/>
      <c r="H1353" s="1" t="s">
        <v>3158</v>
      </c>
      <c r="I1353" s="1" t="s">
        <v>1954</v>
      </c>
      <c r="J1353" s="1" t="s">
        <v>373</v>
      </c>
      <c r="M1353" s="18"/>
      <c r="N1353" s="18"/>
      <c r="O1353" s="1" t="s">
        <v>375</v>
      </c>
      <c r="P1353" s="1" t="s">
        <v>488</v>
      </c>
      <c r="Q1353" s="1" t="s">
        <v>296</v>
      </c>
      <c r="R1353" s="1">
        <v>85206</v>
      </c>
      <c r="AD1353" s="2" t="s">
        <v>1955</v>
      </c>
      <c r="AE1353" s="3"/>
    </row>
    <row r="1354" spans="1:69" s="1" customFormat="1" ht="15" x14ac:dyDescent="0.25">
      <c r="E1354" s="2"/>
      <c r="G1354" s="1" t="s">
        <v>3162</v>
      </c>
      <c r="H1354" s="1" t="s">
        <v>3158</v>
      </c>
      <c r="I1354" s="1" t="s">
        <v>1430</v>
      </c>
      <c r="J1354" s="1" t="s">
        <v>4347</v>
      </c>
      <c r="L1354" s="1" t="s">
        <v>1431</v>
      </c>
      <c r="M1354" s="18"/>
      <c r="N1354" s="18"/>
      <c r="O1354" s="1" t="s">
        <v>1432</v>
      </c>
      <c r="P1354" s="1" t="s">
        <v>488</v>
      </c>
      <c r="Q1354" s="1" t="s">
        <v>296</v>
      </c>
      <c r="R1354" s="1">
        <v>85202</v>
      </c>
      <c r="W1354" s="1">
        <v>1</v>
      </c>
      <c r="AD1354" s="1" t="s">
        <v>3160</v>
      </c>
      <c r="AE1354" s="1" t="s">
        <v>3189</v>
      </c>
      <c r="AF1354" s="2" t="s">
        <v>1016</v>
      </c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1">
        <f t="shared" ref="BC1354:BC1360" si="69">COUNTA(AG1354:BB1354)</f>
        <v>0</v>
      </c>
      <c r="BD1354" s="3" t="s">
        <v>3161</v>
      </c>
      <c r="BH1354" s="1" t="s">
        <v>4712</v>
      </c>
      <c r="BI1354" s="1" t="s">
        <v>4712</v>
      </c>
      <c r="BO1354" s="1" t="s">
        <v>4712</v>
      </c>
      <c r="BP1354" s="1" t="s">
        <v>4712</v>
      </c>
      <c r="BQ1354" s="1" t="s">
        <v>4712</v>
      </c>
    </row>
    <row r="1355" spans="1:69" s="1" customFormat="1" ht="15" x14ac:dyDescent="0.25">
      <c r="B1355" s="14">
        <v>43419</v>
      </c>
      <c r="C1355" s="14">
        <v>43055</v>
      </c>
      <c r="D1355" s="6"/>
      <c r="E1355" s="2"/>
      <c r="H1355" s="1" t="s">
        <v>283</v>
      </c>
      <c r="I1355" s="1" t="s">
        <v>2240</v>
      </c>
      <c r="J1355" s="1" t="s">
        <v>2595</v>
      </c>
      <c r="L1355" s="1" t="s">
        <v>2241</v>
      </c>
      <c r="M1355" s="18"/>
      <c r="N1355" s="18"/>
      <c r="O1355" s="1" t="s">
        <v>2248</v>
      </c>
      <c r="P1355" s="1" t="s">
        <v>488</v>
      </c>
      <c r="Q1355" s="1" t="s">
        <v>296</v>
      </c>
      <c r="R1355" s="1">
        <v>85209</v>
      </c>
      <c r="AD1355" s="2" t="s">
        <v>759</v>
      </c>
      <c r="AE1355" s="3"/>
      <c r="AI1355" s="1" t="s">
        <v>481</v>
      </c>
      <c r="AJ1355" s="1" t="s">
        <v>481</v>
      </c>
      <c r="AV1355" s="1" t="s">
        <v>481</v>
      </c>
      <c r="BC1355" s="1">
        <f t="shared" si="69"/>
        <v>3</v>
      </c>
    </row>
    <row r="1356" spans="1:69" s="1" customFormat="1" ht="15" x14ac:dyDescent="0.25">
      <c r="D1356" s="2"/>
      <c r="E1356" s="2"/>
      <c r="G1356" s="1" t="s">
        <v>3162</v>
      </c>
      <c r="H1356" s="1" t="s">
        <v>481</v>
      </c>
      <c r="I1356" s="1" t="s">
        <v>2094</v>
      </c>
      <c r="J1356" s="1" t="s">
        <v>2738</v>
      </c>
      <c r="L1356" s="1" t="s">
        <v>2095</v>
      </c>
      <c r="M1356" s="18"/>
      <c r="N1356" s="18"/>
      <c r="O1356" s="1" t="s">
        <v>2099</v>
      </c>
      <c r="P1356" s="1" t="s">
        <v>924</v>
      </c>
      <c r="Q1356" s="1" t="s">
        <v>296</v>
      </c>
      <c r="R1356" s="1">
        <v>85257</v>
      </c>
      <c r="AD1356" s="2"/>
      <c r="AE1356" s="3"/>
      <c r="BC1356" s="1">
        <f t="shared" si="69"/>
        <v>0</v>
      </c>
    </row>
    <row r="1357" spans="1:69" s="1" customFormat="1" ht="15" x14ac:dyDescent="0.25">
      <c r="D1357" s="2"/>
      <c r="E1357" s="2"/>
      <c r="G1357" s="1" t="s">
        <v>3161</v>
      </c>
      <c r="H1357" s="1" t="s">
        <v>3158</v>
      </c>
      <c r="I1357" s="1" t="s">
        <v>1438</v>
      </c>
      <c r="J1357" s="1" t="s">
        <v>1439</v>
      </c>
      <c r="L1357" s="1" t="s">
        <v>4814</v>
      </c>
      <c r="M1357" s="18" t="s">
        <v>702</v>
      </c>
      <c r="N1357" s="18"/>
      <c r="O1357" s="1" t="s">
        <v>5030</v>
      </c>
      <c r="P1357" s="1" t="s">
        <v>5031</v>
      </c>
      <c r="Q1357" s="1" t="s">
        <v>296</v>
      </c>
      <c r="R1357" s="1">
        <v>85119</v>
      </c>
      <c r="S1357" s="1" t="s">
        <v>4213</v>
      </c>
      <c r="AB1357" s="1" t="s">
        <v>3196</v>
      </c>
      <c r="AC1357" s="1" t="s">
        <v>1437</v>
      </c>
      <c r="AD1357" s="2" t="s">
        <v>651</v>
      </c>
      <c r="AE1357" s="3" t="s">
        <v>3161</v>
      </c>
      <c r="AF1357" s="1" t="s">
        <v>2388</v>
      </c>
      <c r="BC1357" s="1">
        <f t="shared" si="69"/>
        <v>0</v>
      </c>
    </row>
    <row r="1358" spans="1:69" s="1" customFormat="1" ht="15" x14ac:dyDescent="0.25">
      <c r="D1358" s="6"/>
      <c r="E1358" s="2"/>
      <c r="I1358" s="1" t="s">
        <v>3302</v>
      </c>
      <c r="J1358" s="1" t="s">
        <v>3301</v>
      </c>
      <c r="M1358" s="18"/>
      <c r="N1358" s="18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V1358" s="2"/>
      <c r="AW1358" s="2"/>
      <c r="AX1358" s="2"/>
      <c r="AY1358" s="2"/>
      <c r="AZ1358" s="2"/>
      <c r="BA1358" s="2"/>
      <c r="BB1358" s="2" t="s">
        <v>3162</v>
      </c>
      <c r="BC1358" s="1">
        <f t="shared" si="69"/>
        <v>1</v>
      </c>
      <c r="BD1358" s="3"/>
    </row>
    <row r="1359" spans="1:69" s="1" customFormat="1" ht="15" x14ac:dyDescent="0.25">
      <c r="D1359" s="2"/>
      <c r="E1359" s="2"/>
      <c r="H1359" s="1" t="s">
        <v>481</v>
      </c>
      <c r="I1359" s="1" t="s">
        <v>2105</v>
      </c>
      <c r="J1359" s="1" t="s">
        <v>3491</v>
      </c>
      <c r="M1359" s="18" t="s">
        <v>2106</v>
      </c>
      <c r="N1359" s="18"/>
      <c r="Q1359" s="1" t="s">
        <v>296</v>
      </c>
      <c r="S1359" s="1" t="s">
        <v>4213</v>
      </c>
      <c r="AD1359" s="2"/>
      <c r="AE1359" s="3"/>
      <c r="AF1359" s="1" t="s">
        <v>2388</v>
      </c>
      <c r="BC1359" s="1">
        <f t="shared" si="69"/>
        <v>0</v>
      </c>
    </row>
    <row r="1360" spans="1:69" s="1" customFormat="1" ht="15" x14ac:dyDescent="0.25">
      <c r="D1360" s="2"/>
      <c r="E1360" s="2"/>
      <c r="G1360" s="1" t="s">
        <v>3162</v>
      </c>
      <c r="H1360" s="1" t="s">
        <v>3158</v>
      </c>
      <c r="I1360" s="1" t="s">
        <v>2107</v>
      </c>
      <c r="J1360" s="1" t="s">
        <v>2108</v>
      </c>
      <c r="L1360" s="1" t="s">
        <v>2109</v>
      </c>
      <c r="M1360" s="18" t="s">
        <v>2111</v>
      </c>
      <c r="N1360" s="18"/>
      <c r="O1360" s="1" t="s">
        <v>2110</v>
      </c>
      <c r="P1360" s="1" t="s">
        <v>488</v>
      </c>
      <c r="Q1360" s="1" t="s">
        <v>296</v>
      </c>
      <c r="R1360" s="1">
        <v>85209</v>
      </c>
      <c r="S1360" s="1" t="s">
        <v>4213</v>
      </c>
      <c r="U1360" s="8"/>
      <c r="AB1360" s="1" t="s">
        <v>3609</v>
      </c>
      <c r="AD1360" s="2"/>
      <c r="AE1360" s="3" t="s">
        <v>3161</v>
      </c>
      <c r="BC1360" s="1">
        <f t="shared" si="69"/>
        <v>0</v>
      </c>
    </row>
    <row r="1361" spans="1:60" s="1" customFormat="1" ht="15" x14ac:dyDescent="0.25">
      <c r="A1361" s="1" t="s">
        <v>4602</v>
      </c>
      <c r="D1361" s="2"/>
      <c r="E1361" s="2"/>
      <c r="H1361" s="1" t="s">
        <v>481</v>
      </c>
      <c r="I1361" s="1" t="s">
        <v>2112</v>
      </c>
      <c r="J1361" s="1" t="s">
        <v>48</v>
      </c>
      <c r="M1361" s="18" t="s">
        <v>2113</v>
      </c>
      <c r="N1361" s="18"/>
      <c r="AD1361" s="2"/>
      <c r="AE1361" s="3"/>
    </row>
    <row r="1362" spans="1:60" s="1" customFormat="1" ht="15" x14ac:dyDescent="0.25">
      <c r="A1362" s="1" t="s">
        <v>4602</v>
      </c>
      <c r="D1362" s="2"/>
      <c r="E1362" s="2"/>
      <c r="H1362" s="1" t="s">
        <v>3158</v>
      </c>
      <c r="I1362" s="1" t="s">
        <v>2112</v>
      </c>
      <c r="J1362" s="1" t="s">
        <v>2114</v>
      </c>
      <c r="M1362" s="18" t="s">
        <v>2113</v>
      </c>
      <c r="N1362" s="18"/>
      <c r="AD1362" s="2"/>
      <c r="AE1362" s="3"/>
    </row>
    <row r="1363" spans="1:60" s="1" customFormat="1" ht="15" x14ac:dyDescent="0.25">
      <c r="D1363" s="2"/>
      <c r="E1363" s="2"/>
      <c r="H1363" s="1" t="s">
        <v>481</v>
      </c>
      <c r="I1363" s="1" t="s">
        <v>1308</v>
      </c>
      <c r="J1363" s="1" t="s">
        <v>2728</v>
      </c>
      <c r="M1363" s="18" t="s">
        <v>1309</v>
      </c>
      <c r="N1363" s="18"/>
      <c r="S1363" s="1" t="s">
        <v>4213</v>
      </c>
      <c r="AD1363" s="2"/>
      <c r="AE1363" s="3"/>
      <c r="AF1363" s="1" t="s">
        <v>2564</v>
      </c>
      <c r="BC1363" s="1">
        <f>COUNTA(AG1363:BB1363)</f>
        <v>0</v>
      </c>
    </row>
    <row r="1364" spans="1:60" s="1" customFormat="1" ht="15" x14ac:dyDescent="0.25">
      <c r="D1364" s="2"/>
      <c r="E1364" s="2"/>
      <c r="H1364" s="1" t="s">
        <v>3158</v>
      </c>
      <c r="I1364" s="1" t="s">
        <v>1308</v>
      </c>
      <c r="J1364" s="1" t="s">
        <v>5049</v>
      </c>
      <c r="M1364" s="18" t="s">
        <v>1309</v>
      </c>
      <c r="N1364" s="18"/>
      <c r="S1364" s="1" t="s">
        <v>4712</v>
      </c>
      <c r="AD1364" s="2"/>
      <c r="AE1364" s="3"/>
      <c r="AF1364" s="1" t="s">
        <v>2568</v>
      </c>
      <c r="BC1364" s="1">
        <f>COUNTA(AG1364:BB1364)</f>
        <v>0</v>
      </c>
    </row>
    <row r="1365" spans="1:60" s="1" customFormat="1" ht="15" x14ac:dyDescent="0.25">
      <c r="D1365" s="2"/>
      <c r="E1365" s="2"/>
      <c r="G1365" s="1" t="s">
        <v>3161</v>
      </c>
      <c r="H1365" s="1" t="s">
        <v>3158</v>
      </c>
      <c r="I1365" s="1" t="s">
        <v>1310</v>
      </c>
      <c r="J1365" s="1" t="s">
        <v>2979</v>
      </c>
      <c r="L1365" s="1" t="s">
        <v>1311</v>
      </c>
      <c r="M1365" s="18"/>
      <c r="N1365" s="18"/>
      <c r="AB1365" s="2"/>
      <c r="AC1365" s="3"/>
      <c r="BC1365" s="1">
        <f>COUNTA(AG1365:BB1365)</f>
        <v>0</v>
      </c>
      <c r="BD1365" s="1" t="s">
        <v>4712</v>
      </c>
      <c r="BE1365" s="1" t="s">
        <v>4712</v>
      </c>
    </row>
    <row r="1366" spans="1:60" s="1" customFormat="1" ht="15" x14ac:dyDescent="0.25">
      <c r="E1366" s="2"/>
      <c r="F1366" s="2"/>
      <c r="G1366" s="3"/>
      <c r="H1366" s="1" t="s">
        <v>3158</v>
      </c>
      <c r="I1366" s="6" t="s">
        <v>4515</v>
      </c>
      <c r="J1366" s="1" t="s">
        <v>2450</v>
      </c>
      <c r="L1366" s="1" t="s">
        <v>4516</v>
      </c>
      <c r="M1366" s="18" t="s">
        <v>4517</v>
      </c>
      <c r="N1366" s="18"/>
      <c r="O1366" s="1" t="s">
        <v>4514</v>
      </c>
      <c r="P1366" s="1" t="s">
        <v>2870</v>
      </c>
      <c r="Q1366" s="1" t="s">
        <v>296</v>
      </c>
      <c r="R1366" s="1">
        <v>85248</v>
      </c>
      <c r="S1366" s="1" t="s">
        <v>4213</v>
      </c>
      <c r="AD1366" s="6" t="s">
        <v>287</v>
      </c>
      <c r="AE1366" s="2"/>
      <c r="AF1366" s="1" t="s">
        <v>2388</v>
      </c>
      <c r="BC1366" s="1">
        <f>COUNTA(AG1366:BB1366)</f>
        <v>0</v>
      </c>
      <c r="BG1366" s="1" t="s">
        <v>4712</v>
      </c>
      <c r="BH1366" s="1" t="s">
        <v>4712</v>
      </c>
    </row>
    <row r="1367" spans="1:60" s="1" customFormat="1" ht="15" x14ac:dyDescent="0.25">
      <c r="A1367" s="8"/>
      <c r="B1367" s="14">
        <v>43405</v>
      </c>
      <c r="D1367" s="6"/>
      <c r="E1367" s="2" t="s">
        <v>4712</v>
      </c>
      <c r="F1367" s="2"/>
      <c r="H1367" s="1" t="s">
        <v>3158</v>
      </c>
      <c r="I1367" s="1" t="s">
        <v>1480</v>
      </c>
      <c r="J1367" s="1" t="s">
        <v>3722</v>
      </c>
      <c r="L1367" s="1" t="s">
        <v>2810</v>
      </c>
      <c r="M1367" s="4" t="s">
        <v>2811</v>
      </c>
      <c r="N1367" s="18"/>
      <c r="O1367" s="1" t="s">
        <v>2812</v>
      </c>
      <c r="P1367" s="1" t="s">
        <v>488</v>
      </c>
      <c r="Q1367" s="1" t="s">
        <v>296</v>
      </c>
      <c r="R1367" s="1">
        <v>85215</v>
      </c>
      <c r="AD1367" s="2"/>
      <c r="AE1367" s="3"/>
      <c r="AI1367" s="1" t="s">
        <v>3162</v>
      </c>
      <c r="AJ1367" s="1" t="s">
        <v>3162</v>
      </c>
      <c r="AL1367" s="1" t="s">
        <v>3162</v>
      </c>
      <c r="AM1367" s="1" t="s">
        <v>3162</v>
      </c>
      <c r="AO1367" s="1" t="s">
        <v>3162</v>
      </c>
      <c r="AR1367" s="1" t="s">
        <v>3162</v>
      </c>
      <c r="AS1367" s="1" t="s">
        <v>3158</v>
      </c>
      <c r="AT1367" s="1" t="s">
        <v>3162</v>
      </c>
      <c r="AU1367" s="1" t="s">
        <v>3162</v>
      </c>
      <c r="AV1367" s="1" t="s">
        <v>3162</v>
      </c>
      <c r="AW1367" s="1" t="s">
        <v>3162</v>
      </c>
      <c r="AX1367" s="1" t="s">
        <v>3162</v>
      </c>
      <c r="AY1367" s="1" t="s">
        <v>3162</v>
      </c>
      <c r="AZ1367" s="1" t="s">
        <v>3162</v>
      </c>
      <c r="BA1367" s="1" t="s">
        <v>3162</v>
      </c>
      <c r="BC1367" s="1">
        <f>COUNTA(AG1367:BB1367)</f>
        <v>15</v>
      </c>
    </row>
    <row r="1368" spans="1:60" s="1" customFormat="1" ht="15" x14ac:dyDescent="0.25">
      <c r="A1368" s="1" t="s">
        <v>4602</v>
      </c>
      <c r="D1368" s="2"/>
      <c r="E1368" s="2"/>
      <c r="G1368" s="1" t="s">
        <v>3162</v>
      </c>
      <c r="H1368" s="1" t="s">
        <v>481</v>
      </c>
      <c r="I1368" s="1" t="s">
        <v>1312</v>
      </c>
      <c r="J1368" s="1" t="s">
        <v>4364</v>
      </c>
      <c r="L1368" s="1" t="s">
        <v>1313</v>
      </c>
      <c r="M1368" s="18" t="s">
        <v>2351</v>
      </c>
      <c r="N1368" s="18"/>
      <c r="Q1368" s="1" t="s">
        <v>296</v>
      </c>
      <c r="AD1368" s="2"/>
      <c r="AE1368" s="3"/>
    </row>
    <row r="1369" spans="1:60" s="1" customFormat="1" ht="15" x14ac:dyDescent="0.25">
      <c r="A1369" s="1" t="s">
        <v>4602</v>
      </c>
      <c r="D1369" s="2"/>
      <c r="E1369" s="2"/>
      <c r="G1369" s="1" t="s">
        <v>3162</v>
      </c>
      <c r="H1369" s="1" t="s">
        <v>3158</v>
      </c>
      <c r="I1369" s="1" t="s">
        <v>1312</v>
      </c>
      <c r="J1369" s="1" t="s">
        <v>2352</v>
      </c>
      <c r="L1369" s="1" t="s">
        <v>1313</v>
      </c>
      <c r="M1369" s="18" t="s">
        <v>2353</v>
      </c>
      <c r="N1369" s="18"/>
      <c r="Q1369" s="1" t="s">
        <v>296</v>
      </c>
      <c r="AD1369" s="2"/>
      <c r="AE1369" s="3"/>
      <c r="AF1369" s="1" t="s">
        <v>2388</v>
      </c>
    </row>
    <row r="1370" spans="1:60" s="1" customFormat="1" ht="15" x14ac:dyDescent="0.25">
      <c r="A1370" s="1" t="s">
        <v>791</v>
      </c>
      <c r="D1370" s="2"/>
      <c r="E1370" s="2"/>
      <c r="F1370" s="1" t="s">
        <v>297</v>
      </c>
      <c r="H1370" s="1" t="s">
        <v>481</v>
      </c>
      <c r="I1370" s="1" t="s">
        <v>2354</v>
      </c>
      <c r="J1370" s="1" t="s">
        <v>669</v>
      </c>
      <c r="M1370" s="18" t="s">
        <v>2356</v>
      </c>
      <c r="N1370" s="18"/>
      <c r="O1370" s="1" t="s">
        <v>2355</v>
      </c>
      <c r="P1370" s="1" t="s">
        <v>488</v>
      </c>
      <c r="R1370" s="1">
        <v>85205</v>
      </c>
      <c r="AD1370" s="2"/>
      <c r="AE1370" s="3"/>
      <c r="AF1370" s="1" t="s">
        <v>2564</v>
      </c>
    </row>
    <row r="1371" spans="1:60" s="1" customFormat="1" ht="15" x14ac:dyDescent="0.25">
      <c r="A1371" s="8"/>
      <c r="D1371" s="6"/>
      <c r="E1371" s="2"/>
      <c r="F1371" s="2"/>
      <c r="H1371" s="1" t="s">
        <v>3158</v>
      </c>
      <c r="I1371" s="1" t="s">
        <v>2020</v>
      </c>
      <c r="J1371" s="1" t="s">
        <v>2021</v>
      </c>
      <c r="M1371" s="18"/>
      <c r="N1371" s="18"/>
      <c r="AD1371" s="2"/>
      <c r="AE1371" s="3"/>
      <c r="AR1371" s="1" t="s">
        <v>3158</v>
      </c>
      <c r="BC1371" s="1">
        <f t="shared" ref="BC1371:BC1382" si="70">COUNTA(AG1371:BB1371)</f>
        <v>1</v>
      </c>
    </row>
    <row r="1372" spans="1:60" s="1" customFormat="1" ht="15" x14ac:dyDescent="0.25">
      <c r="D1372" s="2"/>
      <c r="E1372" s="2"/>
      <c r="H1372" s="1" t="s">
        <v>481</v>
      </c>
      <c r="I1372" s="1" t="s">
        <v>1440</v>
      </c>
      <c r="J1372" s="1" t="s">
        <v>4348</v>
      </c>
      <c r="L1372" s="1" t="s">
        <v>1187</v>
      </c>
      <c r="M1372" s="18"/>
      <c r="N1372" s="18"/>
      <c r="O1372" s="1" t="s">
        <v>1241</v>
      </c>
      <c r="P1372" s="1" t="s">
        <v>488</v>
      </c>
      <c r="Q1372" s="1" t="s">
        <v>296</v>
      </c>
      <c r="R1372" s="1">
        <v>85206</v>
      </c>
      <c r="AB1372" s="1" t="s">
        <v>3196</v>
      </c>
      <c r="AC1372" s="1" t="s">
        <v>3189</v>
      </c>
      <c r="AD1372" s="2"/>
      <c r="AE1372" s="3"/>
      <c r="BC1372" s="1">
        <f t="shared" si="70"/>
        <v>0</v>
      </c>
    </row>
    <row r="1373" spans="1:60" s="1" customFormat="1" ht="15" x14ac:dyDescent="0.25">
      <c r="A1373" s="8"/>
      <c r="D1373" s="6"/>
      <c r="E1373" s="2"/>
      <c r="F1373" s="2"/>
      <c r="H1373" s="1" t="s">
        <v>481</v>
      </c>
      <c r="I1373" s="1" t="s">
        <v>1440</v>
      </c>
      <c r="J1373" s="1" t="s">
        <v>1532</v>
      </c>
      <c r="M1373" s="18"/>
      <c r="N1373" s="18"/>
      <c r="AD1373" s="2"/>
      <c r="AE1373" s="3"/>
      <c r="AT1373" s="1" t="s">
        <v>3162</v>
      </c>
      <c r="BC1373" s="1">
        <f t="shared" si="70"/>
        <v>1</v>
      </c>
    </row>
    <row r="1374" spans="1:60" s="1" customFormat="1" ht="15" x14ac:dyDescent="0.25">
      <c r="D1374" s="2"/>
      <c r="E1374" s="2"/>
      <c r="H1374" s="1" t="s">
        <v>481</v>
      </c>
      <c r="I1374" s="1" t="s">
        <v>631</v>
      </c>
      <c r="J1374" s="1" t="s">
        <v>4642</v>
      </c>
      <c r="M1374" s="18"/>
      <c r="N1374" s="18"/>
      <c r="AB1374" s="1" t="s">
        <v>297</v>
      </c>
      <c r="AD1374" s="2" t="s">
        <v>2357</v>
      </c>
      <c r="AE1374" s="3"/>
      <c r="BC1374" s="1">
        <f t="shared" si="70"/>
        <v>0</v>
      </c>
    </row>
    <row r="1375" spans="1:60" s="1" customFormat="1" ht="15" x14ac:dyDescent="0.25">
      <c r="D1375" s="2"/>
      <c r="E1375" s="2"/>
      <c r="H1375" s="1" t="s">
        <v>3158</v>
      </c>
      <c r="I1375" s="1" t="s">
        <v>2358</v>
      </c>
      <c r="J1375" s="1" t="s">
        <v>4578</v>
      </c>
      <c r="L1375" s="1" t="s">
        <v>2359</v>
      </c>
      <c r="M1375" s="18" t="s">
        <v>4943</v>
      </c>
      <c r="N1375" s="18"/>
      <c r="O1375" s="1" t="s">
        <v>2360</v>
      </c>
      <c r="P1375" s="1" t="s">
        <v>488</v>
      </c>
      <c r="Q1375" s="1" t="s">
        <v>296</v>
      </c>
      <c r="R1375" s="1">
        <v>85207</v>
      </c>
      <c r="AD1375" s="2"/>
      <c r="AE1375" s="3"/>
      <c r="BC1375" s="1">
        <f t="shared" si="70"/>
        <v>0</v>
      </c>
    </row>
    <row r="1376" spans="1:60" s="1" customFormat="1" ht="15" x14ac:dyDescent="0.25">
      <c r="D1376" s="2"/>
      <c r="E1376" s="2"/>
      <c r="H1376" s="1" t="s">
        <v>481</v>
      </c>
      <c r="I1376" s="1" t="s">
        <v>1242</v>
      </c>
      <c r="J1376" s="1" t="s">
        <v>4206</v>
      </c>
      <c r="M1376" s="18" t="s">
        <v>4207</v>
      </c>
      <c r="N1376" s="18"/>
      <c r="O1376" s="1" t="s">
        <v>979</v>
      </c>
      <c r="S1376" s="1" t="s">
        <v>3161</v>
      </c>
      <c r="AD1376" s="2"/>
      <c r="AE1376" s="3"/>
      <c r="BC1376" s="1">
        <f t="shared" si="70"/>
        <v>0</v>
      </c>
    </row>
    <row r="1377" spans="1:55" s="1" customFormat="1" ht="15" x14ac:dyDescent="0.25">
      <c r="D1377" s="2"/>
      <c r="E1377" s="2"/>
      <c r="H1377" s="1" t="s">
        <v>481</v>
      </c>
      <c r="I1377" s="1" t="s">
        <v>2063</v>
      </c>
      <c r="J1377" s="1" t="s">
        <v>2064</v>
      </c>
      <c r="M1377" s="18" t="s">
        <v>2065</v>
      </c>
      <c r="N1377" s="18"/>
      <c r="S1377" s="1" t="s">
        <v>4213</v>
      </c>
      <c r="AD1377" s="2"/>
      <c r="AE1377" s="3"/>
      <c r="AF1377" s="1" t="s">
        <v>2564</v>
      </c>
      <c r="BC1377" s="1">
        <f t="shared" si="70"/>
        <v>0</v>
      </c>
    </row>
    <row r="1378" spans="1:55" s="1" customFormat="1" ht="15" x14ac:dyDescent="0.25">
      <c r="A1378" s="8" t="s">
        <v>3632</v>
      </c>
      <c r="D1378" s="2"/>
      <c r="E1378" s="2"/>
      <c r="H1378" s="1" t="s">
        <v>481</v>
      </c>
      <c r="I1378" s="1" t="s">
        <v>4476</v>
      </c>
      <c r="J1378" s="1" t="s">
        <v>4477</v>
      </c>
      <c r="M1378" s="18" t="s">
        <v>4597</v>
      </c>
      <c r="N1378" s="18"/>
      <c r="S1378" s="1" t="s">
        <v>4712</v>
      </c>
      <c r="AB1378" s="1" t="s">
        <v>3175</v>
      </c>
      <c r="AC1378" s="1" t="s">
        <v>509</v>
      </c>
      <c r="AD1378" s="2"/>
      <c r="AE1378" s="3"/>
      <c r="BC1378" s="1">
        <f t="shared" si="70"/>
        <v>0</v>
      </c>
    </row>
    <row r="1379" spans="1:55" s="1" customFormat="1" ht="15" x14ac:dyDescent="0.25">
      <c r="A1379" s="8" t="s">
        <v>3633</v>
      </c>
      <c r="D1379" s="2"/>
      <c r="E1379" s="2"/>
      <c r="H1379" s="1" t="s">
        <v>3158</v>
      </c>
      <c r="I1379" s="1" t="s">
        <v>4476</v>
      </c>
      <c r="J1379" s="1" t="s">
        <v>3799</v>
      </c>
      <c r="M1379" s="18" t="s">
        <v>4597</v>
      </c>
      <c r="N1379" s="18"/>
      <c r="S1379" s="1" t="s">
        <v>4213</v>
      </c>
      <c r="AB1379" s="2"/>
      <c r="AC1379" s="3"/>
      <c r="BC1379" s="1">
        <f t="shared" si="70"/>
        <v>0</v>
      </c>
    </row>
    <row r="1380" spans="1:55" s="1" customFormat="1" ht="15" x14ac:dyDescent="0.25">
      <c r="C1380" s="14">
        <v>43083</v>
      </c>
      <c r="D1380" s="2">
        <v>42733</v>
      </c>
      <c r="E1380" s="2"/>
      <c r="H1380" s="1" t="s">
        <v>3158</v>
      </c>
      <c r="I1380" s="1" t="s">
        <v>3873</v>
      </c>
      <c r="J1380" s="1" t="s">
        <v>3913</v>
      </c>
      <c r="M1380" s="18" t="s">
        <v>4212</v>
      </c>
      <c r="N1380" s="18"/>
      <c r="O1380" s="1" t="s">
        <v>3915</v>
      </c>
      <c r="P1380" s="1" t="s">
        <v>488</v>
      </c>
      <c r="Q1380" s="1" t="s">
        <v>3193</v>
      </c>
      <c r="R1380" s="1">
        <v>85206</v>
      </c>
      <c r="S1380" s="1" t="s">
        <v>4213</v>
      </c>
      <c r="AB1380" s="2"/>
      <c r="AC1380" s="3"/>
      <c r="AD1380" s="1" t="s">
        <v>1348</v>
      </c>
      <c r="AL1380" s="1" t="s">
        <v>481</v>
      </c>
      <c r="AM1380" s="1" t="s">
        <v>481</v>
      </c>
      <c r="AN1380" s="1" t="s">
        <v>3158</v>
      </c>
      <c r="AW1380" s="1" t="s">
        <v>481</v>
      </c>
      <c r="BC1380" s="1">
        <f t="shared" si="70"/>
        <v>4</v>
      </c>
    </row>
    <row r="1381" spans="1:55" s="1" customFormat="1" ht="15" x14ac:dyDescent="0.25">
      <c r="C1381" s="14">
        <v>43083</v>
      </c>
      <c r="D1381" s="2">
        <v>42733</v>
      </c>
      <c r="E1381" s="2"/>
      <c r="H1381" s="1" t="s">
        <v>481</v>
      </c>
      <c r="I1381" s="1" t="s">
        <v>3873</v>
      </c>
      <c r="J1381" s="1" t="s">
        <v>3914</v>
      </c>
      <c r="M1381" s="18" t="s">
        <v>4212</v>
      </c>
      <c r="N1381" s="18"/>
      <c r="O1381" s="1" t="s">
        <v>3915</v>
      </c>
      <c r="P1381" s="1" t="s">
        <v>488</v>
      </c>
      <c r="Q1381" s="1" t="s">
        <v>3193</v>
      </c>
      <c r="R1381" s="1">
        <v>85206</v>
      </c>
      <c r="S1381" s="1" t="s">
        <v>4213</v>
      </c>
      <c r="AB1381" s="2"/>
      <c r="AC1381" s="3"/>
      <c r="AL1381" s="1" t="s">
        <v>481</v>
      </c>
      <c r="AM1381" s="1" t="s">
        <v>481</v>
      </c>
      <c r="AN1381" s="1" t="s">
        <v>481</v>
      </c>
      <c r="AW1381" s="1" t="s">
        <v>481</v>
      </c>
      <c r="BC1381" s="1">
        <f t="shared" si="70"/>
        <v>4</v>
      </c>
    </row>
    <row r="1382" spans="1:55" s="1" customFormat="1" ht="15" x14ac:dyDescent="0.25">
      <c r="D1382" s="6"/>
      <c r="E1382" s="2"/>
      <c r="G1382" s="1" t="s">
        <v>3161</v>
      </c>
      <c r="H1382" s="1" t="s">
        <v>481</v>
      </c>
      <c r="I1382" s="1" t="s">
        <v>1245</v>
      </c>
      <c r="J1382" s="1" t="s">
        <v>4364</v>
      </c>
      <c r="L1382" s="1" t="s">
        <v>1988</v>
      </c>
      <c r="M1382" s="18" t="s">
        <v>1246</v>
      </c>
      <c r="N1382" s="18"/>
      <c r="O1382" s="1" t="s">
        <v>1992</v>
      </c>
      <c r="P1382" s="1" t="s">
        <v>4354</v>
      </c>
      <c r="Q1382" s="1" t="s">
        <v>3193</v>
      </c>
      <c r="R1382" s="1">
        <v>85032</v>
      </c>
      <c r="S1382" s="1" t="s">
        <v>4213</v>
      </c>
      <c r="AA1382" s="1" t="s">
        <v>1989</v>
      </c>
      <c r="AB1382" s="1" t="s">
        <v>3196</v>
      </c>
      <c r="AC1382" s="1" t="s">
        <v>3161</v>
      </c>
      <c r="AD1382" s="2" t="s">
        <v>793</v>
      </c>
      <c r="AE1382" s="3" t="s">
        <v>3161</v>
      </c>
      <c r="AF1382" s="1" t="s">
        <v>2388</v>
      </c>
      <c r="BC1382" s="1">
        <f t="shared" si="70"/>
        <v>0</v>
      </c>
    </row>
    <row r="1383" spans="1:55" s="1" customFormat="1" ht="15" x14ac:dyDescent="0.25">
      <c r="A1383" s="1" t="s">
        <v>4969</v>
      </c>
      <c r="D1383" s="2"/>
      <c r="E1383" s="2"/>
      <c r="G1383" s="1" t="s">
        <v>3161</v>
      </c>
      <c r="H1383" s="1" t="s">
        <v>481</v>
      </c>
      <c r="I1383" s="1" t="s">
        <v>1245</v>
      </c>
      <c r="J1383" s="1" t="s">
        <v>4364</v>
      </c>
      <c r="L1383" s="1" t="s">
        <v>1988</v>
      </c>
      <c r="M1383" s="18" t="s">
        <v>1246</v>
      </c>
      <c r="N1383" s="18"/>
      <c r="O1383" s="1" t="s">
        <v>2066</v>
      </c>
      <c r="P1383" s="1" t="s">
        <v>2181</v>
      </c>
      <c r="Q1383" s="1" t="s">
        <v>1946</v>
      </c>
      <c r="R1383" s="1">
        <v>98606</v>
      </c>
      <c r="AA1383" s="1" t="s">
        <v>1989</v>
      </c>
      <c r="AB1383" s="1" t="s">
        <v>3196</v>
      </c>
      <c r="AC1383" s="1" t="s">
        <v>3161</v>
      </c>
      <c r="AD1383" s="2" t="s">
        <v>793</v>
      </c>
      <c r="AE1383" s="3" t="s">
        <v>3161</v>
      </c>
      <c r="AF1383" s="1" t="s">
        <v>2388</v>
      </c>
    </row>
    <row r="1384" spans="1:55" s="1" customFormat="1" ht="15" x14ac:dyDescent="0.25">
      <c r="D1384" s="2"/>
      <c r="E1384" s="2"/>
      <c r="H1384" s="1" t="s">
        <v>481</v>
      </c>
      <c r="I1384" s="1" t="s">
        <v>4819</v>
      </c>
      <c r="J1384" s="1" t="s">
        <v>3178</v>
      </c>
      <c r="L1384" s="1" t="s">
        <v>4821</v>
      </c>
      <c r="M1384" s="18" t="s">
        <v>4823</v>
      </c>
      <c r="N1384" s="18"/>
      <c r="O1384" s="1" t="s">
        <v>4822</v>
      </c>
      <c r="P1384" s="1" t="s">
        <v>488</v>
      </c>
      <c r="Q1384" s="1" t="s">
        <v>3193</v>
      </c>
      <c r="R1384" s="1">
        <v>85206</v>
      </c>
      <c r="S1384" s="1" t="s">
        <v>4213</v>
      </c>
      <c r="AD1384" s="2"/>
      <c r="AE1384" s="3"/>
      <c r="AF1384" s="1" t="s">
        <v>2564</v>
      </c>
      <c r="BC1384" s="1">
        <f t="shared" ref="BC1384:BC1409" si="71">COUNTA(AG1384:BB1384)</f>
        <v>0</v>
      </c>
    </row>
    <row r="1385" spans="1:55" s="1" customFormat="1" ht="15" x14ac:dyDescent="0.25">
      <c r="D1385" s="2"/>
      <c r="E1385" s="2"/>
      <c r="H1385" s="1" t="s">
        <v>3158</v>
      </c>
      <c r="I1385" s="1" t="s">
        <v>4819</v>
      </c>
      <c r="J1385" s="1" t="s">
        <v>4820</v>
      </c>
      <c r="L1385" s="1" t="s">
        <v>4821</v>
      </c>
      <c r="M1385" s="18" t="s">
        <v>4823</v>
      </c>
      <c r="N1385" s="18"/>
      <c r="O1385" s="1" t="s">
        <v>4822</v>
      </c>
      <c r="P1385" s="1" t="s">
        <v>488</v>
      </c>
      <c r="Q1385" s="1" t="s">
        <v>3193</v>
      </c>
      <c r="R1385" s="1">
        <v>85206</v>
      </c>
      <c r="S1385" s="1" t="s">
        <v>4712</v>
      </c>
      <c r="AD1385" s="2"/>
      <c r="AE1385" s="3"/>
      <c r="AF1385" s="1" t="s">
        <v>2568</v>
      </c>
      <c r="BC1385" s="1">
        <f t="shared" si="71"/>
        <v>0</v>
      </c>
    </row>
    <row r="1386" spans="1:55" s="1" customFormat="1" ht="15" x14ac:dyDescent="0.25">
      <c r="A1386" s="8"/>
      <c r="D1386" s="6"/>
      <c r="E1386" s="2"/>
      <c r="F1386" s="2"/>
      <c r="H1386" s="1" t="s">
        <v>3158</v>
      </c>
      <c r="I1386" s="1" t="s">
        <v>2776</v>
      </c>
      <c r="J1386" s="1" t="s">
        <v>3471</v>
      </c>
      <c r="M1386" s="18"/>
      <c r="N1386" s="18"/>
      <c r="AD1386" s="2"/>
      <c r="AE1386" s="3"/>
      <c r="AP1386" s="1" t="s">
        <v>1447</v>
      </c>
      <c r="BC1386" s="1">
        <f t="shared" si="71"/>
        <v>1</v>
      </c>
    </row>
    <row r="1387" spans="1:55" s="1" customFormat="1" ht="15" x14ac:dyDescent="0.25">
      <c r="D1387" s="2"/>
      <c r="E1387" s="2"/>
      <c r="H1387" s="1" t="s">
        <v>3158</v>
      </c>
      <c r="I1387" s="1" t="s">
        <v>424</v>
      </c>
      <c r="J1387" s="1" t="s">
        <v>1265</v>
      </c>
      <c r="L1387" s="1" t="s">
        <v>427</v>
      </c>
      <c r="M1387" s="4" t="s">
        <v>425</v>
      </c>
      <c r="N1387" s="4"/>
      <c r="O1387" s="1" t="s">
        <v>426</v>
      </c>
      <c r="P1387" s="1" t="s">
        <v>488</v>
      </c>
      <c r="Q1387" s="1" t="s">
        <v>296</v>
      </c>
      <c r="R1387" s="1">
        <v>85209</v>
      </c>
      <c r="AB1387" s="1" t="s">
        <v>3189</v>
      </c>
      <c r="AD1387" s="2"/>
      <c r="AE1387" s="3" t="s">
        <v>3161</v>
      </c>
      <c r="AF1387" s="1" t="s">
        <v>2568</v>
      </c>
      <c r="BC1387" s="1">
        <f t="shared" si="71"/>
        <v>0</v>
      </c>
    </row>
    <row r="1388" spans="1:55" s="1" customFormat="1" ht="15" x14ac:dyDescent="0.25">
      <c r="D1388" s="2"/>
      <c r="E1388" s="2"/>
      <c r="H1388" s="1" t="s">
        <v>3158</v>
      </c>
      <c r="I1388" s="1" t="s">
        <v>2182</v>
      </c>
      <c r="J1388" s="1" t="s">
        <v>879</v>
      </c>
      <c r="L1388" s="1" t="s">
        <v>486</v>
      </c>
      <c r="M1388" s="18"/>
      <c r="N1388" s="18"/>
      <c r="O1388" s="1" t="s">
        <v>2183</v>
      </c>
      <c r="P1388" s="1" t="s">
        <v>488</v>
      </c>
      <c r="Q1388" s="1" t="s">
        <v>296</v>
      </c>
      <c r="R1388" s="1">
        <v>85215</v>
      </c>
      <c r="AD1388" s="2"/>
      <c r="AE1388" s="3"/>
      <c r="BC1388" s="1">
        <f t="shared" si="71"/>
        <v>0</v>
      </c>
    </row>
    <row r="1389" spans="1:55" s="1" customFormat="1" ht="15" x14ac:dyDescent="0.25">
      <c r="D1389" s="2"/>
      <c r="E1389" s="2"/>
      <c r="H1389" s="1" t="s">
        <v>3158</v>
      </c>
      <c r="I1389" s="1" t="s">
        <v>2184</v>
      </c>
      <c r="J1389" s="1" t="s">
        <v>4430</v>
      </c>
      <c r="M1389" s="18" t="s">
        <v>2185</v>
      </c>
      <c r="N1389" s="18"/>
      <c r="S1389" s="1" t="s">
        <v>4213</v>
      </c>
      <c r="AD1389" s="2"/>
      <c r="AE1389" s="3"/>
      <c r="AF1389" s="1" t="s">
        <v>2388</v>
      </c>
      <c r="BC1389" s="1">
        <f t="shared" si="71"/>
        <v>0</v>
      </c>
    </row>
    <row r="1390" spans="1:55" s="1" customFormat="1" ht="15" x14ac:dyDescent="0.25">
      <c r="A1390" s="8"/>
      <c r="D1390" s="6"/>
      <c r="E1390" s="2"/>
      <c r="F1390" s="2"/>
      <c r="H1390" s="1" t="s">
        <v>3158</v>
      </c>
      <c r="I1390" s="1" t="s">
        <v>1483</v>
      </c>
      <c r="J1390" s="1" t="s">
        <v>861</v>
      </c>
      <c r="M1390" s="18"/>
      <c r="N1390" s="18"/>
      <c r="AD1390" s="2"/>
      <c r="AE1390" s="3"/>
      <c r="AM1390" s="1" t="s">
        <v>3162</v>
      </c>
      <c r="BC1390" s="1">
        <f t="shared" si="71"/>
        <v>1</v>
      </c>
    </row>
    <row r="1391" spans="1:55" s="1" customFormat="1" ht="15" x14ac:dyDescent="0.25">
      <c r="D1391" s="2"/>
      <c r="E1391" s="2"/>
      <c r="H1391" s="1" t="s">
        <v>3158</v>
      </c>
      <c r="I1391" s="1" t="s">
        <v>2186</v>
      </c>
      <c r="J1391" s="1" t="s">
        <v>2187</v>
      </c>
      <c r="L1391" s="1" t="s">
        <v>2188</v>
      </c>
      <c r="M1391" s="18" t="s">
        <v>2190</v>
      </c>
      <c r="N1391" s="18"/>
      <c r="O1391" s="1" t="s">
        <v>2189</v>
      </c>
      <c r="P1391" s="1" t="s">
        <v>2159</v>
      </c>
      <c r="Q1391" s="1" t="s">
        <v>296</v>
      </c>
      <c r="R1391" s="1">
        <v>85027</v>
      </c>
      <c r="S1391" s="1" t="s">
        <v>4213</v>
      </c>
      <c r="AD1391" s="2"/>
      <c r="AE1391" s="3"/>
      <c r="AF1391" s="1" t="s">
        <v>2564</v>
      </c>
      <c r="BC1391" s="1">
        <f t="shared" si="71"/>
        <v>0</v>
      </c>
    </row>
    <row r="1392" spans="1:55" s="1" customFormat="1" ht="15" x14ac:dyDescent="0.25">
      <c r="A1392" s="6">
        <v>42747</v>
      </c>
      <c r="D1392" s="6">
        <v>42747</v>
      </c>
      <c r="E1392" s="2"/>
      <c r="H1392" s="1" t="s">
        <v>3158</v>
      </c>
      <c r="I1392" s="1" t="s">
        <v>4396</v>
      </c>
      <c r="J1392" s="1" t="s">
        <v>4397</v>
      </c>
      <c r="L1392" s="1" t="s">
        <v>3582</v>
      </c>
      <c r="M1392" s="18"/>
      <c r="N1392" s="18"/>
      <c r="O1392" s="1" t="s">
        <v>3583</v>
      </c>
      <c r="P1392" s="1" t="s">
        <v>3584</v>
      </c>
      <c r="Q1392" s="1" t="s">
        <v>296</v>
      </c>
      <c r="R1392" s="1">
        <v>85351</v>
      </c>
      <c r="AD1392" s="1" t="s">
        <v>2882</v>
      </c>
      <c r="AE1392" s="3"/>
      <c r="BC1392" s="1">
        <f t="shared" si="71"/>
        <v>0</v>
      </c>
    </row>
    <row r="1393" spans="1:56" s="1" customFormat="1" ht="15" x14ac:dyDescent="0.25">
      <c r="E1393" s="2"/>
      <c r="H1393" s="1" t="s">
        <v>3158</v>
      </c>
      <c r="I1393" s="1" t="s">
        <v>129</v>
      </c>
      <c r="J1393" s="1" t="s">
        <v>954</v>
      </c>
      <c r="L1393" s="1" t="s">
        <v>130</v>
      </c>
      <c r="M1393" s="18"/>
      <c r="N1393" s="18"/>
      <c r="O1393" s="1" t="s">
        <v>4296</v>
      </c>
      <c r="P1393" s="1" t="s">
        <v>131</v>
      </c>
      <c r="Q1393" s="1" t="s">
        <v>296</v>
      </c>
      <c r="R1393" s="1">
        <v>85205</v>
      </c>
      <c r="AD1393" s="1" t="s">
        <v>124</v>
      </c>
      <c r="AE1393" s="3"/>
      <c r="BC1393" s="1">
        <f t="shared" si="71"/>
        <v>0</v>
      </c>
    </row>
    <row r="1394" spans="1:56" s="1" customFormat="1" ht="15" x14ac:dyDescent="0.25">
      <c r="D1394" s="2"/>
      <c r="E1394" s="2"/>
      <c r="H1394" s="1" t="s">
        <v>3158</v>
      </c>
      <c r="I1394" s="1" t="s">
        <v>2191</v>
      </c>
      <c r="J1394" s="1" t="s">
        <v>2192</v>
      </c>
      <c r="L1394" s="1" t="s">
        <v>4854</v>
      </c>
      <c r="M1394" s="18"/>
      <c r="N1394" s="18"/>
      <c r="O1394" s="1" t="s">
        <v>4855</v>
      </c>
      <c r="P1394" s="1" t="s">
        <v>3182</v>
      </c>
      <c r="Q1394" s="1" t="s">
        <v>296</v>
      </c>
      <c r="R1394" s="1">
        <v>85234</v>
      </c>
      <c r="AD1394" s="2"/>
      <c r="AE1394" s="3"/>
      <c r="BC1394" s="1">
        <f t="shared" si="71"/>
        <v>0</v>
      </c>
    </row>
    <row r="1395" spans="1:56" s="1" customFormat="1" ht="15" x14ac:dyDescent="0.25">
      <c r="A1395" s="8"/>
      <c r="D1395" s="6"/>
      <c r="E1395" s="2"/>
      <c r="F1395" s="2"/>
      <c r="H1395" s="1" t="s">
        <v>3158</v>
      </c>
      <c r="I1395" s="1" t="s">
        <v>239</v>
      </c>
      <c r="J1395" s="1" t="s">
        <v>4660</v>
      </c>
      <c r="M1395" s="18"/>
      <c r="N1395" s="18"/>
      <c r="AD1395" s="2"/>
      <c r="AE1395" s="3"/>
      <c r="AY1395" s="1" t="s">
        <v>3162</v>
      </c>
      <c r="BC1395" s="1">
        <f t="shared" si="71"/>
        <v>1</v>
      </c>
    </row>
    <row r="1396" spans="1:56" s="1" customFormat="1" ht="15" x14ac:dyDescent="0.25">
      <c r="A1396" s="8"/>
      <c r="D1396" s="6"/>
      <c r="E1396" s="2"/>
      <c r="F1396" s="2"/>
      <c r="H1396" s="1" t="s">
        <v>481</v>
      </c>
      <c r="I1396" s="1" t="s">
        <v>239</v>
      </c>
      <c r="J1396" s="1" t="s">
        <v>4477</v>
      </c>
      <c r="M1396" s="18"/>
      <c r="N1396" s="18"/>
      <c r="AD1396" s="2"/>
      <c r="AE1396" s="3"/>
      <c r="AY1396" s="1" t="s">
        <v>3162</v>
      </c>
      <c r="BC1396" s="1">
        <f t="shared" si="71"/>
        <v>1</v>
      </c>
    </row>
    <row r="1397" spans="1:56" s="1" customFormat="1" ht="15" x14ac:dyDescent="0.25">
      <c r="D1397" s="2"/>
      <c r="E1397" s="2"/>
      <c r="H1397" s="1" t="s">
        <v>481</v>
      </c>
      <c r="I1397" s="1" t="s">
        <v>520</v>
      </c>
      <c r="J1397" s="1" t="s">
        <v>4856</v>
      </c>
      <c r="L1397" s="1" t="s">
        <v>949</v>
      </c>
      <c r="M1397" s="18" t="s">
        <v>4858</v>
      </c>
      <c r="N1397" s="18"/>
      <c r="O1397" s="1" t="s">
        <v>4857</v>
      </c>
      <c r="P1397" s="1" t="s">
        <v>488</v>
      </c>
      <c r="Q1397" s="1" t="s">
        <v>296</v>
      </c>
      <c r="R1397" s="1">
        <v>85208</v>
      </c>
      <c r="S1397" s="1" t="s">
        <v>4213</v>
      </c>
      <c r="AB1397" s="1" t="s">
        <v>3196</v>
      </c>
      <c r="AC1397" s="1" t="s">
        <v>3161</v>
      </c>
      <c r="AD1397" s="2" t="s">
        <v>948</v>
      </c>
      <c r="AE1397" s="3" t="s">
        <v>3161</v>
      </c>
      <c r="AF1397" s="1" t="s">
        <v>2564</v>
      </c>
      <c r="AP1397" s="1" t="s">
        <v>3162</v>
      </c>
      <c r="AW1397" s="1" t="s">
        <v>3162</v>
      </c>
      <c r="BC1397" s="1">
        <f t="shared" si="71"/>
        <v>2</v>
      </c>
    </row>
    <row r="1398" spans="1:56" s="1" customFormat="1" ht="15" x14ac:dyDescent="0.25">
      <c r="A1398" s="8" t="s">
        <v>1315</v>
      </c>
      <c r="D1398" s="6"/>
      <c r="E1398" s="2"/>
      <c r="H1398" s="1" t="s">
        <v>3158</v>
      </c>
      <c r="I1398" s="2" t="s">
        <v>4389</v>
      </c>
      <c r="J1398" s="1" t="s">
        <v>4390</v>
      </c>
      <c r="M1398" s="18"/>
      <c r="N1398" s="18"/>
      <c r="AD1398" s="1" t="s">
        <v>3382</v>
      </c>
      <c r="AE1398" s="3"/>
      <c r="BC1398" s="1">
        <f t="shared" si="71"/>
        <v>0</v>
      </c>
    </row>
    <row r="1399" spans="1:56" s="1" customFormat="1" ht="15" x14ac:dyDescent="0.25">
      <c r="D1399" s="2"/>
      <c r="E1399" s="2"/>
      <c r="H1399" s="1" t="s">
        <v>481</v>
      </c>
      <c r="I1399" s="1" t="s">
        <v>1990</v>
      </c>
      <c r="J1399" s="1" t="s">
        <v>4869</v>
      </c>
      <c r="L1399" s="1" t="s">
        <v>4870</v>
      </c>
      <c r="M1399" s="18" t="s">
        <v>2327</v>
      </c>
      <c r="N1399" s="18"/>
      <c r="O1399" s="1" t="s">
        <v>1593</v>
      </c>
      <c r="P1399" s="1" t="s">
        <v>1594</v>
      </c>
      <c r="Q1399" s="1" t="s">
        <v>2325</v>
      </c>
      <c r="R1399" s="1" t="s">
        <v>2326</v>
      </c>
      <c r="S1399" s="1" t="s">
        <v>4213</v>
      </c>
      <c r="AD1399" s="2"/>
      <c r="AE1399" s="3"/>
      <c r="AF1399" s="1" t="s">
        <v>2564</v>
      </c>
      <c r="BC1399" s="1">
        <f t="shared" si="71"/>
        <v>0</v>
      </c>
    </row>
    <row r="1400" spans="1:56" s="1" customFormat="1" ht="15" x14ac:dyDescent="0.25">
      <c r="D1400" s="2"/>
      <c r="E1400" s="2"/>
      <c r="H1400" s="1" t="s">
        <v>481</v>
      </c>
      <c r="I1400" s="1" t="s">
        <v>1012</v>
      </c>
      <c r="J1400" s="1" t="s">
        <v>2328</v>
      </c>
      <c r="M1400" s="18" t="s">
        <v>2329</v>
      </c>
      <c r="N1400" s="18"/>
      <c r="S1400" s="1" t="s">
        <v>4213</v>
      </c>
      <c r="AD1400" s="2"/>
      <c r="AE1400" s="3"/>
      <c r="AF1400" s="1" t="s">
        <v>2564</v>
      </c>
      <c r="BC1400" s="1">
        <f t="shared" si="71"/>
        <v>0</v>
      </c>
      <c r="BD1400" s="1" t="s">
        <v>4712</v>
      </c>
    </row>
    <row r="1401" spans="1:56" s="1" customFormat="1" ht="15" x14ac:dyDescent="0.25">
      <c r="B1401" s="14">
        <v>43405</v>
      </c>
      <c r="C1401" s="14">
        <v>43041</v>
      </c>
      <c r="D1401" s="6">
        <v>42677</v>
      </c>
      <c r="E1401" s="2"/>
      <c r="H1401" s="1" t="s">
        <v>481</v>
      </c>
      <c r="I1401" s="1" t="s">
        <v>1012</v>
      </c>
      <c r="J1401" s="1" t="s">
        <v>3105</v>
      </c>
      <c r="K1401" s="1">
        <v>1</v>
      </c>
      <c r="L1401" s="1" t="s">
        <v>1651</v>
      </c>
      <c r="M1401" s="18" t="s">
        <v>152</v>
      </c>
      <c r="N1401" s="18"/>
      <c r="O1401" s="1" t="s">
        <v>1014</v>
      </c>
      <c r="P1401" s="1" t="s">
        <v>488</v>
      </c>
      <c r="Q1401" s="1" t="s">
        <v>296</v>
      </c>
      <c r="R1401" s="1">
        <v>85209</v>
      </c>
      <c r="Z1401" s="1" t="s">
        <v>3160</v>
      </c>
      <c r="AA1401" s="1" t="s">
        <v>1011</v>
      </c>
      <c r="AB1401" s="3" t="s">
        <v>3161</v>
      </c>
      <c r="AD1401" s="2" t="s">
        <v>4434</v>
      </c>
      <c r="AF1401" s="1" t="s">
        <v>2388</v>
      </c>
      <c r="AG1401" s="1" t="s">
        <v>481</v>
      </c>
      <c r="AH1401" s="1" t="s">
        <v>481</v>
      </c>
      <c r="AI1401" s="1" t="s">
        <v>481</v>
      </c>
      <c r="AJ1401" s="1" t="s">
        <v>481</v>
      </c>
      <c r="AL1401" s="1" t="s">
        <v>481</v>
      </c>
      <c r="AM1401" s="1" t="s">
        <v>481</v>
      </c>
      <c r="AN1401" s="1" t="s">
        <v>481</v>
      </c>
      <c r="AO1401" s="1" t="s">
        <v>481</v>
      </c>
      <c r="AP1401" s="1" t="s">
        <v>481</v>
      </c>
      <c r="AQ1401" s="1" t="s">
        <v>3158</v>
      </c>
      <c r="AR1401" s="1" t="s">
        <v>481</v>
      </c>
      <c r="AS1401" s="1" t="s">
        <v>481</v>
      </c>
      <c r="AT1401" s="1" t="s">
        <v>481</v>
      </c>
      <c r="AU1401" s="1" t="s">
        <v>481</v>
      </c>
      <c r="AV1401" s="1" t="s">
        <v>481</v>
      </c>
      <c r="AW1401" s="1" t="s">
        <v>481</v>
      </c>
      <c r="AX1401" s="1" t="s">
        <v>481</v>
      </c>
      <c r="AY1401" s="1" t="s">
        <v>481</v>
      </c>
      <c r="AZ1401" s="1" t="s">
        <v>481</v>
      </c>
      <c r="BB1401" s="1" t="s">
        <v>481</v>
      </c>
      <c r="BC1401" s="1">
        <f t="shared" si="71"/>
        <v>20</v>
      </c>
    </row>
    <row r="1402" spans="1:56" s="1" customFormat="1" ht="15" x14ac:dyDescent="0.25">
      <c r="D1402" s="2"/>
      <c r="E1402" s="2"/>
      <c r="H1402" s="1" t="s">
        <v>3158</v>
      </c>
      <c r="I1402" s="1" t="s">
        <v>2330</v>
      </c>
      <c r="J1402" s="1" t="s">
        <v>2161</v>
      </c>
      <c r="L1402" s="1" t="s">
        <v>2331</v>
      </c>
      <c r="M1402" s="18" t="s">
        <v>2333</v>
      </c>
      <c r="N1402" s="18"/>
      <c r="O1402" s="1" t="s">
        <v>2332</v>
      </c>
      <c r="P1402" s="1" t="s">
        <v>3023</v>
      </c>
      <c r="Q1402" s="1" t="s">
        <v>296</v>
      </c>
      <c r="R1402" s="1">
        <v>85206</v>
      </c>
      <c r="S1402" s="1" t="s">
        <v>4712</v>
      </c>
      <c r="AD1402" s="2"/>
      <c r="AE1402" s="3"/>
      <c r="AF1402" s="1" t="s">
        <v>2568</v>
      </c>
      <c r="BC1402" s="1">
        <f t="shared" si="71"/>
        <v>0</v>
      </c>
    </row>
    <row r="1403" spans="1:56" s="1" customFormat="1" ht="15" x14ac:dyDescent="0.25">
      <c r="D1403" s="2"/>
      <c r="E1403" s="2"/>
      <c r="H1403" s="1" t="s">
        <v>3158</v>
      </c>
      <c r="I1403" s="1" t="s">
        <v>2330</v>
      </c>
      <c r="J1403" s="1" t="s">
        <v>3026</v>
      </c>
      <c r="M1403" s="18"/>
      <c r="N1403" s="18"/>
      <c r="AD1403" s="2"/>
      <c r="AE1403" s="3"/>
      <c r="BB1403" s="1" t="s">
        <v>3162</v>
      </c>
      <c r="BC1403" s="1">
        <f t="shared" si="71"/>
        <v>1</v>
      </c>
    </row>
    <row r="1404" spans="1:56" s="1" customFormat="1" ht="15" x14ac:dyDescent="0.25">
      <c r="D1404" s="2"/>
      <c r="E1404" s="2"/>
      <c r="H1404" s="1" t="s">
        <v>481</v>
      </c>
      <c r="I1404" s="1" t="s">
        <v>2330</v>
      </c>
      <c r="J1404" s="1" t="s">
        <v>3178</v>
      </c>
      <c r="L1404" s="1" t="s">
        <v>2331</v>
      </c>
      <c r="M1404" s="18" t="s">
        <v>2333</v>
      </c>
      <c r="N1404" s="18"/>
      <c r="O1404" s="1" t="s">
        <v>2332</v>
      </c>
      <c r="P1404" s="1" t="s">
        <v>3023</v>
      </c>
      <c r="Q1404" s="1" t="s">
        <v>296</v>
      </c>
      <c r="R1404" s="1">
        <v>85206</v>
      </c>
      <c r="S1404" s="1" t="s">
        <v>4213</v>
      </c>
      <c r="AD1404" s="2"/>
      <c r="AE1404" s="3"/>
      <c r="AF1404" s="1" t="s">
        <v>2564</v>
      </c>
      <c r="BC1404" s="1">
        <f t="shared" si="71"/>
        <v>0</v>
      </c>
    </row>
    <row r="1405" spans="1:56" s="1" customFormat="1" ht="15" x14ac:dyDescent="0.25">
      <c r="D1405" s="2"/>
      <c r="E1405" s="2"/>
      <c r="H1405" s="1" t="s">
        <v>481</v>
      </c>
      <c r="I1405" s="1" t="s">
        <v>2330</v>
      </c>
      <c r="J1405" s="1" t="s">
        <v>299</v>
      </c>
      <c r="M1405" s="18" t="s">
        <v>4599</v>
      </c>
      <c r="N1405" s="18"/>
      <c r="S1405" s="1" t="s">
        <v>4213</v>
      </c>
      <c r="AE1405" s="3"/>
      <c r="BC1405" s="1">
        <f t="shared" si="71"/>
        <v>0</v>
      </c>
    </row>
    <row r="1406" spans="1:56" s="1" customFormat="1" ht="15" x14ac:dyDescent="0.25">
      <c r="D1406" s="2"/>
      <c r="E1406" s="2"/>
      <c r="H1406" s="1" t="s">
        <v>3158</v>
      </c>
      <c r="I1406" s="1" t="s">
        <v>2330</v>
      </c>
      <c r="J1406" s="1" t="s">
        <v>4600</v>
      </c>
      <c r="M1406" s="18" t="s">
        <v>4599</v>
      </c>
      <c r="N1406" s="18"/>
      <c r="S1406" s="1" t="s">
        <v>4712</v>
      </c>
      <c r="AE1406" s="3"/>
      <c r="BC1406" s="1">
        <f t="shared" si="71"/>
        <v>0</v>
      </c>
    </row>
    <row r="1407" spans="1:56" s="1" customFormat="1" ht="15" x14ac:dyDescent="0.25">
      <c r="A1407" s="8" t="s">
        <v>4800</v>
      </c>
      <c r="D1407" s="6"/>
      <c r="E1407" s="2"/>
      <c r="H1407" s="1" t="s">
        <v>3158</v>
      </c>
      <c r="I1407" s="1" t="s">
        <v>2330</v>
      </c>
      <c r="J1407" s="1" t="s">
        <v>4391</v>
      </c>
      <c r="M1407" s="18"/>
      <c r="N1407" s="18"/>
      <c r="AD1407" s="2" t="s">
        <v>3383</v>
      </c>
      <c r="AE1407" s="3"/>
      <c r="BC1407" s="1">
        <f t="shared" si="71"/>
        <v>0</v>
      </c>
    </row>
    <row r="1408" spans="1:56" s="1" customFormat="1" ht="15" x14ac:dyDescent="0.25">
      <c r="E1408" s="2"/>
      <c r="H1408" s="1" t="s">
        <v>481</v>
      </c>
      <c r="I1408" s="1" t="s">
        <v>4967</v>
      </c>
      <c r="J1408" s="1" t="s">
        <v>2949</v>
      </c>
      <c r="L1408" s="1" t="s">
        <v>4968</v>
      </c>
      <c r="M1408" s="18"/>
      <c r="N1408" s="18"/>
      <c r="O1408" s="1" t="s">
        <v>3593</v>
      </c>
      <c r="P1408" s="1" t="s">
        <v>488</v>
      </c>
      <c r="Q1408" s="1" t="s">
        <v>296</v>
      </c>
      <c r="R1408" s="1">
        <v>85207</v>
      </c>
      <c r="AD1408" s="2"/>
      <c r="AE1408" s="3"/>
      <c r="BC1408" s="1">
        <f t="shared" si="71"/>
        <v>0</v>
      </c>
    </row>
    <row r="1409" spans="1:68" s="1" customFormat="1" ht="15" x14ac:dyDescent="0.25">
      <c r="D1409" s="2"/>
      <c r="E1409" s="2"/>
      <c r="H1409" s="1" t="s">
        <v>481</v>
      </c>
      <c r="I1409" s="1" t="s">
        <v>1474</v>
      </c>
      <c r="J1409" s="1" t="s">
        <v>1475</v>
      </c>
      <c r="M1409" s="18"/>
      <c r="N1409" s="18"/>
      <c r="AD1409" s="2"/>
      <c r="AE1409" s="3"/>
      <c r="AL1409" s="1" t="s">
        <v>3162</v>
      </c>
      <c r="BC1409" s="1">
        <f t="shared" si="71"/>
        <v>1</v>
      </c>
    </row>
    <row r="1410" spans="1:68" s="1" customFormat="1" ht="15" hidden="1" x14ac:dyDescent="0.25">
      <c r="A1410" s="1" t="s">
        <v>1709</v>
      </c>
      <c r="E1410" s="2"/>
      <c r="G1410" s="1" t="s">
        <v>3162</v>
      </c>
      <c r="H1410" s="1" t="s">
        <v>3158</v>
      </c>
      <c r="I1410" s="1" t="s">
        <v>2119</v>
      </c>
      <c r="J1410" s="1" t="s">
        <v>2120</v>
      </c>
      <c r="L1410" s="1" t="s">
        <v>1190</v>
      </c>
      <c r="M1410" s="18"/>
      <c r="N1410" s="18"/>
      <c r="O1410" s="1" t="s">
        <v>2122</v>
      </c>
      <c r="P1410" s="1" t="s">
        <v>488</v>
      </c>
      <c r="Q1410" s="1" t="s">
        <v>296</v>
      </c>
      <c r="R1410" s="1">
        <v>85206</v>
      </c>
      <c r="AD1410" s="1" t="s">
        <v>3196</v>
      </c>
      <c r="AE1410" s="1" t="s">
        <v>3189</v>
      </c>
      <c r="AF1410" s="2" t="s">
        <v>1015</v>
      </c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3" t="s">
        <v>3161</v>
      </c>
      <c r="BH1410" s="1" t="s">
        <v>4712</v>
      </c>
      <c r="BI1410" s="1" t="s">
        <v>4712</v>
      </c>
      <c r="BJ1410" s="1" t="s">
        <v>4712</v>
      </c>
      <c r="BP1410" s="1" t="s">
        <v>4712</v>
      </c>
    </row>
    <row r="1411" spans="1:68" s="1" customFormat="1" ht="15" x14ac:dyDescent="0.25">
      <c r="D1411" s="2"/>
      <c r="E1411" s="2"/>
      <c r="H1411" s="1" t="s">
        <v>3158</v>
      </c>
      <c r="I1411" s="1" t="s">
        <v>1474</v>
      </c>
      <c r="J1411" s="1" t="s">
        <v>1579</v>
      </c>
      <c r="M1411" s="18"/>
      <c r="N1411" s="18"/>
      <c r="AD1411" s="2"/>
      <c r="AE1411" s="3"/>
      <c r="AL1411" s="1" t="s">
        <v>3162</v>
      </c>
      <c r="BC1411" s="1">
        <f t="shared" ref="BC1411:BC1446" si="72">COUNTA(AG1411:BB1411)</f>
        <v>1</v>
      </c>
    </row>
    <row r="1412" spans="1:68" s="1" customFormat="1" ht="15" x14ac:dyDescent="0.25">
      <c r="B1412" s="14">
        <v>43412</v>
      </c>
      <c r="C1412" s="14">
        <v>43083</v>
      </c>
      <c r="D1412" s="6">
        <v>42656</v>
      </c>
      <c r="E1412" s="2"/>
      <c r="G1412" s="1" t="s">
        <v>3161</v>
      </c>
      <c r="H1412" s="1" t="s">
        <v>3158</v>
      </c>
      <c r="I1412" s="1" t="s">
        <v>3425</v>
      </c>
      <c r="J1412" s="1" t="s">
        <v>4295</v>
      </c>
      <c r="K1412" s="1">
        <v>1</v>
      </c>
      <c r="L1412" s="1" t="s">
        <v>3428</v>
      </c>
      <c r="M1412" s="18" t="s">
        <v>3429</v>
      </c>
      <c r="N1412" s="18"/>
      <c r="O1412" s="1" t="s">
        <v>4918</v>
      </c>
      <c r="P1412" s="1" t="s">
        <v>5031</v>
      </c>
      <c r="Q1412" s="1" t="s">
        <v>296</v>
      </c>
      <c r="R1412" s="1">
        <v>85120</v>
      </c>
      <c r="S1412" s="1" t="s">
        <v>4213</v>
      </c>
      <c r="U1412" s="1">
        <v>1</v>
      </c>
      <c r="V1412" s="1" t="s">
        <v>2937</v>
      </c>
      <c r="W1412" s="1">
        <v>1</v>
      </c>
      <c r="X1412" s="1">
        <v>1</v>
      </c>
      <c r="AD1412" s="2"/>
      <c r="AE1412" s="3"/>
      <c r="AF1412" s="1" t="s">
        <v>2564</v>
      </c>
      <c r="AI1412" s="1" t="s">
        <v>481</v>
      </c>
      <c r="AK1412" s="1" t="s">
        <v>481</v>
      </c>
      <c r="AL1412" s="1" t="s">
        <v>481</v>
      </c>
      <c r="AM1412" s="1" t="s">
        <v>481</v>
      </c>
      <c r="AN1412" s="1" t="s">
        <v>481</v>
      </c>
      <c r="AO1412" s="1" t="s">
        <v>3158</v>
      </c>
      <c r="AP1412" s="1" t="s">
        <v>481</v>
      </c>
      <c r="AQ1412" s="1" t="s">
        <v>481</v>
      </c>
      <c r="AS1412" s="1" t="s">
        <v>481</v>
      </c>
      <c r="AV1412" s="1" t="s">
        <v>481</v>
      </c>
      <c r="AW1412" s="1" t="s">
        <v>481</v>
      </c>
      <c r="AX1412" s="1" t="s">
        <v>481</v>
      </c>
      <c r="AY1412" s="1" t="s">
        <v>481</v>
      </c>
      <c r="AZ1412" s="1" t="s">
        <v>481</v>
      </c>
      <c r="BB1412" s="1" t="s">
        <v>481</v>
      </c>
      <c r="BC1412" s="1">
        <f t="shared" si="72"/>
        <v>15</v>
      </c>
    </row>
    <row r="1413" spans="1:68" s="1" customFormat="1" ht="15" x14ac:dyDescent="0.25">
      <c r="A1413" s="8" t="s">
        <v>3636</v>
      </c>
      <c r="D1413" s="2"/>
      <c r="E1413" s="2"/>
      <c r="H1413" s="1" t="s">
        <v>3158</v>
      </c>
      <c r="I1413" s="1" t="s">
        <v>2334</v>
      </c>
      <c r="J1413" s="1" t="s">
        <v>2335</v>
      </c>
      <c r="M1413" s="18"/>
      <c r="N1413" s="18"/>
      <c r="AB1413" s="1" t="s">
        <v>3175</v>
      </c>
      <c r="AC1413" s="1" t="s">
        <v>509</v>
      </c>
      <c r="AD1413" s="2"/>
      <c r="AE1413" s="3"/>
      <c r="BC1413" s="1">
        <f t="shared" si="72"/>
        <v>0</v>
      </c>
    </row>
    <row r="1414" spans="1:68" s="1" customFormat="1" ht="15" x14ac:dyDescent="0.25">
      <c r="A1414" s="8" t="s">
        <v>764</v>
      </c>
      <c r="D1414" s="2"/>
      <c r="E1414" s="2"/>
      <c r="H1414" s="1" t="s">
        <v>481</v>
      </c>
      <c r="I1414" s="1" t="s">
        <v>2334</v>
      </c>
      <c r="J1414" s="1" t="s">
        <v>2336</v>
      </c>
      <c r="M1414" s="18"/>
      <c r="N1414" s="18"/>
      <c r="AB1414" s="1" t="s">
        <v>3175</v>
      </c>
      <c r="AC1414" s="1" t="s">
        <v>509</v>
      </c>
      <c r="AD1414" s="2"/>
      <c r="AE1414" s="3"/>
      <c r="BC1414" s="1">
        <f t="shared" si="72"/>
        <v>0</v>
      </c>
    </row>
    <row r="1415" spans="1:68" s="1" customFormat="1" ht="15" x14ac:dyDescent="0.25">
      <c r="A1415" s="8" t="s">
        <v>4156</v>
      </c>
      <c r="D1415" s="6"/>
      <c r="E1415" s="2"/>
      <c r="H1415" s="1" t="s">
        <v>3158</v>
      </c>
      <c r="I1415" s="1" t="s">
        <v>4155</v>
      </c>
      <c r="J1415" s="1" t="s">
        <v>1055</v>
      </c>
      <c r="M1415" s="18"/>
      <c r="N1415" s="18"/>
      <c r="AB1415" s="2"/>
      <c r="AC1415" s="3"/>
      <c r="AJ1415" s="1" t="s">
        <v>3162</v>
      </c>
      <c r="AK1415" s="1" t="s">
        <v>3162</v>
      </c>
      <c r="AW1415" s="1" t="s">
        <v>3162</v>
      </c>
      <c r="BC1415" s="1">
        <f t="shared" si="72"/>
        <v>3</v>
      </c>
    </row>
    <row r="1416" spans="1:68" s="1" customFormat="1" ht="15" x14ac:dyDescent="0.25">
      <c r="C1416" s="14"/>
      <c r="D1416" s="6"/>
      <c r="E1416" s="2"/>
      <c r="F1416" s="2"/>
      <c r="H1416" s="1" t="s">
        <v>481</v>
      </c>
      <c r="I1416" s="1" t="s">
        <v>2337</v>
      </c>
      <c r="J1416" s="1" t="s">
        <v>2418</v>
      </c>
      <c r="M1416" s="18"/>
      <c r="N1416" s="18"/>
      <c r="AD1416" s="2"/>
      <c r="AE1416" s="3"/>
      <c r="BC1416" s="1">
        <f t="shared" si="72"/>
        <v>0</v>
      </c>
    </row>
    <row r="1417" spans="1:68" s="1" customFormat="1" ht="15" x14ac:dyDescent="0.25">
      <c r="D1417" s="2"/>
      <c r="E1417" s="2"/>
      <c r="H1417" s="1" t="s">
        <v>3158</v>
      </c>
      <c r="I1417" s="1" t="s">
        <v>2337</v>
      </c>
      <c r="J1417" s="1" t="s">
        <v>398</v>
      </c>
      <c r="M1417" s="18"/>
      <c r="N1417" s="18"/>
      <c r="AB1417" s="1" t="s">
        <v>297</v>
      </c>
      <c r="AD1417" s="2"/>
      <c r="AE1417" s="3"/>
      <c r="BC1417" s="1">
        <f t="shared" si="72"/>
        <v>0</v>
      </c>
    </row>
    <row r="1418" spans="1:68" s="1" customFormat="1" ht="15" x14ac:dyDescent="0.25">
      <c r="D1418" s="2"/>
      <c r="E1418" s="2"/>
      <c r="G1418" s="1" t="s">
        <v>3161</v>
      </c>
      <c r="H1418" s="1" t="s">
        <v>3158</v>
      </c>
      <c r="I1418" s="1" t="s">
        <v>2338</v>
      </c>
      <c r="J1418" s="1" t="s">
        <v>2339</v>
      </c>
      <c r="L1418" s="1" t="s">
        <v>2340</v>
      </c>
      <c r="M1418" s="18" t="s">
        <v>2342</v>
      </c>
      <c r="N1418" s="18"/>
      <c r="O1418" s="1" t="s">
        <v>2341</v>
      </c>
      <c r="P1418" s="1" t="s">
        <v>488</v>
      </c>
      <c r="Q1418" s="1" t="s">
        <v>296</v>
      </c>
      <c r="R1418" s="1">
        <v>85029</v>
      </c>
      <c r="S1418" s="1" t="s">
        <v>4213</v>
      </c>
      <c r="AD1418" s="2"/>
      <c r="AE1418" s="3"/>
      <c r="AF1418" s="1" t="s">
        <v>2388</v>
      </c>
      <c r="BC1418" s="1">
        <f t="shared" si="72"/>
        <v>0</v>
      </c>
    </row>
    <row r="1419" spans="1:68" s="1" customFormat="1" ht="15" x14ac:dyDescent="0.25">
      <c r="A1419" s="8"/>
      <c r="D1419" s="6"/>
      <c r="E1419" s="2"/>
      <c r="H1419" s="1" t="s">
        <v>481</v>
      </c>
      <c r="I1419" s="1" t="s">
        <v>2037</v>
      </c>
      <c r="J1419" s="1" t="s">
        <v>2418</v>
      </c>
      <c r="M1419" s="18"/>
      <c r="N1419" s="18"/>
      <c r="AB1419" s="2"/>
      <c r="AC1419" s="3"/>
      <c r="AG1419" s="1" t="s">
        <v>3162</v>
      </c>
      <c r="AH1419" s="1" t="s">
        <v>3162</v>
      </c>
      <c r="AS1419" s="1" t="s">
        <v>3162</v>
      </c>
      <c r="BC1419" s="1">
        <f t="shared" si="72"/>
        <v>3</v>
      </c>
    </row>
    <row r="1420" spans="1:68" s="1" customFormat="1" ht="15" x14ac:dyDescent="0.25">
      <c r="D1420" s="2"/>
      <c r="E1420" s="2"/>
      <c r="H1420" s="1" t="s">
        <v>3158</v>
      </c>
      <c r="I1420" s="1" t="s">
        <v>2343</v>
      </c>
      <c r="J1420" s="1" t="s">
        <v>2344</v>
      </c>
      <c r="M1420" s="18"/>
      <c r="N1420" s="18"/>
      <c r="AB1420" s="1" t="s">
        <v>3160</v>
      </c>
      <c r="AC1420" s="1" t="s">
        <v>2345</v>
      </c>
      <c r="AD1420" s="2" t="s">
        <v>2610</v>
      </c>
      <c r="AE1420" s="3"/>
      <c r="BC1420" s="1">
        <f t="shared" si="72"/>
        <v>0</v>
      </c>
    </row>
    <row r="1421" spans="1:68" s="1" customFormat="1" ht="15" x14ac:dyDescent="0.25">
      <c r="D1421" s="2"/>
      <c r="E1421" s="2"/>
      <c r="H1421" s="1" t="s">
        <v>3158</v>
      </c>
      <c r="I1421" s="1" t="s">
        <v>2346</v>
      </c>
      <c r="J1421" s="1" t="s">
        <v>2347</v>
      </c>
      <c r="L1421" s="1" t="s">
        <v>858</v>
      </c>
      <c r="M1421" s="18" t="s">
        <v>4417</v>
      </c>
      <c r="N1421" s="18"/>
      <c r="O1421" s="1" t="s">
        <v>859</v>
      </c>
      <c r="P1421" s="1" t="s">
        <v>488</v>
      </c>
      <c r="Q1421" s="1" t="s">
        <v>296</v>
      </c>
      <c r="R1421" s="1">
        <v>85206</v>
      </c>
      <c r="AD1421" s="2"/>
      <c r="AE1421" s="3"/>
      <c r="BC1421" s="1">
        <f t="shared" si="72"/>
        <v>0</v>
      </c>
    </row>
    <row r="1422" spans="1:68" s="1" customFormat="1" ht="15" x14ac:dyDescent="0.25">
      <c r="A1422" s="8"/>
      <c r="D1422" s="6"/>
      <c r="E1422" s="2"/>
      <c r="H1422" s="1" t="s">
        <v>481</v>
      </c>
      <c r="I1422" s="1" t="s">
        <v>3272</v>
      </c>
      <c r="J1422" s="1" t="s">
        <v>1236</v>
      </c>
      <c r="M1422" s="18"/>
      <c r="N1422" s="18"/>
      <c r="AB1422" s="2"/>
      <c r="AC1422" s="3"/>
      <c r="AG1422" s="1" t="s">
        <v>3162</v>
      </c>
      <c r="BC1422" s="1">
        <f t="shared" si="72"/>
        <v>1</v>
      </c>
    </row>
    <row r="1423" spans="1:68" s="1" customFormat="1" ht="15" x14ac:dyDescent="0.25">
      <c r="A1423" s="8"/>
      <c r="D1423" s="6"/>
      <c r="E1423" s="2"/>
      <c r="H1423" s="1" t="s">
        <v>3158</v>
      </c>
      <c r="I1423" s="1" t="s">
        <v>3272</v>
      </c>
      <c r="J1423" s="1" t="s">
        <v>3273</v>
      </c>
      <c r="M1423" s="18"/>
      <c r="N1423" s="18"/>
      <c r="AB1423" s="2"/>
      <c r="AC1423" s="3"/>
      <c r="AG1423" s="1" t="s">
        <v>3162</v>
      </c>
      <c r="BC1423" s="1">
        <f t="shared" si="72"/>
        <v>1</v>
      </c>
    </row>
    <row r="1424" spans="1:68" s="1" customFormat="1" ht="15" x14ac:dyDescent="0.25">
      <c r="D1424" s="2"/>
      <c r="E1424" s="2"/>
      <c r="H1424" s="1" t="s">
        <v>3158</v>
      </c>
      <c r="I1424" s="1" t="s">
        <v>860</v>
      </c>
      <c r="J1424" s="1" t="s">
        <v>861</v>
      </c>
      <c r="M1424" s="18" t="s">
        <v>3346</v>
      </c>
      <c r="N1424" s="18"/>
      <c r="S1424" s="1" t="s">
        <v>4213</v>
      </c>
      <c r="AB1424" s="1" t="s">
        <v>297</v>
      </c>
      <c r="AD1424" s="2" t="s">
        <v>862</v>
      </c>
      <c r="AE1424" s="3"/>
      <c r="AF1424" s="1" t="s">
        <v>2564</v>
      </c>
      <c r="BC1424" s="1">
        <f t="shared" si="72"/>
        <v>0</v>
      </c>
    </row>
    <row r="1425" spans="1:56" s="1" customFormat="1" ht="15" x14ac:dyDescent="0.25">
      <c r="B1425" s="14">
        <v>43405</v>
      </c>
      <c r="C1425" s="14">
        <v>43048</v>
      </c>
      <c r="D1425" s="6">
        <v>42656</v>
      </c>
      <c r="E1425" s="2"/>
      <c r="G1425" s="1" t="s">
        <v>3161</v>
      </c>
      <c r="H1425" s="1" t="s">
        <v>3158</v>
      </c>
      <c r="I1425" s="1" t="s">
        <v>4489</v>
      </c>
      <c r="J1425" s="1" t="s">
        <v>4490</v>
      </c>
      <c r="K1425" s="1">
        <v>1</v>
      </c>
      <c r="L1425" s="1" t="s">
        <v>4163</v>
      </c>
      <c r="M1425" s="18" t="s">
        <v>4162</v>
      </c>
      <c r="N1425" s="18"/>
      <c r="O1425" s="1" t="s">
        <v>4917</v>
      </c>
      <c r="P1425" s="1" t="s">
        <v>3192</v>
      </c>
      <c r="Q1425" s="1" t="s">
        <v>296</v>
      </c>
      <c r="R1425" s="1">
        <v>85218</v>
      </c>
      <c r="S1425" s="1" t="s">
        <v>4213</v>
      </c>
      <c r="U1425" s="1">
        <v>1</v>
      </c>
      <c r="V1425" s="1" t="s">
        <v>5193</v>
      </c>
      <c r="Y1425" s="1" t="s">
        <v>694</v>
      </c>
      <c r="AD1425" s="2" t="s">
        <v>2886</v>
      </c>
      <c r="AE1425" s="3"/>
      <c r="AF1425" s="1" t="s">
        <v>2564</v>
      </c>
      <c r="AH1425" s="1" t="s">
        <v>481</v>
      </c>
      <c r="AJ1425" s="1" t="s">
        <v>481</v>
      </c>
      <c r="AK1425" s="1" t="s">
        <v>481</v>
      </c>
      <c r="AL1425" s="1" t="s">
        <v>481</v>
      </c>
      <c r="AO1425" s="1" t="s">
        <v>481</v>
      </c>
      <c r="AP1425" s="1" t="s">
        <v>481</v>
      </c>
      <c r="AQ1425" s="1" t="s">
        <v>481</v>
      </c>
      <c r="AT1425" s="1" t="s">
        <v>481</v>
      </c>
      <c r="AU1425" s="1" t="s">
        <v>481</v>
      </c>
      <c r="AV1425" s="1" t="s">
        <v>481</v>
      </c>
      <c r="AW1425" s="1" t="s">
        <v>481</v>
      </c>
      <c r="AX1425" s="1" t="s">
        <v>481</v>
      </c>
      <c r="AY1425" s="1" t="s">
        <v>481</v>
      </c>
      <c r="AZ1425" s="1" t="s">
        <v>481</v>
      </c>
      <c r="BA1425" s="1" t="s">
        <v>3158</v>
      </c>
      <c r="BB1425" s="1" t="s">
        <v>481</v>
      </c>
      <c r="BC1425" s="1">
        <f t="shared" si="72"/>
        <v>16</v>
      </c>
    </row>
    <row r="1426" spans="1:56" s="1" customFormat="1" ht="15" x14ac:dyDescent="0.25">
      <c r="A1426" s="6">
        <v>42712</v>
      </c>
      <c r="D1426" s="6">
        <v>42712</v>
      </c>
      <c r="E1426" s="2"/>
      <c r="H1426" s="1" t="s">
        <v>3158</v>
      </c>
      <c r="I1426" s="1" t="s">
        <v>4478</v>
      </c>
      <c r="J1426" s="1" t="s">
        <v>4479</v>
      </c>
      <c r="K1426" s="1">
        <v>1</v>
      </c>
      <c r="L1426" s="1" t="s">
        <v>3237</v>
      </c>
      <c r="M1426" s="18" t="s">
        <v>2789</v>
      </c>
      <c r="N1426" s="18"/>
      <c r="O1426" s="1" t="s">
        <v>2791</v>
      </c>
      <c r="P1426" s="1" t="s">
        <v>488</v>
      </c>
      <c r="Q1426" s="1" t="s">
        <v>296</v>
      </c>
      <c r="R1426" s="1">
        <v>85209</v>
      </c>
      <c r="AF1426" s="2"/>
      <c r="AG1426" s="2"/>
      <c r="AH1426" s="2"/>
      <c r="AI1426" s="2"/>
      <c r="AJ1426" s="2" t="s">
        <v>3162</v>
      </c>
      <c r="AK1426" s="2"/>
      <c r="AL1426" s="2" t="s">
        <v>3162</v>
      </c>
      <c r="AM1426" s="2" t="s">
        <v>3162</v>
      </c>
      <c r="AN1426" s="2" t="s">
        <v>3162</v>
      </c>
      <c r="AO1426" s="2"/>
      <c r="AP1426" s="2"/>
      <c r="AQ1426" s="2"/>
      <c r="AR1426" s="2"/>
      <c r="AS1426" s="2"/>
      <c r="AT1426" s="2" t="s">
        <v>3162</v>
      </c>
      <c r="AV1426" s="2"/>
      <c r="AW1426" s="2"/>
      <c r="AX1426" s="2"/>
      <c r="AY1426" s="2" t="s">
        <v>3162</v>
      </c>
      <c r="AZ1426" s="2"/>
      <c r="BA1426" s="2"/>
      <c r="BB1426" s="2" t="s">
        <v>3162</v>
      </c>
      <c r="BC1426" s="1">
        <f t="shared" si="72"/>
        <v>7</v>
      </c>
      <c r="BD1426" s="3"/>
    </row>
    <row r="1427" spans="1:56" s="1" customFormat="1" ht="15" x14ac:dyDescent="0.25">
      <c r="A1427" s="6">
        <v>42712</v>
      </c>
      <c r="D1427" s="6">
        <v>42712</v>
      </c>
      <c r="E1427" s="2"/>
      <c r="H1427" s="1" t="s">
        <v>481</v>
      </c>
      <c r="I1427" s="1" t="s">
        <v>4478</v>
      </c>
      <c r="J1427" s="1" t="s">
        <v>4480</v>
      </c>
      <c r="K1427" s="1">
        <v>1</v>
      </c>
      <c r="L1427" s="1" t="s">
        <v>2790</v>
      </c>
      <c r="M1427" s="18" t="s">
        <v>2789</v>
      </c>
      <c r="N1427" s="18"/>
      <c r="O1427" s="1" t="s">
        <v>2791</v>
      </c>
      <c r="P1427" s="1" t="s">
        <v>488</v>
      </c>
      <c r="Q1427" s="1" t="s">
        <v>296</v>
      </c>
      <c r="R1427" s="1">
        <v>85209</v>
      </c>
      <c r="AF1427" s="2"/>
      <c r="AG1427" s="2"/>
      <c r="AH1427" s="2"/>
      <c r="AI1427" s="2"/>
      <c r="AJ1427" s="2" t="s">
        <v>3162</v>
      </c>
      <c r="AK1427" s="2"/>
      <c r="AL1427" s="2" t="s">
        <v>3158</v>
      </c>
      <c r="AM1427" s="2" t="s">
        <v>3162</v>
      </c>
      <c r="AN1427" s="2" t="s">
        <v>3162</v>
      </c>
      <c r="AO1427" s="2"/>
      <c r="AP1427" s="2"/>
      <c r="AQ1427" s="2"/>
      <c r="AR1427" s="2"/>
      <c r="AS1427" s="2"/>
      <c r="AT1427" s="2" t="s">
        <v>3162</v>
      </c>
      <c r="AV1427" s="2"/>
      <c r="AW1427" s="2"/>
      <c r="AX1427" s="2"/>
      <c r="AY1427" s="2" t="s">
        <v>3162</v>
      </c>
      <c r="AZ1427" s="2"/>
      <c r="BA1427" s="2"/>
      <c r="BB1427" s="2" t="s">
        <v>3162</v>
      </c>
      <c r="BC1427" s="1">
        <f t="shared" si="72"/>
        <v>7</v>
      </c>
      <c r="BD1427" s="3"/>
    </row>
    <row r="1428" spans="1:56" s="1" customFormat="1" ht="15" x14ac:dyDescent="0.25">
      <c r="C1428" s="14"/>
      <c r="D1428" s="6"/>
      <c r="E1428" s="2"/>
      <c r="H1428" s="1" t="s">
        <v>3158</v>
      </c>
      <c r="I1428" s="1" t="s">
        <v>1457</v>
      </c>
      <c r="J1428" s="1" t="s">
        <v>1456</v>
      </c>
      <c r="M1428" s="18"/>
      <c r="N1428" s="18"/>
      <c r="AD1428" s="2"/>
      <c r="AE1428" s="3"/>
      <c r="AK1428" s="1" t="s">
        <v>3162</v>
      </c>
      <c r="BC1428" s="1">
        <f t="shared" si="72"/>
        <v>1</v>
      </c>
    </row>
    <row r="1429" spans="1:56" s="1" customFormat="1" ht="15" x14ac:dyDescent="0.25">
      <c r="D1429" s="2"/>
      <c r="E1429" s="2"/>
      <c r="H1429" s="1" t="s">
        <v>481</v>
      </c>
      <c r="I1429" s="1" t="s">
        <v>863</v>
      </c>
      <c r="J1429" s="1" t="s">
        <v>2336</v>
      </c>
      <c r="L1429" s="1" t="s">
        <v>864</v>
      </c>
      <c r="M1429" s="18" t="s">
        <v>4418</v>
      </c>
      <c r="N1429" s="18"/>
      <c r="O1429" s="1" t="s">
        <v>865</v>
      </c>
      <c r="P1429" s="1" t="s">
        <v>924</v>
      </c>
      <c r="Q1429" s="1" t="s">
        <v>296</v>
      </c>
      <c r="R1429" s="1">
        <v>85253</v>
      </c>
      <c r="AD1429" s="2"/>
      <c r="AE1429" s="3"/>
      <c r="BC1429" s="1">
        <f t="shared" si="72"/>
        <v>0</v>
      </c>
    </row>
    <row r="1430" spans="1:56" s="1" customFormat="1" ht="15" x14ac:dyDescent="0.25">
      <c r="D1430" s="2"/>
      <c r="E1430" s="2"/>
      <c r="H1430" s="1" t="s">
        <v>3158</v>
      </c>
      <c r="I1430" s="1" t="s">
        <v>863</v>
      </c>
      <c r="J1430" s="1" t="s">
        <v>866</v>
      </c>
      <c r="L1430" s="1" t="s">
        <v>864</v>
      </c>
      <c r="M1430" s="18" t="s">
        <v>4418</v>
      </c>
      <c r="N1430" s="18"/>
      <c r="O1430" s="1" t="s">
        <v>865</v>
      </c>
      <c r="P1430" s="1" t="s">
        <v>924</v>
      </c>
      <c r="Q1430" s="1" t="s">
        <v>296</v>
      </c>
      <c r="R1430" s="1">
        <v>85253</v>
      </c>
      <c r="AD1430" s="2"/>
      <c r="AE1430" s="3"/>
      <c r="BC1430" s="1">
        <f t="shared" si="72"/>
        <v>0</v>
      </c>
    </row>
    <row r="1431" spans="1:56" s="1" customFormat="1" ht="15" x14ac:dyDescent="0.25">
      <c r="C1431" s="14"/>
      <c r="D1431" s="6"/>
      <c r="E1431" s="2"/>
      <c r="H1431" s="1" t="s">
        <v>3158</v>
      </c>
      <c r="I1431" s="1" t="s">
        <v>2013</v>
      </c>
      <c r="J1431" s="1" t="s">
        <v>2014</v>
      </c>
      <c r="M1431" s="18"/>
      <c r="N1431" s="18"/>
      <c r="AD1431" s="2"/>
      <c r="AE1431" s="3"/>
      <c r="AQ1431" s="1" t="s">
        <v>3162</v>
      </c>
      <c r="BC1431" s="1">
        <f t="shared" si="72"/>
        <v>1</v>
      </c>
    </row>
    <row r="1432" spans="1:56" s="1" customFormat="1" ht="15" x14ac:dyDescent="0.25">
      <c r="D1432" s="2"/>
      <c r="E1432" s="2"/>
      <c r="I1432" s="1" t="s">
        <v>867</v>
      </c>
      <c r="J1432" s="1" t="s">
        <v>4684</v>
      </c>
      <c r="M1432" s="18"/>
      <c r="N1432" s="18"/>
      <c r="AD1432" s="2"/>
      <c r="AE1432" s="3"/>
      <c r="BC1432" s="1">
        <f t="shared" si="72"/>
        <v>0</v>
      </c>
    </row>
    <row r="1433" spans="1:56" s="1" customFormat="1" ht="15" x14ac:dyDescent="0.25">
      <c r="D1433" s="2"/>
      <c r="E1433" s="2"/>
      <c r="H1433" s="1" t="s">
        <v>3158</v>
      </c>
      <c r="I1433" s="1" t="s">
        <v>867</v>
      </c>
      <c r="J1433" s="1" t="s">
        <v>3069</v>
      </c>
      <c r="M1433" s="18"/>
      <c r="N1433" s="18"/>
      <c r="AD1433" s="2"/>
      <c r="AE1433" s="3"/>
      <c r="BC1433" s="1">
        <f t="shared" si="72"/>
        <v>0</v>
      </c>
    </row>
    <row r="1434" spans="1:56" s="1" customFormat="1" ht="15" x14ac:dyDescent="0.25">
      <c r="D1434" s="2"/>
      <c r="E1434" s="2"/>
      <c r="H1434" s="1" t="s">
        <v>481</v>
      </c>
      <c r="I1434" s="1" t="s">
        <v>867</v>
      </c>
      <c r="J1434" s="1" t="s">
        <v>2738</v>
      </c>
      <c r="M1434" s="18" t="s">
        <v>2070</v>
      </c>
      <c r="N1434" s="18"/>
      <c r="Q1434" s="1" t="s">
        <v>296</v>
      </c>
      <c r="S1434" s="1" t="s">
        <v>4213</v>
      </c>
      <c r="AD1434" s="2"/>
      <c r="AE1434" s="3"/>
      <c r="AF1434" s="1" t="s">
        <v>2388</v>
      </c>
      <c r="BC1434" s="1">
        <f t="shared" si="72"/>
        <v>0</v>
      </c>
    </row>
    <row r="1435" spans="1:56" s="1" customFormat="1" ht="15" x14ac:dyDescent="0.25">
      <c r="D1435" s="6"/>
      <c r="E1435" s="2"/>
      <c r="G1435" s="1" t="s">
        <v>3162</v>
      </c>
      <c r="H1435" s="1" t="s">
        <v>481</v>
      </c>
      <c r="I1435" s="1" t="s">
        <v>1918</v>
      </c>
      <c r="J1435" s="1" t="s">
        <v>299</v>
      </c>
      <c r="L1435" s="1" t="s">
        <v>1919</v>
      </c>
      <c r="M1435" s="18" t="s">
        <v>1920</v>
      </c>
      <c r="N1435" s="18"/>
      <c r="O1435" s="1" t="s">
        <v>841</v>
      </c>
      <c r="P1435" s="1" t="s">
        <v>650</v>
      </c>
      <c r="Q1435" s="1" t="s">
        <v>296</v>
      </c>
      <c r="R1435" s="1">
        <v>85248</v>
      </c>
      <c r="S1435" s="1" t="s">
        <v>4213</v>
      </c>
      <c r="U1435" s="1">
        <v>1</v>
      </c>
      <c r="V1435" s="1" t="s">
        <v>3357</v>
      </c>
      <c r="AD1435" s="2" t="s">
        <v>3728</v>
      </c>
      <c r="AE1435" s="3"/>
      <c r="AF1435" s="1" t="s">
        <v>1771</v>
      </c>
      <c r="BC1435" s="1">
        <f t="shared" si="72"/>
        <v>0</v>
      </c>
    </row>
    <row r="1436" spans="1:56" s="1" customFormat="1" ht="15" x14ac:dyDescent="0.25">
      <c r="D1436" s="2"/>
      <c r="E1436" s="2"/>
      <c r="G1436" s="1" t="s">
        <v>3161</v>
      </c>
      <c r="H1436" s="1" t="s">
        <v>481</v>
      </c>
      <c r="I1436" s="1" t="s">
        <v>1275</v>
      </c>
      <c r="J1436" s="1" t="s">
        <v>299</v>
      </c>
      <c r="L1436" s="1" t="s">
        <v>4947</v>
      </c>
      <c r="M1436" s="18"/>
      <c r="N1436" s="18"/>
      <c r="O1436" s="1" t="s">
        <v>4948</v>
      </c>
      <c r="P1436" s="1" t="s">
        <v>4949</v>
      </c>
      <c r="Q1436" s="1" t="s">
        <v>4950</v>
      </c>
      <c r="R1436" s="1">
        <v>61240</v>
      </c>
      <c r="AB1436" s="2"/>
      <c r="AC1436" s="3"/>
      <c r="BC1436" s="1">
        <f t="shared" si="72"/>
        <v>0</v>
      </c>
    </row>
    <row r="1437" spans="1:56" s="1" customFormat="1" ht="15" x14ac:dyDescent="0.25">
      <c r="C1437" s="14"/>
      <c r="D1437" s="6"/>
      <c r="E1437" s="2"/>
      <c r="I1437" s="1" t="s">
        <v>219</v>
      </c>
      <c r="J1437" s="1" t="s">
        <v>2210</v>
      </c>
      <c r="M1437" s="18"/>
      <c r="N1437" s="18"/>
      <c r="AD1437" s="2"/>
      <c r="AE1437" s="3"/>
      <c r="AX1437" s="1" t="s">
        <v>3162</v>
      </c>
      <c r="BC1437" s="1">
        <f t="shared" si="72"/>
        <v>1</v>
      </c>
    </row>
    <row r="1438" spans="1:56" s="1" customFormat="1" ht="15" x14ac:dyDescent="0.25">
      <c r="D1438" s="6"/>
      <c r="E1438" s="2"/>
      <c r="H1438" s="1" t="s">
        <v>3158</v>
      </c>
      <c r="I1438" s="1" t="s">
        <v>4481</v>
      </c>
      <c r="J1438" s="1" t="s">
        <v>781</v>
      </c>
      <c r="M1438" s="18"/>
      <c r="N1438" s="18"/>
      <c r="AD1438" s="1" t="s">
        <v>4656</v>
      </c>
      <c r="AE1438" s="3"/>
      <c r="BC1438" s="1">
        <f t="shared" si="72"/>
        <v>0</v>
      </c>
    </row>
    <row r="1439" spans="1:56" s="1" customFormat="1" ht="15" x14ac:dyDescent="0.25">
      <c r="E1439" s="2"/>
      <c r="H1439" s="1" t="s">
        <v>481</v>
      </c>
      <c r="I1439" s="1" t="s">
        <v>591</v>
      </c>
      <c r="J1439" s="1" t="s">
        <v>592</v>
      </c>
      <c r="L1439" s="1" t="s">
        <v>589</v>
      </c>
      <c r="M1439" s="18" t="s">
        <v>593</v>
      </c>
      <c r="N1439" s="18"/>
      <c r="O1439" s="1" t="s">
        <v>2946</v>
      </c>
      <c r="P1439" s="1" t="s">
        <v>5031</v>
      </c>
      <c r="Q1439" s="1" t="s">
        <v>296</v>
      </c>
      <c r="R1439" s="1">
        <v>85120</v>
      </c>
      <c r="S1439" s="1" t="s">
        <v>4213</v>
      </c>
      <c r="AD1439" s="2" t="s">
        <v>587</v>
      </c>
      <c r="AE1439" s="3"/>
      <c r="AF1439" s="1" t="s">
        <v>2388</v>
      </c>
      <c r="BC1439" s="1">
        <f t="shared" si="72"/>
        <v>0</v>
      </c>
    </row>
    <row r="1440" spans="1:56" s="1" customFormat="1" ht="15" x14ac:dyDescent="0.25">
      <c r="C1440" s="14"/>
      <c r="D1440" s="6"/>
      <c r="E1440" s="2"/>
      <c r="H1440" s="1" t="s">
        <v>3158</v>
      </c>
      <c r="I1440" s="1" t="s">
        <v>210</v>
      </c>
      <c r="J1440" s="1" t="s">
        <v>326</v>
      </c>
      <c r="M1440" s="18"/>
      <c r="N1440" s="18"/>
      <c r="AD1440" s="2"/>
      <c r="AE1440" s="3"/>
      <c r="AW1440" s="1" t="s">
        <v>3162</v>
      </c>
      <c r="BC1440" s="1">
        <f t="shared" si="72"/>
        <v>1</v>
      </c>
    </row>
    <row r="1441" spans="1:86" s="1" customFormat="1" ht="15" x14ac:dyDescent="0.25">
      <c r="D1441" s="2"/>
      <c r="E1441" s="2"/>
      <c r="H1441" s="1" t="s">
        <v>3158</v>
      </c>
      <c r="I1441" s="1" t="s">
        <v>4525</v>
      </c>
      <c r="J1441" s="1" t="s">
        <v>2071</v>
      </c>
      <c r="M1441" s="18"/>
      <c r="N1441" s="18"/>
      <c r="O1441" s="1" t="s">
        <v>4523</v>
      </c>
      <c r="P1441" s="1" t="s">
        <v>488</v>
      </c>
      <c r="Q1441" s="1" t="s">
        <v>296</v>
      </c>
      <c r="AD1441" s="2" t="s">
        <v>1277</v>
      </c>
      <c r="AE1441" s="3"/>
      <c r="BC1441" s="1">
        <f t="shared" si="72"/>
        <v>0</v>
      </c>
    </row>
    <row r="1442" spans="1:86" s="1" customFormat="1" ht="15" x14ac:dyDescent="0.25">
      <c r="D1442" s="2"/>
      <c r="E1442" s="2"/>
      <c r="H1442" s="1" t="s">
        <v>3158</v>
      </c>
      <c r="I1442" s="1" t="s">
        <v>2073</v>
      </c>
      <c r="J1442" s="1" t="s">
        <v>2742</v>
      </c>
      <c r="M1442" s="18" t="s">
        <v>2074</v>
      </c>
      <c r="N1442" s="18"/>
      <c r="S1442" s="1" t="s">
        <v>4213</v>
      </c>
      <c r="AD1442" s="2"/>
      <c r="AE1442" s="3"/>
      <c r="AF1442" s="1" t="s">
        <v>2388</v>
      </c>
      <c r="BC1442" s="1">
        <f t="shared" si="72"/>
        <v>0</v>
      </c>
    </row>
    <row r="1443" spans="1:86" s="1" customFormat="1" ht="15" x14ac:dyDescent="0.25">
      <c r="A1443" s="29" t="s">
        <v>2004</v>
      </c>
      <c r="C1443" s="14"/>
      <c r="D1443" s="29" t="s">
        <v>2004</v>
      </c>
      <c r="E1443" s="2"/>
      <c r="H1443" s="1" t="s">
        <v>481</v>
      </c>
      <c r="I1443" s="1" t="s">
        <v>2049</v>
      </c>
      <c r="J1443" s="1" t="s">
        <v>3074</v>
      </c>
      <c r="M1443" s="18"/>
      <c r="N1443" s="18"/>
      <c r="AD1443" s="2"/>
      <c r="AE1443" s="3"/>
      <c r="AP1443" s="1" t="s">
        <v>3162</v>
      </c>
      <c r="AQ1443" s="1" t="s">
        <v>3162</v>
      </c>
      <c r="AS1443" s="1" t="s">
        <v>3162</v>
      </c>
      <c r="AV1443" s="1" t="s">
        <v>3162</v>
      </c>
      <c r="AW1443" s="1" t="s">
        <v>3162</v>
      </c>
      <c r="AX1443" s="1" t="s">
        <v>3162</v>
      </c>
      <c r="AY1443" s="1" t="s">
        <v>3162</v>
      </c>
      <c r="BC1443" s="1">
        <f t="shared" si="72"/>
        <v>7</v>
      </c>
    </row>
    <row r="1444" spans="1:86" s="1" customFormat="1" ht="15" x14ac:dyDescent="0.25">
      <c r="A1444" s="6">
        <v>42656</v>
      </c>
      <c r="D1444" s="6">
        <v>42656</v>
      </c>
      <c r="E1444" s="2"/>
      <c r="G1444" s="1" t="s">
        <v>3162</v>
      </c>
      <c r="H1444" s="1" t="s">
        <v>3158</v>
      </c>
      <c r="I1444" s="1" t="s">
        <v>37</v>
      </c>
      <c r="J1444" s="1" t="s">
        <v>1740</v>
      </c>
      <c r="L1444" s="1" t="s">
        <v>38</v>
      </c>
      <c r="M1444" s="18" t="s">
        <v>39</v>
      </c>
      <c r="N1444" s="18"/>
      <c r="O1444" s="1" t="s">
        <v>1960</v>
      </c>
      <c r="P1444" s="1" t="s">
        <v>488</v>
      </c>
      <c r="Q1444" s="1" t="s">
        <v>296</v>
      </c>
      <c r="R1444" s="1">
        <v>85215</v>
      </c>
      <c r="S1444" s="1" t="s">
        <v>4712</v>
      </c>
      <c r="U1444" s="1">
        <v>1</v>
      </c>
      <c r="V1444" s="1" t="s">
        <v>3357</v>
      </c>
      <c r="AD1444" s="2" t="s">
        <v>7</v>
      </c>
      <c r="AE1444" s="3"/>
      <c r="AF1444" s="1" t="s">
        <v>2388</v>
      </c>
      <c r="AZ1444" s="1" t="s">
        <v>3162</v>
      </c>
      <c r="BA1444" s="1" t="s">
        <v>3162</v>
      </c>
      <c r="BC1444" s="1">
        <f t="shared" si="72"/>
        <v>2</v>
      </c>
    </row>
    <row r="1445" spans="1:86" s="1" customFormat="1" ht="15" x14ac:dyDescent="0.25">
      <c r="D1445" s="6"/>
      <c r="E1445" s="2"/>
      <c r="G1445" s="1" t="s">
        <v>3161</v>
      </c>
      <c r="H1445" s="1" t="s">
        <v>481</v>
      </c>
      <c r="I1445" s="1" t="s">
        <v>4016</v>
      </c>
      <c r="J1445" s="1" t="s">
        <v>4364</v>
      </c>
      <c r="AD1445" s="1" t="s">
        <v>1691</v>
      </c>
      <c r="BC1445" s="1">
        <f t="shared" si="72"/>
        <v>0</v>
      </c>
      <c r="BO1445" s="1" t="s">
        <v>4712</v>
      </c>
      <c r="BS1445" s="1" t="s">
        <v>4712</v>
      </c>
      <c r="CF1445" s="1" t="s">
        <v>4712</v>
      </c>
      <c r="CH1445" s="1" t="s">
        <v>4712</v>
      </c>
    </row>
    <row r="1446" spans="1:86" s="1" customFormat="1" ht="15" x14ac:dyDescent="0.25">
      <c r="C1446" s="14"/>
      <c r="D1446" s="29"/>
      <c r="E1446" s="2"/>
      <c r="H1446" s="1" t="s">
        <v>3158</v>
      </c>
      <c r="I1446" s="1" t="s">
        <v>1399</v>
      </c>
      <c r="J1446" s="1" t="s">
        <v>1400</v>
      </c>
      <c r="M1446" s="18"/>
      <c r="N1446" s="18"/>
      <c r="AD1446" s="2"/>
      <c r="AE1446" s="3"/>
      <c r="AU1446" s="1" t="s">
        <v>3162</v>
      </c>
      <c r="BC1446" s="1">
        <f t="shared" si="72"/>
        <v>1</v>
      </c>
    </row>
    <row r="1447" spans="1:86" s="1" customFormat="1" ht="15" x14ac:dyDescent="0.25">
      <c r="D1447" s="6"/>
      <c r="E1447" s="2"/>
      <c r="M1447" s="18"/>
      <c r="N1447" s="18"/>
      <c r="AB1447" s="2"/>
      <c r="AC1447" s="3"/>
    </row>
    <row r="1448" spans="1:86" s="1" customFormat="1" ht="15" x14ac:dyDescent="0.25">
      <c r="D1448" s="6"/>
      <c r="E1448" s="2"/>
      <c r="M1448" s="18"/>
      <c r="N1448" s="18"/>
      <c r="AB1448" s="2"/>
      <c r="AC1448" s="3"/>
    </row>
    <row r="1449" spans="1:86" s="1" customFormat="1" ht="15" x14ac:dyDescent="0.25">
      <c r="A1449" s="8"/>
      <c r="D1449" s="6"/>
      <c r="E1449" s="2"/>
      <c r="M1449" s="18"/>
      <c r="N1449" s="18"/>
      <c r="AB1449" s="2"/>
      <c r="AC1449" s="3"/>
    </row>
    <row r="1450" spans="1:86" s="1" customFormat="1" ht="15" x14ac:dyDescent="0.25">
      <c r="D1450" s="6"/>
      <c r="E1450" s="2"/>
      <c r="M1450" s="18"/>
      <c r="N1450" s="18"/>
      <c r="AB1450" s="2"/>
      <c r="AC1450" s="3"/>
    </row>
    <row r="1451" spans="1:86" s="1" customFormat="1" ht="15" x14ac:dyDescent="0.25">
      <c r="D1451" s="6"/>
      <c r="E1451" s="2"/>
      <c r="M1451" s="18"/>
      <c r="N1451" s="18"/>
      <c r="AB1451" s="2"/>
      <c r="AC1451" s="3"/>
    </row>
    <row r="1452" spans="1:86" s="1" customFormat="1" ht="15" x14ac:dyDescent="0.25">
      <c r="D1452" s="6"/>
      <c r="E1452" s="2"/>
      <c r="M1452" s="18"/>
      <c r="N1452" s="18"/>
      <c r="AB1452" s="2"/>
      <c r="AC1452" s="3"/>
    </row>
    <row r="1453" spans="1:86" s="1" customFormat="1" ht="15" x14ac:dyDescent="0.25">
      <c r="D1453" s="6"/>
      <c r="E1453" s="2"/>
      <c r="M1453" s="18"/>
      <c r="N1453" s="18"/>
      <c r="AB1453" s="2"/>
      <c r="AC1453" s="3"/>
    </row>
    <row r="1454" spans="1:86" s="1" customFormat="1" ht="15" x14ac:dyDescent="0.25">
      <c r="D1454" s="6"/>
      <c r="E1454" s="2"/>
      <c r="M1454" s="18"/>
      <c r="N1454" s="18"/>
      <c r="AB1454" s="2"/>
      <c r="AC1454" s="3"/>
    </row>
    <row r="1455" spans="1:86" s="1" customFormat="1" ht="15" x14ac:dyDescent="0.25">
      <c r="D1455" s="6"/>
      <c r="E1455" s="2"/>
      <c r="M1455" s="18"/>
      <c r="N1455" s="18"/>
      <c r="AB1455" s="2"/>
      <c r="AC1455" s="3"/>
    </row>
    <row r="1456" spans="1:86" s="1" customFormat="1" ht="15" x14ac:dyDescent="0.25">
      <c r="D1456" s="6"/>
      <c r="E1456" s="2"/>
      <c r="M1456" s="18"/>
      <c r="N1456" s="18"/>
      <c r="AB1456" s="2"/>
      <c r="AC1456" s="3"/>
    </row>
    <row r="1457" spans="1:29" s="1" customFormat="1" ht="15" x14ac:dyDescent="0.25">
      <c r="D1457" s="6"/>
      <c r="E1457" s="2"/>
      <c r="M1457" s="18"/>
      <c r="N1457" s="18"/>
      <c r="AB1457" s="2"/>
      <c r="AC1457" s="3"/>
    </row>
    <row r="1458" spans="1:29" s="1" customFormat="1" ht="15" x14ac:dyDescent="0.25">
      <c r="D1458" s="6"/>
      <c r="E1458" s="2"/>
      <c r="M1458" s="18"/>
      <c r="N1458" s="18"/>
      <c r="AB1458" s="2"/>
      <c r="AC1458" s="3"/>
    </row>
    <row r="1459" spans="1:29" s="1" customFormat="1" ht="15" x14ac:dyDescent="0.25">
      <c r="D1459" s="6"/>
      <c r="E1459" s="2"/>
      <c r="M1459" s="18"/>
      <c r="N1459" s="18"/>
      <c r="AB1459" s="2"/>
      <c r="AC1459" s="3"/>
    </row>
    <row r="1460" spans="1:29" s="1" customFormat="1" ht="15" x14ac:dyDescent="0.25">
      <c r="D1460" s="6"/>
      <c r="E1460" s="2"/>
      <c r="M1460" s="18"/>
      <c r="N1460" s="18"/>
      <c r="AB1460" s="2"/>
      <c r="AC1460" s="3"/>
    </row>
    <row r="1461" spans="1:29" s="1" customFormat="1" ht="15" x14ac:dyDescent="0.25">
      <c r="D1461" s="6"/>
      <c r="E1461" s="2"/>
      <c r="M1461" s="18"/>
      <c r="N1461" s="18"/>
      <c r="AB1461" s="2"/>
      <c r="AC1461" s="3"/>
    </row>
    <row r="1462" spans="1:29" s="1" customFormat="1" ht="15" x14ac:dyDescent="0.25">
      <c r="D1462" s="6"/>
      <c r="E1462" s="2"/>
      <c r="M1462" s="18"/>
      <c r="N1462" s="18"/>
      <c r="AB1462" s="2"/>
      <c r="AC1462" s="3"/>
    </row>
    <row r="1463" spans="1:29" s="1" customFormat="1" ht="15" x14ac:dyDescent="0.25">
      <c r="D1463" s="6"/>
      <c r="E1463" s="2"/>
      <c r="M1463" s="18"/>
      <c r="N1463" s="18"/>
      <c r="AB1463" s="2"/>
      <c r="AC1463" s="3"/>
    </row>
    <row r="1464" spans="1:29" s="1" customFormat="1" ht="15" x14ac:dyDescent="0.25">
      <c r="D1464" s="6"/>
      <c r="E1464" s="2"/>
      <c r="M1464" s="18"/>
      <c r="N1464" s="18"/>
      <c r="AB1464" s="2"/>
      <c r="AC1464" s="3"/>
    </row>
    <row r="1465" spans="1:29" s="1" customFormat="1" ht="15" x14ac:dyDescent="0.25">
      <c r="D1465" s="6"/>
      <c r="E1465" s="2"/>
      <c r="M1465" s="18"/>
      <c r="N1465" s="18"/>
      <c r="AB1465" s="2"/>
      <c r="AC1465" s="3"/>
    </row>
    <row r="1466" spans="1:29" s="1" customFormat="1" ht="15" x14ac:dyDescent="0.25">
      <c r="A1466" s="8"/>
      <c r="D1466" s="6"/>
      <c r="E1466" s="2"/>
      <c r="M1466" s="18"/>
      <c r="N1466" s="18"/>
      <c r="AB1466" s="2"/>
      <c r="AC1466" s="3"/>
    </row>
    <row r="1467" spans="1:29" s="1" customFormat="1" ht="15" x14ac:dyDescent="0.25">
      <c r="A1467" s="8"/>
      <c r="D1467" s="6"/>
      <c r="E1467" s="2"/>
      <c r="M1467" s="18"/>
      <c r="N1467" s="18"/>
      <c r="AB1467" s="2"/>
      <c r="AC1467" s="3"/>
    </row>
    <row r="1468" spans="1:29" s="1" customFormat="1" ht="15" x14ac:dyDescent="0.25">
      <c r="D1468" s="6"/>
      <c r="E1468" s="2"/>
      <c r="M1468" s="18"/>
      <c r="N1468" s="18"/>
      <c r="AB1468" s="2"/>
      <c r="AC1468" s="3"/>
    </row>
    <row r="1469" spans="1:29" s="1" customFormat="1" ht="15" x14ac:dyDescent="0.25">
      <c r="D1469" s="6"/>
      <c r="E1469" s="2"/>
      <c r="M1469" s="18"/>
      <c r="N1469" s="18"/>
      <c r="AB1469" s="2"/>
      <c r="AC1469" s="3"/>
    </row>
    <row r="1470" spans="1:29" s="1" customFormat="1" ht="15" x14ac:dyDescent="0.25">
      <c r="D1470" s="6"/>
      <c r="E1470" s="2"/>
      <c r="M1470" s="18"/>
      <c r="N1470" s="18"/>
      <c r="AB1470" s="2"/>
      <c r="AC1470" s="3"/>
    </row>
    <row r="1471" spans="1:29" s="1" customFormat="1" ht="15" x14ac:dyDescent="0.25">
      <c r="D1471" s="6"/>
      <c r="E1471" s="2"/>
      <c r="M1471" s="18"/>
      <c r="N1471" s="18"/>
      <c r="AB1471" s="2"/>
      <c r="AC1471" s="3"/>
    </row>
    <row r="1472" spans="1:29" s="1" customFormat="1" ht="15" x14ac:dyDescent="0.25">
      <c r="D1472" s="6"/>
      <c r="E1472" s="2"/>
      <c r="M1472" s="18"/>
      <c r="N1472" s="18"/>
      <c r="AB1472" s="2"/>
      <c r="AC1472" s="3"/>
    </row>
    <row r="1473" spans="1:29" s="1" customFormat="1" ht="15" x14ac:dyDescent="0.25">
      <c r="D1473" s="6"/>
      <c r="E1473" s="2"/>
      <c r="M1473" s="18"/>
      <c r="N1473" s="18"/>
      <c r="AB1473" s="2"/>
      <c r="AC1473" s="3"/>
    </row>
    <row r="1474" spans="1:29" s="1" customFormat="1" ht="15" x14ac:dyDescent="0.25">
      <c r="A1474" s="8"/>
      <c r="D1474" s="6"/>
      <c r="E1474" s="2"/>
      <c r="M1474" s="18"/>
      <c r="N1474" s="18"/>
      <c r="AB1474" s="2"/>
      <c r="AC1474" s="3"/>
    </row>
    <row r="1475" spans="1:29" s="1" customFormat="1" ht="15" x14ac:dyDescent="0.25">
      <c r="D1475" s="6"/>
      <c r="E1475" s="2"/>
      <c r="M1475" s="18"/>
      <c r="N1475" s="18"/>
      <c r="AB1475" s="2"/>
      <c r="AC1475" s="3"/>
    </row>
    <row r="1476" spans="1:29" s="1" customFormat="1" ht="15" x14ac:dyDescent="0.25">
      <c r="D1476" s="6"/>
      <c r="E1476" s="2"/>
      <c r="M1476" s="18"/>
      <c r="N1476" s="18"/>
      <c r="AB1476" s="2"/>
      <c r="AC1476" s="3"/>
    </row>
    <row r="1477" spans="1:29" s="1" customFormat="1" ht="15" x14ac:dyDescent="0.25">
      <c r="D1477" s="6"/>
      <c r="E1477" s="2"/>
      <c r="M1477" s="18"/>
      <c r="N1477" s="18"/>
      <c r="AB1477" s="2"/>
      <c r="AC1477" s="3"/>
    </row>
    <row r="1478" spans="1:29" s="1" customFormat="1" ht="15" x14ac:dyDescent="0.25">
      <c r="D1478" s="6"/>
      <c r="E1478" s="2"/>
      <c r="M1478" s="18"/>
      <c r="N1478" s="18"/>
      <c r="AB1478" s="2"/>
      <c r="AC1478" s="3"/>
    </row>
    <row r="1479" spans="1:29" s="1" customFormat="1" ht="15" x14ac:dyDescent="0.25">
      <c r="D1479" s="6"/>
      <c r="E1479" s="2"/>
      <c r="M1479" s="18"/>
      <c r="N1479" s="18"/>
      <c r="AB1479" s="2"/>
      <c r="AC1479" s="3"/>
    </row>
    <row r="1480" spans="1:29" s="1" customFormat="1" ht="15" x14ac:dyDescent="0.25">
      <c r="D1480" s="6"/>
      <c r="E1480" s="2"/>
      <c r="M1480" s="18"/>
      <c r="N1480" s="18"/>
      <c r="AB1480" s="2"/>
      <c r="AC1480" s="3"/>
    </row>
    <row r="1481" spans="1:29" s="1" customFormat="1" ht="15" x14ac:dyDescent="0.25">
      <c r="D1481" s="6"/>
      <c r="E1481" s="2"/>
      <c r="M1481" s="18"/>
      <c r="N1481" s="18"/>
      <c r="AB1481" s="2"/>
      <c r="AC1481" s="3"/>
    </row>
    <row r="1482" spans="1:29" s="1" customFormat="1" ht="15" x14ac:dyDescent="0.25">
      <c r="D1482" s="6"/>
      <c r="E1482" s="2"/>
      <c r="M1482" s="18"/>
      <c r="N1482" s="18"/>
      <c r="AB1482" s="2"/>
      <c r="AC1482" s="3"/>
    </row>
    <row r="1483" spans="1:29" s="1" customFormat="1" ht="15" x14ac:dyDescent="0.25">
      <c r="D1483" s="6"/>
      <c r="E1483" s="2"/>
      <c r="M1483" s="18"/>
      <c r="N1483" s="18"/>
      <c r="AB1483" s="2"/>
      <c r="AC1483" s="3"/>
    </row>
    <row r="1484" spans="1:29" s="1" customFormat="1" ht="15" x14ac:dyDescent="0.25">
      <c r="D1484" s="6"/>
      <c r="E1484" s="2"/>
      <c r="M1484" s="18"/>
      <c r="N1484" s="18"/>
      <c r="AB1484" s="2"/>
      <c r="AC1484" s="3"/>
    </row>
    <row r="1485" spans="1:29" s="1" customFormat="1" ht="15" x14ac:dyDescent="0.25">
      <c r="D1485" s="6"/>
      <c r="E1485" s="2"/>
      <c r="M1485" s="18"/>
      <c r="N1485" s="18"/>
      <c r="AB1485" s="2"/>
      <c r="AC1485" s="3"/>
    </row>
    <row r="1486" spans="1:29" s="1" customFormat="1" ht="15" x14ac:dyDescent="0.25">
      <c r="D1486" s="6"/>
      <c r="E1486" s="2"/>
      <c r="M1486" s="18"/>
      <c r="N1486" s="18"/>
      <c r="AB1486" s="2"/>
      <c r="AC1486" s="3"/>
    </row>
    <row r="1487" spans="1:29" s="1" customFormat="1" ht="15" x14ac:dyDescent="0.25">
      <c r="A1487" s="8"/>
      <c r="D1487" s="6"/>
      <c r="E1487" s="2"/>
      <c r="M1487" s="18"/>
      <c r="N1487" s="18"/>
      <c r="AB1487" s="2"/>
      <c r="AC1487" s="3"/>
    </row>
    <row r="1488" spans="1:29" s="1" customFormat="1" ht="15" x14ac:dyDescent="0.25">
      <c r="A1488" s="8"/>
      <c r="D1488" s="6"/>
      <c r="E1488" s="2"/>
      <c r="M1488" s="18"/>
      <c r="N1488" s="18"/>
      <c r="AB1488" s="2"/>
      <c r="AC1488" s="3"/>
    </row>
    <row r="1489" spans="1:55" s="1" customFormat="1" ht="15" x14ac:dyDescent="0.25">
      <c r="A1489" s="8"/>
      <c r="D1489" s="6"/>
      <c r="E1489" s="2"/>
      <c r="M1489" s="18"/>
      <c r="N1489" s="18"/>
      <c r="AB1489" s="2"/>
      <c r="AC1489" s="3"/>
    </row>
    <row r="1490" spans="1:55" s="1" customFormat="1" ht="15" x14ac:dyDescent="0.25">
      <c r="A1490" s="8"/>
      <c r="D1490" s="6"/>
      <c r="E1490" s="2"/>
      <c r="M1490" s="18"/>
      <c r="N1490" s="18"/>
      <c r="AB1490" s="2"/>
      <c r="AC1490" s="3"/>
    </row>
    <row r="1491" spans="1:55" s="1" customFormat="1" ht="15" x14ac:dyDescent="0.25">
      <c r="D1491" s="6"/>
      <c r="E1491" s="2"/>
      <c r="M1491" s="18"/>
      <c r="N1491" s="18"/>
      <c r="AB1491" s="2"/>
      <c r="AC1491" s="3"/>
    </row>
    <row r="1492" spans="1:55" s="1" customFormat="1" ht="15" x14ac:dyDescent="0.25">
      <c r="D1492" s="6"/>
      <c r="E1492" s="2"/>
      <c r="M1492" s="18"/>
      <c r="N1492" s="18"/>
      <c r="AB1492" s="2"/>
      <c r="AC1492" s="3"/>
    </row>
    <row r="1493" spans="1:55" s="1" customFormat="1" ht="15" x14ac:dyDescent="0.25">
      <c r="D1493" s="6"/>
      <c r="E1493" s="2"/>
      <c r="M1493" s="18"/>
      <c r="N1493" s="18"/>
      <c r="AB1493" s="2"/>
      <c r="AC1493" s="3"/>
    </row>
    <row r="1494" spans="1:55" s="1" customFormat="1" ht="15" x14ac:dyDescent="0.25">
      <c r="A1494" s="1" t="s">
        <v>4058</v>
      </c>
      <c r="C1494" s="14"/>
      <c r="D1494" s="6"/>
      <c r="E1494" s="2"/>
      <c r="M1494" s="18"/>
      <c r="N1494" s="18"/>
      <c r="AD1494" s="2"/>
      <c r="AE1494" s="3"/>
    </row>
    <row r="1495" spans="1:55" s="1" customFormat="1" ht="15" x14ac:dyDescent="0.25">
      <c r="A1495" s="8"/>
      <c r="D1495" s="6"/>
      <c r="E1495" s="2"/>
      <c r="M1495" s="18"/>
      <c r="N1495" s="18"/>
      <c r="AB1495" s="2"/>
      <c r="AC1495" s="3"/>
    </row>
    <row r="1496" spans="1:55" s="1" customFormat="1" ht="15" x14ac:dyDescent="0.25">
      <c r="D1496" s="6"/>
      <c r="E1496" s="2"/>
      <c r="M1496" s="18"/>
      <c r="N1496" s="18"/>
      <c r="AD1496" s="2"/>
      <c r="AE1496" s="3"/>
      <c r="BC1496" s="1">
        <f>COUNTA(AG1496:BB1496)</f>
        <v>0</v>
      </c>
    </row>
    <row r="1497" spans="1:55" s="1" customFormat="1" ht="15" x14ac:dyDescent="0.25">
      <c r="E1497" s="2"/>
      <c r="F1497" s="1">
        <f>SUMPRODUCT((F1019:F1368&gt;0)*(C1019:C1368&gt;0))</f>
        <v>1</v>
      </c>
      <c r="M1497" s="18"/>
      <c r="N1497" s="18"/>
      <c r="AE1497" s="3"/>
      <c r="BC1497" s="1">
        <f>COUNTA(AG1497:BB1497)</f>
        <v>0</v>
      </c>
    </row>
    <row r="1498" spans="1:55" s="1" customFormat="1" ht="15" x14ac:dyDescent="0.25">
      <c r="A1498" s="8"/>
      <c r="D1498" s="2"/>
      <c r="E1498" s="2"/>
      <c r="M1498" s="18"/>
      <c r="N1498" s="18"/>
      <c r="S1498" s="8"/>
      <c r="T1498" s="8"/>
      <c r="U1498" s="1">
        <f>SUM(U155:U1497)</f>
        <v>39</v>
      </c>
      <c r="V1498" s="1">
        <f>SUM(V155:V1497)</f>
        <v>0</v>
      </c>
      <c r="AD1498" s="2"/>
      <c r="AE1498" s="3"/>
    </row>
    <row r="1499" spans="1:55" s="1" customFormat="1" ht="15" x14ac:dyDescent="0.25">
      <c r="A1499" s="8"/>
      <c r="D1499" s="2"/>
      <c r="E1499" s="2"/>
      <c r="M1499" s="18"/>
      <c r="N1499" s="18"/>
      <c r="S1499" s="8"/>
      <c r="T1499" s="8"/>
      <c r="AC1499" s="3"/>
    </row>
    <row r="1500" spans="1:55" s="1" customFormat="1" ht="15" x14ac:dyDescent="0.25">
      <c r="D1500" s="2"/>
      <c r="E1500" s="2"/>
      <c r="M1500" s="18"/>
      <c r="N1500" s="18"/>
      <c r="AB1500" s="2"/>
      <c r="AC1500" s="3"/>
    </row>
    <row r="1501" spans="1:55" s="1" customFormat="1" ht="15" x14ac:dyDescent="0.25">
      <c r="A1501" s="1" t="s">
        <v>419</v>
      </c>
      <c r="C1501" s="14"/>
      <c r="D1501" s="6"/>
      <c r="E1501" s="2"/>
      <c r="M1501" s="18"/>
      <c r="N1501" s="18"/>
      <c r="AD1501" s="2"/>
      <c r="AE1501" s="3"/>
      <c r="AG1501" s="1">
        <f t="shared" ref="AG1501:BB1501" si="73">COUNTIF(AG2:AG1500,"=m")</f>
        <v>36</v>
      </c>
      <c r="AH1501" s="1">
        <f t="shared" si="73"/>
        <v>32</v>
      </c>
      <c r="AI1501" s="1">
        <f t="shared" si="73"/>
        <v>42</v>
      </c>
      <c r="AJ1501" s="1">
        <f t="shared" si="73"/>
        <v>38</v>
      </c>
      <c r="AK1501" s="1">
        <f t="shared" si="73"/>
        <v>44</v>
      </c>
      <c r="AL1501" s="1">
        <f t="shared" si="73"/>
        <v>38</v>
      </c>
      <c r="AM1501" s="1">
        <f t="shared" si="73"/>
        <v>25</v>
      </c>
      <c r="AN1501" s="1">
        <f t="shared" si="73"/>
        <v>35</v>
      </c>
      <c r="AO1501" s="1">
        <f t="shared" si="73"/>
        <v>35</v>
      </c>
      <c r="AP1501" s="1">
        <f t="shared" si="73"/>
        <v>49</v>
      </c>
      <c r="AQ1501" s="1">
        <f t="shared" si="73"/>
        <v>41</v>
      </c>
      <c r="AR1501" s="1">
        <f t="shared" si="73"/>
        <v>35</v>
      </c>
      <c r="AS1501" s="1">
        <f t="shared" si="73"/>
        <v>49</v>
      </c>
      <c r="AT1501" s="1">
        <f t="shared" si="73"/>
        <v>42</v>
      </c>
      <c r="AU1501" s="1">
        <f t="shared" si="73"/>
        <v>40</v>
      </c>
      <c r="AV1501" s="1">
        <f t="shared" si="73"/>
        <v>33</v>
      </c>
      <c r="AW1501" s="1">
        <f t="shared" si="73"/>
        <v>40</v>
      </c>
      <c r="AX1501" s="1">
        <f t="shared" si="73"/>
        <v>37</v>
      </c>
      <c r="AY1501" s="1">
        <f t="shared" si="73"/>
        <v>29</v>
      </c>
      <c r="AZ1501" s="1">
        <f t="shared" si="73"/>
        <v>34</v>
      </c>
      <c r="BA1501" s="1">
        <f t="shared" si="73"/>
        <v>32</v>
      </c>
      <c r="BB1501" s="1">
        <f t="shared" si="73"/>
        <v>27</v>
      </c>
      <c r="BC1501" s="1">
        <f t="shared" ref="BC1501:BC1507" si="74">SUM(AG1501:BB1501)</f>
        <v>813</v>
      </c>
    </row>
    <row r="1502" spans="1:55" s="1" customFormat="1" ht="15" x14ac:dyDescent="0.25">
      <c r="A1502" s="1" t="s">
        <v>420</v>
      </c>
      <c r="C1502" s="14"/>
      <c r="D1502" s="6"/>
      <c r="E1502" s="2"/>
      <c r="M1502" s="18"/>
      <c r="N1502" s="18"/>
      <c r="AD1502" s="2"/>
      <c r="AE1502" s="3"/>
      <c r="AG1502" s="1">
        <f>COUNTIF(AG2:AG1500,"=n")</f>
        <v>14</v>
      </c>
      <c r="AH1502" s="1">
        <f>COUNTIF(AH2:AH1500,"=n")</f>
        <v>16</v>
      </c>
      <c r="AI1502" s="1">
        <f>COUNTIF(AI2:AI1500,"=n")</f>
        <v>12</v>
      </c>
      <c r="AJ1502" s="1">
        <f>COUNTIF(AJ2:AJ1500,"=n")</f>
        <v>26</v>
      </c>
      <c r="AK1502" s="1">
        <f>COUNTIF(AK2:AK1500,"=n")</f>
        <v>31</v>
      </c>
      <c r="AL1502" s="1">
        <f>COUNTIF(AL2:AL1500,"=n")+1</f>
        <v>28</v>
      </c>
      <c r="AM1502" s="1">
        <f t="shared" ref="AM1502:BB1502" si="75">COUNTIF(AM2:AM1500,"=n")</f>
        <v>29</v>
      </c>
      <c r="AN1502" s="1">
        <f t="shared" si="75"/>
        <v>23</v>
      </c>
      <c r="AO1502" s="1">
        <f t="shared" si="75"/>
        <v>15</v>
      </c>
      <c r="AP1502" s="1">
        <f t="shared" si="75"/>
        <v>41</v>
      </c>
      <c r="AQ1502" s="1">
        <f t="shared" si="75"/>
        <v>28</v>
      </c>
      <c r="AR1502" s="1">
        <f t="shared" si="75"/>
        <v>30</v>
      </c>
      <c r="AS1502" s="1">
        <f t="shared" si="75"/>
        <v>23</v>
      </c>
      <c r="AT1502" s="1">
        <f t="shared" si="75"/>
        <v>43</v>
      </c>
      <c r="AU1502" s="1">
        <f t="shared" si="75"/>
        <v>36</v>
      </c>
      <c r="AV1502" s="1">
        <f t="shared" si="75"/>
        <v>25</v>
      </c>
      <c r="AW1502" s="1">
        <f t="shared" si="75"/>
        <v>62</v>
      </c>
      <c r="AX1502" s="1">
        <f t="shared" si="75"/>
        <v>29</v>
      </c>
      <c r="AY1502" s="1">
        <f t="shared" si="75"/>
        <v>32</v>
      </c>
      <c r="AZ1502" s="1">
        <f t="shared" si="75"/>
        <v>24</v>
      </c>
      <c r="BA1502" s="1">
        <f t="shared" si="75"/>
        <v>24</v>
      </c>
      <c r="BB1502" s="1">
        <f t="shared" si="75"/>
        <v>35</v>
      </c>
      <c r="BC1502" s="1">
        <f t="shared" si="74"/>
        <v>626</v>
      </c>
    </row>
    <row r="1503" spans="1:55" s="1" customFormat="1" ht="15" x14ac:dyDescent="0.25">
      <c r="A1503" s="1" t="s">
        <v>1058</v>
      </c>
      <c r="C1503" s="14"/>
      <c r="D1503" s="6"/>
      <c r="E1503" s="2"/>
      <c r="M1503" s="18"/>
      <c r="N1503" s="18"/>
      <c r="AD1503" s="2"/>
      <c r="AE1503" s="3"/>
      <c r="AG1503" s="1">
        <f t="shared" ref="AG1503:BB1503" si="76">COUNTIF(AG2:AG1500,"=f")</f>
        <v>9</v>
      </c>
      <c r="AH1503" s="1">
        <f t="shared" si="76"/>
        <v>10</v>
      </c>
      <c r="AI1503" s="1">
        <f t="shared" si="76"/>
        <v>14</v>
      </c>
      <c r="AJ1503" s="1">
        <f t="shared" si="76"/>
        <v>13</v>
      </c>
      <c r="AK1503" s="1">
        <f t="shared" si="76"/>
        <v>16</v>
      </c>
      <c r="AL1503" s="1">
        <f t="shared" si="76"/>
        <v>16</v>
      </c>
      <c r="AM1503" s="1">
        <f t="shared" si="76"/>
        <v>13</v>
      </c>
      <c r="AN1503" s="1">
        <f t="shared" si="76"/>
        <v>15</v>
      </c>
      <c r="AO1503" s="1">
        <f t="shared" si="76"/>
        <v>15</v>
      </c>
      <c r="AP1503" s="1">
        <f t="shared" si="76"/>
        <v>17</v>
      </c>
      <c r="AQ1503" s="1">
        <f t="shared" si="76"/>
        <v>16</v>
      </c>
      <c r="AR1503" s="1">
        <f t="shared" si="76"/>
        <v>13</v>
      </c>
      <c r="AS1503" s="1">
        <f t="shared" si="76"/>
        <v>18</v>
      </c>
      <c r="AT1503" s="1">
        <f t="shared" si="76"/>
        <v>19</v>
      </c>
      <c r="AU1503" s="1">
        <f t="shared" si="76"/>
        <v>15</v>
      </c>
      <c r="AV1503" s="1">
        <f t="shared" si="76"/>
        <v>12</v>
      </c>
      <c r="AW1503" s="1">
        <f t="shared" si="76"/>
        <v>11</v>
      </c>
      <c r="AX1503" s="1">
        <f t="shared" si="76"/>
        <v>13</v>
      </c>
      <c r="AY1503" s="1">
        <f t="shared" si="76"/>
        <v>12</v>
      </c>
      <c r="AZ1503" s="1">
        <f t="shared" si="76"/>
        <v>14</v>
      </c>
      <c r="BA1503" s="1">
        <f t="shared" si="76"/>
        <v>14</v>
      </c>
      <c r="BB1503" s="1">
        <f t="shared" si="76"/>
        <v>11</v>
      </c>
      <c r="BC1503" s="1">
        <f t="shared" si="74"/>
        <v>306</v>
      </c>
    </row>
    <row r="1504" spans="1:55" s="1" customFormat="1" ht="15" x14ac:dyDescent="0.25">
      <c r="A1504" s="1" t="s">
        <v>1448</v>
      </c>
      <c r="C1504" s="14"/>
      <c r="D1504" s="6"/>
      <c r="E1504" s="2"/>
      <c r="M1504" s="18"/>
      <c r="N1504" s="18"/>
      <c r="AD1504" s="2"/>
      <c r="AE1504" s="3"/>
      <c r="AG1504" s="1">
        <f t="shared" ref="AG1504:BB1504" si="77">COUNTIF(AG2:AG1500,"=mu")</f>
        <v>0</v>
      </c>
      <c r="AH1504" s="1">
        <f t="shared" si="77"/>
        <v>0</v>
      </c>
      <c r="AI1504" s="1">
        <f t="shared" si="77"/>
        <v>0</v>
      </c>
      <c r="AJ1504" s="1">
        <f t="shared" si="77"/>
        <v>0</v>
      </c>
      <c r="AK1504" s="1">
        <f t="shared" si="77"/>
        <v>0</v>
      </c>
      <c r="AL1504" s="1">
        <f t="shared" si="77"/>
        <v>0</v>
      </c>
      <c r="AM1504" s="1">
        <f t="shared" si="77"/>
        <v>2</v>
      </c>
      <c r="AN1504" s="1">
        <f t="shared" si="77"/>
        <v>1</v>
      </c>
      <c r="AO1504" s="1">
        <f t="shared" si="77"/>
        <v>4</v>
      </c>
      <c r="AP1504" s="1">
        <f t="shared" si="77"/>
        <v>0</v>
      </c>
      <c r="AQ1504" s="1">
        <f t="shared" si="77"/>
        <v>0</v>
      </c>
      <c r="AR1504" s="1">
        <f t="shared" si="77"/>
        <v>0</v>
      </c>
      <c r="AS1504" s="1">
        <f t="shared" si="77"/>
        <v>2</v>
      </c>
      <c r="AT1504" s="1">
        <f t="shared" si="77"/>
        <v>0</v>
      </c>
      <c r="AU1504" s="1">
        <f t="shared" si="77"/>
        <v>0</v>
      </c>
      <c r="AV1504" s="1">
        <f t="shared" si="77"/>
        <v>0</v>
      </c>
      <c r="AW1504" s="1">
        <f t="shared" si="77"/>
        <v>0</v>
      </c>
      <c r="AX1504" s="1">
        <f t="shared" si="77"/>
        <v>0</v>
      </c>
      <c r="AY1504" s="1">
        <f t="shared" si="77"/>
        <v>2</v>
      </c>
      <c r="AZ1504" s="1">
        <f t="shared" si="77"/>
        <v>0</v>
      </c>
      <c r="BA1504" s="1">
        <f t="shared" si="77"/>
        <v>1</v>
      </c>
      <c r="BB1504" s="1">
        <f t="shared" si="77"/>
        <v>1</v>
      </c>
      <c r="BC1504" s="1">
        <f t="shared" si="74"/>
        <v>13</v>
      </c>
    </row>
    <row r="1505" spans="1:55" s="1" customFormat="1" ht="15" x14ac:dyDescent="0.25">
      <c r="A1505" s="1" t="s">
        <v>1449</v>
      </c>
      <c r="C1505" s="14"/>
      <c r="D1505" s="6"/>
      <c r="E1505" s="2"/>
      <c r="M1505" s="18"/>
      <c r="N1505" s="18"/>
      <c r="AD1505" s="2"/>
      <c r="AE1505" s="3"/>
      <c r="AG1505" s="1">
        <f t="shared" ref="AG1505:BB1505" si="78">COUNTIF(AG2:AG1500,"=nm")</f>
        <v>0</v>
      </c>
      <c r="AH1505" s="1">
        <f t="shared" si="78"/>
        <v>0</v>
      </c>
      <c r="AI1505" s="1">
        <f t="shared" si="78"/>
        <v>0</v>
      </c>
      <c r="AJ1505" s="1">
        <f t="shared" si="78"/>
        <v>0</v>
      </c>
      <c r="AK1505" s="1">
        <f t="shared" si="78"/>
        <v>1</v>
      </c>
      <c r="AL1505" s="1">
        <f t="shared" si="78"/>
        <v>0</v>
      </c>
      <c r="AM1505" s="1">
        <f t="shared" si="78"/>
        <v>0</v>
      </c>
      <c r="AN1505" s="1">
        <f t="shared" si="78"/>
        <v>1</v>
      </c>
      <c r="AO1505" s="1">
        <f t="shared" si="78"/>
        <v>0</v>
      </c>
      <c r="AP1505" s="1">
        <f t="shared" si="78"/>
        <v>1</v>
      </c>
      <c r="AQ1505" s="1">
        <f t="shared" si="78"/>
        <v>1</v>
      </c>
      <c r="AR1505" s="1">
        <f t="shared" si="78"/>
        <v>2</v>
      </c>
      <c r="AS1505" s="1">
        <f t="shared" si="78"/>
        <v>1</v>
      </c>
      <c r="AT1505" s="1">
        <f t="shared" si="78"/>
        <v>2</v>
      </c>
      <c r="AU1505" s="1">
        <f t="shared" si="78"/>
        <v>0</v>
      </c>
      <c r="AV1505" s="1">
        <f t="shared" si="78"/>
        <v>1</v>
      </c>
      <c r="AW1505" s="1">
        <f t="shared" si="78"/>
        <v>1</v>
      </c>
      <c r="AX1505" s="1">
        <f t="shared" si="78"/>
        <v>0</v>
      </c>
      <c r="AY1505" s="1">
        <f t="shared" si="78"/>
        <v>0</v>
      </c>
      <c r="AZ1505" s="1">
        <f t="shared" si="78"/>
        <v>2</v>
      </c>
      <c r="BA1505" s="1">
        <f t="shared" si="78"/>
        <v>0</v>
      </c>
      <c r="BB1505" s="1">
        <f t="shared" si="78"/>
        <v>4</v>
      </c>
      <c r="BC1505" s="1">
        <f t="shared" si="74"/>
        <v>17</v>
      </c>
    </row>
    <row r="1506" spans="1:55" s="1" customFormat="1" ht="15" x14ac:dyDescent="0.25">
      <c r="C1506" s="14"/>
      <c r="D1506" s="6"/>
      <c r="E1506" s="2"/>
      <c r="M1506" s="18"/>
      <c r="N1506" s="18"/>
      <c r="AD1506" s="2"/>
      <c r="AE1506" s="3"/>
      <c r="AG1506" s="1">
        <f t="shared" ref="AG1506:BB1506" si="79">SUM(AG1501:AG1505)</f>
        <v>59</v>
      </c>
      <c r="AH1506" s="1">
        <f t="shared" si="79"/>
        <v>58</v>
      </c>
      <c r="AI1506" s="1">
        <f t="shared" si="79"/>
        <v>68</v>
      </c>
      <c r="AJ1506" s="1">
        <f t="shared" si="79"/>
        <v>77</v>
      </c>
      <c r="AK1506" s="1">
        <f t="shared" si="79"/>
        <v>92</v>
      </c>
      <c r="AL1506" s="1">
        <f t="shared" si="79"/>
        <v>82</v>
      </c>
      <c r="AM1506" s="1">
        <f t="shared" si="79"/>
        <v>69</v>
      </c>
      <c r="AN1506" s="1">
        <f t="shared" si="79"/>
        <v>75</v>
      </c>
      <c r="AO1506" s="1">
        <f t="shared" si="79"/>
        <v>69</v>
      </c>
      <c r="AP1506" s="1">
        <f t="shared" si="79"/>
        <v>108</v>
      </c>
      <c r="AQ1506" s="1">
        <f t="shared" si="79"/>
        <v>86</v>
      </c>
      <c r="AR1506" s="1">
        <f t="shared" si="79"/>
        <v>80</v>
      </c>
      <c r="AS1506" s="1">
        <f t="shared" si="79"/>
        <v>93</v>
      </c>
      <c r="AT1506" s="1">
        <f t="shared" si="79"/>
        <v>106</v>
      </c>
      <c r="AU1506" s="1">
        <f t="shared" si="79"/>
        <v>91</v>
      </c>
      <c r="AV1506" s="1">
        <f t="shared" si="79"/>
        <v>71</v>
      </c>
      <c r="AW1506" s="1">
        <f t="shared" si="79"/>
        <v>114</v>
      </c>
      <c r="AX1506" s="1">
        <f t="shared" si="79"/>
        <v>79</v>
      </c>
      <c r="AY1506" s="1">
        <f t="shared" si="79"/>
        <v>75</v>
      </c>
      <c r="AZ1506" s="1">
        <f t="shared" si="79"/>
        <v>74</v>
      </c>
      <c r="BA1506" s="1">
        <f t="shared" si="79"/>
        <v>71</v>
      </c>
      <c r="BB1506" s="1">
        <f t="shared" si="79"/>
        <v>78</v>
      </c>
      <c r="BC1506" s="1">
        <f t="shared" si="74"/>
        <v>1775</v>
      </c>
    </row>
    <row r="1507" spans="1:55" s="1" customFormat="1" ht="15" x14ac:dyDescent="0.25">
      <c r="C1507" s="14"/>
      <c r="D1507" s="6"/>
      <c r="E1507" s="2"/>
      <c r="M1507" s="18"/>
      <c r="N1507" s="18"/>
      <c r="AD1507" s="2"/>
      <c r="AE1507" s="3"/>
      <c r="AG1507" s="1">
        <f t="shared" ref="AG1507:BB1507" si="80">COUNTA(AG2:AG1500)</f>
        <v>59</v>
      </c>
      <c r="AH1507" s="1">
        <f t="shared" si="80"/>
        <v>58</v>
      </c>
      <c r="AI1507" s="1">
        <f t="shared" si="80"/>
        <v>68</v>
      </c>
      <c r="AJ1507" s="1">
        <f t="shared" si="80"/>
        <v>77</v>
      </c>
      <c r="AK1507" s="1">
        <f t="shared" si="80"/>
        <v>92</v>
      </c>
      <c r="AL1507" s="1">
        <f t="shared" si="80"/>
        <v>81</v>
      </c>
      <c r="AM1507" s="1">
        <f t="shared" si="80"/>
        <v>69</v>
      </c>
      <c r="AN1507" s="1">
        <f t="shared" si="80"/>
        <v>75</v>
      </c>
      <c r="AO1507" s="1">
        <f t="shared" si="80"/>
        <v>69</v>
      </c>
      <c r="AP1507" s="1">
        <f t="shared" si="80"/>
        <v>108</v>
      </c>
      <c r="AQ1507" s="1">
        <f t="shared" si="80"/>
        <v>86</v>
      </c>
      <c r="AR1507" s="1">
        <f t="shared" si="80"/>
        <v>80</v>
      </c>
      <c r="AS1507" s="1">
        <f t="shared" si="80"/>
        <v>93</v>
      </c>
      <c r="AT1507" s="1">
        <f t="shared" si="80"/>
        <v>106</v>
      </c>
      <c r="AU1507" s="1">
        <f t="shared" si="80"/>
        <v>91</v>
      </c>
      <c r="AV1507" s="1">
        <f t="shared" si="80"/>
        <v>71</v>
      </c>
      <c r="AW1507" s="1">
        <f t="shared" si="80"/>
        <v>114</v>
      </c>
      <c r="AX1507" s="1">
        <f t="shared" si="80"/>
        <v>79</v>
      </c>
      <c r="AY1507" s="1">
        <f t="shared" si="80"/>
        <v>76</v>
      </c>
      <c r="AZ1507" s="1">
        <f t="shared" si="80"/>
        <v>74</v>
      </c>
      <c r="BA1507" s="1">
        <f t="shared" si="80"/>
        <v>71</v>
      </c>
      <c r="BB1507" s="1">
        <f t="shared" si="80"/>
        <v>78</v>
      </c>
      <c r="BC1507" s="1">
        <f t="shared" si="74"/>
        <v>1775</v>
      </c>
    </row>
    <row r="1508" spans="1:55" s="1" customFormat="1" ht="15" x14ac:dyDescent="0.25">
      <c r="A1508" s="1" t="s">
        <v>419</v>
      </c>
      <c r="C1508" s="14"/>
      <c r="D1508" s="6"/>
      <c r="E1508" s="2"/>
      <c r="M1508" s="18"/>
      <c r="N1508" s="18"/>
      <c r="AD1508" s="2"/>
      <c r="AE1508" s="3"/>
    </row>
    <row r="1509" spans="1:55" s="1" customFormat="1" ht="15" x14ac:dyDescent="0.25">
      <c r="A1509" s="1" t="s">
        <v>420</v>
      </c>
      <c r="C1509" s="14"/>
      <c r="D1509" s="6"/>
      <c r="E1509" s="2"/>
      <c r="M1509" s="18"/>
      <c r="N1509" s="18"/>
      <c r="AD1509" s="2"/>
      <c r="AE1509" s="3"/>
    </row>
    <row r="1510" spans="1:55" s="1" customFormat="1" ht="15" x14ac:dyDescent="0.25">
      <c r="A1510" s="1" t="s">
        <v>1058</v>
      </c>
      <c r="C1510" s="14"/>
      <c r="D1510" s="6"/>
      <c r="E1510" s="2"/>
      <c r="M1510" s="18"/>
      <c r="N1510" s="18"/>
      <c r="AD1510" s="2"/>
      <c r="AE1510" s="3"/>
    </row>
    <row r="1512" spans="1:55" ht="15" x14ac:dyDescent="0.25">
      <c r="A1512" s="1" t="s">
        <v>542</v>
      </c>
    </row>
  </sheetData>
  <phoneticPr fontId="2" type="noConversion"/>
  <hyperlinks>
    <hyperlink ref="M1033" r:id="rId1" xr:uid="{00000000-0004-0000-1B00-000000000000}"/>
    <hyperlink ref="M1157" r:id="rId2" xr:uid="{00000000-0004-0000-1B00-000001000000}"/>
    <hyperlink ref="M523" r:id="rId3" tooltip="kengregersen@msn.com" display="http://mail.live.com/?rru=compose%3faction%3dcompose%26to%3dkengregersen%40msn.com&amp;ru=https%3a%2f%2fprofile.live.com%2fcid-762fb6aa494e8657%2fdetails%2f%3fContactId%3d6d7bba2f-b259-42c0-b48c-a1e539a883f0" xr:uid="{00000000-0004-0000-1B00-000002000000}"/>
    <hyperlink ref="M524" r:id="rId4" tooltip="kengregersen@msn.com" display="http://mail.live.com/?rru=compose%3faction%3dcompose%26to%3dkengregersen%40msn.com&amp;ru=https%3a%2f%2fprofile.live.com%2fcid-762fb6aa494e8657%2fdetails%2f%3fContactId%3d6d7bba2f-b259-42c0-b48c-a1e539a883f0" xr:uid="{00000000-0004-0000-1B00-000003000000}"/>
    <hyperlink ref="M1087" r:id="rId5" xr:uid="{00000000-0004-0000-1B00-000004000000}"/>
    <hyperlink ref="M170" r:id="rId6" xr:uid="{00000000-0004-0000-1B00-000005000000}"/>
    <hyperlink ref="M763" r:id="rId7" xr:uid="{00000000-0004-0000-1B00-000006000000}"/>
    <hyperlink ref="M764" r:id="rId8" xr:uid="{00000000-0004-0000-1B00-000007000000}"/>
    <hyperlink ref="M174" r:id="rId9" xr:uid="{00000000-0004-0000-1B00-000008000000}"/>
    <hyperlink ref="M444" r:id="rId10" xr:uid="{00000000-0004-0000-1B00-000009000000}"/>
    <hyperlink ref="M443" r:id="rId11" xr:uid="{00000000-0004-0000-1B00-00000A000000}"/>
    <hyperlink ref="M1384" r:id="rId12" xr:uid="{00000000-0004-0000-1B00-00000B000000}"/>
    <hyperlink ref="M1385" r:id="rId13" xr:uid="{00000000-0004-0000-1B00-00000C000000}"/>
    <hyperlink ref="M1106" r:id="rId14" xr:uid="{00000000-0004-0000-1B00-00000D000000}"/>
    <hyperlink ref="M806" r:id="rId15" xr:uid="{00000000-0004-0000-1B00-00000E000000}"/>
    <hyperlink ref="M1129" r:id="rId16" xr:uid="{00000000-0004-0000-1B00-00000F000000}"/>
    <hyperlink ref="M438" r:id="rId17" xr:uid="{00000000-0004-0000-1B00-000010000000}"/>
    <hyperlink ref="M439" r:id="rId18" xr:uid="{00000000-0004-0000-1B00-000011000000}"/>
    <hyperlink ref="M1086" r:id="rId19" xr:uid="{00000000-0004-0000-1B00-000012000000}"/>
    <hyperlink ref="M1149" r:id="rId20" xr:uid="{00000000-0004-0000-1B00-000013000000}"/>
    <hyperlink ref="M1110" r:id="rId21" xr:uid="{00000000-0004-0000-1B00-000014000000}"/>
    <hyperlink ref="M42" r:id="rId22" xr:uid="{00000000-0004-0000-1B00-000015000000}"/>
    <hyperlink ref="M567" r:id="rId23" xr:uid="{00000000-0004-0000-1B00-000016000000}"/>
    <hyperlink ref="M447" r:id="rId24" xr:uid="{00000000-0004-0000-1B00-000017000000}"/>
    <hyperlink ref="M1192" r:id="rId25" xr:uid="{00000000-0004-0000-1B00-000018000000}"/>
    <hyperlink ref="M1335" r:id="rId26" xr:uid="{00000000-0004-0000-1B00-000019000000}"/>
    <hyperlink ref="M197" r:id="rId27" xr:uid="{00000000-0004-0000-1B00-00001A000000}"/>
    <hyperlink ref="M874" r:id="rId28" xr:uid="{00000000-0004-0000-1B00-00001B000000}"/>
    <hyperlink ref="M393" r:id="rId29" xr:uid="{00000000-0004-0000-1B00-00001C000000}"/>
    <hyperlink ref="M394" r:id="rId30" xr:uid="{00000000-0004-0000-1B00-00001D000000}"/>
    <hyperlink ref="M344" r:id="rId31" xr:uid="{00000000-0004-0000-1B00-00001E000000}"/>
    <hyperlink ref="M679" r:id="rId32" xr:uid="{00000000-0004-0000-1B00-00001F000000}"/>
    <hyperlink ref="M694" r:id="rId33" display="bobsjoy55@hotmail.com - BAD" xr:uid="{00000000-0004-0000-1B00-000020000000}"/>
    <hyperlink ref="M703" r:id="rId34" xr:uid="{00000000-0004-0000-1B00-000021000000}"/>
    <hyperlink ref="M780" r:id="rId35" xr:uid="{00000000-0004-0000-1B00-000022000000}"/>
    <hyperlink ref="M908" r:id="rId36" display="karin@collinscollege.edu" xr:uid="{00000000-0004-0000-1B00-000023000000}"/>
    <hyperlink ref="M1183" r:id="rId37" display="mailto:travelermom04@aol.com" xr:uid="{00000000-0004-0000-1B00-000024000000}"/>
    <hyperlink ref="M113" r:id="rId38" xr:uid="{00000000-0004-0000-1B00-000025000000}"/>
    <hyperlink ref="M315" r:id="rId39" xr:uid="{00000000-0004-0000-1B00-000026000000}"/>
    <hyperlink ref="M348" r:id="rId40" xr:uid="{00000000-0004-0000-1B00-000027000000}"/>
    <hyperlink ref="M799" r:id="rId41" xr:uid="{00000000-0004-0000-1B00-000028000000}"/>
    <hyperlink ref="M873" r:id="rId42" xr:uid="{00000000-0004-0000-1B00-000029000000}"/>
    <hyperlink ref="M1141" r:id="rId43" xr:uid="{00000000-0004-0000-1B00-00002A000000}"/>
    <hyperlink ref="M1280" r:id="rId44" display="rdds1@cox.net - bad" xr:uid="{00000000-0004-0000-1B00-00002B000000}"/>
    <hyperlink ref="M1404" r:id="rId45" xr:uid="{00000000-0004-0000-1B00-00002C000000}"/>
    <hyperlink ref="M531" r:id="rId46" display="pgroves@wilstu.edu - BAD" xr:uid="{00000000-0004-0000-1B00-00002D000000}"/>
    <hyperlink ref="M1402" r:id="rId47" xr:uid="{00000000-0004-0000-1B00-00002E000000}"/>
    <hyperlink ref="M427" r:id="rId48" xr:uid="{00000000-0004-0000-1B00-00002F000000}"/>
    <hyperlink ref="M392" r:id="rId49" xr:uid="{00000000-0004-0000-1B00-000030000000}"/>
    <hyperlink ref="M1297" r:id="rId50" xr:uid="{00000000-0004-0000-1B00-000031000000}"/>
    <hyperlink ref="M736" r:id="rId51" xr:uid="{00000000-0004-0000-1B00-000032000000}"/>
    <hyperlink ref="M1169" r:id="rId52" xr:uid="{00000000-0004-0000-1B00-000033000000}"/>
    <hyperlink ref="M1391" r:id="rId53" xr:uid="{00000000-0004-0000-1B00-000034000000}"/>
    <hyperlink ref="M970" r:id="rId54" xr:uid="{00000000-0004-0000-1B00-000035000000}"/>
    <hyperlink ref="M245" r:id="rId55" xr:uid="{00000000-0004-0000-1B00-000036000000}"/>
    <hyperlink ref="M592" r:id="rId56" xr:uid="{00000000-0004-0000-1B00-000037000000}"/>
    <hyperlink ref="M1079" r:id="rId57" xr:uid="{00000000-0004-0000-1B00-000038000000}"/>
    <hyperlink ref="M783" r:id="rId58" xr:uid="{00000000-0004-0000-1B00-000039000000}"/>
    <hyperlink ref="M1030" r:id="rId59" xr:uid="{00000000-0004-0000-1B00-00003A000000}"/>
    <hyperlink ref="M688" r:id="rId60" xr:uid="{00000000-0004-0000-1B00-00003B000000}"/>
    <hyperlink ref="M478" r:id="rId61" xr:uid="{00000000-0004-0000-1B00-00003C000000}"/>
    <hyperlink ref="M905" r:id="rId62" xr:uid="{00000000-0004-0000-1B00-00003D000000}"/>
    <hyperlink ref="M1246" r:id="rId63" xr:uid="{00000000-0004-0000-1B00-00003E000000}"/>
    <hyperlink ref="M366" r:id="rId64" xr:uid="{00000000-0004-0000-1B00-00003F000000}"/>
    <hyperlink ref="M1418" r:id="rId65" xr:uid="{00000000-0004-0000-1B00-000040000000}"/>
    <hyperlink ref="M254" r:id="rId66" xr:uid="{00000000-0004-0000-1B00-000041000000}"/>
    <hyperlink ref="M922" r:id="rId67" xr:uid="{00000000-0004-0000-1B00-000042000000}"/>
    <hyperlink ref="M367" r:id="rId68" xr:uid="{00000000-0004-0000-1B00-000043000000}"/>
    <hyperlink ref="M921" r:id="rId69" xr:uid="{00000000-0004-0000-1B00-000044000000}"/>
    <hyperlink ref="M797" r:id="rId70" xr:uid="{00000000-0004-0000-1B00-000045000000}"/>
    <hyperlink ref="M32" r:id="rId71" xr:uid="{00000000-0004-0000-1B00-000046000000}"/>
    <hyperlink ref="M33" r:id="rId72" xr:uid="{00000000-0004-0000-1B00-000047000000}"/>
    <hyperlink ref="M740" r:id="rId73" display="jolsen3000@aol.com" xr:uid="{00000000-0004-0000-1B00-000048000000}"/>
    <hyperlink ref="M743" r:id="rId74" xr:uid="{00000000-0004-0000-1B00-000049000000}"/>
    <hyperlink ref="M773" r:id="rId75" xr:uid="{00000000-0004-0000-1B00-00004A000000}"/>
    <hyperlink ref="M230" r:id="rId76" xr:uid="{00000000-0004-0000-1B00-00004B000000}"/>
    <hyperlink ref="M1247" r:id="rId77" xr:uid="{00000000-0004-0000-1B00-00004C000000}"/>
    <hyperlink ref="M1245" r:id="rId78" xr:uid="{00000000-0004-0000-1B00-00004D000000}"/>
    <hyperlink ref="M282" r:id="rId79" display="https://webmail.west.cox.net/do/mail/message/mailto?to=alezanderclark%40gmail.com" xr:uid="{00000000-0004-0000-1B00-00004E000000}"/>
    <hyperlink ref="M597" r:id="rId80" xr:uid="{00000000-0004-0000-1B00-00004F000000}"/>
    <hyperlink ref="M216" r:id="rId81" xr:uid="{00000000-0004-0000-1B00-000050000000}"/>
    <hyperlink ref="M920" r:id="rId82" xr:uid="{00000000-0004-0000-1B00-000051000000}"/>
    <hyperlink ref="M919" r:id="rId83" xr:uid="{00000000-0004-0000-1B00-000052000000}"/>
    <hyperlink ref="M59" r:id="rId84" xr:uid="{00000000-0004-0000-1B00-000053000000}"/>
    <hyperlink ref="M60" r:id="rId85" xr:uid="{00000000-0004-0000-1B00-000054000000}"/>
    <hyperlink ref="M111" r:id="rId86" display="mailto:cw_arend@msn.com" xr:uid="{00000000-0004-0000-1B00-000055000000}"/>
    <hyperlink ref="M115" r:id="rId87" display="drweaver45@yahoo.com - BAD" xr:uid="{00000000-0004-0000-1B00-000056000000}"/>
    <hyperlink ref="M117" r:id="rId88" xr:uid="{00000000-0004-0000-1B00-000057000000}"/>
    <hyperlink ref="M153" r:id="rId89" xr:uid="{00000000-0004-0000-1B00-000058000000}"/>
    <hyperlink ref="M160" r:id="rId90" display="mailto:ron.bellamy@rogers.com" xr:uid="{00000000-0004-0000-1B00-000059000000}"/>
    <hyperlink ref="M167" r:id="rId91" display="lbiernier@yahoo.com- BAD" xr:uid="{00000000-0004-0000-1B00-00005A000000}"/>
    <hyperlink ref="M158" r:id="rId92" xr:uid="{00000000-0004-0000-1B00-00005B000000}"/>
    <hyperlink ref="M199" r:id="rId93" xr:uid="{00000000-0004-0000-1B00-00005C000000}"/>
    <hyperlink ref="M214" r:id="rId94" display="jrjmbryant@earthlink.net - BAD" xr:uid="{00000000-0004-0000-1B00-00005D000000}"/>
    <hyperlink ref="M256" r:id="rId95" display="mailto:jocar432@hotmail.com" xr:uid="{00000000-0004-0000-1B00-00005E000000}"/>
    <hyperlink ref="M285" r:id="rId96" xr:uid="{00000000-0004-0000-1B00-00005F000000}"/>
    <hyperlink ref="M270" r:id="rId97" xr:uid="{00000000-0004-0000-1B00-000060000000}"/>
    <hyperlink ref="M279" r:id="rId98" xr:uid="{00000000-0004-0000-1B00-000061000000}"/>
    <hyperlink ref="M296" r:id="rId99" display="jcook120@cox.net - BAD" xr:uid="{00000000-0004-0000-1B00-000062000000}"/>
    <hyperlink ref="M305" r:id="rId100" display="mailto:htcorson@aol.com" xr:uid="{00000000-0004-0000-1B00-000063000000}"/>
    <hyperlink ref="M382" r:id="rId101" xr:uid="{00000000-0004-0000-1B00-000064000000}"/>
    <hyperlink ref="M396" r:id="rId102" xr:uid="{00000000-0004-0000-1B00-000065000000}"/>
    <hyperlink ref="M397" r:id="rId103" xr:uid="{00000000-0004-0000-1B00-000066000000}"/>
    <hyperlink ref="M436" r:id="rId104" xr:uid="{00000000-0004-0000-1B00-000067000000}"/>
    <hyperlink ref="M488" r:id="rId105" display="mailto:liliagayondato@yahoo.com" xr:uid="{00000000-0004-0000-1B00-000068000000}"/>
    <hyperlink ref="M1211" r:id="rId106" display="mailto:gaissert@bellsouth.net" xr:uid="{00000000-0004-0000-1B00-000069000000}"/>
    <hyperlink ref="M506" r:id="rId107" display="mailto:lgonz@gobrainstorm.net" xr:uid="{00000000-0004-0000-1B00-00006A000000}"/>
    <hyperlink ref="M534" r:id="rId108" display="gustaf@cybertrails.com - BAD" xr:uid="{00000000-0004-0000-1B00-00006B000000}"/>
    <hyperlink ref="M561" r:id="rId109" display="mailto:bch75@gilanet.com" xr:uid="{00000000-0004-0000-1B00-00006C000000}"/>
    <hyperlink ref="M572" r:id="rId110" display="mailto:shirleydances@yahoo.com" xr:uid="{00000000-0004-0000-1B00-00006D000000}"/>
    <hyperlink ref="M579" r:id="rId111" xr:uid="{00000000-0004-0000-1B00-00006E000000}"/>
    <hyperlink ref="M582" r:id="rId112" xr:uid="{00000000-0004-0000-1B00-00006F000000}"/>
    <hyperlink ref="M611" r:id="rId113" display="mailto:bobhouge@yahoo.com" xr:uid="{00000000-0004-0000-1B00-000070000000}"/>
    <hyperlink ref="M680" r:id="rId114" display="mailto:hubbob@gmail.com" xr:uid="{00000000-0004-0000-1B00-000071000000}"/>
    <hyperlink ref="M731" r:id="rId115" xr:uid="{00000000-0004-0000-1B00-000072000000}"/>
    <hyperlink ref="M762" r:id="rId116" display="tennisboy007@hotmail.com -BAD" xr:uid="{00000000-0004-0000-1B00-000073000000}"/>
    <hyperlink ref="M777" r:id="rId117" display="mailto:dougandcarol@cox.net" xr:uid="{00000000-0004-0000-1B00-000074000000}"/>
    <hyperlink ref="M776" r:id="rId118" display="mailto:dougandcarol@cox.net" xr:uid="{00000000-0004-0000-1B00-000075000000}"/>
    <hyperlink ref="M798" r:id="rId119" display="mailto:suifonglai@yahoo.com" xr:uid="{00000000-0004-0000-1B00-000076000000}"/>
    <hyperlink ref="M869" r:id="rId120" xr:uid="{00000000-0004-0000-1B00-000077000000}"/>
    <hyperlink ref="M53" r:id="rId121" xr:uid="{00000000-0004-0000-1B00-000078000000}"/>
    <hyperlink ref="M54" r:id="rId122" xr:uid="{00000000-0004-0000-1B00-000079000000}"/>
    <hyperlink ref="M1006" r:id="rId123" display="mailto:latedaughter@gmail.com" xr:uid="{00000000-0004-0000-1B00-00007A000000}"/>
    <hyperlink ref="M1060" r:id="rId124" display="mailto:emerprof@yahoo.com" xr:uid="{00000000-0004-0000-1B00-00007B000000}"/>
    <hyperlink ref="M1061" r:id="rId125" display="mailto:nana52340@yahoo.com" xr:uid="{00000000-0004-0000-1B00-00007C000000}"/>
    <hyperlink ref="M1105" r:id="rId126" display="mailto:drabjohn@cox.net" xr:uid="{00000000-0004-0000-1B00-00007D000000}"/>
    <hyperlink ref="M1120" r:id="rId127" xr:uid="{00000000-0004-0000-1B00-00007E000000}"/>
    <hyperlink ref="M1135" r:id="rId128" display="mailto:roalson6751@yahoo.com" xr:uid="{00000000-0004-0000-1B00-00007F000000}"/>
    <hyperlink ref="M1140" r:id="rId129" display="mailto:ryman08@hotmail.com" xr:uid="{00000000-0004-0000-1B00-000080000000}"/>
    <hyperlink ref="M1158" r:id="rId130" display="mailto:davcosw@yahoo.com" xr:uid="{00000000-0004-0000-1B00-000081000000}"/>
    <hyperlink ref="M1179" r:id="rId131" xr:uid="{00000000-0004-0000-1B00-000082000000}"/>
    <hyperlink ref="M1178" r:id="rId132" xr:uid="{00000000-0004-0000-1B00-000083000000}"/>
    <hyperlink ref="M1197" r:id="rId133" display="mailto:schrader1930@msn.com" xr:uid="{00000000-0004-0000-1B00-000084000000}"/>
    <hyperlink ref="M477" r:id="rId134" display="mailto:gaissert@bellsouth.net" xr:uid="{00000000-0004-0000-1B00-000085000000}"/>
    <hyperlink ref="M1212" r:id="rId135" xr:uid="{00000000-0004-0000-1B00-000086000000}"/>
    <hyperlink ref="M1227" r:id="rId136" display="wilmashrift@aol.com - bad" xr:uid="{00000000-0004-0000-1B00-000087000000}"/>
    <hyperlink ref="M1264" r:id="rId137" display="mailto:wildbilldjdance@hotmail.com" xr:uid="{00000000-0004-0000-1B00-000088000000}"/>
    <hyperlink ref="M1281" r:id="rId138" xr:uid="{00000000-0004-0000-1B00-000089000000}"/>
    <hyperlink ref="M1287" r:id="rId139" display="mailto:gssudlow@gmail.com" xr:uid="{00000000-0004-0000-1B00-00008A000000}"/>
    <hyperlink ref="M1293" r:id="rId140" display="mailto:rswalboski@hotmail.com" xr:uid="{00000000-0004-0000-1B00-00008B000000}"/>
    <hyperlink ref="M1296" r:id="rId141" display="mailto:rchswens@aol.com" xr:uid="{00000000-0004-0000-1B00-00008C000000}"/>
    <hyperlink ref="M1314" r:id="rId142" xr:uid="{00000000-0004-0000-1B00-00008D000000}"/>
    <hyperlink ref="M1322" r:id="rId143" display="mailto:noskimo@aol.com" xr:uid="{00000000-0004-0000-1B00-00008E000000}"/>
    <hyperlink ref="M1347" r:id="rId144" xr:uid="{00000000-0004-0000-1B00-00008F000000}"/>
    <hyperlink ref="M1359" r:id="rId145" xr:uid="{00000000-0004-0000-1B00-000090000000}"/>
    <hyperlink ref="M1375" r:id="rId146" display="marywsworld@hotmail.com - bad" xr:uid="{00000000-0004-0000-1B00-000091000000}"/>
    <hyperlink ref="M1369" r:id="rId147" xr:uid="{00000000-0004-0000-1B00-000092000000}"/>
    <hyperlink ref="M1368" r:id="rId148" xr:uid="{00000000-0004-0000-1B00-000093000000}"/>
    <hyperlink ref="M1389" r:id="rId149" display="https://webmail.west.cox.net/do/mail/message/mailto?to=ruwestaz%40cox" xr:uid="{00000000-0004-0000-1B00-000094000000}"/>
    <hyperlink ref="M1421" r:id="rId150" display="carolewood1@cox.net - BAD" xr:uid="{00000000-0004-0000-1B00-000095000000}"/>
    <hyperlink ref="M1041" r:id="rId151" display="dellpatrick@cox.net - BAD" xr:uid="{00000000-0004-0000-1B00-000096000000}"/>
    <hyperlink ref="M157" r:id="rId152" xr:uid="{00000000-0004-0000-1B00-000097000000}"/>
    <hyperlink ref="M215" r:id="rId153" display="jrjmbryant@earthlink.net - BAD" xr:uid="{00000000-0004-0000-1B00-000098000000}"/>
    <hyperlink ref="M299" r:id="rId154" display="jcook120@cox.net - BAD" xr:uid="{00000000-0004-0000-1B00-000099000000}"/>
    <hyperlink ref="M535" r:id="rId155" display="jjguzik100@yahoo.com - BAD" xr:uid="{00000000-0004-0000-1B00-00009A000000}"/>
    <hyperlink ref="M154" r:id="rId156" xr:uid="{00000000-0004-0000-1B00-00009B000000}"/>
    <hyperlink ref="M116" r:id="rId157" xr:uid="{00000000-0004-0000-1B00-00009C000000}"/>
    <hyperlink ref="M119" r:id="rId158" xr:uid="{00000000-0004-0000-1B00-00009D000000}"/>
    <hyperlink ref="M1068" r:id="rId159" display="kubat1234@yahoo.com - BAD" xr:uid="{00000000-0004-0000-1B00-00009E000000}"/>
    <hyperlink ref="M928" r:id="rId160" display="mailto:d.mendez@cox.net" xr:uid="{00000000-0004-0000-1B00-00009F000000}"/>
    <hyperlink ref="M585" r:id="rId161" xr:uid="{00000000-0004-0000-1B00-0000A0000000}"/>
    <hyperlink ref="M536" r:id="rId162" display="jjguzik100@yahoo.com - BAD" xr:uid="{00000000-0004-0000-1B00-0000A1000000}"/>
    <hyperlink ref="M796" r:id="rId163" xr:uid="{00000000-0004-0000-1B00-0000A2000000}"/>
    <hyperlink ref="M593" r:id="rId164" xr:uid="{00000000-0004-0000-1B00-0000A3000000}"/>
    <hyperlink ref="M1137" r:id="rId165" xr:uid="{00000000-0004-0000-1B00-0000A4000000}"/>
    <hyperlink ref="M715" r:id="rId166" xr:uid="{00000000-0004-0000-1B00-0000A5000000}"/>
    <hyperlink ref="M1377" r:id="rId167" xr:uid="{00000000-0004-0000-1B00-0000A6000000}"/>
    <hyperlink ref="M149" r:id="rId168" display="hbnoni@msn.com - BAD" xr:uid="{00000000-0004-0000-1B00-0000A7000000}"/>
    <hyperlink ref="M785" r:id="rId169" xr:uid="{00000000-0004-0000-1B00-0000A8000000}"/>
    <hyperlink ref="M179" r:id="rId170" xr:uid="{00000000-0004-0000-1B00-0000A9000000}"/>
    <hyperlink ref="M839" r:id="rId171" xr:uid="{00000000-0004-0000-1B00-0000AA000000}"/>
    <hyperlink ref="M514" r:id="rId172" xr:uid="{00000000-0004-0000-1B00-0000AB000000}"/>
    <hyperlink ref="M276" r:id="rId173" xr:uid="{00000000-0004-0000-1B00-0000AC000000}"/>
    <hyperlink ref="M947" r:id="rId174" xr:uid="{00000000-0004-0000-1B00-0000AD000000}"/>
    <hyperlink ref="M957" r:id="rId175" xr:uid="{00000000-0004-0000-1B00-0000AE000000}"/>
    <hyperlink ref="M1069" r:id="rId176" display="kubat1234@yahoo.com - BAD" xr:uid="{00000000-0004-0000-1B00-0000AF000000}"/>
    <hyperlink ref="M495" r:id="rId177" display="sgeorg@cox.net" xr:uid="{00000000-0004-0000-1B00-0000B0000000}"/>
    <hyperlink ref="M912" r:id="rId178" xr:uid="{00000000-0004-0000-1B00-0000B1000000}"/>
    <hyperlink ref="M314" r:id="rId179" xr:uid="{00000000-0004-0000-1B00-0000B2000000}"/>
    <hyperlink ref="M372" r:id="rId180" xr:uid="{00000000-0004-0000-1B00-0000B3000000}"/>
    <hyperlink ref="M681" r:id="rId181" xr:uid="{00000000-0004-0000-1B00-0000B4000000}"/>
    <hyperlink ref="M872" r:id="rId182" xr:uid="{00000000-0004-0000-1B00-0000B5000000}"/>
    <hyperlink ref="M871" r:id="rId183" xr:uid="{00000000-0004-0000-1B00-0000B6000000}"/>
    <hyperlink ref="M507" r:id="rId184" xr:uid="{00000000-0004-0000-1B00-0000B7000000}"/>
    <hyperlink ref="M754" r:id="rId185" xr:uid="{00000000-0004-0000-1B00-0000B8000000}"/>
    <hyperlink ref="M1121" r:id="rId186" xr:uid="{00000000-0004-0000-1B00-0000B9000000}"/>
    <hyperlink ref="M795" r:id="rId187" xr:uid="{00000000-0004-0000-1B00-0000BA000000}"/>
    <hyperlink ref="M1276" r:id="rId188" xr:uid="{00000000-0004-0000-1B00-0000BB000000}"/>
    <hyperlink ref="M978" r:id="rId189" xr:uid="{00000000-0004-0000-1B00-0000BC000000}"/>
    <hyperlink ref="M689" r:id="rId190" xr:uid="{00000000-0004-0000-1B00-0000BD000000}"/>
    <hyperlink ref="M711" r:id="rId191" xr:uid="{00000000-0004-0000-1B00-0000BE000000}"/>
    <hyperlink ref="M388" r:id="rId192" xr:uid="{00000000-0004-0000-1B00-0000BF000000}"/>
    <hyperlink ref="M435" r:id="rId193" xr:uid="{00000000-0004-0000-1B00-0000C0000000}"/>
    <hyperlink ref="M570" r:id="rId194" xr:uid="{00000000-0004-0000-1B00-0000C1000000}"/>
    <hyperlink ref="M1226" r:id="rId195" xr:uid="{00000000-0004-0000-1B00-0000C2000000}"/>
    <hyperlink ref="M1360" r:id="rId196" xr:uid="{00000000-0004-0000-1B00-0000C3000000}"/>
    <hyperlink ref="M725" r:id="rId197" xr:uid="{00000000-0004-0000-1B00-0000C4000000}"/>
    <hyperlink ref="M1077" r:id="rId198" xr:uid="{00000000-0004-0000-1B00-0000C5000000}"/>
    <hyperlink ref="M1184" r:id="rId199" xr:uid="{00000000-0004-0000-1B00-0000C6000000}"/>
    <hyperlink ref="M1397" r:id="rId200" xr:uid="{00000000-0004-0000-1B00-0000C7000000}"/>
    <hyperlink ref="M1019" r:id="rId201" display="mailto:hugho22@yahoo.com" xr:uid="{00000000-0004-0000-1B00-0000C8000000}"/>
    <hyperlink ref="M1020" r:id="rId202" display="mailto:hugho22@yahoo.com" xr:uid="{00000000-0004-0000-1B00-0000C9000000}"/>
    <hyperlink ref="M455" r:id="rId203" xr:uid="{00000000-0004-0000-1B00-0000CA000000}"/>
    <hyperlink ref="M803" r:id="rId204" xr:uid="{00000000-0004-0000-1B00-0000CB000000}"/>
    <hyperlink ref="M802" r:id="rId205" xr:uid="{00000000-0004-0000-1B00-0000CC000000}"/>
    <hyperlink ref="M271" r:id="rId206" xr:uid="{00000000-0004-0000-1B00-0000CD000000}"/>
    <hyperlink ref="M280" r:id="rId207" xr:uid="{00000000-0004-0000-1B00-0000CE000000}"/>
    <hyperlink ref="M281" r:id="rId208" xr:uid="{00000000-0004-0000-1B00-0000CF000000}"/>
    <hyperlink ref="M446" r:id="rId209" xr:uid="{00000000-0004-0000-1B00-0000D0000000}"/>
    <hyperlink ref="M1203" r:id="rId210" xr:uid="{00000000-0004-0000-1B00-0000D1000000}"/>
    <hyperlink ref="M977" r:id="rId211" xr:uid="{00000000-0004-0000-1B00-0000D2000000}"/>
    <hyperlink ref="M979" r:id="rId212" xr:uid="{00000000-0004-0000-1B00-0000D3000000}"/>
    <hyperlink ref="M311" r:id="rId213" xr:uid="{00000000-0004-0000-1B00-0000D4000000}"/>
    <hyperlink ref="M937" r:id="rId214" xr:uid="{00000000-0004-0000-1B00-0000D5000000}"/>
    <hyperlink ref="M1155" r:id="rId215" xr:uid="{00000000-0004-0000-1B00-0000D6000000}"/>
    <hyperlink ref="M1117" r:id="rId216" xr:uid="{00000000-0004-0000-1B00-0000D7000000}"/>
    <hyperlink ref="M1326" r:id="rId217" xr:uid="{00000000-0004-0000-1B00-0000D8000000}"/>
    <hyperlink ref="M229" r:id="rId218" display="burnellen@yahoo.com - BAD" xr:uid="{00000000-0004-0000-1B00-0000D9000000}"/>
    <hyperlink ref="M559" r:id="rId219" display="deannaharmsen@yahoo.com - bad" xr:uid="{00000000-0004-0000-1B00-0000DA000000}"/>
    <hyperlink ref="M303" r:id="rId220" xr:uid="{00000000-0004-0000-1B00-0000DB000000}"/>
    <hyperlink ref="L1383" r:id="rId221" display="kj7u@msn.com" xr:uid="{00000000-0004-0000-1B00-0000DC000000}"/>
    <hyperlink ref="M1383" r:id="rId222" xr:uid="{00000000-0004-0000-1B00-0000DD000000}"/>
    <hyperlink ref="CO1264" r:id="rId223" xr:uid="{00000000-0004-0000-1B00-0000DE000000}"/>
    <hyperlink ref="M487" r:id="rId224" xr:uid="{00000000-0004-0000-1B00-0000DF000000}"/>
    <hyperlink ref="M853" r:id="rId225" xr:uid="{00000000-0004-0000-1B00-0000E0000000}"/>
    <hyperlink ref="M784" r:id="rId226" display="mailto:zonie1343@aol.com" xr:uid="{00000000-0004-0000-1B00-0000E1000000}"/>
    <hyperlink ref="M744" r:id="rId227" xr:uid="{00000000-0004-0000-1B00-0000E2000000}"/>
    <hyperlink ref="M1124" r:id="rId228" xr:uid="{00000000-0004-0000-1B00-0000E3000000}"/>
    <hyperlink ref="M913" r:id="rId229" xr:uid="{00000000-0004-0000-1B00-0000E4000000}"/>
    <hyperlink ref="M78" r:id="rId230" xr:uid="{00000000-0004-0000-1B00-0000E5000000}"/>
    <hyperlink ref="M1270" r:id="rId231" display="rchsts4@aol.com - bad" xr:uid="{00000000-0004-0000-1B00-0000E6000000}"/>
    <hyperlink ref="M43" r:id="rId232" xr:uid="{00000000-0004-0000-1B00-0000E7000000}"/>
    <hyperlink ref="M194" r:id="rId233" xr:uid="{00000000-0004-0000-1B00-0000E8000000}"/>
    <hyperlink ref="M826" r:id="rId234" xr:uid="{00000000-0004-0000-1B00-0000E9000000}"/>
    <hyperlink ref="M807" r:id="rId235" xr:uid="{00000000-0004-0000-1B00-0000EA000000}"/>
    <hyperlink ref="M85" r:id="rId236" xr:uid="{00000000-0004-0000-1B00-0000EB000000}"/>
    <hyperlink ref="M767" r:id="rId237" xr:uid="{00000000-0004-0000-1B00-0000EC000000}"/>
    <hyperlink ref="M868" r:id="rId238" xr:uid="{00000000-0004-0000-1B00-0000ED000000}"/>
    <hyperlink ref="M973" r:id="rId239" display="mailto:murphjanl@cox.net" xr:uid="{00000000-0004-0000-1B00-0000EE000000}"/>
    <hyperlink ref="M745" r:id="rId240" xr:uid="{00000000-0004-0000-1B00-0000EF000000}"/>
    <hyperlink ref="M914" r:id="rId241" display="sharonmcgavick@comcast.net - BAD" xr:uid="{00000000-0004-0000-1B00-0000F0000000}"/>
    <hyperlink ref="M304" r:id="rId242" xr:uid="{00000000-0004-0000-1B00-0000F1000000}"/>
    <hyperlink ref="M351" r:id="rId243" xr:uid="{00000000-0004-0000-1B00-0000F2000000}"/>
    <hyperlink ref="M1181" r:id="rId244" xr:uid="{00000000-0004-0000-1B00-0000F3000000}"/>
    <hyperlink ref="M522" r:id="rId245" xr:uid="{00000000-0004-0000-1B00-0000F4000000}"/>
    <hyperlink ref="M96" r:id="rId246" xr:uid="{00000000-0004-0000-1B00-0000F5000000}"/>
    <hyperlink ref="M1185" r:id="rId247" xr:uid="{00000000-0004-0000-1B00-0000F6000000}"/>
    <hyperlink ref="M1057" r:id="rId248" xr:uid="{00000000-0004-0000-1B00-0000F7000000}"/>
    <hyperlink ref="M1128" r:id="rId249" xr:uid="{00000000-0004-0000-1B00-0000F8000000}"/>
    <hyperlink ref="M424" r:id="rId250" xr:uid="{00000000-0004-0000-1B00-0000F9000000}"/>
    <hyperlink ref="M789" r:id="rId251" xr:uid="{00000000-0004-0000-1B00-0000FA000000}"/>
    <hyperlink ref="M425" r:id="rId252" xr:uid="{00000000-0004-0000-1B00-0000FB000000}"/>
    <hyperlink ref="M884" r:id="rId253" xr:uid="{00000000-0004-0000-1B00-0000FC000000}"/>
    <hyperlink ref="M450" r:id="rId254" xr:uid="{00000000-0004-0000-1B00-0000FD000000}"/>
    <hyperlink ref="M1100" r:id="rId255" xr:uid="{00000000-0004-0000-1B00-0000FE000000}"/>
    <hyperlink ref="M198" r:id="rId256" xr:uid="{00000000-0004-0000-1B00-0000FF000000}"/>
    <hyperlink ref="M544" r:id="rId257" xr:uid="{00000000-0004-0000-1B00-000000010000}"/>
    <hyperlink ref="M350" r:id="rId258" xr:uid="{00000000-0004-0000-1B00-000001010000}"/>
    <hyperlink ref="M449" r:id="rId259" display="mailto:andremarianne@cogeco.ca" xr:uid="{00000000-0004-0000-1B00-000002010000}"/>
    <hyperlink ref="M801" r:id="rId260" display="mailto:andremarianne@cogeco.ca" xr:uid="{00000000-0004-0000-1B00-000003010000}"/>
    <hyperlink ref="M695" r:id="rId261" xr:uid="{00000000-0004-0000-1B00-000004010000}"/>
    <hyperlink ref="M1156" r:id="rId262" xr:uid="{00000000-0004-0000-1B00-000005010000}"/>
    <hyperlink ref="M691" r:id="rId263" xr:uid="{00000000-0004-0000-1B00-000006010000}"/>
    <hyperlink ref="M373" r:id="rId264" xr:uid="{00000000-0004-0000-1B00-000007010000}"/>
    <hyperlink ref="M422" r:id="rId265" xr:uid="{00000000-0004-0000-1B00-000008010000}"/>
    <hyperlink ref="M1217" r:id="rId266" xr:uid="{00000000-0004-0000-1B00-000009010000}"/>
    <hyperlink ref="M381" r:id="rId267" xr:uid="{00000000-0004-0000-1B00-00000A010000}"/>
    <hyperlink ref="M405" r:id="rId268" xr:uid="{00000000-0004-0000-1B00-00000B010000}"/>
    <hyperlink ref="M1424" r:id="rId269" xr:uid="{00000000-0004-0000-1B00-00000C010000}"/>
    <hyperlink ref="M584" r:id="rId270" xr:uid="{00000000-0004-0000-1B00-00000D010000}"/>
    <hyperlink ref="M1092" r:id="rId271" xr:uid="{00000000-0004-0000-1B00-00000E010000}"/>
    <hyperlink ref="M1091" r:id="rId272" xr:uid="{00000000-0004-0000-1B00-00000F010000}"/>
    <hyperlink ref="M290" r:id="rId273" xr:uid="{00000000-0004-0000-1B00-000010010000}"/>
    <hyperlink ref="M193" r:id="rId274" xr:uid="{00000000-0004-0000-1B00-000011010000}"/>
    <hyperlink ref="M509" r:id="rId275" xr:uid="{00000000-0004-0000-1B00-000012010000}"/>
    <hyperlink ref="M1310" r:id="rId276" xr:uid="{00000000-0004-0000-1B00-000013010000}"/>
    <hyperlink ref="M108" r:id="rId277" xr:uid="{00000000-0004-0000-1B00-000014010000}"/>
    <hyperlink ref="M145" r:id="rId278" xr:uid="{00000000-0004-0000-1B00-000015010000}"/>
    <hyperlink ref="M571" r:id="rId279" xr:uid="{00000000-0004-0000-1B00-000016010000}"/>
    <hyperlink ref="M939" r:id="rId280" xr:uid="{00000000-0004-0000-1B00-000017010000}"/>
    <hyperlink ref="M855" r:id="rId281" xr:uid="{00000000-0004-0000-1B00-000018010000}"/>
    <hyperlink ref="M1238" r:id="rId282" xr:uid="{00000000-0004-0000-1B00-000019010000}"/>
    <hyperlink ref="M1239" r:id="rId283" xr:uid="{00000000-0004-0000-1B00-00001A010000}"/>
    <hyperlink ref="M1146" r:id="rId284" xr:uid="{00000000-0004-0000-1B00-00001B010000}"/>
    <hyperlink ref="M1145" r:id="rId285" xr:uid="{00000000-0004-0000-1B00-00001C010000}"/>
    <hyperlink ref="M1271" r:id="rId286" xr:uid="{00000000-0004-0000-1B00-00001D010000}"/>
    <hyperlink ref="M610" r:id="rId287" xr:uid="{00000000-0004-0000-1B00-00001E010000}"/>
    <hyperlink ref="M324" r:id="rId288" xr:uid="{00000000-0004-0000-1B00-00001F010000}"/>
    <hyperlink ref="M441" r:id="rId289" xr:uid="{00000000-0004-0000-1B00-000020010000}"/>
    <hyperlink ref="M1340" r:id="rId290" xr:uid="{00000000-0004-0000-1B00-000021010000}"/>
    <hyperlink ref="M1050" r:id="rId291" xr:uid="{00000000-0004-0000-1B00-000022010000}"/>
    <hyperlink ref="M891" r:id="rId292" xr:uid="{00000000-0004-0000-1B00-000023010000}"/>
    <hyperlink ref="M608" r:id="rId293" xr:uid="{00000000-0004-0000-1B00-000024010000}"/>
    <hyperlink ref="M58" r:id="rId294" xr:uid="{00000000-0004-0000-1B00-000025010000}"/>
    <hyperlink ref="M57" r:id="rId295" xr:uid="{00000000-0004-0000-1B00-000026010000}"/>
    <hyperlink ref="M683" r:id="rId296" xr:uid="{00000000-0004-0000-1B00-000027010000}"/>
    <hyperlink ref="M833" r:id="rId297" display="mailto:doug.levasseur@gmail.com" xr:uid="{00000000-0004-0000-1B00-000028010000}"/>
    <hyperlink ref="M834" r:id="rId298" display="mailto:doug.levasseur@gmail.com" xr:uid="{00000000-0004-0000-1B00-000029010000}"/>
    <hyperlink ref="M23" r:id="rId299" display="mailto:alices1128@msn.com" xr:uid="{00000000-0004-0000-1B00-00002A010000}"/>
    <hyperlink ref="M1250" r:id="rId300" xr:uid="{00000000-0004-0000-1B00-00002B010000}"/>
    <hyperlink ref="M1251" r:id="rId301" xr:uid="{00000000-0004-0000-1B00-00002C010000}"/>
    <hyperlink ref="M339" r:id="rId302" xr:uid="{00000000-0004-0000-1B00-00002D010000}"/>
    <hyperlink ref="M1289" r:id="rId303" xr:uid="{00000000-0004-0000-1B00-00002E010000}"/>
    <hyperlink ref="M1218" r:id="rId304" xr:uid="{00000000-0004-0000-1B00-00002F010000}"/>
    <hyperlink ref="M1357" r:id="rId305" xr:uid="{00000000-0004-0000-1B00-000030010000}"/>
    <hyperlink ref="M574" r:id="rId306" xr:uid="{00000000-0004-0000-1B00-000031010000}"/>
    <hyperlink ref="M586" r:id="rId307" xr:uid="{00000000-0004-0000-1B00-000032010000}"/>
    <hyperlink ref="M22" r:id="rId308" xr:uid="{00000000-0004-0000-1B00-000033010000}"/>
    <hyperlink ref="M1286" r:id="rId309" xr:uid="{00000000-0004-0000-1B00-000034010000}"/>
    <hyperlink ref="M237" r:id="rId310" xr:uid="{00000000-0004-0000-1B00-000035010000}"/>
    <hyperlink ref="M1285" r:id="rId311" display="mailto:67happycamper@gmail.com" xr:uid="{00000000-0004-0000-1B00-000036010000}"/>
    <hyperlink ref="M94" r:id="rId312" xr:uid="{00000000-0004-0000-1B00-000037010000}"/>
    <hyperlink ref="M95" r:id="rId313" xr:uid="{00000000-0004-0000-1B00-000038010000}"/>
    <hyperlink ref="M984" r:id="rId314" xr:uid="{00000000-0004-0000-1B00-000039010000}"/>
    <hyperlink ref="M988" r:id="rId315" xr:uid="{00000000-0004-0000-1B00-00003A010000}"/>
    <hyperlink ref="M1097" r:id="rId316" xr:uid="{00000000-0004-0000-1B00-00003B010000}"/>
    <hyperlink ref="M782" r:id="rId317" xr:uid="{00000000-0004-0000-1B00-00003C010000}"/>
    <hyperlink ref="M720" r:id="rId318" xr:uid="{00000000-0004-0000-1B00-00003D010000}"/>
    <hyperlink ref="M75" r:id="rId319" xr:uid="{00000000-0004-0000-1B00-00003E010000}"/>
    <hyperlink ref="M941" r:id="rId320" xr:uid="{00000000-0004-0000-1B00-00003F010000}"/>
    <hyperlink ref="M66" r:id="rId321" xr:uid="{00000000-0004-0000-1B00-000040010000}"/>
    <hyperlink ref="M1328" r:id="rId322" xr:uid="{00000000-0004-0000-1B00-000041010000}"/>
    <hyperlink ref="M76" r:id="rId323" display="mailto:howard.standage@hotmail.com" xr:uid="{00000000-0004-0000-1B00-000042010000}"/>
    <hyperlink ref="M474" r:id="rId324" xr:uid="{00000000-0004-0000-1B00-000043010000}"/>
    <hyperlink ref="M475" r:id="rId325" xr:uid="{00000000-0004-0000-1B00-000044010000}"/>
    <hyperlink ref="M823" r:id="rId326" xr:uid="{00000000-0004-0000-1B00-000045010000}"/>
    <hyperlink ref="M1279" r:id="rId327" xr:uid="{00000000-0004-0000-1B00-000046010000}"/>
    <hyperlink ref="M1435" r:id="rId328" xr:uid="{00000000-0004-0000-1B00-000047010000}"/>
    <hyperlink ref="M1058" r:id="rId329" xr:uid="{00000000-0004-0000-1B00-000048010000}"/>
    <hyperlink ref="M1059" r:id="rId330" xr:uid="{00000000-0004-0000-1B00-000049010000}"/>
    <hyperlink ref="M576" r:id="rId331" xr:uid="{00000000-0004-0000-1B00-00004A010000}"/>
    <hyperlink ref="M575" r:id="rId332" xr:uid="{00000000-0004-0000-1B00-00004B010000}"/>
    <hyperlink ref="M894" r:id="rId333" xr:uid="{00000000-0004-0000-1B00-00004C010000}"/>
    <hyperlink ref="M155" r:id="rId334" xr:uid="{00000000-0004-0000-1B00-00004D010000}"/>
    <hyperlink ref="M82" r:id="rId335" xr:uid="{00000000-0004-0000-1B00-00004E010000}"/>
    <hyperlink ref="M910" r:id="rId336" xr:uid="{00000000-0004-0000-1B00-00004F010000}"/>
    <hyperlink ref="M1439" r:id="rId337" xr:uid="{00000000-0004-0000-1B00-000050010000}"/>
    <hyperlink ref="M228" r:id="rId338" xr:uid="{00000000-0004-0000-1B00-000051010000}"/>
    <hyperlink ref="M1072" r:id="rId339" display="osharon1@juno.com" xr:uid="{00000000-0004-0000-1B00-000052010000}"/>
    <hyperlink ref="M195" r:id="rId340" xr:uid="{00000000-0004-0000-1B00-000053010000}"/>
    <hyperlink ref="M719" r:id="rId341" xr:uid="{00000000-0004-0000-1B00-000054010000}"/>
    <hyperlink ref="M932" r:id="rId342" xr:uid="{00000000-0004-0000-1B00-000055010000}"/>
    <hyperlink ref="M1002" r:id="rId343" xr:uid="{00000000-0004-0000-1B00-000056010000}"/>
    <hyperlink ref="M1171" r:id="rId344" xr:uid="{00000000-0004-0000-1B00-000057010000}"/>
    <hyperlink ref="M1172" r:id="rId345" xr:uid="{00000000-0004-0000-1B00-000058010000}"/>
    <hyperlink ref="M1330" r:id="rId346" xr:uid="{00000000-0004-0000-1B00-000059010000}"/>
    <hyperlink ref="M80" r:id="rId347" xr:uid="{00000000-0004-0000-1B00-00005A010000}"/>
    <hyperlink ref="M79" r:id="rId348" xr:uid="{00000000-0004-0000-1B00-00005B010000}"/>
    <hyperlink ref="M520" r:id="rId349" xr:uid="{00000000-0004-0000-1B00-00005C010000}"/>
    <hyperlink ref="M1349" r:id="rId350" xr:uid="{00000000-0004-0000-1B00-00005D010000}"/>
    <hyperlink ref="M86" r:id="rId351" xr:uid="{00000000-0004-0000-1B00-00005E010000}"/>
    <hyperlink ref="M418" r:id="rId352" xr:uid="{00000000-0004-0000-1B00-00005F010000}"/>
    <hyperlink ref="M787" r:id="rId353" xr:uid="{00000000-0004-0000-1B00-000060010000}"/>
    <hyperlink ref="M288" r:id="rId354" xr:uid="{00000000-0004-0000-1B00-000061010000}"/>
    <hyperlink ref="M68" r:id="rId355" xr:uid="{00000000-0004-0000-1B00-000062010000}"/>
    <hyperlink ref="M67" r:id="rId356" xr:uid="{00000000-0004-0000-1B00-000063010000}"/>
    <hyperlink ref="M16" r:id="rId357" xr:uid="{00000000-0004-0000-1B00-000064010000}"/>
    <hyperlink ref="M537" r:id="rId358" xr:uid="{00000000-0004-0000-1B00-000065010000}"/>
    <hyperlink ref="M549" r:id="rId359" xr:uid="{00000000-0004-0000-1B00-000066010000}"/>
    <hyperlink ref="M552" r:id="rId360" xr:uid="{00000000-0004-0000-1B00-000067010000}"/>
    <hyperlink ref="M511" r:id="rId361" display="cgouvenier@cox.net" xr:uid="{00000000-0004-0000-1B00-000068010000}"/>
    <hyperlink ref="M1035" r:id="rId362" xr:uid="{00000000-0004-0000-1B00-000069010000}"/>
    <hyperlink ref="M355" r:id="rId363" xr:uid="{00000000-0004-0000-1B00-00006A010000}"/>
    <hyperlink ref="M354" r:id="rId364" xr:uid="{00000000-0004-0000-1B00-00006B010000}"/>
    <hyperlink ref="M169" r:id="rId365" display="https://webmail.west.cox.net/do/mail/message/mailto?to=havingfundancing%40gmail.com" xr:uid="{00000000-0004-0000-1B00-00006C010000}"/>
    <hyperlink ref="M1214" r:id="rId366" xr:uid="{00000000-0004-0000-1B00-00006D010000}"/>
    <hyperlink ref="M1366" r:id="rId367" xr:uid="{00000000-0004-0000-1B00-00006E010000}"/>
    <hyperlink ref="M1056" r:id="rId368" xr:uid="{00000000-0004-0000-1B00-00006F010000}"/>
    <hyperlink ref="M598" r:id="rId369" xr:uid="{00000000-0004-0000-1B00-000070010000}"/>
    <hyperlink ref="M462" r:id="rId370" xr:uid="{00000000-0004-0000-1B00-000071010000}"/>
    <hyperlink ref="M423" r:id="rId371" xr:uid="{00000000-0004-0000-1B00-000072010000}"/>
    <hyperlink ref="M336" r:id="rId372" xr:uid="{00000000-0004-0000-1B00-000073010000}"/>
    <hyperlink ref="M778" r:id="rId373" xr:uid="{00000000-0004-0000-1B00-000074010000}"/>
    <hyperlink ref="M909" r:id="rId374" xr:uid="{00000000-0004-0000-1B00-000075010000}"/>
    <hyperlink ref="M1088" r:id="rId375" xr:uid="{00000000-0004-0000-1B00-000076010000}"/>
    <hyperlink ref="M337" r:id="rId376" xr:uid="{00000000-0004-0000-1B00-000077010000}"/>
    <hyperlink ref="M1221" r:id="rId377" xr:uid="{00000000-0004-0000-1B00-000078010000}"/>
    <hyperlink ref="M291" r:id="rId378" display="cmdever@cox.net" xr:uid="{00000000-0004-0000-1B00-000079010000}"/>
    <hyperlink ref="M300" r:id="rId379" xr:uid="{00000000-0004-0000-1B00-00007A010000}"/>
    <hyperlink ref="M1180" r:id="rId380" xr:uid="{00000000-0004-0000-1B00-00007B010000}"/>
    <hyperlink ref="M1213" r:id="rId381" xr:uid="{00000000-0004-0000-1B00-00007C010000}"/>
    <hyperlink ref="M1351" r:id="rId382" xr:uid="{00000000-0004-0000-1B00-00007D010000}"/>
    <hyperlink ref="M516" r:id="rId383" display="mailto:grat99zek@yahoo.com" xr:uid="{00000000-0004-0000-1B00-00007E010000}"/>
    <hyperlink ref="M185" r:id="rId384" xr:uid="{00000000-0004-0000-1B00-00007F010000}"/>
    <hyperlink ref="M1093" r:id="rId385" xr:uid="{00000000-0004-0000-1B00-000080010000}"/>
    <hyperlink ref="M1036" r:id="rId386" xr:uid="{00000000-0004-0000-1B00-000081010000}"/>
    <hyperlink ref="M100" r:id="rId387" xr:uid="{00000000-0004-0000-1B00-000082010000}"/>
    <hyperlink ref="L1382" r:id="rId388" display="kj7u@msn.com" xr:uid="{00000000-0004-0000-1B00-000083010000}"/>
    <hyperlink ref="M1382" r:id="rId389" xr:uid="{00000000-0004-0000-1B00-000084010000}"/>
    <hyperlink ref="M156" r:id="rId390" xr:uid="{00000000-0004-0000-1B00-000085010000}"/>
    <hyperlink ref="M838" r:id="rId391" xr:uid="{00000000-0004-0000-1B00-000086010000}"/>
    <hyperlink ref="M1195" r:id="rId392" xr:uid="{00000000-0004-0000-1B00-000087010000}"/>
    <hyperlink ref="M1259" r:id="rId393" xr:uid="{00000000-0004-0000-1B00-000088010000}"/>
    <hyperlink ref="M1147" r:id="rId394" xr:uid="{00000000-0004-0000-1B00-000089010000}"/>
    <hyperlink ref="M1261" r:id="rId395" display="mailto:gailsouth41@yahoo.com" xr:uid="{00000000-0004-0000-1B00-00008A010000}"/>
    <hyperlink ref="M794" r:id="rId396" xr:uid="{00000000-0004-0000-1B00-00008B010000}"/>
    <hyperlink ref="M1269" r:id="rId397" display="rchsts4@aol.com - bad" xr:uid="{00000000-0004-0000-1B00-00008C010000}"/>
    <hyperlink ref="M148" r:id="rId398" display="hbnoni@msn.com - BAD" xr:uid="{00000000-0004-0000-1B00-00008D010000}"/>
    <hyperlink ref="M770" r:id="rId399" display="dakotamade@aol.com - BAD" xr:uid="{00000000-0004-0000-1B00-00008E010000}"/>
    <hyperlink ref="M183" r:id="rId400" display="al.bonora@azmoves.com - bad" xr:uid="{00000000-0004-0000-1B00-00008F010000}"/>
    <hyperlink ref="M686" r:id="rId401" xr:uid="{00000000-0004-0000-1B00-000090010000}"/>
    <hyperlink ref="M687" r:id="rId402" xr:uid="{00000000-0004-0000-1B00-000091010000}"/>
    <hyperlink ref="M69" r:id="rId403" xr:uid="{00000000-0004-0000-1B00-000092010000}"/>
    <hyperlink ref="M756" r:id="rId404" xr:uid="{00000000-0004-0000-1B00-000093010000}"/>
    <hyperlink ref="M1085" r:id="rId405" xr:uid="{00000000-0004-0000-1B00-000094010000}"/>
    <hyperlink ref="M616" r:id="rId406" xr:uid="{00000000-0004-0000-1B00-000095010000}"/>
    <hyperlink ref="M1329" r:id="rId407" xr:uid="{00000000-0004-0000-1B00-000096010000}"/>
    <hyperlink ref="M1263" r:id="rId408" xr:uid="{00000000-0004-0000-1B00-000097010000}"/>
    <hyperlink ref="M1240" r:id="rId409" xr:uid="{00000000-0004-0000-1B00-000098010000}"/>
    <hyperlink ref="M203" r:id="rId410" xr:uid="{00000000-0004-0000-1B00-000099010000}"/>
    <hyperlink ref="M587" r:id="rId411" xr:uid="{00000000-0004-0000-1B00-00009A010000}"/>
    <hyperlink ref="M330" r:id="rId412" xr:uid="{00000000-0004-0000-1B00-00009B010000}"/>
    <hyperlink ref="M332" r:id="rId413" xr:uid="{00000000-0004-0000-1B00-00009C010000}"/>
    <hyperlink ref="M1258" r:id="rId414" xr:uid="{00000000-0004-0000-1B00-00009D010000}"/>
    <hyperlink ref="M298" r:id="rId415" xr:uid="{00000000-0004-0000-1B00-00009E010000}"/>
    <hyperlink ref="M295" r:id="rId416" xr:uid="{00000000-0004-0000-1B00-00009F010000}"/>
    <hyperlink ref="M1009" r:id="rId417" xr:uid="{00000000-0004-0000-1B00-0000A0010000}"/>
    <hyperlink ref="M386" r:id="rId418" xr:uid="{00000000-0004-0000-1B00-0000A1010000}"/>
    <hyperlink ref="M1379" r:id="rId419" xr:uid="{00000000-0004-0000-1B00-0000A2010000}"/>
    <hyperlink ref="M1378" r:id="rId420" xr:uid="{00000000-0004-0000-1B00-0000A3010000}"/>
    <hyperlink ref="M121" r:id="rId421" xr:uid="{00000000-0004-0000-1B00-0000A4010000}"/>
    <hyperlink ref="M1168" r:id="rId422" xr:uid="{00000000-0004-0000-1B00-0000A5010000}"/>
    <hyperlink ref="M543" r:id="rId423" xr:uid="{00000000-0004-0000-1B00-0000A6010000}"/>
    <hyperlink ref="M81" r:id="rId424" xr:uid="{00000000-0004-0000-1B00-0000A7010000}"/>
    <hyperlink ref="M135" r:id="rId425" display="shpil2644@yahoo.com" xr:uid="{00000000-0004-0000-1B00-0000A8010000}"/>
    <hyperlink ref="M975" r:id="rId426" xr:uid="{00000000-0004-0000-1B00-0000A9010000}"/>
    <hyperlink ref="M842" r:id="rId427" xr:uid="{00000000-0004-0000-1B00-0000AA010000}"/>
    <hyperlink ref="M972" r:id="rId428" xr:uid="{00000000-0004-0000-1B00-0000AB010000}"/>
    <hyperlink ref="M246" r:id="rId429" xr:uid="{00000000-0004-0000-1B00-0000AC010000}"/>
    <hyperlink ref="M1370" r:id="rId430" xr:uid="{00000000-0004-0000-1B00-0000AD010000}"/>
    <hyperlink ref="M476" r:id="rId431" display="frauoberst48@msn.com - BAD" xr:uid="{00000000-0004-0000-1B00-0000AE010000}"/>
    <hyperlink ref="M77" r:id="rId432" xr:uid="{00000000-0004-0000-1B00-0000AF010000}"/>
    <hyperlink ref="M147" r:id="rId433" xr:uid="{00000000-0004-0000-1B00-0000B0010000}"/>
    <hyperlink ref="M44" r:id="rId434" xr:uid="{00000000-0004-0000-1B00-0000B1010000}"/>
    <hyperlink ref="M685" r:id="rId435" xr:uid="{00000000-0004-0000-1B00-0000B2010000}"/>
    <hyperlink ref="M508" r:id="rId436" xr:uid="{00000000-0004-0000-1B00-0000B3010000}"/>
    <hyperlink ref="M65" r:id="rId437" xr:uid="{00000000-0004-0000-1B00-0000B4010000}"/>
    <hyperlink ref="M881" r:id="rId438" xr:uid="{00000000-0004-0000-1B00-0000B5010000}"/>
    <hyperlink ref="M844" r:id="rId439" xr:uid="{00000000-0004-0000-1B00-0000B6010000}"/>
    <hyperlink ref="M945" r:id="rId440" xr:uid="{00000000-0004-0000-1B00-0000B7010000}"/>
    <hyperlink ref="M566" r:id="rId441" xr:uid="{00000000-0004-0000-1B00-0000B8010000}"/>
    <hyperlink ref="M1173" r:id="rId442" xr:uid="{00000000-0004-0000-1B00-0000B9010000}"/>
    <hyperlink ref="M292" r:id="rId443" xr:uid="{00000000-0004-0000-1B00-0000BA010000}"/>
    <hyperlink ref="M1080" r:id="rId444" xr:uid="{00000000-0004-0000-1B00-0000BB010000}"/>
    <hyperlink ref="M916" r:id="rId445" xr:uid="{00000000-0004-0000-1B00-0000BC010000}"/>
    <hyperlink ref="M583" r:id="rId446" xr:uid="{00000000-0004-0000-1B00-0000BD010000}"/>
    <hyperlink ref="M1350" r:id="rId447" xr:uid="{00000000-0004-0000-1B00-0000BE010000}"/>
    <hyperlink ref="M538" r:id="rId448" xr:uid="{00000000-0004-0000-1B00-0000BF010000}"/>
    <hyperlink ref="M779" r:id="rId449" xr:uid="{00000000-0004-0000-1B00-0000C0010000}"/>
    <hyperlink ref="M852" r:id="rId450" xr:uid="{00000000-0004-0000-1B00-0000C1010000}"/>
    <hyperlink ref="M411" r:id="rId451" xr:uid="{00000000-0004-0000-1B00-0000C2010000}"/>
    <hyperlink ref="M410" r:id="rId452" xr:uid="{00000000-0004-0000-1B00-0000C3010000}"/>
    <hyperlink ref="M109" r:id="rId453" xr:uid="{00000000-0004-0000-1B00-0000C4010000}"/>
    <hyperlink ref="M8" r:id="rId454" xr:uid="{00000000-0004-0000-1B00-0000C5010000}"/>
    <hyperlink ref="M9" r:id="rId455" xr:uid="{00000000-0004-0000-1B00-0000C6010000}"/>
    <hyperlink ref="M190" r:id="rId456" xr:uid="{00000000-0004-0000-1B00-0000C7010000}"/>
    <hyperlink ref="M204" r:id="rId457" xr:uid="{00000000-0004-0000-1B00-0000C8010000}"/>
    <hyperlink ref="M318" r:id="rId458" xr:uid="{00000000-0004-0000-1B00-0000C9010000}"/>
    <hyperlink ref="M41" r:id="rId459" display="mailto:patberg41@aol.com" xr:uid="{00000000-0004-0000-1B00-0000CA010000}"/>
    <hyperlink ref="M243" r:id="rId460" xr:uid="{00000000-0004-0000-1B00-0000CB010000}"/>
    <hyperlink ref="M242" r:id="rId461" xr:uid="{00000000-0004-0000-1B00-0000CC010000}"/>
    <hyperlink ref="M84" r:id="rId462" xr:uid="{00000000-0004-0000-1B00-0000CD010000}"/>
    <hyperlink ref="M83" r:id="rId463" xr:uid="{00000000-0004-0000-1B00-0000CE010000}"/>
    <hyperlink ref="M137" r:id="rId464" xr:uid="{00000000-0004-0000-1B00-0000CF010000}"/>
    <hyperlink ref="M162" r:id="rId465" xr:uid="{00000000-0004-0000-1B00-0000D0010000}"/>
    <hyperlink ref="M131" r:id="rId466" xr:uid="{00000000-0004-0000-1B00-0000D1010000}"/>
    <hyperlink ref="M107" r:id="rId467" xr:uid="{00000000-0004-0000-1B00-0000D2010000}"/>
    <hyperlink ref="M182" r:id="rId468" xr:uid="{00000000-0004-0000-1B00-0000D3010000}"/>
    <hyperlink ref="M308" r:id="rId469" xr:uid="{00000000-0004-0000-1B00-0000D4010000}"/>
    <hyperlink ref="M368" r:id="rId470" xr:uid="{00000000-0004-0000-1B00-0000D5010000}"/>
    <hyperlink ref="M317" r:id="rId471" xr:uid="{00000000-0004-0000-1B00-0000D6010000}"/>
    <hyperlink ref="M273" r:id="rId472" xr:uid="{00000000-0004-0000-1B00-0000D7010000}"/>
    <hyperlink ref="M272" r:id="rId473" xr:uid="{00000000-0004-0000-1B00-0000D8010000}"/>
    <hyperlink ref="M343" r:id="rId474" xr:uid="{00000000-0004-0000-1B00-0000D9010000}"/>
    <hyperlink ref="M364" r:id="rId475" xr:uid="{00000000-0004-0000-1B00-0000DA010000}"/>
    <hyperlink ref="M352" r:id="rId476" xr:uid="{00000000-0004-0000-1B00-0000DB010000}"/>
    <hyperlink ref="M319" r:id="rId477" xr:uid="{00000000-0004-0000-1B00-0000DC010000}"/>
    <hyperlink ref="M297" r:id="rId478" xr:uid="{00000000-0004-0000-1B00-0000DD010000}"/>
    <hyperlink ref="M294" r:id="rId479" xr:uid="{00000000-0004-0000-1B00-0000DE010000}"/>
    <hyperlink ref="M353" r:id="rId480" xr:uid="{00000000-0004-0000-1B00-0000DF010000}"/>
    <hyperlink ref="M335" r:id="rId481" xr:uid="{00000000-0004-0000-1B00-0000E0010000}"/>
    <hyperlink ref="M329" r:id="rId482" xr:uid="{00000000-0004-0000-1B00-0000E1010000}"/>
    <hyperlink ref="M89" r:id="rId483" display="mailto:bgizzi@cox.net" xr:uid="{00000000-0004-0000-1B00-0000E2010000}"/>
    <hyperlink ref="M469" r:id="rId484" xr:uid="{00000000-0004-0000-1B00-0000E3010000}"/>
    <hyperlink ref="M103" r:id="rId485" xr:uid="{00000000-0004-0000-1B00-0000E4010000}"/>
    <hyperlink ref="M532" r:id="rId486" xr:uid="{00000000-0004-0000-1B00-0000E5010000}"/>
    <hyperlink ref="M502" r:id="rId487" xr:uid="{00000000-0004-0000-1B00-0000E6010000}"/>
    <hyperlink ref="M513" r:id="rId488" xr:uid="{00000000-0004-0000-1B00-0000E7010000}"/>
    <hyperlink ref="M456" r:id="rId489" xr:uid="{00000000-0004-0000-1B00-0000E8010000}"/>
    <hyperlink ref="M457" r:id="rId490" xr:uid="{00000000-0004-0000-1B00-0000E9010000}"/>
    <hyperlink ref="M73" r:id="rId491" xr:uid="{00000000-0004-0000-1B00-0000EA010000}"/>
    <hyperlink ref="M13" r:id="rId492" xr:uid="{00000000-0004-0000-1B00-0000EB010000}"/>
    <hyperlink ref="M90" r:id="rId493" xr:uid="{00000000-0004-0000-1B00-0000EC010000}"/>
    <hyperlink ref="M12" r:id="rId494" xr:uid="{00000000-0004-0000-1B00-0000ED010000}"/>
    <hyperlink ref="M515" r:id="rId495" xr:uid="{00000000-0004-0000-1B00-0000EE010000}"/>
    <hyperlink ref="M3" r:id="rId496" xr:uid="{00000000-0004-0000-1B00-0000EF010000}"/>
    <hyperlink ref="M2" r:id="rId497" xr:uid="{00000000-0004-0000-1B00-0000F0010000}"/>
    <hyperlink ref="M429" r:id="rId498" xr:uid="{00000000-0004-0000-1B00-0000F1010000}"/>
    <hyperlink ref="M518" r:id="rId499" xr:uid="{00000000-0004-0000-1B00-0000F2010000}"/>
    <hyperlink ref="M517" r:id="rId500" xr:uid="{00000000-0004-0000-1B00-0000F3010000}"/>
    <hyperlink ref="M491" r:id="rId501" xr:uid="{00000000-0004-0000-1B00-0000F4010000}"/>
    <hyperlink ref="M391" r:id="rId502" xr:uid="{00000000-0004-0000-1B00-0000F5010000}"/>
    <hyperlink ref="M63" r:id="rId503" display="mailto:twnhuang88@gmail.com" xr:uid="{00000000-0004-0000-1B00-0000F6010000}"/>
    <hyperlink ref="M924" r:id="rId504" xr:uid="{00000000-0004-0000-1B00-0000F7010000}"/>
    <hyperlink ref="M880" r:id="rId505" xr:uid="{00000000-0004-0000-1B00-0000F8010000}"/>
    <hyperlink ref="M704" r:id="rId506" xr:uid="{00000000-0004-0000-1B00-0000F9010000}"/>
    <hyperlink ref="M705" r:id="rId507" xr:uid="{00000000-0004-0000-1B00-0000FA010000}"/>
    <hyperlink ref="M74" r:id="rId508" xr:uid="{00000000-0004-0000-1B00-0000FB010000}"/>
    <hyperlink ref="M600" r:id="rId509" xr:uid="{00000000-0004-0000-1B00-0000FC010000}"/>
    <hyperlink ref="M15" r:id="rId510" xr:uid="{00000000-0004-0000-1B00-0000FD010000}"/>
    <hyperlink ref="M890" r:id="rId511" xr:uid="{00000000-0004-0000-1B00-0000FE010000}"/>
    <hyperlink ref="M815" r:id="rId512" xr:uid="{00000000-0004-0000-1B00-0000FF010000}"/>
    <hyperlink ref="M24" r:id="rId513" xr:uid="{00000000-0004-0000-1B00-000000020000}"/>
    <hyperlink ref="M25" r:id="rId514" xr:uid="{00000000-0004-0000-1B00-000001020000}"/>
    <hyperlink ref="M18" r:id="rId515" xr:uid="{00000000-0004-0000-1B00-000002020000}"/>
    <hyperlink ref="M967" r:id="rId516" xr:uid="{00000000-0004-0000-1B00-000003020000}"/>
    <hyperlink ref="M56" r:id="rId517" xr:uid="{00000000-0004-0000-1B00-000004020000}"/>
    <hyperlink ref="M5" r:id="rId518" xr:uid="{00000000-0004-0000-1B00-000005020000}"/>
    <hyperlink ref="M4" r:id="rId519" xr:uid="{00000000-0004-0000-1B00-000006020000}"/>
    <hyperlink ref="M996" r:id="rId520" xr:uid="{00000000-0004-0000-1B00-000007020000}"/>
    <hyperlink ref="M995" r:id="rId521" xr:uid="{00000000-0004-0000-1B00-000008020000}"/>
    <hyperlink ref="M935" r:id="rId522" xr:uid="{00000000-0004-0000-1B00-000009020000}"/>
    <hyperlink ref="M959" r:id="rId523" xr:uid="{00000000-0004-0000-1B00-00000A020000}"/>
    <hyperlink ref="M985" r:id="rId524" xr:uid="{00000000-0004-0000-1B00-00000B020000}"/>
    <hyperlink ref="M55" r:id="rId525" xr:uid="{00000000-0004-0000-1B00-00000C020000}"/>
    <hyperlink ref="M960" r:id="rId526" xr:uid="{00000000-0004-0000-1B00-00000D020000}"/>
    <hyperlink ref="M949" r:id="rId527" xr:uid="{00000000-0004-0000-1B00-00000E020000}"/>
    <hyperlink ref="M19" r:id="rId528" xr:uid="{00000000-0004-0000-1B00-00000F020000}"/>
    <hyperlink ref="M104" r:id="rId529" xr:uid="{00000000-0004-0000-1B00-000010020000}"/>
    <hyperlink ref="M1320" r:id="rId530" xr:uid="{00000000-0004-0000-1B00-000011020000}"/>
    <hyperlink ref="M31" r:id="rId531" display="mailto:mhmtr@juno.com" xr:uid="{00000000-0004-0000-1B00-000012020000}"/>
    <hyperlink ref="M30" r:id="rId532" display="mailto:mhmtr@juno.com" xr:uid="{00000000-0004-0000-1B00-000013020000}"/>
    <hyperlink ref="M1336" r:id="rId533" xr:uid="{00000000-0004-0000-1B00-000014020000}"/>
    <hyperlink ref="M40" r:id="rId534" xr:uid="{00000000-0004-0000-1B00-000015020000}"/>
    <hyperlink ref="M1272" r:id="rId535" xr:uid="{00000000-0004-0000-1B00-000016020000}"/>
    <hyperlink ref="M1139" r:id="rId536" xr:uid="{00000000-0004-0000-1B00-000017020000}"/>
    <hyperlink ref="M1235" r:id="rId537" xr:uid="{00000000-0004-0000-1B00-000018020000}"/>
    <hyperlink ref="M1236" r:id="rId538" xr:uid="{00000000-0004-0000-1B00-000019020000}"/>
    <hyperlink ref="M105" r:id="rId539" xr:uid="{00000000-0004-0000-1B00-00001A020000}"/>
    <hyperlink ref="M1339" r:id="rId540" xr:uid="{00000000-0004-0000-1B00-00001B020000}"/>
    <hyperlink ref="M1225" r:id="rId541" xr:uid="{00000000-0004-0000-1B00-00001C020000}"/>
    <hyperlink ref="M61" r:id="rId542" xr:uid="{00000000-0004-0000-1B00-00001D020000}"/>
    <hyperlink ref="M1224" r:id="rId543" xr:uid="{00000000-0004-0000-1B00-00001E020000}"/>
    <hyperlink ref="M1200" r:id="rId544" xr:uid="{00000000-0004-0000-1B00-00001F020000}"/>
    <hyperlink ref="M1231" r:id="rId545" xr:uid="{00000000-0004-0000-1B00-000020020000}"/>
    <hyperlink ref="M6" r:id="rId546" xr:uid="{00000000-0004-0000-1B00-000021020000}"/>
    <hyperlink ref="M1334" r:id="rId547" xr:uid="{00000000-0004-0000-1B00-000022020000}"/>
    <hyperlink ref="M1425" r:id="rId548" xr:uid="{00000000-0004-0000-1B00-000023020000}"/>
    <hyperlink ref="M1444" r:id="rId549" xr:uid="{00000000-0004-0000-1B00-000024020000}"/>
    <hyperlink ref="M1426" r:id="rId550" xr:uid="{00000000-0004-0000-1B00-000025020000}"/>
    <hyperlink ref="M1427" r:id="rId551" xr:uid="{00000000-0004-0000-1B00-000026020000}"/>
    <hyperlink ref="M49" r:id="rId552" xr:uid="{00000000-0004-0000-1B00-000027020000}"/>
    <hyperlink ref="M50" r:id="rId553" xr:uid="{00000000-0004-0000-1B00-000028020000}"/>
    <hyperlink ref="M7" r:id="rId554" xr:uid="{00000000-0004-0000-1B00-000029020000}"/>
    <hyperlink ref="M1401" r:id="rId555" xr:uid="{00000000-0004-0000-1B00-00002A020000}"/>
    <hyperlink ref="M1346" r:id="rId556" xr:uid="{00000000-0004-0000-1B00-00002B020000}"/>
    <hyperlink ref="M328" r:id="rId557" xr:uid="{00000000-0004-0000-1B00-00002C020000}"/>
    <hyperlink ref="M380" r:id="rId558" xr:uid="{00000000-0004-0000-1B00-00002D020000}"/>
    <hyperlink ref="M1282" r:id="rId559" xr:uid="{00000000-0004-0000-1B00-00002E020000}"/>
    <hyperlink ref="M554" r:id="rId560" xr:uid="{00000000-0004-0000-1B00-00002F020000}"/>
    <hyperlink ref="M734" r:id="rId561" xr:uid="{00000000-0004-0000-1B00-000030020000}"/>
    <hyperlink ref="M895" r:id="rId562" xr:uid="{00000000-0004-0000-1B00-000031020000}"/>
    <hyperlink ref="M735" r:id="rId563" xr:uid="{00000000-0004-0000-1B00-000032020000}"/>
    <hyperlink ref="M14" r:id="rId564" xr:uid="{00000000-0004-0000-1B00-000033020000}"/>
    <hyperlink ref="M1283" r:id="rId565" xr:uid="{00000000-0004-0000-1B00-000034020000}"/>
    <hyperlink ref="M824" r:id="rId566" xr:uid="{00000000-0004-0000-1B00-000035020000}"/>
    <hyperlink ref="M212" r:id="rId567" xr:uid="{00000000-0004-0000-1B00-000036020000}"/>
    <hyperlink ref="M211" r:id="rId568" xr:uid="{00000000-0004-0000-1B00-000037020000}"/>
    <hyperlink ref="M10" r:id="rId569" xr:uid="{00000000-0004-0000-1B00-000038020000}"/>
    <hyperlink ref="M11" r:id="rId570" xr:uid="{00000000-0004-0000-1B00-000039020000}"/>
    <hyperlink ref="M877" r:id="rId571" xr:uid="{00000000-0004-0000-1B00-00003A020000}"/>
    <hyperlink ref="M1074" r:id="rId572" xr:uid="{00000000-0004-0000-1B00-00003B020000}"/>
    <hyperlink ref="M1075" r:id="rId573" xr:uid="{00000000-0004-0000-1B00-00003C020000}"/>
    <hyperlink ref="M1387" r:id="rId574" xr:uid="{00000000-0004-0000-1B00-00003D020000}"/>
    <hyperlink ref="M722" r:id="rId575" xr:uid="{00000000-0004-0000-1B00-00003E020000}"/>
    <hyperlink ref="M577" r:id="rId576" xr:uid="{00000000-0004-0000-1B00-00003F020000}"/>
    <hyperlink ref="M1099" r:id="rId577" display="billpullen@fastmail.com" xr:uid="{00000000-0004-0000-1B00-000040020000}"/>
    <hyperlink ref="M1241" r:id="rId578" xr:uid="{00000000-0004-0000-1B00-000041020000}"/>
    <hyperlink ref="M1412" r:id="rId579" xr:uid="{00000000-0004-0000-1B00-000042020000}"/>
    <hyperlink ref="M1052" r:id="rId580" xr:uid="{00000000-0004-0000-1B00-000043020000}"/>
    <hyperlink ref="M602" r:id="rId581" display="halhol2@netzero.net" xr:uid="{00000000-0004-0000-1B00-000044020000}"/>
    <hyperlink ref="M286" r:id="rId582" xr:uid="{00000000-0004-0000-1B00-000045020000}"/>
    <hyperlink ref="M568" r:id="rId583" xr:uid="{00000000-0004-0000-1B00-000046020000}"/>
    <hyperlink ref="M569" r:id="rId584" xr:uid="{00000000-0004-0000-1B00-000047020000}"/>
    <hyperlink ref="M379" r:id="rId585" xr:uid="{00000000-0004-0000-1B00-000048020000}"/>
    <hyperlink ref="M34" r:id="rId586" xr:uid="{00000000-0004-0000-1B00-000049020000}"/>
    <hyperlink ref="M35" r:id="rId587" xr:uid="{00000000-0004-0000-1B00-00004A020000}"/>
    <hyperlink ref="M21" r:id="rId588" xr:uid="{00000000-0004-0000-1B00-00004B020000}"/>
    <hyperlink ref="M448" r:id="rId589" xr:uid="{00000000-0004-0000-1B00-00004C020000}"/>
    <hyperlink ref="M1295" r:id="rId590" display="mailto:karenmsward@gmail.com" xr:uid="{00000000-0004-0000-1B00-00004D020000}"/>
    <hyperlink ref="M331" r:id="rId591" xr:uid="{00000000-0004-0000-1B00-00004E020000}"/>
    <hyperlink ref="M1216" r:id="rId592" display="mailto:vcshaker@msn.com" xr:uid="{00000000-0004-0000-1B00-00004F020000}"/>
    <hyperlink ref="M1367" r:id="rId593" xr:uid="{00000000-0004-0000-1B00-000050020000}"/>
    <hyperlink ref="M827" r:id="rId594" xr:uid="{00000000-0004-0000-1B00-000051020000}"/>
    <hyperlink ref="M828" r:id="rId595" xr:uid="{00000000-0004-0000-1B00-000052020000}"/>
    <hyperlink ref="M51" r:id="rId596" xr:uid="{00000000-0004-0000-1B00-000053020000}"/>
    <hyperlink ref="M52" r:id="rId597" xr:uid="{00000000-0004-0000-1B00-000054020000}"/>
  </hyperlinks>
  <printOptions gridLines="1"/>
  <pageMargins left="0.25" right="0.25" top="0.5" bottom="0.25" header="0.25" footer="0"/>
  <pageSetup orientation="landscape" horizontalDpi="300" verticalDpi="300" r:id="rId598"/>
  <headerFooter alignWithMargins="0">
    <oddHeader>&amp;L&amp;D&amp;CMembership 2018-19&amp;R&amp;P of &amp;N</oddHeader>
  </headerFooter>
  <legacyDrawing r:id="rId599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46"/>
  <sheetViews>
    <sheetView workbookViewId="0"/>
  </sheetViews>
  <sheetFormatPr defaultRowHeight="13.2" x14ac:dyDescent="0.25"/>
  <sheetData>
    <row r="1" spans="1:3" x14ac:dyDescent="0.25">
      <c r="A1" t="s">
        <v>5539</v>
      </c>
      <c r="B1" t="s">
        <v>5540</v>
      </c>
      <c r="C1" t="s">
        <v>5541</v>
      </c>
    </row>
    <row r="2" spans="1:3" x14ac:dyDescent="0.25">
      <c r="A2" t="s">
        <v>3471</v>
      </c>
      <c r="B2" t="s">
        <v>3447</v>
      </c>
      <c r="C2" t="s">
        <v>4712</v>
      </c>
    </row>
    <row r="3" spans="1:3" x14ac:dyDescent="0.25">
      <c r="A3" t="s">
        <v>5535</v>
      </c>
      <c r="B3" t="s">
        <v>5536</v>
      </c>
    </row>
    <row r="4" spans="1:3" x14ac:dyDescent="0.25">
      <c r="A4" t="s">
        <v>1031</v>
      </c>
      <c r="B4" t="s">
        <v>4535</v>
      </c>
    </row>
    <row r="5" spans="1:3" x14ac:dyDescent="0.25">
      <c r="A5" t="s">
        <v>5538</v>
      </c>
      <c r="B5" t="s">
        <v>5537</v>
      </c>
    </row>
    <row r="6" spans="1:3" x14ac:dyDescent="0.25">
      <c r="A6" t="s">
        <v>1639</v>
      </c>
      <c r="B6" t="s">
        <v>4662</v>
      </c>
    </row>
    <row r="7" spans="1:3" x14ac:dyDescent="0.25">
      <c r="A7" t="s">
        <v>317</v>
      </c>
      <c r="B7" t="s">
        <v>316</v>
      </c>
    </row>
    <row r="8" spans="1:3" x14ac:dyDescent="0.25">
      <c r="A8" t="s">
        <v>5542</v>
      </c>
      <c r="B8" t="s">
        <v>5543</v>
      </c>
    </row>
    <row r="9" spans="1:3" x14ac:dyDescent="0.25">
      <c r="A9" t="s">
        <v>5544</v>
      </c>
      <c r="B9" t="s">
        <v>440</v>
      </c>
      <c r="C9" t="s">
        <v>4712</v>
      </c>
    </row>
    <row r="10" spans="1:3" x14ac:dyDescent="0.25">
      <c r="A10" t="s">
        <v>5545</v>
      </c>
      <c r="B10" t="s">
        <v>2123</v>
      </c>
      <c r="C10" t="s">
        <v>4712</v>
      </c>
    </row>
    <row r="11" spans="1:3" x14ac:dyDescent="0.25">
      <c r="A11" t="s">
        <v>5546</v>
      </c>
      <c r="B11" t="s">
        <v>5547</v>
      </c>
    </row>
    <row r="12" spans="1:3" x14ac:dyDescent="0.25">
      <c r="A12" t="s">
        <v>5548</v>
      </c>
      <c r="B12" t="s">
        <v>5521</v>
      </c>
      <c r="C12" t="s">
        <v>4712</v>
      </c>
    </row>
    <row r="13" spans="1:3" x14ac:dyDescent="0.25">
      <c r="A13" t="s">
        <v>4682</v>
      </c>
    </row>
    <row r="14" spans="1:3" x14ac:dyDescent="0.25">
      <c r="A14" t="s">
        <v>5549</v>
      </c>
      <c r="B14" t="s">
        <v>3286</v>
      </c>
    </row>
    <row r="15" spans="1:3" x14ac:dyDescent="0.25">
      <c r="A15" t="s">
        <v>5550</v>
      </c>
      <c r="B15" t="s">
        <v>1521</v>
      </c>
      <c r="C15" t="s">
        <v>4712</v>
      </c>
    </row>
    <row r="16" spans="1:3" x14ac:dyDescent="0.25">
      <c r="A16" t="s">
        <v>4578</v>
      </c>
      <c r="B16" t="s">
        <v>1393</v>
      </c>
      <c r="C16" t="s">
        <v>4712</v>
      </c>
    </row>
    <row r="17" spans="1:3" x14ac:dyDescent="0.25">
      <c r="A17" t="s">
        <v>3881</v>
      </c>
      <c r="B17" t="s">
        <v>4024</v>
      </c>
      <c r="C17" t="s">
        <v>4712</v>
      </c>
    </row>
    <row r="18" spans="1:3" x14ac:dyDescent="0.25">
      <c r="A18" t="s">
        <v>403</v>
      </c>
      <c r="B18" t="s">
        <v>5551</v>
      </c>
    </row>
    <row r="19" spans="1:3" x14ac:dyDescent="0.25">
      <c r="A19" t="s">
        <v>2447</v>
      </c>
      <c r="B19" t="s">
        <v>918</v>
      </c>
      <c r="C19" t="s">
        <v>4712</v>
      </c>
    </row>
    <row r="20" spans="1:3" x14ac:dyDescent="0.25">
      <c r="A20" t="s">
        <v>4309</v>
      </c>
      <c r="B20" t="s">
        <v>3379</v>
      </c>
      <c r="C20" t="s">
        <v>4712</v>
      </c>
    </row>
    <row r="21" spans="1:3" x14ac:dyDescent="0.25">
      <c r="A21" t="s">
        <v>4309</v>
      </c>
      <c r="B21" t="s">
        <v>330</v>
      </c>
      <c r="C21" t="s">
        <v>4712</v>
      </c>
    </row>
    <row r="22" spans="1:3" x14ac:dyDescent="0.25">
      <c r="A22" t="s">
        <v>1387</v>
      </c>
      <c r="B22" t="s">
        <v>826</v>
      </c>
      <c r="C22" t="s">
        <v>4712</v>
      </c>
    </row>
    <row r="23" spans="1:3" x14ac:dyDescent="0.25">
      <c r="A23" t="s">
        <v>5552</v>
      </c>
      <c r="B23" t="s">
        <v>5496</v>
      </c>
      <c r="C23" t="s">
        <v>4712</v>
      </c>
    </row>
    <row r="24" spans="1:3" x14ac:dyDescent="0.25">
      <c r="A24" t="s">
        <v>2079</v>
      </c>
      <c r="B24" t="s">
        <v>2078</v>
      </c>
      <c r="C24" t="s">
        <v>4712</v>
      </c>
    </row>
    <row r="25" spans="1:3" x14ac:dyDescent="0.25">
      <c r="A25" t="s">
        <v>436</v>
      </c>
      <c r="B25" t="s">
        <v>435</v>
      </c>
      <c r="C25" t="s">
        <v>4712</v>
      </c>
    </row>
    <row r="26" spans="1:3" x14ac:dyDescent="0.25">
      <c r="A26" t="s">
        <v>4427</v>
      </c>
      <c r="B26" t="s">
        <v>4013</v>
      </c>
      <c r="C26" t="s">
        <v>4712</v>
      </c>
    </row>
    <row r="27" spans="1:3" x14ac:dyDescent="0.25">
      <c r="A27" t="s">
        <v>5553</v>
      </c>
      <c r="B27" t="s">
        <v>2445</v>
      </c>
      <c r="C27" t="s">
        <v>4712</v>
      </c>
    </row>
    <row r="28" spans="1:3" x14ac:dyDescent="0.25">
      <c r="A28" t="s">
        <v>2829</v>
      </c>
      <c r="B28" t="s">
        <v>3323</v>
      </c>
      <c r="C28" t="s">
        <v>4712</v>
      </c>
    </row>
    <row r="29" spans="1:3" x14ac:dyDescent="0.25">
      <c r="A29" t="s">
        <v>3326</v>
      </c>
      <c r="B29" t="s">
        <v>3323</v>
      </c>
      <c r="C29" t="s">
        <v>4712</v>
      </c>
    </row>
    <row r="30" spans="1:3" x14ac:dyDescent="0.25">
      <c r="A30" t="s">
        <v>1506</v>
      </c>
      <c r="B30" t="s">
        <v>3323</v>
      </c>
      <c r="C30" t="s">
        <v>4712</v>
      </c>
    </row>
    <row r="31" spans="1:3" x14ac:dyDescent="0.25">
      <c r="A31" t="s">
        <v>1639</v>
      </c>
      <c r="B31" t="s">
        <v>5491</v>
      </c>
    </row>
    <row r="32" spans="1:3" x14ac:dyDescent="0.25">
      <c r="A32" t="s">
        <v>2451</v>
      </c>
      <c r="B32" t="s">
        <v>5491</v>
      </c>
    </row>
    <row r="33" spans="1:5" x14ac:dyDescent="0.25">
      <c r="A33" t="s">
        <v>4642</v>
      </c>
      <c r="B33" t="s">
        <v>5554</v>
      </c>
      <c r="C33" t="s">
        <v>4712</v>
      </c>
    </row>
    <row r="34" spans="1:5" x14ac:dyDescent="0.25">
      <c r="A34" t="s">
        <v>5555</v>
      </c>
      <c r="B34" t="s">
        <v>275</v>
      </c>
      <c r="C34" t="s">
        <v>4712</v>
      </c>
    </row>
    <row r="35" spans="1:5" x14ac:dyDescent="0.25">
      <c r="A35" t="s">
        <v>5516</v>
      </c>
      <c r="B35" t="s">
        <v>5515</v>
      </c>
      <c r="C35" t="s">
        <v>4712</v>
      </c>
    </row>
    <row r="36" spans="1:5" x14ac:dyDescent="0.25">
      <c r="A36" t="s">
        <v>2008</v>
      </c>
      <c r="B36" t="s">
        <v>1755</v>
      </c>
      <c r="C36" t="s">
        <v>4712</v>
      </c>
    </row>
    <row r="37" spans="1:5" x14ac:dyDescent="0.25">
      <c r="A37" t="s">
        <v>563</v>
      </c>
      <c r="B37" t="s">
        <v>1755</v>
      </c>
      <c r="C37" t="s">
        <v>4712</v>
      </c>
    </row>
    <row r="38" spans="1:5" x14ac:dyDescent="0.25">
      <c r="A38" t="s">
        <v>1159</v>
      </c>
      <c r="B38" t="s">
        <v>1158</v>
      </c>
      <c r="C38" t="s">
        <v>4712</v>
      </c>
      <c r="D38" t="s">
        <v>5336</v>
      </c>
      <c r="E38" t="s">
        <v>5562</v>
      </c>
    </row>
    <row r="39" spans="1:5" x14ac:dyDescent="0.25">
      <c r="A39" t="s">
        <v>348</v>
      </c>
      <c r="B39" t="s">
        <v>5563</v>
      </c>
      <c r="C39" t="s">
        <v>4712</v>
      </c>
      <c r="D39" t="s">
        <v>5336</v>
      </c>
    </row>
    <row r="40" spans="1:5" x14ac:dyDescent="0.25">
      <c r="A40" t="s">
        <v>3178</v>
      </c>
      <c r="B40" t="s">
        <v>3213</v>
      </c>
      <c r="C40" t="s">
        <v>4712</v>
      </c>
      <c r="D40" t="s">
        <v>5336</v>
      </c>
      <c r="E40" t="s">
        <v>5564</v>
      </c>
    </row>
    <row r="41" spans="1:5" x14ac:dyDescent="0.25">
      <c r="A41" t="s">
        <v>2040</v>
      </c>
      <c r="B41" t="s">
        <v>3822</v>
      </c>
      <c r="C41" t="s">
        <v>4712</v>
      </c>
      <c r="D41" t="s">
        <v>5336</v>
      </c>
      <c r="E41" t="s">
        <v>5565</v>
      </c>
    </row>
    <row r="42" spans="1:5" x14ac:dyDescent="0.25">
      <c r="A42" t="s">
        <v>84</v>
      </c>
      <c r="B42" t="s">
        <v>83</v>
      </c>
      <c r="C42" t="s">
        <v>4712</v>
      </c>
    </row>
    <row r="43" spans="1:5" x14ac:dyDescent="0.25">
      <c r="A43" t="s">
        <v>5566</v>
      </c>
      <c r="B43" t="s">
        <v>925</v>
      </c>
      <c r="C43" t="s">
        <v>4712</v>
      </c>
    </row>
    <row r="44" spans="1:5" x14ac:dyDescent="0.25">
      <c r="A44" t="s">
        <v>5357</v>
      </c>
      <c r="B44" t="s">
        <v>3053</v>
      </c>
      <c r="C44" t="s">
        <v>4712</v>
      </c>
    </row>
    <row r="45" spans="1:5" x14ac:dyDescent="0.25">
      <c r="A45" t="s">
        <v>3351</v>
      </c>
      <c r="B45" t="s">
        <v>5567</v>
      </c>
      <c r="C45" t="s">
        <v>4712</v>
      </c>
    </row>
    <row r="46" spans="1:5" x14ac:dyDescent="0.25">
      <c r="A46" t="s">
        <v>4309</v>
      </c>
      <c r="B46" t="s">
        <v>5567</v>
      </c>
      <c r="C46" t="s">
        <v>4712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R1825"/>
  <sheetViews>
    <sheetView tabSelected="1" topLeftCell="C1" zoomScaleNormal="100" workbookViewId="0">
      <pane xSplit="19092" ySplit="864" topLeftCell="FI13" activePane="bottomLeft"/>
      <selection activeCell="H170" sqref="H170"/>
      <selection pane="topRight" activeCell="H1" sqref="H1"/>
      <selection pane="bottomLeft" activeCell="I28" sqref="I28"/>
      <selection pane="bottomRight" activeCell="FI196" sqref="FI196"/>
    </sheetView>
  </sheetViews>
  <sheetFormatPr defaultRowHeight="15" x14ac:dyDescent="0.25"/>
  <cols>
    <col min="1" max="1" width="6.33203125" customWidth="1"/>
    <col min="2" max="3" width="9.5546875" style="2" customWidth="1"/>
    <col min="4" max="4" width="5.44140625" style="2" customWidth="1"/>
    <col min="5" max="5" width="4.6640625" customWidth="1"/>
    <col min="6" max="6" width="2" customWidth="1"/>
    <col min="7" max="7" width="3.44140625" customWidth="1"/>
    <col min="8" max="8" width="14.6640625" customWidth="1"/>
    <col min="9" max="9" width="16.109375" customWidth="1"/>
    <col min="10" max="10" width="15.6640625" customWidth="1"/>
    <col min="11" max="11" width="26.6640625" style="18" customWidth="1"/>
    <col min="12" max="12" width="28.33203125" customWidth="1"/>
    <col min="13" max="13" width="4.88671875" customWidth="1"/>
    <col min="14" max="14" width="5" customWidth="1"/>
    <col min="15" max="15" width="8.5546875" customWidth="1"/>
    <col min="16" max="16" width="0" hidden="1" customWidth="1"/>
    <col min="17" max="17" width="12.109375" bestFit="1" customWidth="1"/>
    <col min="18" max="19" width="10.33203125" hidden="1" customWidth="1"/>
    <col min="20" max="20" width="10.109375" hidden="1" customWidth="1"/>
    <col min="21" max="22" width="8.88671875" hidden="1" customWidth="1"/>
    <col min="23" max="23" width="10.109375" hidden="1" customWidth="1"/>
    <col min="24" max="24" width="3.5546875" hidden="1" customWidth="1"/>
    <col min="25" max="25" width="4.109375" hidden="1" customWidth="1"/>
    <col min="26" max="26" width="0" hidden="1" customWidth="1"/>
    <col min="28" max="30" width="0" hidden="1" customWidth="1"/>
    <col min="31" max="31" width="11.44140625" hidden="1" customWidth="1"/>
    <col min="32" max="32" width="11.6640625" hidden="1" customWidth="1"/>
    <col min="33" max="33" width="10.21875" hidden="1" customWidth="1"/>
    <col min="34" max="34" width="9.44140625" hidden="1" customWidth="1"/>
    <col min="35" max="35" width="8.88671875" hidden="1" customWidth="1"/>
    <col min="36" max="36" width="9.44140625" hidden="1" customWidth="1"/>
    <col min="37" max="37" width="9.6640625" hidden="1" customWidth="1"/>
    <col min="38" max="38" width="9.44140625" hidden="1" customWidth="1"/>
    <col min="39" max="52" width="8.88671875" hidden="1" customWidth="1"/>
    <col min="53" max="101" width="0" hidden="1" customWidth="1"/>
    <col min="102" max="102" width="10.109375" hidden="1" customWidth="1"/>
    <col min="103" max="103" width="12.109375" hidden="1" customWidth="1"/>
    <col min="104" max="104" width="0" hidden="1" customWidth="1"/>
    <col min="105" max="105" width="9.6640625" hidden="1" customWidth="1"/>
    <col min="106" max="106" width="10.33203125" hidden="1" customWidth="1"/>
    <col min="107" max="108" width="0" hidden="1" customWidth="1"/>
    <col min="109" max="109" width="9.5546875" hidden="1" customWidth="1"/>
    <col min="110" max="110" width="9.6640625" hidden="1" customWidth="1"/>
    <col min="111" max="111" width="10.109375" hidden="1" customWidth="1"/>
    <col min="112" max="117" width="0" hidden="1" customWidth="1"/>
    <col min="118" max="118" width="8.88671875" hidden="1" customWidth="1"/>
    <col min="119" max="125" width="0" hidden="1" customWidth="1"/>
    <col min="126" max="126" width="6.33203125" hidden="1" customWidth="1"/>
    <col min="127" max="127" width="9.21875" hidden="1" customWidth="1"/>
    <col min="128" max="128" width="0" hidden="1" customWidth="1"/>
    <col min="129" max="129" width="11.109375" hidden="1" customWidth="1"/>
    <col min="130" max="130" width="9.5546875" hidden="1" customWidth="1"/>
    <col min="131" max="131" width="0" hidden="1" customWidth="1"/>
    <col min="132" max="132" width="9.77734375" hidden="1" customWidth="1"/>
    <col min="133" max="133" width="9.6640625" customWidth="1"/>
    <col min="134" max="134" width="10.88671875" hidden="1" customWidth="1"/>
    <col min="135" max="135" width="7.44140625" hidden="1" customWidth="1"/>
    <col min="136" max="152" width="0" hidden="1" customWidth="1"/>
    <col min="153" max="153" width="9.88671875" customWidth="1"/>
    <col min="154" max="154" width="9.6640625" bestFit="1" customWidth="1"/>
    <col min="156" max="156" width="9.77734375" customWidth="1"/>
    <col min="157" max="157" width="9.5546875" customWidth="1"/>
    <col min="158" max="158" width="10" customWidth="1"/>
  </cols>
  <sheetData>
    <row r="1" spans="1:174" s="1" customFormat="1" x14ac:dyDescent="0.25">
      <c r="A1" s="1" t="s">
        <v>5839</v>
      </c>
      <c r="B1" s="2" t="s">
        <v>5838</v>
      </c>
      <c r="C1" s="2" t="s">
        <v>5718</v>
      </c>
      <c r="D1" s="2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4910</v>
      </c>
      <c r="R1" s="1" t="s">
        <v>3356</v>
      </c>
      <c r="T1" s="1" t="s">
        <v>4486</v>
      </c>
      <c r="U1" s="1" t="s">
        <v>4487</v>
      </c>
      <c r="V1" s="1" t="s">
        <v>477</v>
      </c>
      <c r="W1" s="1" t="s">
        <v>478</v>
      </c>
      <c r="X1" s="1" t="s">
        <v>479</v>
      </c>
      <c r="Y1" s="1" t="s">
        <v>3643</v>
      </c>
      <c r="Z1" s="1" t="s">
        <v>5122</v>
      </c>
      <c r="AA1" s="2" t="s">
        <v>5245</v>
      </c>
      <c r="AB1" s="3" t="s">
        <v>4010</v>
      </c>
      <c r="AC1" s="3" t="s">
        <v>5534</v>
      </c>
      <c r="AD1" s="1" t="s">
        <v>3987</v>
      </c>
      <c r="AE1" s="2">
        <v>43041</v>
      </c>
      <c r="AF1" s="2">
        <v>43048</v>
      </c>
      <c r="AG1" s="2">
        <v>43055</v>
      </c>
      <c r="AH1" s="2">
        <v>43069</v>
      </c>
      <c r="AI1" s="2">
        <v>43076</v>
      </c>
      <c r="AJ1" s="2">
        <v>43083</v>
      </c>
      <c r="AK1" s="2">
        <v>43090</v>
      </c>
      <c r="AL1" s="2">
        <v>43097</v>
      </c>
      <c r="AM1" s="2">
        <v>43104</v>
      </c>
      <c r="AN1" s="2">
        <v>43111</v>
      </c>
      <c r="AO1" s="2">
        <v>43118</v>
      </c>
      <c r="AP1" s="2">
        <v>43125</v>
      </c>
      <c r="AQ1" s="2">
        <v>43132</v>
      </c>
      <c r="AR1" s="2">
        <v>43139</v>
      </c>
      <c r="AS1" s="2">
        <v>43146</v>
      </c>
      <c r="AT1" s="2">
        <v>43153</v>
      </c>
      <c r="AU1" s="2">
        <v>43160</v>
      </c>
      <c r="AV1" s="2">
        <v>43167</v>
      </c>
      <c r="AW1" s="2">
        <v>43174</v>
      </c>
      <c r="AX1" s="2">
        <v>43181</v>
      </c>
      <c r="AY1" s="2">
        <v>43188</v>
      </c>
      <c r="AZ1" s="2">
        <v>43195</v>
      </c>
      <c r="BA1" s="1" t="s">
        <v>1442</v>
      </c>
      <c r="BB1" s="1" t="s">
        <v>5123</v>
      </c>
      <c r="BC1" s="1" t="s">
        <v>5124</v>
      </c>
      <c r="BD1" s="1" t="s">
        <v>5125</v>
      </c>
      <c r="BE1" s="1" t="s">
        <v>5126</v>
      </c>
      <c r="BF1" s="1" t="s">
        <v>5127</v>
      </c>
      <c r="BG1" s="1" t="s">
        <v>5128</v>
      </c>
      <c r="BH1" s="1" t="s">
        <v>5129</v>
      </c>
      <c r="BI1" s="1" t="s">
        <v>5130</v>
      </c>
      <c r="BJ1" s="1" t="s">
        <v>728</v>
      </c>
      <c r="BK1" s="1" t="s">
        <v>5131</v>
      </c>
      <c r="BL1" s="1" t="s">
        <v>5132</v>
      </c>
      <c r="BM1" s="1" t="s">
        <v>5133</v>
      </c>
      <c r="BN1" s="1" t="s">
        <v>5134</v>
      </c>
      <c r="BO1" s="1" t="s">
        <v>5135</v>
      </c>
      <c r="BP1" s="1" t="s">
        <v>5136</v>
      </c>
      <c r="BQ1" s="1" t="s">
        <v>5137</v>
      </c>
      <c r="BR1" s="1" t="s">
        <v>5138</v>
      </c>
      <c r="BS1" s="1" t="s">
        <v>5139</v>
      </c>
      <c r="BT1" s="1" t="s">
        <v>5140</v>
      </c>
      <c r="BU1" s="1" t="s">
        <v>5141</v>
      </c>
      <c r="BV1" s="1" t="s">
        <v>5142</v>
      </c>
      <c r="BW1" s="1" t="s">
        <v>5143</v>
      </c>
      <c r="BX1" s="1" t="s">
        <v>5144</v>
      </c>
      <c r="BY1" s="1" t="s">
        <v>5145</v>
      </c>
      <c r="BZ1" s="1" t="s">
        <v>5146</v>
      </c>
      <c r="CA1" s="1" t="s">
        <v>4703</v>
      </c>
      <c r="CB1" s="1" t="s">
        <v>4704</v>
      </c>
      <c r="CC1" s="1" t="s">
        <v>4705</v>
      </c>
      <c r="CD1" s="1" t="s">
        <v>4706</v>
      </c>
      <c r="CE1" s="1" t="s">
        <v>4707</v>
      </c>
      <c r="CF1" s="1" t="s">
        <v>4708</v>
      </c>
      <c r="CG1" s="1" t="s">
        <v>4709</v>
      </c>
      <c r="CH1" s="1" t="s">
        <v>4710</v>
      </c>
      <c r="CI1" s="1" t="s">
        <v>4711</v>
      </c>
      <c r="CX1" s="1" t="s">
        <v>5406</v>
      </c>
      <c r="CY1" s="2">
        <v>44861</v>
      </c>
      <c r="CZ1" s="2">
        <v>44868</v>
      </c>
      <c r="DA1" s="2">
        <v>44875</v>
      </c>
      <c r="DB1" s="2">
        <v>44882</v>
      </c>
      <c r="DC1" s="2">
        <v>44896</v>
      </c>
      <c r="DD1" s="2">
        <v>44903</v>
      </c>
      <c r="DE1" s="2">
        <v>44910</v>
      </c>
      <c r="DF1" s="2">
        <v>44917</v>
      </c>
      <c r="DG1" s="2">
        <v>44924</v>
      </c>
      <c r="DH1" s="2">
        <v>44931</v>
      </c>
      <c r="DI1" s="2">
        <v>44938</v>
      </c>
      <c r="DJ1" s="2">
        <v>44945</v>
      </c>
      <c r="DK1" s="2">
        <v>44952</v>
      </c>
      <c r="DL1" s="2">
        <v>44959</v>
      </c>
      <c r="DM1" s="2">
        <v>44966</v>
      </c>
      <c r="DN1" s="2">
        <v>44973</v>
      </c>
      <c r="DO1" s="2">
        <v>44980</v>
      </c>
      <c r="DP1" s="2">
        <v>44987</v>
      </c>
      <c r="DQ1" s="2">
        <v>44994</v>
      </c>
      <c r="DR1" s="2">
        <v>45001</v>
      </c>
      <c r="DS1" s="2">
        <v>45008</v>
      </c>
      <c r="DT1" s="2">
        <v>45015</v>
      </c>
      <c r="DU1" s="2">
        <v>45022</v>
      </c>
      <c r="DV1" s="1" t="s">
        <v>1442</v>
      </c>
      <c r="DW1" s="2">
        <v>45232</v>
      </c>
      <c r="DX1" s="2">
        <v>45239</v>
      </c>
      <c r="DY1" s="2">
        <v>45246</v>
      </c>
      <c r="DZ1" s="2">
        <v>45260</v>
      </c>
      <c r="EA1" s="2">
        <v>45267</v>
      </c>
      <c r="EB1" s="2">
        <v>45274</v>
      </c>
      <c r="EC1" s="2">
        <v>45281</v>
      </c>
      <c r="ED1" s="2">
        <v>45288</v>
      </c>
      <c r="EE1" s="2">
        <v>45295</v>
      </c>
      <c r="EF1" s="2">
        <v>45302</v>
      </c>
      <c r="EG1" s="2">
        <v>45309</v>
      </c>
      <c r="EH1" s="2">
        <v>45316</v>
      </c>
      <c r="EI1" s="2">
        <v>45323</v>
      </c>
      <c r="EJ1" s="2">
        <v>45330</v>
      </c>
      <c r="EK1" s="2">
        <v>45337</v>
      </c>
      <c r="EL1" s="2">
        <v>45344</v>
      </c>
      <c r="EM1" s="2">
        <v>45351</v>
      </c>
      <c r="EN1" s="2">
        <v>45358</v>
      </c>
      <c r="EO1" s="2">
        <v>45365</v>
      </c>
      <c r="EP1" s="2">
        <v>45372</v>
      </c>
      <c r="EQ1" s="2">
        <v>45379</v>
      </c>
      <c r="ER1" s="2">
        <v>45386</v>
      </c>
      <c r="ES1" s="2">
        <v>45393</v>
      </c>
      <c r="ET1" s="2">
        <v>45400</v>
      </c>
      <c r="EU1" s="2">
        <v>45407</v>
      </c>
      <c r="EV1" s="2" t="s">
        <v>1442</v>
      </c>
      <c r="EW1" s="2">
        <v>45610</v>
      </c>
      <c r="EX1" s="2">
        <v>45617</v>
      </c>
      <c r="EY1" s="2">
        <v>45631</v>
      </c>
      <c r="EZ1" s="2">
        <v>45638</v>
      </c>
      <c r="FA1" s="2">
        <v>45645</v>
      </c>
      <c r="FB1" s="2">
        <v>45652</v>
      </c>
      <c r="FC1" s="2">
        <v>45659</v>
      </c>
      <c r="FD1" s="2">
        <v>45666</v>
      </c>
      <c r="FE1" s="2">
        <v>45673</v>
      </c>
      <c r="FF1" s="2">
        <v>45680</v>
      </c>
      <c r="FG1" s="2">
        <v>45687</v>
      </c>
      <c r="FH1" s="2">
        <v>45694</v>
      </c>
      <c r="FI1" s="2">
        <v>45701</v>
      </c>
      <c r="FJ1" s="2">
        <v>45708</v>
      </c>
      <c r="FK1" s="2">
        <v>45715</v>
      </c>
      <c r="FL1" s="2">
        <v>45722</v>
      </c>
      <c r="FM1" s="2">
        <v>45729</v>
      </c>
      <c r="FN1" s="2">
        <v>45736</v>
      </c>
      <c r="FO1" s="2">
        <v>45743</v>
      </c>
      <c r="FP1" s="2">
        <v>45750</v>
      </c>
      <c r="FQ1" s="2">
        <v>45757</v>
      </c>
      <c r="FR1" s="1" t="s">
        <v>1442</v>
      </c>
    </row>
    <row r="2" spans="1:174" s="1" customFormat="1" x14ac:dyDescent="0.25">
      <c r="B2" s="2">
        <v>45659</v>
      </c>
      <c r="C2" s="2"/>
      <c r="D2" s="2" t="s">
        <v>4712</v>
      </c>
      <c r="G2" s="1" t="s">
        <v>3158</v>
      </c>
      <c r="H2" s="1" t="s">
        <v>5910</v>
      </c>
      <c r="I2" s="1" t="s">
        <v>3351</v>
      </c>
      <c r="J2" s="1" t="s">
        <v>5913</v>
      </c>
      <c r="K2" s="18" t="s">
        <v>5912</v>
      </c>
      <c r="L2" s="1" t="s">
        <v>5914</v>
      </c>
      <c r="M2" s="1" t="s">
        <v>488</v>
      </c>
      <c r="N2" s="1" t="s">
        <v>296</v>
      </c>
      <c r="O2" s="1">
        <v>85207</v>
      </c>
      <c r="AB2" s="3"/>
      <c r="AC2" s="3"/>
      <c r="FC2" s="1" t="s">
        <v>481</v>
      </c>
    </row>
    <row r="3" spans="1:174" s="1" customFormat="1" x14ac:dyDescent="0.25">
      <c r="B3" s="2">
        <v>45631</v>
      </c>
      <c r="C3" s="2">
        <v>45232</v>
      </c>
      <c r="D3" s="2"/>
      <c r="F3" s="1" t="s">
        <v>3162</v>
      </c>
      <c r="G3" s="1" t="s">
        <v>3158</v>
      </c>
      <c r="H3" s="1" t="s">
        <v>5410</v>
      </c>
      <c r="I3" s="1" t="s">
        <v>3351</v>
      </c>
      <c r="J3" s="1" t="s">
        <v>5415</v>
      </c>
      <c r="K3" s="4" t="s">
        <v>5416</v>
      </c>
      <c r="L3" s="1" t="s">
        <v>5417</v>
      </c>
      <c r="M3" s="1" t="s">
        <v>488</v>
      </c>
      <c r="N3" s="1" t="s">
        <v>296</v>
      </c>
      <c r="O3" s="1">
        <v>85205</v>
      </c>
      <c r="AA3" s="2"/>
      <c r="AB3" s="3"/>
      <c r="AC3" s="3"/>
      <c r="BA3" s="1">
        <f>COUNTA(AE3:AZ3)</f>
        <v>0</v>
      </c>
      <c r="CZ3" s="1" t="s">
        <v>481</v>
      </c>
      <c r="DA3" s="1" t="s">
        <v>481</v>
      </c>
      <c r="DC3" s="1" t="s">
        <v>481</v>
      </c>
      <c r="DE3" s="1" t="s">
        <v>481</v>
      </c>
      <c r="DF3" s="1" t="s">
        <v>481</v>
      </c>
      <c r="DH3" s="1" t="s">
        <v>481</v>
      </c>
      <c r="DI3" s="1" t="s">
        <v>481</v>
      </c>
      <c r="DK3" s="1" t="s">
        <v>481</v>
      </c>
      <c r="DL3" s="1" t="s">
        <v>481</v>
      </c>
      <c r="DN3" s="1" t="s">
        <v>481</v>
      </c>
      <c r="DO3" s="1" t="s">
        <v>481</v>
      </c>
      <c r="DV3" s="1">
        <f t="shared" ref="DV3:DV34" si="0">COUNTA(CY3:DU3)</f>
        <v>11</v>
      </c>
      <c r="DW3" s="1" t="s">
        <v>481</v>
      </c>
      <c r="DX3" s="1" t="s">
        <v>481</v>
      </c>
      <c r="DY3" s="1" t="s">
        <v>481</v>
      </c>
      <c r="DZ3" s="1" t="s">
        <v>481</v>
      </c>
      <c r="EV3" s="1">
        <f t="shared" ref="EV3:EV12" si="1">COUNTA(DW3:EU3)</f>
        <v>4</v>
      </c>
      <c r="EY3" s="1" t="s">
        <v>481</v>
      </c>
      <c r="EZ3" s="1" t="s">
        <v>3158</v>
      </c>
      <c r="FC3" s="1" t="s">
        <v>481</v>
      </c>
      <c r="FD3" s="1" t="s">
        <v>481</v>
      </c>
      <c r="FE3" s="1" t="s">
        <v>481</v>
      </c>
      <c r="FG3" s="1" t="s">
        <v>481</v>
      </c>
      <c r="FH3" s="1" t="s">
        <v>481</v>
      </c>
      <c r="FI3" s="1" t="s">
        <v>481</v>
      </c>
      <c r="FR3" s="1">
        <f t="shared" ref="FR3:FR45" si="2">COUNTA(EW3:FQ3)</f>
        <v>8</v>
      </c>
    </row>
    <row r="4" spans="1:174" s="1" customFormat="1" x14ac:dyDescent="0.25">
      <c r="A4" s="1" t="s">
        <v>1058</v>
      </c>
      <c r="B4" s="2">
        <v>45638</v>
      </c>
      <c r="C4" s="2">
        <v>45246</v>
      </c>
      <c r="D4" s="2"/>
      <c r="F4" s="1" t="s">
        <v>3161</v>
      </c>
      <c r="G4" s="1" t="s">
        <v>481</v>
      </c>
      <c r="H4" s="1" t="s">
        <v>651</v>
      </c>
      <c r="I4" s="1" t="s">
        <v>4151</v>
      </c>
      <c r="J4" s="1" t="s">
        <v>3931</v>
      </c>
      <c r="K4" s="18" t="s">
        <v>5028</v>
      </c>
      <c r="L4" s="1" t="s">
        <v>5299</v>
      </c>
      <c r="M4" s="1" t="s">
        <v>5031</v>
      </c>
      <c r="N4" s="1" t="s">
        <v>296</v>
      </c>
      <c r="O4" s="1">
        <v>85119</v>
      </c>
      <c r="P4" s="1" t="s">
        <v>4213</v>
      </c>
      <c r="R4" s="1">
        <v>1</v>
      </c>
      <c r="S4" s="1" t="s">
        <v>3358</v>
      </c>
      <c r="Y4" s="1" t="s">
        <v>3160</v>
      </c>
      <c r="Z4" s="1" t="s">
        <v>3161</v>
      </c>
      <c r="AA4" s="2" t="s">
        <v>5300</v>
      </c>
      <c r="AB4" s="3" t="s">
        <v>3161</v>
      </c>
      <c r="AC4" s="3"/>
      <c r="AD4" s="1" t="s">
        <v>2388</v>
      </c>
      <c r="AF4" s="1" t="s">
        <v>3158</v>
      </c>
      <c r="AG4" s="1" t="s">
        <v>3158</v>
      </c>
      <c r="AI4" s="1" t="s">
        <v>3158</v>
      </c>
      <c r="AJ4" s="1" t="s">
        <v>3158</v>
      </c>
      <c r="AK4" s="1" t="s">
        <v>3158</v>
      </c>
      <c r="AM4" s="1" t="s">
        <v>3158</v>
      </c>
      <c r="AN4" s="1" t="s">
        <v>3158</v>
      </c>
      <c r="AO4" s="1" t="s">
        <v>3158</v>
      </c>
      <c r="AP4" s="1" t="s">
        <v>3158</v>
      </c>
      <c r="AQ4" s="1" t="s">
        <v>3158</v>
      </c>
      <c r="AR4" s="1" t="s">
        <v>3158</v>
      </c>
      <c r="AS4" s="1" t="s">
        <v>3158</v>
      </c>
      <c r="AT4" s="1" t="s">
        <v>3158</v>
      </c>
      <c r="AU4" s="1" t="s">
        <v>3158</v>
      </c>
      <c r="AV4" s="1" t="s">
        <v>3158</v>
      </c>
      <c r="AW4" s="1" t="s">
        <v>3158</v>
      </c>
      <c r="AX4" s="1" t="s">
        <v>3158</v>
      </c>
      <c r="AY4" s="1" t="s">
        <v>3158</v>
      </c>
      <c r="BA4" s="1">
        <f>COUNTA(AE4:AZ4)</f>
        <v>18</v>
      </c>
      <c r="CZ4" s="1" t="s">
        <v>283</v>
      </c>
      <c r="DA4" s="1" t="s">
        <v>3158</v>
      </c>
      <c r="DB4" s="1" t="s">
        <v>3158</v>
      </c>
      <c r="DC4" s="1" t="s">
        <v>3158</v>
      </c>
      <c r="DD4" s="1" t="s">
        <v>3158</v>
      </c>
      <c r="DE4" s="1" t="s">
        <v>3158</v>
      </c>
      <c r="DF4" s="1" t="s">
        <v>3158</v>
      </c>
      <c r="DH4" s="1" t="s">
        <v>3158</v>
      </c>
      <c r="DI4" s="1" t="s">
        <v>3158</v>
      </c>
      <c r="DJ4" s="1" t="s">
        <v>481</v>
      </c>
      <c r="DK4" s="1" t="s">
        <v>3158</v>
      </c>
      <c r="DL4" s="1" t="s">
        <v>3158</v>
      </c>
      <c r="DN4" s="1" t="s">
        <v>3158</v>
      </c>
      <c r="DO4" s="1" t="s">
        <v>3158</v>
      </c>
      <c r="DV4" s="1">
        <f t="shared" si="0"/>
        <v>14</v>
      </c>
      <c r="DX4" s="1" t="s">
        <v>3158</v>
      </c>
      <c r="DY4" s="1" t="s">
        <v>3158</v>
      </c>
      <c r="DZ4" s="1" t="s">
        <v>3158</v>
      </c>
      <c r="EA4" s="1" t="s">
        <v>3158</v>
      </c>
      <c r="EB4" s="1" t="s">
        <v>3158</v>
      </c>
      <c r="EV4" s="1">
        <f t="shared" si="1"/>
        <v>5</v>
      </c>
      <c r="EY4" s="1" t="s">
        <v>3158</v>
      </c>
      <c r="EZ4" s="1" t="s">
        <v>3158</v>
      </c>
      <c r="FC4" s="1" t="s">
        <v>3158</v>
      </c>
      <c r="FD4" s="1" t="s">
        <v>3158</v>
      </c>
      <c r="FE4" s="1" t="s">
        <v>3158</v>
      </c>
      <c r="FG4" s="1" t="s">
        <v>3158</v>
      </c>
      <c r="FH4" s="1" t="s">
        <v>3158</v>
      </c>
      <c r="FI4" s="1" t="s">
        <v>3158</v>
      </c>
      <c r="FR4" s="1">
        <f t="shared" si="2"/>
        <v>8</v>
      </c>
    </row>
    <row r="5" spans="1:174" s="1" customFormat="1" x14ac:dyDescent="0.25">
      <c r="A5" s="8"/>
      <c r="B5" s="2">
        <v>45638</v>
      </c>
      <c r="C5" s="2">
        <v>45232</v>
      </c>
      <c r="D5" s="2"/>
      <c r="G5" s="1" t="s">
        <v>481</v>
      </c>
      <c r="H5" s="1" t="s">
        <v>4824</v>
      </c>
      <c r="I5" s="1" t="s">
        <v>704</v>
      </c>
      <c r="J5" s="1" t="s">
        <v>4825</v>
      </c>
      <c r="K5" s="18" t="s">
        <v>4150</v>
      </c>
      <c r="L5" s="1" t="s">
        <v>700</v>
      </c>
      <c r="M5" s="1" t="s">
        <v>5031</v>
      </c>
      <c r="N5" s="1" t="s">
        <v>296</v>
      </c>
      <c r="O5" s="1">
        <v>85120</v>
      </c>
      <c r="Y5" s="1" t="s">
        <v>297</v>
      </c>
      <c r="AA5" s="1" t="s">
        <v>2813</v>
      </c>
      <c r="AD5" s="2"/>
      <c r="AE5" s="2"/>
      <c r="AF5" s="2"/>
      <c r="AG5" s="2" t="s">
        <v>481</v>
      </c>
      <c r="AH5" s="2"/>
      <c r="AI5" s="2" t="s">
        <v>481</v>
      </c>
      <c r="AJ5" s="2" t="s">
        <v>481</v>
      </c>
      <c r="AK5" s="2"/>
      <c r="AL5" s="2"/>
      <c r="AM5" s="2" t="s">
        <v>481</v>
      </c>
      <c r="AN5" s="2"/>
      <c r="AO5" s="2"/>
      <c r="AP5" s="2"/>
      <c r="AQ5" s="2"/>
      <c r="AR5" s="2"/>
      <c r="AT5" s="2"/>
      <c r="AU5" s="2"/>
      <c r="AV5" s="2"/>
      <c r="AW5" s="2"/>
      <c r="AX5" s="2"/>
      <c r="AY5" s="2"/>
      <c r="AZ5" s="2"/>
      <c r="BA5" s="1">
        <f>COUNTA(AE5:AZ5)</f>
        <v>4</v>
      </c>
      <c r="BB5" s="3"/>
      <c r="CY5" s="1" t="s">
        <v>4682</v>
      </c>
      <c r="DA5" s="1" t="s">
        <v>4682</v>
      </c>
      <c r="DC5" s="1" t="s">
        <v>481</v>
      </c>
      <c r="DD5" s="1" t="s">
        <v>481</v>
      </c>
      <c r="DE5" s="1" t="s">
        <v>481</v>
      </c>
      <c r="DF5" s="1" t="s">
        <v>481</v>
      </c>
      <c r="DG5" s="1" t="s">
        <v>481</v>
      </c>
      <c r="DH5" s="1" t="s">
        <v>481</v>
      </c>
      <c r="DI5" s="1" t="s">
        <v>481</v>
      </c>
      <c r="DK5" s="1" t="s">
        <v>481</v>
      </c>
      <c r="DL5" s="1" t="s">
        <v>481</v>
      </c>
      <c r="DN5" s="1" t="s">
        <v>3158</v>
      </c>
      <c r="DV5" s="1">
        <f t="shared" si="0"/>
        <v>12</v>
      </c>
      <c r="DW5" s="1" t="s">
        <v>481</v>
      </c>
      <c r="DY5" s="1" t="s">
        <v>481</v>
      </c>
      <c r="DZ5" s="1" t="s">
        <v>481</v>
      </c>
      <c r="EA5" s="1" t="s">
        <v>481</v>
      </c>
      <c r="EV5" s="1">
        <f t="shared" si="1"/>
        <v>4</v>
      </c>
      <c r="EZ5" s="1" t="s">
        <v>481</v>
      </c>
      <c r="FR5" s="1">
        <f t="shared" si="2"/>
        <v>1</v>
      </c>
    </row>
    <row r="6" spans="1:174" s="1" customFormat="1" x14ac:dyDescent="0.25">
      <c r="A6" s="1" t="s">
        <v>1058</v>
      </c>
      <c r="B6" s="2">
        <v>45610</v>
      </c>
      <c r="C6" s="2">
        <v>45239</v>
      </c>
      <c r="D6" s="2"/>
      <c r="F6" s="1" t="s">
        <v>3162</v>
      </c>
      <c r="G6" s="1" t="s">
        <v>3158</v>
      </c>
      <c r="H6" s="1" t="s">
        <v>440</v>
      </c>
      <c r="I6" s="1" t="s">
        <v>705</v>
      </c>
      <c r="J6" s="1" t="s">
        <v>3726</v>
      </c>
      <c r="K6" s="4" t="s">
        <v>5657</v>
      </c>
      <c r="L6" s="1" t="s">
        <v>1994</v>
      </c>
      <c r="M6" s="1" t="s">
        <v>488</v>
      </c>
      <c r="N6" s="1" t="s">
        <v>296</v>
      </c>
      <c r="O6" s="1">
        <v>85209</v>
      </c>
      <c r="P6" s="1" t="s">
        <v>4213</v>
      </c>
      <c r="R6" s="1">
        <v>1</v>
      </c>
      <c r="S6" s="1" t="s">
        <v>5192</v>
      </c>
      <c r="T6" s="1">
        <v>1</v>
      </c>
      <c r="V6" s="1" t="s">
        <v>297</v>
      </c>
      <c r="W6" s="1" t="s">
        <v>297</v>
      </c>
      <c r="Y6" s="1" t="s">
        <v>3160</v>
      </c>
      <c r="Z6" s="1" t="s">
        <v>3161</v>
      </c>
      <c r="AA6" s="2" t="s">
        <v>541</v>
      </c>
      <c r="AB6" s="3" t="s">
        <v>3161</v>
      </c>
      <c r="AC6" s="3" t="s">
        <v>4712</v>
      </c>
      <c r="AD6" s="1" t="s">
        <v>2388</v>
      </c>
      <c r="AE6" s="1" t="s">
        <v>3158</v>
      </c>
      <c r="AF6" s="1" t="s">
        <v>3158</v>
      </c>
      <c r="AG6" s="1" t="s">
        <v>3158</v>
      </c>
      <c r="AH6" s="1" t="s">
        <v>3158</v>
      </c>
      <c r="AI6" s="1" t="s">
        <v>3158</v>
      </c>
      <c r="AJ6" s="1" t="s">
        <v>3158</v>
      </c>
      <c r="AK6" s="1" t="s">
        <v>3158</v>
      </c>
      <c r="AL6" s="1" t="s">
        <v>3158</v>
      </c>
      <c r="AM6" s="1" t="s">
        <v>3158</v>
      </c>
      <c r="AN6" s="1" t="s">
        <v>3158</v>
      </c>
      <c r="AO6" s="1" t="s">
        <v>3158</v>
      </c>
      <c r="AP6" s="1" t="s">
        <v>3158</v>
      </c>
      <c r="AR6" s="1" t="s">
        <v>3158</v>
      </c>
      <c r="AS6" s="1" t="s">
        <v>3158</v>
      </c>
      <c r="AT6" s="1" t="s">
        <v>3158</v>
      </c>
      <c r="AU6" s="1" t="s">
        <v>3158</v>
      </c>
      <c r="AV6" s="1" t="s">
        <v>3158</v>
      </c>
      <c r="AW6" s="1" t="s">
        <v>3158</v>
      </c>
      <c r="AX6" s="1" t="s">
        <v>3158</v>
      </c>
      <c r="AY6" s="1" t="s">
        <v>3158</v>
      </c>
      <c r="AZ6" s="1" t="s">
        <v>3158</v>
      </c>
      <c r="BA6" s="1">
        <f>COUNTA(AE6:AZ6)</f>
        <v>21</v>
      </c>
      <c r="BD6" s="1" t="s">
        <v>5053</v>
      </c>
      <c r="BE6" s="1" t="s">
        <v>5053</v>
      </c>
      <c r="BF6" s="1" t="s">
        <v>5053</v>
      </c>
      <c r="BG6" s="1" t="s">
        <v>5053</v>
      </c>
      <c r="BH6" s="1" t="s">
        <v>4712</v>
      </c>
      <c r="BJ6" s="1" t="s">
        <v>4712</v>
      </c>
      <c r="BK6" s="1" t="s">
        <v>5053</v>
      </c>
      <c r="BM6" s="1" t="s">
        <v>4712</v>
      </c>
      <c r="CY6" s="1" t="s">
        <v>283</v>
      </c>
      <c r="DA6" s="1" t="s">
        <v>283</v>
      </c>
      <c r="DB6" s="1" t="s">
        <v>3158</v>
      </c>
      <c r="DC6" s="1" t="s">
        <v>3158</v>
      </c>
      <c r="DD6" s="1" t="s">
        <v>3158</v>
      </c>
      <c r="DE6" s="1" t="s">
        <v>3158</v>
      </c>
      <c r="DF6" s="1" t="s">
        <v>3158</v>
      </c>
      <c r="DG6" s="1" t="s">
        <v>3158</v>
      </c>
      <c r="DH6" s="1" t="s">
        <v>3158</v>
      </c>
      <c r="DI6" s="1" t="s">
        <v>3158</v>
      </c>
      <c r="DJ6" s="1" t="s">
        <v>3158</v>
      </c>
      <c r="DK6" s="1" t="s">
        <v>3158</v>
      </c>
      <c r="DL6" s="1" t="s">
        <v>3158</v>
      </c>
      <c r="DN6" s="1" t="s">
        <v>3158</v>
      </c>
      <c r="DO6" s="1" t="s">
        <v>3158</v>
      </c>
      <c r="DV6" s="1">
        <f t="shared" si="0"/>
        <v>15</v>
      </c>
      <c r="DX6" s="1" t="s">
        <v>3158</v>
      </c>
      <c r="DY6" s="1" t="s">
        <v>3158</v>
      </c>
      <c r="EB6" s="1" t="s">
        <v>3158</v>
      </c>
      <c r="EV6" s="1">
        <f t="shared" si="1"/>
        <v>3</v>
      </c>
      <c r="EW6" s="1" t="s">
        <v>3158</v>
      </c>
      <c r="EX6" s="1" t="s">
        <v>3158</v>
      </c>
      <c r="EZ6" s="1" t="s">
        <v>3158</v>
      </c>
      <c r="FA6" s="1" t="s">
        <v>3158</v>
      </c>
      <c r="FB6" s="1" t="s">
        <v>3158</v>
      </c>
      <c r="FC6" s="1" t="s">
        <v>3158</v>
      </c>
      <c r="FD6" s="1" t="s">
        <v>3158</v>
      </c>
      <c r="FE6" s="1" t="s">
        <v>3158</v>
      </c>
      <c r="FG6" s="1" t="s">
        <v>3158</v>
      </c>
      <c r="FH6" s="1" t="s">
        <v>3158</v>
      </c>
      <c r="FI6" s="1" t="s">
        <v>3158</v>
      </c>
      <c r="FR6" s="1">
        <f t="shared" si="2"/>
        <v>11</v>
      </c>
    </row>
    <row r="7" spans="1:174" s="1" customFormat="1" x14ac:dyDescent="0.25">
      <c r="B7" s="2">
        <v>45610</v>
      </c>
      <c r="C7" s="2"/>
      <c r="D7" s="2" t="s">
        <v>4712</v>
      </c>
      <c r="G7" s="1" t="s">
        <v>481</v>
      </c>
      <c r="H7" s="1" t="s">
        <v>5842</v>
      </c>
      <c r="I7" s="1" t="s">
        <v>5843</v>
      </c>
      <c r="J7" s="1" t="s">
        <v>5847</v>
      </c>
      <c r="K7" s="4" t="s">
        <v>5853</v>
      </c>
      <c r="AA7" s="1" t="s">
        <v>4341</v>
      </c>
      <c r="AB7" s="3"/>
      <c r="AC7" s="3"/>
      <c r="DV7" s="1">
        <f t="shared" si="0"/>
        <v>0</v>
      </c>
      <c r="EV7" s="1">
        <f t="shared" si="1"/>
        <v>0</v>
      </c>
      <c r="EW7" s="1" t="s">
        <v>481</v>
      </c>
      <c r="EX7" s="1" t="s">
        <v>481</v>
      </c>
      <c r="EY7" s="1" t="s">
        <v>481</v>
      </c>
      <c r="FB7" s="1" t="s">
        <v>481</v>
      </c>
      <c r="FG7" s="1" t="s">
        <v>481</v>
      </c>
      <c r="FR7" s="1">
        <f t="shared" si="2"/>
        <v>5</v>
      </c>
    </row>
    <row r="8" spans="1:174" s="1" customFormat="1" x14ac:dyDescent="0.25">
      <c r="B8" s="2">
        <v>45631</v>
      </c>
      <c r="C8" s="2"/>
      <c r="D8" s="2" t="s">
        <v>4712</v>
      </c>
      <c r="G8" s="1" t="s">
        <v>481</v>
      </c>
      <c r="H8" s="1" t="s">
        <v>5607</v>
      </c>
      <c r="I8" s="1" t="s">
        <v>5608</v>
      </c>
      <c r="K8" s="4" t="s">
        <v>5868</v>
      </c>
      <c r="AA8" s="1" t="s">
        <v>5610</v>
      </c>
      <c r="AB8" s="3"/>
      <c r="AC8" s="3"/>
      <c r="BA8" s="1">
        <f t="shared" ref="BA8:BA16" si="3">COUNTA(AE8:AZ8)</f>
        <v>0</v>
      </c>
      <c r="DE8" s="1" t="s">
        <v>3162</v>
      </c>
      <c r="DV8" s="1">
        <f t="shared" si="0"/>
        <v>1</v>
      </c>
      <c r="EV8" s="1">
        <f t="shared" si="1"/>
        <v>0</v>
      </c>
      <c r="EW8" s="1" t="s">
        <v>3162</v>
      </c>
      <c r="EY8" s="1" t="s">
        <v>481</v>
      </c>
      <c r="FR8" s="1">
        <f t="shared" si="2"/>
        <v>2</v>
      </c>
    </row>
    <row r="9" spans="1:174" s="1" customFormat="1" x14ac:dyDescent="0.25">
      <c r="B9" s="2">
        <v>45631</v>
      </c>
      <c r="C9" s="2"/>
      <c r="D9" s="2" t="s">
        <v>4712</v>
      </c>
      <c r="G9" s="1" t="s">
        <v>3158</v>
      </c>
      <c r="H9" s="1" t="s">
        <v>5882</v>
      </c>
      <c r="I9" s="1" t="s">
        <v>2046</v>
      </c>
      <c r="K9" s="18"/>
      <c r="AA9" s="1" t="s">
        <v>5874</v>
      </c>
      <c r="AB9" s="3"/>
      <c r="AC9" s="3"/>
      <c r="BA9" s="1">
        <f t="shared" si="3"/>
        <v>0</v>
      </c>
      <c r="DE9" s="1" t="s">
        <v>3162</v>
      </c>
      <c r="DV9" s="1">
        <f t="shared" si="0"/>
        <v>1</v>
      </c>
      <c r="EV9" s="1">
        <f t="shared" si="1"/>
        <v>0</v>
      </c>
      <c r="EW9" s="1" t="s">
        <v>3162</v>
      </c>
      <c r="EY9" s="1" t="s">
        <v>481</v>
      </c>
      <c r="FR9" s="1">
        <f t="shared" si="2"/>
        <v>2</v>
      </c>
    </row>
    <row r="10" spans="1:174" s="1" customFormat="1" x14ac:dyDescent="0.25">
      <c r="B10" s="2">
        <v>45610</v>
      </c>
      <c r="C10" s="2">
        <v>45232</v>
      </c>
      <c r="D10" s="2"/>
      <c r="F10" s="1" t="s">
        <v>3162</v>
      </c>
      <c r="G10" s="1" t="s">
        <v>481</v>
      </c>
      <c r="H10" s="1" t="s">
        <v>4535</v>
      </c>
      <c r="I10" s="1" t="s">
        <v>1031</v>
      </c>
      <c r="J10" s="1" t="s">
        <v>4532</v>
      </c>
      <c r="K10" s="4" t="s">
        <v>4534</v>
      </c>
      <c r="L10" s="1" t="s">
        <v>4533</v>
      </c>
      <c r="M10" s="1" t="s">
        <v>3182</v>
      </c>
      <c r="N10" s="1" t="s">
        <v>296</v>
      </c>
      <c r="O10" s="1">
        <v>85295</v>
      </c>
      <c r="P10" s="1" t="s">
        <v>4213</v>
      </c>
      <c r="AA10" s="2" t="s">
        <v>5280</v>
      </c>
      <c r="AB10" s="3"/>
      <c r="AC10" s="3" t="s">
        <v>4712</v>
      </c>
      <c r="AD10" s="1" t="s">
        <v>2564</v>
      </c>
      <c r="BA10" s="1">
        <f t="shared" si="3"/>
        <v>0</v>
      </c>
      <c r="CZ10" s="1" t="s">
        <v>4682</v>
      </c>
      <c r="DA10" s="1" t="s">
        <v>4682</v>
      </c>
      <c r="DC10" s="1" t="s">
        <v>481</v>
      </c>
      <c r="DD10" s="1" t="s">
        <v>3158</v>
      </c>
      <c r="DE10" s="1" t="s">
        <v>481</v>
      </c>
      <c r="DF10" s="1" t="s">
        <v>481</v>
      </c>
      <c r="DG10" s="1" t="s">
        <v>481</v>
      </c>
      <c r="DH10" s="1" t="s">
        <v>481</v>
      </c>
      <c r="DI10" s="1" t="s">
        <v>481</v>
      </c>
      <c r="DJ10" s="1" t="s">
        <v>481</v>
      </c>
      <c r="DK10" s="1" t="s">
        <v>3158</v>
      </c>
      <c r="DL10" s="1" t="s">
        <v>481</v>
      </c>
      <c r="DN10" s="1" t="s">
        <v>3158</v>
      </c>
      <c r="DO10" s="1" t="s">
        <v>3158</v>
      </c>
      <c r="DV10" s="1">
        <f t="shared" si="0"/>
        <v>14</v>
      </c>
      <c r="DW10" s="1" t="s">
        <v>481</v>
      </c>
      <c r="DX10" s="1" t="s">
        <v>481</v>
      </c>
      <c r="DY10" s="1" t="s">
        <v>481</v>
      </c>
      <c r="DZ10" s="1" t="s">
        <v>481</v>
      </c>
      <c r="EA10" s="1" t="s">
        <v>481</v>
      </c>
      <c r="EB10" s="1" t="s">
        <v>481</v>
      </c>
      <c r="EV10" s="1">
        <f t="shared" si="1"/>
        <v>6</v>
      </c>
      <c r="EW10" s="1" t="s">
        <v>481</v>
      </c>
      <c r="EX10" s="1" t="s">
        <v>481</v>
      </c>
      <c r="EY10" s="1" t="s">
        <v>481</v>
      </c>
      <c r="EZ10" s="1" t="s">
        <v>481</v>
      </c>
      <c r="FA10" s="1" t="s">
        <v>481</v>
      </c>
      <c r="FB10" s="1" t="s">
        <v>481</v>
      </c>
      <c r="FC10" s="1" t="s">
        <v>481</v>
      </c>
      <c r="FD10" s="1" t="s">
        <v>481</v>
      </c>
      <c r="FE10" s="1" t="s">
        <v>481</v>
      </c>
      <c r="FI10" s="1" t="s">
        <v>481</v>
      </c>
      <c r="FR10" s="1">
        <f t="shared" si="2"/>
        <v>10</v>
      </c>
    </row>
    <row r="11" spans="1:174" s="1" customFormat="1" x14ac:dyDescent="0.25">
      <c r="A11" s="30"/>
      <c r="B11" s="2">
        <v>45631</v>
      </c>
      <c r="C11" s="2">
        <v>45288</v>
      </c>
      <c r="D11" s="2"/>
      <c r="G11" s="1" t="s">
        <v>3158</v>
      </c>
      <c r="H11" s="1" t="s">
        <v>5883</v>
      </c>
      <c r="I11" s="2" t="s">
        <v>5516</v>
      </c>
      <c r="J11" s="1" t="s">
        <v>5807</v>
      </c>
      <c r="K11" s="4" t="s">
        <v>5808</v>
      </c>
      <c r="L11" s="1" t="s">
        <v>5809</v>
      </c>
      <c r="M11" s="1" t="s">
        <v>488</v>
      </c>
      <c r="N11" s="1" t="s">
        <v>296</v>
      </c>
      <c r="O11" s="1">
        <v>85206</v>
      </c>
      <c r="AA11" s="2"/>
      <c r="AB11" s="3"/>
      <c r="AC11" s="3" t="s">
        <v>4712</v>
      </c>
      <c r="AN11" s="1" t="s">
        <v>3162</v>
      </c>
      <c r="AP11" s="1" t="s">
        <v>3162</v>
      </c>
      <c r="BA11" s="1">
        <f t="shared" si="3"/>
        <v>2</v>
      </c>
      <c r="DF11" s="1" t="s">
        <v>3162</v>
      </c>
      <c r="DG11" s="1" t="s">
        <v>3162</v>
      </c>
      <c r="DH11" s="1" t="s">
        <v>3162</v>
      </c>
      <c r="DI11" s="1" t="s">
        <v>3162</v>
      </c>
      <c r="DJ11" s="1" t="s">
        <v>3162</v>
      </c>
      <c r="DK11" s="1" t="s">
        <v>3162</v>
      </c>
      <c r="DV11" s="1">
        <f t="shared" si="0"/>
        <v>6</v>
      </c>
      <c r="EV11" s="1">
        <f t="shared" si="1"/>
        <v>0</v>
      </c>
      <c r="EY11" s="1" t="s">
        <v>481</v>
      </c>
      <c r="EZ11" s="1" t="s">
        <v>481</v>
      </c>
      <c r="FA11" s="1" t="s">
        <v>481</v>
      </c>
      <c r="FB11" s="1" t="s">
        <v>481</v>
      </c>
      <c r="FD11" s="1" t="s">
        <v>481</v>
      </c>
      <c r="FE11" s="1" t="s">
        <v>481</v>
      </c>
      <c r="FH11" s="1" t="s">
        <v>481</v>
      </c>
      <c r="FR11" s="1">
        <f t="shared" si="2"/>
        <v>7</v>
      </c>
    </row>
    <row r="12" spans="1:174" s="1" customFormat="1" x14ac:dyDescent="0.25">
      <c r="A12" s="1" t="s">
        <v>1058</v>
      </c>
      <c r="B12" s="2">
        <v>45610</v>
      </c>
      <c r="C12" s="2">
        <v>45232</v>
      </c>
      <c r="D12" s="2"/>
      <c r="E12" s="2"/>
      <c r="F12" s="1" t="s">
        <v>3162</v>
      </c>
      <c r="G12" s="1" t="s">
        <v>3158</v>
      </c>
      <c r="H12" s="1" t="s">
        <v>1775</v>
      </c>
      <c r="I12" s="1" t="s">
        <v>371</v>
      </c>
      <c r="J12" s="1" t="s">
        <v>372</v>
      </c>
      <c r="K12" s="4" t="s">
        <v>1835</v>
      </c>
      <c r="L12" s="1" t="s">
        <v>3967</v>
      </c>
      <c r="M12" s="1" t="s">
        <v>488</v>
      </c>
      <c r="N12" s="1" t="s">
        <v>296</v>
      </c>
      <c r="O12" s="1">
        <v>85206</v>
      </c>
      <c r="P12" s="1" t="s">
        <v>4712</v>
      </c>
      <c r="Y12" s="1" t="s">
        <v>3196</v>
      </c>
      <c r="Z12" s="1" t="s">
        <v>368</v>
      </c>
      <c r="AA12" s="2" t="s">
        <v>369</v>
      </c>
      <c r="AB12" s="3"/>
      <c r="AC12" s="3"/>
      <c r="AE12" s="1" t="s">
        <v>3158</v>
      </c>
      <c r="AF12" s="1" t="s">
        <v>3158</v>
      </c>
      <c r="AG12" s="1" t="s">
        <v>3158</v>
      </c>
      <c r="AH12" s="1" t="s">
        <v>3158</v>
      </c>
      <c r="AI12" s="1" t="s">
        <v>3158</v>
      </c>
      <c r="AJ12" s="1" t="s">
        <v>3158</v>
      </c>
      <c r="AK12" s="1" t="s">
        <v>3158</v>
      </c>
      <c r="AL12" s="1" t="s">
        <v>3158</v>
      </c>
      <c r="AM12" s="1" t="s">
        <v>3158</v>
      </c>
      <c r="AN12" s="1" t="s">
        <v>3158</v>
      </c>
      <c r="AO12" s="1" t="s">
        <v>3158</v>
      </c>
      <c r="AP12" s="1" t="s">
        <v>3158</v>
      </c>
      <c r="AQ12" s="1" t="s">
        <v>3158</v>
      </c>
      <c r="AR12" s="1" t="s">
        <v>3158</v>
      </c>
      <c r="AS12" s="1" t="s">
        <v>3158</v>
      </c>
      <c r="AT12" s="1" t="s">
        <v>3158</v>
      </c>
      <c r="AU12" s="1" t="s">
        <v>3158</v>
      </c>
      <c r="AV12" s="1" t="s">
        <v>3158</v>
      </c>
      <c r="AW12" s="1" t="s">
        <v>3158</v>
      </c>
      <c r="AX12" s="1" t="s">
        <v>3158</v>
      </c>
      <c r="AY12" s="1" t="s">
        <v>3158</v>
      </c>
      <c r="AZ12" s="1" t="s">
        <v>3158</v>
      </c>
      <c r="BA12" s="1">
        <f t="shared" si="3"/>
        <v>22</v>
      </c>
      <c r="CY12" s="1" t="s">
        <v>283</v>
      </c>
      <c r="CZ12" s="1" t="s">
        <v>283</v>
      </c>
      <c r="DA12" s="1" t="s">
        <v>283</v>
      </c>
      <c r="DC12" s="1" t="s">
        <v>3158</v>
      </c>
      <c r="DD12" s="1" t="s">
        <v>3158</v>
      </c>
      <c r="DE12" s="1" t="s">
        <v>3158</v>
      </c>
      <c r="DF12" s="1" t="s">
        <v>3158</v>
      </c>
      <c r="DG12" s="1" t="s">
        <v>3158</v>
      </c>
      <c r="DH12" s="1" t="s">
        <v>3158</v>
      </c>
      <c r="DI12" s="1" t="s">
        <v>3158</v>
      </c>
      <c r="DK12" s="1" t="s">
        <v>3158</v>
      </c>
      <c r="DL12" s="1" t="s">
        <v>3158</v>
      </c>
      <c r="DN12" s="1" t="s">
        <v>3158</v>
      </c>
      <c r="DO12" s="1" t="s">
        <v>3158</v>
      </c>
      <c r="DV12" s="1">
        <f t="shared" si="0"/>
        <v>14</v>
      </c>
      <c r="DW12" s="1" t="s">
        <v>3158</v>
      </c>
      <c r="DX12" s="1" t="s">
        <v>3158</v>
      </c>
      <c r="DY12" s="1" t="s">
        <v>3158</v>
      </c>
      <c r="DZ12" s="1" t="s">
        <v>3158</v>
      </c>
      <c r="EA12" s="1" t="s">
        <v>3158</v>
      </c>
      <c r="EB12" s="1" t="s">
        <v>3158</v>
      </c>
      <c r="EV12" s="1">
        <f t="shared" si="1"/>
        <v>6</v>
      </c>
      <c r="EW12" s="1" t="s">
        <v>3158</v>
      </c>
      <c r="EX12" s="1" t="s">
        <v>3158</v>
      </c>
      <c r="EY12" s="1" t="s">
        <v>3158</v>
      </c>
      <c r="EZ12" s="1" t="s">
        <v>3158</v>
      </c>
      <c r="FB12" s="1" t="s">
        <v>3158</v>
      </c>
      <c r="FC12" s="1" t="s">
        <v>3158</v>
      </c>
      <c r="FD12" s="1" t="s">
        <v>3158</v>
      </c>
      <c r="FE12" s="1" t="s">
        <v>3158</v>
      </c>
      <c r="FF12" s="1" t="s">
        <v>3158</v>
      </c>
      <c r="FH12" s="1" t="s">
        <v>3158</v>
      </c>
      <c r="FI12" s="1" t="s">
        <v>3158</v>
      </c>
      <c r="FR12" s="1">
        <f t="shared" si="2"/>
        <v>11</v>
      </c>
    </row>
    <row r="13" spans="1:174" s="1" customFormat="1" x14ac:dyDescent="0.25">
      <c r="A13" s="8"/>
      <c r="B13" s="2">
        <v>45645</v>
      </c>
      <c r="C13" s="2"/>
      <c r="D13" s="2" t="s">
        <v>4712</v>
      </c>
      <c r="E13" s="2"/>
      <c r="G13" s="1" t="s">
        <v>3158</v>
      </c>
      <c r="H13" s="1" t="s">
        <v>5885</v>
      </c>
      <c r="I13" s="1" t="s">
        <v>398</v>
      </c>
      <c r="J13" s="1" t="s">
        <v>5884</v>
      </c>
      <c r="K13" s="4" t="s">
        <v>5259</v>
      </c>
      <c r="L13" s="1" t="s">
        <v>5260</v>
      </c>
      <c r="M13" s="1" t="s">
        <v>488</v>
      </c>
      <c r="N13" s="1" t="s">
        <v>296</v>
      </c>
      <c r="O13" s="1">
        <v>85206</v>
      </c>
      <c r="AA13" s="2" t="s">
        <v>3227</v>
      </c>
      <c r="AB13" s="3"/>
      <c r="AC13" s="3"/>
      <c r="BA13" s="1">
        <f t="shared" si="3"/>
        <v>0</v>
      </c>
      <c r="CY13" s="1" t="s">
        <v>4682</v>
      </c>
      <c r="DC13" s="1" t="s">
        <v>481</v>
      </c>
      <c r="DD13" s="1" t="s">
        <v>481</v>
      </c>
      <c r="DE13" s="1" t="s">
        <v>481</v>
      </c>
      <c r="DF13" s="1" t="s">
        <v>481</v>
      </c>
      <c r="DJ13" s="1" t="s">
        <v>481</v>
      </c>
      <c r="DV13" s="1">
        <f t="shared" si="0"/>
        <v>6</v>
      </c>
      <c r="EV13" s="1">
        <f>SUM(DW13:EU13)</f>
        <v>0</v>
      </c>
      <c r="FA13" s="1" t="s">
        <v>481</v>
      </c>
      <c r="FB13" s="1" t="s">
        <v>481</v>
      </c>
      <c r="FC13" s="1" t="s">
        <v>481</v>
      </c>
      <c r="FD13" s="1" t="s">
        <v>481</v>
      </c>
      <c r="FG13" s="1" t="s">
        <v>481</v>
      </c>
      <c r="FR13" s="1">
        <f t="shared" si="2"/>
        <v>5</v>
      </c>
    </row>
    <row r="14" spans="1:174" s="1" customFormat="1" x14ac:dyDescent="0.25">
      <c r="A14" s="1" t="s">
        <v>1058</v>
      </c>
      <c r="B14" s="2">
        <v>45610</v>
      </c>
      <c r="C14" s="2">
        <v>45232</v>
      </c>
      <c r="D14" s="2"/>
      <c r="E14" s="2"/>
      <c r="F14" s="1" t="s">
        <v>3161</v>
      </c>
      <c r="G14" s="1" t="s">
        <v>481</v>
      </c>
      <c r="H14" s="1" t="s">
        <v>369</v>
      </c>
      <c r="I14" s="1" t="s">
        <v>299</v>
      </c>
      <c r="J14" s="1" t="s">
        <v>2805</v>
      </c>
      <c r="K14" s="18" t="s">
        <v>919</v>
      </c>
      <c r="L14" s="1" t="s">
        <v>3967</v>
      </c>
      <c r="M14" s="1" t="s">
        <v>488</v>
      </c>
      <c r="N14" s="1" t="s">
        <v>296</v>
      </c>
      <c r="O14" s="1">
        <v>85206</v>
      </c>
      <c r="P14" s="1" t="s">
        <v>4213</v>
      </c>
      <c r="R14" s="1">
        <v>0</v>
      </c>
      <c r="Y14" s="1" t="s">
        <v>3196</v>
      </c>
      <c r="Z14" s="1" t="s">
        <v>3161</v>
      </c>
      <c r="AA14" s="2" t="s">
        <v>370</v>
      </c>
      <c r="AB14" s="3"/>
      <c r="AC14" s="3"/>
      <c r="AD14" s="1" t="s">
        <v>2564</v>
      </c>
      <c r="AE14" s="1" t="s">
        <v>481</v>
      </c>
      <c r="AF14" s="1" t="s">
        <v>481</v>
      </c>
      <c r="AG14" s="1" t="s">
        <v>481</v>
      </c>
      <c r="AH14" s="1" t="s">
        <v>481</v>
      </c>
      <c r="AI14" s="1" t="s">
        <v>481</v>
      </c>
      <c r="AJ14" s="1" t="s">
        <v>481</v>
      </c>
      <c r="AK14" s="1" t="s">
        <v>481</v>
      </c>
      <c r="AM14" s="1" t="s">
        <v>481</v>
      </c>
      <c r="AO14" s="1" t="s">
        <v>481</v>
      </c>
      <c r="AP14" s="1" t="s">
        <v>481</v>
      </c>
      <c r="AQ14" s="1" t="s">
        <v>481</v>
      </c>
      <c r="AR14" s="1" t="s">
        <v>481</v>
      </c>
      <c r="AS14" s="1" t="s">
        <v>481</v>
      </c>
      <c r="AT14" s="1" t="s">
        <v>481</v>
      </c>
      <c r="AU14" s="1" t="s">
        <v>481</v>
      </c>
      <c r="AV14" s="1" t="s">
        <v>481</v>
      </c>
      <c r="AX14" s="1" t="s">
        <v>481</v>
      </c>
      <c r="AZ14" s="1" t="s">
        <v>481</v>
      </c>
      <c r="BA14" s="1">
        <f t="shared" si="3"/>
        <v>18</v>
      </c>
      <c r="CY14" s="1" t="s">
        <v>283</v>
      </c>
      <c r="CZ14" s="1" t="s">
        <v>283</v>
      </c>
      <c r="DA14" s="1" t="s">
        <v>283</v>
      </c>
      <c r="DB14" s="1" t="s">
        <v>3158</v>
      </c>
      <c r="DC14" s="1" t="s">
        <v>3158</v>
      </c>
      <c r="DD14" s="1" t="s">
        <v>3158</v>
      </c>
      <c r="DE14" s="1" t="s">
        <v>3158</v>
      </c>
      <c r="DF14" s="1" t="s">
        <v>3158</v>
      </c>
      <c r="DG14" s="1" t="s">
        <v>3158</v>
      </c>
      <c r="DH14" s="1" t="s">
        <v>3158</v>
      </c>
      <c r="DI14" s="1" t="s">
        <v>3158</v>
      </c>
      <c r="DK14" s="1" t="s">
        <v>3158</v>
      </c>
      <c r="DL14" s="1" t="s">
        <v>3158</v>
      </c>
      <c r="DN14" s="1" t="s">
        <v>3158</v>
      </c>
      <c r="DV14" s="1">
        <f t="shared" si="0"/>
        <v>14</v>
      </c>
      <c r="DW14" s="1" t="s">
        <v>3158</v>
      </c>
      <c r="DX14" s="1" t="s">
        <v>3158</v>
      </c>
      <c r="DY14" s="1" t="s">
        <v>3158</v>
      </c>
      <c r="DZ14" s="1" t="s">
        <v>3158</v>
      </c>
      <c r="EA14" s="1" t="s">
        <v>3158</v>
      </c>
      <c r="EB14" s="1" t="s">
        <v>3158</v>
      </c>
      <c r="EV14" s="1">
        <f t="shared" ref="EV14:EV28" si="4">COUNTA(DW14:EU14)</f>
        <v>6</v>
      </c>
      <c r="EW14" s="1" t="s">
        <v>3158</v>
      </c>
      <c r="EX14" s="1" t="s">
        <v>3158</v>
      </c>
      <c r="EY14" s="1" t="s">
        <v>3158</v>
      </c>
      <c r="EZ14" s="1" t="s">
        <v>3158</v>
      </c>
      <c r="FA14" s="1" t="s">
        <v>3158</v>
      </c>
      <c r="FB14" s="1" t="s">
        <v>3158</v>
      </c>
      <c r="FC14" s="1" t="s">
        <v>3158</v>
      </c>
      <c r="FD14" s="1" t="s">
        <v>3158</v>
      </c>
      <c r="FE14" s="1" t="s">
        <v>3158</v>
      </c>
      <c r="FF14" s="1" t="s">
        <v>3158</v>
      </c>
      <c r="FG14" s="1" t="s">
        <v>3158</v>
      </c>
      <c r="FH14" s="1" t="s">
        <v>3158</v>
      </c>
      <c r="FI14" s="1" t="s">
        <v>3158</v>
      </c>
      <c r="FR14" s="1">
        <f t="shared" si="2"/>
        <v>13</v>
      </c>
    </row>
    <row r="15" spans="1:174" s="1" customFormat="1" x14ac:dyDescent="0.25">
      <c r="A15" s="8"/>
      <c r="B15" s="2">
        <v>45610</v>
      </c>
      <c r="C15" s="2">
        <v>45232</v>
      </c>
      <c r="D15" s="2"/>
      <c r="F15" s="1" t="s">
        <v>3161</v>
      </c>
      <c r="G15" s="1" t="s">
        <v>3158</v>
      </c>
      <c r="H15" s="1" t="s">
        <v>1634</v>
      </c>
      <c r="I15" s="1" t="s">
        <v>1635</v>
      </c>
      <c r="J15" s="1" t="s">
        <v>799</v>
      </c>
      <c r="K15" s="18" t="s">
        <v>1638</v>
      </c>
      <c r="L15" s="1" t="s">
        <v>3226</v>
      </c>
      <c r="M15" s="1" t="s">
        <v>488</v>
      </c>
      <c r="N15" s="1" t="s">
        <v>296</v>
      </c>
      <c r="O15" s="1">
        <v>85205</v>
      </c>
      <c r="AA15" s="1" t="s">
        <v>299</v>
      </c>
      <c r="AB15" s="3"/>
      <c r="AC15" s="3"/>
      <c r="AQ15" s="1" t="s">
        <v>3162</v>
      </c>
      <c r="AV15" s="1" t="s">
        <v>3162</v>
      </c>
      <c r="AY15" s="1" t="s">
        <v>3162</v>
      </c>
      <c r="BA15" s="1">
        <f t="shared" si="3"/>
        <v>3</v>
      </c>
      <c r="DA15" s="1" t="s">
        <v>4682</v>
      </c>
      <c r="DC15" s="1" t="s">
        <v>481</v>
      </c>
      <c r="DG15" s="1" t="s">
        <v>481</v>
      </c>
      <c r="DI15" s="1" t="s">
        <v>481</v>
      </c>
      <c r="DJ15" s="1" t="s">
        <v>481</v>
      </c>
      <c r="DK15" s="1" t="s">
        <v>481</v>
      </c>
      <c r="DL15" s="1" t="s">
        <v>481</v>
      </c>
      <c r="DN15" s="1" t="s">
        <v>481</v>
      </c>
      <c r="DV15" s="1">
        <f t="shared" si="0"/>
        <v>8</v>
      </c>
      <c r="DW15" s="1" t="s">
        <v>481</v>
      </c>
      <c r="DY15" s="1" t="s">
        <v>481</v>
      </c>
      <c r="EB15" s="1" t="s">
        <v>3158</v>
      </c>
      <c r="EV15" s="1">
        <f t="shared" si="4"/>
        <v>3</v>
      </c>
      <c r="EW15" s="1" t="s">
        <v>481</v>
      </c>
      <c r="EX15" s="1" t="s">
        <v>481</v>
      </c>
      <c r="FC15" s="1" t="s">
        <v>481</v>
      </c>
      <c r="FG15" s="1" t="s">
        <v>481</v>
      </c>
      <c r="FH15" s="1" t="s">
        <v>481</v>
      </c>
      <c r="FR15" s="1">
        <f t="shared" si="2"/>
        <v>5</v>
      </c>
    </row>
    <row r="16" spans="1:174" s="1" customFormat="1" x14ac:dyDescent="0.25">
      <c r="A16" s="1" t="s">
        <v>1058</v>
      </c>
      <c r="B16" s="2">
        <v>45610</v>
      </c>
      <c r="C16" s="2">
        <v>45232</v>
      </c>
      <c r="D16" s="2"/>
      <c r="E16" s="1" t="s">
        <v>297</v>
      </c>
      <c r="F16" s="1" t="s">
        <v>3161</v>
      </c>
      <c r="G16" s="1" t="s">
        <v>481</v>
      </c>
      <c r="H16" s="1" t="s">
        <v>1634</v>
      </c>
      <c r="I16" s="1" t="s">
        <v>1639</v>
      </c>
      <c r="J16" s="1" t="s">
        <v>799</v>
      </c>
      <c r="K16" s="18" t="s">
        <v>1638</v>
      </c>
      <c r="L16" s="1" t="s">
        <v>3226</v>
      </c>
      <c r="M16" s="1" t="s">
        <v>488</v>
      </c>
      <c r="N16" s="1" t="s">
        <v>296</v>
      </c>
      <c r="O16" s="1">
        <v>85205</v>
      </c>
      <c r="AA16" s="1" t="s">
        <v>1635</v>
      </c>
      <c r="AB16" s="3"/>
      <c r="AC16" s="3"/>
      <c r="AQ16" s="1" t="s">
        <v>3162</v>
      </c>
      <c r="AV16" s="1" t="s">
        <v>3162</v>
      </c>
      <c r="AY16" s="1" t="s">
        <v>3162</v>
      </c>
      <c r="BA16" s="1">
        <f t="shared" si="3"/>
        <v>3</v>
      </c>
      <c r="DA16" s="1" t="s">
        <v>4682</v>
      </c>
      <c r="DC16" s="1" t="s">
        <v>481</v>
      </c>
      <c r="DG16" s="1" t="s">
        <v>481</v>
      </c>
      <c r="DI16" s="1" t="s">
        <v>481</v>
      </c>
      <c r="DJ16" s="1" t="s">
        <v>481</v>
      </c>
      <c r="DK16" s="1" t="s">
        <v>481</v>
      </c>
      <c r="DL16" s="1" t="s">
        <v>481</v>
      </c>
      <c r="DN16" s="1" t="s">
        <v>481</v>
      </c>
      <c r="DV16" s="1">
        <f t="shared" si="0"/>
        <v>8</v>
      </c>
      <c r="DW16" s="1" t="s">
        <v>481</v>
      </c>
      <c r="DY16" s="1" t="s">
        <v>481</v>
      </c>
      <c r="EB16" s="1" t="s">
        <v>481</v>
      </c>
      <c r="EV16" s="1">
        <f t="shared" si="4"/>
        <v>3</v>
      </c>
      <c r="EW16" s="1" t="s">
        <v>3158</v>
      </c>
      <c r="EX16" s="1" t="s">
        <v>3158</v>
      </c>
      <c r="FC16" s="1" t="s">
        <v>3158</v>
      </c>
      <c r="FG16" s="1" t="s">
        <v>3158</v>
      </c>
      <c r="FH16" s="1" t="s">
        <v>3158</v>
      </c>
      <c r="FR16" s="1">
        <f t="shared" si="2"/>
        <v>5</v>
      </c>
    </row>
    <row r="17" spans="1:174" s="1" customFormat="1" x14ac:dyDescent="0.25">
      <c r="B17" s="2">
        <v>45610</v>
      </c>
      <c r="C17" s="2">
        <v>45246</v>
      </c>
      <c r="D17" s="2"/>
      <c r="F17" s="1" t="s">
        <v>3161</v>
      </c>
      <c r="G17" s="1" t="s">
        <v>481</v>
      </c>
      <c r="H17" s="1" t="s">
        <v>1398</v>
      </c>
      <c r="I17" s="1" t="s">
        <v>5004</v>
      </c>
      <c r="J17" s="1" t="s">
        <v>5763</v>
      </c>
      <c r="K17" s="4" t="s">
        <v>5762</v>
      </c>
      <c r="AA17" s="1" t="s">
        <v>5765</v>
      </c>
      <c r="AB17" s="3"/>
      <c r="AC17" s="3"/>
      <c r="DV17" s="1">
        <f t="shared" si="0"/>
        <v>0</v>
      </c>
      <c r="DY17" s="1" t="s">
        <v>481</v>
      </c>
      <c r="DZ17" s="1" t="s">
        <v>481</v>
      </c>
      <c r="EV17" s="1">
        <f t="shared" si="4"/>
        <v>2</v>
      </c>
      <c r="EY17" s="1" t="s">
        <v>481</v>
      </c>
      <c r="FR17" s="1">
        <f t="shared" si="2"/>
        <v>1</v>
      </c>
    </row>
    <row r="18" spans="1:174" s="1" customFormat="1" x14ac:dyDescent="0.25">
      <c r="A18" s="8"/>
      <c r="B18" s="2">
        <v>45610</v>
      </c>
      <c r="C18" s="2">
        <v>45239</v>
      </c>
      <c r="D18" s="2"/>
      <c r="G18" s="1" t="s">
        <v>3158</v>
      </c>
      <c r="H18" s="1" t="s">
        <v>5261</v>
      </c>
      <c r="I18" s="1" t="s">
        <v>1875</v>
      </c>
      <c r="J18" s="1" t="s">
        <v>5263</v>
      </c>
      <c r="K18" s="4" t="s">
        <v>5264</v>
      </c>
      <c r="L18" s="1" t="s">
        <v>5428</v>
      </c>
      <c r="M18" s="1" t="s">
        <v>488</v>
      </c>
      <c r="N18" s="1" t="s">
        <v>296</v>
      </c>
      <c r="O18" s="1">
        <v>85205</v>
      </c>
      <c r="AA18" s="1" t="s">
        <v>5262</v>
      </c>
      <c r="BA18" s="1">
        <f t="shared" ref="BA18:BA34" si="5">COUNTA(AE18:AZ18)</f>
        <v>0</v>
      </c>
      <c r="BB18" s="3"/>
      <c r="DA18" s="1" t="s">
        <v>4682</v>
      </c>
      <c r="DC18" s="1" t="s">
        <v>481</v>
      </c>
      <c r="DD18" s="1" t="s">
        <v>481</v>
      </c>
      <c r="DE18" s="1" t="s">
        <v>481</v>
      </c>
      <c r="DF18" s="1" t="s">
        <v>481</v>
      </c>
      <c r="DI18" s="1" t="s">
        <v>481</v>
      </c>
      <c r="DJ18" s="1" t="s">
        <v>481</v>
      </c>
      <c r="DL18" s="1" t="s">
        <v>481</v>
      </c>
      <c r="DN18" s="1" t="s">
        <v>481</v>
      </c>
      <c r="DV18" s="1">
        <f t="shared" si="0"/>
        <v>9</v>
      </c>
      <c r="DX18" s="1" t="s">
        <v>481</v>
      </c>
      <c r="DY18" s="1" t="s">
        <v>481</v>
      </c>
      <c r="DZ18" s="1" t="s">
        <v>481</v>
      </c>
      <c r="EB18" s="1" t="s">
        <v>481</v>
      </c>
      <c r="EV18" s="1">
        <f t="shared" si="4"/>
        <v>4</v>
      </c>
      <c r="EW18" s="1" t="s">
        <v>481</v>
      </c>
      <c r="EX18" s="1" t="s">
        <v>481</v>
      </c>
      <c r="FA18" s="1" t="s">
        <v>481</v>
      </c>
      <c r="FB18" s="1" t="s">
        <v>481</v>
      </c>
      <c r="FC18" s="1" t="s">
        <v>481</v>
      </c>
      <c r="FF18" s="1" t="s">
        <v>481</v>
      </c>
      <c r="FI18" s="1" t="s">
        <v>481</v>
      </c>
      <c r="FR18" s="1">
        <f t="shared" si="2"/>
        <v>7</v>
      </c>
    </row>
    <row r="19" spans="1:174" s="1" customFormat="1" x14ac:dyDescent="0.25">
      <c r="A19" s="8"/>
      <c r="B19" s="2">
        <v>45610</v>
      </c>
      <c r="C19" s="2">
        <v>45239</v>
      </c>
      <c r="D19" s="2"/>
      <c r="G19" s="1" t="s">
        <v>3158</v>
      </c>
      <c r="H19" s="1" t="s">
        <v>5261</v>
      </c>
      <c r="I19" s="1" t="s">
        <v>5262</v>
      </c>
      <c r="J19" s="1" t="s">
        <v>5263</v>
      </c>
      <c r="K19" s="4" t="s">
        <v>5264</v>
      </c>
      <c r="L19" s="1" t="s">
        <v>5428</v>
      </c>
      <c r="M19" s="1" t="s">
        <v>488</v>
      </c>
      <c r="N19" s="1" t="s">
        <v>296</v>
      </c>
      <c r="O19" s="1">
        <v>85205</v>
      </c>
      <c r="AA19" s="1" t="s">
        <v>1875</v>
      </c>
      <c r="BA19" s="1">
        <f t="shared" si="5"/>
        <v>0</v>
      </c>
      <c r="BB19" s="3"/>
      <c r="DA19" s="1" t="s">
        <v>4682</v>
      </c>
      <c r="DC19" s="1" t="s">
        <v>481</v>
      </c>
      <c r="DD19" s="1" t="s">
        <v>481</v>
      </c>
      <c r="DE19" s="1" t="s">
        <v>481</v>
      </c>
      <c r="DF19" s="1" t="s">
        <v>481</v>
      </c>
      <c r="DI19" s="1" t="s">
        <v>481</v>
      </c>
      <c r="DJ19" s="1" t="s">
        <v>481</v>
      </c>
      <c r="DL19" s="1" t="s">
        <v>481</v>
      </c>
      <c r="DN19" s="1" t="s">
        <v>481</v>
      </c>
      <c r="DV19" s="1">
        <f t="shared" si="0"/>
        <v>9</v>
      </c>
      <c r="DX19" s="1" t="s">
        <v>481</v>
      </c>
      <c r="DY19" s="1" t="s">
        <v>481</v>
      </c>
      <c r="DZ19" s="1" t="s">
        <v>481</v>
      </c>
      <c r="EB19" s="1" t="s">
        <v>481</v>
      </c>
      <c r="EV19" s="1">
        <f t="shared" si="4"/>
        <v>4</v>
      </c>
      <c r="EW19" s="1" t="s">
        <v>481</v>
      </c>
      <c r="EX19" s="1" t="s">
        <v>481</v>
      </c>
      <c r="FA19" s="1" t="s">
        <v>481</v>
      </c>
      <c r="FB19" s="1" t="s">
        <v>481</v>
      </c>
      <c r="FC19" s="1" t="s">
        <v>481</v>
      </c>
      <c r="FF19" s="1" t="s">
        <v>481</v>
      </c>
      <c r="FI19" s="1" t="s">
        <v>481</v>
      </c>
      <c r="FR19" s="1">
        <f t="shared" si="2"/>
        <v>7</v>
      </c>
    </row>
    <row r="20" spans="1:174" s="1" customFormat="1" x14ac:dyDescent="0.25">
      <c r="A20" s="8"/>
      <c r="B20" s="2">
        <v>45610</v>
      </c>
      <c r="C20" s="2">
        <v>45281</v>
      </c>
      <c r="D20" s="2"/>
      <c r="F20" s="1" t="s">
        <v>3162</v>
      </c>
      <c r="G20" s="1" t="s">
        <v>3158</v>
      </c>
      <c r="H20" s="1" t="s">
        <v>3932</v>
      </c>
      <c r="I20" s="1" t="s">
        <v>326</v>
      </c>
      <c r="J20" s="1" t="s">
        <v>3933</v>
      </c>
      <c r="K20" s="18" t="s">
        <v>3934</v>
      </c>
      <c r="L20" s="1" t="s">
        <v>5215</v>
      </c>
      <c r="M20" s="1" t="s">
        <v>3542</v>
      </c>
      <c r="N20" s="1" t="s">
        <v>296</v>
      </c>
      <c r="O20" s="1">
        <v>85138</v>
      </c>
      <c r="AA20" s="1" t="s">
        <v>154</v>
      </c>
      <c r="AB20" s="3"/>
      <c r="AC20" s="3"/>
      <c r="AK20" s="1" t="s">
        <v>481</v>
      </c>
      <c r="AL20" s="1" t="s">
        <v>481</v>
      </c>
      <c r="AU20" s="1" t="s">
        <v>481</v>
      </c>
      <c r="BA20" s="1">
        <f t="shared" si="5"/>
        <v>3</v>
      </c>
      <c r="CY20" s="1" t="s">
        <v>4682</v>
      </c>
      <c r="CZ20" s="1" t="s">
        <v>4682</v>
      </c>
      <c r="DA20" s="1" t="s">
        <v>4682</v>
      </c>
      <c r="DB20" s="1" t="s">
        <v>481</v>
      </c>
      <c r="DC20" s="1" t="s">
        <v>481</v>
      </c>
      <c r="DD20" s="1" t="s">
        <v>481</v>
      </c>
      <c r="DE20" s="1" t="s">
        <v>481</v>
      </c>
      <c r="DF20" s="1" t="s">
        <v>481</v>
      </c>
      <c r="DG20" s="1" t="s">
        <v>3158</v>
      </c>
      <c r="DH20" s="1" t="s">
        <v>481</v>
      </c>
      <c r="DI20" s="1" t="s">
        <v>481</v>
      </c>
      <c r="DJ20" s="1" t="s">
        <v>481</v>
      </c>
      <c r="DL20" s="1" t="s">
        <v>481</v>
      </c>
      <c r="DO20" s="1" t="s">
        <v>481</v>
      </c>
      <c r="DV20" s="1">
        <f t="shared" si="0"/>
        <v>14</v>
      </c>
      <c r="EB20" s="1" t="s">
        <v>481</v>
      </c>
      <c r="EV20" s="1">
        <f t="shared" si="4"/>
        <v>1</v>
      </c>
      <c r="EW20" s="1" t="s">
        <v>481</v>
      </c>
      <c r="EX20" s="1" t="s">
        <v>481</v>
      </c>
      <c r="EY20" s="1" t="s">
        <v>481</v>
      </c>
      <c r="EZ20" s="1" t="s">
        <v>481</v>
      </c>
      <c r="FB20" s="1" t="s">
        <v>3158</v>
      </c>
      <c r="FC20" s="1" t="s">
        <v>481</v>
      </c>
      <c r="FD20" s="1" t="s">
        <v>481</v>
      </c>
      <c r="FG20" s="1" t="s">
        <v>481</v>
      </c>
      <c r="FI20" s="1" t="s">
        <v>481</v>
      </c>
      <c r="FR20" s="1">
        <f t="shared" si="2"/>
        <v>9</v>
      </c>
    </row>
    <row r="21" spans="1:174" s="1" customFormat="1" x14ac:dyDescent="0.25">
      <c r="A21" s="8"/>
      <c r="B21" s="2">
        <v>45610</v>
      </c>
      <c r="C21" s="2">
        <v>45281</v>
      </c>
      <c r="D21" s="2"/>
      <c r="F21" s="1" t="s">
        <v>3162</v>
      </c>
      <c r="G21" s="1" t="s">
        <v>481</v>
      </c>
      <c r="H21" s="1" t="s">
        <v>3932</v>
      </c>
      <c r="I21" s="1" t="s">
        <v>154</v>
      </c>
      <c r="J21" s="1" t="s">
        <v>3933</v>
      </c>
      <c r="K21" s="18" t="s">
        <v>3934</v>
      </c>
      <c r="L21" s="1" t="s">
        <v>5215</v>
      </c>
      <c r="M21" s="1" t="s">
        <v>3542</v>
      </c>
      <c r="N21" s="1" t="s">
        <v>296</v>
      </c>
      <c r="O21" s="1">
        <v>85138</v>
      </c>
      <c r="AA21" s="1" t="s">
        <v>326</v>
      </c>
      <c r="AB21" s="3"/>
      <c r="AC21" s="3"/>
      <c r="AK21" s="1" t="s">
        <v>481</v>
      </c>
      <c r="AL21" s="1" t="s">
        <v>481</v>
      </c>
      <c r="AU21" s="1" t="s">
        <v>481</v>
      </c>
      <c r="BA21" s="1">
        <f t="shared" si="5"/>
        <v>3</v>
      </c>
      <c r="CY21" s="1" t="s">
        <v>4682</v>
      </c>
      <c r="CZ21" s="1" t="s">
        <v>4682</v>
      </c>
      <c r="DA21" s="1" t="s">
        <v>4682</v>
      </c>
      <c r="DB21" s="1" t="s">
        <v>481</v>
      </c>
      <c r="DC21" s="1" t="s">
        <v>481</v>
      </c>
      <c r="DD21" s="1" t="s">
        <v>481</v>
      </c>
      <c r="DE21" s="1" t="s">
        <v>481</v>
      </c>
      <c r="DF21" s="1" t="s">
        <v>481</v>
      </c>
      <c r="DG21" s="1" t="s">
        <v>3158</v>
      </c>
      <c r="DH21" s="1" t="s">
        <v>481</v>
      </c>
      <c r="DI21" s="1" t="s">
        <v>481</v>
      </c>
      <c r="DJ21" s="1" t="s">
        <v>481</v>
      </c>
      <c r="DL21" s="1" t="s">
        <v>481</v>
      </c>
      <c r="DO21" s="1" t="s">
        <v>481</v>
      </c>
      <c r="DV21" s="1">
        <f t="shared" si="0"/>
        <v>14</v>
      </c>
      <c r="EB21" s="1" t="s">
        <v>481</v>
      </c>
      <c r="EV21" s="1">
        <f t="shared" si="4"/>
        <v>1</v>
      </c>
      <c r="EW21" s="1" t="s">
        <v>481</v>
      </c>
      <c r="EX21" s="1" t="s">
        <v>481</v>
      </c>
      <c r="EY21" s="1" t="s">
        <v>481</v>
      </c>
      <c r="EZ21" s="1" t="s">
        <v>481</v>
      </c>
      <c r="FB21" s="1" t="s">
        <v>3158</v>
      </c>
      <c r="FC21" s="1" t="s">
        <v>481</v>
      </c>
      <c r="FD21" s="1" t="s">
        <v>481</v>
      </c>
      <c r="FG21" s="1" t="s">
        <v>481</v>
      </c>
      <c r="FI21" s="1" t="s">
        <v>481</v>
      </c>
      <c r="FR21" s="1">
        <f t="shared" si="2"/>
        <v>9</v>
      </c>
    </row>
    <row r="22" spans="1:174" s="1" customFormat="1" x14ac:dyDescent="0.25">
      <c r="A22" s="2" t="s">
        <v>694</v>
      </c>
      <c r="B22" s="2">
        <v>45652</v>
      </c>
      <c r="C22" s="2">
        <v>45232</v>
      </c>
      <c r="D22" s="2"/>
      <c r="F22" s="1" t="s">
        <v>3162</v>
      </c>
      <c r="G22" s="1" t="s">
        <v>3158</v>
      </c>
      <c r="H22" s="1" t="s">
        <v>3053</v>
      </c>
      <c r="I22" s="1" t="s">
        <v>3056</v>
      </c>
      <c r="J22" s="1" t="s">
        <v>3662</v>
      </c>
      <c r="K22" s="18" t="s">
        <v>5107</v>
      </c>
      <c r="L22" s="1" t="s">
        <v>3059</v>
      </c>
      <c r="M22" s="1" t="s">
        <v>488</v>
      </c>
      <c r="N22" s="1" t="s">
        <v>296</v>
      </c>
      <c r="O22" s="1">
        <v>85206</v>
      </c>
      <c r="P22" s="1" t="s">
        <v>4213</v>
      </c>
      <c r="T22" s="1">
        <v>1</v>
      </c>
      <c r="Y22" s="1" t="s">
        <v>3196</v>
      </c>
      <c r="Z22" s="1" t="s">
        <v>3161</v>
      </c>
      <c r="AA22" s="2" t="s">
        <v>925</v>
      </c>
      <c r="AB22" s="3"/>
      <c r="AC22" s="3" t="s">
        <v>4712</v>
      </c>
      <c r="AD22" s="1" t="s">
        <v>2388</v>
      </c>
      <c r="AE22" s="1" t="s">
        <v>481</v>
      </c>
      <c r="AH22" s="1" t="s">
        <v>481</v>
      </c>
      <c r="AL22" s="1" t="s">
        <v>3162</v>
      </c>
      <c r="AQ22" s="1" t="s">
        <v>481</v>
      </c>
      <c r="AR22" s="1" t="s">
        <v>481</v>
      </c>
      <c r="AV22" s="1" t="s">
        <v>481</v>
      </c>
      <c r="AY22" s="1" t="s">
        <v>481</v>
      </c>
      <c r="AZ22" s="1" t="s">
        <v>481</v>
      </c>
      <c r="BA22" s="1">
        <f t="shared" si="5"/>
        <v>8</v>
      </c>
      <c r="CZ22" s="1" t="s">
        <v>481</v>
      </c>
      <c r="DC22" s="1" t="s">
        <v>3158</v>
      </c>
      <c r="DE22" s="1" t="s">
        <v>3158</v>
      </c>
      <c r="DF22" s="1" t="s">
        <v>481</v>
      </c>
      <c r="DG22" s="1" t="s">
        <v>481</v>
      </c>
      <c r="DJ22" s="1" t="s">
        <v>481</v>
      </c>
      <c r="DK22" s="1" t="s">
        <v>481</v>
      </c>
      <c r="DO22" s="1" t="s">
        <v>481</v>
      </c>
      <c r="DV22" s="1">
        <f t="shared" si="0"/>
        <v>8</v>
      </c>
      <c r="DW22" s="1" t="s">
        <v>481</v>
      </c>
      <c r="DZ22" s="1" t="s">
        <v>481</v>
      </c>
      <c r="EV22" s="1">
        <f t="shared" si="4"/>
        <v>2</v>
      </c>
      <c r="FB22" s="1" t="s">
        <v>481</v>
      </c>
      <c r="FC22" s="1" t="s">
        <v>481</v>
      </c>
      <c r="FR22" s="1">
        <f t="shared" si="2"/>
        <v>2</v>
      </c>
    </row>
    <row r="23" spans="1:174" s="1" customFormat="1" x14ac:dyDescent="0.25">
      <c r="A23" s="2"/>
      <c r="B23" s="2">
        <v>45610</v>
      </c>
      <c r="C23" s="2">
        <v>45232</v>
      </c>
      <c r="D23" s="2"/>
      <c r="E23" s="2"/>
      <c r="F23" s="1" t="s">
        <v>3161</v>
      </c>
      <c r="G23" s="1" t="s">
        <v>3158</v>
      </c>
      <c r="H23" s="2" t="s">
        <v>4412</v>
      </c>
      <c r="I23" s="1" t="s">
        <v>1473</v>
      </c>
      <c r="J23" s="1" t="s">
        <v>5743</v>
      </c>
      <c r="K23" s="18"/>
      <c r="L23" s="1" t="s">
        <v>2791</v>
      </c>
      <c r="M23" s="1" t="s">
        <v>488</v>
      </c>
      <c r="N23" s="1" t="s">
        <v>296</v>
      </c>
      <c r="O23" s="1">
        <v>85209</v>
      </c>
      <c r="T23" s="1" t="s">
        <v>3296</v>
      </c>
      <c r="U23" s="3"/>
      <c r="V23" s="3"/>
      <c r="X23" s="1">
        <v>4</v>
      </c>
      <c r="Z23" s="1" t="s">
        <v>3162</v>
      </c>
      <c r="AA23" s="1" t="s">
        <v>3296</v>
      </c>
      <c r="AB23" s="3"/>
      <c r="AC23" s="3"/>
      <c r="AH23" s="1" t="s">
        <v>3162</v>
      </c>
      <c r="AK23" s="1" t="s">
        <v>3162</v>
      </c>
      <c r="AU23" s="1" t="s">
        <v>3162</v>
      </c>
      <c r="AW23" s="1" t="s">
        <v>3162</v>
      </c>
      <c r="BA23" s="1">
        <f t="shared" si="5"/>
        <v>4</v>
      </c>
      <c r="CY23" s="1" t="s">
        <v>3162</v>
      </c>
      <c r="DB23" s="1" t="s">
        <v>3162</v>
      </c>
      <c r="DF23" s="1" t="s">
        <v>3162</v>
      </c>
      <c r="DG23" s="1" t="s">
        <v>3162</v>
      </c>
      <c r="DO23" s="1" t="s">
        <v>481</v>
      </c>
      <c r="DV23" s="1">
        <f t="shared" si="0"/>
        <v>5</v>
      </c>
      <c r="DW23" s="1" t="s">
        <v>481</v>
      </c>
      <c r="EV23" s="1">
        <f t="shared" si="4"/>
        <v>1</v>
      </c>
      <c r="EW23" s="1" t="s">
        <v>3158</v>
      </c>
      <c r="EX23" s="1" t="s">
        <v>481</v>
      </c>
      <c r="EY23" s="1" t="s">
        <v>481</v>
      </c>
      <c r="FB23" s="1" t="s">
        <v>481</v>
      </c>
      <c r="FC23" s="1" t="s">
        <v>481</v>
      </c>
      <c r="FF23" s="1" t="s">
        <v>481</v>
      </c>
      <c r="FH23" s="1" t="s">
        <v>481</v>
      </c>
      <c r="FR23" s="1">
        <f t="shared" si="2"/>
        <v>7</v>
      </c>
    </row>
    <row r="24" spans="1:174" s="1" customFormat="1" x14ac:dyDescent="0.25">
      <c r="A24" s="8"/>
      <c r="B24" s="2">
        <v>45701</v>
      </c>
      <c r="C24" s="2"/>
      <c r="D24" s="2" t="s">
        <v>4712</v>
      </c>
      <c r="E24" s="1" t="s">
        <v>4712</v>
      </c>
      <c r="G24" s="1" t="s">
        <v>3158</v>
      </c>
      <c r="H24" s="1" t="s">
        <v>3064</v>
      </c>
      <c r="I24" s="1" t="s">
        <v>3033</v>
      </c>
      <c r="J24" s="1" t="s">
        <v>146</v>
      </c>
      <c r="K24" s="18"/>
      <c r="L24" s="1" t="s">
        <v>3067</v>
      </c>
      <c r="M24" s="1" t="s">
        <v>5031</v>
      </c>
      <c r="N24" s="1" t="s">
        <v>296</v>
      </c>
      <c r="O24" s="1">
        <v>85119</v>
      </c>
      <c r="P24" s="8"/>
      <c r="Q24" s="8"/>
      <c r="Y24" s="1" t="s">
        <v>3196</v>
      </c>
      <c r="Z24" s="1" t="s">
        <v>3189</v>
      </c>
      <c r="AA24" s="2" t="s">
        <v>2372</v>
      </c>
      <c r="AB24" s="3" t="s">
        <v>3161</v>
      </c>
      <c r="AC24" s="3"/>
      <c r="AN24" s="1" t="s">
        <v>481</v>
      </c>
      <c r="AO24" s="1" t="s">
        <v>481</v>
      </c>
      <c r="BA24" s="1">
        <f>COUNTA(AE24:AZ24)</f>
        <v>2</v>
      </c>
      <c r="FD24" s="1" t="s">
        <v>3162</v>
      </c>
      <c r="FE24" s="1" t="s">
        <v>3162</v>
      </c>
      <c r="FI24" s="1" t="s">
        <v>3158</v>
      </c>
    </row>
    <row r="25" spans="1:174" s="1" customFormat="1" x14ac:dyDescent="0.25">
      <c r="A25" s="1" t="s">
        <v>1058</v>
      </c>
      <c r="B25" s="2">
        <v>45631</v>
      </c>
      <c r="C25" s="2">
        <v>45232</v>
      </c>
      <c r="D25" s="2"/>
      <c r="E25" s="1" t="s">
        <v>4712</v>
      </c>
      <c r="F25" s="1" t="s">
        <v>3162</v>
      </c>
      <c r="G25" s="1" t="s">
        <v>481</v>
      </c>
      <c r="H25" s="1" t="s">
        <v>3073</v>
      </c>
      <c r="I25" s="1" t="s">
        <v>3074</v>
      </c>
      <c r="J25" s="1" t="s">
        <v>2300</v>
      </c>
      <c r="K25" s="18"/>
      <c r="L25" s="1" t="s">
        <v>3075</v>
      </c>
      <c r="M25" s="1" t="s">
        <v>488</v>
      </c>
      <c r="N25" s="1" t="s">
        <v>296</v>
      </c>
      <c r="O25" s="1">
        <v>85206</v>
      </c>
      <c r="P25" s="8"/>
      <c r="Q25" s="8"/>
      <c r="Y25" s="1" t="s">
        <v>3196</v>
      </c>
      <c r="Z25" s="1" t="s">
        <v>3189</v>
      </c>
      <c r="AA25" s="2" t="s">
        <v>2155</v>
      </c>
      <c r="AB25" s="3"/>
      <c r="AC25" s="3"/>
      <c r="AG25" s="1" t="s">
        <v>481</v>
      </c>
      <c r="AJ25" s="1" t="s">
        <v>481</v>
      </c>
      <c r="AO25" s="1" t="s">
        <v>481</v>
      </c>
      <c r="AP25" s="1" t="s">
        <v>481</v>
      </c>
      <c r="AQ25" s="1" t="s">
        <v>481</v>
      </c>
      <c r="AS25" s="1" t="s">
        <v>481</v>
      </c>
      <c r="AV25" s="1" t="s">
        <v>481</v>
      </c>
      <c r="AW25" s="1" t="s">
        <v>481</v>
      </c>
      <c r="AX25" s="1" t="s">
        <v>481</v>
      </c>
      <c r="AZ25" s="1" t="s">
        <v>481</v>
      </c>
      <c r="BA25" s="1">
        <f t="shared" si="5"/>
        <v>10</v>
      </c>
      <c r="CZ25" s="1" t="s">
        <v>283</v>
      </c>
      <c r="DV25" s="1">
        <f t="shared" si="0"/>
        <v>1</v>
      </c>
      <c r="DW25" s="1" t="s">
        <v>3158</v>
      </c>
      <c r="DX25" s="1" t="s">
        <v>3158</v>
      </c>
      <c r="DY25" s="1" t="s">
        <v>3158</v>
      </c>
      <c r="DZ25" s="1" t="s">
        <v>3158</v>
      </c>
      <c r="EV25" s="1">
        <f t="shared" si="4"/>
        <v>4</v>
      </c>
      <c r="EY25" s="1" t="s">
        <v>3158</v>
      </c>
      <c r="EZ25" s="1" t="s">
        <v>3158</v>
      </c>
      <c r="FA25" s="1" t="s">
        <v>3158</v>
      </c>
      <c r="FD25" s="1" t="s">
        <v>3158</v>
      </c>
      <c r="FH25" s="1" t="s">
        <v>3158</v>
      </c>
      <c r="FR25" s="1">
        <f t="shared" si="2"/>
        <v>5</v>
      </c>
    </row>
    <row r="26" spans="1:174" s="1" customFormat="1" x14ac:dyDescent="0.25">
      <c r="B26" s="2">
        <v>45645</v>
      </c>
      <c r="C26" s="2">
        <v>45232</v>
      </c>
      <c r="D26" s="2"/>
      <c r="G26" s="1" t="s">
        <v>481</v>
      </c>
      <c r="H26" s="1" t="s">
        <v>3313</v>
      </c>
      <c r="I26" s="1" t="s">
        <v>5429</v>
      </c>
      <c r="J26" s="1" t="s">
        <v>5735</v>
      </c>
      <c r="K26" s="4" t="s">
        <v>5736</v>
      </c>
      <c r="L26" s="1" t="s">
        <v>5734</v>
      </c>
      <c r="M26" s="1" t="s">
        <v>488</v>
      </c>
      <c r="N26" s="1" t="s">
        <v>296</v>
      </c>
      <c r="O26" s="1">
        <v>85209</v>
      </c>
      <c r="AA26" s="1" t="s">
        <v>5732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T26" s="2"/>
      <c r="AU26" s="2"/>
      <c r="AV26" s="2"/>
      <c r="AW26" s="2"/>
      <c r="AX26" s="2"/>
      <c r="AY26" s="2"/>
      <c r="AZ26" s="2"/>
      <c r="BA26" s="1">
        <f t="shared" si="5"/>
        <v>0</v>
      </c>
      <c r="BB26" s="3"/>
      <c r="DV26" s="1">
        <f t="shared" si="0"/>
        <v>0</v>
      </c>
      <c r="DW26" s="1" t="s">
        <v>481</v>
      </c>
      <c r="DY26" s="1" t="s">
        <v>481</v>
      </c>
      <c r="DZ26" s="1" t="s">
        <v>481</v>
      </c>
      <c r="EV26" s="1">
        <f t="shared" si="4"/>
        <v>3</v>
      </c>
      <c r="FA26" s="1" t="s">
        <v>481</v>
      </c>
      <c r="FB26" s="1" t="s">
        <v>481</v>
      </c>
      <c r="FC26" s="1" t="s">
        <v>481</v>
      </c>
      <c r="FD26" s="1" t="s">
        <v>481</v>
      </c>
      <c r="FR26" s="1">
        <f t="shared" si="2"/>
        <v>4</v>
      </c>
    </row>
    <row r="27" spans="1:174" s="1" customFormat="1" x14ac:dyDescent="0.25">
      <c r="B27" s="2">
        <v>45645</v>
      </c>
      <c r="C27" s="2">
        <v>45232</v>
      </c>
      <c r="D27" s="2"/>
      <c r="G27" s="1" t="s">
        <v>3158</v>
      </c>
      <c r="H27" s="1" t="s">
        <v>3313</v>
      </c>
      <c r="I27" s="1" t="s">
        <v>5732</v>
      </c>
      <c r="J27" s="1" t="s">
        <v>5733</v>
      </c>
      <c r="K27" s="4" t="s">
        <v>5737</v>
      </c>
      <c r="L27" s="1" t="s">
        <v>5734</v>
      </c>
      <c r="M27" s="1" t="s">
        <v>488</v>
      </c>
      <c r="N27" s="1" t="s">
        <v>296</v>
      </c>
      <c r="O27" s="1">
        <v>85209</v>
      </c>
      <c r="AA27" s="1" t="s">
        <v>5429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T27" s="2"/>
      <c r="AU27" s="2"/>
      <c r="AV27" s="2"/>
      <c r="AW27" s="2"/>
      <c r="AX27" s="2"/>
      <c r="AY27" s="2"/>
      <c r="AZ27" s="2"/>
      <c r="BA27" s="1">
        <f t="shared" si="5"/>
        <v>0</v>
      </c>
      <c r="BB27" s="3"/>
      <c r="DV27" s="1">
        <f t="shared" si="0"/>
        <v>0</v>
      </c>
      <c r="DW27" s="1" t="s">
        <v>481</v>
      </c>
      <c r="DY27" s="1" t="s">
        <v>3158</v>
      </c>
      <c r="DZ27" s="1" t="s">
        <v>481</v>
      </c>
      <c r="EV27" s="1">
        <f t="shared" si="4"/>
        <v>3</v>
      </c>
      <c r="FA27" s="1" t="s">
        <v>481</v>
      </c>
      <c r="FB27" s="1" t="s">
        <v>481</v>
      </c>
      <c r="FC27" s="1" t="s">
        <v>481</v>
      </c>
      <c r="FD27" s="1" t="s">
        <v>481</v>
      </c>
      <c r="FR27" s="1">
        <f t="shared" si="2"/>
        <v>4</v>
      </c>
    </row>
    <row r="28" spans="1:174" s="1" customFormat="1" x14ac:dyDescent="0.25">
      <c r="B28" s="2">
        <v>45631</v>
      </c>
      <c r="C28" s="2">
        <v>45246</v>
      </c>
      <c r="D28" s="2"/>
      <c r="G28" s="1" t="s">
        <v>3158</v>
      </c>
      <c r="H28" s="1" t="s">
        <v>3169</v>
      </c>
      <c r="I28" s="1" t="s">
        <v>3168</v>
      </c>
      <c r="J28" s="1" t="s">
        <v>5768</v>
      </c>
      <c r="K28" s="4" t="s">
        <v>5767</v>
      </c>
      <c r="L28" s="1" t="s">
        <v>5870</v>
      </c>
      <c r="M28" s="1" t="s">
        <v>488</v>
      </c>
      <c r="N28" s="1" t="s">
        <v>296</v>
      </c>
      <c r="O28" s="1">
        <v>85206</v>
      </c>
      <c r="Y28" s="2"/>
      <c r="Z28" s="3"/>
      <c r="AA28" s="1" t="s">
        <v>5751</v>
      </c>
      <c r="BA28" s="1">
        <f t="shared" si="5"/>
        <v>0</v>
      </c>
      <c r="DV28" s="1">
        <f t="shared" si="0"/>
        <v>0</v>
      </c>
      <c r="DW28" s="1" t="s">
        <v>3162</v>
      </c>
      <c r="DX28" s="1" t="s">
        <v>3162</v>
      </c>
      <c r="DY28" s="1" t="s">
        <v>481</v>
      </c>
      <c r="EV28" s="1">
        <f t="shared" si="4"/>
        <v>3</v>
      </c>
      <c r="EY28" s="1" t="s">
        <v>481</v>
      </c>
      <c r="EZ28" s="1" t="s">
        <v>481</v>
      </c>
      <c r="FA28" s="1" t="s">
        <v>481</v>
      </c>
      <c r="FD28" s="1" t="s">
        <v>481</v>
      </c>
      <c r="FE28" s="1" t="s">
        <v>3158</v>
      </c>
      <c r="FG28" s="1" t="s">
        <v>481</v>
      </c>
      <c r="FH28" s="1" t="s">
        <v>481</v>
      </c>
      <c r="FI28" s="1" t="s">
        <v>481</v>
      </c>
      <c r="FR28" s="1">
        <f t="shared" si="2"/>
        <v>8</v>
      </c>
    </row>
    <row r="29" spans="1:174" s="1" customFormat="1" x14ac:dyDescent="0.25">
      <c r="A29" s="8"/>
      <c r="B29" s="2">
        <v>45645</v>
      </c>
      <c r="C29" s="2"/>
      <c r="D29" s="2" t="s">
        <v>4712</v>
      </c>
      <c r="G29" s="1" t="s">
        <v>481</v>
      </c>
      <c r="H29" s="1" t="s">
        <v>5617</v>
      </c>
      <c r="I29" s="1" t="s">
        <v>5429</v>
      </c>
      <c r="J29" s="1" t="s">
        <v>5895</v>
      </c>
      <c r="K29" s="18" t="s">
        <v>5893</v>
      </c>
      <c r="L29" s="1" t="s">
        <v>5896</v>
      </c>
      <c r="M29" s="1" t="s">
        <v>488</v>
      </c>
      <c r="N29" s="1" t="s">
        <v>296</v>
      </c>
      <c r="O29" s="1">
        <v>85206</v>
      </c>
      <c r="AA29" s="1" t="s">
        <v>4578</v>
      </c>
      <c r="BA29" s="1">
        <f t="shared" si="5"/>
        <v>0</v>
      </c>
      <c r="BB29" s="3"/>
      <c r="DF29" s="1" t="s">
        <v>3162</v>
      </c>
      <c r="DK29" s="1" t="s">
        <v>3162</v>
      </c>
      <c r="DV29" s="1">
        <f t="shared" si="0"/>
        <v>2</v>
      </c>
      <c r="FA29" s="1" t="s">
        <v>481</v>
      </c>
      <c r="FR29" s="1">
        <f t="shared" si="2"/>
        <v>1</v>
      </c>
    </row>
    <row r="30" spans="1:174" s="1" customFormat="1" x14ac:dyDescent="0.25">
      <c r="A30" s="8"/>
      <c r="B30" s="2">
        <v>45645</v>
      </c>
      <c r="C30" s="2"/>
      <c r="D30" s="2" t="s">
        <v>4712</v>
      </c>
      <c r="G30" s="1" t="s">
        <v>3158</v>
      </c>
      <c r="H30" s="1" t="s">
        <v>5975</v>
      </c>
      <c r="I30" s="1" t="s">
        <v>4578</v>
      </c>
      <c r="J30" s="1" t="s">
        <v>5897</v>
      </c>
      <c r="K30" s="18" t="s">
        <v>5894</v>
      </c>
      <c r="L30" s="1" t="s">
        <v>5896</v>
      </c>
      <c r="M30" s="1" t="s">
        <v>488</v>
      </c>
      <c r="N30" s="1" t="s">
        <v>296</v>
      </c>
      <c r="O30" s="1">
        <v>85206</v>
      </c>
      <c r="AA30" s="1" t="s">
        <v>5429</v>
      </c>
      <c r="BA30" s="1">
        <f t="shared" si="5"/>
        <v>0</v>
      </c>
      <c r="BB30" s="3"/>
      <c r="DF30" s="1" t="s">
        <v>3162</v>
      </c>
      <c r="DK30" s="1" t="s">
        <v>3162</v>
      </c>
      <c r="DV30" s="1">
        <f t="shared" si="0"/>
        <v>2</v>
      </c>
      <c r="FA30" s="1" t="s">
        <v>481</v>
      </c>
      <c r="FR30" s="1">
        <f t="shared" si="2"/>
        <v>1</v>
      </c>
    </row>
    <row r="31" spans="1:174" s="1" customFormat="1" x14ac:dyDescent="0.25">
      <c r="B31" s="2">
        <v>45631</v>
      </c>
      <c r="C31" s="2">
        <v>45232</v>
      </c>
      <c r="D31" s="2"/>
      <c r="E31" s="2"/>
      <c r="F31" s="1" t="s">
        <v>3161</v>
      </c>
      <c r="G31" s="1" t="s">
        <v>3158</v>
      </c>
      <c r="H31" s="1" t="s">
        <v>2795</v>
      </c>
      <c r="I31" s="1" t="s">
        <v>1748</v>
      </c>
      <c r="J31" s="1" t="s">
        <v>2797</v>
      </c>
      <c r="K31" s="18" t="s">
        <v>2798</v>
      </c>
      <c r="L31" s="1" t="s">
        <v>1347</v>
      </c>
      <c r="M31" s="1" t="s">
        <v>488</v>
      </c>
      <c r="N31" s="1" t="s">
        <v>296</v>
      </c>
      <c r="O31" s="1">
        <v>85206</v>
      </c>
      <c r="P31" s="1" t="s">
        <v>4213</v>
      </c>
      <c r="X31" s="1" t="s">
        <v>2261</v>
      </c>
      <c r="AA31" s="1" t="s">
        <v>1346</v>
      </c>
      <c r="AB31" s="3"/>
      <c r="AC31" s="3"/>
      <c r="AD31" s="1" t="s">
        <v>2388</v>
      </c>
      <c r="BA31" s="1">
        <f t="shared" si="5"/>
        <v>0</v>
      </c>
      <c r="CY31" s="1" t="s">
        <v>4682</v>
      </c>
      <c r="CZ31" s="1" t="s">
        <v>4682</v>
      </c>
      <c r="DA31" s="1" t="s">
        <v>4682</v>
      </c>
      <c r="DB31" s="1" t="s">
        <v>481</v>
      </c>
      <c r="DF31" s="1" t="s">
        <v>481</v>
      </c>
      <c r="DK31" s="1" t="s">
        <v>481</v>
      </c>
      <c r="DL31" s="1" t="s">
        <v>481</v>
      </c>
      <c r="DV31" s="1">
        <f t="shared" si="0"/>
        <v>7</v>
      </c>
      <c r="DW31" s="1" t="s">
        <v>481</v>
      </c>
      <c r="DX31" s="1" t="s">
        <v>481</v>
      </c>
      <c r="EV31" s="1">
        <f t="shared" ref="EV31:EV42" si="6">COUNTA(DW31:EU31)</f>
        <v>2</v>
      </c>
      <c r="EY31" s="1" t="s">
        <v>481</v>
      </c>
      <c r="FB31" s="1" t="s">
        <v>3158</v>
      </c>
      <c r="FC31" s="1" t="s">
        <v>481</v>
      </c>
      <c r="FF31" s="1" t="s">
        <v>481</v>
      </c>
      <c r="FR31" s="1">
        <f t="shared" si="2"/>
        <v>4</v>
      </c>
    </row>
    <row r="32" spans="1:174" s="1" customFormat="1" x14ac:dyDescent="0.25">
      <c r="A32" s="8"/>
      <c r="B32" s="2">
        <v>45610</v>
      </c>
      <c r="C32" s="2">
        <v>45232</v>
      </c>
      <c r="D32" s="2"/>
      <c r="G32" s="1" t="s">
        <v>3158</v>
      </c>
      <c r="H32" s="1" t="s">
        <v>2283</v>
      </c>
      <c r="I32" s="1" t="s">
        <v>788</v>
      </c>
      <c r="J32" s="1" t="s">
        <v>3813</v>
      </c>
      <c r="K32" s="18" t="s">
        <v>761</v>
      </c>
      <c r="L32" s="1" t="s">
        <v>5330</v>
      </c>
      <c r="M32" s="1" t="s">
        <v>488</v>
      </c>
      <c r="N32" s="1" t="s">
        <v>296</v>
      </c>
      <c r="P32" s="1" t="s">
        <v>4401</v>
      </c>
      <c r="AA32" s="1" t="s">
        <v>669</v>
      </c>
      <c r="AB32" s="3"/>
      <c r="AC32" s="3"/>
      <c r="AE32" s="1" t="s">
        <v>481</v>
      </c>
      <c r="AF32" s="1" t="s">
        <v>481</v>
      </c>
      <c r="AH32" s="1" t="s">
        <v>481</v>
      </c>
      <c r="AI32" s="1" t="s">
        <v>481</v>
      </c>
      <c r="AJ32" s="1" t="s">
        <v>481</v>
      </c>
      <c r="BA32" s="1">
        <f t="shared" si="5"/>
        <v>5</v>
      </c>
      <c r="CY32" s="1" t="s">
        <v>4682</v>
      </c>
      <c r="DA32" s="1" t="s">
        <v>694</v>
      </c>
      <c r="DB32" s="1" t="s">
        <v>481</v>
      </c>
      <c r="DC32" s="1" t="s">
        <v>481</v>
      </c>
      <c r="DD32" s="1" t="s">
        <v>481</v>
      </c>
      <c r="DI32" s="1" t="s">
        <v>481</v>
      </c>
      <c r="DJ32" s="1" t="s">
        <v>481</v>
      </c>
      <c r="DK32" s="1" t="s">
        <v>481</v>
      </c>
      <c r="DL32" s="1" t="s">
        <v>481</v>
      </c>
      <c r="DN32" s="1" t="s">
        <v>481</v>
      </c>
      <c r="DO32" s="1" t="s">
        <v>481</v>
      </c>
      <c r="DV32" s="1">
        <f t="shared" si="0"/>
        <v>11</v>
      </c>
      <c r="DW32" s="1" t="s">
        <v>481</v>
      </c>
      <c r="DX32" s="1" t="s">
        <v>481</v>
      </c>
      <c r="DY32" s="1" t="s">
        <v>481</v>
      </c>
      <c r="DZ32" s="1" t="s">
        <v>481</v>
      </c>
      <c r="EB32" s="1" t="s">
        <v>481</v>
      </c>
      <c r="EV32" s="1">
        <f t="shared" si="6"/>
        <v>5</v>
      </c>
      <c r="EW32" s="1" t="s">
        <v>481</v>
      </c>
      <c r="EX32" s="1" t="s">
        <v>481</v>
      </c>
      <c r="EZ32" s="1" t="s">
        <v>481</v>
      </c>
      <c r="FG32" s="1" t="s">
        <v>481</v>
      </c>
      <c r="FH32" s="1" t="s">
        <v>481</v>
      </c>
      <c r="FI32" s="1" t="s">
        <v>481</v>
      </c>
      <c r="FR32" s="1">
        <f t="shared" si="2"/>
        <v>6</v>
      </c>
    </row>
    <row r="33" spans="1:174" s="1" customFormat="1" x14ac:dyDescent="0.25">
      <c r="A33" s="8"/>
      <c r="B33" s="2">
        <v>45610</v>
      </c>
      <c r="C33" s="2">
        <v>45232</v>
      </c>
      <c r="D33" s="2"/>
      <c r="G33" s="1" t="s">
        <v>481</v>
      </c>
      <c r="H33" s="1" t="s">
        <v>2283</v>
      </c>
      <c r="I33" s="1" t="s">
        <v>669</v>
      </c>
      <c r="J33" s="1" t="s">
        <v>801</v>
      </c>
      <c r="K33" s="18" t="s">
        <v>800</v>
      </c>
      <c r="L33" s="1" t="s">
        <v>5330</v>
      </c>
      <c r="M33" s="1" t="s">
        <v>488</v>
      </c>
      <c r="N33" s="1" t="s">
        <v>296</v>
      </c>
      <c r="P33" s="1" t="s">
        <v>4402</v>
      </c>
      <c r="AA33" s="1" t="s">
        <v>788</v>
      </c>
      <c r="AB33" s="3"/>
      <c r="AC33" s="3"/>
      <c r="AE33" s="1" t="s">
        <v>481</v>
      </c>
      <c r="AF33" s="1" t="s">
        <v>481</v>
      </c>
      <c r="AH33" s="1" t="s">
        <v>481</v>
      </c>
      <c r="AI33" s="1" t="s">
        <v>481</v>
      </c>
      <c r="AJ33" s="1" t="s">
        <v>3158</v>
      </c>
      <c r="BA33" s="1">
        <f t="shared" si="5"/>
        <v>5</v>
      </c>
      <c r="CY33" s="1" t="s">
        <v>4682</v>
      </c>
      <c r="DB33" s="1" t="s">
        <v>481</v>
      </c>
      <c r="DC33" s="1" t="s">
        <v>481</v>
      </c>
      <c r="DD33" s="1" t="s">
        <v>481</v>
      </c>
      <c r="DI33" s="1" t="s">
        <v>481</v>
      </c>
      <c r="DJ33" s="1" t="s">
        <v>481</v>
      </c>
      <c r="DK33" s="1" t="s">
        <v>481</v>
      </c>
      <c r="DL33" s="1" t="s">
        <v>481</v>
      </c>
      <c r="DN33" s="1" t="s">
        <v>481</v>
      </c>
      <c r="DO33" s="1" t="s">
        <v>481</v>
      </c>
      <c r="DV33" s="1">
        <f t="shared" si="0"/>
        <v>10</v>
      </c>
      <c r="DW33" s="1" t="s">
        <v>481</v>
      </c>
      <c r="DX33" s="1" t="s">
        <v>481</v>
      </c>
      <c r="DY33" s="1" t="s">
        <v>481</v>
      </c>
      <c r="DZ33" s="1" t="s">
        <v>481</v>
      </c>
      <c r="EB33" s="1" t="s">
        <v>3158</v>
      </c>
      <c r="EV33" s="1">
        <f t="shared" si="6"/>
        <v>5</v>
      </c>
      <c r="EW33" s="1" t="s">
        <v>481</v>
      </c>
      <c r="EX33" s="1" t="s">
        <v>481</v>
      </c>
      <c r="EZ33" s="1" t="s">
        <v>481</v>
      </c>
      <c r="FG33" s="1" t="s">
        <v>481</v>
      </c>
      <c r="FH33" s="1" t="s">
        <v>481</v>
      </c>
      <c r="FI33" s="1" t="s">
        <v>481</v>
      </c>
      <c r="FR33" s="1">
        <f t="shared" si="2"/>
        <v>6</v>
      </c>
    </row>
    <row r="34" spans="1:174" s="1" customFormat="1" x14ac:dyDescent="0.25">
      <c r="A34" s="8"/>
      <c r="B34" s="2">
        <v>45610</v>
      </c>
      <c r="C34" s="2">
        <v>45246</v>
      </c>
      <c r="D34" s="2"/>
      <c r="F34" s="1" t="s">
        <v>3161</v>
      </c>
      <c r="G34" s="1" t="s">
        <v>3158</v>
      </c>
      <c r="H34" s="1" t="s">
        <v>4625</v>
      </c>
      <c r="I34" s="1" t="s">
        <v>4593</v>
      </c>
      <c r="J34" s="1" t="s">
        <v>5763</v>
      </c>
      <c r="K34" s="18" t="s">
        <v>2555</v>
      </c>
      <c r="L34" s="1" t="s">
        <v>668</v>
      </c>
      <c r="M34" s="1" t="s">
        <v>663</v>
      </c>
      <c r="N34" s="1" t="s">
        <v>664</v>
      </c>
      <c r="O34" s="1" t="s">
        <v>665</v>
      </c>
      <c r="AA34" s="2" t="s">
        <v>5761</v>
      </c>
      <c r="AB34" s="3" t="s">
        <v>3161</v>
      </c>
      <c r="AC34" s="3"/>
      <c r="AD34" s="1" t="s">
        <v>2564</v>
      </c>
      <c r="AG34" s="1" t="s">
        <v>481</v>
      </c>
      <c r="AI34" s="1" t="s">
        <v>481</v>
      </c>
      <c r="AL34" s="1" t="s">
        <v>481</v>
      </c>
      <c r="AR34" s="1" t="s">
        <v>481</v>
      </c>
      <c r="AZ34" s="1" t="s">
        <v>481</v>
      </c>
      <c r="BA34" s="1">
        <f t="shared" si="5"/>
        <v>5</v>
      </c>
      <c r="BC34" s="1" t="s">
        <v>3594</v>
      </c>
      <c r="BD34" s="1" t="s">
        <v>4712</v>
      </c>
      <c r="BE34" s="1" t="s">
        <v>4712</v>
      </c>
      <c r="BF34" s="1" t="s">
        <v>4712</v>
      </c>
      <c r="BG34" s="1" t="s">
        <v>4712</v>
      </c>
      <c r="BN34" s="1" t="s">
        <v>4712</v>
      </c>
      <c r="BO34" s="1" t="s">
        <v>4712</v>
      </c>
      <c r="BP34" s="1" t="s">
        <v>4712</v>
      </c>
      <c r="DV34" s="1">
        <f t="shared" si="0"/>
        <v>0</v>
      </c>
      <c r="DY34" s="1" t="s">
        <v>481</v>
      </c>
      <c r="DZ34" s="1" t="s">
        <v>481</v>
      </c>
      <c r="EB34" s="1" t="s">
        <v>481</v>
      </c>
      <c r="EV34" s="1">
        <f t="shared" si="6"/>
        <v>3</v>
      </c>
      <c r="EY34" s="1" t="s">
        <v>481</v>
      </c>
      <c r="FR34" s="1">
        <f t="shared" si="2"/>
        <v>1</v>
      </c>
    </row>
    <row r="35" spans="1:174" s="1" customFormat="1" x14ac:dyDescent="0.25">
      <c r="B35" s="2">
        <v>45610</v>
      </c>
      <c r="C35" s="2"/>
      <c r="D35" s="2" t="s">
        <v>4712</v>
      </c>
      <c r="G35" s="1" t="s">
        <v>3158</v>
      </c>
      <c r="H35" s="1" t="s">
        <v>4341</v>
      </c>
      <c r="I35" s="1" t="s">
        <v>5841</v>
      </c>
      <c r="J35" s="1" t="s">
        <v>5847</v>
      </c>
      <c r="K35" s="4" t="s">
        <v>5848</v>
      </c>
      <c r="AA35" s="1" t="s">
        <v>5842</v>
      </c>
      <c r="AB35" s="3"/>
      <c r="AC35" s="3"/>
      <c r="EV35" s="1">
        <f t="shared" si="6"/>
        <v>0</v>
      </c>
      <c r="EW35" s="1" t="s">
        <v>481</v>
      </c>
      <c r="EX35" s="1" t="s">
        <v>481</v>
      </c>
      <c r="EY35" s="1" t="s">
        <v>481</v>
      </c>
      <c r="FB35" s="1" t="s">
        <v>481</v>
      </c>
      <c r="FG35" s="1" t="s">
        <v>481</v>
      </c>
      <c r="FR35" s="1">
        <f t="shared" si="2"/>
        <v>5</v>
      </c>
    </row>
    <row r="36" spans="1:174" s="1" customFormat="1" x14ac:dyDescent="0.25">
      <c r="A36" s="8"/>
      <c r="B36" s="2">
        <v>45610</v>
      </c>
      <c r="C36" s="2">
        <v>45239</v>
      </c>
      <c r="D36" s="2"/>
      <c r="G36" s="1" t="s">
        <v>481</v>
      </c>
      <c r="H36" s="1" t="s">
        <v>3284</v>
      </c>
      <c r="I36" s="1" t="s">
        <v>1955</v>
      </c>
      <c r="J36" s="1" t="s">
        <v>5200</v>
      </c>
      <c r="K36" s="4" t="s">
        <v>3248</v>
      </c>
      <c r="L36" s="1" t="s">
        <v>5447</v>
      </c>
      <c r="M36" s="1" t="s">
        <v>488</v>
      </c>
      <c r="N36" s="1" t="s">
        <v>296</v>
      </c>
      <c r="O36" s="1">
        <v>85209</v>
      </c>
      <c r="AF36" s="1" t="s">
        <v>3162</v>
      </c>
      <c r="AH36" s="1" t="s">
        <v>3162</v>
      </c>
      <c r="AO36" s="1" t="s">
        <v>3158</v>
      </c>
      <c r="AS36" s="1" t="s">
        <v>3162</v>
      </c>
      <c r="AU36" s="1" t="s">
        <v>3162</v>
      </c>
      <c r="AW36" s="1" t="s">
        <v>3162</v>
      </c>
      <c r="AY36" s="1" t="s">
        <v>3162</v>
      </c>
      <c r="BA36" s="1">
        <f>COUNTA(AE36:AZ36)</f>
        <v>7</v>
      </c>
      <c r="BB36" s="3"/>
      <c r="CY36" s="1" t="s">
        <v>4682</v>
      </c>
      <c r="CZ36" s="1" t="s">
        <v>4682</v>
      </c>
      <c r="DA36" s="1" t="s">
        <v>4682</v>
      </c>
      <c r="DC36" s="1" t="s">
        <v>481</v>
      </c>
      <c r="DG36" s="1" t="s">
        <v>481</v>
      </c>
      <c r="DH36" s="1" t="s">
        <v>481</v>
      </c>
      <c r="DI36" s="1" t="s">
        <v>3158</v>
      </c>
      <c r="DJ36" s="1" t="s">
        <v>481</v>
      </c>
      <c r="DK36" s="1" t="s">
        <v>481</v>
      </c>
      <c r="DL36" s="1" t="s">
        <v>481</v>
      </c>
      <c r="DN36" s="1" t="s">
        <v>481</v>
      </c>
      <c r="DO36" s="1" t="s">
        <v>481</v>
      </c>
      <c r="DV36" s="1">
        <f t="shared" ref="DV36:DV45" si="7">COUNTA(CY36:DU36)</f>
        <v>12</v>
      </c>
      <c r="DX36" s="1" t="s">
        <v>481</v>
      </c>
      <c r="EB36" s="1" t="s">
        <v>481</v>
      </c>
      <c r="EV36" s="1">
        <f t="shared" si="6"/>
        <v>2</v>
      </c>
      <c r="EW36" s="1" t="s">
        <v>481</v>
      </c>
      <c r="EX36" s="1" t="s">
        <v>481</v>
      </c>
      <c r="EY36" s="1" t="s">
        <v>481</v>
      </c>
      <c r="FA36" s="1" t="s">
        <v>481</v>
      </c>
      <c r="FB36" s="1" t="s">
        <v>481</v>
      </c>
      <c r="FC36" s="1" t="s">
        <v>481</v>
      </c>
      <c r="FD36" s="1" t="s">
        <v>481</v>
      </c>
      <c r="FF36" s="1" t="s">
        <v>481</v>
      </c>
      <c r="FH36" s="1" t="s">
        <v>3158</v>
      </c>
      <c r="FI36" s="1" t="s">
        <v>481</v>
      </c>
      <c r="FR36" s="1">
        <f t="shared" si="2"/>
        <v>10</v>
      </c>
    </row>
    <row r="37" spans="1:174" s="1" customFormat="1" x14ac:dyDescent="0.25">
      <c r="A37" s="8"/>
      <c r="B37" s="2">
        <v>45610</v>
      </c>
      <c r="C37" s="2">
        <v>45239</v>
      </c>
      <c r="D37" s="2"/>
      <c r="G37" s="1" t="s">
        <v>3158</v>
      </c>
      <c r="H37" s="1" t="s">
        <v>3284</v>
      </c>
      <c r="I37" s="1" t="s">
        <v>4748</v>
      </c>
      <c r="J37" s="1" t="s">
        <v>5200</v>
      </c>
      <c r="K37" s="4" t="s">
        <v>3248</v>
      </c>
      <c r="L37" s="1" t="s">
        <v>5447</v>
      </c>
      <c r="M37" s="1" t="s">
        <v>488</v>
      </c>
      <c r="N37" s="1" t="s">
        <v>296</v>
      </c>
      <c r="O37" s="1">
        <v>85209</v>
      </c>
      <c r="AF37" s="1" t="s">
        <v>3162</v>
      </c>
      <c r="AH37" s="1" t="s">
        <v>3162</v>
      </c>
      <c r="AO37" s="1" t="s">
        <v>3158</v>
      </c>
      <c r="AS37" s="1" t="s">
        <v>3162</v>
      </c>
      <c r="AU37" s="1" t="s">
        <v>3162</v>
      </c>
      <c r="AW37" s="1" t="s">
        <v>3162</v>
      </c>
      <c r="AY37" s="1" t="s">
        <v>3162</v>
      </c>
      <c r="BA37" s="1">
        <f>COUNTA(AE37:AZ37)</f>
        <v>7</v>
      </c>
      <c r="BB37" s="3"/>
      <c r="CY37" s="1" t="s">
        <v>4682</v>
      </c>
      <c r="CZ37" s="1" t="s">
        <v>4682</v>
      </c>
      <c r="DA37" s="1" t="s">
        <v>4682</v>
      </c>
      <c r="DC37" s="1" t="s">
        <v>481</v>
      </c>
      <c r="DG37" s="1" t="s">
        <v>481</v>
      </c>
      <c r="DH37" s="1" t="s">
        <v>481</v>
      </c>
      <c r="DI37" s="1" t="s">
        <v>481</v>
      </c>
      <c r="DJ37" s="1" t="s">
        <v>481</v>
      </c>
      <c r="DK37" s="1" t="s">
        <v>481</v>
      </c>
      <c r="DL37" s="1" t="s">
        <v>481</v>
      </c>
      <c r="DN37" s="1" t="s">
        <v>481</v>
      </c>
      <c r="DO37" s="1" t="s">
        <v>481</v>
      </c>
      <c r="DV37" s="1">
        <f t="shared" si="7"/>
        <v>12</v>
      </c>
      <c r="DX37" s="1" t="s">
        <v>3158</v>
      </c>
      <c r="EB37" s="1" t="s">
        <v>3158</v>
      </c>
      <c r="EV37" s="1">
        <f t="shared" si="6"/>
        <v>2</v>
      </c>
      <c r="EW37" s="1" t="s">
        <v>481</v>
      </c>
      <c r="EX37" s="1" t="s">
        <v>3158</v>
      </c>
      <c r="EY37" s="1" t="s">
        <v>481</v>
      </c>
      <c r="FA37" s="1" t="s">
        <v>481</v>
      </c>
      <c r="FB37" s="1" t="s">
        <v>481</v>
      </c>
      <c r="FC37" s="1" t="s">
        <v>481</v>
      </c>
      <c r="FD37" s="1" t="s">
        <v>481</v>
      </c>
      <c r="FF37" s="1" t="s">
        <v>481</v>
      </c>
      <c r="FH37" s="1" t="s">
        <v>481</v>
      </c>
      <c r="FI37" s="1" t="s">
        <v>3158</v>
      </c>
      <c r="FR37" s="1">
        <f t="shared" si="2"/>
        <v>10</v>
      </c>
    </row>
    <row r="38" spans="1:174" s="1" customFormat="1" x14ac:dyDescent="0.25">
      <c r="B38" s="2">
        <v>45610</v>
      </c>
      <c r="C38" s="2"/>
      <c r="D38" s="2" t="s">
        <v>4712</v>
      </c>
      <c r="G38" s="1" t="s">
        <v>3158</v>
      </c>
      <c r="H38" s="1" t="s">
        <v>1358</v>
      </c>
      <c r="I38" s="1" t="s">
        <v>248</v>
      </c>
      <c r="J38" s="1" t="s">
        <v>5844</v>
      </c>
      <c r="K38" s="4" t="s">
        <v>5845</v>
      </c>
      <c r="L38" s="1" t="s">
        <v>5846</v>
      </c>
      <c r="M38" s="1" t="s">
        <v>488</v>
      </c>
      <c r="N38" s="1" t="s">
        <v>296</v>
      </c>
      <c r="O38" s="1">
        <v>85207</v>
      </c>
      <c r="AA38" s="2" t="s">
        <v>5840</v>
      </c>
      <c r="AP38" s="1" t="s">
        <v>3162</v>
      </c>
      <c r="AQ38" s="1" t="s">
        <v>3162</v>
      </c>
      <c r="AU38" s="1" t="s">
        <v>3162</v>
      </c>
      <c r="AW38" s="1" t="s">
        <v>3162</v>
      </c>
      <c r="AZ38" s="1" t="s">
        <v>3162</v>
      </c>
      <c r="BA38" s="1">
        <f>COUNTA(AE38:AZ38)</f>
        <v>5</v>
      </c>
      <c r="DA38" s="1" t="s">
        <v>3162</v>
      </c>
      <c r="DB38" s="1" t="s">
        <v>3162</v>
      </c>
      <c r="DC38" s="1" t="s">
        <v>3162</v>
      </c>
      <c r="DK38" s="1" t="s">
        <v>3162</v>
      </c>
      <c r="DV38" s="1">
        <f t="shared" si="7"/>
        <v>4</v>
      </c>
      <c r="DW38" s="1" t="s">
        <v>3162</v>
      </c>
      <c r="DY38" s="1" t="s">
        <v>3162</v>
      </c>
      <c r="EB38" s="1" t="s">
        <v>3162</v>
      </c>
      <c r="EV38" s="1">
        <f t="shared" si="6"/>
        <v>3</v>
      </c>
      <c r="EW38" s="1" t="s">
        <v>481</v>
      </c>
      <c r="EY38" s="1" t="s">
        <v>481</v>
      </c>
      <c r="EZ38" s="1" t="s">
        <v>481</v>
      </c>
      <c r="FE38" s="1" t="s">
        <v>481</v>
      </c>
      <c r="FF38" s="1" t="s">
        <v>481</v>
      </c>
      <c r="FR38" s="1">
        <f t="shared" si="2"/>
        <v>5</v>
      </c>
    </row>
    <row r="39" spans="1:174" s="1" customFormat="1" x14ac:dyDescent="0.25">
      <c r="B39" s="2">
        <v>45610</v>
      </c>
      <c r="C39" s="2"/>
      <c r="D39" s="2" t="s">
        <v>4712</v>
      </c>
      <c r="G39" s="1" t="s">
        <v>481</v>
      </c>
      <c r="H39" s="1" t="s">
        <v>1358</v>
      </c>
      <c r="I39" s="2" t="s">
        <v>5840</v>
      </c>
      <c r="J39" s="1" t="s">
        <v>5844</v>
      </c>
      <c r="K39" s="4" t="s">
        <v>5845</v>
      </c>
      <c r="L39" s="1" t="s">
        <v>5846</v>
      </c>
      <c r="M39" s="1" t="s">
        <v>488</v>
      </c>
      <c r="N39" s="1" t="s">
        <v>296</v>
      </c>
      <c r="O39" s="1">
        <v>85207</v>
      </c>
      <c r="AA39" s="1" t="s">
        <v>248</v>
      </c>
      <c r="AP39" s="1" t="s">
        <v>3162</v>
      </c>
      <c r="AQ39" s="1" t="s">
        <v>3162</v>
      </c>
      <c r="AU39" s="1" t="s">
        <v>3162</v>
      </c>
      <c r="AW39" s="1" t="s">
        <v>3162</v>
      </c>
      <c r="AZ39" s="1" t="s">
        <v>3162</v>
      </c>
      <c r="BA39" s="1">
        <f>COUNTA(AE39:AZ39)</f>
        <v>5</v>
      </c>
      <c r="DA39" s="1" t="s">
        <v>3162</v>
      </c>
      <c r="DB39" s="1" t="s">
        <v>3162</v>
      </c>
      <c r="DC39" s="1" t="s">
        <v>3162</v>
      </c>
      <c r="DK39" s="1" t="s">
        <v>3158</v>
      </c>
      <c r="DV39" s="1">
        <f t="shared" si="7"/>
        <v>4</v>
      </c>
      <c r="DW39" s="1" t="s">
        <v>3162</v>
      </c>
      <c r="DY39" s="1" t="s">
        <v>3162</v>
      </c>
      <c r="EB39" s="1" t="s">
        <v>3162</v>
      </c>
      <c r="EV39" s="1">
        <f t="shared" si="6"/>
        <v>3</v>
      </c>
      <c r="EW39" s="1" t="s">
        <v>481</v>
      </c>
      <c r="EY39" s="1" t="s">
        <v>481</v>
      </c>
      <c r="EZ39" s="1" t="s">
        <v>481</v>
      </c>
      <c r="FE39" s="1" t="s">
        <v>481</v>
      </c>
      <c r="FF39" s="1" t="s">
        <v>3158</v>
      </c>
      <c r="FR39" s="1">
        <f t="shared" si="2"/>
        <v>5</v>
      </c>
    </row>
    <row r="40" spans="1:174" s="1" customFormat="1" x14ac:dyDescent="0.25">
      <c r="A40" s="8"/>
      <c r="B40" s="2">
        <v>45610</v>
      </c>
      <c r="C40" s="2">
        <v>45246</v>
      </c>
      <c r="D40" s="2"/>
      <c r="G40" s="1" t="s">
        <v>3158</v>
      </c>
      <c r="H40" s="1" t="s">
        <v>5769</v>
      </c>
      <c r="I40" s="1" t="s">
        <v>233</v>
      </c>
      <c r="J40" s="1" t="s">
        <v>5770</v>
      </c>
      <c r="K40" s="4" t="s">
        <v>5771</v>
      </c>
      <c r="L40" s="1" t="s">
        <v>5772</v>
      </c>
      <c r="M40" s="1" t="s">
        <v>488</v>
      </c>
      <c r="N40" s="1" t="s">
        <v>296</v>
      </c>
      <c r="O40" s="1">
        <v>85205</v>
      </c>
      <c r="AA40" s="1" t="s">
        <v>3045</v>
      </c>
      <c r="BB40" s="3"/>
      <c r="DV40" s="1">
        <f t="shared" si="7"/>
        <v>0</v>
      </c>
      <c r="DY40" s="1" t="s">
        <v>481</v>
      </c>
      <c r="EV40" s="1">
        <f t="shared" si="6"/>
        <v>1</v>
      </c>
      <c r="EW40" s="1" t="s">
        <v>481</v>
      </c>
      <c r="EX40" s="1" t="s">
        <v>3158</v>
      </c>
      <c r="EZ40" s="1" t="s">
        <v>481</v>
      </c>
      <c r="FD40" s="1" t="s">
        <v>481</v>
      </c>
      <c r="FE40" s="1" t="s">
        <v>481</v>
      </c>
      <c r="FR40" s="1">
        <f t="shared" si="2"/>
        <v>5</v>
      </c>
    </row>
    <row r="41" spans="1:174" s="1" customFormat="1" x14ac:dyDescent="0.25">
      <c r="A41" s="8"/>
      <c r="B41" s="2">
        <v>45610</v>
      </c>
      <c r="C41" s="2">
        <v>45246</v>
      </c>
      <c r="D41" s="2"/>
      <c r="G41" s="1" t="s">
        <v>481</v>
      </c>
      <c r="H41" s="1" t="s">
        <v>5769</v>
      </c>
      <c r="I41" s="1" t="s">
        <v>3045</v>
      </c>
      <c r="J41" s="1" t="s">
        <v>5770</v>
      </c>
      <c r="K41" s="4" t="s">
        <v>5771</v>
      </c>
      <c r="L41" s="1" t="s">
        <v>5772</v>
      </c>
      <c r="M41" s="1" t="s">
        <v>488</v>
      </c>
      <c r="N41" s="1" t="s">
        <v>296</v>
      </c>
      <c r="O41" s="1">
        <v>85205</v>
      </c>
      <c r="AA41" s="1" t="s">
        <v>233</v>
      </c>
      <c r="BB41" s="3"/>
      <c r="DV41" s="1">
        <f t="shared" si="7"/>
        <v>0</v>
      </c>
      <c r="DY41" s="1" t="s">
        <v>481</v>
      </c>
      <c r="EV41" s="1">
        <f t="shared" si="6"/>
        <v>1</v>
      </c>
      <c r="EW41" s="1" t="s">
        <v>481</v>
      </c>
      <c r="EX41" s="1" t="s">
        <v>3158</v>
      </c>
      <c r="EZ41" s="1" t="s">
        <v>481</v>
      </c>
      <c r="FD41" s="1" t="s">
        <v>481</v>
      </c>
      <c r="FE41" s="1" t="s">
        <v>481</v>
      </c>
      <c r="FR41" s="1">
        <f t="shared" si="2"/>
        <v>5</v>
      </c>
    </row>
    <row r="42" spans="1:174" s="1" customFormat="1" x14ac:dyDescent="0.25">
      <c r="A42" s="8"/>
      <c r="B42" s="2">
        <v>45610</v>
      </c>
      <c r="C42" s="2">
        <v>45239</v>
      </c>
      <c r="D42" s="2"/>
      <c r="G42" s="1" t="s">
        <v>3158</v>
      </c>
      <c r="H42" s="1" t="s">
        <v>188</v>
      </c>
      <c r="I42" s="1" t="s">
        <v>189</v>
      </c>
      <c r="J42" s="1" t="s">
        <v>5213</v>
      </c>
      <c r="K42" s="4" t="s">
        <v>190</v>
      </c>
      <c r="L42" s="1" t="s">
        <v>4498</v>
      </c>
      <c r="M42" s="1" t="s">
        <v>488</v>
      </c>
      <c r="N42" s="1" t="s">
        <v>296</v>
      </c>
      <c r="O42" s="1">
        <v>85208</v>
      </c>
      <c r="P42" s="1" t="s">
        <v>4213</v>
      </c>
      <c r="Y42" s="1" t="s">
        <v>297</v>
      </c>
      <c r="Z42" s="1" t="s">
        <v>3161</v>
      </c>
      <c r="AA42" s="2" t="s">
        <v>2374</v>
      </c>
      <c r="AB42" s="3" t="s">
        <v>3161</v>
      </c>
      <c r="AC42" s="3"/>
      <c r="AD42" s="1" t="s">
        <v>2388</v>
      </c>
      <c r="AH42" s="1" t="s">
        <v>3158</v>
      </c>
      <c r="AI42" s="1" t="s">
        <v>481</v>
      </c>
      <c r="BA42" s="1">
        <f>COUNTA(AE42:AZ42)</f>
        <v>2</v>
      </c>
      <c r="CY42" s="1" t="s">
        <v>4682</v>
      </c>
      <c r="CZ42" s="1" t="s">
        <v>481</v>
      </c>
      <c r="DA42" s="1" t="s">
        <v>4682</v>
      </c>
      <c r="DC42" s="1" t="s">
        <v>481</v>
      </c>
      <c r="DD42" s="1" t="s">
        <v>481</v>
      </c>
      <c r="DF42" s="1" t="s">
        <v>481</v>
      </c>
      <c r="DI42" s="1" t="s">
        <v>481</v>
      </c>
      <c r="DJ42" s="1" t="s">
        <v>481</v>
      </c>
      <c r="DK42" s="1" t="s">
        <v>481</v>
      </c>
      <c r="DV42" s="1">
        <f t="shared" si="7"/>
        <v>9</v>
      </c>
      <c r="DX42" s="1" t="s">
        <v>481</v>
      </c>
      <c r="EV42" s="1">
        <f t="shared" si="6"/>
        <v>1</v>
      </c>
      <c r="EW42" s="1" t="s">
        <v>481</v>
      </c>
      <c r="EX42" s="1" t="s">
        <v>481</v>
      </c>
      <c r="EY42" s="1" t="s">
        <v>481</v>
      </c>
      <c r="FB42" s="1" t="s">
        <v>481</v>
      </c>
      <c r="FC42" s="1" t="s">
        <v>481</v>
      </c>
      <c r="FR42" s="1">
        <f t="shared" si="2"/>
        <v>5</v>
      </c>
    </row>
    <row r="43" spans="1:174" s="1" customFormat="1" x14ac:dyDescent="0.25">
      <c r="A43" s="6"/>
      <c r="B43" s="2">
        <v>45645</v>
      </c>
      <c r="C43" s="2"/>
      <c r="D43" s="2" t="s">
        <v>4712</v>
      </c>
      <c r="G43" s="1" t="s">
        <v>481</v>
      </c>
      <c r="H43" s="1" t="s">
        <v>3227</v>
      </c>
      <c r="I43" s="1" t="s">
        <v>4713</v>
      </c>
      <c r="J43" s="1" t="s">
        <v>3228</v>
      </c>
      <c r="K43" s="18" t="s">
        <v>3229</v>
      </c>
      <c r="L43" s="1" t="s">
        <v>5260</v>
      </c>
      <c r="M43" s="1" t="s">
        <v>488</v>
      </c>
      <c r="N43" s="1" t="s">
        <v>296</v>
      </c>
      <c r="O43" s="1">
        <v>85206</v>
      </c>
      <c r="Y43" s="2"/>
      <c r="Z43" s="3"/>
      <c r="AA43" s="1" t="s">
        <v>5257</v>
      </c>
      <c r="BA43" s="1">
        <f>COUNTA(AE43:AZ43)</f>
        <v>0</v>
      </c>
      <c r="CY43" s="1" t="s">
        <v>4682</v>
      </c>
      <c r="DC43" s="1" t="s">
        <v>481</v>
      </c>
      <c r="DD43" s="1" t="s">
        <v>481</v>
      </c>
      <c r="DE43" s="1" t="s">
        <v>481</v>
      </c>
      <c r="DF43" s="1" t="s">
        <v>481</v>
      </c>
      <c r="DJ43" s="1" t="s">
        <v>481</v>
      </c>
      <c r="DV43" s="1">
        <f t="shared" si="7"/>
        <v>6</v>
      </c>
      <c r="EV43" s="1">
        <f>SUM(DW43:EU43)</f>
        <v>0</v>
      </c>
      <c r="FA43" s="1" t="s">
        <v>481</v>
      </c>
      <c r="FB43" s="1" t="s">
        <v>481</v>
      </c>
      <c r="FC43" s="1" t="s">
        <v>481</v>
      </c>
      <c r="FD43" s="1" t="s">
        <v>481</v>
      </c>
      <c r="FG43" s="1" t="s">
        <v>481</v>
      </c>
      <c r="FR43" s="1">
        <f t="shared" si="2"/>
        <v>5</v>
      </c>
    </row>
    <row r="44" spans="1:174" s="1" customFormat="1" x14ac:dyDescent="0.25">
      <c r="B44" s="2">
        <v>45631</v>
      </c>
      <c r="C44" s="2">
        <v>45232</v>
      </c>
      <c r="D44" s="2"/>
      <c r="E44" s="2"/>
      <c r="F44" s="1" t="s">
        <v>3161</v>
      </c>
      <c r="G44" s="1" t="s">
        <v>481</v>
      </c>
      <c r="H44" s="1" t="s">
        <v>1346</v>
      </c>
      <c r="I44" s="1" t="s">
        <v>3178</v>
      </c>
      <c r="J44" s="1" t="s">
        <v>2796</v>
      </c>
      <c r="K44" s="18" t="s">
        <v>4468</v>
      </c>
      <c r="L44" s="1" t="s">
        <v>1347</v>
      </c>
      <c r="M44" s="1" t="s">
        <v>488</v>
      </c>
      <c r="N44" s="1" t="s">
        <v>296</v>
      </c>
      <c r="O44" s="1">
        <v>85206</v>
      </c>
      <c r="P44" s="1" t="s">
        <v>3161</v>
      </c>
      <c r="X44" s="1" t="s">
        <v>2261</v>
      </c>
      <c r="AA44" s="1" t="s">
        <v>2795</v>
      </c>
      <c r="AB44" s="3"/>
      <c r="AC44" s="3"/>
      <c r="AD44" s="1" t="s">
        <v>2388</v>
      </c>
      <c r="BA44" s="1">
        <f>COUNTA(AE44:AZ44)</f>
        <v>0</v>
      </c>
      <c r="CY44" s="1" t="s">
        <v>481</v>
      </c>
      <c r="CZ44" s="1" t="s">
        <v>481</v>
      </c>
      <c r="DA44" s="1" t="s">
        <v>481</v>
      </c>
      <c r="DB44" s="1" t="s">
        <v>481</v>
      </c>
      <c r="DF44" s="1" t="s">
        <v>481</v>
      </c>
      <c r="DK44" s="1" t="s">
        <v>481</v>
      </c>
      <c r="DL44" s="1" t="s">
        <v>481</v>
      </c>
      <c r="DV44" s="1">
        <f t="shared" si="7"/>
        <v>7</v>
      </c>
      <c r="DW44" s="1" t="s">
        <v>481</v>
      </c>
      <c r="DX44" s="1" t="s">
        <v>481</v>
      </c>
      <c r="EV44" s="1">
        <f>COUNTA(DW44:EU44)</f>
        <v>2</v>
      </c>
      <c r="EY44" s="1" t="s">
        <v>481</v>
      </c>
      <c r="FB44" s="1" t="s">
        <v>481</v>
      </c>
      <c r="FC44" s="1" t="s">
        <v>481</v>
      </c>
      <c r="FF44" s="1" t="s">
        <v>481</v>
      </c>
      <c r="FR44" s="1">
        <f t="shared" si="2"/>
        <v>4</v>
      </c>
    </row>
    <row r="45" spans="1:174" s="1" customFormat="1" x14ac:dyDescent="0.25">
      <c r="A45" s="2" t="s">
        <v>694</v>
      </c>
      <c r="B45" s="2">
        <v>45652</v>
      </c>
      <c r="C45" s="2">
        <v>45232</v>
      </c>
      <c r="D45" s="2"/>
      <c r="F45" s="1" t="s">
        <v>3162</v>
      </c>
      <c r="G45" s="1" t="s">
        <v>481</v>
      </c>
      <c r="H45" s="1" t="s">
        <v>925</v>
      </c>
      <c r="I45" s="1" t="s">
        <v>905</v>
      </c>
      <c r="J45" s="1" t="s">
        <v>4365</v>
      </c>
      <c r="K45" s="18" t="s">
        <v>3241</v>
      </c>
      <c r="L45" s="1" t="s">
        <v>3059</v>
      </c>
      <c r="M45" s="1" t="s">
        <v>488</v>
      </c>
      <c r="N45" s="1" t="s">
        <v>296</v>
      </c>
      <c r="O45" s="1">
        <v>85206</v>
      </c>
      <c r="P45" s="1" t="s">
        <v>4213</v>
      </c>
      <c r="T45" s="1">
        <v>1</v>
      </c>
      <c r="Y45" s="1" t="s">
        <v>3196</v>
      </c>
      <c r="Z45" s="1" t="s">
        <v>3161</v>
      </c>
      <c r="AA45" s="2" t="s">
        <v>3053</v>
      </c>
      <c r="AB45" s="3"/>
      <c r="AC45" s="3" t="s">
        <v>4712</v>
      </c>
      <c r="AD45" s="1" t="s">
        <v>2564</v>
      </c>
      <c r="AE45" s="1" t="s">
        <v>481</v>
      </c>
      <c r="AH45" s="1" t="s">
        <v>481</v>
      </c>
      <c r="AL45" s="1" t="s">
        <v>3162</v>
      </c>
      <c r="AQ45" s="1" t="s">
        <v>481</v>
      </c>
      <c r="AR45" s="1" t="s">
        <v>481</v>
      </c>
      <c r="AV45" s="1" t="s">
        <v>481</v>
      </c>
      <c r="AY45" s="1" t="s">
        <v>481</v>
      </c>
      <c r="AZ45" s="1" t="s">
        <v>481</v>
      </c>
      <c r="BA45" s="1">
        <f>COUNTA(AE45:AZ45)</f>
        <v>8</v>
      </c>
      <c r="CZ45" s="1" t="s">
        <v>481</v>
      </c>
      <c r="DB45" s="1" t="s">
        <v>481</v>
      </c>
      <c r="DC45" s="1" t="s">
        <v>481</v>
      </c>
      <c r="DE45" s="1" t="s">
        <v>481</v>
      </c>
      <c r="DF45" s="1" t="s">
        <v>481</v>
      </c>
      <c r="DG45" s="1" t="s">
        <v>481</v>
      </c>
      <c r="DJ45" s="1" t="s">
        <v>481</v>
      </c>
      <c r="DK45" s="1" t="s">
        <v>481</v>
      </c>
      <c r="DO45" s="1" t="s">
        <v>481</v>
      </c>
      <c r="DV45" s="1">
        <f t="shared" si="7"/>
        <v>9</v>
      </c>
      <c r="DW45" s="1" t="s">
        <v>481</v>
      </c>
      <c r="DZ45" s="1" t="s">
        <v>3158</v>
      </c>
      <c r="EV45" s="1">
        <f>COUNTA(DW45:EU45)</f>
        <v>2</v>
      </c>
      <c r="FB45" s="1" t="s">
        <v>481</v>
      </c>
      <c r="FC45" s="1" t="s">
        <v>481</v>
      </c>
      <c r="FR45" s="1">
        <f t="shared" si="2"/>
        <v>2</v>
      </c>
    </row>
    <row r="46" spans="1:174" s="1" customFormat="1" x14ac:dyDescent="0.25">
      <c r="B46" s="2">
        <v>45659</v>
      </c>
      <c r="C46" s="2"/>
      <c r="D46" s="2" t="s">
        <v>4712</v>
      </c>
      <c r="G46" s="1" t="s">
        <v>481</v>
      </c>
      <c r="H46" s="1" t="s">
        <v>5918</v>
      </c>
      <c r="I46" s="1" t="s">
        <v>4528</v>
      </c>
      <c r="J46" s="1" t="s">
        <v>5919</v>
      </c>
      <c r="K46" s="4" t="s">
        <v>5920</v>
      </c>
      <c r="L46" s="1" t="s">
        <v>5922</v>
      </c>
      <c r="M46" s="1" t="s">
        <v>5923</v>
      </c>
      <c r="N46" s="1" t="s">
        <v>1946</v>
      </c>
      <c r="O46" s="1">
        <v>98544</v>
      </c>
      <c r="AA46" s="1" t="s">
        <v>3646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B46" s="3"/>
      <c r="FC46" s="1" t="s">
        <v>481</v>
      </c>
      <c r="FD46" s="1" t="s">
        <v>481</v>
      </c>
      <c r="FE46" s="1" t="s">
        <v>481</v>
      </c>
      <c r="FG46" s="1" t="s">
        <v>481</v>
      </c>
      <c r="FH46" s="1" t="s">
        <v>481</v>
      </c>
      <c r="FI46" s="1" t="s">
        <v>481</v>
      </c>
    </row>
    <row r="47" spans="1:174" s="1" customFormat="1" x14ac:dyDescent="0.25">
      <c r="B47" s="2">
        <v>45652</v>
      </c>
      <c r="C47" s="2"/>
      <c r="D47" s="2" t="s">
        <v>4712</v>
      </c>
      <c r="G47" s="1" t="s">
        <v>481</v>
      </c>
      <c r="H47" s="1" t="s">
        <v>5638</v>
      </c>
      <c r="I47" s="1" t="s">
        <v>1532</v>
      </c>
      <c r="J47" s="1" t="s">
        <v>5891</v>
      </c>
      <c r="K47" s="4" t="s">
        <v>5892</v>
      </c>
      <c r="L47" s="1" t="s">
        <v>5890</v>
      </c>
      <c r="M47" s="1" t="s">
        <v>3192</v>
      </c>
      <c r="N47" s="1" t="s">
        <v>296</v>
      </c>
      <c r="O47" s="1">
        <v>85118</v>
      </c>
      <c r="AA47" s="2"/>
      <c r="AB47" s="3"/>
      <c r="AC47" s="3"/>
      <c r="BA47" s="1">
        <f t="shared" ref="BA47:BA54" si="8">COUNTA(AE47:AZ47)</f>
        <v>0</v>
      </c>
      <c r="DG47" s="1" t="s">
        <v>3162</v>
      </c>
      <c r="DV47" s="1">
        <f>COUNTA(CY47:DU47)</f>
        <v>1</v>
      </c>
      <c r="FB47" s="1" t="s">
        <v>481</v>
      </c>
      <c r="FR47" s="1">
        <f>COUNTA(EW47:FQ47)</f>
        <v>1</v>
      </c>
    </row>
    <row r="48" spans="1:174" s="1" customFormat="1" x14ac:dyDescent="0.25">
      <c r="A48" s="8"/>
      <c r="B48" s="2">
        <v>45617</v>
      </c>
      <c r="C48" s="2">
        <v>45246</v>
      </c>
      <c r="D48" s="2"/>
      <c r="G48" s="1" t="s">
        <v>3158</v>
      </c>
      <c r="H48" s="1" t="s">
        <v>5326</v>
      </c>
      <c r="I48" s="1" t="s">
        <v>3876</v>
      </c>
      <c r="J48" s="1" t="s">
        <v>5713</v>
      </c>
      <c r="K48" s="18"/>
      <c r="Y48" s="2"/>
      <c r="Z48" s="3"/>
      <c r="AA48" s="1" t="s">
        <v>669</v>
      </c>
      <c r="BA48" s="1">
        <f t="shared" si="8"/>
        <v>0</v>
      </c>
      <c r="DD48" s="1" t="s">
        <v>481</v>
      </c>
      <c r="DE48" s="1" t="s">
        <v>481</v>
      </c>
      <c r="DF48" s="1" t="s">
        <v>481</v>
      </c>
      <c r="DG48" s="1" t="s">
        <v>481</v>
      </c>
      <c r="DH48" s="1" t="s">
        <v>481</v>
      </c>
      <c r="DI48" s="1" t="s">
        <v>481</v>
      </c>
      <c r="DJ48" s="1" t="s">
        <v>481</v>
      </c>
      <c r="DL48" s="1" t="s">
        <v>481</v>
      </c>
      <c r="DN48" s="1" t="s">
        <v>481</v>
      </c>
      <c r="DV48" s="1">
        <f>COUNTA(CY48:DU48)</f>
        <v>9</v>
      </c>
      <c r="DY48" s="1" t="s">
        <v>481</v>
      </c>
      <c r="EB48" s="1" t="s">
        <v>481</v>
      </c>
      <c r="EV48" s="1">
        <f>COUNTA(DW48:EU48)</f>
        <v>2</v>
      </c>
      <c r="EX48" s="1" t="s">
        <v>481</v>
      </c>
      <c r="EZ48" s="1" t="s">
        <v>481</v>
      </c>
      <c r="FA48" s="1" t="s">
        <v>481</v>
      </c>
      <c r="FC48" s="1" t="s">
        <v>481</v>
      </c>
      <c r="FD48" s="1" t="s">
        <v>481</v>
      </c>
      <c r="FE48" s="1" t="s">
        <v>481</v>
      </c>
      <c r="FG48" s="1" t="s">
        <v>481</v>
      </c>
      <c r="FH48" s="1" t="s">
        <v>481</v>
      </c>
      <c r="FI48" s="1" t="s">
        <v>481</v>
      </c>
      <c r="FR48" s="1">
        <f>COUNTA(EW48:FQ48)</f>
        <v>9</v>
      </c>
    </row>
    <row r="49" spans="1:174" s="1" customFormat="1" x14ac:dyDescent="0.25">
      <c r="B49" s="2">
        <v>45617</v>
      </c>
      <c r="C49" s="2">
        <v>45246</v>
      </c>
      <c r="D49" s="2"/>
      <c r="G49" s="1" t="s">
        <v>481</v>
      </c>
      <c r="H49" s="1" t="s">
        <v>5326</v>
      </c>
      <c r="I49" s="1" t="s">
        <v>669</v>
      </c>
      <c r="K49" s="18"/>
      <c r="Y49" s="2"/>
      <c r="Z49" s="3"/>
      <c r="AA49" s="1" t="s">
        <v>3876</v>
      </c>
      <c r="BA49" s="1">
        <f t="shared" si="8"/>
        <v>0</v>
      </c>
      <c r="DD49" s="1" t="s">
        <v>481</v>
      </c>
      <c r="DE49" s="1" t="s">
        <v>481</v>
      </c>
      <c r="DF49" s="1" t="s">
        <v>481</v>
      </c>
      <c r="DG49" s="1" t="s">
        <v>3158</v>
      </c>
      <c r="DH49" s="1" t="s">
        <v>481</v>
      </c>
      <c r="DI49" s="1" t="s">
        <v>481</v>
      </c>
      <c r="DJ49" s="1" t="s">
        <v>481</v>
      </c>
      <c r="DL49" s="1" t="s">
        <v>481</v>
      </c>
      <c r="DN49" s="1" t="s">
        <v>481</v>
      </c>
      <c r="DV49" s="1">
        <f>COUNTA(CY49:DU49)</f>
        <v>9</v>
      </c>
      <c r="DY49" s="1" t="s">
        <v>481</v>
      </c>
      <c r="EB49" s="1" t="s">
        <v>3158</v>
      </c>
      <c r="EV49" s="1">
        <f>COUNTA(DW49:EU49)</f>
        <v>2</v>
      </c>
      <c r="EX49" s="1" t="s">
        <v>481</v>
      </c>
      <c r="EZ49" s="1" t="s">
        <v>481</v>
      </c>
      <c r="FA49" s="1" t="s">
        <v>481</v>
      </c>
      <c r="FC49" s="1" t="s">
        <v>481</v>
      </c>
      <c r="FD49" s="1" t="s">
        <v>481</v>
      </c>
      <c r="FE49" s="1" t="s">
        <v>481</v>
      </c>
      <c r="FG49" s="1" t="s">
        <v>481</v>
      </c>
      <c r="FH49" s="1" t="s">
        <v>3158</v>
      </c>
      <c r="FI49" s="1" t="s">
        <v>481</v>
      </c>
      <c r="FR49" s="1">
        <f>COUNTA(EW49:FQ49)</f>
        <v>9</v>
      </c>
    </row>
    <row r="50" spans="1:174" s="1" customFormat="1" x14ac:dyDescent="0.25">
      <c r="B50" s="2">
        <v>45659</v>
      </c>
      <c r="C50" s="2"/>
      <c r="D50" s="2" t="s">
        <v>4712</v>
      </c>
      <c r="G50" s="1" t="s">
        <v>3158</v>
      </c>
      <c r="H50" s="1" t="s">
        <v>3646</v>
      </c>
      <c r="I50" s="1" t="s">
        <v>3647</v>
      </c>
      <c r="J50" s="1" t="s">
        <v>3648</v>
      </c>
      <c r="K50" s="18" t="s">
        <v>3649</v>
      </c>
      <c r="L50" s="1" t="s">
        <v>5915</v>
      </c>
      <c r="M50" s="1" t="s">
        <v>5031</v>
      </c>
      <c r="N50" s="1" t="s">
        <v>296</v>
      </c>
      <c r="O50" s="1">
        <v>85120</v>
      </c>
      <c r="P50" s="1" t="s">
        <v>4213</v>
      </c>
      <c r="AA50" s="1" t="s">
        <v>5918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1">
        <f t="shared" si="8"/>
        <v>0</v>
      </c>
      <c r="BB50" s="3"/>
      <c r="BC50" s="1" t="s">
        <v>2564</v>
      </c>
      <c r="FC50" s="1" t="s">
        <v>481</v>
      </c>
      <c r="FE50" s="1" t="s">
        <v>481</v>
      </c>
      <c r="FG50" s="1" t="s">
        <v>481</v>
      </c>
    </row>
    <row r="51" spans="1:174" s="1" customFormat="1" x14ac:dyDescent="0.25">
      <c r="A51" s="8"/>
      <c r="B51" s="2">
        <v>45666</v>
      </c>
      <c r="C51" s="2"/>
      <c r="D51" s="6" t="s">
        <v>4712</v>
      </c>
      <c r="G51" s="1" t="s">
        <v>3158</v>
      </c>
      <c r="H51" s="1" t="s">
        <v>3323</v>
      </c>
      <c r="I51" s="1" t="s">
        <v>1506</v>
      </c>
      <c r="J51" s="1" t="s">
        <v>5296</v>
      </c>
      <c r="K51" s="4" t="s">
        <v>5297</v>
      </c>
      <c r="L51" s="1" t="s">
        <v>5298</v>
      </c>
      <c r="M51" s="1" t="s">
        <v>488</v>
      </c>
      <c r="N51" s="1" t="s">
        <v>296</v>
      </c>
      <c r="O51" s="1">
        <v>85207</v>
      </c>
      <c r="AA51" s="2" t="s">
        <v>651</v>
      </c>
      <c r="AB51" s="3"/>
      <c r="AC51" s="3" t="s">
        <v>4712</v>
      </c>
      <c r="AM51" s="1" t="s">
        <v>3162</v>
      </c>
      <c r="AN51" s="1" t="s">
        <v>3162</v>
      </c>
      <c r="AO51" s="1" t="s">
        <v>3162</v>
      </c>
      <c r="AP51" s="1" t="s">
        <v>3162</v>
      </c>
      <c r="AR51" s="1" t="s">
        <v>3162</v>
      </c>
      <c r="AS51" s="1" t="s">
        <v>3162</v>
      </c>
      <c r="AU51" s="1" t="s">
        <v>3162</v>
      </c>
      <c r="AV51" s="1" t="s">
        <v>3162</v>
      </c>
      <c r="AW51" s="1" t="s">
        <v>3162</v>
      </c>
      <c r="AX51" s="1" t="s">
        <v>3162</v>
      </c>
      <c r="AZ51" s="1" t="s">
        <v>3162</v>
      </c>
      <c r="BA51" s="1">
        <f t="shared" si="8"/>
        <v>11</v>
      </c>
      <c r="DE51" s="1" t="s">
        <v>481</v>
      </c>
      <c r="DF51" s="1" t="s">
        <v>481</v>
      </c>
      <c r="DJ51" s="1" t="s">
        <v>481</v>
      </c>
      <c r="DK51" s="1" t="s">
        <v>481</v>
      </c>
      <c r="DL51" s="1" t="s">
        <v>481</v>
      </c>
      <c r="DN51" s="1" t="s">
        <v>481</v>
      </c>
      <c r="DO51" s="1" t="s">
        <v>481</v>
      </c>
      <c r="DV51" s="1">
        <f t="shared" ref="DV51:DV72" si="9">COUNTA(CY51:DU51)</f>
        <v>7</v>
      </c>
      <c r="EV51" s="1">
        <f>SUM(DW51:EU51)</f>
        <v>0</v>
      </c>
      <c r="FD51" s="1" t="s">
        <v>481</v>
      </c>
      <c r="FE51" s="1" t="s">
        <v>481</v>
      </c>
    </row>
    <row r="52" spans="1:174" s="1" customFormat="1" x14ac:dyDescent="0.25">
      <c r="A52" s="1" t="s">
        <v>1058</v>
      </c>
      <c r="B52" s="2">
        <v>45666</v>
      </c>
      <c r="C52" s="2">
        <v>45302</v>
      </c>
      <c r="D52" s="2"/>
      <c r="E52" s="1" t="s">
        <v>4712</v>
      </c>
      <c r="G52" s="1" t="s">
        <v>3158</v>
      </c>
      <c r="H52" s="1" t="s">
        <v>3323</v>
      </c>
      <c r="I52" s="1" t="s">
        <v>3326</v>
      </c>
      <c r="J52" s="1" t="s">
        <v>2134</v>
      </c>
      <c r="K52" s="18" t="s">
        <v>4014</v>
      </c>
      <c r="L52" s="1" t="s">
        <v>3325</v>
      </c>
      <c r="M52" s="1" t="s">
        <v>488</v>
      </c>
      <c r="N52" s="1" t="s">
        <v>296</v>
      </c>
      <c r="O52" s="1">
        <v>85209</v>
      </c>
      <c r="P52" s="1" t="s">
        <v>4213</v>
      </c>
      <c r="Y52" s="1" t="s">
        <v>3196</v>
      </c>
      <c r="Z52" s="1" t="s">
        <v>3189</v>
      </c>
      <c r="AA52" s="1" t="s">
        <v>1145</v>
      </c>
      <c r="AB52" s="3"/>
      <c r="AC52" s="3" t="s">
        <v>4712</v>
      </c>
      <c r="AE52" s="1" t="s">
        <v>481</v>
      </c>
      <c r="AF52" s="1" t="s">
        <v>481</v>
      </c>
      <c r="AG52" s="1" t="s">
        <v>3158</v>
      </c>
      <c r="AH52" s="1" t="s">
        <v>481</v>
      </c>
      <c r="AI52" s="1" t="s">
        <v>481</v>
      </c>
      <c r="AK52" s="1" t="s">
        <v>481</v>
      </c>
      <c r="AL52" s="1" t="s">
        <v>481</v>
      </c>
      <c r="AM52" s="1" t="s">
        <v>481</v>
      </c>
      <c r="AN52" s="1" t="s">
        <v>481</v>
      </c>
      <c r="AO52" s="1" t="s">
        <v>481</v>
      </c>
      <c r="AP52" s="1" t="s">
        <v>481</v>
      </c>
      <c r="AQ52" s="1" t="s">
        <v>481</v>
      </c>
      <c r="AR52" s="1" t="s">
        <v>481</v>
      </c>
      <c r="AS52" s="1" t="s">
        <v>481</v>
      </c>
      <c r="AT52" s="1" t="s">
        <v>481</v>
      </c>
      <c r="AU52" s="1" t="s">
        <v>481</v>
      </c>
      <c r="AV52" s="1" t="s">
        <v>481</v>
      </c>
      <c r="AW52" s="1" t="s">
        <v>3158</v>
      </c>
      <c r="AX52" s="1" t="s">
        <v>481</v>
      </c>
      <c r="AY52" s="1" t="s">
        <v>481</v>
      </c>
      <c r="AZ52" s="1" t="s">
        <v>3158</v>
      </c>
      <c r="BA52" s="1">
        <f t="shared" si="8"/>
        <v>21</v>
      </c>
      <c r="DF52" s="1" t="s">
        <v>3158</v>
      </c>
      <c r="DV52" s="1">
        <f t="shared" si="9"/>
        <v>1</v>
      </c>
      <c r="EV52" s="1">
        <f t="shared" ref="EV52:EV72" si="10">COUNTA(DW52:EU52)</f>
        <v>0</v>
      </c>
      <c r="FD52" s="1" t="s">
        <v>3158</v>
      </c>
      <c r="FE52" s="1" t="s">
        <v>3158</v>
      </c>
      <c r="FR52" s="1">
        <f t="shared" ref="FR52:FR72" si="11">COUNTA(EW52:FQ52)</f>
        <v>2</v>
      </c>
    </row>
    <row r="53" spans="1:174" s="1" customFormat="1" x14ac:dyDescent="0.25">
      <c r="A53" s="8"/>
      <c r="B53" s="2">
        <v>45610</v>
      </c>
      <c r="C53" s="2">
        <v>45239</v>
      </c>
      <c r="D53" s="2"/>
      <c r="G53" s="1" t="s">
        <v>481</v>
      </c>
      <c r="H53" s="1" t="s">
        <v>2771</v>
      </c>
      <c r="I53" s="1" t="s">
        <v>3313</v>
      </c>
      <c r="J53" s="1" t="s">
        <v>4502</v>
      </c>
      <c r="K53" s="18" t="s">
        <v>190</v>
      </c>
      <c r="L53" s="1" t="s">
        <v>4498</v>
      </c>
      <c r="M53" s="1" t="s">
        <v>488</v>
      </c>
      <c r="N53" s="1" t="s">
        <v>296</v>
      </c>
      <c r="O53" s="1">
        <v>85208</v>
      </c>
      <c r="Y53" s="1" t="s">
        <v>297</v>
      </c>
      <c r="Z53" s="1" t="s">
        <v>2770</v>
      </c>
      <c r="AA53" s="2" t="s">
        <v>188</v>
      </c>
      <c r="AB53" s="3" t="s">
        <v>3161</v>
      </c>
      <c r="AC53" s="3"/>
      <c r="AH53" s="1" t="s">
        <v>481</v>
      </c>
      <c r="AI53" s="1" t="s">
        <v>481</v>
      </c>
      <c r="BA53" s="1">
        <f t="shared" si="8"/>
        <v>2</v>
      </c>
      <c r="CY53" s="1" t="s">
        <v>4682</v>
      </c>
      <c r="CZ53" s="1" t="s">
        <v>481</v>
      </c>
      <c r="DA53" s="1" t="s">
        <v>4682</v>
      </c>
      <c r="DC53" s="1" t="s">
        <v>481</v>
      </c>
      <c r="DD53" s="1" t="s">
        <v>481</v>
      </c>
      <c r="DF53" s="1" t="s">
        <v>481</v>
      </c>
      <c r="DI53" s="1" t="s">
        <v>481</v>
      </c>
      <c r="DJ53" s="1" t="s">
        <v>481</v>
      </c>
      <c r="DK53" s="1" t="s">
        <v>3158</v>
      </c>
      <c r="DV53" s="1">
        <f t="shared" si="9"/>
        <v>9</v>
      </c>
      <c r="DX53" s="1" t="s">
        <v>481</v>
      </c>
      <c r="EV53" s="1">
        <f t="shared" si="10"/>
        <v>1</v>
      </c>
      <c r="EW53" s="1" t="s">
        <v>481</v>
      </c>
      <c r="EX53" s="1" t="s">
        <v>481</v>
      </c>
      <c r="EY53" s="1" t="s">
        <v>3158</v>
      </c>
      <c r="FB53" s="1" t="s">
        <v>481</v>
      </c>
      <c r="FC53" s="1" t="s">
        <v>481</v>
      </c>
      <c r="FR53" s="1">
        <f t="shared" si="11"/>
        <v>5</v>
      </c>
    </row>
    <row r="54" spans="1:174" s="1" customFormat="1" x14ac:dyDescent="0.25">
      <c r="A54" s="6"/>
      <c r="B54" s="2">
        <v>45610</v>
      </c>
      <c r="C54" s="2">
        <v>45232</v>
      </c>
      <c r="D54" s="2"/>
      <c r="E54" s="2"/>
      <c r="F54" s="1" t="s">
        <v>3161</v>
      </c>
      <c r="G54" s="1" t="s">
        <v>481</v>
      </c>
      <c r="H54" s="1" t="s">
        <v>1521</v>
      </c>
      <c r="I54" s="1" t="s">
        <v>1522</v>
      </c>
      <c r="J54" s="1" t="s">
        <v>3602</v>
      </c>
      <c r="K54" s="18" t="s">
        <v>1523</v>
      </c>
      <c r="L54" s="1" t="s">
        <v>5427</v>
      </c>
      <c r="M54" s="1" t="s">
        <v>5426</v>
      </c>
      <c r="N54" s="1" t="s">
        <v>1525</v>
      </c>
      <c r="O54" s="1">
        <v>14001</v>
      </c>
      <c r="Y54" s="1" t="s">
        <v>3196</v>
      </c>
      <c r="Z54" s="1" t="s">
        <v>3161</v>
      </c>
      <c r="AA54" s="2" t="s">
        <v>3099</v>
      </c>
      <c r="AB54" s="3" t="s">
        <v>3161</v>
      </c>
      <c r="AC54" s="3" t="s">
        <v>4712</v>
      </c>
      <c r="AD54" s="1" t="s">
        <v>2564</v>
      </c>
      <c r="AI54" s="1" t="s">
        <v>3162</v>
      </c>
      <c r="AL54" s="1" t="s">
        <v>3162</v>
      </c>
      <c r="AM54" s="1" t="s">
        <v>3162</v>
      </c>
      <c r="AN54" s="1" t="s">
        <v>3162</v>
      </c>
      <c r="AO54" s="1" t="s">
        <v>3162</v>
      </c>
      <c r="AS54" s="1" t="s">
        <v>3162</v>
      </c>
      <c r="AW54" s="1" t="s">
        <v>3162</v>
      </c>
      <c r="AY54" s="1" t="s">
        <v>3162</v>
      </c>
      <c r="AZ54" s="1" t="s">
        <v>3162</v>
      </c>
      <c r="BA54" s="1">
        <f t="shared" si="8"/>
        <v>9</v>
      </c>
      <c r="CY54" s="1" t="s">
        <v>4682</v>
      </c>
      <c r="DA54" s="1" t="s">
        <v>4682</v>
      </c>
      <c r="DB54" s="1" t="s">
        <v>481</v>
      </c>
      <c r="DC54" s="1" t="s">
        <v>481</v>
      </c>
      <c r="DD54" s="1" t="s">
        <v>481</v>
      </c>
      <c r="DE54" s="1" t="s">
        <v>481</v>
      </c>
      <c r="DG54" s="1" t="s">
        <v>481</v>
      </c>
      <c r="DH54" s="1" t="s">
        <v>481</v>
      </c>
      <c r="DI54" s="1" t="s">
        <v>481</v>
      </c>
      <c r="DJ54" s="1" t="s">
        <v>481</v>
      </c>
      <c r="DK54" s="1" t="s">
        <v>481</v>
      </c>
      <c r="DL54" s="1" t="s">
        <v>481</v>
      </c>
      <c r="DN54" s="1" t="s">
        <v>481</v>
      </c>
      <c r="DV54" s="1">
        <f t="shared" si="9"/>
        <v>13</v>
      </c>
      <c r="DW54" s="1" t="s">
        <v>481</v>
      </c>
      <c r="DX54" s="1" t="s">
        <v>3158</v>
      </c>
      <c r="DY54" s="1" t="s">
        <v>3158</v>
      </c>
      <c r="DZ54" s="1" t="s">
        <v>3158</v>
      </c>
      <c r="EA54" s="1" t="s">
        <v>3158</v>
      </c>
      <c r="EB54" s="1" t="s">
        <v>3158</v>
      </c>
      <c r="EV54" s="1">
        <f t="shared" si="10"/>
        <v>6</v>
      </c>
      <c r="EW54" s="1" t="s">
        <v>481</v>
      </c>
      <c r="EX54" s="1" t="s">
        <v>481</v>
      </c>
      <c r="EY54" s="1" t="s">
        <v>3158</v>
      </c>
      <c r="EZ54" s="1" t="s">
        <v>481</v>
      </c>
      <c r="FA54" s="1" t="s">
        <v>481</v>
      </c>
      <c r="FB54" s="1" t="s">
        <v>481</v>
      </c>
      <c r="FC54" s="1" t="s">
        <v>3158</v>
      </c>
      <c r="FD54" s="1" t="s">
        <v>481</v>
      </c>
      <c r="FE54" s="1" t="s">
        <v>481</v>
      </c>
      <c r="FH54" s="1" t="s">
        <v>481</v>
      </c>
      <c r="FI54" s="1" t="s">
        <v>481</v>
      </c>
      <c r="FR54" s="1">
        <f t="shared" si="11"/>
        <v>11</v>
      </c>
    </row>
    <row r="55" spans="1:174" s="1" customFormat="1" x14ac:dyDescent="0.25">
      <c r="B55" s="2">
        <v>45610</v>
      </c>
      <c r="C55" s="2">
        <v>45239</v>
      </c>
      <c r="D55" s="2"/>
      <c r="E55" s="2"/>
      <c r="G55" s="1" t="s">
        <v>481</v>
      </c>
      <c r="H55" s="1" t="s">
        <v>5600</v>
      </c>
      <c r="I55" s="1" t="s">
        <v>5598</v>
      </c>
      <c r="J55" s="1" t="s">
        <v>5601</v>
      </c>
      <c r="K55" s="4" t="s">
        <v>5602</v>
      </c>
      <c r="AA55" s="2"/>
      <c r="AB55" s="3"/>
      <c r="AC55" s="3"/>
      <c r="DE55" s="1" t="s">
        <v>481</v>
      </c>
      <c r="DF55" s="1" t="s">
        <v>481</v>
      </c>
      <c r="DG55" s="1" t="s">
        <v>481</v>
      </c>
      <c r="DH55" s="1" t="s">
        <v>481</v>
      </c>
      <c r="DI55" s="1" t="s">
        <v>481</v>
      </c>
      <c r="DJ55" s="1" t="s">
        <v>481</v>
      </c>
      <c r="DV55" s="1">
        <f t="shared" si="9"/>
        <v>6</v>
      </c>
      <c r="DX55" s="1" t="s">
        <v>481</v>
      </c>
      <c r="DY55" s="1" t="s">
        <v>481</v>
      </c>
      <c r="DZ55" s="1" t="s">
        <v>481</v>
      </c>
      <c r="EV55" s="1">
        <f t="shared" si="10"/>
        <v>3</v>
      </c>
      <c r="EW55" s="1" t="s">
        <v>481</v>
      </c>
      <c r="EX55" s="1" t="s">
        <v>481</v>
      </c>
      <c r="FA55" s="1" t="s">
        <v>481</v>
      </c>
      <c r="FD55" s="1" t="s">
        <v>481</v>
      </c>
      <c r="FE55" s="1" t="s">
        <v>481</v>
      </c>
      <c r="FF55" s="1" t="s">
        <v>481</v>
      </c>
      <c r="FG55" s="1" t="s">
        <v>481</v>
      </c>
      <c r="FH55" s="1" t="s">
        <v>481</v>
      </c>
      <c r="FI55" s="1" t="s">
        <v>481</v>
      </c>
      <c r="FR55" s="1">
        <f t="shared" si="11"/>
        <v>9</v>
      </c>
    </row>
    <row r="56" spans="1:174" s="1" customFormat="1" x14ac:dyDescent="0.25">
      <c r="B56" s="2">
        <v>45610</v>
      </c>
      <c r="C56" s="2">
        <v>45239</v>
      </c>
      <c r="D56" s="2"/>
      <c r="E56" s="2"/>
      <c r="G56" s="1" t="s">
        <v>3158</v>
      </c>
      <c r="H56" s="1" t="s">
        <v>5600</v>
      </c>
      <c r="I56" s="1" t="s">
        <v>436</v>
      </c>
      <c r="J56" s="1" t="s">
        <v>5601</v>
      </c>
      <c r="K56" s="4" t="s">
        <v>5602</v>
      </c>
      <c r="AA56" s="2"/>
      <c r="AB56" s="3"/>
      <c r="AC56" s="3"/>
      <c r="DE56" s="1" t="s">
        <v>481</v>
      </c>
      <c r="DF56" s="1" t="s">
        <v>481</v>
      </c>
      <c r="DG56" s="1" t="s">
        <v>481</v>
      </c>
      <c r="DH56" s="1" t="s">
        <v>481</v>
      </c>
      <c r="DI56" s="1" t="s">
        <v>481</v>
      </c>
      <c r="DJ56" s="1" t="s">
        <v>481</v>
      </c>
      <c r="DV56" s="1">
        <f t="shared" si="9"/>
        <v>6</v>
      </c>
      <c r="DX56" s="1" t="s">
        <v>481</v>
      </c>
      <c r="DY56" s="1" t="s">
        <v>3158</v>
      </c>
      <c r="DZ56" s="1" t="s">
        <v>481</v>
      </c>
      <c r="EV56" s="1">
        <f t="shared" si="10"/>
        <v>3</v>
      </c>
      <c r="EW56" s="1" t="s">
        <v>481</v>
      </c>
      <c r="EX56" s="1" t="s">
        <v>481</v>
      </c>
      <c r="FA56" s="1" t="s">
        <v>481</v>
      </c>
      <c r="FD56" s="1" t="s">
        <v>481</v>
      </c>
      <c r="FE56" s="1" t="s">
        <v>481</v>
      </c>
      <c r="FF56" s="1" t="s">
        <v>481</v>
      </c>
      <c r="FG56" s="1" t="s">
        <v>481</v>
      </c>
      <c r="FH56" s="1" t="s">
        <v>481</v>
      </c>
      <c r="FI56" s="1" t="s">
        <v>481</v>
      </c>
      <c r="FR56" s="1">
        <f t="shared" si="11"/>
        <v>9</v>
      </c>
    </row>
    <row r="57" spans="1:174" s="1" customFormat="1" x14ac:dyDescent="0.25">
      <c r="B57" s="2">
        <v>45659</v>
      </c>
      <c r="C57" s="2">
        <v>45274</v>
      </c>
      <c r="D57" s="2"/>
      <c r="G57" s="1" t="s">
        <v>481</v>
      </c>
      <c r="H57" s="1" t="s">
        <v>5787</v>
      </c>
      <c r="I57" s="1" t="s">
        <v>2091</v>
      </c>
      <c r="J57" s="1" t="s">
        <v>5794</v>
      </c>
      <c r="K57" s="4" t="s">
        <v>5795</v>
      </c>
      <c r="L57" s="1" t="s">
        <v>5796</v>
      </c>
      <c r="M57" s="1" t="s">
        <v>488</v>
      </c>
      <c r="N57" s="1" t="s">
        <v>296</v>
      </c>
      <c r="O57" s="1">
        <v>85205</v>
      </c>
      <c r="AA57" s="2" t="s">
        <v>5779</v>
      </c>
      <c r="AB57" s="3"/>
      <c r="AC57" s="3"/>
      <c r="BA57" s="1">
        <f t="shared" ref="BA57:BA72" si="12">COUNTA(AE57:AZ57)</f>
        <v>0</v>
      </c>
      <c r="DV57" s="1">
        <f t="shared" si="9"/>
        <v>0</v>
      </c>
      <c r="DY57" s="1" t="s">
        <v>3162</v>
      </c>
      <c r="EB57" s="1" t="s">
        <v>481</v>
      </c>
      <c r="EV57" s="1">
        <f t="shared" si="10"/>
        <v>2</v>
      </c>
      <c r="FC57" s="1" t="s">
        <v>481</v>
      </c>
      <c r="FD57" s="1" t="s">
        <v>481</v>
      </c>
      <c r="FF57" s="1" t="s">
        <v>481</v>
      </c>
      <c r="FR57" s="1">
        <f t="shared" si="11"/>
        <v>3</v>
      </c>
    </row>
    <row r="58" spans="1:174" s="1" customFormat="1" x14ac:dyDescent="0.25">
      <c r="B58" s="2">
        <v>45659</v>
      </c>
      <c r="C58" s="2">
        <v>45274</v>
      </c>
      <c r="D58" s="2"/>
      <c r="G58" s="1" t="s">
        <v>3158</v>
      </c>
      <c r="H58" s="1" t="s">
        <v>5787</v>
      </c>
      <c r="I58" s="1" t="s">
        <v>5779</v>
      </c>
      <c r="J58" s="1" t="s">
        <v>5794</v>
      </c>
      <c r="K58" s="4" t="s">
        <v>5795</v>
      </c>
      <c r="L58" s="1" t="s">
        <v>5796</v>
      </c>
      <c r="M58" s="1" t="s">
        <v>488</v>
      </c>
      <c r="N58" s="1" t="s">
        <v>296</v>
      </c>
      <c r="O58" s="1">
        <v>85205</v>
      </c>
      <c r="AA58" s="1" t="s">
        <v>2091</v>
      </c>
      <c r="AB58" s="3"/>
      <c r="AC58" s="3"/>
      <c r="BA58" s="1">
        <f t="shared" si="12"/>
        <v>0</v>
      </c>
      <c r="DV58" s="1">
        <f t="shared" si="9"/>
        <v>0</v>
      </c>
      <c r="DY58" s="1" t="s">
        <v>3162</v>
      </c>
      <c r="EB58" s="1" t="s">
        <v>481</v>
      </c>
      <c r="EV58" s="1">
        <f t="shared" si="10"/>
        <v>2</v>
      </c>
      <c r="FC58" s="1" t="s">
        <v>481</v>
      </c>
      <c r="FD58" s="1" t="s">
        <v>481</v>
      </c>
      <c r="FF58" s="1" t="s">
        <v>481</v>
      </c>
      <c r="FR58" s="1">
        <f t="shared" si="11"/>
        <v>3</v>
      </c>
    </row>
    <row r="59" spans="1:174" s="1" customFormat="1" x14ac:dyDescent="0.25">
      <c r="B59" s="2">
        <v>45610</v>
      </c>
      <c r="C59" s="2">
        <v>45246</v>
      </c>
      <c r="D59" s="2"/>
      <c r="F59" s="1" t="s">
        <v>3161</v>
      </c>
      <c r="G59" s="1" t="s">
        <v>481</v>
      </c>
      <c r="H59" s="1" t="s">
        <v>832</v>
      </c>
      <c r="I59" s="1" t="s">
        <v>3082</v>
      </c>
      <c r="J59" s="1" t="s">
        <v>2816</v>
      </c>
      <c r="K59" s="4" t="s">
        <v>3242</v>
      </c>
      <c r="L59" s="1" t="s">
        <v>836</v>
      </c>
      <c r="M59" s="1" t="s">
        <v>924</v>
      </c>
      <c r="N59" s="1" t="s">
        <v>4426</v>
      </c>
      <c r="O59" s="1">
        <v>85257</v>
      </c>
      <c r="P59" s="1" t="s">
        <v>4213</v>
      </c>
      <c r="Q59" s="14">
        <v>13954</v>
      </c>
      <c r="T59" s="1">
        <v>1</v>
      </c>
      <c r="W59" s="1" t="s">
        <v>297</v>
      </c>
      <c r="Y59" s="1" t="s">
        <v>3160</v>
      </c>
      <c r="Z59" s="1" t="s">
        <v>3161</v>
      </c>
      <c r="AA59" s="2" t="s">
        <v>1433</v>
      </c>
      <c r="AB59" s="3" t="s">
        <v>3161</v>
      </c>
      <c r="AC59" s="3" t="s">
        <v>4712</v>
      </c>
      <c r="AD59" s="1" t="s">
        <v>2388</v>
      </c>
      <c r="AF59" s="1" t="s">
        <v>481</v>
      </c>
      <c r="AG59" s="1" t="s">
        <v>481</v>
      </c>
      <c r="AJ59" s="1" t="s">
        <v>481</v>
      </c>
      <c r="AO59" s="1" t="s">
        <v>481</v>
      </c>
      <c r="AP59" s="1" t="s">
        <v>481</v>
      </c>
      <c r="AR59" s="1" t="s">
        <v>481</v>
      </c>
      <c r="AS59" s="1" t="s">
        <v>481</v>
      </c>
      <c r="AT59" s="1" t="s">
        <v>481</v>
      </c>
      <c r="AU59" s="1" t="s">
        <v>481</v>
      </c>
      <c r="AW59" s="1" t="s">
        <v>481</v>
      </c>
      <c r="AX59" s="1" t="s">
        <v>481</v>
      </c>
      <c r="AY59" s="1" t="s">
        <v>481</v>
      </c>
      <c r="AZ59" s="1" t="s">
        <v>481</v>
      </c>
      <c r="BA59" s="1">
        <f t="shared" si="12"/>
        <v>13</v>
      </c>
      <c r="BD59" s="1" t="s">
        <v>4712</v>
      </c>
      <c r="BE59" s="1" t="s">
        <v>4712</v>
      </c>
      <c r="BF59" s="1" t="s">
        <v>4712</v>
      </c>
      <c r="BG59" s="1" t="s">
        <v>4712</v>
      </c>
      <c r="BH59" s="1" t="s">
        <v>4712</v>
      </c>
      <c r="BI59" s="1" t="s">
        <v>4712</v>
      </c>
      <c r="BJ59" s="1" t="s">
        <v>4712</v>
      </c>
      <c r="BK59" s="1" t="s">
        <v>4712</v>
      </c>
      <c r="BL59" s="1" t="s">
        <v>4712</v>
      </c>
      <c r="BM59" s="1" t="s">
        <v>4712</v>
      </c>
      <c r="BP59" s="1" t="s">
        <v>4712</v>
      </c>
      <c r="BQ59" s="1" t="s">
        <v>4712</v>
      </c>
      <c r="CD59" s="1" t="s">
        <v>4712</v>
      </c>
      <c r="CF59" s="1" t="s">
        <v>4712</v>
      </c>
      <c r="CY59" s="1" t="s">
        <v>4682</v>
      </c>
      <c r="DA59" s="1" t="s">
        <v>4682</v>
      </c>
      <c r="DB59" s="1" t="s">
        <v>481</v>
      </c>
      <c r="DF59" s="1" t="s">
        <v>481</v>
      </c>
      <c r="DG59" s="1" t="s">
        <v>481</v>
      </c>
      <c r="DH59" s="1" t="s">
        <v>481</v>
      </c>
      <c r="DI59" s="1" t="s">
        <v>481</v>
      </c>
      <c r="DJ59" s="1" t="s">
        <v>481</v>
      </c>
      <c r="DO59" s="1" t="s">
        <v>481</v>
      </c>
      <c r="DV59" s="1">
        <f t="shared" si="9"/>
        <v>9</v>
      </c>
      <c r="DY59" s="1" t="s">
        <v>481</v>
      </c>
      <c r="EB59" s="1" t="s">
        <v>481</v>
      </c>
      <c r="EV59" s="1">
        <f t="shared" si="10"/>
        <v>2</v>
      </c>
      <c r="EW59" s="1" t="s">
        <v>481</v>
      </c>
      <c r="EX59" s="1" t="s">
        <v>481</v>
      </c>
      <c r="EZ59" s="1" t="s">
        <v>481</v>
      </c>
      <c r="FB59" s="1" t="s">
        <v>481</v>
      </c>
      <c r="FD59" s="1" t="s">
        <v>481</v>
      </c>
      <c r="FF59" s="1" t="s">
        <v>481</v>
      </c>
      <c r="FR59" s="1">
        <f t="shared" si="11"/>
        <v>6</v>
      </c>
    </row>
    <row r="60" spans="1:174" s="1" customFormat="1" x14ac:dyDescent="0.25">
      <c r="A60" s="8"/>
      <c r="B60" s="2">
        <v>45610</v>
      </c>
      <c r="C60" s="2">
        <v>45232</v>
      </c>
      <c r="D60" s="2"/>
      <c r="E60" s="2"/>
      <c r="G60" s="1" t="s">
        <v>481</v>
      </c>
      <c r="H60" s="1" t="s">
        <v>3296</v>
      </c>
      <c r="I60" s="1" t="s">
        <v>116</v>
      </c>
      <c r="J60" s="1" t="s">
        <v>5744</v>
      </c>
      <c r="K60" s="18"/>
      <c r="L60" s="1" t="s">
        <v>2791</v>
      </c>
      <c r="M60" s="1" t="s">
        <v>488</v>
      </c>
      <c r="N60" s="1" t="s">
        <v>296</v>
      </c>
      <c r="O60" s="1">
        <v>85209</v>
      </c>
      <c r="AA60" s="2" t="s">
        <v>4412</v>
      </c>
      <c r="AB60" s="3"/>
      <c r="AC60" s="1" t="s">
        <v>3162</v>
      </c>
      <c r="AH60" s="1" t="s">
        <v>3162</v>
      </c>
      <c r="AK60" s="1" t="s">
        <v>3162</v>
      </c>
      <c r="AU60" s="1" t="s">
        <v>3162</v>
      </c>
      <c r="AW60" s="1" t="s">
        <v>3162</v>
      </c>
      <c r="BA60" s="1">
        <f t="shared" si="12"/>
        <v>4</v>
      </c>
      <c r="CY60" s="1" t="s">
        <v>3162</v>
      </c>
      <c r="DB60" s="1" t="s">
        <v>3162</v>
      </c>
      <c r="DF60" s="1" t="s">
        <v>3162</v>
      </c>
      <c r="DG60" s="1" t="s">
        <v>3162</v>
      </c>
      <c r="DV60" s="1">
        <f t="shared" si="9"/>
        <v>4</v>
      </c>
      <c r="DW60" s="1" t="s">
        <v>481</v>
      </c>
      <c r="EV60" s="1">
        <f t="shared" si="10"/>
        <v>1</v>
      </c>
      <c r="EW60" s="1" t="s">
        <v>481</v>
      </c>
      <c r="EX60" s="1" t="s">
        <v>481</v>
      </c>
      <c r="EY60" s="1" t="s">
        <v>481</v>
      </c>
      <c r="FB60" s="1" t="s">
        <v>481</v>
      </c>
      <c r="FC60" s="1" t="s">
        <v>481</v>
      </c>
      <c r="FF60" s="1" t="s">
        <v>481</v>
      </c>
      <c r="FH60" s="1" t="s">
        <v>481</v>
      </c>
      <c r="FR60" s="1">
        <f t="shared" si="11"/>
        <v>7</v>
      </c>
    </row>
    <row r="61" spans="1:174" s="1" customFormat="1" x14ac:dyDescent="0.25">
      <c r="B61" s="2">
        <v>45617</v>
      </c>
      <c r="C61" s="2">
        <v>45274</v>
      </c>
      <c r="D61" s="2"/>
      <c r="F61" s="1" t="s">
        <v>3162</v>
      </c>
      <c r="G61" s="1" t="s">
        <v>3158</v>
      </c>
      <c r="H61" s="1" t="s">
        <v>1937</v>
      </c>
      <c r="I61" s="1" t="s">
        <v>1938</v>
      </c>
      <c r="J61" s="1" t="s">
        <v>1940</v>
      </c>
      <c r="K61" s="18" t="s">
        <v>1939</v>
      </c>
      <c r="L61" s="1" t="s">
        <v>2135</v>
      </c>
      <c r="M61" s="1" t="s">
        <v>488</v>
      </c>
      <c r="N61" s="1" t="s">
        <v>296</v>
      </c>
      <c r="O61" s="1">
        <v>85206</v>
      </c>
      <c r="P61" s="1" t="s">
        <v>4213</v>
      </c>
      <c r="R61" s="1">
        <v>1</v>
      </c>
      <c r="S61" s="1" t="s">
        <v>3357</v>
      </c>
      <c r="T61" s="1">
        <v>1</v>
      </c>
      <c r="U61" s="1">
        <v>1</v>
      </c>
      <c r="Y61" s="1" t="s">
        <v>3160</v>
      </c>
      <c r="Z61" s="1" t="s">
        <v>3161</v>
      </c>
      <c r="AA61" s="2" t="s">
        <v>2452</v>
      </c>
      <c r="AB61" s="3" t="s">
        <v>3161</v>
      </c>
      <c r="AC61" s="3"/>
      <c r="AD61" s="1" t="s">
        <v>2564</v>
      </c>
      <c r="AF61" s="1" t="s">
        <v>481</v>
      </c>
      <c r="AK61" s="1" t="s">
        <v>481</v>
      </c>
      <c r="AL61" s="1" t="s">
        <v>481</v>
      </c>
      <c r="AN61" s="1" t="s">
        <v>481</v>
      </c>
      <c r="AO61" s="1" t="s">
        <v>481</v>
      </c>
      <c r="AQ61" s="1" t="s">
        <v>481</v>
      </c>
      <c r="AR61" s="1" t="s">
        <v>481</v>
      </c>
      <c r="AW61" s="1" t="s">
        <v>481</v>
      </c>
      <c r="AY61" s="1" t="s">
        <v>481</v>
      </c>
      <c r="BA61" s="1">
        <f t="shared" si="12"/>
        <v>9</v>
      </c>
      <c r="CZ61" s="1" t="s">
        <v>4682</v>
      </c>
      <c r="DC61" s="1" t="s">
        <v>481</v>
      </c>
      <c r="DE61" s="1" t="s">
        <v>481</v>
      </c>
      <c r="DF61" s="1" t="s">
        <v>481</v>
      </c>
      <c r="DG61" s="1" t="s">
        <v>481</v>
      </c>
      <c r="DI61" s="1" t="s">
        <v>481</v>
      </c>
      <c r="DJ61" s="1" t="s">
        <v>481</v>
      </c>
      <c r="DK61" s="1" t="s">
        <v>481</v>
      </c>
      <c r="DO61" s="1" t="s">
        <v>481</v>
      </c>
      <c r="DV61" s="1">
        <f t="shared" si="9"/>
        <v>9</v>
      </c>
      <c r="EV61" s="1">
        <f t="shared" si="10"/>
        <v>0</v>
      </c>
      <c r="EX61" s="1" t="s">
        <v>481</v>
      </c>
      <c r="FB61" s="1" t="s">
        <v>481</v>
      </c>
      <c r="FC61" s="1" t="s">
        <v>481</v>
      </c>
      <c r="FD61" s="1" t="s">
        <v>481</v>
      </c>
      <c r="FF61" s="1" t="s">
        <v>481</v>
      </c>
      <c r="FG61" s="1" t="s">
        <v>481</v>
      </c>
      <c r="FI61" s="1" t="s">
        <v>481</v>
      </c>
      <c r="FR61" s="1">
        <f t="shared" si="11"/>
        <v>7</v>
      </c>
    </row>
    <row r="62" spans="1:174" s="1" customFormat="1" x14ac:dyDescent="0.25">
      <c r="B62" s="2">
        <v>45610</v>
      </c>
      <c r="C62" s="2">
        <v>45232</v>
      </c>
      <c r="D62" s="2"/>
      <c r="F62" s="1" t="s">
        <v>3162</v>
      </c>
      <c r="G62" s="1" t="s">
        <v>481</v>
      </c>
      <c r="H62" s="1" t="s">
        <v>3549</v>
      </c>
      <c r="I62" s="1" t="s">
        <v>4510</v>
      </c>
      <c r="J62" s="1" t="s">
        <v>5308</v>
      </c>
      <c r="K62" s="18" t="s">
        <v>3551</v>
      </c>
      <c r="L62" s="1" t="s">
        <v>3550</v>
      </c>
      <c r="M62" s="1" t="s">
        <v>488</v>
      </c>
      <c r="N62" s="1" t="s">
        <v>296</v>
      </c>
      <c r="O62" s="1">
        <v>85206</v>
      </c>
      <c r="P62" s="1" t="s">
        <v>4213</v>
      </c>
      <c r="R62" s="1">
        <v>1</v>
      </c>
      <c r="S62" s="1" t="s">
        <v>3357</v>
      </c>
      <c r="T62" s="1">
        <v>1</v>
      </c>
      <c r="U62" s="1">
        <v>1</v>
      </c>
      <c r="AA62" s="1" t="s">
        <v>1692</v>
      </c>
      <c r="AB62" s="3"/>
      <c r="AC62" s="3"/>
      <c r="AD62" s="1" t="s">
        <v>2388</v>
      </c>
      <c r="AE62" s="1" t="s">
        <v>481</v>
      </c>
      <c r="AG62" s="1" t="s">
        <v>3158</v>
      </c>
      <c r="AH62" s="1" t="s">
        <v>3158</v>
      </c>
      <c r="AI62" s="1" t="s">
        <v>481</v>
      </c>
      <c r="AO62" s="1" t="s">
        <v>481</v>
      </c>
      <c r="AQ62" s="1" t="s">
        <v>481</v>
      </c>
      <c r="AR62" s="1" t="s">
        <v>481</v>
      </c>
      <c r="AS62" s="1" t="s">
        <v>481</v>
      </c>
      <c r="AX62" s="1" t="s">
        <v>481</v>
      </c>
      <c r="AY62" s="1" t="s">
        <v>481</v>
      </c>
      <c r="BA62" s="1">
        <f t="shared" si="12"/>
        <v>10</v>
      </c>
      <c r="DA62" s="1" t="s">
        <v>4682</v>
      </c>
      <c r="DB62" s="1" t="s">
        <v>481</v>
      </c>
      <c r="DC62" s="1" t="s">
        <v>481</v>
      </c>
      <c r="DE62" s="1" t="s">
        <v>3158</v>
      </c>
      <c r="DF62" s="1" t="s">
        <v>481</v>
      </c>
      <c r="DG62" s="1" t="s">
        <v>481</v>
      </c>
      <c r="DJ62" s="1" t="s">
        <v>481</v>
      </c>
      <c r="DK62" s="1" t="s">
        <v>481</v>
      </c>
      <c r="DL62" s="1" t="s">
        <v>481</v>
      </c>
      <c r="DN62" s="1" t="s">
        <v>481</v>
      </c>
      <c r="DO62" s="1" t="s">
        <v>481</v>
      </c>
      <c r="DV62" s="1">
        <f t="shared" si="9"/>
        <v>11</v>
      </c>
      <c r="DW62" s="1" t="s">
        <v>481</v>
      </c>
      <c r="DX62" s="1" t="s">
        <v>3158</v>
      </c>
      <c r="DY62" s="1" t="s">
        <v>481</v>
      </c>
      <c r="DZ62" s="1" t="s">
        <v>481</v>
      </c>
      <c r="EV62" s="1">
        <f t="shared" si="10"/>
        <v>4</v>
      </c>
      <c r="EW62" s="1" t="s">
        <v>481</v>
      </c>
      <c r="EX62" s="1" t="s">
        <v>481</v>
      </c>
      <c r="EY62" s="1" t="s">
        <v>481</v>
      </c>
      <c r="EZ62" s="1" t="s">
        <v>481</v>
      </c>
      <c r="FA62" s="1" t="s">
        <v>481</v>
      </c>
      <c r="FB62" s="1" t="s">
        <v>481</v>
      </c>
      <c r="FC62" s="1" t="s">
        <v>481</v>
      </c>
      <c r="FD62" s="1" t="s">
        <v>481</v>
      </c>
      <c r="FE62" s="1" t="s">
        <v>481</v>
      </c>
      <c r="FF62" s="1" t="s">
        <v>481</v>
      </c>
      <c r="FG62" s="1" t="s">
        <v>481</v>
      </c>
      <c r="FH62" s="1" t="s">
        <v>481</v>
      </c>
      <c r="FI62" s="1" t="s">
        <v>481</v>
      </c>
      <c r="FR62" s="1">
        <f t="shared" si="11"/>
        <v>13</v>
      </c>
    </row>
    <row r="63" spans="1:174" s="1" customFormat="1" x14ac:dyDescent="0.25">
      <c r="B63" s="2">
        <v>45645</v>
      </c>
      <c r="C63" s="2">
        <v>45232</v>
      </c>
      <c r="D63" s="2"/>
      <c r="F63" s="1" t="s">
        <v>3162</v>
      </c>
      <c r="G63" s="1" t="s">
        <v>3158</v>
      </c>
      <c r="H63" s="1" t="s">
        <v>3549</v>
      </c>
      <c r="I63" s="1" t="s">
        <v>1692</v>
      </c>
      <c r="J63" s="1" t="s">
        <v>5308</v>
      </c>
      <c r="K63" s="18" t="s">
        <v>1044</v>
      </c>
      <c r="L63" s="1" t="s">
        <v>3550</v>
      </c>
      <c r="M63" s="1" t="s">
        <v>488</v>
      </c>
      <c r="N63" s="1" t="s">
        <v>296</v>
      </c>
      <c r="O63" s="1">
        <v>85206</v>
      </c>
      <c r="P63" s="1" t="s">
        <v>4213</v>
      </c>
      <c r="R63" s="1">
        <v>1</v>
      </c>
      <c r="S63" s="1" t="s">
        <v>3357</v>
      </c>
      <c r="T63" s="1">
        <v>1</v>
      </c>
      <c r="U63" s="1">
        <v>1</v>
      </c>
      <c r="AA63" s="1" t="s">
        <v>4510</v>
      </c>
      <c r="AB63" s="3"/>
      <c r="AC63" s="3"/>
      <c r="AD63" s="1" t="s">
        <v>2388</v>
      </c>
      <c r="AE63" s="1" t="s">
        <v>481</v>
      </c>
      <c r="AG63" s="1" t="s">
        <v>481</v>
      </c>
      <c r="AH63" s="1" t="s">
        <v>481</v>
      </c>
      <c r="AI63" s="1" t="s">
        <v>481</v>
      </c>
      <c r="AO63" s="1" t="s">
        <v>481</v>
      </c>
      <c r="AQ63" s="1" t="s">
        <v>481</v>
      </c>
      <c r="AR63" s="1" t="s">
        <v>481</v>
      </c>
      <c r="AS63" s="1" t="s">
        <v>481</v>
      </c>
      <c r="AX63" s="1" t="s">
        <v>481</v>
      </c>
      <c r="AY63" s="1" t="s">
        <v>481</v>
      </c>
      <c r="BA63" s="1">
        <f t="shared" si="12"/>
        <v>10</v>
      </c>
      <c r="DB63" s="1" t="s">
        <v>481</v>
      </c>
      <c r="DE63" s="1" t="s">
        <v>481</v>
      </c>
      <c r="DG63" s="1" t="s">
        <v>481</v>
      </c>
      <c r="DJ63" s="1" t="s">
        <v>481</v>
      </c>
      <c r="DK63" s="1" t="s">
        <v>481</v>
      </c>
      <c r="DN63" s="1" t="s">
        <v>481</v>
      </c>
      <c r="DV63" s="1">
        <f t="shared" si="9"/>
        <v>6</v>
      </c>
      <c r="DW63" s="1" t="s">
        <v>481</v>
      </c>
      <c r="DX63" s="1" t="s">
        <v>481</v>
      </c>
      <c r="DY63" s="1" t="s">
        <v>481</v>
      </c>
      <c r="DZ63" s="1" t="s">
        <v>481</v>
      </c>
      <c r="EV63" s="1">
        <f t="shared" si="10"/>
        <v>4</v>
      </c>
      <c r="FA63" s="1" t="s">
        <v>481</v>
      </c>
      <c r="FB63" s="1" t="s">
        <v>481</v>
      </c>
      <c r="FC63" s="1" t="s">
        <v>481</v>
      </c>
      <c r="FF63" s="1" t="s">
        <v>3158</v>
      </c>
      <c r="FG63" s="1" t="s">
        <v>481</v>
      </c>
      <c r="FH63" s="1" t="s">
        <v>481</v>
      </c>
      <c r="FI63" s="1" t="s">
        <v>481</v>
      </c>
      <c r="FR63" s="1">
        <f t="shared" si="11"/>
        <v>7</v>
      </c>
    </row>
    <row r="64" spans="1:174" s="1" customFormat="1" x14ac:dyDescent="0.25">
      <c r="B64" s="2">
        <v>45631</v>
      </c>
      <c r="C64" s="2">
        <v>45232</v>
      </c>
      <c r="D64" s="2"/>
      <c r="G64" s="1" t="s">
        <v>481</v>
      </c>
      <c r="H64" s="1" t="s">
        <v>4483</v>
      </c>
      <c r="I64" s="1" t="s">
        <v>3790</v>
      </c>
      <c r="J64" s="1" t="s">
        <v>4049</v>
      </c>
      <c r="K64" s="4" t="s">
        <v>5446</v>
      </c>
      <c r="L64" s="1" t="s">
        <v>4484</v>
      </c>
      <c r="M64" s="1" t="s">
        <v>488</v>
      </c>
      <c r="N64" s="1" t="s">
        <v>296</v>
      </c>
      <c r="O64" s="1">
        <v>85209</v>
      </c>
      <c r="T64" s="1">
        <v>1</v>
      </c>
      <c r="AA64" s="2" t="s">
        <v>1352</v>
      </c>
      <c r="AB64" s="3"/>
      <c r="AC64" s="3"/>
      <c r="BA64" s="1">
        <f t="shared" si="12"/>
        <v>0</v>
      </c>
      <c r="CY64" s="1" t="s">
        <v>4682</v>
      </c>
      <c r="CZ64" s="1" t="s">
        <v>4682</v>
      </c>
      <c r="DA64" s="1" t="s">
        <v>4682</v>
      </c>
      <c r="DB64" s="1" t="s">
        <v>481</v>
      </c>
      <c r="DF64" s="1" t="s">
        <v>481</v>
      </c>
      <c r="DJ64" s="1" t="s">
        <v>481</v>
      </c>
      <c r="DK64" s="1" t="s">
        <v>481</v>
      </c>
      <c r="DL64" s="1" t="s">
        <v>481</v>
      </c>
      <c r="DO64" s="1" t="s">
        <v>481</v>
      </c>
      <c r="DV64" s="1">
        <f t="shared" si="9"/>
        <v>9</v>
      </c>
      <c r="DW64" s="1" t="s">
        <v>481</v>
      </c>
      <c r="EB64" s="1" t="s">
        <v>481</v>
      </c>
      <c r="EV64" s="1">
        <f t="shared" si="10"/>
        <v>2</v>
      </c>
      <c r="EY64" s="1" t="s">
        <v>481</v>
      </c>
      <c r="FR64" s="1">
        <f t="shared" si="11"/>
        <v>1</v>
      </c>
    </row>
    <row r="65" spans="1:174" s="1" customFormat="1" x14ac:dyDescent="0.25">
      <c r="B65" s="2">
        <v>45631</v>
      </c>
      <c r="C65" s="2">
        <v>45232</v>
      </c>
      <c r="D65" s="2"/>
      <c r="F65" s="1" t="s">
        <v>3162</v>
      </c>
      <c r="G65" s="1" t="s">
        <v>3158</v>
      </c>
      <c r="H65" s="1" t="s">
        <v>1354</v>
      </c>
      <c r="I65" s="1" t="s">
        <v>1049</v>
      </c>
      <c r="J65" s="1" t="s">
        <v>4049</v>
      </c>
      <c r="K65" s="4" t="s">
        <v>1351</v>
      </c>
      <c r="L65" s="1" t="s">
        <v>4484</v>
      </c>
      <c r="M65" s="1" t="s">
        <v>488</v>
      </c>
      <c r="N65" s="1" t="s">
        <v>296</v>
      </c>
      <c r="O65" s="1">
        <v>85209</v>
      </c>
      <c r="P65" s="1" t="s">
        <v>4213</v>
      </c>
      <c r="Q65" s="1" t="s">
        <v>2052</v>
      </c>
      <c r="R65" s="1">
        <v>1</v>
      </c>
      <c r="S65" s="1" t="s">
        <v>378</v>
      </c>
      <c r="AA65" s="2" t="s">
        <v>1353</v>
      </c>
      <c r="AB65" s="3"/>
      <c r="AC65" s="3"/>
      <c r="AD65" s="1" t="s">
        <v>1771</v>
      </c>
      <c r="BA65" s="1">
        <f t="shared" si="12"/>
        <v>0</v>
      </c>
      <c r="BD65" s="1" t="s">
        <v>4712</v>
      </c>
      <c r="BE65" s="1" t="s">
        <v>4712</v>
      </c>
      <c r="BF65" s="1" t="s">
        <v>4712</v>
      </c>
      <c r="BG65" s="1" t="s">
        <v>4712</v>
      </c>
      <c r="BH65" s="1" t="s">
        <v>4712</v>
      </c>
      <c r="BI65" s="1" t="s">
        <v>4712</v>
      </c>
      <c r="BJ65" s="1" t="s">
        <v>4712</v>
      </c>
      <c r="BK65" s="1" t="s">
        <v>4712</v>
      </c>
      <c r="BL65" s="1" t="s">
        <v>4712</v>
      </c>
      <c r="BM65" s="1" t="s">
        <v>4712</v>
      </c>
      <c r="BN65" s="1" t="s">
        <v>4712</v>
      </c>
      <c r="BO65" s="1" t="s">
        <v>4712</v>
      </c>
      <c r="BQ65" s="1" t="s">
        <v>4712</v>
      </c>
      <c r="CY65" s="1" t="s">
        <v>4682</v>
      </c>
      <c r="CZ65" s="1" t="s">
        <v>4682</v>
      </c>
      <c r="DA65" s="1" t="s">
        <v>4682</v>
      </c>
      <c r="DB65" s="1" t="s">
        <v>481</v>
      </c>
      <c r="DF65" s="1" t="s">
        <v>481</v>
      </c>
      <c r="DJ65" s="1" t="s">
        <v>481</v>
      </c>
      <c r="DK65" s="1" t="s">
        <v>481</v>
      </c>
      <c r="DL65" s="1" t="s">
        <v>481</v>
      </c>
      <c r="DO65" s="1" t="s">
        <v>481</v>
      </c>
      <c r="DV65" s="1">
        <f t="shared" si="9"/>
        <v>9</v>
      </c>
      <c r="DW65" s="1" t="s">
        <v>481</v>
      </c>
      <c r="EB65" s="1" t="s">
        <v>481</v>
      </c>
      <c r="EV65" s="1">
        <f t="shared" si="10"/>
        <v>2</v>
      </c>
      <c r="EY65" s="1" t="s">
        <v>481</v>
      </c>
      <c r="FR65" s="1">
        <f t="shared" si="11"/>
        <v>1</v>
      </c>
    </row>
    <row r="66" spans="1:174" s="1" customFormat="1" x14ac:dyDescent="0.25">
      <c r="B66" s="2">
        <v>45610</v>
      </c>
      <c r="C66" s="2">
        <v>45232</v>
      </c>
      <c r="D66" s="2"/>
      <c r="G66" s="1" t="s">
        <v>481</v>
      </c>
      <c r="H66" s="1" t="s">
        <v>5411</v>
      </c>
      <c r="I66" s="1" t="s">
        <v>2728</v>
      </c>
      <c r="J66" s="1" t="s">
        <v>5448</v>
      </c>
      <c r="K66" s="4" t="s">
        <v>5449</v>
      </c>
      <c r="L66" s="1" t="s">
        <v>5450</v>
      </c>
      <c r="M66" s="1" t="s">
        <v>488</v>
      </c>
      <c r="N66" s="1" t="s">
        <v>296</v>
      </c>
      <c r="O66" s="1">
        <v>85205</v>
      </c>
      <c r="AA66" s="1" t="s">
        <v>1871</v>
      </c>
      <c r="AB66" s="3"/>
      <c r="AC66" s="3"/>
      <c r="BA66" s="1">
        <f t="shared" si="12"/>
        <v>0</v>
      </c>
      <c r="CY66" s="1" t="s">
        <v>4682</v>
      </c>
      <c r="CZ66" s="1" t="s">
        <v>4682</v>
      </c>
      <c r="DA66" s="1" t="s">
        <v>4682</v>
      </c>
      <c r="DB66" s="1" t="s">
        <v>481</v>
      </c>
      <c r="DC66" s="1" t="s">
        <v>481</v>
      </c>
      <c r="DD66" s="1" t="s">
        <v>481</v>
      </c>
      <c r="DE66" s="1" t="s">
        <v>481</v>
      </c>
      <c r="DG66" s="1" t="s">
        <v>481</v>
      </c>
      <c r="DH66" s="1" t="s">
        <v>481</v>
      </c>
      <c r="DI66" s="1" t="s">
        <v>481</v>
      </c>
      <c r="DJ66" s="1" t="s">
        <v>481</v>
      </c>
      <c r="DK66" s="1" t="s">
        <v>481</v>
      </c>
      <c r="DL66" s="1" t="s">
        <v>481</v>
      </c>
      <c r="DN66" s="1" t="s">
        <v>481</v>
      </c>
      <c r="DO66" s="1" t="s">
        <v>481</v>
      </c>
      <c r="DV66" s="1">
        <f t="shared" si="9"/>
        <v>15</v>
      </c>
      <c r="DW66" s="1" t="s">
        <v>481</v>
      </c>
      <c r="DX66" s="1" t="s">
        <v>481</v>
      </c>
      <c r="DY66" s="1" t="s">
        <v>481</v>
      </c>
      <c r="DZ66" s="1" t="s">
        <v>481</v>
      </c>
      <c r="EB66" s="1" t="s">
        <v>481</v>
      </c>
      <c r="EV66" s="1">
        <f t="shared" si="10"/>
        <v>5</v>
      </c>
      <c r="EW66" s="1" t="s">
        <v>481</v>
      </c>
      <c r="EX66" s="1" t="s">
        <v>481</v>
      </c>
      <c r="EY66" s="1" t="s">
        <v>481</v>
      </c>
      <c r="EZ66" s="1" t="s">
        <v>481</v>
      </c>
      <c r="FA66" s="1" t="s">
        <v>481</v>
      </c>
      <c r="FB66" s="1" t="s">
        <v>481</v>
      </c>
      <c r="FC66" s="1" t="s">
        <v>481</v>
      </c>
      <c r="FD66" s="1" t="s">
        <v>481</v>
      </c>
      <c r="FE66" s="1" t="s">
        <v>481</v>
      </c>
      <c r="FG66" s="1" t="s">
        <v>3158</v>
      </c>
      <c r="FH66" s="1" t="s">
        <v>481</v>
      </c>
      <c r="FI66" s="1" t="s">
        <v>481</v>
      </c>
      <c r="FR66" s="1">
        <f t="shared" si="11"/>
        <v>12</v>
      </c>
    </row>
    <row r="67" spans="1:174" s="1" customFormat="1" x14ac:dyDescent="0.25">
      <c r="B67" s="2">
        <v>45610</v>
      </c>
      <c r="C67" s="2">
        <v>45232</v>
      </c>
      <c r="D67" s="2"/>
      <c r="G67" s="1" t="s">
        <v>3158</v>
      </c>
      <c r="H67" s="1" t="s">
        <v>5411</v>
      </c>
      <c r="I67" s="1" t="s">
        <v>1871</v>
      </c>
      <c r="J67" s="1" t="s">
        <v>5448</v>
      </c>
      <c r="K67" s="4" t="s">
        <v>3429</v>
      </c>
      <c r="L67" s="1" t="s">
        <v>5450</v>
      </c>
      <c r="M67" s="1" t="s">
        <v>488</v>
      </c>
      <c r="N67" s="1" t="s">
        <v>296</v>
      </c>
      <c r="O67" s="1">
        <v>85205</v>
      </c>
      <c r="AA67" s="1" t="s">
        <v>2728</v>
      </c>
      <c r="AB67" s="3"/>
      <c r="AC67" s="3"/>
      <c r="BA67" s="1">
        <f t="shared" si="12"/>
        <v>0</v>
      </c>
      <c r="CY67" s="1" t="s">
        <v>4682</v>
      </c>
      <c r="CZ67" s="1" t="s">
        <v>4682</v>
      </c>
      <c r="DA67" s="1" t="s">
        <v>4682</v>
      </c>
      <c r="DB67" s="1" t="s">
        <v>481</v>
      </c>
      <c r="DC67" s="1" t="s">
        <v>481</v>
      </c>
      <c r="DD67" s="1" t="s">
        <v>481</v>
      </c>
      <c r="DE67" s="1" t="s">
        <v>481</v>
      </c>
      <c r="DG67" s="1" t="s">
        <v>3158</v>
      </c>
      <c r="DH67" s="1" t="s">
        <v>481</v>
      </c>
      <c r="DI67" s="1" t="s">
        <v>481</v>
      </c>
      <c r="DJ67" s="1" t="s">
        <v>481</v>
      </c>
      <c r="DK67" s="1" t="s">
        <v>3158</v>
      </c>
      <c r="DL67" s="1" t="s">
        <v>481</v>
      </c>
      <c r="DN67" s="1" t="s">
        <v>481</v>
      </c>
      <c r="DO67" s="1" t="s">
        <v>481</v>
      </c>
      <c r="DV67" s="1">
        <f t="shared" si="9"/>
        <v>15</v>
      </c>
      <c r="DW67" s="1" t="s">
        <v>481</v>
      </c>
      <c r="DX67" s="1" t="s">
        <v>481</v>
      </c>
      <c r="DY67" s="1" t="s">
        <v>481</v>
      </c>
      <c r="DZ67" s="1" t="s">
        <v>481</v>
      </c>
      <c r="EB67" s="1" t="s">
        <v>481</v>
      </c>
      <c r="EV67" s="1">
        <f t="shared" si="10"/>
        <v>5</v>
      </c>
      <c r="EW67" s="1" t="s">
        <v>481</v>
      </c>
      <c r="EX67" s="1" t="s">
        <v>481</v>
      </c>
      <c r="EY67" s="1" t="s">
        <v>481</v>
      </c>
      <c r="EZ67" s="1" t="s">
        <v>481</v>
      </c>
      <c r="FA67" s="1" t="s">
        <v>481</v>
      </c>
      <c r="FB67" s="1" t="s">
        <v>481</v>
      </c>
      <c r="FC67" s="1" t="s">
        <v>481</v>
      </c>
      <c r="FD67" s="1" t="s">
        <v>481</v>
      </c>
      <c r="FE67" s="1" t="s">
        <v>481</v>
      </c>
      <c r="FG67" s="1" t="s">
        <v>3158</v>
      </c>
      <c r="FH67" s="1" t="s">
        <v>481</v>
      </c>
      <c r="FI67" s="1" t="s">
        <v>481</v>
      </c>
      <c r="FR67" s="1">
        <f t="shared" si="11"/>
        <v>12</v>
      </c>
    </row>
    <row r="68" spans="1:174" s="1" customFormat="1" x14ac:dyDescent="0.25">
      <c r="B68" s="2">
        <v>45645</v>
      </c>
      <c r="C68" s="2">
        <v>45232</v>
      </c>
      <c r="D68" s="2"/>
      <c r="F68" s="1" t="s">
        <v>3162</v>
      </c>
      <c r="G68" s="1" t="s">
        <v>481</v>
      </c>
      <c r="H68" s="1" t="s">
        <v>1861</v>
      </c>
      <c r="I68" s="1" t="s">
        <v>1862</v>
      </c>
      <c r="J68" s="1" t="s">
        <v>5420</v>
      </c>
      <c r="K68" s="4" t="s">
        <v>5421</v>
      </c>
      <c r="L68" s="1" t="s">
        <v>5423</v>
      </c>
      <c r="M68" s="1" t="s">
        <v>488</v>
      </c>
      <c r="N68" s="1" t="s">
        <v>296</v>
      </c>
      <c r="Y68" s="1" t="s">
        <v>3175</v>
      </c>
      <c r="Z68" s="1" t="s">
        <v>1863</v>
      </c>
      <c r="AA68" s="2" t="s">
        <v>5422</v>
      </c>
      <c r="AB68" s="3"/>
      <c r="AC68" s="3"/>
      <c r="BA68" s="1">
        <f t="shared" si="12"/>
        <v>0</v>
      </c>
      <c r="CZ68" s="1" t="s">
        <v>4682</v>
      </c>
      <c r="DA68" s="1" t="s">
        <v>4682</v>
      </c>
      <c r="DB68" s="1" t="s">
        <v>481</v>
      </c>
      <c r="DE68" s="1" t="s">
        <v>481</v>
      </c>
      <c r="DF68" s="1" t="s">
        <v>481</v>
      </c>
      <c r="DV68" s="1">
        <f t="shared" si="9"/>
        <v>5</v>
      </c>
      <c r="DW68" s="1" t="s">
        <v>481</v>
      </c>
      <c r="DX68" s="1" t="s">
        <v>481</v>
      </c>
      <c r="DY68" s="1" t="s">
        <v>481</v>
      </c>
      <c r="DZ68" s="1" t="s">
        <v>481</v>
      </c>
      <c r="EV68" s="1">
        <f t="shared" si="10"/>
        <v>4</v>
      </c>
      <c r="FA68" s="1" t="s">
        <v>481</v>
      </c>
      <c r="FB68" s="1" t="s">
        <v>481</v>
      </c>
      <c r="FG68" s="1" t="s">
        <v>481</v>
      </c>
      <c r="FI68" s="1" t="s">
        <v>481</v>
      </c>
      <c r="FR68" s="1">
        <f t="shared" si="11"/>
        <v>4</v>
      </c>
    </row>
    <row r="69" spans="1:174" s="1" customFormat="1" x14ac:dyDescent="0.25">
      <c r="B69" s="2">
        <v>45645</v>
      </c>
      <c r="C69" s="2">
        <v>45232</v>
      </c>
      <c r="D69" s="2"/>
      <c r="F69" s="1" t="s">
        <v>3162</v>
      </c>
      <c r="G69" s="1" t="s">
        <v>3158</v>
      </c>
      <c r="H69" s="1" t="s">
        <v>5898</v>
      </c>
      <c r="I69" s="1" t="s">
        <v>3069</v>
      </c>
      <c r="J69" s="1" t="s">
        <v>5420</v>
      </c>
      <c r="K69" s="4" t="s">
        <v>5421</v>
      </c>
      <c r="L69" s="1" t="s">
        <v>5423</v>
      </c>
      <c r="M69" s="1" t="s">
        <v>488</v>
      </c>
      <c r="N69" s="1" t="s">
        <v>296</v>
      </c>
      <c r="AA69" s="1" t="s">
        <v>1862</v>
      </c>
      <c r="AB69" s="3"/>
      <c r="AC69" s="3"/>
      <c r="BA69" s="1">
        <f t="shared" si="12"/>
        <v>0</v>
      </c>
      <c r="CZ69" s="1" t="s">
        <v>4682</v>
      </c>
      <c r="DA69" s="1" t="s">
        <v>4682</v>
      </c>
      <c r="DB69" s="1" t="s">
        <v>481</v>
      </c>
      <c r="DE69" s="1" t="s">
        <v>481</v>
      </c>
      <c r="DF69" s="1" t="s">
        <v>481</v>
      </c>
      <c r="DV69" s="1">
        <f t="shared" si="9"/>
        <v>5</v>
      </c>
      <c r="DW69" s="1" t="s">
        <v>481</v>
      </c>
      <c r="DX69" s="1" t="s">
        <v>481</v>
      </c>
      <c r="DY69" s="1" t="s">
        <v>481</v>
      </c>
      <c r="DZ69" s="1" t="s">
        <v>481</v>
      </c>
      <c r="EV69" s="1">
        <f t="shared" si="10"/>
        <v>4</v>
      </c>
      <c r="FA69" s="1" t="s">
        <v>481</v>
      </c>
      <c r="FB69" s="1" t="s">
        <v>481</v>
      </c>
      <c r="FG69" s="1" t="s">
        <v>481</v>
      </c>
      <c r="FI69" s="1" t="s">
        <v>481</v>
      </c>
      <c r="FR69" s="1">
        <f t="shared" si="11"/>
        <v>4</v>
      </c>
    </row>
    <row r="70" spans="1:174" s="1" customFormat="1" x14ac:dyDescent="0.25">
      <c r="A70" s="1" t="s">
        <v>1058</v>
      </c>
      <c r="B70" s="2">
        <v>45610</v>
      </c>
      <c r="C70" s="2">
        <v>45232</v>
      </c>
      <c r="D70" s="2"/>
      <c r="G70" s="1" t="s">
        <v>3158</v>
      </c>
      <c r="H70" s="1" t="s">
        <v>2123</v>
      </c>
      <c r="I70" s="1" t="s">
        <v>2124</v>
      </c>
      <c r="J70" s="1" t="s">
        <v>5309</v>
      </c>
      <c r="K70" s="18" t="s">
        <v>2137</v>
      </c>
      <c r="L70" s="1" t="s">
        <v>2139</v>
      </c>
      <c r="M70" s="1" t="s">
        <v>3192</v>
      </c>
      <c r="N70" s="1" t="s">
        <v>296</v>
      </c>
      <c r="O70" s="1">
        <v>85118</v>
      </c>
      <c r="P70" s="1" t="s">
        <v>4213</v>
      </c>
      <c r="Y70" s="1" t="s">
        <v>3196</v>
      </c>
      <c r="Z70" s="1" t="s">
        <v>3161</v>
      </c>
      <c r="AA70" s="2" t="s">
        <v>1040</v>
      </c>
      <c r="AB70" s="3" t="s">
        <v>3161</v>
      </c>
      <c r="AC70" s="3" t="s">
        <v>4712</v>
      </c>
      <c r="AD70" s="1" t="s">
        <v>2564</v>
      </c>
      <c r="AE70" s="1" t="s">
        <v>3158</v>
      </c>
      <c r="AF70" s="1" t="s">
        <v>481</v>
      </c>
      <c r="AG70" s="1" t="s">
        <v>481</v>
      </c>
      <c r="AH70" s="1" t="s">
        <v>481</v>
      </c>
      <c r="AI70" s="1" t="s">
        <v>3158</v>
      </c>
      <c r="AJ70" s="1" t="s">
        <v>3158</v>
      </c>
      <c r="AM70" s="1" t="s">
        <v>3158</v>
      </c>
      <c r="AN70" s="1" t="s">
        <v>3158</v>
      </c>
      <c r="AO70" s="1" t="s">
        <v>3158</v>
      </c>
      <c r="AP70" s="1" t="s">
        <v>3158</v>
      </c>
      <c r="AQ70" s="1" t="s">
        <v>3158</v>
      </c>
      <c r="AR70" s="1" t="s">
        <v>3158</v>
      </c>
      <c r="AS70" s="1" t="s">
        <v>3158</v>
      </c>
      <c r="AT70" s="1" t="s">
        <v>3158</v>
      </c>
      <c r="AU70" s="1" t="s">
        <v>3158</v>
      </c>
      <c r="AV70" s="1" t="s">
        <v>3158</v>
      </c>
      <c r="AW70" s="1" t="s">
        <v>3158</v>
      </c>
      <c r="AX70" s="1" t="s">
        <v>3158</v>
      </c>
      <c r="AY70" s="1" t="s">
        <v>3158</v>
      </c>
      <c r="AZ70" s="1" t="s">
        <v>3158</v>
      </c>
      <c r="BA70" s="1">
        <f t="shared" si="12"/>
        <v>20</v>
      </c>
      <c r="BD70" s="1" t="s">
        <v>4712</v>
      </c>
      <c r="BE70" s="1" t="s">
        <v>5053</v>
      </c>
      <c r="BF70" s="1" t="s">
        <v>4712</v>
      </c>
      <c r="CY70" s="1" t="s">
        <v>283</v>
      </c>
      <c r="DA70" s="1" t="s">
        <v>283</v>
      </c>
      <c r="DB70" s="1" t="s">
        <v>3158</v>
      </c>
      <c r="DC70" s="1" t="s">
        <v>3158</v>
      </c>
      <c r="DD70" s="1" t="s">
        <v>3158</v>
      </c>
      <c r="DE70" s="1" t="s">
        <v>3158</v>
      </c>
      <c r="DF70" s="1" t="s">
        <v>3158</v>
      </c>
      <c r="DG70" s="1" t="s">
        <v>3158</v>
      </c>
      <c r="DH70" s="1" t="s">
        <v>3158</v>
      </c>
      <c r="DI70" s="1" t="s">
        <v>481</v>
      </c>
      <c r="DJ70" s="1" t="s">
        <v>481</v>
      </c>
      <c r="DK70" s="1" t="s">
        <v>3158</v>
      </c>
      <c r="DL70" s="1" t="s">
        <v>3158</v>
      </c>
      <c r="DN70" s="1" t="s">
        <v>3158</v>
      </c>
      <c r="DO70" s="1" t="s">
        <v>3158</v>
      </c>
      <c r="DV70" s="1">
        <f t="shared" si="9"/>
        <v>15</v>
      </c>
      <c r="DW70" s="1" t="s">
        <v>3158</v>
      </c>
      <c r="DX70" s="1" t="s">
        <v>3158</v>
      </c>
      <c r="DY70" s="1" t="s">
        <v>3158</v>
      </c>
      <c r="DZ70" s="1" t="s">
        <v>3158</v>
      </c>
      <c r="EA70" s="1" t="s">
        <v>3158</v>
      </c>
      <c r="EB70" s="1" t="s">
        <v>3158</v>
      </c>
      <c r="EV70" s="1">
        <f t="shared" si="10"/>
        <v>6</v>
      </c>
      <c r="EW70" s="1" t="s">
        <v>3158</v>
      </c>
      <c r="EX70" s="1" t="s">
        <v>3158</v>
      </c>
      <c r="EY70" s="1" t="s">
        <v>3158</v>
      </c>
      <c r="EZ70" s="1" t="s">
        <v>3158</v>
      </c>
      <c r="FA70" s="1" t="s">
        <v>3158</v>
      </c>
      <c r="FB70" s="1" t="s">
        <v>3158</v>
      </c>
      <c r="FC70" s="1" t="s">
        <v>3158</v>
      </c>
      <c r="FD70" s="1" t="s">
        <v>3158</v>
      </c>
      <c r="FE70" s="1" t="s">
        <v>3158</v>
      </c>
      <c r="FG70" s="1" t="s">
        <v>3158</v>
      </c>
      <c r="FH70" s="1" t="s">
        <v>3158</v>
      </c>
      <c r="FI70" s="1" t="s">
        <v>3158</v>
      </c>
      <c r="FR70" s="1">
        <f t="shared" si="11"/>
        <v>12</v>
      </c>
    </row>
    <row r="71" spans="1:174" s="1" customFormat="1" x14ac:dyDescent="0.25">
      <c r="A71" s="1" t="s">
        <v>1058</v>
      </c>
      <c r="B71" s="2">
        <v>45610</v>
      </c>
      <c r="C71" s="2">
        <v>45239</v>
      </c>
      <c r="D71" s="2"/>
      <c r="F71" s="1" t="s">
        <v>3161</v>
      </c>
      <c r="G71" s="1" t="s">
        <v>3158</v>
      </c>
      <c r="H71" s="1" t="s">
        <v>1433</v>
      </c>
      <c r="I71" s="1" t="s">
        <v>3794</v>
      </c>
      <c r="J71" s="1" t="s">
        <v>1436</v>
      </c>
      <c r="K71" s="4" t="s">
        <v>3243</v>
      </c>
      <c r="L71" s="1" t="s">
        <v>836</v>
      </c>
      <c r="M71" s="1" t="s">
        <v>924</v>
      </c>
      <c r="N71" s="1" t="s">
        <v>296</v>
      </c>
      <c r="O71" s="1">
        <v>85257</v>
      </c>
      <c r="P71" s="1" t="s">
        <v>4213</v>
      </c>
      <c r="T71" s="1">
        <v>1</v>
      </c>
      <c r="X71" s="1" t="s">
        <v>1436</v>
      </c>
      <c r="Y71" s="1" t="s">
        <v>3160</v>
      </c>
      <c r="AA71" s="2" t="s">
        <v>832</v>
      </c>
      <c r="AB71" s="3" t="s">
        <v>3161</v>
      </c>
      <c r="AC71" s="3" t="s">
        <v>4712</v>
      </c>
      <c r="AD71" s="1" t="s">
        <v>2388</v>
      </c>
      <c r="AF71" s="1" t="s">
        <v>3158</v>
      </c>
      <c r="AG71" s="1" t="s">
        <v>3158</v>
      </c>
      <c r="AH71" s="1" t="s">
        <v>3158</v>
      </c>
      <c r="AI71" s="1" t="s">
        <v>3158</v>
      </c>
      <c r="AJ71" s="1" t="s">
        <v>3158</v>
      </c>
      <c r="AM71" s="1" t="s">
        <v>3158</v>
      </c>
      <c r="AN71" s="1" t="s">
        <v>3158</v>
      </c>
      <c r="AO71" s="1" t="s">
        <v>3158</v>
      </c>
      <c r="AP71" s="1" t="s">
        <v>3158</v>
      </c>
      <c r="AQ71" s="1" t="s">
        <v>3158</v>
      </c>
      <c r="AR71" s="1" t="s">
        <v>3158</v>
      </c>
      <c r="AS71" s="1" t="s">
        <v>3158</v>
      </c>
      <c r="AT71" s="1" t="s">
        <v>3158</v>
      </c>
      <c r="AU71" s="1" t="s">
        <v>3158</v>
      </c>
      <c r="AV71" s="1" t="s">
        <v>3158</v>
      </c>
      <c r="AW71" s="1" t="s">
        <v>3158</v>
      </c>
      <c r="AX71" s="1" t="s">
        <v>3158</v>
      </c>
      <c r="AY71" s="1" t="s">
        <v>3158</v>
      </c>
      <c r="AZ71" s="1" t="s">
        <v>3158</v>
      </c>
      <c r="BA71" s="1">
        <f t="shared" si="12"/>
        <v>19</v>
      </c>
      <c r="BD71" s="1" t="s">
        <v>4712</v>
      </c>
      <c r="BE71" s="1" t="s">
        <v>4712</v>
      </c>
      <c r="BF71" s="1" t="s">
        <v>4712</v>
      </c>
      <c r="BG71" s="1" t="s">
        <v>4712</v>
      </c>
      <c r="BH71" s="1" t="s">
        <v>4712</v>
      </c>
      <c r="BI71" s="1" t="s">
        <v>4712</v>
      </c>
      <c r="BJ71" s="1" t="s">
        <v>4712</v>
      </c>
      <c r="BK71" s="1" t="s">
        <v>4712</v>
      </c>
      <c r="BL71" s="1" t="s">
        <v>4712</v>
      </c>
      <c r="BM71" s="1" t="s">
        <v>4712</v>
      </c>
      <c r="BP71" s="1" t="s">
        <v>4712</v>
      </c>
      <c r="BQ71" s="1" t="s">
        <v>4712</v>
      </c>
      <c r="CD71" s="1" t="s">
        <v>4712</v>
      </c>
      <c r="CF71" s="1" t="s">
        <v>4712</v>
      </c>
      <c r="CY71" s="1" t="s">
        <v>283</v>
      </c>
      <c r="DA71" s="1" t="s">
        <v>283</v>
      </c>
      <c r="DB71" s="1" t="s">
        <v>3158</v>
      </c>
      <c r="DC71" s="1" t="s">
        <v>3158</v>
      </c>
      <c r="DD71" s="1" t="s">
        <v>3158</v>
      </c>
      <c r="DE71" s="1" t="s">
        <v>3158</v>
      </c>
      <c r="DF71" s="1" t="s">
        <v>3158</v>
      </c>
      <c r="DG71" s="1" t="s">
        <v>3158</v>
      </c>
      <c r="DH71" s="1" t="s">
        <v>3158</v>
      </c>
      <c r="DI71" s="1" t="s">
        <v>3158</v>
      </c>
      <c r="DJ71" s="1" t="s">
        <v>481</v>
      </c>
      <c r="DK71" s="1" t="s">
        <v>3158</v>
      </c>
      <c r="DL71" s="1" t="s">
        <v>3158</v>
      </c>
      <c r="DN71" s="1" t="s">
        <v>3158</v>
      </c>
      <c r="DO71" s="1" t="s">
        <v>3158</v>
      </c>
      <c r="DV71" s="1">
        <f t="shared" si="9"/>
        <v>15</v>
      </c>
      <c r="DX71" s="1" t="s">
        <v>3158</v>
      </c>
      <c r="DY71" s="1" t="s">
        <v>3158</v>
      </c>
      <c r="DZ71" s="1" t="s">
        <v>3158</v>
      </c>
      <c r="EB71" s="1" t="s">
        <v>3158</v>
      </c>
      <c r="EV71" s="1">
        <f t="shared" si="10"/>
        <v>4</v>
      </c>
      <c r="EW71" s="1" t="s">
        <v>3158</v>
      </c>
      <c r="EX71" s="1" t="s">
        <v>3158</v>
      </c>
      <c r="EY71" s="1" t="s">
        <v>3158</v>
      </c>
      <c r="EZ71" s="1" t="s">
        <v>3158</v>
      </c>
      <c r="FB71" s="1" t="s">
        <v>3158</v>
      </c>
      <c r="FD71" s="1" t="s">
        <v>3158</v>
      </c>
      <c r="FE71" s="1" t="s">
        <v>3158</v>
      </c>
      <c r="FF71" s="1" t="s">
        <v>3158</v>
      </c>
      <c r="FG71" s="1" t="s">
        <v>3158</v>
      </c>
      <c r="FH71" s="1" t="s">
        <v>3158</v>
      </c>
      <c r="FR71" s="1">
        <f t="shared" si="11"/>
        <v>10</v>
      </c>
    </row>
    <row r="72" spans="1:174" s="1" customFormat="1" x14ac:dyDescent="0.25">
      <c r="B72" s="2">
        <v>45631</v>
      </c>
      <c r="C72" s="2">
        <v>45260</v>
      </c>
      <c r="D72" s="2"/>
      <c r="F72" s="1" t="s">
        <v>3161</v>
      </c>
      <c r="G72" s="1" t="s">
        <v>3158</v>
      </c>
      <c r="H72" s="1" t="s">
        <v>3425</v>
      </c>
      <c r="I72" s="1" t="s">
        <v>4295</v>
      </c>
      <c r="J72" s="1" t="s">
        <v>3428</v>
      </c>
      <c r="K72" s="18" t="s">
        <v>3429</v>
      </c>
      <c r="L72" s="1" t="s">
        <v>5219</v>
      </c>
      <c r="M72" s="1" t="s">
        <v>488</v>
      </c>
      <c r="N72" s="1" t="s">
        <v>296</v>
      </c>
      <c r="O72" s="1">
        <v>85212</v>
      </c>
      <c r="P72" s="1" t="s">
        <v>4213</v>
      </c>
      <c r="R72" s="1">
        <v>1</v>
      </c>
      <c r="S72" s="1" t="s">
        <v>2937</v>
      </c>
      <c r="T72" s="1">
        <v>1</v>
      </c>
      <c r="U72" s="1">
        <v>1</v>
      </c>
      <c r="AA72" s="1" t="s">
        <v>6017</v>
      </c>
      <c r="AB72" s="3"/>
      <c r="AC72" s="3" t="s">
        <v>4712</v>
      </c>
      <c r="AD72" s="1" t="s">
        <v>2564</v>
      </c>
      <c r="AG72" s="1" t="s">
        <v>481</v>
      </c>
      <c r="AI72" s="1" t="s">
        <v>481</v>
      </c>
      <c r="AJ72" s="1" t="s">
        <v>481</v>
      </c>
      <c r="AK72" s="1" t="s">
        <v>481</v>
      </c>
      <c r="AL72" s="1" t="s">
        <v>481</v>
      </c>
      <c r="AM72" s="1" t="s">
        <v>3158</v>
      </c>
      <c r="AN72" s="1" t="s">
        <v>481</v>
      </c>
      <c r="AO72" s="1" t="s">
        <v>481</v>
      </c>
      <c r="AQ72" s="1" t="s">
        <v>481</v>
      </c>
      <c r="AT72" s="1" t="s">
        <v>481</v>
      </c>
      <c r="AU72" s="1" t="s">
        <v>481</v>
      </c>
      <c r="AV72" s="1" t="s">
        <v>481</v>
      </c>
      <c r="AW72" s="1" t="s">
        <v>481</v>
      </c>
      <c r="AX72" s="1" t="s">
        <v>481</v>
      </c>
      <c r="AZ72" s="1" t="s">
        <v>481</v>
      </c>
      <c r="BA72" s="1">
        <f t="shared" si="12"/>
        <v>15</v>
      </c>
      <c r="DA72" s="1" t="s">
        <v>4682</v>
      </c>
      <c r="DB72" s="1" t="s">
        <v>481</v>
      </c>
      <c r="DC72" s="1" t="s">
        <v>481</v>
      </c>
      <c r="DE72" s="1" t="s">
        <v>481</v>
      </c>
      <c r="DF72" s="1" t="s">
        <v>481</v>
      </c>
      <c r="DG72" s="1" t="s">
        <v>481</v>
      </c>
      <c r="DH72" s="1" t="s">
        <v>481</v>
      </c>
      <c r="DI72" s="1" t="s">
        <v>481</v>
      </c>
      <c r="DJ72" s="1" t="s">
        <v>481</v>
      </c>
      <c r="DK72" s="1" t="s">
        <v>481</v>
      </c>
      <c r="DL72" s="1" t="s">
        <v>481</v>
      </c>
      <c r="DN72" s="1" t="s">
        <v>481</v>
      </c>
      <c r="DV72" s="1">
        <f t="shared" si="9"/>
        <v>12</v>
      </c>
      <c r="DZ72" s="1" t="s">
        <v>481</v>
      </c>
      <c r="EB72" s="1" t="s">
        <v>481</v>
      </c>
      <c r="EV72" s="1">
        <f t="shared" si="10"/>
        <v>2</v>
      </c>
      <c r="EY72" s="1" t="s">
        <v>481</v>
      </c>
      <c r="EZ72" s="1" t="s">
        <v>481</v>
      </c>
      <c r="FA72" s="1" t="s">
        <v>481</v>
      </c>
      <c r="FB72" s="1" t="s">
        <v>481</v>
      </c>
      <c r="FC72" s="1" t="s">
        <v>481</v>
      </c>
      <c r="FD72" s="1" t="s">
        <v>481</v>
      </c>
      <c r="FE72" s="1" t="s">
        <v>481</v>
      </c>
      <c r="FF72" s="1" t="s">
        <v>481</v>
      </c>
      <c r="FH72" s="1" t="s">
        <v>3158</v>
      </c>
      <c r="FR72" s="1">
        <f t="shared" si="11"/>
        <v>9</v>
      </c>
    </row>
    <row r="73" spans="1:174" s="1" customFormat="1" x14ac:dyDescent="0.25">
      <c r="B73" s="2"/>
      <c r="C73" s="2"/>
      <c r="D73" s="2"/>
      <c r="G73" s="1" t="s">
        <v>3158</v>
      </c>
      <c r="H73" s="1" t="s">
        <v>5881</v>
      </c>
      <c r="I73" s="1" t="s">
        <v>4600</v>
      </c>
      <c r="K73" s="18"/>
      <c r="AB73" s="3"/>
      <c r="AC73" s="3"/>
      <c r="EZ73" s="1" t="s">
        <v>3162</v>
      </c>
      <c r="FR73" s="1">
        <f>COUNTA(EW73:FQ73)</f>
        <v>1</v>
      </c>
    </row>
    <row r="74" spans="1:174" s="1" customFormat="1" x14ac:dyDescent="0.25">
      <c r="B74" s="2"/>
      <c r="D74" s="2"/>
      <c r="H74" s="1" t="s">
        <v>5974</v>
      </c>
      <c r="I74" s="1" t="s">
        <v>4341</v>
      </c>
      <c r="K74" s="18"/>
      <c r="AA74" s="1" t="s">
        <v>6018</v>
      </c>
      <c r="AB74" s="3"/>
      <c r="AC74" s="3"/>
      <c r="FE74" s="1" t="s">
        <v>3162</v>
      </c>
    </row>
    <row r="75" spans="1:174" s="1" customFormat="1" x14ac:dyDescent="0.25">
      <c r="B75" s="2"/>
      <c r="D75" s="2"/>
      <c r="G75" s="1" t="s">
        <v>3158</v>
      </c>
      <c r="H75" s="1" t="s">
        <v>6000</v>
      </c>
      <c r="I75" s="1" t="s">
        <v>5485</v>
      </c>
      <c r="K75" s="18"/>
      <c r="AA75" s="1" t="s">
        <v>633</v>
      </c>
      <c r="AB75" s="3"/>
      <c r="AC75" s="3"/>
      <c r="FH75" s="1" t="s">
        <v>3162</v>
      </c>
      <c r="FI75" s="1" t="s">
        <v>3162</v>
      </c>
    </row>
    <row r="76" spans="1:174" s="1" customFormat="1" x14ac:dyDescent="0.25">
      <c r="B76" s="2"/>
      <c r="C76" s="2"/>
      <c r="D76" s="2"/>
      <c r="G76" s="1" t="s">
        <v>3158</v>
      </c>
      <c r="H76" s="1" t="s">
        <v>5942</v>
      </c>
      <c r="I76" s="1" t="s">
        <v>1387</v>
      </c>
      <c r="K76" s="4"/>
      <c r="AA76" s="1" t="s">
        <v>5943</v>
      </c>
      <c r="AB76" s="3"/>
      <c r="AC76" s="3"/>
      <c r="FE76" s="1" t="s">
        <v>3162</v>
      </c>
      <c r="FI76" s="1" t="s">
        <v>3162</v>
      </c>
    </row>
    <row r="77" spans="1:174" s="1" customFormat="1" x14ac:dyDescent="0.25">
      <c r="B77" s="2"/>
      <c r="C77" s="2"/>
      <c r="D77" s="2"/>
      <c r="G77" s="1" t="s">
        <v>481</v>
      </c>
      <c r="H77" s="2" t="s">
        <v>2443</v>
      </c>
      <c r="I77" s="1" t="s">
        <v>1532</v>
      </c>
      <c r="K77" s="4"/>
      <c r="AB77" s="3"/>
      <c r="AC77" s="3"/>
      <c r="FG77" s="1" t="s">
        <v>3162</v>
      </c>
    </row>
    <row r="78" spans="1:174" s="1" customFormat="1" x14ac:dyDescent="0.25">
      <c r="B78" s="2"/>
      <c r="C78" s="2"/>
      <c r="D78" s="2"/>
      <c r="G78" s="1" t="s">
        <v>3158</v>
      </c>
      <c r="H78" s="1" t="s">
        <v>5701</v>
      </c>
      <c r="I78" s="1" t="s">
        <v>4791</v>
      </c>
      <c r="J78" s="1" t="s">
        <v>5714</v>
      </c>
      <c r="K78" s="4" t="s">
        <v>5715</v>
      </c>
      <c r="R78" s="2"/>
      <c r="S78" s="3"/>
      <c r="AA78" s="1" t="s">
        <v>5700</v>
      </c>
      <c r="DO78" s="1" t="s">
        <v>1447</v>
      </c>
      <c r="FE78" s="1" t="s">
        <v>3162</v>
      </c>
    </row>
    <row r="79" spans="1:174" s="1" customFormat="1" x14ac:dyDescent="0.25">
      <c r="B79" s="2"/>
      <c r="C79" s="2"/>
      <c r="D79" s="2"/>
      <c r="H79" s="1" t="s">
        <v>5950</v>
      </c>
      <c r="I79" s="1" t="s">
        <v>5951</v>
      </c>
      <c r="K79" s="4"/>
      <c r="AB79" s="3"/>
      <c r="AC79" s="3"/>
      <c r="FE79" s="1" t="s">
        <v>3162</v>
      </c>
    </row>
    <row r="80" spans="1:174" s="1" customFormat="1" x14ac:dyDescent="0.25">
      <c r="B80" s="2"/>
      <c r="C80" s="2"/>
      <c r="D80" s="2"/>
      <c r="G80" s="1" t="s">
        <v>481</v>
      </c>
      <c r="H80" s="2" t="s">
        <v>5968</v>
      </c>
      <c r="I80" s="1" t="s">
        <v>5969</v>
      </c>
      <c r="K80" s="4"/>
      <c r="AB80" s="3"/>
      <c r="AC80" s="3"/>
      <c r="FE80" s="1" t="s">
        <v>3162</v>
      </c>
    </row>
    <row r="81" spans="1:174" s="1" customFormat="1" x14ac:dyDescent="0.25">
      <c r="B81" s="2"/>
      <c r="D81" s="2"/>
      <c r="G81" s="1" t="s">
        <v>481</v>
      </c>
      <c r="H81" s="1" t="s">
        <v>5926</v>
      </c>
      <c r="I81" s="1" t="s">
        <v>2662</v>
      </c>
      <c r="K81" s="18"/>
      <c r="AA81" s="1" t="s">
        <v>5927</v>
      </c>
      <c r="AB81" s="3"/>
      <c r="AC81" s="3"/>
      <c r="FC81" s="1" t="s">
        <v>3162</v>
      </c>
      <c r="FD81" s="1" t="s">
        <v>3162</v>
      </c>
      <c r="FF81" s="1" t="s">
        <v>3162</v>
      </c>
    </row>
    <row r="82" spans="1:174" s="1" customFormat="1" x14ac:dyDescent="0.25">
      <c r="B82" s="2"/>
      <c r="C82" s="2"/>
      <c r="D82" s="2"/>
      <c r="G82" s="1" t="s">
        <v>3158</v>
      </c>
      <c r="H82" s="1" t="s">
        <v>5926</v>
      </c>
      <c r="I82" s="1" t="s">
        <v>5927</v>
      </c>
      <c r="K82" s="18"/>
      <c r="AA82" s="1" t="s">
        <v>2662</v>
      </c>
      <c r="AB82" s="3"/>
      <c r="AC82" s="3"/>
      <c r="FC82" s="1" t="s">
        <v>3162</v>
      </c>
      <c r="FD82" s="1" t="s">
        <v>3162</v>
      </c>
      <c r="FF82" s="1" t="s">
        <v>3162</v>
      </c>
    </row>
    <row r="83" spans="1:174" s="1" customFormat="1" x14ac:dyDescent="0.25">
      <c r="B83" s="2"/>
      <c r="C83" s="2"/>
      <c r="D83" s="2"/>
      <c r="G83" s="1" t="s">
        <v>3158</v>
      </c>
      <c r="H83" s="1" t="s">
        <v>5977</v>
      </c>
      <c r="I83" s="1" t="s">
        <v>4544</v>
      </c>
      <c r="K83" s="18"/>
      <c r="AA83" s="1" t="s">
        <v>4642</v>
      </c>
      <c r="AB83" s="3"/>
      <c r="AC83" s="3"/>
      <c r="FF83" s="1" t="s">
        <v>3162</v>
      </c>
      <c r="FI83" s="1" t="s">
        <v>3162</v>
      </c>
    </row>
    <row r="84" spans="1:174" s="1" customFormat="1" x14ac:dyDescent="0.25">
      <c r="B84" s="2"/>
      <c r="C84" s="2"/>
      <c r="D84" s="2"/>
      <c r="G84" s="1" t="s">
        <v>481</v>
      </c>
      <c r="H84" s="1" t="s">
        <v>5977</v>
      </c>
      <c r="I84" s="1" t="s">
        <v>4642</v>
      </c>
      <c r="K84" s="18"/>
      <c r="AA84" s="1" t="s">
        <v>4544</v>
      </c>
      <c r="AB84" s="3"/>
      <c r="AC84" s="3"/>
      <c r="FF84" s="1" t="s">
        <v>3162</v>
      </c>
      <c r="FI84" s="1" t="s">
        <v>3162</v>
      </c>
    </row>
    <row r="85" spans="1:174" s="1" customFormat="1" x14ac:dyDescent="0.25">
      <c r="B85" s="2"/>
      <c r="C85" s="2"/>
      <c r="D85" s="2"/>
      <c r="G85" s="1" t="s">
        <v>481</v>
      </c>
      <c r="H85" s="1" t="s">
        <v>5700</v>
      </c>
      <c r="I85" s="1" t="s">
        <v>2752</v>
      </c>
      <c r="K85" s="18"/>
      <c r="R85" s="2"/>
      <c r="S85" s="3"/>
      <c r="X85" s="1">
        <v>0</v>
      </c>
      <c r="AA85" s="1" t="s">
        <v>5701</v>
      </c>
      <c r="AP85" s="1" t="s">
        <v>1447</v>
      </c>
      <c r="AW85" s="1">
        <v>1</v>
      </c>
      <c r="DO85" s="1" t="s">
        <v>1447</v>
      </c>
      <c r="FE85" s="1" t="s">
        <v>3162</v>
      </c>
    </row>
    <row r="86" spans="1:174" s="1" customFormat="1" x14ac:dyDescent="0.25">
      <c r="B86" s="2"/>
      <c r="C86" s="2"/>
      <c r="D86" s="2"/>
      <c r="G86" s="1" t="s">
        <v>481</v>
      </c>
      <c r="H86" s="1" t="s">
        <v>5993</v>
      </c>
      <c r="I86" s="1" t="s">
        <v>3178</v>
      </c>
      <c r="K86" s="18"/>
      <c r="R86" s="2"/>
      <c r="S86" s="3"/>
      <c r="AA86" s="1" t="s">
        <v>1871</v>
      </c>
      <c r="FG86" s="1" t="s">
        <v>3162</v>
      </c>
    </row>
    <row r="87" spans="1:174" s="1" customFormat="1" x14ac:dyDescent="0.25">
      <c r="B87" s="2"/>
      <c r="C87" s="2"/>
      <c r="D87" s="2"/>
      <c r="G87" s="1" t="s">
        <v>3158</v>
      </c>
      <c r="H87" s="1" t="s">
        <v>5993</v>
      </c>
      <c r="I87" s="1" t="s">
        <v>1871</v>
      </c>
      <c r="K87" s="18"/>
      <c r="R87" s="2"/>
      <c r="S87" s="3"/>
      <c r="AA87" s="1" t="s">
        <v>3178</v>
      </c>
      <c r="FG87" s="1" t="s">
        <v>3162</v>
      </c>
    </row>
    <row r="88" spans="1:174" s="1" customFormat="1" x14ac:dyDescent="0.25">
      <c r="B88" s="2"/>
      <c r="C88" s="2"/>
      <c r="D88" s="2"/>
      <c r="E88" s="2"/>
      <c r="F88" s="1" t="s">
        <v>3162</v>
      </c>
      <c r="G88" s="1" t="s">
        <v>481</v>
      </c>
      <c r="H88" s="1" t="s">
        <v>5907</v>
      </c>
      <c r="I88" s="1" t="s">
        <v>3624</v>
      </c>
      <c r="J88" s="1" t="s">
        <v>3478</v>
      </c>
      <c r="K88" s="18" t="s">
        <v>148</v>
      </c>
      <c r="L88" s="1" t="s">
        <v>990</v>
      </c>
      <c r="M88" s="1" t="s">
        <v>488</v>
      </c>
      <c r="N88" s="1" t="s">
        <v>296</v>
      </c>
      <c r="O88" s="1">
        <v>85203</v>
      </c>
      <c r="P88" s="1" t="s">
        <v>4213</v>
      </c>
      <c r="Q88" s="1" t="s">
        <v>4712</v>
      </c>
      <c r="AA88" s="2" t="s">
        <v>2610</v>
      </c>
      <c r="AB88" s="3"/>
      <c r="AC88" s="3"/>
      <c r="AJ88" s="1" t="s">
        <v>3162</v>
      </c>
      <c r="AT88" s="1" t="s">
        <v>3162</v>
      </c>
      <c r="BA88" s="1">
        <f>COUNTA(AE88:AZ88)</f>
        <v>2</v>
      </c>
      <c r="FB88" s="1" t="s">
        <v>3162</v>
      </c>
      <c r="FR88" s="1">
        <f>COUNTA(EW88:FQ88)</f>
        <v>1</v>
      </c>
    </row>
    <row r="89" spans="1:174" s="1" customFormat="1" x14ac:dyDescent="0.25">
      <c r="B89" s="2"/>
      <c r="C89" s="2"/>
      <c r="D89" s="2"/>
      <c r="E89" s="2"/>
      <c r="F89" s="1" t="s">
        <v>3162</v>
      </c>
      <c r="G89" s="1" t="s">
        <v>3158</v>
      </c>
      <c r="H89" s="1" t="s">
        <v>5906</v>
      </c>
      <c r="I89" s="1" t="s">
        <v>3477</v>
      </c>
      <c r="J89" s="1" t="s">
        <v>3478</v>
      </c>
      <c r="K89" s="18" t="s">
        <v>148</v>
      </c>
      <c r="L89" s="1" t="s">
        <v>990</v>
      </c>
      <c r="M89" s="1" t="s">
        <v>488</v>
      </c>
      <c r="N89" s="1" t="s">
        <v>296</v>
      </c>
      <c r="O89" s="1">
        <v>85203</v>
      </c>
      <c r="P89" s="1" t="s">
        <v>4213</v>
      </c>
      <c r="Q89" s="1" t="s">
        <v>4712</v>
      </c>
      <c r="AA89" s="2" t="s">
        <v>2610</v>
      </c>
      <c r="AB89" s="3"/>
      <c r="AC89" s="3"/>
      <c r="AJ89" s="1" t="s">
        <v>3162</v>
      </c>
      <c r="AT89" s="1" t="s">
        <v>3162</v>
      </c>
      <c r="BA89" s="1">
        <f>COUNTA(AE89:AZ89)</f>
        <v>2</v>
      </c>
      <c r="FB89" s="1" t="s">
        <v>3162</v>
      </c>
      <c r="FR89" s="1">
        <f>COUNTA(EW89:FQ89)</f>
        <v>1</v>
      </c>
    </row>
    <row r="90" spans="1:174" s="1" customFormat="1" x14ac:dyDescent="0.25">
      <c r="B90" s="2"/>
      <c r="C90" s="2"/>
      <c r="D90" s="2"/>
      <c r="G90" s="1" t="s">
        <v>481</v>
      </c>
      <c r="H90" s="1" t="s">
        <v>5849</v>
      </c>
      <c r="I90" s="1" t="s">
        <v>2738</v>
      </c>
      <c r="K90" s="4"/>
      <c r="AA90" s="2"/>
      <c r="AB90" s="3"/>
      <c r="AC90" s="3"/>
      <c r="BA90" s="1">
        <f>COUNTA(AE90:AZ90)</f>
        <v>0</v>
      </c>
      <c r="DV90" s="1">
        <f>COUNTA(CY90:DU90)</f>
        <v>0</v>
      </c>
      <c r="EV90" s="1">
        <f>COUNTA(DW90:EU90)</f>
        <v>0</v>
      </c>
      <c r="EW90" s="1" t="s">
        <v>3162</v>
      </c>
      <c r="FR90" s="1">
        <f>COUNTA(EW90:FQ90)</f>
        <v>1</v>
      </c>
    </row>
    <row r="91" spans="1:174" s="1" customFormat="1" x14ac:dyDescent="0.25">
      <c r="A91" s="2"/>
      <c r="B91" s="2"/>
      <c r="C91" s="2"/>
      <c r="D91" s="2"/>
      <c r="H91" s="1" t="s">
        <v>5903</v>
      </c>
      <c r="K91" s="4"/>
      <c r="AB91" s="3"/>
      <c r="AC91" s="3"/>
      <c r="FB91" s="1" t="s">
        <v>3162</v>
      </c>
      <c r="FR91" s="1">
        <f>COUNTA(EW91:FQ91)</f>
        <v>1</v>
      </c>
    </row>
    <row r="92" spans="1:174" s="1" customFormat="1" x14ac:dyDescent="0.25">
      <c r="B92" s="2"/>
      <c r="C92" s="2">
        <v>45239</v>
      </c>
      <c r="D92" s="2"/>
      <c r="G92" s="1" t="s">
        <v>3158</v>
      </c>
      <c r="H92" s="1" t="s">
        <v>1581</v>
      </c>
      <c r="I92" s="1" t="s">
        <v>788</v>
      </c>
      <c r="J92" s="1" t="s">
        <v>5529</v>
      </c>
      <c r="K92" s="18" t="s">
        <v>1582</v>
      </c>
      <c r="L92" s="1" t="s">
        <v>5530</v>
      </c>
      <c r="M92" s="1" t="s">
        <v>650</v>
      </c>
      <c r="N92" s="1" t="s">
        <v>296</v>
      </c>
      <c r="O92" s="1">
        <v>85224</v>
      </c>
      <c r="P92" s="1" t="s">
        <v>4213</v>
      </c>
      <c r="AA92" s="2"/>
      <c r="AB92" s="3"/>
      <c r="AC92" s="3"/>
      <c r="AD92" s="1" t="s">
        <v>2564</v>
      </c>
      <c r="BA92" s="1">
        <f>COUNTA(AE92:AZ92)</f>
        <v>0</v>
      </c>
      <c r="DB92" s="1" t="s">
        <v>481</v>
      </c>
      <c r="DC92" s="1" t="s">
        <v>481</v>
      </c>
      <c r="DV92" s="1">
        <f>COUNTA(CY92:DU92)</f>
        <v>2</v>
      </c>
      <c r="DX92" s="1" t="s">
        <v>481</v>
      </c>
      <c r="EV92" s="1">
        <f>COUNTA(DW92:EU92)</f>
        <v>1</v>
      </c>
      <c r="FD92" s="1" t="s">
        <v>3162</v>
      </c>
      <c r="FE92" s="1" t="s">
        <v>3162</v>
      </c>
      <c r="FH92" s="1" t="s">
        <v>3162</v>
      </c>
      <c r="FI92" s="1" t="s">
        <v>3162</v>
      </c>
      <c r="FR92" s="1">
        <f>COUNTA(EW92:FQ92)</f>
        <v>4</v>
      </c>
    </row>
    <row r="93" spans="1:174" s="1" customFormat="1" x14ac:dyDescent="0.25">
      <c r="B93" s="2"/>
      <c r="C93" s="2"/>
      <c r="D93" s="2"/>
      <c r="G93" s="1" t="s">
        <v>481</v>
      </c>
      <c r="H93" s="1" t="s">
        <v>6007</v>
      </c>
      <c r="I93" s="1" t="s">
        <v>2497</v>
      </c>
      <c r="J93" s="1" t="s">
        <v>6012</v>
      </c>
      <c r="K93" s="4" t="s">
        <v>6013</v>
      </c>
      <c r="L93" s="1" t="s">
        <v>6010</v>
      </c>
      <c r="M93" s="1" t="s">
        <v>6011</v>
      </c>
      <c r="N93" s="1" t="s">
        <v>3575</v>
      </c>
      <c r="O93" s="1">
        <v>52804</v>
      </c>
      <c r="AA93" s="2"/>
      <c r="AB93" s="3"/>
      <c r="AC93" s="3"/>
      <c r="FI93" s="1" t="s">
        <v>3162</v>
      </c>
    </row>
    <row r="94" spans="1:174" s="1" customFormat="1" x14ac:dyDescent="0.25">
      <c r="B94" s="2"/>
      <c r="C94" s="2"/>
      <c r="D94" s="2"/>
      <c r="G94" s="1" t="s">
        <v>3158</v>
      </c>
      <c r="H94" s="1" t="s">
        <v>6007</v>
      </c>
      <c r="I94" s="1" t="s">
        <v>3159</v>
      </c>
      <c r="J94" s="1" t="s">
        <v>6008</v>
      </c>
      <c r="K94" s="4" t="s">
        <v>6009</v>
      </c>
      <c r="L94" s="1" t="s">
        <v>6010</v>
      </c>
      <c r="M94" s="1" t="s">
        <v>6011</v>
      </c>
      <c r="N94" s="1" t="s">
        <v>3575</v>
      </c>
      <c r="O94" s="1">
        <v>52804</v>
      </c>
      <c r="AA94" s="2"/>
      <c r="AB94" s="3"/>
      <c r="AC94" s="3"/>
      <c r="FI94" s="1" t="s">
        <v>3162</v>
      </c>
    </row>
    <row r="95" spans="1:174" s="1" customFormat="1" x14ac:dyDescent="0.25">
      <c r="B95" s="2"/>
      <c r="C95" s="2"/>
      <c r="D95" s="2"/>
      <c r="G95" s="1" t="s">
        <v>3158</v>
      </c>
      <c r="H95" s="1" t="s">
        <v>5506</v>
      </c>
      <c r="I95" s="1" t="s">
        <v>5507</v>
      </c>
      <c r="K95" s="18"/>
      <c r="U95" s="3"/>
      <c r="V95" s="3"/>
      <c r="X95" s="1">
        <v>0</v>
      </c>
      <c r="AA95" s="1" t="s">
        <v>954</v>
      </c>
      <c r="AD95" s="1" t="s">
        <v>3162</v>
      </c>
      <c r="AP95" s="1" t="s">
        <v>1447</v>
      </c>
      <c r="AW95" s="1">
        <v>2</v>
      </c>
      <c r="DO95" s="1" t="s">
        <v>1447</v>
      </c>
      <c r="FE95" s="1" t="s">
        <v>3162</v>
      </c>
    </row>
    <row r="96" spans="1:174" s="1" customFormat="1" x14ac:dyDescent="0.25">
      <c r="B96" s="2"/>
      <c r="C96" s="2"/>
      <c r="D96" s="2"/>
      <c r="G96" s="1" t="s">
        <v>3158</v>
      </c>
      <c r="H96" s="1" t="s">
        <v>5506</v>
      </c>
      <c r="I96" s="1" t="s">
        <v>954</v>
      </c>
      <c r="K96" s="18"/>
      <c r="U96" s="3"/>
      <c r="V96" s="3"/>
      <c r="X96" s="1">
        <v>0</v>
      </c>
      <c r="AA96" s="1" t="s">
        <v>5507</v>
      </c>
      <c r="AD96" s="1" t="s">
        <v>3162</v>
      </c>
      <c r="AP96" s="1" t="s">
        <v>1447</v>
      </c>
      <c r="AW96" s="1">
        <v>2</v>
      </c>
      <c r="DO96" s="1" t="s">
        <v>1447</v>
      </c>
      <c r="FE96" s="1" t="s">
        <v>3162</v>
      </c>
    </row>
    <row r="97" spans="1:174" s="1" customFormat="1" x14ac:dyDescent="0.25">
      <c r="B97" s="2"/>
      <c r="C97" s="2"/>
      <c r="D97" s="2"/>
      <c r="H97" s="1" t="s">
        <v>5888</v>
      </c>
      <c r="I97" s="1" t="s">
        <v>5889</v>
      </c>
      <c r="K97" s="31"/>
      <c r="AA97" s="2"/>
      <c r="AB97" s="3"/>
      <c r="AC97" s="3"/>
      <c r="FA97" s="1" t="s">
        <v>3162</v>
      </c>
      <c r="FR97" s="1">
        <f>COUNTA(EW97:FQ97)</f>
        <v>1</v>
      </c>
    </row>
    <row r="98" spans="1:174" s="1" customFormat="1" x14ac:dyDescent="0.25">
      <c r="A98" s="8"/>
      <c r="B98" s="2"/>
      <c r="C98" s="2"/>
      <c r="D98" s="2"/>
      <c r="F98" s="1" t="s">
        <v>3161</v>
      </c>
      <c r="G98" s="1" t="s">
        <v>3158</v>
      </c>
      <c r="H98" s="1" t="s">
        <v>4805</v>
      </c>
      <c r="I98" s="1" t="s">
        <v>2983</v>
      </c>
      <c r="J98" s="1" t="s">
        <v>3927</v>
      </c>
      <c r="K98" s="4" t="s">
        <v>4</v>
      </c>
      <c r="L98" s="1" t="s">
        <v>3067</v>
      </c>
      <c r="M98" s="1" t="s">
        <v>5031</v>
      </c>
      <c r="N98" s="1" t="s">
        <v>296</v>
      </c>
      <c r="O98" s="1">
        <v>85219</v>
      </c>
      <c r="AA98" s="1" t="s">
        <v>3459</v>
      </c>
      <c r="AB98" s="3"/>
      <c r="AC98" s="3"/>
      <c r="AN98" s="1" t="s">
        <v>481</v>
      </c>
      <c r="AO98" s="1" t="s">
        <v>481</v>
      </c>
      <c r="AP98" s="1" t="s">
        <v>481</v>
      </c>
      <c r="BA98" s="1">
        <f t="shared" ref="BA98:BA103" si="13">COUNTA(AE98:AZ98)</f>
        <v>3</v>
      </c>
      <c r="FD98" s="1" t="s">
        <v>3162</v>
      </c>
      <c r="FE98" s="1" t="s">
        <v>3162</v>
      </c>
    </row>
    <row r="99" spans="1:174" s="1" customFormat="1" x14ac:dyDescent="0.25">
      <c r="A99" s="8"/>
      <c r="B99" s="2"/>
      <c r="C99" s="2"/>
      <c r="D99" s="2"/>
      <c r="F99" s="1" t="s">
        <v>3161</v>
      </c>
      <c r="G99" s="1" t="s">
        <v>481</v>
      </c>
      <c r="H99" s="1" t="s">
        <v>4805</v>
      </c>
      <c r="I99" s="1" t="s">
        <v>4806</v>
      </c>
      <c r="J99" s="1" t="s">
        <v>3927</v>
      </c>
      <c r="K99" s="4" t="s">
        <v>4</v>
      </c>
      <c r="L99" s="1" t="s">
        <v>3067</v>
      </c>
      <c r="M99" s="1" t="s">
        <v>5031</v>
      </c>
      <c r="N99" s="1" t="s">
        <v>296</v>
      </c>
      <c r="O99" s="1">
        <v>85219</v>
      </c>
      <c r="AA99" s="1" t="s">
        <v>3311</v>
      </c>
      <c r="AB99" s="3"/>
      <c r="AC99" s="3"/>
      <c r="AN99" s="1" t="s">
        <v>481</v>
      </c>
      <c r="AO99" s="1" t="s">
        <v>481</v>
      </c>
      <c r="AP99" s="1" t="s">
        <v>481</v>
      </c>
      <c r="BA99" s="1">
        <f t="shared" si="13"/>
        <v>3</v>
      </c>
      <c r="FD99" s="1" t="s">
        <v>3162</v>
      </c>
      <c r="FE99" s="1" t="s">
        <v>3162</v>
      </c>
    </row>
    <row r="100" spans="1:174" s="1" customFormat="1" x14ac:dyDescent="0.25">
      <c r="B100" s="2"/>
      <c r="C100" s="2"/>
      <c r="D100" s="2"/>
      <c r="F100" s="1" t="s">
        <v>3161</v>
      </c>
      <c r="G100" s="1" t="s">
        <v>3158</v>
      </c>
      <c r="H100" s="1" t="s">
        <v>4952</v>
      </c>
      <c r="I100" s="1" t="s">
        <v>4578</v>
      </c>
      <c r="J100" s="1" t="s">
        <v>4953</v>
      </c>
      <c r="K100" s="18" t="s">
        <v>4954</v>
      </c>
      <c r="L100" s="1" t="s">
        <v>4955</v>
      </c>
      <c r="M100" s="1" t="s">
        <v>4956</v>
      </c>
      <c r="N100" s="1" t="s">
        <v>647</v>
      </c>
      <c r="P100" s="1" t="s">
        <v>4712</v>
      </c>
      <c r="R100" s="1">
        <v>0</v>
      </c>
      <c r="AA100" s="1" t="s">
        <v>5004</v>
      </c>
      <c r="AB100" s="3"/>
      <c r="AC100" s="3"/>
      <c r="AD100" s="1" t="s">
        <v>2392</v>
      </c>
      <c r="BA100" s="1">
        <f t="shared" si="13"/>
        <v>0</v>
      </c>
      <c r="DC100" s="1" t="s">
        <v>3162</v>
      </c>
      <c r="DV100" s="1">
        <f>COUNTA(CY100:DU100)</f>
        <v>1</v>
      </c>
      <c r="FC100" s="1" t="s">
        <v>3162</v>
      </c>
    </row>
    <row r="101" spans="1:174" s="1" customFormat="1" x14ac:dyDescent="0.25">
      <c r="B101" s="2"/>
      <c r="C101" s="2"/>
      <c r="D101" s="2"/>
      <c r="F101" s="1" t="s">
        <v>3161</v>
      </c>
      <c r="G101" s="1" t="s">
        <v>481</v>
      </c>
      <c r="H101" s="1" t="s">
        <v>4952</v>
      </c>
      <c r="I101" s="1" t="s">
        <v>5004</v>
      </c>
      <c r="J101" s="1" t="s">
        <v>4953</v>
      </c>
      <c r="K101" s="18" t="s">
        <v>4954</v>
      </c>
      <c r="L101" s="1" t="s">
        <v>4955</v>
      </c>
      <c r="M101" s="1" t="s">
        <v>4956</v>
      </c>
      <c r="N101" s="1" t="s">
        <v>647</v>
      </c>
      <c r="P101" s="1" t="s">
        <v>4213</v>
      </c>
      <c r="Q101" s="1" t="s">
        <v>4712</v>
      </c>
      <c r="R101" s="1">
        <v>0</v>
      </c>
      <c r="AA101" s="1" t="s">
        <v>4578</v>
      </c>
      <c r="AB101" s="3"/>
      <c r="AC101" s="3"/>
      <c r="AD101" s="1" t="s">
        <v>2388</v>
      </c>
      <c r="BA101" s="1">
        <f t="shared" si="13"/>
        <v>0</v>
      </c>
      <c r="DC101" s="1" t="s">
        <v>3162</v>
      </c>
      <c r="DV101" s="1">
        <f>COUNTA(CY101:DU101)</f>
        <v>1</v>
      </c>
      <c r="FC101" s="1" t="s">
        <v>3162</v>
      </c>
    </row>
    <row r="102" spans="1:174" s="1" customFormat="1" x14ac:dyDescent="0.25">
      <c r="B102" s="2"/>
      <c r="C102" s="2"/>
      <c r="D102" s="2"/>
      <c r="E102" s="3"/>
      <c r="F102" s="3"/>
      <c r="G102" s="1" t="s">
        <v>3158</v>
      </c>
      <c r="H102" s="1" t="s">
        <v>5862</v>
      </c>
      <c r="I102" s="1" t="s">
        <v>5863</v>
      </c>
      <c r="K102" s="18"/>
      <c r="BA102" s="1">
        <f t="shared" si="13"/>
        <v>0</v>
      </c>
      <c r="BB102" s="2"/>
      <c r="DV102" s="1">
        <f>COUNTA(CY102:DU102)</f>
        <v>0</v>
      </c>
      <c r="EV102" s="1">
        <f>COUNTA(DW102:EU102)</f>
        <v>0</v>
      </c>
      <c r="EX102" s="1" t="s">
        <v>3162</v>
      </c>
      <c r="FR102" s="1">
        <f>COUNTA(EW102:FQ102)</f>
        <v>1</v>
      </c>
    </row>
    <row r="103" spans="1:174" s="1" customFormat="1" x14ac:dyDescent="0.25">
      <c r="B103" s="2"/>
      <c r="C103" s="2"/>
      <c r="D103" s="2"/>
      <c r="E103" s="2"/>
      <c r="G103" s="1" t="s">
        <v>481</v>
      </c>
      <c r="H103" s="1" t="s">
        <v>287</v>
      </c>
      <c r="I103" s="1" t="s">
        <v>48</v>
      </c>
      <c r="J103" s="1" t="s">
        <v>288</v>
      </c>
      <c r="K103" s="18" t="s">
        <v>289</v>
      </c>
      <c r="L103" s="1" t="s">
        <v>4514</v>
      </c>
      <c r="M103" s="1" t="s">
        <v>2870</v>
      </c>
      <c r="N103" s="1" t="s">
        <v>296</v>
      </c>
      <c r="O103" s="1">
        <v>85248</v>
      </c>
      <c r="P103" s="1" t="s">
        <v>4213</v>
      </c>
      <c r="AA103" s="6" t="s">
        <v>5976</v>
      </c>
      <c r="AB103" s="3"/>
      <c r="AC103" s="3"/>
      <c r="AD103" s="1" t="s">
        <v>2388</v>
      </c>
      <c r="BA103" s="1">
        <f t="shared" si="13"/>
        <v>0</v>
      </c>
      <c r="FD103" s="1" t="s">
        <v>3162</v>
      </c>
      <c r="FF103" s="1" t="s">
        <v>3162</v>
      </c>
      <c r="FG103" s="1" t="s">
        <v>3162</v>
      </c>
    </row>
    <row r="104" spans="1:174" s="1" customFormat="1" x14ac:dyDescent="0.25">
      <c r="B104" s="2"/>
      <c r="C104" s="2"/>
      <c r="D104" s="2"/>
      <c r="E104" s="2"/>
      <c r="G104" s="1" t="s">
        <v>481</v>
      </c>
      <c r="H104" s="1" t="s">
        <v>5944</v>
      </c>
      <c r="I104" s="6" t="s">
        <v>5945</v>
      </c>
      <c r="K104" s="18"/>
      <c r="AA104" s="1" t="s">
        <v>4526</v>
      </c>
      <c r="AB104" s="3"/>
      <c r="AC104" s="3"/>
      <c r="FE104" s="1" t="s">
        <v>3162</v>
      </c>
    </row>
    <row r="105" spans="1:174" s="1" customFormat="1" x14ac:dyDescent="0.25">
      <c r="B105" s="2"/>
      <c r="C105" s="2"/>
      <c r="D105" s="2"/>
      <c r="E105" s="2"/>
      <c r="G105" s="1" t="s">
        <v>3158</v>
      </c>
      <c r="H105" s="1" t="s">
        <v>5944</v>
      </c>
      <c r="I105" s="1" t="s">
        <v>4526</v>
      </c>
      <c r="K105" s="18"/>
      <c r="AA105" s="6" t="s">
        <v>5945</v>
      </c>
      <c r="AB105" s="3"/>
      <c r="AC105" s="3"/>
      <c r="FE105" s="1" t="s">
        <v>3162</v>
      </c>
    </row>
    <row r="106" spans="1:174" s="1" customFormat="1" x14ac:dyDescent="0.25">
      <c r="A106" s="8"/>
      <c r="B106" s="2"/>
      <c r="C106" s="2">
        <v>45288</v>
      </c>
      <c r="D106" s="2"/>
      <c r="E106" s="2"/>
      <c r="G106" s="1" t="s">
        <v>3158</v>
      </c>
      <c r="H106" s="1" t="s">
        <v>2200</v>
      </c>
      <c r="I106" s="1" t="s">
        <v>2161</v>
      </c>
      <c r="J106" s="1" t="s">
        <v>2201</v>
      </c>
      <c r="K106" s="18" t="s">
        <v>2202</v>
      </c>
      <c r="L106" s="1" t="s">
        <v>2203</v>
      </c>
      <c r="M106" s="1" t="s">
        <v>488</v>
      </c>
      <c r="N106" s="1" t="s">
        <v>296</v>
      </c>
      <c r="O106" s="1">
        <v>85206</v>
      </c>
      <c r="P106" s="1" t="s">
        <v>4213</v>
      </c>
      <c r="AA106" s="2" t="s">
        <v>786</v>
      </c>
      <c r="AB106" s="3"/>
      <c r="AC106" s="3"/>
      <c r="AD106" s="1" t="s">
        <v>2388</v>
      </c>
      <c r="AE106" s="1" t="s">
        <v>481</v>
      </c>
      <c r="AF106" s="1" t="s">
        <v>481</v>
      </c>
      <c r="AG106" s="1" t="s">
        <v>481</v>
      </c>
      <c r="AH106" s="1" t="s">
        <v>481</v>
      </c>
      <c r="AI106" s="1" t="s">
        <v>481</v>
      </c>
      <c r="AJ106" s="1" t="s">
        <v>481</v>
      </c>
      <c r="AK106" s="1" t="s">
        <v>481</v>
      </c>
      <c r="AM106" s="1" t="s">
        <v>481</v>
      </c>
      <c r="AN106" s="1" t="s">
        <v>481</v>
      </c>
      <c r="AR106" s="1" t="s">
        <v>481</v>
      </c>
      <c r="AT106" s="1" t="s">
        <v>481</v>
      </c>
      <c r="AV106" s="1" t="s">
        <v>481</v>
      </c>
      <c r="AW106" s="1" t="s">
        <v>481</v>
      </c>
      <c r="AX106" s="1" t="s">
        <v>481</v>
      </c>
      <c r="AY106" s="1" t="s">
        <v>481</v>
      </c>
      <c r="AZ106" s="1" t="s">
        <v>481</v>
      </c>
      <c r="BA106" s="1">
        <f>COUNTA(AE106:AZ106)</f>
        <v>16</v>
      </c>
      <c r="CZ106" s="1" t="s">
        <v>3158</v>
      </c>
      <c r="DK106" s="1" t="s">
        <v>3162</v>
      </c>
      <c r="DV106" s="1">
        <f>COUNTA(CY106:DU106)</f>
        <v>2</v>
      </c>
      <c r="EV106" s="1">
        <f>COUNTA(DW106:EU106)</f>
        <v>0</v>
      </c>
      <c r="FE106" s="1" t="s">
        <v>3162</v>
      </c>
      <c r="FI106" s="1" t="s">
        <v>3162</v>
      </c>
      <c r="FR106" s="1">
        <f>COUNTA(EW106:FQ106)</f>
        <v>2</v>
      </c>
    </row>
    <row r="107" spans="1:174" s="1" customFormat="1" x14ac:dyDescent="0.25">
      <c r="A107" s="8"/>
      <c r="B107" s="2"/>
      <c r="C107" s="2"/>
      <c r="D107" s="2"/>
      <c r="E107" s="2"/>
      <c r="G107" s="1" t="s">
        <v>3158</v>
      </c>
      <c r="H107" s="1" t="s">
        <v>6001</v>
      </c>
      <c r="I107" s="1" t="s">
        <v>1334</v>
      </c>
      <c r="K107" s="18"/>
      <c r="AA107" s="2"/>
      <c r="AB107" s="3"/>
      <c r="AC107" s="3"/>
      <c r="FH107" s="1" t="s">
        <v>3162</v>
      </c>
    </row>
    <row r="108" spans="1:174" s="1" customFormat="1" x14ac:dyDescent="0.25">
      <c r="A108" s="8"/>
      <c r="B108" s="2"/>
      <c r="C108" s="2"/>
      <c r="D108" s="2"/>
      <c r="E108" s="2"/>
      <c r="G108" s="1" t="s">
        <v>481</v>
      </c>
      <c r="H108" s="1" t="s">
        <v>5973</v>
      </c>
      <c r="I108" s="2" t="s">
        <v>5627</v>
      </c>
      <c r="K108" s="18"/>
      <c r="AA108" s="2" t="s">
        <v>5627</v>
      </c>
      <c r="AB108" s="3"/>
      <c r="AC108" s="3"/>
      <c r="FE108" s="1" t="s">
        <v>3162</v>
      </c>
    </row>
    <row r="109" spans="1:174" s="1" customFormat="1" x14ac:dyDescent="0.25">
      <c r="A109" s="8"/>
      <c r="B109" s="2"/>
      <c r="C109" s="2"/>
      <c r="D109" s="2"/>
      <c r="E109" s="2"/>
      <c r="G109" s="1" t="s">
        <v>3158</v>
      </c>
      <c r="H109" s="1" t="s">
        <v>5973</v>
      </c>
      <c r="I109" s="1" t="s">
        <v>5626</v>
      </c>
      <c r="K109" s="18"/>
      <c r="AA109" s="2" t="s">
        <v>5627</v>
      </c>
      <c r="AB109" s="3"/>
      <c r="AC109" s="3"/>
      <c r="FE109" s="1" t="s">
        <v>3162</v>
      </c>
    </row>
    <row r="110" spans="1:174" s="1" customFormat="1" x14ac:dyDescent="0.25">
      <c r="B110" s="2"/>
      <c r="C110" s="2"/>
      <c r="D110" s="2"/>
      <c r="G110" s="1" t="s">
        <v>3158</v>
      </c>
      <c r="H110" s="1" t="s">
        <v>1409</v>
      </c>
      <c r="I110" s="1" t="s">
        <v>1387</v>
      </c>
      <c r="K110" s="4"/>
      <c r="AA110" s="2"/>
      <c r="AB110" s="3"/>
      <c r="AC110" s="3"/>
      <c r="AS110" s="1" t="s">
        <v>3162</v>
      </c>
      <c r="AT110" s="1" t="s">
        <v>3162</v>
      </c>
      <c r="AV110" s="1" t="s">
        <v>3162</v>
      </c>
      <c r="AW110" s="1" t="s">
        <v>3162</v>
      </c>
      <c r="BA110" s="1">
        <f>COUNTA(AE110:AZ110)</f>
        <v>4</v>
      </c>
      <c r="FH110" s="1" t="s">
        <v>3162</v>
      </c>
    </row>
    <row r="111" spans="1:174" s="1" customFormat="1" x14ac:dyDescent="0.25">
      <c r="A111" s="8"/>
      <c r="B111" s="2"/>
      <c r="C111" s="2"/>
      <c r="D111" s="2"/>
      <c r="E111" s="2"/>
      <c r="G111" s="1" t="s">
        <v>481</v>
      </c>
      <c r="H111" s="1" t="s">
        <v>5981</v>
      </c>
      <c r="I111" s="2" t="s">
        <v>299</v>
      </c>
      <c r="K111" s="18"/>
      <c r="AA111" s="1" t="s">
        <v>1612</v>
      </c>
      <c r="AB111" s="3"/>
      <c r="AC111" s="3"/>
      <c r="FG111" s="1" t="s">
        <v>3162</v>
      </c>
    </row>
    <row r="112" spans="1:174" s="1" customFormat="1" x14ac:dyDescent="0.25">
      <c r="A112" s="8"/>
      <c r="B112" s="2"/>
      <c r="C112" s="2"/>
      <c r="D112" s="2"/>
      <c r="E112" s="2"/>
      <c r="G112" s="1" t="s">
        <v>3158</v>
      </c>
      <c r="H112" s="1" t="s">
        <v>5981</v>
      </c>
      <c r="I112" s="1" t="s">
        <v>1612</v>
      </c>
      <c r="K112" s="18"/>
      <c r="AA112" s="2" t="s">
        <v>299</v>
      </c>
      <c r="AB112" s="3"/>
      <c r="AC112" s="3"/>
      <c r="FG112" s="1" t="s">
        <v>3162</v>
      </c>
    </row>
    <row r="113" spans="1:174" s="1" customFormat="1" x14ac:dyDescent="0.25">
      <c r="B113" s="2"/>
      <c r="C113" s="2"/>
      <c r="D113" s="2"/>
      <c r="F113" s="1" t="s">
        <v>3161</v>
      </c>
      <c r="G113" s="1" t="s">
        <v>481</v>
      </c>
      <c r="H113" s="1" t="s">
        <v>1755</v>
      </c>
      <c r="I113" s="1" t="s">
        <v>987</v>
      </c>
      <c r="J113" s="1" t="s">
        <v>2546</v>
      </c>
      <c r="K113" s="18" t="s">
        <v>2544</v>
      </c>
      <c r="L113" s="1" t="s">
        <v>2947</v>
      </c>
      <c r="M113" s="1" t="s">
        <v>488</v>
      </c>
      <c r="N113" s="1" t="s">
        <v>296</v>
      </c>
      <c r="O113" s="1">
        <v>85209</v>
      </c>
      <c r="P113" s="1" t="s">
        <v>4213</v>
      </c>
      <c r="AA113" s="1" t="s">
        <v>954</v>
      </c>
      <c r="AB113" s="3"/>
      <c r="AC113" s="3" t="s">
        <v>4712</v>
      </c>
      <c r="AD113" s="1" t="s">
        <v>2388</v>
      </c>
      <c r="BA113" s="1">
        <f>COUNTA(AE113:AZ113)</f>
        <v>0</v>
      </c>
      <c r="DV113" s="1">
        <f>COUNTA(CY113:DU113)</f>
        <v>0</v>
      </c>
      <c r="FB113" s="45" t="s">
        <v>3162</v>
      </c>
      <c r="FC113" s="1" t="s">
        <v>3158</v>
      </c>
      <c r="FI113" s="1" t="s">
        <v>3162</v>
      </c>
      <c r="FR113" s="1">
        <f>COUNTA(EW113:FQ113)</f>
        <v>3</v>
      </c>
    </row>
    <row r="114" spans="1:174" s="1" customFormat="1" x14ac:dyDescent="0.25">
      <c r="B114" s="2"/>
      <c r="C114" s="2"/>
      <c r="D114" s="2"/>
      <c r="F114" s="1" t="s">
        <v>3161</v>
      </c>
      <c r="G114" s="1" t="s">
        <v>3158</v>
      </c>
      <c r="H114" s="1" t="s">
        <v>1755</v>
      </c>
      <c r="I114" s="1" t="s">
        <v>954</v>
      </c>
      <c r="J114" s="1" t="s">
        <v>2546</v>
      </c>
      <c r="K114" s="18" t="s">
        <v>2547</v>
      </c>
      <c r="L114" s="1" t="s">
        <v>2947</v>
      </c>
      <c r="M114" s="1" t="s">
        <v>488</v>
      </c>
      <c r="N114" s="1" t="s">
        <v>296</v>
      </c>
      <c r="O114" s="1">
        <v>85209</v>
      </c>
      <c r="P114" s="1" t="s">
        <v>4213</v>
      </c>
      <c r="AA114" s="1" t="s">
        <v>987</v>
      </c>
      <c r="AB114" s="3"/>
      <c r="AC114" s="3" t="s">
        <v>4712</v>
      </c>
      <c r="AD114" s="1" t="s">
        <v>2388</v>
      </c>
      <c r="BA114" s="1">
        <f>COUNTA(AE114:AZ114)</f>
        <v>0</v>
      </c>
      <c r="DV114" s="1">
        <f>COUNTA(CY114:DU114)</f>
        <v>0</v>
      </c>
      <c r="FB114" s="45" t="s">
        <v>3162</v>
      </c>
      <c r="FC114" s="1" t="s">
        <v>3162</v>
      </c>
      <c r="FE114" s="1" t="s">
        <v>3162</v>
      </c>
      <c r="FI114" s="1" t="s">
        <v>3162</v>
      </c>
      <c r="FR114" s="1">
        <f>COUNTA(EW114:FQ114)</f>
        <v>4</v>
      </c>
    </row>
    <row r="115" spans="1:174" s="1" customFormat="1" x14ac:dyDescent="0.25">
      <c r="B115" s="2"/>
      <c r="C115" s="2"/>
      <c r="D115" s="2"/>
      <c r="E115" s="3"/>
      <c r="F115" s="3"/>
      <c r="G115" s="1" t="s">
        <v>3158</v>
      </c>
      <c r="H115" s="1" t="s">
        <v>5880</v>
      </c>
      <c r="I115" s="1" t="s">
        <v>363</v>
      </c>
      <c r="K115" s="18"/>
      <c r="BB115" s="2"/>
      <c r="EZ115" s="1" t="s">
        <v>3162</v>
      </c>
      <c r="FR115" s="1">
        <f>COUNTA(EW115:FQ115)</f>
        <v>1</v>
      </c>
    </row>
    <row r="116" spans="1:174" s="1" customFormat="1" x14ac:dyDescent="0.25">
      <c r="B116" s="2"/>
      <c r="C116" s="2"/>
      <c r="D116" s="2"/>
      <c r="E116" s="3"/>
      <c r="F116" s="3"/>
      <c r="G116" s="1" t="s">
        <v>481</v>
      </c>
      <c r="H116" s="1" t="s">
        <v>5958</v>
      </c>
      <c r="I116" s="1" t="s">
        <v>2008</v>
      </c>
      <c r="K116" s="18"/>
      <c r="AA116" s="1" t="s">
        <v>1641</v>
      </c>
      <c r="BB116" s="2"/>
      <c r="FD116" s="1" t="s">
        <v>3162</v>
      </c>
      <c r="FE116" s="1" t="s">
        <v>3162</v>
      </c>
    </row>
    <row r="117" spans="1:174" s="1" customFormat="1" x14ac:dyDescent="0.25">
      <c r="B117" s="2"/>
      <c r="C117" s="2"/>
      <c r="D117" s="2"/>
      <c r="E117" s="3"/>
      <c r="F117" s="3"/>
      <c r="G117" s="1" t="s">
        <v>3158</v>
      </c>
      <c r="H117" s="1" t="s">
        <v>5958</v>
      </c>
      <c r="I117" s="1" t="s">
        <v>1641</v>
      </c>
      <c r="K117" s="18"/>
      <c r="AA117" s="1" t="s">
        <v>2008</v>
      </c>
      <c r="BB117" s="2"/>
      <c r="FD117" s="1" t="s">
        <v>3162</v>
      </c>
      <c r="FE117" s="1" t="s">
        <v>3162</v>
      </c>
    </row>
    <row r="118" spans="1:174" s="1" customFormat="1" x14ac:dyDescent="0.25">
      <c r="B118" s="2"/>
      <c r="C118" s="2"/>
      <c r="D118" s="2"/>
      <c r="E118" s="3"/>
      <c r="F118" s="3"/>
      <c r="G118" s="1" t="s">
        <v>3158</v>
      </c>
      <c r="H118" s="1" t="s">
        <v>5958</v>
      </c>
      <c r="I118" s="1" t="s">
        <v>3895</v>
      </c>
      <c r="K118" s="18"/>
      <c r="AA118" s="1" t="s">
        <v>287</v>
      </c>
      <c r="BB118" s="2"/>
      <c r="FD118" s="1" t="s">
        <v>3162</v>
      </c>
      <c r="FE118" s="1" t="s">
        <v>3162</v>
      </c>
      <c r="FF118" s="1" t="s">
        <v>3162</v>
      </c>
      <c r="FG118" s="1" t="s">
        <v>3162</v>
      </c>
    </row>
    <row r="119" spans="1:174" s="1" customFormat="1" x14ac:dyDescent="0.25">
      <c r="B119" s="2"/>
      <c r="C119" s="2"/>
      <c r="D119" s="2"/>
      <c r="G119" s="1" t="s">
        <v>481</v>
      </c>
      <c r="H119" s="1" t="s">
        <v>2855</v>
      </c>
      <c r="I119" s="1" t="s">
        <v>18</v>
      </c>
      <c r="K119" s="18"/>
      <c r="AA119" s="1" t="s">
        <v>5779</v>
      </c>
      <c r="AB119" s="3"/>
      <c r="AC119" s="3"/>
      <c r="BA119" s="1">
        <f t="shared" ref="BA119:BA123" si="14">COUNTA(AE119:AZ119)</f>
        <v>0</v>
      </c>
      <c r="DV119" s="1">
        <f>COUNTA(CY119:DU119)</f>
        <v>0</v>
      </c>
      <c r="EV119" s="1">
        <f>COUNTA(DW119:EU119)</f>
        <v>0</v>
      </c>
      <c r="EX119" s="1" t="s">
        <v>3162</v>
      </c>
      <c r="EY119" s="1" t="s">
        <v>3158</v>
      </c>
      <c r="EZ119" s="1" t="s">
        <v>3162</v>
      </c>
      <c r="FA119" s="1" t="s">
        <v>3158</v>
      </c>
      <c r="FC119" s="1" t="s">
        <v>3158</v>
      </c>
      <c r="FD119" s="1" t="s">
        <v>3162</v>
      </c>
      <c r="FR119" s="1">
        <f>COUNTA(EW119:FQ119)</f>
        <v>6</v>
      </c>
    </row>
    <row r="120" spans="1:174" s="40" customFormat="1" x14ac:dyDescent="0.25">
      <c r="A120" s="44"/>
      <c r="B120" s="2"/>
      <c r="C120" s="2"/>
      <c r="D120" s="47"/>
      <c r="E120" s="44"/>
      <c r="F120" s="44"/>
      <c r="G120" s="44" t="s">
        <v>3158</v>
      </c>
      <c r="H120" s="44" t="s">
        <v>5879</v>
      </c>
      <c r="I120" s="44" t="s">
        <v>5779</v>
      </c>
      <c r="J120" s="44"/>
      <c r="K120" s="51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1" t="s">
        <v>18</v>
      </c>
      <c r="AB120" s="52"/>
      <c r="AC120" s="52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1">
        <f t="shared" si="14"/>
        <v>0</v>
      </c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>
        <f>COUNTA(CY120:DU120)</f>
        <v>0</v>
      </c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>
        <f>COUNTA(DW120:EU120)</f>
        <v>0</v>
      </c>
      <c r="EW120" s="44"/>
      <c r="EX120" s="44" t="s">
        <v>3162</v>
      </c>
      <c r="EY120" s="44" t="s">
        <v>3162</v>
      </c>
      <c r="EZ120" s="44" t="s">
        <v>3162</v>
      </c>
      <c r="FA120" s="44" t="s">
        <v>3162</v>
      </c>
      <c r="FB120" s="44"/>
      <c r="FC120" s="44" t="s">
        <v>3162</v>
      </c>
      <c r="FD120" s="44" t="s">
        <v>3162</v>
      </c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1">
        <f>COUNTA(EW120:FQ120)</f>
        <v>6</v>
      </c>
    </row>
    <row r="121" spans="1:174" s="1" customFormat="1" x14ac:dyDescent="0.25">
      <c r="B121" s="2"/>
      <c r="C121" s="2"/>
      <c r="D121" s="2"/>
      <c r="E121" s="3"/>
      <c r="F121" s="3"/>
      <c r="G121" s="1" t="s">
        <v>3158</v>
      </c>
      <c r="H121" s="1" t="s">
        <v>1999</v>
      </c>
      <c r="I121" s="1" t="s">
        <v>5860</v>
      </c>
      <c r="K121" s="18"/>
      <c r="AA121" s="1" t="s">
        <v>4806</v>
      </c>
      <c r="BA121" s="1">
        <f t="shared" si="14"/>
        <v>0</v>
      </c>
      <c r="BB121" s="2"/>
      <c r="DV121" s="1">
        <f>COUNTA(CY121:DU121)</f>
        <v>0</v>
      </c>
      <c r="EV121" s="1">
        <f>COUNTA(DW121:EU121)</f>
        <v>0</v>
      </c>
      <c r="EX121" s="1" t="s">
        <v>3162</v>
      </c>
      <c r="FB121" s="44"/>
      <c r="FR121" s="1">
        <f>COUNTA(EW121:FQ121)</f>
        <v>1</v>
      </c>
    </row>
    <row r="122" spans="1:174" s="1" customFormat="1" x14ac:dyDescent="0.25">
      <c r="B122" s="2"/>
      <c r="C122" s="2"/>
      <c r="D122" s="2"/>
      <c r="E122" s="3"/>
      <c r="F122" s="3"/>
      <c r="G122" s="1" t="s">
        <v>481</v>
      </c>
      <c r="H122" s="1" t="s">
        <v>1999</v>
      </c>
      <c r="I122" s="1" t="s">
        <v>4806</v>
      </c>
      <c r="K122" s="18"/>
      <c r="AA122" s="1" t="s">
        <v>5860</v>
      </c>
      <c r="BA122" s="1">
        <f t="shared" si="14"/>
        <v>0</v>
      </c>
      <c r="BB122" s="2"/>
      <c r="DV122" s="1">
        <f>COUNTA(CY122:DU122)</f>
        <v>0</v>
      </c>
      <c r="EV122" s="1">
        <f>COUNTA(DW122:EU122)</f>
        <v>0</v>
      </c>
      <c r="EX122" s="1" t="s">
        <v>3162</v>
      </c>
      <c r="FB122" s="44"/>
      <c r="FR122" s="1">
        <f>COUNTA(EW122:FQ122)</f>
        <v>1</v>
      </c>
    </row>
    <row r="123" spans="1:174" s="1" customFormat="1" x14ac:dyDescent="0.25">
      <c r="A123" s="2" t="s">
        <v>694</v>
      </c>
      <c r="B123" s="2"/>
      <c r="C123" s="2">
        <v>45232</v>
      </c>
      <c r="D123" s="2"/>
      <c r="G123" s="1" t="s">
        <v>481</v>
      </c>
      <c r="H123" s="1" t="s">
        <v>382</v>
      </c>
      <c r="I123" s="1" t="s">
        <v>5044</v>
      </c>
      <c r="J123" s="1" t="s">
        <v>5720</v>
      </c>
      <c r="K123" s="18" t="s">
        <v>383</v>
      </c>
      <c r="L123" s="1" t="s">
        <v>5719</v>
      </c>
      <c r="M123" s="1" t="s">
        <v>3182</v>
      </c>
      <c r="N123" s="1" t="s">
        <v>296</v>
      </c>
      <c r="O123" s="1">
        <v>85298</v>
      </c>
      <c r="P123" s="1" t="s">
        <v>4213</v>
      </c>
      <c r="AA123" s="44" t="s">
        <v>2438</v>
      </c>
      <c r="AB123" s="3"/>
      <c r="AC123" s="3"/>
      <c r="AD123" s="1" t="s">
        <v>2388</v>
      </c>
      <c r="BA123" s="1">
        <f t="shared" si="14"/>
        <v>0</v>
      </c>
      <c r="DA123" s="1" t="s">
        <v>3162</v>
      </c>
      <c r="DC123" s="1" t="s">
        <v>3162</v>
      </c>
      <c r="DN123" s="1" t="s">
        <v>3162</v>
      </c>
      <c r="DV123" s="1">
        <f>COUNTA(CY123:DU123)</f>
        <v>3</v>
      </c>
      <c r="DW123" s="1" t="s">
        <v>481</v>
      </c>
      <c r="DY123" s="1" t="s">
        <v>481</v>
      </c>
      <c r="DZ123" s="1" t="s">
        <v>481</v>
      </c>
      <c r="EV123" s="1">
        <f>COUNTA(DW123:EU123)</f>
        <v>3</v>
      </c>
      <c r="FB123" s="1" t="s">
        <v>3162</v>
      </c>
      <c r="FI123" s="1" t="s">
        <v>3162</v>
      </c>
      <c r="FR123" s="1">
        <f>COUNTA(EW123:FQ123)</f>
        <v>2</v>
      </c>
    </row>
    <row r="124" spans="1:174" s="1" customFormat="1" x14ac:dyDescent="0.25">
      <c r="B124" s="2"/>
      <c r="C124" s="2"/>
      <c r="D124" s="2"/>
      <c r="G124" s="1" t="s">
        <v>481</v>
      </c>
      <c r="H124" s="1" t="s">
        <v>1470</v>
      </c>
      <c r="I124" s="1" t="s">
        <v>4408</v>
      </c>
      <c r="K124" s="18"/>
      <c r="AA124" s="1" t="s">
        <v>1612</v>
      </c>
      <c r="AB124" s="3"/>
      <c r="AC124" s="3"/>
      <c r="FD124" s="1" t="s">
        <v>3162</v>
      </c>
    </row>
    <row r="125" spans="1:174" s="1" customFormat="1" x14ac:dyDescent="0.25">
      <c r="B125" s="2"/>
      <c r="C125" s="2"/>
      <c r="D125" s="2"/>
      <c r="G125" s="1" t="s">
        <v>3158</v>
      </c>
      <c r="H125" s="1" t="s">
        <v>1470</v>
      </c>
      <c r="I125" s="1" t="s">
        <v>1612</v>
      </c>
      <c r="K125" s="18"/>
      <c r="AA125" s="1" t="s">
        <v>4408</v>
      </c>
      <c r="AB125" s="3"/>
      <c r="AC125" s="3"/>
      <c r="FD125" s="1" t="s">
        <v>3162</v>
      </c>
    </row>
    <row r="126" spans="1:174" s="1" customFormat="1" x14ac:dyDescent="0.25">
      <c r="B126" s="2"/>
      <c r="C126" s="2"/>
      <c r="D126" s="2"/>
      <c r="G126" s="1" t="s">
        <v>3158</v>
      </c>
      <c r="H126" s="1" t="s">
        <v>686</v>
      </c>
      <c r="I126" s="1" t="s">
        <v>1604</v>
      </c>
      <c r="K126" s="18"/>
      <c r="AB126" s="3"/>
      <c r="AC126" s="3"/>
      <c r="FE126" s="1" t="s">
        <v>3162</v>
      </c>
    </row>
    <row r="127" spans="1:174" s="1" customFormat="1" x14ac:dyDescent="0.25">
      <c r="B127" s="2"/>
      <c r="C127" s="2"/>
      <c r="D127" s="2"/>
      <c r="G127" s="1" t="s">
        <v>481</v>
      </c>
      <c r="H127" s="1" t="s">
        <v>6006</v>
      </c>
      <c r="I127" s="1" t="s">
        <v>1554</v>
      </c>
      <c r="K127" s="18"/>
      <c r="AB127" s="3"/>
      <c r="AC127" s="3"/>
      <c r="FI127" s="1" t="s">
        <v>3162</v>
      </c>
    </row>
    <row r="128" spans="1:174" s="1" customFormat="1" x14ac:dyDescent="0.25">
      <c r="A128" s="8"/>
      <c r="B128" s="2"/>
      <c r="C128" s="2"/>
      <c r="D128" s="2"/>
      <c r="G128" s="1" t="s">
        <v>3158</v>
      </c>
      <c r="H128" s="1" t="s">
        <v>3980</v>
      </c>
      <c r="I128" s="1" t="s">
        <v>5481</v>
      </c>
      <c r="J128" s="1" t="s">
        <v>5271</v>
      </c>
      <c r="K128" s="18"/>
      <c r="L128" s="1" t="s">
        <v>5272</v>
      </c>
      <c r="M128" s="1" t="s">
        <v>488</v>
      </c>
      <c r="N128" s="1" t="s">
        <v>296</v>
      </c>
      <c r="O128" s="1">
        <v>85209</v>
      </c>
      <c r="AA128" s="1" t="s">
        <v>5269</v>
      </c>
      <c r="AB128" s="3"/>
      <c r="AC128" s="3"/>
      <c r="AW128" s="1" t="s">
        <v>3162</v>
      </c>
      <c r="AY128" s="1" t="s">
        <v>3162</v>
      </c>
      <c r="BA128" s="1">
        <f>COUNTA(AE128:AZ128)</f>
        <v>2</v>
      </c>
      <c r="DB128" s="1" t="s">
        <v>481</v>
      </c>
      <c r="DV128" s="1">
        <f>COUNTA(CY128:DU128)</f>
        <v>1</v>
      </c>
      <c r="EB128" s="1" t="s">
        <v>3162</v>
      </c>
      <c r="EV128" s="1">
        <f>COUNTA(DW128:EU128)</f>
        <v>1</v>
      </c>
      <c r="EW128" s="1" t="s">
        <v>3162</v>
      </c>
      <c r="EX128" s="1" t="s">
        <v>3162</v>
      </c>
      <c r="EY128" s="1" t="s">
        <v>3162</v>
      </c>
      <c r="FR128" s="1">
        <f>COUNTA(EW128:FQ128)</f>
        <v>3</v>
      </c>
    </row>
    <row r="129" spans="1:174" s="1" customFormat="1" x14ac:dyDescent="0.25">
      <c r="A129" s="8"/>
      <c r="B129" s="2"/>
      <c r="C129" s="2"/>
      <c r="D129" s="2"/>
      <c r="G129" s="1" t="s">
        <v>481</v>
      </c>
      <c r="H129" s="1" t="s">
        <v>3980</v>
      </c>
      <c r="I129" s="1" t="s">
        <v>5269</v>
      </c>
      <c r="J129" s="1" t="s">
        <v>5271</v>
      </c>
      <c r="K129" s="18"/>
      <c r="L129" s="1" t="s">
        <v>5272</v>
      </c>
      <c r="M129" s="1" t="s">
        <v>488</v>
      </c>
      <c r="N129" s="1" t="s">
        <v>296</v>
      </c>
      <c r="O129" s="1">
        <v>85209</v>
      </c>
      <c r="AA129" s="1" t="s">
        <v>4600</v>
      </c>
      <c r="AB129" s="3"/>
      <c r="AC129" s="3"/>
      <c r="AW129" s="1" t="s">
        <v>3162</v>
      </c>
      <c r="AY129" s="1" t="s">
        <v>3162</v>
      </c>
      <c r="BA129" s="1">
        <f>COUNTA(AE129:AZ129)</f>
        <v>2</v>
      </c>
      <c r="DB129" s="1" t="s">
        <v>481</v>
      </c>
      <c r="DV129" s="1">
        <f>COUNTA(CY129:DU129)</f>
        <v>1</v>
      </c>
      <c r="EB129" s="1" t="s">
        <v>3162</v>
      </c>
      <c r="EV129" s="1">
        <f>COUNTA(DW129:EU129)</f>
        <v>1</v>
      </c>
      <c r="EW129" s="1" t="s">
        <v>3162</v>
      </c>
      <c r="EX129" s="1" t="s">
        <v>3162</v>
      </c>
      <c r="EY129" s="1" t="s">
        <v>3162</v>
      </c>
      <c r="FR129" s="1">
        <f>COUNTA(EW129:FQ129)</f>
        <v>3</v>
      </c>
    </row>
    <row r="130" spans="1:174" s="1" customFormat="1" x14ac:dyDescent="0.25">
      <c r="A130"/>
      <c r="B130" s="2"/>
      <c r="C130" s="2"/>
      <c r="D130" s="2"/>
      <c r="E130"/>
      <c r="F130"/>
      <c r="G130" s="1" t="s">
        <v>481</v>
      </c>
      <c r="H130" s="1" t="s">
        <v>5986</v>
      </c>
      <c r="I130" s="1" t="s">
        <v>5987</v>
      </c>
      <c r="K130" s="18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 s="1" t="s">
        <v>5985</v>
      </c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D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W130"/>
      <c r="FG130" s="1" t="s">
        <v>3162</v>
      </c>
    </row>
    <row r="131" spans="1:174" s="1" customFormat="1" x14ac:dyDescent="0.25">
      <c r="A131"/>
      <c r="B131" s="2"/>
      <c r="C131" s="2"/>
      <c r="D131" s="2"/>
      <c r="E131"/>
      <c r="F131"/>
      <c r="G131" s="1" t="s">
        <v>481</v>
      </c>
      <c r="H131" s="1" t="s">
        <v>6016</v>
      </c>
      <c r="I131" s="1" t="s">
        <v>4578</v>
      </c>
      <c r="K131" s="18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D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W131"/>
      <c r="FI131" s="1" t="s">
        <v>3162</v>
      </c>
    </row>
    <row r="132" spans="1:174" s="1" customFormat="1" x14ac:dyDescent="0.25">
      <c r="A132" s="8"/>
      <c r="B132" s="2"/>
      <c r="C132" s="2"/>
      <c r="D132" s="2"/>
      <c r="E132" s="2"/>
      <c r="G132" s="1" t="s">
        <v>481</v>
      </c>
      <c r="H132" s="1" t="s">
        <v>5982</v>
      </c>
      <c r="I132" s="1" t="s">
        <v>5429</v>
      </c>
      <c r="K132" s="18"/>
      <c r="AA132" s="1" t="s">
        <v>563</v>
      </c>
      <c r="AB132" s="3"/>
      <c r="AC132" s="3"/>
      <c r="FG132" s="1" t="s">
        <v>3162</v>
      </c>
    </row>
    <row r="133" spans="1:174" s="1" customFormat="1" x14ac:dyDescent="0.25">
      <c r="A133" s="8"/>
      <c r="B133" s="2"/>
      <c r="C133" s="2"/>
      <c r="D133" s="2"/>
      <c r="E133" s="2"/>
      <c r="G133" s="1" t="s">
        <v>3158</v>
      </c>
      <c r="H133" s="1" t="s">
        <v>5982</v>
      </c>
      <c r="I133" s="1" t="s">
        <v>563</v>
      </c>
      <c r="K133" s="18"/>
      <c r="AA133" s="2" t="s">
        <v>5429</v>
      </c>
      <c r="AB133" s="3"/>
      <c r="AC133" s="3"/>
      <c r="FG133" s="1" t="s">
        <v>3162</v>
      </c>
    </row>
    <row r="134" spans="1:174" s="1" customFormat="1" x14ac:dyDescent="0.25">
      <c r="A134" s="8"/>
      <c r="B134" s="2"/>
      <c r="C134" s="2"/>
      <c r="D134" s="2"/>
      <c r="H134" s="1" t="s">
        <v>5972</v>
      </c>
      <c r="I134" s="1" t="s">
        <v>5978</v>
      </c>
      <c r="K134" s="18"/>
      <c r="AA134" s="1" t="s">
        <v>5970</v>
      </c>
      <c r="AB134" s="3"/>
      <c r="AC134" s="3"/>
      <c r="FE134" s="1" t="s">
        <v>3162</v>
      </c>
      <c r="FF134" s="1" t="s">
        <v>3162</v>
      </c>
    </row>
    <row r="135" spans="1:174" s="1" customFormat="1" x14ac:dyDescent="0.25">
      <c r="B135" s="2"/>
      <c r="C135" s="2"/>
      <c r="D135" s="2"/>
      <c r="G135" s="1" t="s">
        <v>3158</v>
      </c>
      <c r="H135" s="1" t="s">
        <v>5327</v>
      </c>
      <c r="I135" s="1" t="s">
        <v>5329</v>
      </c>
      <c r="K135" s="18"/>
      <c r="Y135" s="2"/>
      <c r="Z135" s="3"/>
      <c r="AA135" s="1" t="s">
        <v>5328</v>
      </c>
      <c r="BA135" s="1">
        <f>COUNTA(AE135:AZ135)</f>
        <v>0</v>
      </c>
      <c r="DV135" s="1">
        <f>COUNTA(CY135:DU135)</f>
        <v>0</v>
      </c>
      <c r="FI135" s="1" t="s">
        <v>3162</v>
      </c>
    </row>
    <row r="136" spans="1:174" s="1" customFormat="1" x14ac:dyDescent="0.25">
      <c r="B136" s="2"/>
      <c r="C136" s="2"/>
      <c r="D136" s="2"/>
      <c r="G136" s="1" t="s">
        <v>481</v>
      </c>
      <c r="H136" s="1" t="s">
        <v>5327</v>
      </c>
      <c r="I136" s="1" t="s">
        <v>5328</v>
      </c>
      <c r="K136" s="18"/>
      <c r="Y136" s="2"/>
      <c r="Z136" s="3"/>
      <c r="AA136" s="1" t="s">
        <v>5329</v>
      </c>
      <c r="BA136" s="1">
        <f>COUNTA(AE136:AZ136)</f>
        <v>0</v>
      </c>
      <c r="DV136" s="1">
        <f>COUNTA(CY136:DU136)</f>
        <v>0</v>
      </c>
      <c r="FI136" s="1" t="s">
        <v>3162</v>
      </c>
    </row>
    <row r="137" spans="1:174" s="1" customFormat="1" x14ac:dyDescent="0.25">
      <c r="B137" s="2"/>
      <c r="C137" s="2"/>
      <c r="D137" s="2"/>
      <c r="G137" s="1" t="s">
        <v>3158</v>
      </c>
      <c r="H137" s="1" t="s">
        <v>5583</v>
      </c>
      <c r="I137" s="1" t="s">
        <v>436</v>
      </c>
      <c r="K137" s="18"/>
      <c r="AA137" s="2"/>
      <c r="AB137" s="3"/>
      <c r="AC137" s="3"/>
      <c r="FF137" s="1" t="s">
        <v>3162</v>
      </c>
    </row>
    <row r="138" spans="1:174" s="1" customFormat="1" x14ac:dyDescent="0.25">
      <c r="B138" s="2"/>
      <c r="C138" s="2"/>
      <c r="D138" s="2"/>
      <c r="H138" s="1" t="s">
        <v>6014</v>
      </c>
      <c r="I138" s="1" t="s">
        <v>6015</v>
      </c>
      <c r="K138" s="18"/>
      <c r="AA138" s="2"/>
      <c r="AB138" s="3"/>
      <c r="AC138" s="3"/>
      <c r="FI138" s="1" t="s">
        <v>3162</v>
      </c>
    </row>
    <row r="139" spans="1:174" s="1" customFormat="1" x14ac:dyDescent="0.25">
      <c r="A139" s="8"/>
      <c r="B139" s="2"/>
      <c r="C139" s="2"/>
      <c r="D139" s="2"/>
      <c r="G139" s="1" t="s">
        <v>3158</v>
      </c>
      <c r="H139" s="1" t="s">
        <v>5869</v>
      </c>
      <c r="I139" s="1" t="s">
        <v>5459</v>
      </c>
      <c r="K139" s="18"/>
      <c r="AA139" s="1" t="s">
        <v>2738</v>
      </c>
      <c r="AB139" s="3"/>
      <c r="AC139" s="3"/>
      <c r="BA139" s="1">
        <f>COUNTA(AE139:AZ139)</f>
        <v>0</v>
      </c>
      <c r="DV139" s="1">
        <f>COUNTA(CY139:DU139)</f>
        <v>0</v>
      </c>
      <c r="EV139" s="1">
        <f>COUNTA(DW139:EU139)</f>
        <v>0</v>
      </c>
      <c r="EY139" s="1" t="s">
        <v>3162</v>
      </c>
      <c r="FR139" s="1">
        <f>COUNTA(EW139:FQ139)</f>
        <v>1</v>
      </c>
    </row>
    <row r="140" spans="1:174" s="1" customFormat="1" ht="16.8" customHeight="1" x14ac:dyDescent="0.25">
      <c r="A140" s="8"/>
      <c r="B140" s="2"/>
      <c r="C140" s="2"/>
      <c r="D140" s="2"/>
      <c r="G140" s="1" t="s">
        <v>481</v>
      </c>
      <c r="H140" s="1" t="s">
        <v>5869</v>
      </c>
      <c r="I140" s="1" t="s">
        <v>2738</v>
      </c>
      <c r="K140" s="18"/>
      <c r="AA140" s="1" t="s">
        <v>5459</v>
      </c>
      <c r="AB140" s="3"/>
      <c r="AC140" s="3"/>
      <c r="BA140" s="1">
        <f>COUNTA(AE140:AZ140)</f>
        <v>0</v>
      </c>
      <c r="DV140" s="1">
        <f>COUNTA(CY140:DU140)</f>
        <v>0</v>
      </c>
      <c r="EV140" s="1">
        <f>COUNTA(DW140:EU140)</f>
        <v>0</v>
      </c>
      <c r="EY140" s="1" t="s">
        <v>3162</v>
      </c>
      <c r="FR140" s="1">
        <f>COUNTA(EW140:FQ140)</f>
        <v>1</v>
      </c>
    </row>
    <row r="141" spans="1:174" s="1" customFormat="1" x14ac:dyDescent="0.25">
      <c r="B141" s="2"/>
      <c r="C141" s="2"/>
      <c r="D141" s="2"/>
      <c r="G141" s="1" t="s">
        <v>3158</v>
      </c>
      <c r="H141" s="1" t="s">
        <v>5494</v>
      </c>
      <c r="I141" s="1" t="s">
        <v>1658</v>
      </c>
      <c r="K141" s="18"/>
      <c r="Y141" s="2"/>
      <c r="Z141" s="3"/>
      <c r="AA141" s="45" t="s">
        <v>5904</v>
      </c>
      <c r="BA141" s="1">
        <f>COUNTA(AE141:AZ141)</f>
        <v>0</v>
      </c>
      <c r="DG141" s="1" t="s">
        <v>3162</v>
      </c>
      <c r="DH141" s="1" t="s">
        <v>3158</v>
      </c>
      <c r="DV141" s="1">
        <f>COUNTA(CY141:DU141)</f>
        <v>2</v>
      </c>
      <c r="FB141" s="1" t="s">
        <v>3162</v>
      </c>
      <c r="FC141" s="1" t="s">
        <v>3162</v>
      </c>
      <c r="FR141" s="1">
        <f>COUNTA(EW141:FQ141)</f>
        <v>2</v>
      </c>
    </row>
    <row r="142" spans="1:174" s="1" customFormat="1" x14ac:dyDescent="0.25">
      <c r="A142" s="8"/>
      <c r="B142" s="2"/>
      <c r="C142" s="2"/>
      <c r="D142" s="2"/>
      <c r="G142" s="1" t="s">
        <v>481</v>
      </c>
      <c r="H142" s="1" t="s">
        <v>5067</v>
      </c>
      <c r="I142" s="1" t="s">
        <v>1743</v>
      </c>
      <c r="K142" s="18" t="s">
        <v>5068</v>
      </c>
      <c r="L142" s="1" t="s">
        <v>5875</v>
      </c>
      <c r="M142" s="1" t="s">
        <v>5031</v>
      </c>
      <c r="N142" s="1" t="s">
        <v>296</v>
      </c>
      <c r="O142" s="1">
        <v>85117</v>
      </c>
      <c r="P142" s="1" t="s">
        <v>4213</v>
      </c>
      <c r="AA142" s="2" t="s">
        <v>5877</v>
      </c>
      <c r="AB142" s="3"/>
      <c r="AC142" s="3"/>
      <c r="BA142" s="1">
        <f>COUNTA(AE142:AZ142)</f>
        <v>0</v>
      </c>
      <c r="DO142" s="1" t="s">
        <v>3162</v>
      </c>
      <c r="EV142" s="1">
        <f>COUNTA(DW142:EU142)</f>
        <v>0</v>
      </c>
      <c r="EZ142" s="1" t="s">
        <v>3158</v>
      </c>
      <c r="FR142" s="1">
        <f>COUNTA(EW142:FQ142)</f>
        <v>1</v>
      </c>
    </row>
    <row r="143" spans="1:174" s="1" customFormat="1" x14ac:dyDescent="0.25">
      <c r="A143" s="8"/>
      <c r="B143" s="2"/>
      <c r="C143" s="2"/>
      <c r="D143" s="2"/>
      <c r="G143" s="1" t="s">
        <v>481</v>
      </c>
      <c r="H143" s="1" t="s">
        <v>5931</v>
      </c>
      <c r="I143" s="1" t="s">
        <v>5932</v>
      </c>
      <c r="K143" s="18"/>
      <c r="AA143" s="1" t="s">
        <v>3780</v>
      </c>
      <c r="AB143" s="3"/>
      <c r="AC143" s="3"/>
      <c r="FC143" s="1" t="s">
        <v>3162</v>
      </c>
    </row>
    <row r="144" spans="1:174" s="1" customFormat="1" x14ac:dyDescent="0.25">
      <c r="A144" s="8"/>
      <c r="B144" s="2"/>
      <c r="C144" s="2"/>
      <c r="D144" s="2"/>
      <c r="G144" s="1" t="s">
        <v>3158</v>
      </c>
      <c r="H144" s="1" t="s">
        <v>5931</v>
      </c>
      <c r="I144" s="1" t="s">
        <v>3780</v>
      </c>
      <c r="K144" s="18"/>
      <c r="AA144" s="1" t="s">
        <v>5932</v>
      </c>
      <c r="AB144" s="3"/>
      <c r="AC144" s="3"/>
      <c r="FC144" s="1" t="s">
        <v>3162</v>
      </c>
    </row>
    <row r="145" spans="1:174" s="1" customFormat="1" x14ac:dyDescent="0.25">
      <c r="A145" s="8"/>
      <c r="B145" s="2"/>
      <c r="C145" s="2"/>
      <c r="D145" s="2"/>
      <c r="G145" s="1" t="s">
        <v>481</v>
      </c>
      <c r="H145" s="1" t="s">
        <v>5979</v>
      </c>
      <c r="I145" s="1" t="s">
        <v>4642</v>
      </c>
      <c r="K145" s="18"/>
      <c r="AA145" s="1" t="s">
        <v>5980</v>
      </c>
      <c r="AB145" s="3"/>
      <c r="AC145" s="3"/>
      <c r="FF145" s="1" t="s">
        <v>3162</v>
      </c>
    </row>
    <row r="146" spans="1:174" s="1" customFormat="1" x14ac:dyDescent="0.25">
      <c r="A146" s="8"/>
      <c r="B146" s="2"/>
      <c r="C146" s="2"/>
      <c r="D146" s="2"/>
      <c r="G146" s="1" t="s">
        <v>3158</v>
      </c>
      <c r="H146" s="1" t="s">
        <v>5979</v>
      </c>
      <c r="I146" s="1" t="s">
        <v>5980</v>
      </c>
      <c r="K146" s="18"/>
      <c r="AA146" s="1" t="s">
        <v>4642</v>
      </c>
      <c r="AB146" s="3"/>
      <c r="AC146" s="3"/>
      <c r="FF146" s="1" t="s">
        <v>3162</v>
      </c>
    </row>
    <row r="147" spans="1:174" s="1" customFormat="1" x14ac:dyDescent="0.25">
      <c r="B147" s="2"/>
      <c r="C147" s="2"/>
      <c r="D147" s="2"/>
      <c r="G147" s="1" t="s">
        <v>3158</v>
      </c>
      <c r="H147" s="1" t="s">
        <v>1504</v>
      </c>
      <c r="I147" s="1" t="s">
        <v>3069</v>
      </c>
      <c r="K147" s="18"/>
      <c r="P147" s="1" t="s">
        <v>1600</v>
      </c>
      <c r="Y147" s="2"/>
      <c r="Z147" s="3"/>
      <c r="AA147" s="1" t="s">
        <v>5325</v>
      </c>
      <c r="BA147" s="1">
        <f>COUNTA(AE147:AZ147)</f>
        <v>0</v>
      </c>
      <c r="DE147" s="1" t="s">
        <v>3162</v>
      </c>
      <c r="DG147" s="1" t="s">
        <v>3162</v>
      </c>
      <c r="DJ147" s="1" t="s">
        <v>3162</v>
      </c>
      <c r="DV147" s="1">
        <f>COUNTA(CY147:DU147)</f>
        <v>3</v>
      </c>
      <c r="FC147" s="1" t="s">
        <v>3162</v>
      </c>
    </row>
    <row r="148" spans="1:174" s="1" customFormat="1" x14ac:dyDescent="0.25">
      <c r="B148" s="2"/>
      <c r="C148" s="2"/>
      <c r="D148" s="2"/>
      <c r="G148" s="1" t="s">
        <v>3158</v>
      </c>
      <c r="H148" s="1" t="s">
        <v>5956</v>
      </c>
      <c r="I148" s="1" t="s">
        <v>5957</v>
      </c>
      <c r="K148" s="18"/>
      <c r="Y148" s="2"/>
      <c r="Z148" s="3"/>
      <c r="AA148" s="1" t="s">
        <v>2728</v>
      </c>
      <c r="FE148" s="1" t="s">
        <v>3162</v>
      </c>
    </row>
    <row r="149" spans="1:174" s="1" customFormat="1" x14ac:dyDescent="0.25">
      <c r="B149" s="2"/>
      <c r="C149" s="2"/>
      <c r="D149" s="2"/>
      <c r="G149" s="1" t="s">
        <v>481</v>
      </c>
      <c r="H149" s="1" t="s">
        <v>5956</v>
      </c>
      <c r="I149" s="1" t="s">
        <v>2728</v>
      </c>
      <c r="K149" s="18"/>
      <c r="Y149" s="2"/>
      <c r="Z149" s="3"/>
      <c r="AA149" s="1" t="s">
        <v>5957</v>
      </c>
      <c r="FE149" s="1" t="s">
        <v>3162</v>
      </c>
    </row>
    <row r="150" spans="1:174" s="1" customFormat="1" x14ac:dyDescent="0.25">
      <c r="A150" s="2"/>
      <c r="B150" s="2"/>
      <c r="C150" s="2"/>
      <c r="D150" s="2"/>
      <c r="H150" s="1" t="s">
        <v>5939</v>
      </c>
      <c r="I150" s="1" t="s">
        <v>5940</v>
      </c>
      <c r="K150" s="31"/>
      <c r="AA150" s="2"/>
      <c r="AB150" s="3"/>
      <c r="AC150" s="3"/>
      <c r="FE150" s="1" t="s">
        <v>3162</v>
      </c>
    </row>
    <row r="151" spans="1:174" s="1" customFormat="1" x14ac:dyDescent="0.25">
      <c r="A151" s="2"/>
      <c r="B151" s="2"/>
      <c r="C151" s="2"/>
      <c r="D151" s="2"/>
      <c r="G151" s="1" t="s">
        <v>481</v>
      </c>
      <c r="H151" s="1" t="s">
        <v>5989</v>
      </c>
      <c r="I151" s="1" t="s">
        <v>5990</v>
      </c>
      <c r="K151" s="31"/>
      <c r="AA151" s="2" t="s">
        <v>563</v>
      </c>
      <c r="AB151" s="3"/>
      <c r="AC151" s="3"/>
      <c r="FG151" s="1" t="s">
        <v>3162</v>
      </c>
    </row>
    <row r="152" spans="1:174" s="1" customFormat="1" x14ac:dyDescent="0.25">
      <c r="A152" s="2"/>
      <c r="B152" s="2"/>
      <c r="C152" s="2"/>
      <c r="D152" s="2"/>
      <c r="G152" s="1" t="s">
        <v>3158</v>
      </c>
      <c r="H152" s="1" t="s">
        <v>5989</v>
      </c>
      <c r="I152" s="2" t="s">
        <v>563</v>
      </c>
      <c r="K152" s="31"/>
      <c r="AA152" s="1" t="s">
        <v>5990</v>
      </c>
      <c r="AB152" s="3"/>
      <c r="AC152" s="3"/>
      <c r="FG152" s="1" t="s">
        <v>3162</v>
      </c>
    </row>
    <row r="153" spans="1:174" s="1" customFormat="1" x14ac:dyDescent="0.25">
      <c r="A153" s="2"/>
      <c r="B153" s="2"/>
      <c r="C153" s="2"/>
      <c r="D153" s="2"/>
      <c r="G153" s="1" t="s">
        <v>3158</v>
      </c>
      <c r="H153" s="1" t="s">
        <v>5999</v>
      </c>
      <c r="I153" s="2" t="s">
        <v>5998</v>
      </c>
      <c r="K153" s="31"/>
      <c r="AA153" s="1" t="s">
        <v>5997</v>
      </c>
      <c r="AB153" s="3"/>
      <c r="AC153" s="3"/>
      <c r="FG153" s="1" t="s">
        <v>3162</v>
      </c>
    </row>
    <row r="154" spans="1:174" s="1" customFormat="1" x14ac:dyDescent="0.25">
      <c r="A154" s="2"/>
      <c r="B154" s="2"/>
      <c r="C154" s="2"/>
      <c r="D154" s="2"/>
      <c r="G154" s="1" t="s">
        <v>481</v>
      </c>
      <c r="H154" s="1" t="s">
        <v>5997</v>
      </c>
      <c r="I154" s="2" t="s">
        <v>3273</v>
      </c>
      <c r="K154" s="31"/>
      <c r="AA154" s="1" t="s">
        <v>5999</v>
      </c>
      <c r="AB154" s="3"/>
      <c r="AC154" s="3"/>
      <c r="FG154" s="1" t="s">
        <v>3162</v>
      </c>
    </row>
    <row r="155" spans="1:174" s="1" customFormat="1" x14ac:dyDescent="0.25">
      <c r="B155" s="2"/>
      <c r="C155" s="2">
        <v>45232</v>
      </c>
      <c r="D155" s="2"/>
      <c r="G155" s="1" t="s">
        <v>481</v>
      </c>
      <c r="H155" s="1" t="s">
        <v>5745</v>
      </c>
      <c r="I155" s="1" t="s">
        <v>4580</v>
      </c>
      <c r="J155" s="1" t="s">
        <v>5746</v>
      </c>
      <c r="K155" s="4" t="s">
        <v>5750</v>
      </c>
      <c r="L155" s="1" t="s">
        <v>5747</v>
      </c>
      <c r="M155" s="1" t="s">
        <v>488</v>
      </c>
      <c r="N155" s="1" t="s">
        <v>296</v>
      </c>
      <c r="O155" s="1">
        <v>85209</v>
      </c>
      <c r="AA155" s="1" t="s">
        <v>4596</v>
      </c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T155" s="2"/>
      <c r="AU155" s="2"/>
      <c r="AV155" s="2"/>
      <c r="AW155" s="2"/>
      <c r="AX155" s="2"/>
      <c r="AY155" s="2"/>
      <c r="AZ155" s="2"/>
      <c r="BA155" s="1">
        <f>COUNTA(AE155:AZ155)</f>
        <v>0</v>
      </c>
      <c r="BB155" s="3"/>
      <c r="DV155" s="1">
        <f>COUNTA(CY155:DU155)</f>
        <v>0</v>
      </c>
      <c r="DW155" s="1" t="s">
        <v>481</v>
      </c>
      <c r="EV155" s="1">
        <f>COUNTA(DW155:EU155)</f>
        <v>1</v>
      </c>
      <c r="FH155" s="1" t="s">
        <v>3162</v>
      </c>
      <c r="FR155" s="1">
        <f>COUNTA(EW155:FQ155)</f>
        <v>1</v>
      </c>
    </row>
    <row r="156" spans="1:174" s="1" customFormat="1" x14ac:dyDescent="0.25">
      <c r="B156" s="2"/>
      <c r="C156" s="2">
        <v>45232</v>
      </c>
      <c r="D156" s="2"/>
      <c r="G156" s="1" t="s">
        <v>3158</v>
      </c>
      <c r="H156" s="1" t="s">
        <v>5745</v>
      </c>
      <c r="I156" s="1" t="s">
        <v>4596</v>
      </c>
      <c r="J156" s="1" t="s">
        <v>5746</v>
      </c>
      <c r="K156" s="4" t="s">
        <v>5750</v>
      </c>
      <c r="L156" s="1" t="s">
        <v>5747</v>
      </c>
      <c r="M156" s="1" t="s">
        <v>488</v>
      </c>
      <c r="N156" s="1" t="s">
        <v>296</v>
      </c>
      <c r="O156" s="1">
        <v>85209</v>
      </c>
      <c r="AA156" s="1" t="s">
        <v>4580</v>
      </c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T156" s="2"/>
      <c r="AU156" s="2"/>
      <c r="AV156" s="2"/>
      <c r="AW156" s="2"/>
      <c r="AX156" s="2"/>
      <c r="AY156" s="2"/>
      <c r="AZ156" s="2"/>
      <c r="BA156" s="1">
        <f>COUNTA(AE156:AZ156)</f>
        <v>0</v>
      </c>
      <c r="BB156" s="3"/>
      <c r="DV156" s="1">
        <f>COUNTA(CY156:DU156)</f>
        <v>0</v>
      </c>
      <c r="DW156" s="1" t="s">
        <v>481</v>
      </c>
      <c r="EV156" s="1">
        <f>COUNTA(DW156:EU156)</f>
        <v>1</v>
      </c>
      <c r="FH156" s="1" t="s">
        <v>3162</v>
      </c>
      <c r="FR156" s="1">
        <f>COUNTA(EW156:FQ156)</f>
        <v>1</v>
      </c>
    </row>
    <row r="157" spans="1:174" s="1" customFormat="1" x14ac:dyDescent="0.25">
      <c r="A157" s="2" t="s">
        <v>694</v>
      </c>
      <c r="B157" s="2"/>
      <c r="C157" s="2">
        <v>45232</v>
      </c>
      <c r="D157" s="2"/>
      <c r="F157" s="1" t="s">
        <v>3161</v>
      </c>
      <c r="G157" s="1" t="s">
        <v>3158</v>
      </c>
      <c r="H157" s="1" t="s">
        <v>2676</v>
      </c>
      <c r="I157" s="1" t="s">
        <v>2677</v>
      </c>
      <c r="J157" s="1" t="s">
        <v>2679</v>
      </c>
      <c r="K157" s="31" t="s">
        <v>2663</v>
      </c>
      <c r="L157" s="1" t="s">
        <v>3591</v>
      </c>
      <c r="M157" s="1" t="s">
        <v>5031</v>
      </c>
      <c r="N157" s="1" t="s">
        <v>296</v>
      </c>
      <c r="O157" s="1">
        <v>85120</v>
      </c>
      <c r="P157" s="1" t="s">
        <v>4213</v>
      </c>
      <c r="T157" s="1">
        <v>1</v>
      </c>
      <c r="W157" s="1" t="s">
        <v>297</v>
      </c>
      <c r="Y157" s="1" t="s">
        <v>3160</v>
      </c>
      <c r="Z157" s="1" t="s">
        <v>3161</v>
      </c>
      <c r="AA157" s="2" t="s">
        <v>5650</v>
      </c>
      <c r="AB157" s="3" t="s">
        <v>3161</v>
      </c>
      <c r="AC157" s="3" t="s">
        <v>4712</v>
      </c>
      <c r="AD157" s="1" t="s">
        <v>2388</v>
      </c>
      <c r="AG157" s="1" t="s">
        <v>481</v>
      </c>
      <c r="AH157" s="1" t="s">
        <v>481</v>
      </c>
      <c r="AI157" s="1" t="s">
        <v>481</v>
      </c>
      <c r="AK157" s="1" t="s">
        <v>481</v>
      </c>
      <c r="AM157" s="1" t="s">
        <v>481</v>
      </c>
      <c r="AO157" s="1" t="s">
        <v>481</v>
      </c>
      <c r="AP157" s="1" t="s">
        <v>481</v>
      </c>
      <c r="AS157" s="1" t="s">
        <v>481</v>
      </c>
      <c r="AT157" s="1" t="s">
        <v>481</v>
      </c>
      <c r="AU157" s="1" t="s">
        <v>481</v>
      </c>
      <c r="AV157" s="1" t="s">
        <v>481</v>
      </c>
      <c r="AW157" s="1" t="s">
        <v>481</v>
      </c>
      <c r="AX157" s="1" t="s">
        <v>481</v>
      </c>
      <c r="BA157" s="1">
        <f>COUNTA(AE157:AZ157)</f>
        <v>13</v>
      </c>
      <c r="BC157" s="1" t="s">
        <v>3596</v>
      </c>
      <c r="BD157" s="1" t="s">
        <v>4712</v>
      </c>
      <c r="BE157" s="1" t="s">
        <v>4712</v>
      </c>
      <c r="BH157" s="1" t="s">
        <v>4712</v>
      </c>
      <c r="BM157" s="1" t="s">
        <v>4712</v>
      </c>
      <c r="BQ157" s="1" t="s">
        <v>4712</v>
      </c>
      <c r="CD157" s="1" t="s">
        <v>4712</v>
      </c>
      <c r="CF157" s="1" t="s">
        <v>4712</v>
      </c>
      <c r="CY157" s="1" t="s">
        <v>4682</v>
      </c>
      <c r="DB157" s="1" t="s">
        <v>481</v>
      </c>
      <c r="DD157" s="1" t="s">
        <v>481</v>
      </c>
      <c r="DF157" s="1" t="s">
        <v>481</v>
      </c>
      <c r="DG157" s="1" t="s">
        <v>481</v>
      </c>
      <c r="DH157" s="1" t="s">
        <v>481</v>
      </c>
      <c r="DI157" s="1" t="s">
        <v>481</v>
      </c>
      <c r="DJ157" s="1" t="s">
        <v>481</v>
      </c>
      <c r="DL157" s="1" t="s">
        <v>481</v>
      </c>
      <c r="DO157" s="1" t="s">
        <v>481</v>
      </c>
      <c r="DV157" s="1">
        <f>COUNTA(CY157:DU157)</f>
        <v>10</v>
      </c>
      <c r="DW157" s="1" t="s">
        <v>481</v>
      </c>
      <c r="DY157" s="1" t="s">
        <v>481</v>
      </c>
      <c r="DZ157" s="1" t="s">
        <v>481</v>
      </c>
      <c r="EA157" s="1" t="s">
        <v>481</v>
      </c>
      <c r="EV157" s="1">
        <f>COUNTA(DW157:EU157)</f>
        <v>4</v>
      </c>
      <c r="EZ157" s="1" t="s">
        <v>3162</v>
      </c>
      <c r="FB157" s="1" t="s">
        <v>1447</v>
      </c>
      <c r="FR157" s="1">
        <f>COUNTA(EW157:FQ157)</f>
        <v>2</v>
      </c>
    </row>
    <row r="158" spans="1:174" s="1" customFormat="1" x14ac:dyDescent="0.25">
      <c r="A158" s="2"/>
      <c r="B158" s="2"/>
      <c r="C158" s="2"/>
      <c r="D158" s="2"/>
      <c r="G158" s="1" t="s">
        <v>3158</v>
      </c>
      <c r="H158" s="1" t="s">
        <v>4434</v>
      </c>
      <c r="I158" s="1" t="s">
        <v>5966</v>
      </c>
      <c r="K158" s="31"/>
      <c r="AA158" s="2" t="s">
        <v>4151</v>
      </c>
      <c r="AB158" s="3"/>
      <c r="AC158" s="3"/>
      <c r="FE158" s="1" t="s">
        <v>3162</v>
      </c>
    </row>
    <row r="159" spans="1:174" s="1" customFormat="1" x14ac:dyDescent="0.25">
      <c r="A159" s="2"/>
      <c r="B159" s="2"/>
      <c r="C159" s="2"/>
      <c r="D159" s="2"/>
      <c r="G159" s="1" t="s">
        <v>481</v>
      </c>
      <c r="H159" s="1" t="s">
        <v>4434</v>
      </c>
      <c r="I159" s="2" t="s">
        <v>4151</v>
      </c>
      <c r="K159" s="31"/>
      <c r="AA159" s="1" t="s">
        <v>5966</v>
      </c>
      <c r="AB159" s="3"/>
      <c r="AC159" s="3"/>
      <c r="FE159" s="1" t="s">
        <v>3162</v>
      </c>
    </row>
    <row r="160" spans="1:174" s="1" customFormat="1" x14ac:dyDescent="0.25">
      <c r="A160" s="2"/>
      <c r="B160" s="2"/>
      <c r="C160" s="2"/>
      <c r="D160" s="2"/>
      <c r="G160" s="1" t="s">
        <v>3158</v>
      </c>
      <c r="H160" s="1" t="s">
        <v>5948</v>
      </c>
      <c r="I160" s="1" t="s">
        <v>3917</v>
      </c>
      <c r="K160" s="31"/>
      <c r="AA160" s="2" t="s">
        <v>1010</v>
      </c>
      <c r="AB160" s="3"/>
      <c r="AC160" s="3"/>
      <c r="FE160" s="1" t="s">
        <v>3162</v>
      </c>
    </row>
    <row r="161" spans="1:174" s="1" customFormat="1" x14ac:dyDescent="0.25">
      <c r="A161" s="2"/>
      <c r="B161" s="2"/>
      <c r="C161" s="2"/>
      <c r="D161" s="2"/>
      <c r="G161" s="1" t="s">
        <v>481</v>
      </c>
      <c r="H161" s="1" t="s">
        <v>5948</v>
      </c>
      <c r="I161" s="2" t="s">
        <v>1010</v>
      </c>
      <c r="K161" s="31"/>
      <c r="AA161" s="1" t="s">
        <v>3917</v>
      </c>
      <c r="AB161" s="3"/>
      <c r="AC161" s="3"/>
      <c r="FE161" s="1" t="s">
        <v>3162</v>
      </c>
    </row>
    <row r="162" spans="1:174" s="1" customFormat="1" x14ac:dyDescent="0.25">
      <c r="A162" s="2"/>
      <c r="B162" s="2"/>
      <c r="C162" s="2"/>
      <c r="D162" s="2"/>
      <c r="G162" s="1" t="s">
        <v>481</v>
      </c>
      <c r="H162" s="1" t="s">
        <v>1365</v>
      </c>
      <c r="I162" s="1" t="s">
        <v>4713</v>
      </c>
      <c r="K162" s="18"/>
      <c r="AA162" s="2" t="s">
        <v>4578</v>
      </c>
      <c r="AB162" s="3"/>
      <c r="AC162" s="3"/>
      <c r="AR162" s="1" t="s">
        <v>3162</v>
      </c>
      <c r="BA162" s="1">
        <f>COUNTA(AE162:AZ162)</f>
        <v>1</v>
      </c>
      <c r="DV162" s="1">
        <f>COUNTA(CY162:DU162)</f>
        <v>0</v>
      </c>
      <c r="FF162" s="1" t="s">
        <v>3162</v>
      </c>
      <c r="FI162" s="1" t="s">
        <v>3162</v>
      </c>
    </row>
    <row r="163" spans="1:174" s="1" customFormat="1" x14ac:dyDescent="0.25">
      <c r="A163" s="2"/>
      <c r="B163" s="2"/>
      <c r="C163" s="2"/>
      <c r="D163" s="2"/>
      <c r="G163" s="1" t="s">
        <v>3158</v>
      </c>
      <c r="H163" s="1" t="s">
        <v>1365</v>
      </c>
      <c r="I163" s="2" t="s">
        <v>4578</v>
      </c>
      <c r="K163" s="18"/>
      <c r="AA163" s="1" t="s">
        <v>4713</v>
      </c>
      <c r="AB163" s="3"/>
      <c r="AC163" s="3"/>
      <c r="AR163" s="1" t="s">
        <v>3162</v>
      </c>
      <c r="BA163" s="1">
        <f>COUNTA(AE163:AZ163)</f>
        <v>1</v>
      </c>
      <c r="DV163" s="1">
        <f>COUNTA(CY163:DU163)</f>
        <v>0</v>
      </c>
      <c r="FF163" s="1" t="s">
        <v>3162</v>
      </c>
      <c r="FI163" s="1" t="s">
        <v>3162</v>
      </c>
    </row>
    <row r="164" spans="1:174" s="1" customFormat="1" x14ac:dyDescent="0.25">
      <c r="A164" s="6"/>
      <c r="B164" s="2"/>
      <c r="C164" s="2"/>
      <c r="D164" s="2"/>
      <c r="E164" s="2"/>
      <c r="G164" s="1" t="s">
        <v>481</v>
      </c>
      <c r="H164" s="1" t="s">
        <v>5283</v>
      </c>
      <c r="I164" s="1" t="s">
        <v>5284</v>
      </c>
      <c r="J164" s="1" t="s">
        <v>5305</v>
      </c>
      <c r="K164" s="4" t="s">
        <v>5306</v>
      </c>
      <c r="L164" s="1" t="s">
        <v>5307</v>
      </c>
      <c r="M164" s="1" t="s">
        <v>2398</v>
      </c>
      <c r="N164" s="1" t="s">
        <v>296</v>
      </c>
      <c r="O164" s="1">
        <v>85034</v>
      </c>
      <c r="AA164" s="1" t="s">
        <v>5687</v>
      </c>
      <c r="AB164" s="3"/>
      <c r="AC164" s="3"/>
      <c r="BA164" s="1">
        <f>COUNTA(AE164:AZ164)</f>
        <v>0</v>
      </c>
      <c r="CY164" s="1" t="s">
        <v>481</v>
      </c>
      <c r="DL164" s="1" t="s">
        <v>481</v>
      </c>
      <c r="DO164" s="1" t="s">
        <v>481</v>
      </c>
      <c r="DV164" s="1">
        <f>COUNTA(CY164:DU164)</f>
        <v>3</v>
      </c>
      <c r="EV164" s="1">
        <f>SUM(DW164:EU164)</f>
        <v>0</v>
      </c>
      <c r="FD164" s="1" t="s">
        <v>3162</v>
      </c>
    </row>
    <row r="165" spans="1:174" s="1" customFormat="1" x14ac:dyDescent="0.25">
      <c r="A165" s="6"/>
      <c r="B165" s="2"/>
      <c r="C165" s="2"/>
      <c r="D165" s="2"/>
      <c r="E165" s="2"/>
      <c r="G165" s="1" t="s">
        <v>3158</v>
      </c>
      <c r="H165" s="1" t="s">
        <v>5937</v>
      </c>
      <c r="I165" s="1" t="s">
        <v>2918</v>
      </c>
      <c r="J165" s="1" t="s">
        <v>5305</v>
      </c>
      <c r="K165" s="4" t="s">
        <v>5306</v>
      </c>
      <c r="L165" s="1" t="s">
        <v>5307</v>
      </c>
      <c r="M165" s="1" t="s">
        <v>2398</v>
      </c>
      <c r="N165" s="1" t="s">
        <v>296</v>
      </c>
      <c r="O165" s="1">
        <v>85034</v>
      </c>
      <c r="AA165" s="1" t="s">
        <v>5938</v>
      </c>
      <c r="AB165" s="3"/>
      <c r="AC165" s="3"/>
      <c r="BA165" s="1">
        <f>COUNTA(AE165:AZ165)</f>
        <v>0</v>
      </c>
      <c r="CY165" s="1" t="s">
        <v>481</v>
      </c>
      <c r="DL165" s="1" t="s">
        <v>481</v>
      </c>
      <c r="DO165" s="1" t="s">
        <v>481</v>
      </c>
      <c r="DV165" s="1">
        <f>COUNTA(CY165:DU165)</f>
        <v>3</v>
      </c>
      <c r="EV165" s="1">
        <f>SUM(DW165:EU165)</f>
        <v>0</v>
      </c>
      <c r="FD165" s="1" t="s">
        <v>3162</v>
      </c>
    </row>
    <row r="166" spans="1:174" s="1" customFormat="1" x14ac:dyDescent="0.25">
      <c r="A166"/>
      <c r="B166" s="2"/>
      <c r="C166" s="2"/>
      <c r="D166" s="2"/>
      <c r="E166"/>
      <c r="F166"/>
      <c r="G166" s="1" t="s">
        <v>481</v>
      </c>
      <c r="H166" s="1" t="s">
        <v>5325</v>
      </c>
      <c r="I166" s="1" t="s">
        <v>3194</v>
      </c>
      <c r="J166"/>
      <c r="K166" s="18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 s="1" t="s">
        <v>1504</v>
      </c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 s="1">
        <f>COUNTA(AE166:AZ166)</f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D166"/>
      <c r="DE166" s="1" t="s">
        <v>3162</v>
      </c>
      <c r="DF166"/>
      <c r="DG166" t="s">
        <v>3162</v>
      </c>
      <c r="DH166"/>
      <c r="DI166"/>
      <c r="DJ166" t="s">
        <v>3162</v>
      </c>
      <c r="DK166"/>
      <c r="DL166"/>
      <c r="DM166"/>
      <c r="DN166"/>
      <c r="DO166"/>
      <c r="DP166"/>
      <c r="DQ166"/>
      <c r="DR166"/>
      <c r="DS166"/>
      <c r="DV166" s="1">
        <f>COUNTA(CY166:DU166)</f>
        <v>3</v>
      </c>
      <c r="DW166"/>
      <c r="FC166" s="1" t="s">
        <v>3162</v>
      </c>
    </row>
    <row r="167" spans="1:174" s="1" customFormat="1" x14ac:dyDescent="0.25">
      <c r="A167"/>
      <c r="B167" s="2"/>
      <c r="C167" s="2"/>
      <c r="D167" s="2"/>
      <c r="E167"/>
      <c r="F167"/>
      <c r="H167" s="1" t="s">
        <v>5953</v>
      </c>
      <c r="I167" s="1" t="s">
        <v>2565</v>
      </c>
      <c r="J167"/>
      <c r="K167" s="18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D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W167"/>
      <c r="FE167" s="1" t="s">
        <v>3162</v>
      </c>
    </row>
    <row r="168" spans="1:174" s="1" customFormat="1" x14ac:dyDescent="0.25">
      <c r="A168"/>
      <c r="B168" s="2"/>
      <c r="C168" s="2"/>
      <c r="D168" s="2"/>
      <c r="E168"/>
      <c r="F168"/>
      <c r="G168" s="1" t="s">
        <v>3158</v>
      </c>
      <c r="H168" s="1" t="s">
        <v>2764</v>
      </c>
      <c r="I168" s="1" t="s">
        <v>5954</v>
      </c>
      <c r="J168"/>
      <c r="K168" s="1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D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W168"/>
      <c r="FE168" s="1" t="s">
        <v>3162</v>
      </c>
    </row>
    <row r="169" spans="1:174" s="1" customFormat="1" x14ac:dyDescent="0.25">
      <c r="A169"/>
      <c r="B169" s="2"/>
      <c r="C169" s="2"/>
      <c r="D169" s="2"/>
      <c r="E169"/>
      <c r="F169"/>
      <c r="G169" s="1" t="s">
        <v>3158</v>
      </c>
      <c r="H169" s="1" t="s">
        <v>5985</v>
      </c>
      <c r="I169" s="1" t="s">
        <v>2161</v>
      </c>
      <c r="J169"/>
      <c r="K169" s="18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 s="1" t="s">
        <v>5986</v>
      </c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D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W169"/>
      <c r="FG169" s="1" t="s">
        <v>3162</v>
      </c>
    </row>
    <row r="170" spans="1:174" s="1" customFormat="1" x14ac:dyDescent="0.25">
      <c r="A170"/>
      <c r="B170" s="2"/>
      <c r="C170" s="2"/>
      <c r="D170" s="2"/>
      <c r="E170"/>
      <c r="F170"/>
      <c r="G170" s="1" t="s">
        <v>3158</v>
      </c>
      <c r="H170" s="1" t="s">
        <v>5962</v>
      </c>
      <c r="I170" s="1" t="s">
        <v>1372</v>
      </c>
      <c r="J170"/>
      <c r="K170" s="18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 s="1" t="s">
        <v>2738</v>
      </c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D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W170"/>
      <c r="FE170" s="1" t="s">
        <v>3162</v>
      </c>
    </row>
    <row r="171" spans="1:174" s="1" customFormat="1" x14ac:dyDescent="0.25">
      <c r="A171"/>
      <c r="B171" s="2"/>
      <c r="C171" s="2"/>
      <c r="D171" s="2"/>
      <c r="E171"/>
      <c r="F171"/>
      <c r="G171" s="1" t="s">
        <v>481</v>
      </c>
      <c r="H171" s="1" t="s">
        <v>5962</v>
      </c>
      <c r="I171" s="1" t="s">
        <v>2738</v>
      </c>
      <c r="J171"/>
      <c r="K171" s="18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 s="1" t="s">
        <v>1372</v>
      </c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D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W171"/>
      <c r="FE171" s="1" t="s">
        <v>3162</v>
      </c>
    </row>
    <row r="172" spans="1:174" s="1" customFormat="1" x14ac:dyDescent="0.25">
      <c r="B172" s="2"/>
      <c r="C172" s="2"/>
      <c r="D172" s="2"/>
      <c r="G172" s="1" t="s">
        <v>481</v>
      </c>
      <c r="H172" s="1" t="s">
        <v>2500</v>
      </c>
      <c r="I172" s="1" t="s">
        <v>4642</v>
      </c>
      <c r="K172" s="18"/>
      <c r="BB172" s="3"/>
      <c r="FB172" s="1" t="s">
        <v>3162</v>
      </c>
      <c r="FG172" s="1" t="s">
        <v>3162</v>
      </c>
      <c r="FR172" s="1">
        <f>COUNTA(EW172:FQ172)</f>
        <v>2</v>
      </c>
    </row>
    <row r="173" spans="1:174" s="1" customFormat="1" x14ac:dyDescent="0.25">
      <c r="A173" s="2"/>
      <c r="B173" s="2"/>
      <c r="C173" s="2"/>
      <c r="D173" s="2"/>
      <c r="G173" s="1" t="s">
        <v>3158</v>
      </c>
      <c r="H173" s="1" t="s">
        <v>5899</v>
      </c>
      <c r="I173" s="1" t="s">
        <v>5900</v>
      </c>
      <c r="K173" s="4" t="s">
        <v>5901</v>
      </c>
      <c r="AB173" s="3"/>
      <c r="AC173" s="3"/>
      <c r="FB173" s="1" t="s">
        <v>3162</v>
      </c>
      <c r="FI173" s="1" t="s">
        <v>3162</v>
      </c>
      <c r="FR173" s="1">
        <f>COUNTA(EW173:FQ173)</f>
        <v>2</v>
      </c>
    </row>
    <row r="174" spans="1:174" s="1" customFormat="1" x14ac:dyDescent="0.25">
      <c r="B174" s="2"/>
      <c r="C174" s="2"/>
      <c r="D174" s="2"/>
      <c r="F174" s="1" t="s">
        <v>3161</v>
      </c>
      <c r="G174" s="1" t="s">
        <v>481</v>
      </c>
      <c r="H174" s="1" t="s">
        <v>4443</v>
      </c>
      <c r="I174" s="1" t="s">
        <v>5159</v>
      </c>
      <c r="J174" s="1" t="s">
        <v>4444</v>
      </c>
      <c r="K174" s="18" t="s">
        <v>4445</v>
      </c>
      <c r="L174" s="1" t="s">
        <v>4446</v>
      </c>
      <c r="M174" s="1" t="s">
        <v>488</v>
      </c>
      <c r="N174" s="1" t="s">
        <v>296</v>
      </c>
      <c r="P174" s="1" t="s">
        <v>4213</v>
      </c>
      <c r="AA174" s="2" t="s">
        <v>3099</v>
      </c>
      <c r="AB174" s="3"/>
      <c r="AC174" s="3"/>
      <c r="AD174" s="1" t="s">
        <v>2564</v>
      </c>
      <c r="AO174" s="1" t="s">
        <v>481</v>
      </c>
      <c r="AQ174" s="1" t="s">
        <v>481</v>
      </c>
      <c r="AR174" s="1" t="s">
        <v>481</v>
      </c>
      <c r="AS174" s="1" t="s">
        <v>481</v>
      </c>
      <c r="AU174" s="1" t="s">
        <v>481</v>
      </c>
      <c r="AV174" s="1" t="s">
        <v>481</v>
      </c>
      <c r="AW174" s="1" t="s">
        <v>481</v>
      </c>
      <c r="BA174" s="1">
        <f>COUNTA(AE174:AZ174)</f>
        <v>7</v>
      </c>
      <c r="FE174" s="1" t="s">
        <v>3162</v>
      </c>
    </row>
    <row r="175" spans="1:174" s="1" customFormat="1" x14ac:dyDescent="0.25">
      <c r="B175" s="2"/>
      <c r="C175" s="2"/>
      <c r="D175" s="2"/>
      <c r="F175" s="1" t="s">
        <v>3162</v>
      </c>
      <c r="G175" s="1" t="s">
        <v>481</v>
      </c>
      <c r="H175" s="1" t="s">
        <v>5038</v>
      </c>
      <c r="I175" s="1" t="s">
        <v>116</v>
      </c>
      <c r="J175" s="1" t="s">
        <v>118</v>
      </c>
      <c r="K175" s="18" t="s">
        <v>2387</v>
      </c>
      <c r="L175" s="1" t="s">
        <v>119</v>
      </c>
      <c r="M175" s="1" t="s">
        <v>488</v>
      </c>
      <c r="N175" s="1" t="s">
        <v>296</v>
      </c>
      <c r="O175" s="1">
        <v>85205</v>
      </c>
      <c r="P175" s="1" t="s">
        <v>4213</v>
      </c>
      <c r="R175" s="1">
        <v>1</v>
      </c>
      <c r="S175" s="1" t="s">
        <v>378</v>
      </c>
      <c r="Y175" s="1" t="s">
        <v>3175</v>
      </c>
      <c r="Z175" s="1" t="s">
        <v>3161</v>
      </c>
      <c r="AA175" s="2" t="s">
        <v>5039</v>
      </c>
      <c r="AB175" s="3" t="s">
        <v>3161</v>
      </c>
      <c r="AC175" s="3"/>
      <c r="AD175" s="1" t="s">
        <v>2564</v>
      </c>
      <c r="AL175" s="1" t="s">
        <v>3162</v>
      </c>
      <c r="AZ175" s="1" t="s">
        <v>3162</v>
      </c>
      <c r="BA175" s="1">
        <f>COUNTA(AE175:AZ175)</f>
        <v>2</v>
      </c>
      <c r="FB175" s="1" t="s">
        <v>3162</v>
      </c>
      <c r="FR175" s="1">
        <f>COUNTA(EW175:FQ175)</f>
        <v>1</v>
      </c>
    </row>
    <row r="176" spans="1:174" s="1" customFormat="1" x14ac:dyDescent="0.25">
      <c r="B176" s="2"/>
      <c r="C176" s="2"/>
      <c r="D176" s="2"/>
      <c r="G176" s="1" t="s">
        <v>3158</v>
      </c>
      <c r="H176" s="1" t="s">
        <v>5955</v>
      </c>
      <c r="I176" s="1" t="s">
        <v>2516</v>
      </c>
      <c r="K176" s="4"/>
      <c r="AB176" s="3"/>
      <c r="AC176" s="3"/>
      <c r="FE176" s="1" t="s">
        <v>3162</v>
      </c>
    </row>
    <row r="177" spans="2:174" s="1" customFormat="1" x14ac:dyDescent="0.25">
      <c r="B177" s="2"/>
      <c r="C177" s="2">
        <v>45232</v>
      </c>
      <c r="D177" s="2"/>
      <c r="G177" s="1" t="s">
        <v>3158</v>
      </c>
      <c r="H177" s="1" t="s">
        <v>2438</v>
      </c>
      <c r="I177" s="1" t="s">
        <v>2161</v>
      </c>
      <c r="J177" s="1" t="s">
        <v>5720</v>
      </c>
      <c r="K177" s="4" t="s">
        <v>5721</v>
      </c>
      <c r="L177" s="1" t="s">
        <v>5719</v>
      </c>
      <c r="M177" s="1" t="s">
        <v>3182</v>
      </c>
      <c r="N177" s="1" t="s">
        <v>296</v>
      </c>
      <c r="O177" s="1">
        <v>85298</v>
      </c>
      <c r="AA177" s="1" t="s">
        <v>382</v>
      </c>
      <c r="AB177" s="3"/>
      <c r="AC177" s="3"/>
      <c r="BA177" s="1">
        <f>COUNTA(AE177:AZ177)</f>
        <v>0</v>
      </c>
      <c r="DA177" s="1" t="s">
        <v>3162</v>
      </c>
      <c r="DC177" s="1" t="s">
        <v>3162</v>
      </c>
      <c r="DN177" s="1" t="s">
        <v>3162</v>
      </c>
      <c r="DV177" s="1">
        <f>COUNTA(CY177:DU177)</f>
        <v>3</v>
      </c>
      <c r="DW177" s="1" t="s">
        <v>481</v>
      </c>
      <c r="DY177" s="1" t="s">
        <v>481</v>
      </c>
      <c r="DZ177" s="1" t="s">
        <v>3158</v>
      </c>
      <c r="EV177" s="1">
        <f>COUNTA(DW177:EU177)</f>
        <v>3</v>
      </c>
      <c r="FB177" s="1" t="s">
        <v>3162</v>
      </c>
      <c r="FI177" s="1" t="s">
        <v>3158</v>
      </c>
      <c r="FR177" s="1">
        <f>COUNTA(EW177:FQ177)</f>
        <v>2</v>
      </c>
    </row>
    <row r="178" spans="2:174" s="1" customFormat="1" x14ac:dyDescent="0.25">
      <c r="B178" s="2"/>
      <c r="C178" s="2"/>
      <c r="D178" s="2"/>
      <c r="G178" s="1" t="s">
        <v>3158</v>
      </c>
      <c r="H178" s="1" t="s">
        <v>5983</v>
      </c>
      <c r="I178" s="1" t="s">
        <v>233</v>
      </c>
      <c r="K178" s="4"/>
      <c r="AA178" s="1" t="s">
        <v>5984</v>
      </c>
      <c r="AB178" s="3"/>
      <c r="AC178" s="3"/>
      <c r="FE178" s="1" t="s">
        <v>3162</v>
      </c>
      <c r="FG178" s="1" t="s">
        <v>3162</v>
      </c>
    </row>
    <row r="179" spans="2:174" s="1" customFormat="1" x14ac:dyDescent="0.25">
      <c r="B179" s="2"/>
      <c r="C179" s="2"/>
      <c r="D179" s="2"/>
      <c r="G179" s="1" t="s">
        <v>481</v>
      </c>
      <c r="H179" s="1" t="s">
        <v>5983</v>
      </c>
      <c r="I179" s="1" t="s">
        <v>5984</v>
      </c>
      <c r="K179" s="4"/>
      <c r="AA179" s="1" t="s">
        <v>233</v>
      </c>
      <c r="AB179" s="3"/>
      <c r="AC179" s="3"/>
      <c r="FE179" s="1" t="s">
        <v>3162</v>
      </c>
      <c r="FG179" s="1" t="s">
        <v>3162</v>
      </c>
    </row>
    <row r="180" spans="2:174" s="1" customFormat="1" x14ac:dyDescent="0.25">
      <c r="B180" s="2"/>
      <c r="C180" s="2"/>
      <c r="D180" s="2"/>
      <c r="G180" s="1" t="s">
        <v>3158</v>
      </c>
      <c r="H180" s="1" t="s">
        <v>1508</v>
      </c>
      <c r="I180" s="1" t="s">
        <v>599</v>
      </c>
      <c r="K180" s="4"/>
      <c r="AA180" s="1" t="s">
        <v>786</v>
      </c>
      <c r="AB180" s="3"/>
      <c r="AC180" s="3"/>
      <c r="FE180" s="1" t="s">
        <v>3162</v>
      </c>
    </row>
    <row r="181" spans="2:174" s="1" customFormat="1" x14ac:dyDescent="0.25">
      <c r="B181" s="2"/>
      <c r="C181" s="2"/>
      <c r="D181" s="2"/>
      <c r="G181" s="1" t="s">
        <v>481</v>
      </c>
      <c r="H181" s="1" t="s">
        <v>1508</v>
      </c>
      <c r="I181" s="1" t="s">
        <v>786</v>
      </c>
      <c r="K181" s="4"/>
      <c r="AA181" s="1" t="s">
        <v>599</v>
      </c>
      <c r="AB181" s="3"/>
      <c r="AC181" s="3"/>
      <c r="FE181" s="1" t="s">
        <v>3162</v>
      </c>
    </row>
    <row r="182" spans="2:174" s="1" customFormat="1" x14ac:dyDescent="0.25">
      <c r="B182" s="2"/>
      <c r="C182" s="2"/>
      <c r="D182" s="2"/>
      <c r="G182" s="1" t="s">
        <v>3158</v>
      </c>
      <c r="H182" s="1" t="s">
        <v>4528</v>
      </c>
      <c r="I182" s="1" t="s">
        <v>2406</v>
      </c>
      <c r="K182" s="4"/>
      <c r="AA182" s="1" t="s">
        <v>5967</v>
      </c>
      <c r="AB182" s="3"/>
      <c r="AC182" s="3"/>
      <c r="FE182" s="1" t="s">
        <v>3162</v>
      </c>
    </row>
    <row r="183" spans="2:174" s="1" customFormat="1" x14ac:dyDescent="0.25">
      <c r="B183" s="2"/>
      <c r="C183" s="2"/>
      <c r="D183" s="2"/>
      <c r="H183" s="1" t="s">
        <v>5952</v>
      </c>
      <c r="I183" s="1" t="s">
        <v>958</v>
      </c>
      <c r="K183" s="4"/>
      <c r="AB183" s="3"/>
      <c r="AC183" s="3"/>
      <c r="FE183" s="1" t="s">
        <v>3162</v>
      </c>
    </row>
    <row r="184" spans="2:174" s="1" customFormat="1" x14ac:dyDescent="0.25">
      <c r="B184" s="2"/>
      <c r="C184" s="2"/>
      <c r="D184" s="2"/>
      <c r="G184" s="1" t="s">
        <v>481</v>
      </c>
      <c r="H184" s="1" t="s">
        <v>5988</v>
      </c>
      <c r="I184" s="1" t="s">
        <v>5006</v>
      </c>
      <c r="K184" s="4"/>
      <c r="AA184" s="1" t="s">
        <v>2901</v>
      </c>
      <c r="AB184" s="3"/>
      <c r="AC184" s="3"/>
      <c r="FE184" s="1" t="s">
        <v>3162</v>
      </c>
      <c r="FG184" s="1" t="s">
        <v>3162</v>
      </c>
    </row>
    <row r="185" spans="2:174" s="1" customFormat="1" x14ac:dyDescent="0.25">
      <c r="B185" s="2"/>
      <c r="C185" s="2"/>
      <c r="D185" s="2"/>
      <c r="G185" s="1" t="s">
        <v>3158</v>
      </c>
      <c r="H185" s="1" t="s">
        <v>5988</v>
      </c>
      <c r="I185" s="1" t="s">
        <v>2901</v>
      </c>
      <c r="K185" s="4"/>
      <c r="AA185" s="1" t="s">
        <v>5006</v>
      </c>
      <c r="AB185" s="3"/>
      <c r="AC185" s="3"/>
      <c r="FE185" s="1" t="s">
        <v>3162</v>
      </c>
      <c r="FG185" s="1" t="s">
        <v>3162</v>
      </c>
    </row>
    <row r="186" spans="2:174" s="1" customFormat="1" x14ac:dyDescent="0.25">
      <c r="B186" s="2"/>
      <c r="C186" s="2"/>
      <c r="D186" s="2"/>
      <c r="H186" s="1" t="s">
        <v>5970</v>
      </c>
      <c r="I186" s="1" t="s">
        <v>5971</v>
      </c>
      <c r="K186" s="4"/>
      <c r="AA186" s="1" t="s">
        <v>5972</v>
      </c>
      <c r="AB186" s="3"/>
      <c r="AC186" s="3"/>
      <c r="FE186" s="1" t="s">
        <v>3162</v>
      </c>
      <c r="FF186" s="1" t="s">
        <v>3162</v>
      </c>
    </row>
    <row r="187" spans="2:174" s="1" customFormat="1" x14ac:dyDescent="0.25">
      <c r="B187" s="2"/>
      <c r="C187" s="2"/>
      <c r="D187" s="2"/>
      <c r="G187" s="1" t="s">
        <v>481</v>
      </c>
      <c r="H187" s="1" t="s">
        <v>2661</v>
      </c>
      <c r="I187" s="1" t="s">
        <v>2336</v>
      </c>
      <c r="K187" s="4"/>
      <c r="AA187" s="1" t="s">
        <v>3389</v>
      </c>
      <c r="AB187" s="3"/>
      <c r="AC187" s="3"/>
      <c r="FE187" s="1" t="s">
        <v>3162</v>
      </c>
    </row>
    <row r="188" spans="2:174" s="1" customFormat="1" x14ac:dyDescent="0.25">
      <c r="B188" s="2"/>
      <c r="C188" s="2"/>
      <c r="D188" s="2"/>
      <c r="G188" s="1" t="s">
        <v>3158</v>
      </c>
      <c r="H188" s="1" t="s">
        <v>2661</v>
      </c>
      <c r="I188" s="1" t="s">
        <v>3389</v>
      </c>
      <c r="K188" s="4"/>
      <c r="AA188" s="1" t="s">
        <v>2336</v>
      </c>
      <c r="AB188" s="3"/>
      <c r="AC188" s="3"/>
      <c r="FE188" s="1" t="s">
        <v>3162</v>
      </c>
    </row>
    <row r="189" spans="2:174" s="1" customFormat="1" x14ac:dyDescent="0.25">
      <c r="B189" s="2"/>
      <c r="C189" s="2"/>
      <c r="D189" s="2"/>
      <c r="G189" s="1" t="s">
        <v>481</v>
      </c>
      <c r="H189" s="1" t="s">
        <v>2028</v>
      </c>
      <c r="I189" s="1" t="s">
        <v>3082</v>
      </c>
      <c r="K189" s="18"/>
      <c r="AA189" s="2"/>
      <c r="AB189" s="3"/>
      <c r="AC189" s="3"/>
      <c r="AP189" s="1" t="s">
        <v>3162</v>
      </c>
      <c r="AX189"/>
      <c r="BA189" s="1">
        <f>COUNTA(AE189:AZ189)</f>
        <v>1</v>
      </c>
      <c r="FE189" s="1" t="s">
        <v>3162</v>
      </c>
    </row>
    <row r="190" spans="2:174" s="1" customFormat="1" x14ac:dyDescent="0.25">
      <c r="B190" s="2"/>
      <c r="D190" s="2"/>
      <c r="G190" s="1" t="s">
        <v>481</v>
      </c>
      <c r="H190" s="1" t="s">
        <v>633</v>
      </c>
      <c r="I190" s="1" t="s">
        <v>1532</v>
      </c>
      <c r="K190" s="18"/>
      <c r="AA190" s="1" t="s">
        <v>6000</v>
      </c>
      <c r="AB190" s="3"/>
      <c r="AC190" s="3"/>
      <c r="FH190" s="1" t="s">
        <v>3162</v>
      </c>
      <c r="FI190" s="1" t="s">
        <v>3162</v>
      </c>
    </row>
    <row r="191" spans="2:174" s="1" customFormat="1" x14ac:dyDescent="0.25">
      <c r="B191" s="2"/>
      <c r="C191" s="2"/>
      <c r="D191" s="2"/>
      <c r="H191" s="1" t="s">
        <v>5991</v>
      </c>
      <c r="I191" s="2" t="s">
        <v>5992</v>
      </c>
      <c r="K191" s="18"/>
      <c r="AA191" s="1" t="s">
        <v>5900</v>
      </c>
      <c r="AB191" s="3"/>
      <c r="AC191" s="3"/>
      <c r="AX191"/>
      <c r="FG191" s="1" t="s">
        <v>3162</v>
      </c>
    </row>
    <row r="192" spans="2:174" s="1" customFormat="1" x14ac:dyDescent="0.25">
      <c r="B192" s="2"/>
      <c r="C192" s="2"/>
      <c r="D192" s="2"/>
      <c r="H192" s="1" t="s">
        <v>5991</v>
      </c>
      <c r="I192" s="1" t="s">
        <v>5900</v>
      </c>
      <c r="K192" s="18"/>
      <c r="AA192" s="2" t="s">
        <v>5992</v>
      </c>
      <c r="AB192" s="3"/>
      <c r="AC192" s="3"/>
      <c r="AX192"/>
      <c r="FG192" s="1" t="s">
        <v>3162</v>
      </c>
    </row>
    <row r="193" spans="1:174" s="1" customFormat="1" x14ac:dyDescent="0.25">
      <c r="B193" s="2"/>
      <c r="C193" s="2"/>
      <c r="D193" s="2"/>
      <c r="G193" s="1" t="s">
        <v>481</v>
      </c>
      <c r="H193" s="1" t="s">
        <v>1627</v>
      </c>
      <c r="I193" s="1" t="s">
        <v>4364</v>
      </c>
      <c r="K193" s="18"/>
      <c r="AA193" s="2" t="s">
        <v>1387</v>
      </c>
      <c r="AB193" s="3"/>
      <c r="AC193" s="3"/>
      <c r="AX193"/>
      <c r="FE193" s="1" t="s">
        <v>3162</v>
      </c>
    </row>
    <row r="194" spans="1:174" s="1" customFormat="1" x14ac:dyDescent="0.25">
      <c r="B194" s="2"/>
      <c r="C194" s="2"/>
      <c r="D194" s="2"/>
      <c r="G194" s="1" t="s">
        <v>3158</v>
      </c>
      <c r="H194" s="1" t="s">
        <v>1627</v>
      </c>
      <c r="I194" s="1" t="s">
        <v>1387</v>
      </c>
      <c r="K194" s="18"/>
      <c r="AA194" s="1" t="s">
        <v>4364</v>
      </c>
      <c r="AB194" s="3"/>
      <c r="AC194" s="3"/>
      <c r="AX194"/>
      <c r="FE194" s="1" t="s">
        <v>3162</v>
      </c>
    </row>
    <row r="195" spans="1:174" s="1" customFormat="1" x14ac:dyDescent="0.25">
      <c r="B195" s="2"/>
      <c r="C195" s="2"/>
      <c r="D195" s="2"/>
      <c r="G195" s="1" t="s">
        <v>3158</v>
      </c>
      <c r="H195" s="1" t="s">
        <v>5949</v>
      </c>
      <c r="I195" s="1" t="s">
        <v>1126</v>
      </c>
      <c r="K195" s="4"/>
      <c r="AB195" s="3"/>
      <c r="AC195" s="3"/>
      <c r="FE195" s="1" t="s">
        <v>3162</v>
      </c>
    </row>
    <row r="196" spans="1:174" s="1" customFormat="1" x14ac:dyDescent="0.25">
      <c r="B196" s="2"/>
      <c r="C196" s="2"/>
      <c r="D196" s="2"/>
      <c r="G196" s="1" t="s">
        <v>481</v>
      </c>
      <c r="H196" s="1" t="s">
        <v>5941</v>
      </c>
      <c r="I196" s="1" t="s">
        <v>5004</v>
      </c>
      <c r="K196" s="4"/>
      <c r="AA196" s="1" t="s">
        <v>5942</v>
      </c>
      <c r="AB196" s="3"/>
      <c r="AC196" s="3"/>
      <c r="FE196" s="1" t="s">
        <v>3162</v>
      </c>
      <c r="FI196" s="1" t="s">
        <v>3162</v>
      </c>
    </row>
    <row r="197" spans="1:174" s="1" customFormat="1" x14ac:dyDescent="0.25">
      <c r="B197" s="2"/>
      <c r="C197" s="2"/>
      <c r="D197" s="2"/>
      <c r="G197" s="1" t="s">
        <v>3158</v>
      </c>
      <c r="H197" s="1" t="s">
        <v>5704</v>
      </c>
      <c r="I197" s="1" t="s">
        <v>5586</v>
      </c>
      <c r="K197" s="18"/>
      <c r="R197" s="2"/>
      <c r="S197" s="3"/>
      <c r="AA197" s="1" t="s">
        <v>5960</v>
      </c>
      <c r="DO197" s="1" t="s">
        <v>1447</v>
      </c>
      <c r="FE197" s="1" t="s">
        <v>3162</v>
      </c>
    </row>
    <row r="198" spans="1:174" s="1" customFormat="1" x14ac:dyDescent="0.25">
      <c r="B198" s="2"/>
      <c r="C198" s="2"/>
      <c r="D198" s="2"/>
      <c r="G198" s="1" t="s">
        <v>481</v>
      </c>
      <c r="H198" s="1" t="s">
        <v>5963</v>
      </c>
      <c r="I198" s="1" t="s">
        <v>5964</v>
      </c>
      <c r="K198" s="18"/>
      <c r="R198" s="2"/>
      <c r="S198" s="3"/>
      <c r="AA198" s="1" t="s">
        <v>5965</v>
      </c>
      <c r="FE198" s="1" t="s">
        <v>3162</v>
      </c>
      <c r="FG198" s="1" t="s">
        <v>3162</v>
      </c>
    </row>
    <row r="199" spans="1:174" s="1" customFormat="1" x14ac:dyDescent="0.25">
      <c r="B199" s="2"/>
      <c r="C199" s="2"/>
      <c r="D199" s="2"/>
      <c r="G199" s="1" t="s">
        <v>3158</v>
      </c>
      <c r="H199" s="1" t="s">
        <v>5963</v>
      </c>
      <c r="I199" s="1" t="s">
        <v>5965</v>
      </c>
      <c r="K199" s="18"/>
      <c r="R199" s="2"/>
      <c r="S199" s="3"/>
      <c r="AA199" s="1" t="s">
        <v>5964</v>
      </c>
      <c r="FE199" s="1" t="s">
        <v>3162</v>
      </c>
      <c r="FG199" s="1" t="s">
        <v>3162</v>
      </c>
    </row>
    <row r="200" spans="1:174" s="1" customFormat="1" x14ac:dyDescent="0.25">
      <c r="A200" s="2"/>
      <c r="B200" s="2"/>
      <c r="C200" s="2"/>
      <c r="D200" s="2"/>
      <c r="G200" s="1" t="s">
        <v>3158</v>
      </c>
      <c r="H200" s="1" t="s">
        <v>5033</v>
      </c>
      <c r="I200" s="1" t="s">
        <v>5902</v>
      </c>
      <c r="K200" s="4"/>
      <c r="AA200" s="1" t="s">
        <v>5930</v>
      </c>
      <c r="AB200" s="3"/>
      <c r="AC200" s="3"/>
      <c r="FB200" s="1" t="s">
        <v>3162</v>
      </c>
      <c r="FC200" s="1" t="s">
        <v>3162</v>
      </c>
      <c r="FR200" s="1">
        <f>COUNTA(EW200:FQ200)</f>
        <v>2</v>
      </c>
    </row>
    <row r="201" spans="1:174" s="1" customFormat="1" x14ac:dyDescent="0.25">
      <c r="B201" s="2"/>
      <c r="C201" s="2"/>
      <c r="D201" s="2"/>
      <c r="H201" s="1" t="s">
        <v>5946</v>
      </c>
      <c r="I201" s="1" t="s">
        <v>5947</v>
      </c>
      <c r="K201" s="18"/>
      <c r="AA201" s="2"/>
      <c r="AB201" s="3"/>
      <c r="AC201" s="3"/>
      <c r="FE201" s="1" t="s">
        <v>3162</v>
      </c>
    </row>
    <row r="202" spans="1:174" s="1" customFormat="1" x14ac:dyDescent="0.25">
      <c r="A202" s="2"/>
      <c r="B202" s="2"/>
      <c r="C202" s="2"/>
      <c r="D202" s="2"/>
      <c r="G202" s="1" t="s">
        <v>481</v>
      </c>
      <c r="H202" s="1" t="s">
        <v>5936</v>
      </c>
      <c r="I202" s="1" t="s">
        <v>4151</v>
      </c>
      <c r="K202" s="4"/>
      <c r="AA202" s="1" t="s">
        <v>5933</v>
      </c>
      <c r="AB202" s="3"/>
      <c r="AC202" s="3"/>
      <c r="FC202" s="1" t="s">
        <v>3162</v>
      </c>
      <c r="FD202" s="1" t="s">
        <v>3162</v>
      </c>
      <c r="FE202" s="1" t="s">
        <v>3162</v>
      </c>
      <c r="FI202" s="1" t="s">
        <v>3162</v>
      </c>
    </row>
    <row r="203" spans="1:174" s="1" customFormat="1" x14ac:dyDescent="0.25">
      <c r="A203" s="2"/>
      <c r="B203" s="2"/>
      <c r="C203" s="2"/>
      <c r="D203" s="2"/>
      <c r="G203" s="1" t="s">
        <v>3158</v>
      </c>
      <c r="H203" s="1" t="s">
        <v>5933</v>
      </c>
      <c r="I203" s="1" t="s">
        <v>2458</v>
      </c>
      <c r="K203" s="4"/>
      <c r="AA203" s="1" t="s">
        <v>5936</v>
      </c>
      <c r="AB203" s="3"/>
      <c r="AC203" s="3"/>
      <c r="FC203" s="1" t="s">
        <v>3162</v>
      </c>
      <c r="FD203" s="1" t="s">
        <v>3162</v>
      </c>
      <c r="FE203" s="1" t="s">
        <v>3162</v>
      </c>
      <c r="FI203" s="1" t="s">
        <v>3162</v>
      </c>
    </row>
    <row r="204" spans="1:174" s="1" customFormat="1" x14ac:dyDescent="0.25">
      <c r="A204" s="2"/>
      <c r="B204" s="2"/>
      <c r="C204" s="2"/>
      <c r="D204" s="2"/>
      <c r="G204" s="1" t="s">
        <v>3158</v>
      </c>
      <c r="H204" s="1" t="s">
        <v>1157</v>
      </c>
      <c r="I204" s="1" t="s">
        <v>788</v>
      </c>
      <c r="K204" s="4"/>
      <c r="AA204" s="1" t="s">
        <v>5961</v>
      </c>
      <c r="AB204" s="3"/>
      <c r="AC204" s="3"/>
      <c r="FE204" s="1" t="s">
        <v>3162</v>
      </c>
    </row>
    <row r="205" spans="1:174" s="1" customFormat="1" x14ac:dyDescent="0.25">
      <c r="A205" s="2"/>
      <c r="B205" s="2"/>
      <c r="C205" s="2"/>
      <c r="D205" s="2"/>
      <c r="G205" s="1" t="s">
        <v>481</v>
      </c>
      <c r="H205" s="1" t="s">
        <v>1157</v>
      </c>
      <c r="I205" s="1" t="s">
        <v>5961</v>
      </c>
      <c r="K205" s="4"/>
      <c r="AA205" s="1" t="s">
        <v>788</v>
      </c>
      <c r="AB205" s="3"/>
      <c r="AC205" s="3"/>
      <c r="FE205" s="1" t="s">
        <v>3162</v>
      </c>
    </row>
    <row r="206" spans="1:174" s="1" customFormat="1" x14ac:dyDescent="0.25">
      <c r="A206" s="2"/>
      <c r="B206" s="2"/>
      <c r="C206" s="2"/>
      <c r="D206" s="2"/>
      <c r="H206" s="1" t="s">
        <v>5994</v>
      </c>
      <c r="I206" s="1" t="s">
        <v>5996</v>
      </c>
      <c r="K206" s="4"/>
      <c r="AB206" s="3"/>
      <c r="AC206" s="3"/>
      <c r="FG206" s="1" t="s">
        <v>3162</v>
      </c>
    </row>
    <row r="207" spans="1:174" s="1" customFormat="1" x14ac:dyDescent="0.25">
      <c r="B207" s="2"/>
      <c r="C207" s="2"/>
      <c r="D207" s="2"/>
      <c r="G207" s="1" t="s">
        <v>481</v>
      </c>
      <c r="H207" s="1" t="s">
        <v>5310</v>
      </c>
      <c r="I207" s="1" t="s">
        <v>4600</v>
      </c>
      <c r="J207" s="1" t="s">
        <v>5312</v>
      </c>
      <c r="K207" s="18"/>
      <c r="L207" s="1" t="s">
        <v>5313</v>
      </c>
      <c r="M207" s="1" t="s">
        <v>488</v>
      </c>
      <c r="N207" s="1" t="s">
        <v>296</v>
      </c>
      <c r="O207" s="1">
        <v>85209</v>
      </c>
      <c r="AA207" s="2"/>
      <c r="AB207" s="3"/>
      <c r="AC207" s="3"/>
      <c r="BA207" s="1">
        <f>COUNTA(AE207:AZ207)</f>
        <v>0</v>
      </c>
      <c r="DB207" s="1" t="s">
        <v>3162</v>
      </c>
      <c r="DV207" s="1">
        <f>COUNTA(CY207:DU207)</f>
        <v>1</v>
      </c>
      <c r="EV207" s="1">
        <f>COUNTA(DW207:EU207)</f>
        <v>0</v>
      </c>
      <c r="EW207" s="1" t="s">
        <v>3162</v>
      </c>
      <c r="EX207" s="1" t="s">
        <v>3162</v>
      </c>
      <c r="EY207" s="1" t="s">
        <v>3162</v>
      </c>
      <c r="FR207" s="1">
        <f>COUNTA(EW207:FQ207)</f>
        <v>3</v>
      </c>
    </row>
    <row r="208" spans="1:174" s="1" customFormat="1" x14ac:dyDescent="0.25">
      <c r="A208" s="2"/>
      <c r="B208" s="2"/>
      <c r="C208" s="2"/>
      <c r="D208" s="2"/>
      <c r="H208" s="1" t="s">
        <v>5930</v>
      </c>
      <c r="I208" s="1" t="s">
        <v>1378</v>
      </c>
      <c r="K208" s="4"/>
      <c r="AA208" s="1" t="s">
        <v>5033</v>
      </c>
      <c r="AB208" s="3"/>
      <c r="AC208" s="3"/>
      <c r="FB208" s="1" t="s">
        <v>3158</v>
      </c>
      <c r="FC208" s="1" t="s">
        <v>3162</v>
      </c>
      <c r="FR208" s="1">
        <f>COUNTA(EW208:FQ208)</f>
        <v>2</v>
      </c>
    </row>
    <row r="209" spans="1:174" s="1" customFormat="1" x14ac:dyDescent="0.25">
      <c r="A209" s="2"/>
      <c r="B209" s="2"/>
      <c r="C209" s="2"/>
      <c r="D209" s="2"/>
      <c r="H209" s="1" t="s">
        <v>6002</v>
      </c>
      <c r="I209" s="1" t="s">
        <v>4806</v>
      </c>
      <c r="K209" s="4"/>
      <c r="AB209" s="3"/>
      <c r="AC209" s="3"/>
      <c r="FB209" s="1" t="s">
        <v>3158</v>
      </c>
      <c r="FC209" s="1" t="s">
        <v>3162</v>
      </c>
      <c r="FH209" s="1" t="s">
        <v>3162</v>
      </c>
      <c r="FR209" s="1">
        <f>COUNTA(EW209:FQ209)</f>
        <v>3</v>
      </c>
    </row>
    <row r="210" spans="1:174" s="1" customFormat="1" x14ac:dyDescent="0.25">
      <c r="A210" s="45"/>
      <c r="B210" s="2"/>
      <c r="C210" s="2"/>
      <c r="D210" s="46"/>
      <c r="E210" s="45"/>
      <c r="F210" s="45"/>
      <c r="G210" s="45" t="s">
        <v>3162</v>
      </c>
      <c r="H210" s="45" t="s">
        <v>5632</v>
      </c>
      <c r="I210" s="45" t="s">
        <v>3045</v>
      </c>
      <c r="J210" s="45"/>
      <c r="K210" s="49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6"/>
      <c r="Z210" s="53"/>
      <c r="AA210" s="1" t="s">
        <v>5494</v>
      </c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1">
        <f>COUNTA(AE210:AZ210)</f>
        <v>0</v>
      </c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 t="s">
        <v>3162</v>
      </c>
      <c r="DH210" s="45" t="s">
        <v>1447</v>
      </c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 t="s">
        <v>3162</v>
      </c>
      <c r="FC210" s="45" t="s">
        <v>3162</v>
      </c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1">
        <f>COUNTA(EW210:FQ210)</f>
        <v>2</v>
      </c>
    </row>
    <row r="211" spans="1:174" s="1" customFormat="1" x14ac:dyDescent="0.25">
      <c r="B211" s="2"/>
      <c r="C211" s="2"/>
      <c r="D211" s="2"/>
      <c r="G211" s="1" t="s">
        <v>3158</v>
      </c>
      <c r="H211" s="1" t="s">
        <v>5929</v>
      </c>
      <c r="I211" s="1" t="s">
        <v>944</v>
      </c>
      <c r="K211" s="18"/>
      <c r="AA211" s="1" t="s">
        <v>5928</v>
      </c>
      <c r="AB211" s="3"/>
      <c r="AC211" s="3"/>
      <c r="FC211" s="1" t="s">
        <v>3162</v>
      </c>
      <c r="FF211" s="1" t="s">
        <v>3162</v>
      </c>
    </row>
    <row r="212" spans="1:174" s="1" customFormat="1" x14ac:dyDescent="0.25">
      <c r="B212" s="2"/>
      <c r="C212" s="2"/>
      <c r="D212" s="2"/>
      <c r="E212" s="3"/>
      <c r="F212" s="3"/>
      <c r="G212" s="1" t="s">
        <v>3158</v>
      </c>
      <c r="H212" s="1" t="s">
        <v>5861</v>
      </c>
      <c r="I212" s="1" t="s">
        <v>2161</v>
      </c>
      <c r="K212" s="18"/>
      <c r="AA212" s="1" t="s">
        <v>1532</v>
      </c>
      <c r="BA212" s="1">
        <f>COUNTA(AE212:AZ212)</f>
        <v>0</v>
      </c>
      <c r="BB212" s="2"/>
      <c r="DV212" s="1">
        <f>COUNTA(CY212:DU212)</f>
        <v>0</v>
      </c>
      <c r="EV212" s="1">
        <f>COUNTA(DW212:EU212)</f>
        <v>0</v>
      </c>
      <c r="EX212" s="1" t="s">
        <v>3162</v>
      </c>
      <c r="FR212" s="1">
        <f>COUNTA(EW212:FQ212)</f>
        <v>1</v>
      </c>
    </row>
    <row r="213" spans="1:174" s="1" customFormat="1" x14ac:dyDescent="0.25">
      <c r="B213" s="2"/>
      <c r="C213" s="2"/>
      <c r="D213" s="2"/>
      <c r="E213" s="3"/>
      <c r="F213" s="3"/>
      <c r="G213" s="1" t="s">
        <v>481</v>
      </c>
      <c r="H213" s="1" t="s">
        <v>5861</v>
      </c>
      <c r="I213" s="1" t="s">
        <v>1532</v>
      </c>
      <c r="K213" s="18"/>
      <c r="AA213" s="1" t="s">
        <v>2161</v>
      </c>
      <c r="BA213" s="1">
        <f>COUNTA(AE213:AZ213)</f>
        <v>0</v>
      </c>
      <c r="BB213" s="2"/>
      <c r="DV213" s="1">
        <f>COUNTA(CY213:DU213)</f>
        <v>0</v>
      </c>
      <c r="EV213" s="1">
        <f>COUNTA(DW213:EU213)</f>
        <v>0</v>
      </c>
      <c r="EX213" s="1" t="s">
        <v>3162</v>
      </c>
      <c r="FR213" s="1">
        <f>COUNTA(EW213:FQ213)</f>
        <v>1</v>
      </c>
    </row>
    <row r="214" spans="1:174" s="1" customFormat="1" x14ac:dyDescent="0.25">
      <c r="B214" s="2"/>
      <c r="C214" s="2"/>
      <c r="D214" s="2"/>
      <c r="F214" s="1" t="s">
        <v>3161</v>
      </c>
      <c r="G214" s="1" t="s">
        <v>481</v>
      </c>
      <c r="H214" s="1" t="s">
        <v>1245</v>
      </c>
      <c r="I214" s="1" t="s">
        <v>4364</v>
      </c>
      <c r="J214" s="1" t="s">
        <v>1988</v>
      </c>
      <c r="K214" s="18" t="s">
        <v>1246</v>
      </c>
      <c r="L214" s="1" t="s">
        <v>1992</v>
      </c>
      <c r="M214" s="1" t="s">
        <v>4354</v>
      </c>
      <c r="N214" s="1" t="s">
        <v>3193</v>
      </c>
      <c r="O214" s="1">
        <v>85032</v>
      </c>
      <c r="P214" s="1" t="s">
        <v>4213</v>
      </c>
      <c r="X214" s="1" t="s">
        <v>1989</v>
      </c>
      <c r="Y214" s="1" t="s">
        <v>3196</v>
      </c>
      <c r="Z214" s="1" t="s">
        <v>3161</v>
      </c>
      <c r="AA214" s="2" t="s">
        <v>793</v>
      </c>
      <c r="AB214" s="3" t="s">
        <v>3161</v>
      </c>
      <c r="AC214" s="3"/>
      <c r="AD214" s="1" t="s">
        <v>2388</v>
      </c>
      <c r="BA214" s="1">
        <f>COUNTA(AE214:AZ214)</f>
        <v>0</v>
      </c>
      <c r="FE214" s="1" t="s">
        <v>3162</v>
      </c>
    </row>
    <row r="215" spans="1:174" s="1" customFormat="1" x14ac:dyDescent="0.25">
      <c r="B215" s="2"/>
      <c r="C215" s="2"/>
      <c r="D215" s="2"/>
      <c r="G215" s="1" t="s">
        <v>481</v>
      </c>
      <c r="H215" s="1" t="s">
        <v>5928</v>
      </c>
      <c r="I215" s="1" t="s">
        <v>5995</v>
      </c>
      <c r="K215" s="18"/>
      <c r="AA215" s="1" t="s">
        <v>5929</v>
      </c>
      <c r="AB215" s="3"/>
      <c r="AC215" s="3"/>
      <c r="FC215" s="1" t="s">
        <v>3162</v>
      </c>
      <c r="FF215" s="1" t="s">
        <v>3162</v>
      </c>
    </row>
    <row r="216" spans="1:174" s="1" customFormat="1" x14ac:dyDescent="0.25">
      <c r="B216" s="2"/>
      <c r="C216" s="2"/>
      <c r="D216" s="2"/>
      <c r="G216" s="1" t="s">
        <v>3158</v>
      </c>
      <c r="H216" s="1" t="s">
        <v>5886</v>
      </c>
      <c r="I216" s="1" t="s">
        <v>1740</v>
      </c>
      <c r="K216" s="31"/>
      <c r="AA216" s="2"/>
      <c r="AB216" s="3"/>
      <c r="AC216" s="3"/>
      <c r="FA216" s="1" t="s">
        <v>3162</v>
      </c>
      <c r="FR216" s="1">
        <f t="shared" ref="FR216:FR221" si="15">COUNTA(EW216:FQ216)</f>
        <v>1</v>
      </c>
    </row>
    <row r="217" spans="1:174" s="1" customFormat="1" x14ac:dyDescent="0.25">
      <c r="B217" s="2"/>
      <c r="C217" s="2"/>
      <c r="D217" s="2"/>
      <c r="G217" s="1" t="s">
        <v>481</v>
      </c>
      <c r="H217" s="1" t="s">
        <v>5886</v>
      </c>
      <c r="I217" s="1" t="s">
        <v>5887</v>
      </c>
      <c r="K217" s="31"/>
      <c r="AA217" s="2"/>
      <c r="AB217" s="3"/>
      <c r="AC217" s="3"/>
      <c r="FA217" s="1" t="s">
        <v>3162</v>
      </c>
      <c r="FR217" s="1">
        <f t="shared" si="15"/>
        <v>1</v>
      </c>
    </row>
    <row r="218" spans="1:174" s="1" customFormat="1" x14ac:dyDescent="0.25">
      <c r="B218" s="2"/>
      <c r="C218" s="2"/>
      <c r="D218" s="2"/>
      <c r="G218" s="1" t="s">
        <v>481</v>
      </c>
      <c r="H218" s="1" t="s">
        <v>5959</v>
      </c>
      <c r="I218" s="1" t="s">
        <v>5004</v>
      </c>
      <c r="K218" s="31"/>
      <c r="AA218" s="2" t="s">
        <v>492</v>
      </c>
      <c r="AB218" s="3"/>
      <c r="AC218" s="3"/>
      <c r="FA218" s="1" t="s">
        <v>3162</v>
      </c>
      <c r="FE218" s="1" t="s">
        <v>3162</v>
      </c>
      <c r="FR218" s="1">
        <f t="shared" si="15"/>
        <v>2</v>
      </c>
    </row>
    <row r="219" spans="1:174" s="1" customFormat="1" x14ac:dyDescent="0.25">
      <c r="B219" s="2"/>
      <c r="C219" s="2"/>
      <c r="D219" s="2"/>
      <c r="G219" s="1" t="s">
        <v>3158</v>
      </c>
      <c r="H219" s="1" t="s">
        <v>5959</v>
      </c>
      <c r="I219" s="2" t="s">
        <v>492</v>
      </c>
      <c r="K219" s="31"/>
      <c r="AA219" s="1" t="s">
        <v>5004</v>
      </c>
      <c r="AB219" s="3"/>
      <c r="AC219" s="3"/>
      <c r="FA219" s="1" t="s">
        <v>3162</v>
      </c>
      <c r="FE219" s="1" t="s">
        <v>3162</v>
      </c>
      <c r="FR219" s="1">
        <f t="shared" si="15"/>
        <v>2</v>
      </c>
    </row>
    <row r="220" spans="1:174" s="1" customFormat="1" x14ac:dyDescent="0.25">
      <c r="A220" s="8"/>
      <c r="B220" s="2"/>
      <c r="C220" s="2"/>
      <c r="D220" s="2"/>
      <c r="G220" s="1" t="s">
        <v>481</v>
      </c>
      <c r="H220" s="1" t="s">
        <v>3272</v>
      </c>
      <c r="I220" s="1" t="s">
        <v>1236</v>
      </c>
      <c r="K220" s="18"/>
      <c r="Y220" s="2"/>
      <c r="Z220" s="3"/>
      <c r="AA220" s="1" t="s">
        <v>2451</v>
      </c>
      <c r="AE220" s="1" t="s">
        <v>3162</v>
      </c>
      <c r="BA220" s="1">
        <f>COUNTA(AE220:AZ220)</f>
        <v>1</v>
      </c>
      <c r="DA220" s="1" t="s">
        <v>3162</v>
      </c>
      <c r="DV220" s="1">
        <f>COUNTA(CY220:DU220)</f>
        <v>1</v>
      </c>
      <c r="DX220" s="1" t="s">
        <v>3162</v>
      </c>
      <c r="EV220" s="1">
        <f>COUNTA(DW220:EU220)</f>
        <v>1</v>
      </c>
      <c r="EW220" s="1" t="s">
        <v>3162</v>
      </c>
      <c r="FR220" s="1">
        <f t="shared" si="15"/>
        <v>1</v>
      </c>
    </row>
    <row r="221" spans="1:174" s="1" customFormat="1" x14ac:dyDescent="0.25">
      <c r="A221" s="8"/>
      <c r="B221" s="2"/>
      <c r="C221" s="2"/>
      <c r="D221" s="2"/>
      <c r="G221" s="1" t="s">
        <v>3158</v>
      </c>
      <c r="H221" s="1" t="s">
        <v>3272</v>
      </c>
      <c r="I221" s="1" t="s">
        <v>2451</v>
      </c>
      <c r="K221" s="18"/>
      <c r="Y221" s="2"/>
      <c r="Z221" s="3"/>
      <c r="AA221" s="1" t="s">
        <v>1236</v>
      </c>
      <c r="AE221" s="1" t="s">
        <v>3162</v>
      </c>
      <c r="BA221" s="1">
        <f>COUNTA(AE221:AZ221)</f>
        <v>1</v>
      </c>
      <c r="DA221" s="1" t="s">
        <v>3162</v>
      </c>
      <c r="DV221" s="1">
        <f>COUNTA(CY221:DU221)</f>
        <v>1</v>
      </c>
      <c r="DX221" s="1" t="s">
        <v>3162</v>
      </c>
      <c r="EV221" s="1">
        <f>COUNTA(DW221:EU221)</f>
        <v>1</v>
      </c>
      <c r="EW221" s="1" t="s">
        <v>3162</v>
      </c>
      <c r="FR221" s="1">
        <f t="shared" si="15"/>
        <v>1</v>
      </c>
    </row>
    <row r="222" spans="1:174" s="1" customFormat="1" x14ac:dyDescent="0.25">
      <c r="B222" s="2"/>
      <c r="C222" s="2"/>
      <c r="D222" s="2"/>
      <c r="G222" s="1" t="s">
        <v>3158</v>
      </c>
      <c r="H222" s="1" t="s">
        <v>4478</v>
      </c>
      <c r="I222" s="1" t="s">
        <v>4479</v>
      </c>
      <c r="J222" s="1" t="s">
        <v>3237</v>
      </c>
      <c r="K222" s="18" t="s">
        <v>2789</v>
      </c>
      <c r="L222" s="1" t="s">
        <v>5319</v>
      </c>
      <c r="M222" s="1" t="s">
        <v>488</v>
      </c>
      <c r="N222" s="1" t="s">
        <v>296</v>
      </c>
      <c r="O222" s="1">
        <v>85209</v>
      </c>
      <c r="AA222" s="1" t="s">
        <v>4480</v>
      </c>
      <c r="AD222" s="2"/>
      <c r="AE222" s="2"/>
      <c r="AF222" s="2"/>
      <c r="AG222" s="2"/>
      <c r="AH222" s="2" t="s">
        <v>3162</v>
      </c>
      <c r="AI222" s="2"/>
      <c r="AJ222" s="2" t="s">
        <v>3162</v>
      </c>
      <c r="AK222" s="2" t="s">
        <v>3162</v>
      </c>
      <c r="AL222" s="2" t="s">
        <v>3162</v>
      </c>
      <c r="AM222" s="2"/>
      <c r="AN222" s="2"/>
      <c r="AO222" s="2"/>
      <c r="AP222" s="2"/>
      <c r="AQ222" s="2"/>
      <c r="AR222" s="2" t="s">
        <v>3162</v>
      </c>
      <c r="AT222" s="2"/>
      <c r="AU222" s="2"/>
      <c r="AV222" s="2"/>
      <c r="AW222" s="2" t="s">
        <v>3162</v>
      </c>
      <c r="AX222" s="2"/>
      <c r="AY222" s="2"/>
      <c r="AZ222" s="2" t="s">
        <v>3162</v>
      </c>
      <c r="BA222" s="1">
        <f>COUNTA(AE222:AZ222)</f>
        <v>7</v>
      </c>
      <c r="BB222" s="3"/>
      <c r="CY222" s="1" t="s">
        <v>4682</v>
      </c>
      <c r="CZ222" s="1" t="s">
        <v>4682</v>
      </c>
      <c r="DA222" s="1" t="s">
        <v>481</v>
      </c>
      <c r="DB222" s="1" t="s">
        <v>481</v>
      </c>
      <c r="DC222" s="1" t="s">
        <v>481</v>
      </c>
      <c r="DE222" s="1" t="s">
        <v>481</v>
      </c>
      <c r="DF222" s="1" t="s">
        <v>481</v>
      </c>
      <c r="DG222" s="1" t="s">
        <v>3158</v>
      </c>
      <c r="DH222" s="1" t="s">
        <v>481</v>
      </c>
      <c r="DI222" s="1" t="s">
        <v>481</v>
      </c>
      <c r="DJ222" s="1" t="s">
        <v>481</v>
      </c>
      <c r="DK222" s="1" t="s">
        <v>481</v>
      </c>
      <c r="DO222" s="1" t="s">
        <v>481</v>
      </c>
      <c r="DV222" s="1">
        <f>COUNTA(CY222:DU222)</f>
        <v>13</v>
      </c>
      <c r="EV222" s="1">
        <f>SUM(DW222:EU222)</f>
        <v>0</v>
      </c>
      <c r="FC222" s="1" t="s">
        <v>3162</v>
      </c>
      <c r="FF222" s="1" t="s">
        <v>3162</v>
      </c>
      <c r="FH222" s="1" t="s">
        <v>3162</v>
      </c>
    </row>
    <row r="223" spans="1:174" s="1" customFormat="1" x14ac:dyDescent="0.25">
      <c r="B223" s="2"/>
      <c r="C223" s="2"/>
      <c r="D223" s="2"/>
      <c r="G223" s="1" t="s">
        <v>481</v>
      </c>
      <c r="H223" s="1" t="s">
        <v>4478</v>
      </c>
      <c r="I223" s="1" t="s">
        <v>4480</v>
      </c>
      <c r="J223" s="1" t="s">
        <v>2790</v>
      </c>
      <c r="K223" s="18" t="s">
        <v>2789</v>
      </c>
      <c r="L223" s="1" t="s">
        <v>5319</v>
      </c>
      <c r="M223" s="1" t="s">
        <v>488</v>
      </c>
      <c r="N223" s="1" t="s">
        <v>296</v>
      </c>
      <c r="O223" s="1">
        <v>85209</v>
      </c>
      <c r="AA223" s="1" t="s">
        <v>4479</v>
      </c>
      <c r="AD223" s="2"/>
      <c r="AE223" s="2"/>
      <c r="AF223" s="2"/>
      <c r="AG223" s="2"/>
      <c r="AH223" s="2" t="s">
        <v>3162</v>
      </c>
      <c r="AI223" s="2"/>
      <c r="AJ223" s="2" t="s">
        <v>3158</v>
      </c>
      <c r="AK223" s="2" t="s">
        <v>3162</v>
      </c>
      <c r="AL223" s="2" t="s">
        <v>3162</v>
      </c>
      <c r="AM223" s="2"/>
      <c r="AN223" s="2"/>
      <c r="AO223" s="2"/>
      <c r="AP223" s="2"/>
      <c r="AQ223" s="2"/>
      <c r="AR223" s="2" t="s">
        <v>3162</v>
      </c>
      <c r="AT223" s="2"/>
      <c r="AU223" s="2"/>
      <c r="AV223" s="2"/>
      <c r="AW223" s="2" t="s">
        <v>3162</v>
      </c>
      <c r="AX223" s="2"/>
      <c r="AY223" s="2"/>
      <c r="AZ223" s="2" t="s">
        <v>3162</v>
      </c>
      <c r="BA223" s="1">
        <f>COUNTA(AE223:AZ223)</f>
        <v>7</v>
      </c>
      <c r="BB223" s="3"/>
      <c r="CY223" s="1" t="s">
        <v>4682</v>
      </c>
      <c r="CZ223" s="1" t="s">
        <v>4682</v>
      </c>
      <c r="DA223" s="1" t="s">
        <v>481</v>
      </c>
      <c r="DB223" s="1" t="s">
        <v>481</v>
      </c>
      <c r="DC223" s="1" t="s">
        <v>481</v>
      </c>
      <c r="DE223" s="1" t="s">
        <v>481</v>
      </c>
      <c r="DF223" s="1" t="s">
        <v>481</v>
      </c>
      <c r="DG223" s="1" t="s">
        <v>3158</v>
      </c>
      <c r="DH223" s="1" t="s">
        <v>481</v>
      </c>
      <c r="DI223" s="1" t="s">
        <v>481</v>
      </c>
      <c r="DJ223" s="1" t="s">
        <v>481</v>
      </c>
      <c r="DK223" s="1" t="s">
        <v>481</v>
      </c>
      <c r="DO223" s="1" t="s">
        <v>481</v>
      </c>
      <c r="DV223" s="1">
        <f>COUNTA(CY223:DU223)</f>
        <v>13</v>
      </c>
      <c r="EV223" s="1">
        <f>SUM(DW223:EU223)</f>
        <v>0</v>
      </c>
      <c r="FC223" s="1" t="s">
        <v>3162</v>
      </c>
      <c r="FF223" s="1" t="s">
        <v>3162</v>
      </c>
      <c r="FH223" s="1" t="s">
        <v>3162</v>
      </c>
    </row>
    <row r="224" spans="1:174" s="1" customFormat="1" x14ac:dyDescent="0.25">
      <c r="B224" s="2"/>
      <c r="C224" s="2"/>
      <c r="D224" s="2"/>
      <c r="G224" s="1" t="s">
        <v>481</v>
      </c>
      <c r="H224" s="1" t="s">
        <v>5960</v>
      </c>
      <c r="I224" s="1" t="s">
        <v>5702</v>
      </c>
      <c r="K224" s="18"/>
      <c r="R224" s="2"/>
      <c r="S224" s="3"/>
      <c r="DO224" s="1" t="s">
        <v>1447</v>
      </c>
      <c r="FE224" s="1" t="s">
        <v>3162</v>
      </c>
    </row>
    <row r="225" spans="1:174" s="1" customFormat="1" x14ac:dyDescent="0.25">
      <c r="A225" s="8"/>
      <c r="B225" s="2"/>
      <c r="C225" s="2"/>
      <c r="D225" s="2"/>
      <c r="G225" s="1" t="s">
        <v>3158</v>
      </c>
      <c r="H225" s="1" t="s">
        <v>5876</v>
      </c>
      <c r="I225" s="1" t="s">
        <v>103</v>
      </c>
      <c r="K225" s="18"/>
      <c r="Y225" s="2"/>
      <c r="Z225" s="3"/>
      <c r="AA225" s="1" t="s">
        <v>5878</v>
      </c>
      <c r="DO225" s="1" t="s">
        <v>3162</v>
      </c>
      <c r="DV225" s="1">
        <f>COUNTA(CY225:DU225)</f>
        <v>1</v>
      </c>
      <c r="EV225" s="1">
        <f>COUNTA(DW225:EU225)</f>
        <v>0</v>
      </c>
      <c r="EZ225" s="1" t="s">
        <v>3158</v>
      </c>
      <c r="FR225" s="1">
        <f>COUNTA(EW225:FQ225)</f>
        <v>1</v>
      </c>
    </row>
    <row r="226" spans="1:174" s="1" customFormat="1" x14ac:dyDescent="0.25">
      <c r="B226" s="2"/>
      <c r="C226" s="2">
        <v>45281</v>
      </c>
      <c r="D226" s="2"/>
      <c r="G226" s="1" t="s">
        <v>481</v>
      </c>
      <c r="H226" s="1" t="s">
        <v>5802</v>
      </c>
      <c r="I226" s="1" t="s">
        <v>5803</v>
      </c>
      <c r="J226" s="1" t="s">
        <v>5804</v>
      </c>
      <c r="K226" s="4" t="s">
        <v>5805</v>
      </c>
      <c r="L226" s="1" t="s">
        <v>5806</v>
      </c>
      <c r="M226" s="1" t="s">
        <v>488</v>
      </c>
      <c r="N226" s="1" t="s">
        <v>296</v>
      </c>
      <c r="O226" s="1">
        <v>85205</v>
      </c>
      <c r="AB226" s="3"/>
      <c r="AC226" s="3"/>
      <c r="DV226" s="1">
        <f t="shared" ref="DV226:DV228" si="16">COUNTA(CY226:DU226)</f>
        <v>0</v>
      </c>
      <c r="EV226" s="1">
        <f t="shared" ref="EV226:EV237" si="17">COUNTA(DW226:EU226)</f>
        <v>0</v>
      </c>
      <c r="FR226" s="1">
        <f t="shared" ref="FR226:FR236" si="18">COUNTA(EW226:FQ226)</f>
        <v>0</v>
      </c>
    </row>
    <row r="227" spans="1:174" s="1" customFormat="1" x14ac:dyDescent="0.25">
      <c r="B227" s="2"/>
      <c r="C227" s="2">
        <v>45288</v>
      </c>
      <c r="D227" s="2"/>
      <c r="G227" s="1" t="s">
        <v>3158</v>
      </c>
      <c r="H227" s="1" t="s">
        <v>5454</v>
      </c>
      <c r="I227" s="2" t="s">
        <v>4000</v>
      </c>
      <c r="J227" s="1" t="s">
        <v>5455</v>
      </c>
      <c r="K227" s="4" t="s">
        <v>5456</v>
      </c>
      <c r="L227" s="1" t="s">
        <v>5457</v>
      </c>
      <c r="M227" s="1" t="s">
        <v>488</v>
      </c>
      <c r="N227" s="1" t="s">
        <v>296</v>
      </c>
      <c r="O227" s="1">
        <v>85205</v>
      </c>
      <c r="AA227" s="1" t="s">
        <v>1513</v>
      </c>
      <c r="AB227" s="3"/>
      <c r="AC227" s="3"/>
      <c r="BA227" s="1">
        <f t="shared" ref="BA227:BA231" si="19">COUNTA(AE227:AZ227)</f>
        <v>0</v>
      </c>
      <c r="CY227" s="1" t="s">
        <v>481</v>
      </c>
      <c r="DC227" s="1" t="s">
        <v>481</v>
      </c>
      <c r="DV227" s="1">
        <f t="shared" si="16"/>
        <v>2</v>
      </c>
      <c r="EV227" s="1">
        <f t="shared" si="17"/>
        <v>0</v>
      </c>
      <c r="FR227" s="1">
        <f t="shared" si="18"/>
        <v>0</v>
      </c>
    </row>
    <row r="228" spans="1:174" s="1" customFormat="1" ht="14.4" customHeight="1" x14ac:dyDescent="0.25">
      <c r="B228" s="2"/>
      <c r="C228" s="2">
        <v>45288</v>
      </c>
      <c r="D228" s="2"/>
      <c r="G228" s="1" t="s">
        <v>481</v>
      </c>
      <c r="H228" s="1" t="s">
        <v>5454</v>
      </c>
      <c r="I228" s="1" t="s">
        <v>1513</v>
      </c>
      <c r="J228" s="1" t="s">
        <v>5455</v>
      </c>
      <c r="K228" s="4" t="s">
        <v>5456</v>
      </c>
      <c r="L228" s="1" t="s">
        <v>5457</v>
      </c>
      <c r="M228" s="1" t="s">
        <v>488</v>
      </c>
      <c r="N228" s="1" t="s">
        <v>296</v>
      </c>
      <c r="O228" s="1">
        <v>85205</v>
      </c>
      <c r="AA228" s="2" t="s">
        <v>4000</v>
      </c>
      <c r="AB228" s="3"/>
      <c r="AC228" s="3"/>
      <c r="BA228" s="1">
        <f t="shared" si="19"/>
        <v>0</v>
      </c>
      <c r="CY228" s="1" t="s">
        <v>481</v>
      </c>
      <c r="DC228" s="1" t="s">
        <v>481</v>
      </c>
      <c r="DV228" s="1">
        <f t="shared" si="16"/>
        <v>2</v>
      </c>
      <c r="EV228" s="1">
        <f t="shared" si="17"/>
        <v>0</v>
      </c>
      <c r="FR228" s="1">
        <f t="shared" si="18"/>
        <v>0</v>
      </c>
    </row>
    <row r="229" spans="1:174" s="1" customFormat="1" x14ac:dyDescent="0.25">
      <c r="A229" s="8"/>
      <c r="B229" s="2"/>
      <c r="C229" s="2">
        <v>45246</v>
      </c>
      <c r="D229" s="2"/>
      <c r="E229" s="2"/>
      <c r="F229" s="1" t="s">
        <v>3162</v>
      </c>
      <c r="G229" s="1" t="s">
        <v>3158</v>
      </c>
      <c r="H229" s="1" t="s">
        <v>1393</v>
      </c>
      <c r="I229" s="1" t="s">
        <v>1510</v>
      </c>
      <c r="J229" s="1" t="s">
        <v>5255</v>
      </c>
      <c r="K229" s="4" t="s">
        <v>5254</v>
      </c>
      <c r="L229" s="1" t="s">
        <v>5248</v>
      </c>
      <c r="M229" s="1" t="s">
        <v>488</v>
      </c>
      <c r="N229" s="1" t="s">
        <v>296</v>
      </c>
      <c r="O229" s="1">
        <v>85205</v>
      </c>
      <c r="AA229" s="2" t="s">
        <v>4024</v>
      </c>
      <c r="AB229" s="3" t="s">
        <v>3161</v>
      </c>
      <c r="AC229" s="3" t="s">
        <v>4712</v>
      </c>
      <c r="AM229" s="1" t="s">
        <v>3162</v>
      </c>
      <c r="AT229" s="1" t="s">
        <v>3162</v>
      </c>
      <c r="BA229" s="1">
        <f t="shared" si="19"/>
        <v>2</v>
      </c>
      <c r="DA229" s="1" t="s">
        <v>4682</v>
      </c>
      <c r="DB229" s="1" t="s">
        <v>481</v>
      </c>
      <c r="DC229" s="1" t="s">
        <v>481</v>
      </c>
      <c r="DD229" s="1" t="s">
        <v>481</v>
      </c>
      <c r="DE229" s="1" t="s">
        <v>481</v>
      </c>
      <c r="DF229" s="1" t="s">
        <v>481</v>
      </c>
      <c r="DG229" s="1" t="s">
        <v>481</v>
      </c>
      <c r="DI229" s="1" t="s">
        <v>481</v>
      </c>
      <c r="DJ229" s="1" t="s">
        <v>481</v>
      </c>
      <c r="DK229" s="1" t="s">
        <v>481</v>
      </c>
      <c r="DV229" s="1">
        <f t="shared" ref="DV229:DV239" si="20">COUNTA(CY229:DU229)</f>
        <v>10</v>
      </c>
      <c r="DY229" s="1" t="s">
        <v>481</v>
      </c>
      <c r="EV229" s="1">
        <f t="shared" si="17"/>
        <v>1</v>
      </c>
      <c r="FR229" s="1">
        <f t="shared" si="18"/>
        <v>0</v>
      </c>
    </row>
    <row r="230" spans="1:174" s="1" customFormat="1" x14ac:dyDescent="0.25">
      <c r="B230" s="2"/>
      <c r="C230" s="2">
        <v>45232</v>
      </c>
      <c r="D230" s="2"/>
      <c r="G230" s="1" t="s">
        <v>3158</v>
      </c>
      <c r="H230" s="1" t="s">
        <v>5727</v>
      </c>
      <c r="I230" s="1" t="s">
        <v>5728</v>
      </c>
      <c r="J230" s="1" t="s">
        <v>5729</v>
      </c>
      <c r="K230" s="4" t="s">
        <v>5730</v>
      </c>
      <c r="L230" s="1" t="s">
        <v>5731</v>
      </c>
      <c r="M230" s="1" t="s">
        <v>5725</v>
      </c>
      <c r="N230" s="1" t="s">
        <v>1299</v>
      </c>
      <c r="O230" s="1">
        <v>43551</v>
      </c>
      <c r="AA230" s="1" t="s">
        <v>5722</v>
      </c>
      <c r="AB230" s="3" t="s">
        <v>3161</v>
      </c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T230" s="2"/>
      <c r="AU230" s="2"/>
      <c r="AV230" s="2"/>
      <c r="AW230" s="2"/>
      <c r="AX230" s="2"/>
      <c r="AY230" s="2"/>
      <c r="AZ230" s="2"/>
      <c r="BA230" s="1">
        <f t="shared" si="19"/>
        <v>0</v>
      </c>
      <c r="BB230" s="3"/>
      <c r="DV230" s="1">
        <f t="shared" si="20"/>
        <v>0</v>
      </c>
      <c r="DW230" s="1" t="s">
        <v>481</v>
      </c>
      <c r="DX230" s="1" t="s">
        <v>481</v>
      </c>
      <c r="DY230" s="1" t="s">
        <v>481</v>
      </c>
      <c r="DZ230" s="1" t="s">
        <v>481</v>
      </c>
      <c r="EV230" s="1">
        <f t="shared" si="17"/>
        <v>4</v>
      </c>
      <c r="FR230" s="1">
        <f t="shared" si="18"/>
        <v>0</v>
      </c>
    </row>
    <row r="231" spans="1:174" s="1" customFormat="1" x14ac:dyDescent="0.25">
      <c r="B231" s="2"/>
      <c r="C231" s="2">
        <v>45274</v>
      </c>
      <c r="D231" s="2"/>
      <c r="G231" s="1" t="s">
        <v>481</v>
      </c>
      <c r="H231" s="1" t="s">
        <v>5792</v>
      </c>
      <c r="I231" s="1" t="s">
        <v>5793</v>
      </c>
      <c r="J231" s="1" t="s">
        <v>5797</v>
      </c>
      <c r="K231" s="4" t="s">
        <v>5799</v>
      </c>
      <c r="L231" s="1" t="s">
        <v>5800</v>
      </c>
      <c r="M231" s="1" t="s">
        <v>488</v>
      </c>
      <c r="N231" s="1" t="s">
        <v>296</v>
      </c>
      <c r="O231" s="1">
        <v>85206</v>
      </c>
      <c r="AB231" s="3"/>
      <c r="AC231" s="3"/>
      <c r="BA231" s="1">
        <f t="shared" si="19"/>
        <v>0</v>
      </c>
      <c r="DV231" s="1">
        <f t="shared" si="20"/>
        <v>0</v>
      </c>
      <c r="EV231" s="1">
        <f t="shared" si="17"/>
        <v>0</v>
      </c>
      <c r="FR231" s="1">
        <f t="shared" si="18"/>
        <v>0</v>
      </c>
    </row>
    <row r="232" spans="1:174" s="1" customFormat="1" x14ac:dyDescent="0.25">
      <c r="A232" s="8"/>
      <c r="B232" s="2"/>
      <c r="C232" s="2">
        <v>45274</v>
      </c>
      <c r="D232" s="2"/>
      <c r="G232" s="1" t="s">
        <v>3158</v>
      </c>
      <c r="H232" s="1" t="s">
        <v>5792</v>
      </c>
      <c r="I232" s="1" t="s">
        <v>2451</v>
      </c>
      <c r="J232" s="1" t="s">
        <v>5798</v>
      </c>
      <c r="K232" s="4" t="s">
        <v>5801</v>
      </c>
      <c r="L232" s="1" t="s">
        <v>5800</v>
      </c>
      <c r="M232" s="1" t="s">
        <v>488</v>
      </c>
      <c r="N232" s="1" t="s">
        <v>296</v>
      </c>
      <c r="O232" s="1">
        <v>85206</v>
      </c>
      <c r="AB232" s="3"/>
      <c r="AC232" s="3"/>
      <c r="DV232" s="1">
        <f t="shared" si="20"/>
        <v>0</v>
      </c>
      <c r="EV232" s="1">
        <f t="shared" si="17"/>
        <v>0</v>
      </c>
      <c r="FR232" s="1">
        <f t="shared" si="18"/>
        <v>0</v>
      </c>
    </row>
    <row r="233" spans="1:174" s="1" customFormat="1" x14ac:dyDescent="0.25">
      <c r="A233" s="8"/>
      <c r="B233" s="2"/>
      <c r="C233" s="2">
        <v>45232</v>
      </c>
      <c r="D233" s="2"/>
      <c r="G233" s="1" t="s">
        <v>3158</v>
      </c>
      <c r="H233" s="1" t="s">
        <v>5738</v>
      </c>
      <c r="I233" s="1" t="s">
        <v>5739</v>
      </c>
      <c r="J233" s="1" t="s">
        <v>5740</v>
      </c>
      <c r="K233" s="18"/>
      <c r="L233" s="1" t="s">
        <v>5741</v>
      </c>
      <c r="M233" s="1" t="s">
        <v>488</v>
      </c>
      <c r="N233" s="1" t="s">
        <v>296</v>
      </c>
      <c r="O233" s="1">
        <v>85209</v>
      </c>
      <c r="AA233" s="1" t="s">
        <v>5004</v>
      </c>
      <c r="AB233" s="3"/>
      <c r="AC233" s="3"/>
      <c r="AR233" s="1" t="s">
        <v>3162</v>
      </c>
      <c r="BA233" s="1">
        <f t="shared" ref="BA233:BA241" si="21">COUNTA(AE233:AZ233)</f>
        <v>1</v>
      </c>
      <c r="DV233" s="1">
        <f t="shared" si="20"/>
        <v>0</v>
      </c>
      <c r="DW233" s="1" t="s">
        <v>481</v>
      </c>
      <c r="EV233" s="1">
        <f t="shared" si="17"/>
        <v>1</v>
      </c>
      <c r="FR233" s="1">
        <f t="shared" si="18"/>
        <v>0</v>
      </c>
    </row>
    <row r="234" spans="1:174" s="1" customFormat="1" x14ac:dyDescent="0.25">
      <c r="A234" s="8"/>
      <c r="B234" s="2"/>
      <c r="C234" s="2">
        <v>45232</v>
      </c>
      <c r="D234" s="2"/>
      <c r="G234" s="1" t="s">
        <v>481</v>
      </c>
      <c r="H234" s="1" t="s">
        <v>5738</v>
      </c>
      <c r="I234" s="1" t="s">
        <v>5004</v>
      </c>
      <c r="J234" s="1" t="s">
        <v>5740</v>
      </c>
      <c r="K234" s="4" t="s">
        <v>5742</v>
      </c>
      <c r="L234" s="1" t="s">
        <v>5741</v>
      </c>
      <c r="M234" s="1" t="s">
        <v>488</v>
      </c>
      <c r="N234" s="1" t="s">
        <v>296</v>
      </c>
      <c r="O234" s="1">
        <v>85209</v>
      </c>
      <c r="AA234" s="1" t="s">
        <v>5739</v>
      </c>
      <c r="AB234" s="3"/>
      <c r="AC234" s="3"/>
      <c r="AR234" s="1" t="s">
        <v>3162</v>
      </c>
      <c r="BA234" s="1">
        <f t="shared" si="21"/>
        <v>1</v>
      </c>
      <c r="DV234" s="1">
        <f t="shared" si="20"/>
        <v>0</v>
      </c>
      <c r="DW234" s="1" t="s">
        <v>481</v>
      </c>
      <c r="EV234" s="1">
        <f t="shared" si="17"/>
        <v>1</v>
      </c>
      <c r="FR234" s="1">
        <f t="shared" si="18"/>
        <v>0</v>
      </c>
    </row>
    <row r="235" spans="1:174" s="1" customFormat="1" x14ac:dyDescent="0.25">
      <c r="A235" s="8"/>
      <c r="B235" s="2"/>
      <c r="C235" s="2">
        <v>45288</v>
      </c>
      <c r="D235" s="2"/>
      <c r="E235" s="2"/>
      <c r="G235" s="1" t="s">
        <v>481</v>
      </c>
      <c r="H235" s="1" t="s">
        <v>1755</v>
      </c>
      <c r="I235" s="1" t="s">
        <v>2008</v>
      </c>
      <c r="J235" s="1" t="s">
        <v>5267</v>
      </c>
      <c r="K235" s="4" t="s">
        <v>5266</v>
      </c>
      <c r="L235" s="1" t="s">
        <v>5268</v>
      </c>
      <c r="M235" s="1" t="s">
        <v>488</v>
      </c>
      <c r="N235" s="1" t="s">
        <v>296</v>
      </c>
      <c r="O235" s="1">
        <v>85206</v>
      </c>
      <c r="AA235" s="1" t="s">
        <v>563</v>
      </c>
      <c r="AB235" s="3"/>
      <c r="AC235" s="3" t="s">
        <v>4712</v>
      </c>
      <c r="AN235" s="1" t="s">
        <v>3162</v>
      </c>
      <c r="AO235" s="1" t="s">
        <v>3162</v>
      </c>
      <c r="BA235" s="1">
        <f t="shared" si="21"/>
        <v>2</v>
      </c>
      <c r="DO235" s="1" t="s">
        <v>3162</v>
      </c>
      <c r="DV235" s="1">
        <f t="shared" si="20"/>
        <v>1</v>
      </c>
      <c r="EV235" s="1">
        <f t="shared" si="17"/>
        <v>0</v>
      </c>
      <c r="FR235" s="1">
        <f t="shared" si="18"/>
        <v>0</v>
      </c>
    </row>
    <row r="236" spans="1:174" s="1" customFormat="1" x14ac:dyDescent="0.25">
      <c r="B236" s="2"/>
      <c r="C236" s="2">
        <v>45288</v>
      </c>
      <c r="D236" s="2"/>
      <c r="E236" s="2"/>
      <c r="G236" s="1" t="s">
        <v>3158</v>
      </c>
      <c r="H236" s="1" t="s">
        <v>1755</v>
      </c>
      <c r="I236" s="1" t="s">
        <v>563</v>
      </c>
      <c r="J236" s="1" t="s">
        <v>5267</v>
      </c>
      <c r="K236" s="4" t="s">
        <v>5266</v>
      </c>
      <c r="L236" s="1" t="s">
        <v>5268</v>
      </c>
      <c r="M236" s="1" t="s">
        <v>488</v>
      </c>
      <c r="N236" s="1" t="s">
        <v>296</v>
      </c>
      <c r="O236" s="1">
        <v>85206</v>
      </c>
      <c r="AA236" s="1" t="s">
        <v>2008</v>
      </c>
      <c r="AB236" s="3"/>
      <c r="AC236" s="3" t="s">
        <v>4712</v>
      </c>
      <c r="BA236" s="1">
        <f t="shared" si="21"/>
        <v>0</v>
      </c>
      <c r="DO236" s="1" t="s">
        <v>3162</v>
      </c>
      <c r="DV236" s="1">
        <f t="shared" si="20"/>
        <v>1</v>
      </c>
      <c r="EV236" s="1">
        <f t="shared" si="17"/>
        <v>0</v>
      </c>
      <c r="FR236" s="1">
        <f t="shared" si="18"/>
        <v>0</v>
      </c>
    </row>
    <row r="237" spans="1:174" s="1" customFormat="1" x14ac:dyDescent="0.25">
      <c r="A237" s="1" t="s">
        <v>1058</v>
      </c>
      <c r="B237" s="2"/>
      <c r="C237" s="2">
        <v>45246</v>
      </c>
      <c r="D237" s="2"/>
      <c r="E237" s="1" t="s">
        <v>4712</v>
      </c>
      <c r="F237" s="1" t="s">
        <v>3161</v>
      </c>
      <c r="G237" s="1" t="s">
        <v>481</v>
      </c>
      <c r="H237" s="1" t="s">
        <v>2445</v>
      </c>
      <c r="I237" s="1" t="s">
        <v>3048</v>
      </c>
      <c r="J237" s="1" t="s">
        <v>3049</v>
      </c>
      <c r="K237" s="18"/>
      <c r="L237" s="1" t="s">
        <v>3050</v>
      </c>
      <c r="M237" s="1" t="s">
        <v>3051</v>
      </c>
      <c r="N237" s="1" t="s">
        <v>3052</v>
      </c>
      <c r="O237" s="1">
        <v>99507</v>
      </c>
      <c r="W237" s="1" t="s">
        <v>297</v>
      </c>
      <c r="AA237" s="2" t="s">
        <v>2676</v>
      </c>
      <c r="AB237" s="3" t="s">
        <v>3161</v>
      </c>
      <c r="AC237" s="3" t="s">
        <v>4712</v>
      </c>
      <c r="AF237" s="1" t="s">
        <v>481</v>
      </c>
      <c r="AH237" s="1" t="s">
        <v>481</v>
      </c>
      <c r="AI237" s="1" t="s">
        <v>481</v>
      </c>
      <c r="AK237" s="1" t="s">
        <v>481</v>
      </c>
      <c r="AL237" s="1" t="s">
        <v>481</v>
      </c>
      <c r="AM237" s="1" t="s">
        <v>481</v>
      </c>
      <c r="AN237" s="1" t="s">
        <v>481</v>
      </c>
      <c r="AO237" s="1" t="s">
        <v>481</v>
      </c>
      <c r="AS237" s="1" t="s">
        <v>481</v>
      </c>
      <c r="AU237" s="1" t="s">
        <v>481</v>
      </c>
      <c r="AV237" s="1" t="s">
        <v>481</v>
      </c>
      <c r="BA237" s="1">
        <f t="shared" si="21"/>
        <v>11</v>
      </c>
      <c r="DC237" s="1" t="s">
        <v>481</v>
      </c>
      <c r="DF237" s="1" t="s">
        <v>481</v>
      </c>
      <c r="DH237" s="1" t="s">
        <v>481</v>
      </c>
      <c r="DJ237" s="1" t="s">
        <v>481</v>
      </c>
      <c r="DO237" s="1" t="s">
        <v>481</v>
      </c>
      <c r="DV237" s="1">
        <f t="shared" si="20"/>
        <v>5</v>
      </c>
      <c r="DY237" s="1" t="s">
        <v>3158</v>
      </c>
      <c r="EV237" s="1">
        <f t="shared" si="17"/>
        <v>1</v>
      </c>
      <c r="FR237" s="1">
        <f t="shared" ref="FR237" si="22">COUNTA(EW237:FQ237)</f>
        <v>0</v>
      </c>
    </row>
    <row r="238" spans="1:174" s="1" customFormat="1" x14ac:dyDescent="0.25">
      <c r="A238" s="1" t="s">
        <v>1058</v>
      </c>
      <c r="B238" s="2"/>
      <c r="C238" s="2">
        <v>45232</v>
      </c>
      <c r="D238" s="2"/>
      <c r="E238" s="1" t="s">
        <v>297</v>
      </c>
      <c r="F238" s="1" t="s">
        <v>3162</v>
      </c>
      <c r="G238" s="1" t="s">
        <v>3158</v>
      </c>
      <c r="H238" s="1" t="s">
        <v>2155</v>
      </c>
      <c r="I238" s="1" t="s">
        <v>2156</v>
      </c>
      <c r="J238" s="1" t="s">
        <v>5281</v>
      </c>
      <c r="K238" s="18"/>
      <c r="L238" s="1" t="s">
        <v>5418</v>
      </c>
      <c r="M238" s="1" t="s">
        <v>5419</v>
      </c>
      <c r="N238" s="1" t="s">
        <v>296</v>
      </c>
      <c r="O238" s="1">
        <v>86301</v>
      </c>
      <c r="P238" s="8"/>
      <c r="Q238" s="8"/>
      <c r="Y238" s="1" t="s">
        <v>3196</v>
      </c>
      <c r="Z238" s="1" t="s">
        <v>3189</v>
      </c>
      <c r="AA238" s="2" t="s">
        <v>3073</v>
      </c>
      <c r="AB238" s="3"/>
      <c r="AC238" s="3"/>
      <c r="AP238" s="1" t="s">
        <v>3158</v>
      </c>
      <c r="BA238" s="1">
        <f t="shared" si="21"/>
        <v>1</v>
      </c>
      <c r="CZ238" s="1" t="s">
        <v>3158</v>
      </c>
      <c r="DV238" s="1">
        <f t="shared" si="20"/>
        <v>1</v>
      </c>
      <c r="DW238" s="1" t="s">
        <v>481</v>
      </c>
      <c r="EV238" s="1">
        <f t="shared" ref="EV238:EV249" si="23">COUNTA(DW238:EU238)</f>
        <v>1</v>
      </c>
      <c r="FR238" s="1">
        <f t="shared" ref="FR238:FR249" si="24">COUNTA(EW238:FQ238)</f>
        <v>0</v>
      </c>
    </row>
    <row r="239" spans="1:174" s="1" customFormat="1" x14ac:dyDescent="0.25">
      <c r="B239" s="2"/>
      <c r="C239" s="2">
        <v>45239</v>
      </c>
      <c r="D239" s="2"/>
      <c r="G239" s="1" t="s">
        <v>3158</v>
      </c>
      <c r="H239" s="1" t="s">
        <v>4176</v>
      </c>
      <c r="I239" s="1" t="s">
        <v>4177</v>
      </c>
      <c r="J239" s="1" t="s">
        <v>5748</v>
      </c>
      <c r="K239" s="4" t="s">
        <v>5749</v>
      </c>
      <c r="L239" s="1" t="s">
        <v>4179</v>
      </c>
      <c r="M239" s="1" t="s">
        <v>488</v>
      </c>
      <c r="N239" s="1" t="s">
        <v>296</v>
      </c>
      <c r="O239" s="1">
        <v>85209</v>
      </c>
      <c r="P239" s="1" t="s">
        <v>4213</v>
      </c>
      <c r="AA239" s="2"/>
      <c r="AB239" s="3"/>
      <c r="AC239" s="3"/>
      <c r="AD239" s="1" t="s">
        <v>2388</v>
      </c>
      <c r="BA239" s="1">
        <f t="shared" si="21"/>
        <v>0</v>
      </c>
      <c r="DV239" s="1">
        <f t="shared" si="20"/>
        <v>0</v>
      </c>
      <c r="DX239" s="1" t="s">
        <v>481</v>
      </c>
      <c r="EV239" s="1">
        <f t="shared" si="23"/>
        <v>1</v>
      </c>
      <c r="FR239" s="1">
        <f t="shared" si="24"/>
        <v>0</v>
      </c>
    </row>
    <row r="240" spans="1:174" s="1" customFormat="1" x14ac:dyDescent="0.25">
      <c r="A240" s="8"/>
      <c r="B240" s="2"/>
      <c r="C240" s="2">
        <v>45295</v>
      </c>
      <c r="D240" s="2"/>
      <c r="F240" s="1" t="s">
        <v>3161</v>
      </c>
      <c r="G240" s="1" t="s">
        <v>481</v>
      </c>
      <c r="H240" s="1" t="s">
        <v>641</v>
      </c>
      <c r="I240" s="1" t="s">
        <v>299</v>
      </c>
      <c r="J240" s="1" t="s">
        <v>642</v>
      </c>
      <c r="K240" s="18" t="s">
        <v>643</v>
      </c>
      <c r="L240" s="1" t="s">
        <v>5659</v>
      </c>
      <c r="M240" s="1" t="s">
        <v>4966</v>
      </c>
      <c r="N240" s="1" t="s">
        <v>615</v>
      </c>
      <c r="O240" s="1">
        <v>49423</v>
      </c>
      <c r="P240" s="1" t="s">
        <v>4213</v>
      </c>
      <c r="AA240" s="1" t="s">
        <v>4578</v>
      </c>
      <c r="AB240" s="3"/>
      <c r="AC240" s="3"/>
      <c r="AM240" s="1" t="s">
        <v>481</v>
      </c>
      <c r="AN240" s="1" t="s">
        <v>481</v>
      </c>
      <c r="AO240" s="1" t="s">
        <v>481</v>
      </c>
      <c r="AP240" s="1" t="s">
        <v>481</v>
      </c>
      <c r="AR240" s="1" t="s">
        <v>481</v>
      </c>
      <c r="AS240" s="1" t="s">
        <v>481</v>
      </c>
      <c r="AT240" s="1" t="s">
        <v>481</v>
      </c>
      <c r="AU240" s="1" t="s">
        <v>481</v>
      </c>
      <c r="AX240" s="1" t="s">
        <v>481</v>
      </c>
      <c r="AY240" s="1" t="s">
        <v>481</v>
      </c>
      <c r="BA240" s="1">
        <f t="shared" si="21"/>
        <v>10</v>
      </c>
      <c r="DH240" s="1" t="s">
        <v>3162</v>
      </c>
      <c r="DI240" s="1" t="s">
        <v>481</v>
      </c>
      <c r="DK240" s="1" t="s">
        <v>481</v>
      </c>
      <c r="DL240" s="1" t="s">
        <v>481</v>
      </c>
      <c r="DN240" s="1" t="s">
        <v>3158</v>
      </c>
      <c r="DO240" s="1" t="s">
        <v>481</v>
      </c>
      <c r="DV240" s="1">
        <f t="shared" ref="DV240:DV247" si="25">COUNTA(CY240:DU240)</f>
        <v>6</v>
      </c>
      <c r="EV240" s="1">
        <f t="shared" si="23"/>
        <v>0</v>
      </c>
      <c r="FR240" s="1">
        <f t="shared" si="24"/>
        <v>0</v>
      </c>
    </row>
    <row r="241" spans="1:174" s="1" customFormat="1" x14ac:dyDescent="0.25">
      <c r="A241" s="8"/>
      <c r="B241" s="2"/>
      <c r="C241" s="2">
        <v>45295</v>
      </c>
      <c r="D241" s="2"/>
      <c r="F241" s="1" t="s">
        <v>3161</v>
      </c>
      <c r="G241" s="1" t="s">
        <v>3158</v>
      </c>
      <c r="H241" s="1" t="s">
        <v>641</v>
      </c>
      <c r="I241" s="1" t="s">
        <v>4578</v>
      </c>
      <c r="J241" s="1" t="s">
        <v>642</v>
      </c>
      <c r="K241" s="18" t="s">
        <v>643</v>
      </c>
      <c r="L241" s="1" t="s">
        <v>5659</v>
      </c>
      <c r="M241" s="1" t="s">
        <v>4966</v>
      </c>
      <c r="N241" s="1" t="s">
        <v>615</v>
      </c>
      <c r="O241" s="1">
        <v>49423</v>
      </c>
      <c r="P241" s="1" t="s">
        <v>4712</v>
      </c>
      <c r="AA241" s="1" t="s">
        <v>299</v>
      </c>
      <c r="AB241" s="3"/>
      <c r="AC241" s="3"/>
      <c r="AM241" s="1" t="s">
        <v>481</v>
      </c>
      <c r="AN241" s="1" t="s">
        <v>481</v>
      </c>
      <c r="AO241" s="1" t="s">
        <v>481</v>
      </c>
      <c r="AP241" s="1" t="s">
        <v>481</v>
      </c>
      <c r="AR241" s="1" t="s">
        <v>481</v>
      </c>
      <c r="AS241" s="1" t="s">
        <v>481</v>
      </c>
      <c r="AT241" s="1" t="s">
        <v>3158</v>
      </c>
      <c r="AU241" s="1" t="s">
        <v>481</v>
      </c>
      <c r="AX241" s="1" t="s">
        <v>481</v>
      </c>
      <c r="AY241" s="1" t="s">
        <v>481</v>
      </c>
      <c r="BA241" s="1">
        <f t="shared" si="21"/>
        <v>10</v>
      </c>
      <c r="DH241" s="1" t="s">
        <v>3162</v>
      </c>
      <c r="DI241" s="1" t="s">
        <v>481</v>
      </c>
      <c r="DK241" s="1" t="s">
        <v>481</v>
      </c>
      <c r="DL241" s="1" t="s">
        <v>481</v>
      </c>
      <c r="DN241" s="1" t="s">
        <v>3158</v>
      </c>
      <c r="DO241" s="1" t="s">
        <v>481</v>
      </c>
      <c r="DV241" s="1">
        <f t="shared" si="25"/>
        <v>6</v>
      </c>
      <c r="EV241" s="1">
        <f t="shared" si="23"/>
        <v>0</v>
      </c>
      <c r="FR241" s="1">
        <f t="shared" si="24"/>
        <v>0</v>
      </c>
    </row>
    <row r="242" spans="1:174" s="1" customFormat="1" x14ac:dyDescent="0.25">
      <c r="A242" s="8"/>
      <c r="B242" s="2"/>
      <c r="C242" s="2">
        <v>45246</v>
      </c>
      <c r="D242" s="2"/>
      <c r="G242" s="1" t="s">
        <v>481</v>
      </c>
      <c r="H242" s="1" t="s">
        <v>5773</v>
      </c>
      <c r="I242" s="1" t="s">
        <v>4309</v>
      </c>
      <c r="J242" s="1" t="s">
        <v>5774</v>
      </c>
      <c r="K242" s="4" t="s">
        <v>5775</v>
      </c>
      <c r="L242" s="1" t="s">
        <v>5776</v>
      </c>
      <c r="M242" s="1" t="s">
        <v>488</v>
      </c>
      <c r="N242" s="1" t="s">
        <v>296</v>
      </c>
      <c r="O242" s="1">
        <v>85209</v>
      </c>
      <c r="BB242" s="3"/>
      <c r="DV242" s="1">
        <f t="shared" si="25"/>
        <v>0</v>
      </c>
      <c r="DY242" s="1" t="s">
        <v>4712</v>
      </c>
      <c r="EV242" s="1">
        <f t="shared" si="23"/>
        <v>1</v>
      </c>
      <c r="FR242" s="1">
        <f t="shared" si="24"/>
        <v>0</v>
      </c>
    </row>
    <row r="243" spans="1:174" s="1" customFormat="1" x14ac:dyDescent="0.25">
      <c r="B243" s="2"/>
      <c r="C243" s="2">
        <v>45281</v>
      </c>
      <c r="D243" s="2"/>
      <c r="F243" s="1" t="s">
        <v>3161</v>
      </c>
      <c r="G243" s="1" t="s">
        <v>3158</v>
      </c>
      <c r="H243" s="1" t="s">
        <v>5021</v>
      </c>
      <c r="I243" s="1" t="s">
        <v>3665</v>
      </c>
      <c r="J243" s="1" t="s">
        <v>5616</v>
      </c>
      <c r="K243" s="18" t="s">
        <v>147</v>
      </c>
      <c r="L243" s="1" t="s">
        <v>5615</v>
      </c>
      <c r="M243" s="1" t="s">
        <v>3920</v>
      </c>
      <c r="N243" s="1" t="s">
        <v>296</v>
      </c>
      <c r="O243" s="1">
        <v>85268</v>
      </c>
      <c r="P243" s="1" t="s">
        <v>4213</v>
      </c>
      <c r="R243" s="1">
        <v>0</v>
      </c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1">
        <f t="shared" ref="BA243:BA247" si="26">COUNTA(AE243:AZ243)</f>
        <v>0</v>
      </c>
      <c r="BB243" s="3"/>
      <c r="DF243" s="1" t="s">
        <v>481</v>
      </c>
      <c r="DG243" s="1" t="s">
        <v>481</v>
      </c>
      <c r="DJ243" s="1" t="s">
        <v>481</v>
      </c>
      <c r="DK243" s="1" t="s">
        <v>481</v>
      </c>
      <c r="DN243" s="1" t="s">
        <v>481</v>
      </c>
      <c r="DV243" s="1">
        <f t="shared" si="25"/>
        <v>5</v>
      </c>
      <c r="EV243" s="1">
        <f t="shared" si="23"/>
        <v>0</v>
      </c>
      <c r="FR243" s="1">
        <f t="shared" si="24"/>
        <v>0</v>
      </c>
    </row>
    <row r="244" spans="1:174" s="1" customFormat="1" x14ac:dyDescent="0.25">
      <c r="B244" s="2"/>
      <c r="C244" s="2">
        <v>45281</v>
      </c>
      <c r="D244" s="2"/>
      <c r="F244" s="1" t="s">
        <v>3161</v>
      </c>
      <c r="G244" s="1" t="s">
        <v>481</v>
      </c>
      <c r="H244" s="1" t="s">
        <v>5021</v>
      </c>
      <c r="I244" s="1" t="s">
        <v>5022</v>
      </c>
      <c r="J244" s="1" t="s">
        <v>5616</v>
      </c>
      <c r="K244" s="18" t="s">
        <v>147</v>
      </c>
      <c r="L244" s="1" t="s">
        <v>5615</v>
      </c>
      <c r="M244" s="1" t="s">
        <v>3920</v>
      </c>
      <c r="N244" s="1" t="s">
        <v>296</v>
      </c>
      <c r="O244" s="1">
        <v>85268</v>
      </c>
      <c r="P244" s="1" t="s">
        <v>4712</v>
      </c>
      <c r="R244" s="1">
        <v>0</v>
      </c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1">
        <f t="shared" si="26"/>
        <v>0</v>
      </c>
      <c r="BB244" s="3"/>
      <c r="DF244" s="1" t="s">
        <v>481</v>
      </c>
      <c r="DG244" s="1" t="s">
        <v>481</v>
      </c>
      <c r="DJ244" s="1" t="s">
        <v>481</v>
      </c>
      <c r="DK244" s="1" t="s">
        <v>481</v>
      </c>
      <c r="DN244" s="1" t="s">
        <v>481</v>
      </c>
      <c r="DV244" s="1">
        <f t="shared" si="25"/>
        <v>5</v>
      </c>
      <c r="EV244" s="1">
        <f t="shared" si="23"/>
        <v>0</v>
      </c>
      <c r="FR244" s="1">
        <f t="shared" si="24"/>
        <v>0</v>
      </c>
    </row>
    <row r="245" spans="1:174" s="1" customFormat="1" x14ac:dyDescent="0.25">
      <c r="B245" s="2"/>
      <c r="C245" s="2">
        <v>45232</v>
      </c>
      <c r="D245" s="2"/>
      <c r="G245" s="1" t="s">
        <v>481</v>
      </c>
      <c r="H245" s="1" t="s">
        <v>5722</v>
      </c>
      <c r="I245" s="1" t="s">
        <v>5723</v>
      </c>
      <c r="J245" s="1" t="s">
        <v>5724</v>
      </c>
      <c r="K245" s="4" t="s">
        <v>5726</v>
      </c>
      <c r="L245" s="1" t="s">
        <v>5731</v>
      </c>
      <c r="M245" s="1" t="s">
        <v>5725</v>
      </c>
      <c r="N245" s="1" t="s">
        <v>1299</v>
      </c>
      <c r="O245" s="1">
        <v>43551</v>
      </c>
      <c r="AA245" s="1" t="s">
        <v>5727</v>
      </c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T245" s="2"/>
      <c r="AU245" s="2"/>
      <c r="AV245" s="2"/>
      <c r="AW245" s="2"/>
      <c r="AX245" s="2"/>
      <c r="AY245" s="2"/>
      <c r="AZ245" s="2"/>
      <c r="BA245" s="1">
        <f t="shared" si="26"/>
        <v>0</v>
      </c>
      <c r="BB245" s="3"/>
      <c r="DV245" s="1">
        <f t="shared" si="25"/>
        <v>0</v>
      </c>
      <c r="DW245" s="1" t="s">
        <v>481</v>
      </c>
      <c r="DX245" s="1" t="s">
        <v>481</v>
      </c>
      <c r="DY245" s="1" t="s">
        <v>481</v>
      </c>
      <c r="DZ245" s="1" t="s">
        <v>481</v>
      </c>
      <c r="EV245" s="1">
        <f t="shared" si="23"/>
        <v>4</v>
      </c>
      <c r="FR245" s="1">
        <f t="shared" si="24"/>
        <v>0</v>
      </c>
    </row>
    <row r="246" spans="1:174" s="1" customFormat="1" x14ac:dyDescent="0.25">
      <c r="B246" s="2"/>
      <c r="C246" s="2">
        <v>45274</v>
      </c>
      <c r="D246" s="2"/>
      <c r="G246" s="1" t="s">
        <v>3158</v>
      </c>
      <c r="H246" s="1" t="s">
        <v>5788</v>
      </c>
      <c r="I246" s="1" t="s">
        <v>2756</v>
      </c>
      <c r="J246" s="1" t="s">
        <v>5789</v>
      </c>
      <c r="K246" s="4" t="s">
        <v>5790</v>
      </c>
      <c r="L246" s="1" t="s">
        <v>5791</v>
      </c>
      <c r="M246" s="1" t="s">
        <v>488</v>
      </c>
      <c r="N246" s="1" t="s">
        <v>296</v>
      </c>
      <c r="O246" s="1">
        <v>85206</v>
      </c>
      <c r="AA246" s="1" t="s">
        <v>5503</v>
      </c>
      <c r="AB246" s="3"/>
      <c r="AC246" s="3"/>
      <c r="BA246" s="1">
        <f t="shared" si="26"/>
        <v>0</v>
      </c>
      <c r="DV246" s="1">
        <f t="shared" si="25"/>
        <v>0</v>
      </c>
      <c r="EB246" s="1" t="s">
        <v>481</v>
      </c>
      <c r="EV246" s="1">
        <f t="shared" si="23"/>
        <v>1</v>
      </c>
      <c r="FR246" s="1">
        <f t="shared" si="24"/>
        <v>0</v>
      </c>
    </row>
    <row r="247" spans="1:174" s="1" customFormat="1" x14ac:dyDescent="0.25">
      <c r="B247" s="2"/>
      <c r="C247" s="2">
        <v>45344</v>
      </c>
      <c r="D247" s="2"/>
      <c r="F247" s="1" t="s">
        <v>3161</v>
      </c>
      <c r="G247" s="1" t="s">
        <v>3158</v>
      </c>
      <c r="H247" s="1" t="s">
        <v>4489</v>
      </c>
      <c r="I247" s="1" t="s">
        <v>4490</v>
      </c>
      <c r="J247" s="1" t="s">
        <v>4163</v>
      </c>
      <c r="K247" s="18" t="s">
        <v>4162</v>
      </c>
      <c r="L247" s="1" t="s">
        <v>4917</v>
      </c>
      <c r="M247" s="1" t="s">
        <v>3192</v>
      </c>
      <c r="N247" s="1" t="s">
        <v>296</v>
      </c>
      <c r="O247" s="1">
        <v>85218</v>
      </c>
      <c r="P247" s="1" t="s">
        <v>4213</v>
      </c>
      <c r="R247" s="1">
        <v>1</v>
      </c>
      <c r="S247" s="1" t="s">
        <v>5193</v>
      </c>
      <c r="V247" s="1" t="s">
        <v>694</v>
      </c>
      <c r="AA247" s="2" t="s">
        <v>2886</v>
      </c>
      <c r="AB247" s="3"/>
      <c r="AC247" s="3" t="s">
        <v>4712</v>
      </c>
      <c r="AD247" s="1" t="s">
        <v>2564</v>
      </c>
      <c r="AF247" s="1" t="s">
        <v>481</v>
      </c>
      <c r="AH247" s="1" t="s">
        <v>481</v>
      </c>
      <c r="AI247" s="1" t="s">
        <v>481</v>
      </c>
      <c r="AJ247" s="1" t="s">
        <v>481</v>
      </c>
      <c r="AM247" s="1" t="s">
        <v>481</v>
      </c>
      <c r="AN247" s="1" t="s">
        <v>481</v>
      </c>
      <c r="AO247" s="1" t="s">
        <v>481</v>
      </c>
      <c r="AR247" s="1" t="s">
        <v>481</v>
      </c>
      <c r="AS247" s="1" t="s">
        <v>481</v>
      </c>
      <c r="AT247" s="1" t="s">
        <v>481</v>
      </c>
      <c r="AU247" s="1" t="s">
        <v>481</v>
      </c>
      <c r="AV247" s="1" t="s">
        <v>481</v>
      </c>
      <c r="AW247" s="1" t="s">
        <v>481</v>
      </c>
      <c r="AX247" s="1" t="s">
        <v>481</v>
      </c>
      <c r="AY247" s="1" t="s">
        <v>3158</v>
      </c>
      <c r="AZ247" s="1" t="s">
        <v>481</v>
      </c>
      <c r="BA247" s="1">
        <f t="shared" si="26"/>
        <v>16</v>
      </c>
      <c r="DI247" s="1" t="s">
        <v>481</v>
      </c>
      <c r="DJ247" s="1" t="s">
        <v>481</v>
      </c>
      <c r="DO247" s="1" t="s">
        <v>481</v>
      </c>
      <c r="DV247" s="1">
        <f t="shared" si="25"/>
        <v>3</v>
      </c>
      <c r="EV247" s="1">
        <f t="shared" si="23"/>
        <v>0</v>
      </c>
      <c r="FR247" s="1">
        <f t="shared" si="24"/>
        <v>0</v>
      </c>
    </row>
    <row r="248" spans="1:174" s="1" customFormat="1" x14ac:dyDescent="0.25">
      <c r="A248" s="29"/>
      <c r="B248" s="2"/>
      <c r="C248" s="2"/>
      <c r="D248" s="2"/>
      <c r="E248" s="2"/>
      <c r="G248" s="1" t="s">
        <v>481</v>
      </c>
      <c r="H248" s="1" t="s">
        <v>5858</v>
      </c>
      <c r="I248" s="1" t="s">
        <v>5663</v>
      </c>
      <c r="J248" s="1" t="s">
        <v>5859</v>
      </c>
      <c r="K248" s="4" t="s">
        <v>5866</v>
      </c>
      <c r="AA248" s="1" t="s">
        <v>5665</v>
      </c>
      <c r="AB248" s="3"/>
      <c r="AC248" s="3"/>
      <c r="DI248" s="1" t="s">
        <v>3162</v>
      </c>
      <c r="EV248" s="1">
        <f t="shared" si="23"/>
        <v>0</v>
      </c>
      <c r="FR248" s="1">
        <f t="shared" si="24"/>
        <v>0</v>
      </c>
    </row>
    <row r="249" spans="1:174" s="1" customFormat="1" x14ac:dyDescent="0.25">
      <c r="A249" s="29"/>
      <c r="B249" s="2"/>
      <c r="C249" s="2"/>
      <c r="D249" s="2"/>
      <c r="E249" s="2"/>
      <c r="G249" s="1" t="s">
        <v>3158</v>
      </c>
      <c r="H249" s="1" t="s">
        <v>5857</v>
      </c>
      <c r="I249" s="1" t="s">
        <v>5664</v>
      </c>
      <c r="J249" s="1" t="s">
        <v>5864</v>
      </c>
      <c r="K249" s="4" t="s">
        <v>5865</v>
      </c>
      <c r="AA249" s="1" t="s">
        <v>5662</v>
      </c>
      <c r="AB249" s="3"/>
      <c r="AC249" s="3"/>
      <c r="DI249" s="1" t="s">
        <v>3162</v>
      </c>
      <c r="EV249" s="1">
        <f t="shared" si="23"/>
        <v>0</v>
      </c>
      <c r="FR249" s="1">
        <f t="shared" si="24"/>
        <v>0</v>
      </c>
    </row>
    <row r="250" spans="1:174" s="1" customFormat="1" x14ac:dyDescent="0.25">
      <c r="A250" s="8"/>
      <c r="B250" s="2"/>
      <c r="C250" s="2"/>
      <c r="D250" s="2"/>
      <c r="E250" s="2"/>
      <c r="G250" s="1" t="s">
        <v>3158</v>
      </c>
      <c r="H250" s="1" t="s">
        <v>5635</v>
      </c>
      <c r="I250" s="1" t="s">
        <v>3939</v>
      </c>
      <c r="K250" s="18"/>
      <c r="AA250" s="2"/>
      <c r="AB250" s="3"/>
      <c r="AC250" s="3"/>
      <c r="BA250" s="1">
        <f>COUNTA(AE250:AZ250)</f>
        <v>0</v>
      </c>
      <c r="DG250" s="1" t="s">
        <v>3162</v>
      </c>
      <c r="DV250" s="1">
        <f>COUNTA(CY250:DU250)</f>
        <v>1</v>
      </c>
    </row>
    <row r="251" spans="1:174" s="1" customFormat="1" x14ac:dyDescent="0.25">
      <c r="B251" s="2"/>
      <c r="C251" s="2"/>
      <c r="D251" s="2"/>
      <c r="G251" s="1" t="s">
        <v>3158</v>
      </c>
      <c r="H251" s="1" t="s">
        <v>5755</v>
      </c>
      <c r="I251" s="1" t="s">
        <v>5781</v>
      </c>
      <c r="K251" s="18"/>
      <c r="AA251" s="1" t="s">
        <v>5756</v>
      </c>
      <c r="AB251" s="3"/>
      <c r="AC251" s="3"/>
      <c r="BA251" s="1">
        <f t="shared" ref="BA251:BA260" si="27">COUNTA(AE251:AZ251)</f>
        <v>0</v>
      </c>
      <c r="DV251" s="1">
        <f t="shared" ref="DV251:DV271" si="28">COUNTA(CY251:DU251)</f>
        <v>0</v>
      </c>
      <c r="DX251" s="1" t="s">
        <v>3162</v>
      </c>
    </row>
    <row r="252" spans="1:174" s="1" customFormat="1" x14ac:dyDescent="0.25">
      <c r="B252" s="2"/>
      <c r="C252" s="2"/>
      <c r="D252" s="2"/>
      <c r="G252" s="1" t="s">
        <v>3158</v>
      </c>
      <c r="H252" s="1" t="s">
        <v>5780</v>
      </c>
      <c r="I252" s="1" t="s">
        <v>563</v>
      </c>
      <c r="K252" s="18"/>
      <c r="AB252" s="3"/>
      <c r="AC252" s="3"/>
      <c r="BA252" s="1">
        <f t="shared" si="27"/>
        <v>0</v>
      </c>
      <c r="DV252" s="1">
        <f t="shared" si="28"/>
        <v>0</v>
      </c>
      <c r="DZ252" s="1" t="s">
        <v>3162</v>
      </c>
    </row>
    <row r="253" spans="1:174" s="1" customFormat="1" x14ac:dyDescent="0.25">
      <c r="A253" s="8"/>
      <c r="B253" s="2"/>
      <c r="C253" s="2"/>
      <c r="D253" s="2"/>
      <c r="F253" s="1" t="s">
        <v>3162</v>
      </c>
      <c r="G253" s="1" t="s">
        <v>3158</v>
      </c>
      <c r="H253" s="1" t="s">
        <v>431</v>
      </c>
      <c r="I253" s="1" t="s">
        <v>3159</v>
      </c>
      <c r="J253" s="1" t="s">
        <v>433</v>
      </c>
      <c r="K253" s="18" t="s">
        <v>432</v>
      </c>
      <c r="L253" s="1" t="s">
        <v>5568</v>
      </c>
      <c r="M253" s="1" t="s">
        <v>488</v>
      </c>
      <c r="N253" s="1" t="s">
        <v>296</v>
      </c>
      <c r="O253" s="1">
        <v>85209</v>
      </c>
      <c r="Y253" s="1" t="s">
        <v>3196</v>
      </c>
      <c r="Z253" s="1" t="s">
        <v>3161</v>
      </c>
      <c r="AA253" s="2" t="s">
        <v>5754</v>
      </c>
      <c r="AB253" s="3" t="s">
        <v>3161</v>
      </c>
      <c r="AC253" s="3"/>
      <c r="AD253" s="1" t="s">
        <v>2564</v>
      </c>
      <c r="AF253" s="1" t="s">
        <v>481</v>
      </c>
      <c r="AJ253" s="1" t="s">
        <v>481</v>
      </c>
      <c r="AL253" s="1" t="s">
        <v>481</v>
      </c>
      <c r="AN253" s="1" t="s">
        <v>481</v>
      </c>
      <c r="AS253" s="1" t="s">
        <v>481</v>
      </c>
      <c r="AX253" s="1" t="s">
        <v>481</v>
      </c>
      <c r="BA253" s="1">
        <f t="shared" si="27"/>
        <v>6</v>
      </c>
      <c r="BD253" s="1" t="s">
        <v>4712</v>
      </c>
      <c r="BE253" s="1" t="s">
        <v>4712</v>
      </c>
      <c r="BF253" s="1" t="s">
        <v>4712</v>
      </c>
      <c r="BK253" s="1" t="s">
        <v>4712</v>
      </c>
      <c r="BL253" s="1" t="s">
        <v>4712</v>
      </c>
      <c r="BM253" s="1" t="s">
        <v>4712</v>
      </c>
      <c r="BP253" s="1" t="s">
        <v>4712</v>
      </c>
      <c r="DC253" s="1" t="s">
        <v>481</v>
      </c>
      <c r="DI253" s="1" t="s">
        <v>481</v>
      </c>
      <c r="DN253" s="1" t="s">
        <v>3158</v>
      </c>
      <c r="DV253" s="1">
        <f t="shared" si="28"/>
        <v>3</v>
      </c>
      <c r="DW253" s="1" t="s">
        <v>3162</v>
      </c>
      <c r="DX253" s="1" t="s">
        <v>3158</v>
      </c>
      <c r="EV253" s="1">
        <f>SUM(DW253:EU253)</f>
        <v>0</v>
      </c>
    </row>
    <row r="254" spans="1:174" s="1" customFormat="1" x14ac:dyDescent="0.25">
      <c r="B254" s="2"/>
      <c r="C254" s="2"/>
      <c r="D254" s="2"/>
      <c r="G254" s="1" t="s">
        <v>481</v>
      </c>
      <c r="H254" s="1" t="s">
        <v>5503</v>
      </c>
      <c r="I254" s="1" t="s">
        <v>4364</v>
      </c>
      <c r="K254" s="18"/>
      <c r="AA254" s="2"/>
      <c r="AB254" s="3"/>
      <c r="AC254" s="3"/>
      <c r="BA254" s="1">
        <f t="shared" si="27"/>
        <v>0</v>
      </c>
      <c r="DV254" s="1">
        <f t="shared" si="28"/>
        <v>0</v>
      </c>
      <c r="DY254" s="1" t="s">
        <v>3162</v>
      </c>
    </row>
    <row r="255" spans="1:174" s="1" customFormat="1" x14ac:dyDescent="0.25">
      <c r="B255" s="2"/>
      <c r="C255" s="2"/>
      <c r="D255" s="2"/>
      <c r="G255" s="1" t="s">
        <v>3158</v>
      </c>
      <c r="H255" s="1" t="s">
        <v>5778</v>
      </c>
      <c r="I255" s="1" t="s">
        <v>3951</v>
      </c>
      <c r="K255" s="18"/>
      <c r="AA255" s="2"/>
      <c r="AB255" s="3"/>
      <c r="AC255" s="3"/>
      <c r="BA255" s="1">
        <f t="shared" si="27"/>
        <v>0</v>
      </c>
      <c r="DV255" s="1">
        <f t="shared" si="28"/>
        <v>0</v>
      </c>
      <c r="DY255" s="1" t="s">
        <v>3162</v>
      </c>
    </row>
    <row r="256" spans="1:174" s="1" customFormat="1" x14ac:dyDescent="0.25">
      <c r="B256" s="2"/>
      <c r="C256" s="2"/>
      <c r="D256" s="2"/>
      <c r="G256" s="1" t="s">
        <v>3158</v>
      </c>
      <c r="H256" s="1" t="s">
        <v>4421</v>
      </c>
      <c r="I256" s="1" t="s">
        <v>398</v>
      </c>
      <c r="J256" s="1" t="s">
        <v>4423</v>
      </c>
      <c r="K256" s="18" t="s">
        <v>4422</v>
      </c>
      <c r="L256" s="1" t="s">
        <v>4424</v>
      </c>
      <c r="M256" s="1" t="s">
        <v>4425</v>
      </c>
      <c r="N256" s="1" t="s">
        <v>4426</v>
      </c>
      <c r="O256" s="1">
        <v>85243</v>
      </c>
      <c r="P256" s="1" t="s">
        <v>4712</v>
      </c>
      <c r="AA256" s="1" t="s">
        <v>5757</v>
      </c>
      <c r="AB256" s="3"/>
      <c r="AC256" s="3"/>
      <c r="AD256" s="1" t="s">
        <v>2568</v>
      </c>
      <c r="AH256" s="1" t="s">
        <v>3162</v>
      </c>
      <c r="BA256" s="1">
        <f t="shared" si="27"/>
        <v>1</v>
      </c>
      <c r="DV256" s="1">
        <f t="shared" si="28"/>
        <v>0</v>
      </c>
      <c r="DX256" s="1" t="s">
        <v>3162</v>
      </c>
      <c r="EV256" s="1">
        <f>SUM(DW256:EU256)</f>
        <v>0</v>
      </c>
    </row>
    <row r="257" spans="1:152" s="1" customFormat="1" x14ac:dyDescent="0.25">
      <c r="B257" s="2"/>
      <c r="C257" s="2"/>
      <c r="D257" s="2"/>
      <c r="G257" s="1" t="s">
        <v>3158</v>
      </c>
      <c r="H257" s="2" t="s">
        <v>5752</v>
      </c>
      <c r="I257" s="1" t="s">
        <v>5753</v>
      </c>
      <c r="K257" s="18"/>
      <c r="AA257" s="1" t="s">
        <v>1450</v>
      </c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T257" s="2"/>
      <c r="AU257" s="2"/>
      <c r="AV257" s="2"/>
      <c r="AW257" s="2"/>
      <c r="AX257" s="2"/>
      <c r="AY257" s="2"/>
      <c r="AZ257" s="2"/>
      <c r="BA257" s="1">
        <f t="shared" si="27"/>
        <v>0</v>
      </c>
      <c r="BB257" s="3"/>
      <c r="DV257" s="1">
        <f t="shared" si="28"/>
        <v>0</v>
      </c>
      <c r="DW257" s="1" t="s">
        <v>3162</v>
      </c>
      <c r="EV257" s="1">
        <f>SUM(DW257:EU257)</f>
        <v>0</v>
      </c>
    </row>
    <row r="258" spans="1:152" s="1" customFormat="1" x14ac:dyDescent="0.25">
      <c r="A258" s="6"/>
      <c r="B258" s="2"/>
      <c r="C258" s="2"/>
      <c r="D258" s="2"/>
      <c r="G258" s="1" t="s">
        <v>481</v>
      </c>
      <c r="H258" s="1" t="s">
        <v>4662</v>
      </c>
      <c r="I258" s="1" t="s">
        <v>299</v>
      </c>
      <c r="J258" s="1" t="s">
        <v>3926</v>
      </c>
      <c r="K258" s="18" t="s">
        <v>2292</v>
      </c>
      <c r="L258" s="1" t="s">
        <v>5167</v>
      </c>
      <c r="M258" s="1" t="s">
        <v>488</v>
      </c>
      <c r="N258" s="1" t="s">
        <v>296</v>
      </c>
      <c r="O258" s="1">
        <v>85209</v>
      </c>
      <c r="P258" s="1" t="s">
        <v>4213</v>
      </c>
      <c r="AA258" s="2" t="s">
        <v>2370</v>
      </c>
      <c r="AB258" s="3"/>
      <c r="AC258" s="3" t="s">
        <v>4712</v>
      </c>
      <c r="AD258" s="1" t="s">
        <v>2564</v>
      </c>
      <c r="BA258" s="1">
        <f t="shared" si="27"/>
        <v>0</v>
      </c>
      <c r="CY258" s="1" t="s">
        <v>481</v>
      </c>
      <c r="DV258" s="1">
        <f t="shared" si="28"/>
        <v>1</v>
      </c>
      <c r="DW258" s="1" t="s">
        <v>3158</v>
      </c>
      <c r="EV258" s="1">
        <f>SUM(DW258:EU258)</f>
        <v>0</v>
      </c>
    </row>
    <row r="259" spans="1:152" s="1" customFormat="1" x14ac:dyDescent="0.25">
      <c r="B259" s="2"/>
      <c r="C259" s="2"/>
      <c r="D259" s="2"/>
      <c r="F259" s="1" t="s">
        <v>481</v>
      </c>
      <c r="G259" s="1" t="s">
        <v>3158</v>
      </c>
      <c r="H259" s="1" t="s">
        <v>1886</v>
      </c>
      <c r="I259" s="1" t="s">
        <v>5784</v>
      </c>
      <c r="K259" s="18"/>
      <c r="AA259" s="1" t="s">
        <v>5782</v>
      </c>
      <c r="AB259" s="3"/>
      <c r="AC259" s="3"/>
      <c r="BA259" s="1">
        <f t="shared" si="27"/>
        <v>0</v>
      </c>
      <c r="DV259" s="1">
        <f t="shared" si="28"/>
        <v>0</v>
      </c>
      <c r="DZ259" s="1" t="s">
        <v>3162</v>
      </c>
    </row>
    <row r="260" spans="1:152" s="1" customFormat="1" x14ac:dyDescent="0.25">
      <c r="A260" s="8"/>
      <c r="B260" s="2"/>
      <c r="C260" s="2"/>
      <c r="D260" s="2"/>
      <c r="G260" s="1" t="s">
        <v>481</v>
      </c>
      <c r="H260" s="1" t="s">
        <v>1450</v>
      </c>
      <c r="I260" s="1" t="s">
        <v>2728</v>
      </c>
      <c r="K260" s="18"/>
      <c r="AA260" s="2" t="s">
        <v>5752</v>
      </c>
      <c r="AB260" s="3"/>
      <c r="AC260" s="3"/>
      <c r="AI260" s="1" t="s">
        <v>3162</v>
      </c>
      <c r="AJ260" s="1" t="s">
        <v>3162</v>
      </c>
      <c r="AP260" s="1" t="s">
        <v>3162</v>
      </c>
      <c r="AT260" s="1" t="s">
        <v>3162</v>
      </c>
      <c r="BA260" s="1">
        <f t="shared" si="27"/>
        <v>4</v>
      </c>
      <c r="DV260" s="1">
        <f t="shared" si="28"/>
        <v>0</v>
      </c>
      <c r="DW260" s="1" t="s">
        <v>3162</v>
      </c>
      <c r="EV260" s="1">
        <f t="shared" ref="EV260:EV261" si="29">SUM(DW260:EU260)</f>
        <v>0</v>
      </c>
    </row>
    <row r="261" spans="1:152" s="1" customFormat="1" x14ac:dyDescent="0.25">
      <c r="B261" s="2"/>
      <c r="C261" s="2"/>
      <c r="D261" s="2"/>
      <c r="H261" s="1" t="s">
        <v>5751</v>
      </c>
      <c r="I261" s="1" t="s">
        <v>553</v>
      </c>
      <c r="K261" s="18"/>
      <c r="AA261" s="1" t="s">
        <v>3169</v>
      </c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T261" s="2"/>
      <c r="AU261" s="2"/>
      <c r="AV261" s="2"/>
      <c r="AW261" s="2"/>
      <c r="AX261" s="2"/>
      <c r="AY261" s="2"/>
      <c r="AZ261" s="2"/>
      <c r="BB261" s="3"/>
      <c r="DV261" s="1">
        <f t="shared" si="28"/>
        <v>0</v>
      </c>
      <c r="DW261" s="1" t="s">
        <v>3162</v>
      </c>
      <c r="EV261" s="1">
        <f t="shared" si="29"/>
        <v>0</v>
      </c>
    </row>
    <row r="262" spans="1:152" s="1" customFormat="1" x14ac:dyDescent="0.25">
      <c r="B262" s="2"/>
      <c r="C262" s="2"/>
      <c r="D262" s="2"/>
      <c r="G262" s="1" t="s">
        <v>3158</v>
      </c>
      <c r="H262" s="1" t="s">
        <v>5782</v>
      </c>
      <c r="I262" s="1" t="s">
        <v>5783</v>
      </c>
      <c r="K262" s="18"/>
      <c r="AA262" s="1" t="s">
        <v>1886</v>
      </c>
      <c r="AB262" s="3"/>
      <c r="AC262" s="3"/>
      <c r="BA262" s="1">
        <f t="shared" ref="BA262:BA271" si="30">COUNTA(AE262:AZ262)</f>
        <v>0</v>
      </c>
      <c r="DV262" s="1">
        <f t="shared" si="28"/>
        <v>0</v>
      </c>
      <c r="DZ262" s="1" t="s">
        <v>3162</v>
      </c>
    </row>
    <row r="263" spans="1:152" s="1" customFormat="1" x14ac:dyDescent="0.25">
      <c r="A263" s="6"/>
      <c r="B263" s="2"/>
      <c r="C263" s="2"/>
      <c r="D263" s="2"/>
      <c r="G263" s="1" t="s">
        <v>481</v>
      </c>
      <c r="H263" s="1" t="s">
        <v>1281</v>
      </c>
      <c r="I263" s="1" t="s">
        <v>106</v>
      </c>
      <c r="K263" s="18"/>
      <c r="AA263" s="1" t="s">
        <v>1282</v>
      </c>
      <c r="AB263" s="3"/>
      <c r="AC263" s="3"/>
      <c r="AL263" s="1" t="s">
        <v>3162</v>
      </c>
      <c r="AN263" s="1" t="s">
        <v>3162</v>
      </c>
      <c r="AO263" s="1" t="s">
        <v>3162</v>
      </c>
      <c r="AR263" s="1" t="s">
        <v>3162</v>
      </c>
      <c r="BA263" s="1">
        <f t="shared" si="30"/>
        <v>4</v>
      </c>
      <c r="DV263" s="1">
        <f t="shared" si="28"/>
        <v>0</v>
      </c>
      <c r="DZ263" s="1" t="s">
        <v>3162</v>
      </c>
      <c r="EV263" s="1">
        <f>SUM(DW263:EU263)</f>
        <v>0</v>
      </c>
    </row>
    <row r="264" spans="1:152" s="1" customFormat="1" x14ac:dyDescent="0.25">
      <c r="A264" s="6"/>
      <c r="B264" s="2"/>
      <c r="C264" s="2"/>
      <c r="D264" s="2"/>
      <c r="G264" s="1" t="s">
        <v>3158</v>
      </c>
      <c r="H264" s="1" t="s">
        <v>1281</v>
      </c>
      <c r="I264" s="1" t="s">
        <v>1282</v>
      </c>
      <c r="K264" s="18"/>
      <c r="AA264" s="1" t="s">
        <v>106</v>
      </c>
      <c r="AB264" s="3"/>
      <c r="AC264" s="3"/>
      <c r="AL264" s="1" t="s">
        <v>3162</v>
      </c>
      <c r="AN264" s="1" t="s">
        <v>3162</v>
      </c>
      <c r="AO264" s="1" t="s">
        <v>3162</v>
      </c>
      <c r="AR264" s="1" t="s">
        <v>3162</v>
      </c>
      <c r="BA264" s="1">
        <f t="shared" si="30"/>
        <v>4</v>
      </c>
      <c r="DV264" s="1">
        <f t="shared" si="28"/>
        <v>0</v>
      </c>
      <c r="DZ264" s="1" t="s">
        <v>3162</v>
      </c>
      <c r="EV264" s="1">
        <f>SUM(DW264:EU264)</f>
        <v>0</v>
      </c>
    </row>
    <row r="265" spans="1:152" s="1" customFormat="1" x14ac:dyDescent="0.25">
      <c r="B265" s="2"/>
      <c r="C265" s="2"/>
      <c r="D265" s="2"/>
      <c r="G265" s="1" t="s">
        <v>3158</v>
      </c>
      <c r="H265" s="1" t="s">
        <v>1228</v>
      </c>
      <c r="I265" s="1" t="s">
        <v>5460</v>
      </c>
      <c r="K265" s="18"/>
      <c r="AA265" s="1" t="s">
        <v>116</v>
      </c>
      <c r="AB265" s="3"/>
      <c r="AC265" s="3"/>
      <c r="AG265" s="1" t="s">
        <v>3162</v>
      </c>
      <c r="AO265" s="1" t="s">
        <v>3162</v>
      </c>
      <c r="AS265" s="1" t="s">
        <v>3162</v>
      </c>
      <c r="BA265" s="1">
        <f t="shared" si="30"/>
        <v>3</v>
      </c>
      <c r="CY265" s="1" t="s">
        <v>3162</v>
      </c>
      <c r="DC265" s="1" t="s">
        <v>3162</v>
      </c>
      <c r="DH265" s="1" t="s">
        <v>3162</v>
      </c>
      <c r="DV265" s="1">
        <f t="shared" si="28"/>
        <v>3</v>
      </c>
      <c r="DZ265" s="1" t="s">
        <v>3162</v>
      </c>
    </row>
    <row r="266" spans="1:152" s="1" customFormat="1" x14ac:dyDescent="0.25">
      <c r="B266" s="2"/>
      <c r="C266" s="2"/>
      <c r="D266" s="2"/>
      <c r="G266" s="1" t="s">
        <v>481</v>
      </c>
      <c r="H266" s="1" t="s">
        <v>1228</v>
      </c>
      <c r="I266" s="1" t="s">
        <v>116</v>
      </c>
      <c r="K266" s="18"/>
      <c r="AA266" s="1" t="s">
        <v>363</v>
      </c>
      <c r="AB266" s="3"/>
      <c r="AC266" s="3"/>
      <c r="AG266" s="1" t="s">
        <v>3162</v>
      </c>
      <c r="AO266" s="1" t="s">
        <v>3162</v>
      </c>
      <c r="AS266" s="1" t="s">
        <v>3162</v>
      </c>
      <c r="BA266" s="1">
        <f t="shared" si="30"/>
        <v>3</v>
      </c>
      <c r="CY266" s="1" t="s">
        <v>3162</v>
      </c>
      <c r="DC266" s="1" t="s">
        <v>3162</v>
      </c>
      <c r="DH266" s="1" t="s">
        <v>3162</v>
      </c>
      <c r="DV266" s="1">
        <f t="shared" si="28"/>
        <v>3</v>
      </c>
      <c r="DZ266" s="1" t="s">
        <v>3162</v>
      </c>
    </row>
    <row r="267" spans="1:152" s="1" customFormat="1" x14ac:dyDescent="0.25">
      <c r="B267" s="2"/>
      <c r="C267" s="2"/>
      <c r="D267" s="2"/>
      <c r="G267" s="1" t="s">
        <v>481</v>
      </c>
      <c r="H267" s="1" t="s">
        <v>5115</v>
      </c>
      <c r="I267" s="1" t="s">
        <v>299</v>
      </c>
      <c r="J267" s="1" t="s">
        <v>3331</v>
      </c>
      <c r="K267" s="18" t="s">
        <v>3333</v>
      </c>
      <c r="L267" s="1" t="s">
        <v>3332</v>
      </c>
      <c r="M267" s="1" t="s">
        <v>924</v>
      </c>
      <c r="N267" s="1" t="s">
        <v>296</v>
      </c>
      <c r="O267" s="1">
        <v>85266</v>
      </c>
      <c r="AA267" s="2" t="s">
        <v>431</v>
      </c>
      <c r="AB267" s="3"/>
      <c r="AC267" s="3"/>
      <c r="BA267" s="1">
        <f t="shared" si="30"/>
        <v>0</v>
      </c>
      <c r="DV267" s="1">
        <f t="shared" si="28"/>
        <v>0</v>
      </c>
      <c r="DW267" s="1" t="s">
        <v>3162</v>
      </c>
      <c r="DX267" s="1" t="s">
        <v>3162</v>
      </c>
      <c r="EV267" s="1">
        <f>SUM(DW267:EU267)</f>
        <v>0</v>
      </c>
    </row>
    <row r="268" spans="1:152" s="1" customFormat="1" x14ac:dyDescent="0.25">
      <c r="A268" s="6"/>
      <c r="B268" s="2"/>
      <c r="C268" s="2"/>
      <c r="D268" s="2"/>
      <c r="F268" s="1" t="s">
        <v>3161</v>
      </c>
      <c r="G268" s="1" t="s">
        <v>481</v>
      </c>
      <c r="H268" s="1" t="s">
        <v>912</v>
      </c>
      <c r="I268" s="1" t="s">
        <v>3178</v>
      </c>
      <c r="J268" s="1" t="s">
        <v>1188</v>
      </c>
      <c r="K268" s="18" t="s">
        <v>2140</v>
      </c>
      <c r="L268" s="1" t="s">
        <v>4312</v>
      </c>
      <c r="M268" s="1" t="s">
        <v>488</v>
      </c>
      <c r="N268" s="1" t="s">
        <v>296</v>
      </c>
      <c r="P268" s="1" t="s">
        <v>4213</v>
      </c>
      <c r="AA268" s="2" t="s">
        <v>5175</v>
      </c>
      <c r="BA268" s="1">
        <f t="shared" si="30"/>
        <v>0</v>
      </c>
      <c r="BB268" s="3"/>
      <c r="BC268" s="1" t="s">
        <v>2564</v>
      </c>
      <c r="DV268" s="1">
        <f t="shared" si="28"/>
        <v>0</v>
      </c>
      <c r="DY268" s="1" t="s">
        <v>3162</v>
      </c>
    </row>
    <row r="269" spans="1:152" s="1" customFormat="1" x14ac:dyDescent="0.25">
      <c r="B269" s="2"/>
      <c r="C269" s="2"/>
      <c r="D269" s="2"/>
      <c r="G269" s="1" t="s">
        <v>481</v>
      </c>
      <c r="H269" s="1" t="s">
        <v>6004</v>
      </c>
      <c r="I269" s="1" t="s">
        <v>1031</v>
      </c>
      <c r="K269" s="18" t="s">
        <v>6003</v>
      </c>
      <c r="AA269" s="2" t="s">
        <v>6005</v>
      </c>
      <c r="AB269" s="3"/>
      <c r="AC269" s="3"/>
      <c r="BA269" s="1">
        <f t="shared" si="30"/>
        <v>0</v>
      </c>
      <c r="DE269" s="1" t="s">
        <v>3162</v>
      </c>
      <c r="DF269" s="1" t="s">
        <v>3162</v>
      </c>
      <c r="DG269" s="1" t="s">
        <v>3162</v>
      </c>
      <c r="DH269" s="1" t="s">
        <v>3162</v>
      </c>
      <c r="DI269" s="1" t="s">
        <v>1447</v>
      </c>
      <c r="DJ269" s="1" t="s">
        <v>3162</v>
      </c>
      <c r="DK269" s="1" t="s">
        <v>3162</v>
      </c>
      <c r="DO269" s="1" t="s">
        <v>3162</v>
      </c>
      <c r="DV269" s="1">
        <f t="shared" si="28"/>
        <v>8</v>
      </c>
      <c r="DX269" s="1" t="s">
        <v>3162</v>
      </c>
      <c r="DZ269" s="1" t="s">
        <v>3162</v>
      </c>
      <c r="EB269" s="1" t="s">
        <v>3162</v>
      </c>
      <c r="EV269" s="1">
        <f>SUM(DW269:EU269)</f>
        <v>0</v>
      </c>
    </row>
    <row r="270" spans="1:152" s="1" customFormat="1" x14ac:dyDescent="0.25">
      <c r="A270" s="8"/>
      <c r="B270" s="2"/>
      <c r="C270" s="2"/>
      <c r="D270" s="2"/>
      <c r="G270" s="1" t="s">
        <v>481</v>
      </c>
      <c r="I270" s="1" t="s">
        <v>5785</v>
      </c>
      <c r="K270" s="18"/>
      <c r="Y270" s="2"/>
      <c r="Z270" s="3"/>
      <c r="AA270" s="1" t="s">
        <v>4526</v>
      </c>
      <c r="BA270" s="1">
        <f t="shared" si="30"/>
        <v>0</v>
      </c>
      <c r="DV270" s="1">
        <f t="shared" si="28"/>
        <v>0</v>
      </c>
      <c r="EB270" s="1" t="s">
        <v>3162</v>
      </c>
    </row>
    <row r="271" spans="1:152" s="1" customFormat="1" x14ac:dyDescent="0.25">
      <c r="A271" s="8"/>
      <c r="B271" s="2"/>
      <c r="C271" s="2"/>
      <c r="D271" s="2"/>
      <c r="G271" s="1" t="s">
        <v>3158</v>
      </c>
      <c r="I271" s="1" t="s">
        <v>4526</v>
      </c>
      <c r="K271" s="18"/>
      <c r="Y271" s="2"/>
      <c r="Z271" s="3"/>
      <c r="AA271" s="1" t="s">
        <v>5785</v>
      </c>
      <c r="BA271" s="1">
        <f t="shared" si="30"/>
        <v>0</v>
      </c>
      <c r="DV271" s="1">
        <f t="shared" si="28"/>
        <v>0</v>
      </c>
      <c r="EB271" s="1" t="s">
        <v>3162</v>
      </c>
    </row>
    <row r="272" spans="1:152" s="1" customFormat="1" x14ac:dyDescent="0.25">
      <c r="A272" s="8"/>
      <c r="B272" s="2"/>
      <c r="C272" s="2"/>
      <c r="D272" s="2"/>
      <c r="K272" s="18"/>
      <c r="Y272" s="2"/>
      <c r="Z272" s="3"/>
    </row>
    <row r="273" spans="1:152" s="1" customFormat="1" x14ac:dyDescent="0.25">
      <c r="B273" s="2"/>
      <c r="C273" s="2"/>
      <c r="D273" s="2"/>
      <c r="F273" s="1" t="s">
        <v>3162</v>
      </c>
      <c r="G273" s="1" t="s">
        <v>481</v>
      </c>
      <c r="H273" s="1" t="s">
        <v>5204</v>
      </c>
      <c r="I273" s="1" t="s">
        <v>5205</v>
      </c>
      <c r="J273" s="1" t="s">
        <v>5206</v>
      </c>
      <c r="K273" s="4" t="s">
        <v>5621</v>
      </c>
      <c r="L273" s="1" t="s">
        <v>5208</v>
      </c>
      <c r="M273" s="1" t="s">
        <v>488</v>
      </c>
      <c r="N273" s="1" t="s">
        <v>296</v>
      </c>
      <c r="O273" s="1">
        <v>85209</v>
      </c>
      <c r="AA273" s="2" t="s">
        <v>1558</v>
      </c>
      <c r="AB273" s="3"/>
      <c r="AC273" s="3"/>
      <c r="BA273" s="1">
        <f t="shared" ref="BA273:BA278" si="31">COUNTA(AE273:AZ273)</f>
        <v>0</v>
      </c>
      <c r="CZ273" s="1" t="s">
        <v>4682</v>
      </c>
      <c r="DV273" s="1">
        <f t="shared" ref="DV273:DV298" si="32">COUNTA(CY273:DU273)</f>
        <v>1</v>
      </c>
      <c r="EV273" s="1">
        <f t="shared" ref="EV273:EV298" si="33">SUM(DW273:EU273)</f>
        <v>0</v>
      </c>
    </row>
    <row r="274" spans="1:152" s="1" customFormat="1" x14ac:dyDescent="0.25">
      <c r="A274" s="8"/>
      <c r="B274" s="2"/>
      <c r="C274" s="2"/>
      <c r="D274" s="2"/>
      <c r="F274" s="1" t="s">
        <v>3161</v>
      </c>
      <c r="G274" s="1" t="s">
        <v>481</v>
      </c>
      <c r="H274" s="1" t="s">
        <v>1907</v>
      </c>
      <c r="I274" s="1" t="s">
        <v>1908</v>
      </c>
      <c r="J274" s="1" t="s">
        <v>1909</v>
      </c>
      <c r="K274" s="18" t="s">
        <v>2126</v>
      </c>
      <c r="L274" s="1" t="s">
        <v>5568</v>
      </c>
      <c r="M274" s="1" t="s">
        <v>488</v>
      </c>
      <c r="N274" s="1" t="s">
        <v>296</v>
      </c>
      <c r="O274" s="1">
        <v>85209</v>
      </c>
      <c r="AA274" s="2" t="s">
        <v>431</v>
      </c>
      <c r="AB274" s="3"/>
      <c r="AC274" s="3"/>
      <c r="AD274" s="1" t="s">
        <v>2564</v>
      </c>
      <c r="AF274" s="1" t="s">
        <v>481</v>
      </c>
      <c r="AJ274" s="1" t="s">
        <v>481</v>
      </c>
      <c r="AL274" s="1" t="s">
        <v>481</v>
      </c>
      <c r="AN274" s="1" t="s">
        <v>3158</v>
      </c>
      <c r="AS274" s="1" t="s">
        <v>481</v>
      </c>
      <c r="AX274" s="1" t="s">
        <v>481</v>
      </c>
      <c r="BA274" s="1">
        <f t="shared" si="31"/>
        <v>6</v>
      </c>
      <c r="DC274" s="1" t="s">
        <v>481</v>
      </c>
      <c r="DI274" s="1" t="s">
        <v>481</v>
      </c>
      <c r="DN274" s="1" t="s">
        <v>481</v>
      </c>
      <c r="DV274" s="1">
        <f t="shared" si="32"/>
        <v>3</v>
      </c>
      <c r="EV274" s="1">
        <f t="shared" si="33"/>
        <v>0</v>
      </c>
    </row>
    <row r="275" spans="1:152" s="1" customFormat="1" x14ac:dyDescent="0.25">
      <c r="B275" s="2"/>
      <c r="C275" s="2"/>
      <c r="D275" s="2"/>
      <c r="F275" s="1" t="s">
        <v>3161</v>
      </c>
      <c r="G275" s="1" t="s">
        <v>481</v>
      </c>
      <c r="H275" s="1" t="s">
        <v>4024</v>
      </c>
      <c r="I275" s="1" t="s">
        <v>3881</v>
      </c>
      <c r="J275" s="1" t="s">
        <v>4025</v>
      </c>
      <c r="K275" s="4" t="s">
        <v>5247</v>
      </c>
      <c r="L275" s="1" t="s">
        <v>5248</v>
      </c>
      <c r="M275" s="1" t="s">
        <v>488</v>
      </c>
      <c r="N275" s="1" t="s">
        <v>296</v>
      </c>
      <c r="O275" s="1">
        <v>85205</v>
      </c>
      <c r="Y275" s="2"/>
      <c r="Z275" s="3"/>
      <c r="AA275" s="1" t="s">
        <v>5279</v>
      </c>
      <c r="AC275" s="1" t="s">
        <v>4712</v>
      </c>
      <c r="AF275" s="1" t="s">
        <v>3162</v>
      </c>
      <c r="AG275" s="1" t="s">
        <v>3162</v>
      </c>
      <c r="AH275" s="1" t="s">
        <v>3162</v>
      </c>
      <c r="AI275" s="1" t="s">
        <v>3162</v>
      </c>
      <c r="AJ275" s="1" t="s">
        <v>3162</v>
      </c>
      <c r="AK275" s="1" t="s">
        <v>3162</v>
      </c>
      <c r="AL275" s="1" t="s">
        <v>3162</v>
      </c>
      <c r="AM275" s="1" t="s">
        <v>3162</v>
      </c>
      <c r="AP275" s="1" t="s">
        <v>3162</v>
      </c>
      <c r="AQ275" s="1" t="s">
        <v>3162</v>
      </c>
      <c r="AR275" s="1" t="s">
        <v>3162</v>
      </c>
      <c r="AS275" s="1" t="s">
        <v>3162</v>
      </c>
      <c r="AT275" s="1" t="s">
        <v>3162</v>
      </c>
      <c r="AU275" s="1" t="s">
        <v>3162</v>
      </c>
      <c r="AV275" s="1" t="s">
        <v>3162</v>
      </c>
      <c r="AW275" s="1" t="s">
        <v>3162</v>
      </c>
      <c r="AX275" s="1" t="s">
        <v>3162</v>
      </c>
      <c r="AY275" s="1" t="s">
        <v>3162</v>
      </c>
      <c r="BA275" s="1">
        <f t="shared" si="31"/>
        <v>18</v>
      </c>
      <c r="DA275" s="1" t="s">
        <v>4682</v>
      </c>
      <c r="DB275" s="1" t="s">
        <v>481</v>
      </c>
      <c r="DC275" s="1" t="s">
        <v>481</v>
      </c>
      <c r="DD275" s="1" t="s">
        <v>481</v>
      </c>
      <c r="DE275" s="1" t="s">
        <v>481</v>
      </c>
      <c r="DF275" s="1" t="s">
        <v>481</v>
      </c>
      <c r="DG275" s="1" t="s">
        <v>481</v>
      </c>
      <c r="DI275" s="1" t="s">
        <v>481</v>
      </c>
      <c r="DJ275" s="1" t="s">
        <v>481</v>
      </c>
      <c r="DK275" s="1" t="s">
        <v>481</v>
      </c>
      <c r="DV275" s="1">
        <f t="shared" si="32"/>
        <v>10</v>
      </c>
      <c r="EV275" s="1">
        <f t="shared" si="33"/>
        <v>0</v>
      </c>
    </row>
    <row r="276" spans="1:152" s="1" customFormat="1" x14ac:dyDescent="0.25">
      <c r="A276" s="6"/>
      <c r="B276" s="2"/>
      <c r="C276" s="2"/>
      <c r="D276" s="2"/>
      <c r="G276" s="1" t="s">
        <v>3158</v>
      </c>
      <c r="H276" s="1" t="s">
        <v>5438</v>
      </c>
      <c r="I276" s="1" t="s">
        <v>5439</v>
      </c>
      <c r="J276" s="1" t="s">
        <v>5443</v>
      </c>
      <c r="K276" s="4" t="s">
        <v>5444</v>
      </c>
      <c r="L276" s="1" t="s">
        <v>5445</v>
      </c>
      <c r="M276" s="1" t="s">
        <v>3182</v>
      </c>
      <c r="N276" s="1" t="s">
        <v>296</v>
      </c>
      <c r="O276" s="1">
        <v>85295</v>
      </c>
      <c r="AA276" s="1" t="s">
        <v>5283</v>
      </c>
      <c r="AB276" s="3"/>
      <c r="AC276" s="3"/>
      <c r="BA276" s="1">
        <f t="shared" si="31"/>
        <v>0</v>
      </c>
      <c r="CY276" s="1" t="s">
        <v>481</v>
      </c>
      <c r="DV276" s="1">
        <f t="shared" si="32"/>
        <v>1</v>
      </c>
      <c r="EV276" s="1">
        <f t="shared" si="33"/>
        <v>0</v>
      </c>
    </row>
    <row r="277" spans="1:152" s="1" customFormat="1" x14ac:dyDescent="0.25">
      <c r="A277" s="8"/>
      <c r="B277" s="2"/>
      <c r="C277" s="2"/>
      <c r="D277" s="2"/>
      <c r="E277" s="2"/>
      <c r="F277" s="1" t="s">
        <v>3162</v>
      </c>
      <c r="G277" s="1" t="s">
        <v>3158</v>
      </c>
      <c r="H277" s="1" t="s">
        <v>435</v>
      </c>
      <c r="I277" s="1" t="s">
        <v>436</v>
      </c>
      <c r="J277" s="1" t="s">
        <v>3724</v>
      </c>
      <c r="K277" s="4" t="s">
        <v>5413</v>
      </c>
      <c r="L277" s="1" t="s">
        <v>5414</v>
      </c>
      <c r="M277" s="1" t="s">
        <v>3182</v>
      </c>
      <c r="N277" s="1" t="s">
        <v>296</v>
      </c>
      <c r="O277" s="1">
        <v>85234</v>
      </c>
      <c r="P277" s="1" t="s">
        <v>4213</v>
      </c>
      <c r="R277" s="1">
        <v>1</v>
      </c>
      <c r="S277" s="1" t="s">
        <v>378</v>
      </c>
      <c r="T277" s="1">
        <v>1</v>
      </c>
      <c r="AA277" s="2" t="s">
        <v>4013</v>
      </c>
      <c r="AB277" s="3"/>
      <c r="AC277" s="3" t="s">
        <v>4712</v>
      </c>
      <c r="AD277" s="1" t="s">
        <v>2564</v>
      </c>
      <c r="BA277" s="1">
        <f t="shared" si="31"/>
        <v>0</v>
      </c>
      <c r="BD277" s="1" t="s">
        <v>4712</v>
      </c>
      <c r="BE277" s="1" t="s">
        <v>4712</v>
      </c>
      <c r="BF277" s="1" t="s">
        <v>4712</v>
      </c>
      <c r="BM277" s="1" t="s">
        <v>4712</v>
      </c>
      <c r="BN277" s="1" t="s">
        <v>4712</v>
      </c>
      <c r="CZ277" s="1" t="s">
        <v>4682</v>
      </c>
      <c r="DB277" s="1" t="s">
        <v>481</v>
      </c>
      <c r="DD277" s="1" t="s">
        <v>481</v>
      </c>
      <c r="DV277" s="1">
        <f t="shared" si="32"/>
        <v>3</v>
      </c>
      <c r="EV277" s="1">
        <f t="shared" si="33"/>
        <v>0</v>
      </c>
    </row>
    <row r="278" spans="1:152" s="1" customFormat="1" x14ac:dyDescent="0.25">
      <c r="B278" s="2"/>
      <c r="C278" s="2"/>
      <c r="D278" s="2"/>
      <c r="G278" s="1" t="s">
        <v>3158</v>
      </c>
      <c r="H278" s="1" t="s">
        <v>2144</v>
      </c>
      <c r="I278" s="1" t="s">
        <v>5412</v>
      </c>
      <c r="J278" s="1" t="s">
        <v>5440</v>
      </c>
      <c r="K278" s="4" t="s">
        <v>5441</v>
      </c>
      <c r="L278" s="1" t="s">
        <v>5442</v>
      </c>
      <c r="M278" s="1" t="s">
        <v>924</v>
      </c>
      <c r="N278" s="1" t="s">
        <v>296</v>
      </c>
      <c r="O278" s="1">
        <v>85258</v>
      </c>
      <c r="P278" s="1" t="s">
        <v>4213</v>
      </c>
      <c r="R278" s="1">
        <v>1</v>
      </c>
      <c r="S278" s="1" t="s">
        <v>5193</v>
      </c>
      <c r="V278" s="1" t="s">
        <v>694</v>
      </c>
      <c r="AA278" s="2" t="s">
        <v>5528</v>
      </c>
      <c r="AB278" s="3"/>
      <c r="AC278" s="3"/>
      <c r="AF278" s="2"/>
      <c r="AG278" s="2"/>
      <c r="AH278" s="2"/>
      <c r="AI278" s="2"/>
      <c r="AJ278" s="2"/>
      <c r="AL278" s="2"/>
      <c r="AM278" s="2"/>
      <c r="AN278" s="2"/>
      <c r="AO278" s="2"/>
      <c r="AP278" s="2"/>
      <c r="AQ278" s="2"/>
      <c r="AR278" s="2"/>
      <c r="AT278" s="2"/>
      <c r="AU278" s="2"/>
      <c r="AV278" s="2"/>
      <c r="AW278" s="2"/>
      <c r="AX278" s="2"/>
      <c r="AY278" s="2"/>
      <c r="AZ278" s="2"/>
      <c r="BA278" s="1">
        <f t="shared" si="31"/>
        <v>0</v>
      </c>
      <c r="CY278" s="1" t="s">
        <v>481</v>
      </c>
      <c r="CZ278" s="1" t="s">
        <v>481</v>
      </c>
      <c r="DB278" s="1" t="s">
        <v>481</v>
      </c>
      <c r="DC278" s="1" t="s">
        <v>481</v>
      </c>
      <c r="DV278" s="1">
        <f t="shared" si="32"/>
        <v>4</v>
      </c>
      <c r="EV278" s="1">
        <f t="shared" si="33"/>
        <v>0</v>
      </c>
    </row>
    <row r="279" spans="1:152" s="1" customFormat="1" x14ac:dyDescent="0.25">
      <c r="A279" s="8"/>
      <c r="B279" s="2"/>
      <c r="C279" s="2"/>
      <c r="D279" s="2"/>
      <c r="F279" s="1" t="s">
        <v>3161</v>
      </c>
      <c r="G279" s="1" t="s">
        <v>3158</v>
      </c>
      <c r="H279" s="1" t="s">
        <v>4457</v>
      </c>
      <c r="I279" s="1" t="s">
        <v>3722</v>
      </c>
      <c r="J279" s="1" t="s">
        <v>4458</v>
      </c>
      <c r="K279" s="18" t="s">
        <v>3145</v>
      </c>
      <c r="L279" s="1" t="s">
        <v>3912</v>
      </c>
      <c r="M279" s="1" t="s">
        <v>488</v>
      </c>
      <c r="N279" s="1" t="s">
        <v>296</v>
      </c>
      <c r="O279" s="1">
        <v>85206</v>
      </c>
      <c r="P279" s="1" t="s">
        <v>4213</v>
      </c>
      <c r="AA279" s="1" t="s">
        <v>721</v>
      </c>
      <c r="AC279" s="1" t="s">
        <v>4712</v>
      </c>
      <c r="AN279" s="1" t="s">
        <v>3162</v>
      </c>
      <c r="AO279" s="1" t="s">
        <v>3162</v>
      </c>
      <c r="AU279" s="1" t="s">
        <v>3162</v>
      </c>
      <c r="BA279" s="1">
        <f>COUNTA(AE279:AZ279)</f>
        <v>3</v>
      </c>
      <c r="BB279" s="3"/>
      <c r="DF279" s="1" t="s">
        <v>481</v>
      </c>
      <c r="DH279" s="1" t="s">
        <v>481</v>
      </c>
      <c r="DI279" s="1" t="s">
        <v>481</v>
      </c>
      <c r="DJ279" s="1" t="s">
        <v>481</v>
      </c>
      <c r="DK279" s="1" t="s">
        <v>481</v>
      </c>
      <c r="DL279" s="1" t="s">
        <v>481</v>
      </c>
      <c r="DO279" s="1" t="s">
        <v>3158</v>
      </c>
      <c r="DV279" s="1">
        <f t="shared" si="32"/>
        <v>7</v>
      </c>
      <c r="EV279" s="1">
        <f t="shared" si="33"/>
        <v>0</v>
      </c>
    </row>
    <row r="280" spans="1:152" s="1" customFormat="1" x14ac:dyDescent="0.25">
      <c r="A280" s="8"/>
      <c r="B280" s="2"/>
      <c r="C280" s="2"/>
      <c r="D280" s="6"/>
      <c r="G280" s="1" t="s">
        <v>3158</v>
      </c>
      <c r="H280" s="1" t="s">
        <v>5466</v>
      </c>
      <c r="I280" s="1" t="s">
        <v>3471</v>
      </c>
      <c r="J280" s="1" t="s">
        <v>5603</v>
      </c>
      <c r="K280" s="4" t="s">
        <v>5604</v>
      </c>
      <c r="L280" s="1" t="s">
        <v>5605</v>
      </c>
      <c r="M280" s="1" t="s">
        <v>488</v>
      </c>
      <c r="N280" s="1" t="s">
        <v>296</v>
      </c>
      <c r="O280" s="1">
        <v>85205</v>
      </c>
      <c r="AA280" s="1" t="s">
        <v>5467</v>
      </c>
      <c r="AB280" s="3"/>
      <c r="AC280" s="3"/>
      <c r="BA280" s="1">
        <f t="shared" ref="BA280:BA298" si="34">COUNTA(AE280:AZ280)</f>
        <v>0</v>
      </c>
      <c r="DE280" s="1" t="s">
        <v>3158</v>
      </c>
      <c r="DF280" s="1" t="s">
        <v>481</v>
      </c>
      <c r="DG280" s="1" t="s">
        <v>481</v>
      </c>
      <c r="DJ280" s="1" t="s">
        <v>481</v>
      </c>
      <c r="DV280" s="1">
        <f t="shared" si="32"/>
        <v>4</v>
      </c>
      <c r="EV280" s="1">
        <f t="shared" si="33"/>
        <v>0</v>
      </c>
    </row>
    <row r="281" spans="1:152" s="1" customFormat="1" x14ac:dyDescent="0.25">
      <c r="A281" s="8"/>
      <c r="B281" s="2"/>
      <c r="C281" s="2"/>
      <c r="D281" s="6"/>
      <c r="G281" s="1" t="s">
        <v>481</v>
      </c>
      <c r="H281" s="1" t="s">
        <v>5466</v>
      </c>
      <c r="I281" s="1" t="s">
        <v>5467</v>
      </c>
      <c r="J281" s="1" t="s">
        <v>5603</v>
      </c>
      <c r="K281" s="4" t="s">
        <v>5604</v>
      </c>
      <c r="L281" s="1" t="s">
        <v>5605</v>
      </c>
      <c r="M281" s="1" t="s">
        <v>488</v>
      </c>
      <c r="N281" s="1" t="s">
        <v>296</v>
      </c>
      <c r="O281" s="1">
        <v>85205</v>
      </c>
      <c r="AA281" s="1" t="s">
        <v>3471</v>
      </c>
      <c r="AB281" s="3"/>
      <c r="AC281" s="3"/>
      <c r="BA281" s="1">
        <f t="shared" si="34"/>
        <v>0</v>
      </c>
      <c r="DE281" s="1" t="s">
        <v>481</v>
      </c>
      <c r="DF281" s="1" t="s">
        <v>481</v>
      </c>
      <c r="DG281" s="1" t="s">
        <v>481</v>
      </c>
      <c r="DJ281" s="1" t="s">
        <v>481</v>
      </c>
      <c r="DV281" s="1">
        <f t="shared" si="32"/>
        <v>4</v>
      </c>
      <c r="EV281" s="1">
        <f t="shared" si="33"/>
        <v>0</v>
      </c>
    </row>
    <row r="282" spans="1:152" s="1" customFormat="1" x14ac:dyDescent="0.25">
      <c r="B282" s="2"/>
      <c r="C282" s="2"/>
      <c r="D282" s="2"/>
      <c r="G282" s="1" t="s">
        <v>283</v>
      </c>
      <c r="H282" s="1" t="s">
        <v>83</v>
      </c>
      <c r="I282" s="1" t="s">
        <v>84</v>
      </c>
      <c r="J282" s="1" t="s">
        <v>85</v>
      </c>
      <c r="K282" s="4" t="s">
        <v>86</v>
      </c>
      <c r="L282" s="1" t="s">
        <v>2806</v>
      </c>
      <c r="M282" s="1" t="s">
        <v>488</v>
      </c>
      <c r="N282" s="1" t="s">
        <v>3193</v>
      </c>
      <c r="O282" s="1">
        <v>85202</v>
      </c>
      <c r="AA282" s="2"/>
      <c r="AB282" s="3"/>
      <c r="AC282" s="3" t="s">
        <v>4712</v>
      </c>
      <c r="AF282" s="1" t="s">
        <v>3162</v>
      </c>
      <c r="AG282" s="1" t="s">
        <v>481</v>
      </c>
      <c r="AH282" s="1" t="s">
        <v>481</v>
      </c>
      <c r="AI282" s="1" t="s">
        <v>3158</v>
      </c>
      <c r="AJ282" s="1" t="s">
        <v>3158</v>
      </c>
      <c r="AK282" s="1" t="s">
        <v>3158</v>
      </c>
      <c r="AL282" s="1" t="s">
        <v>3158</v>
      </c>
      <c r="AM282" s="1" t="s">
        <v>3158</v>
      </c>
      <c r="AQ282" s="1" t="s">
        <v>3158</v>
      </c>
      <c r="AR282" s="1" t="s">
        <v>3158</v>
      </c>
      <c r="AS282" s="1" t="s">
        <v>3158</v>
      </c>
      <c r="AT282" s="1" t="s">
        <v>3158</v>
      </c>
      <c r="AU282" s="1" t="s">
        <v>3158</v>
      </c>
      <c r="AV282" s="1" t="s">
        <v>3158</v>
      </c>
      <c r="AX282" s="1" t="s">
        <v>3158</v>
      </c>
      <c r="AY282" s="1" t="s">
        <v>3158</v>
      </c>
      <c r="AZ282" s="1" t="s">
        <v>3158</v>
      </c>
      <c r="BA282" s="1">
        <f t="shared" si="34"/>
        <v>17</v>
      </c>
      <c r="CY282" s="1" t="s">
        <v>481</v>
      </c>
      <c r="DC282" s="1" t="s">
        <v>481</v>
      </c>
      <c r="DD282" s="1" t="s">
        <v>481</v>
      </c>
      <c r="DE282" s="1" t="s">
        <v>481</v>
      </c>
      <c r="DJ282" s="1" t="s">
        <v>481</v>
      </c>
      <c r="DV282" s="1">
        <f t="shared" si="32"/>
        <v>5</v>
      </c>
      <c r="EV282" s="1">
        <f t="shared" si="33"/>
        <v>0</v>
      </c>
    </row>
    <row r="283" spans="1:152" s="1" customFormat="1" x14ac:dyDescent="0.25">
      <c r="A283" s="8"/>
      <c r="B283" s="2"/>
      <c r="C283" s="2"/>
      <c r="D283" s="2"/>
      <c r="G283" s="1" t="s">
        <v>3158</v>
      </c>
      <c r="H283" s="1" t="s">
        <v>1509</v>
      </c>
      <c r="I283" s="1" t="s">
        <v>3471</v>
      </c>
      <c r="J283" s="1" t="s">
        <v>5646</v>
      </c>
      <c r="K283" s="4" t="s">
        <v>5647</v>
      </c>
      <c r="L283" s="1" t="s">
        <v>5649</v>
      </c>
      <c r="M283" s="1" t="s">
        <v>488</v>
      </c>
      <c r="N283" s="1" t="s">
        <v>296</v>
      </c>
      <c r="O283" s="1">
        <v>85209</v>
      </c>
      <c r="AA283" s="1" t="s">
        <v>3624</v>
      </c>
      <c r="AB283" s="3"/>
      <c r="AC283" s="3"/>
      <c r="AM283" s="1" t="s">
        <v>3162</v>
      </c>
      <c r="AX283" s="1" t="s">
        <v>3162</v>
      </c>
      <c r="BA283" s="1">
        <f t="shared" si="34"/>
        <v>2</v>
      </c>
      <c r="CY283" s="1" t="s">
        <v>3162</v>
      </c>
      <c r="CZ283" s="1" t="s">
        <v>5408</v>
      </c>
      <c r="DA283" s="1" t="s">
        <v>3162</v>
      </c>
      <c r="DE283" s="1" t="s">
        <v>3162</v>
      </c>
      <c r="DG283" s="1" t="s">
        <v>481</v>
      </c>
      <c r="DH283" s="1" t="s">
        <v>481</v>
      </c>
      <c r="DI283" s="1" t="s">
        <v>481</v>
      </c>
      <c r="DJ283" s="1" t="s">
        <v>481</v>
      </c>
      <c r="DV283" s="1">
        <f t="shared" si="32"/>
        <v>8</v>
      </c>
      <c r="EV283" s="1">
        <f t="shared" si="33"/>
        <v>0</v>
      </c>
    </row>
    <row r="284" spans="1:152" s="1" customFormat="1" x14ac:dyDescent="0.25">
      <c r="A284" s="8"/>
      <c r="B284" s="2"/>
      <c r="C284" s="2"/>
      <c r="D284" s="2"/>
      <c r="G284" s="1" t="s">
        <v>481</v>
      </c>
      <c r="H284" s="1" t="s">
        <v>1509</v>
      </c>
      <c r="I284" s="1" t="s">
        <v>3624</v>
      </c>
      <c r="J284" s="1" t="s">
        <v>5646</v>
      </c>
      <c r="K284" s="4" t="s">
        <v>5647</v>
      </c>
      <c r="L284" s="1" t="s">
        <v>5649</v>
      </c>
      <c r="M284" s="1" t="s">
        <v>488</v>
      </c>
      <c r="N284" s="1" t="s">
        <v>296</v>
      </c>
      <c r="O284" s="1">
        <v>85209</v>
      </c>
      <c r="AA284" s="1" t="s">
        <v>3471</v>
      </c>
      <c r="AB284" s="3"/>
      <c r="AC284" s="3"/>
      <c r="AM284" s="1" t="s">
        <v>3162</v>
      </c>
      <c r="AX284" s="1" t="s">
        <v>3162</v>
      </c>
      <c r="BA284" s="1">
        <f t="shared" si="34"/>
        <v>2</v>
      </c>
      <c r="CY284" s="1" t="s">
        <v>3162</v>
      </c>
      <c r="CZ284" s="1" t="s">
        <v>5408</v>
      </c>
      <c r="DA284" s="1" t="s">
        <v>3162</v>
      </c>
      <c r="DE284" s="1" t="s">
        <v>3162</v>
      </c>
      <c r="DG284" s="1" t="s">
        <v>481</v>
      </c>
      <c r="DH284" s="1" t="s">
        <v>481</v>
      </c>
      <c r="DI284" s="1" t="s">
        <v>481</v>
      </c>
      <c r="DJ284" s="1" t="s">
        <v>481</v>
      </c>
      <c r="DV284" s="1">
        <f t="shared" si="32"/>
        <v>8</v>
      </c>
      <c r="EV284" s="1">
        <f t="shared" si="33"/>
        <v>0</v>
      </c>
    </row>
    <row r="285" spans="1:152" s="1" customFormat="1" x14ac:dyDescent="0.25">
      <c r="B285" s="2"/>
      <c r="C285" s="2"/>
      <c r="D285" s="2"/>
      <c r="G285" s="1" t="s">
        <v>3158</v>
      </c>
      <c r="H285" s="1" t="s">
        <v>1718</v>
      </c>
      <c r="I285" s="1" t="s">
        <v>436</v>
      </c>
      <c r="J285" s="1" t="s">
        <v>5694</v>
      </c>
      <c r="K285" s="18"/>
      <c r="L285" s="1" t="s">
        <v>5695</v>
      </c>
      <c r="M285" s="1" t="s">
        <v>488</v>
      </c>
      <c r="N285" s="1" t="s">
        <v>296</v>
      </c>
      <c r="O285" s="1">
        <v>85205</v>
      </c>
      <c r="AA285" s="2"/>
      <c r="AB285" s="3"/>
      <c r="AC285" s="3"/>
      <c r="AM285" s="1" t="s">
        <v>3162</v>
      </c>
      <c r="BA285" s="1">
        <f t="shared" si="34"/>
        <v>1</v>
      </c>
      <c r="DN285" s="1" t="s">
        <v>481</v>
      </c>
      <c r="DV285" s="1">
        <f t="shared" si="32"/>
        <v>1</v>
      </c>
      <c r="EV285" s="1">
        <f t="shared" si="33"/>
        <v>0</v>
      </c>
    </row>
    <row r="286" spans="1:152" s="1" customFormat="1" x14ac:dyDescent="0.25">
      <c r="A286" s="8"/>
      <c r="B286" s="2"/>
      <c r="C286" s="2"/>
      <c r="D286" s="2"/>
      <c r="F286" s="1" t="s">
        <v>3161</v>
      </c>
      <c r="G286" s="1" t="s">
        <v>481</v>
      </c>
      <c r="H286" s="1" t="s">
        <v>1912</v>
      </c>
      <c r="I286" s="1" t="s">
        <v>1913</v>
      </c>
      <c r="J286" s="1" t="s">
        <v>72</v>
      </c>
      <c r="K286" s="18" t="s">
        <v>1915</v>
      </c>
      <c r="L286" s="1" t="s">
        <v>5214</v>
      </c>
      <c r="M286" s="1" t="s">
        <v>488</v>
      </c>
      <c r="N286" s="1" t="s">
        <v>296</v>
      </c>
      <c r="P286" s="1" t="s">
        <v>4213</v>
      </c>
      <c r="X286" s="1" t="s">
        <v>1914</v>
      </c>
      <c r="AA286" s="1" t="s">
        <v>1917</v>
      </c>
      <c r="AB286" s="3"/>
      <c r="AC286" s="3"/>
      <c r="AD286" s="1" t="s">
        <v>2564</v>
      </c>
      <c r="AE286" s="1" t="s">
        <v>481</v>
      </c>
      <c r="AF286" s="1" t="s">
        <v>481</v>
      </c>
      <c r="AH286" s="1" t="s">
        <v>481</v>
      </c>
      <c r="AI286" s="1" t="s">
        <v>481</v>
      </c>
      <c r="AJ286" s="1" t="s">
        <v>481</v>
      </c>
      <c r="AL286" s="1" t="s">
        <v>481</v>
      </c>
      <c r="AN286" s="1" t="s">
        <v>481</v>
      </c>
      <c r="AQ286" s="1" t="s">
        <v>481</v>
      </c>
      <c r="AU286" s="1" t="s">
        <v>481</v>
      </c>
      <c r="AV286" s="1" t="s">
        <v>481</v>
      </c>
      <c r="BA286" s="1">
        <f t="shared" si="34"/>
        <v>10</v>
      </c>
      <c r="DA286" s="1" t="s">
        <v>4682</v>
      </c>
      <c r="DB286" s="1" t="s">
        <v>481</v>
      </c>
      <c r="DC286" s="1" t="s">
        <v>481</v>
      </c>
      <c r="DD286" s="1" t="s">
        <v>481</v>
      </c>
      <c r="DE286" s="1" t="s">
        <v>481</v>
      </c>
      <c r="DF286" s="1" t="s">
        <v>3158</v>
      </c>
      <c r="DG286" s="1" t="s">
        <v>481</v>
      </c>
      <c r="DH286" s="1" t="s">
        <v>481</v>
      </c>
      <c r="DI286" s="1" t="s">
        <v>481</v>
      </c>
      <c r="DJ286" s="1" t="s">
        <v>481</v>
      </c>
      <c r="DK286" s="1" t="s">
        <v>481</v>
      </c>
      <c r="DL286" s="1" t="s">
        <v>481</v>
      </c>
      <c r="DN286" s="1" t="s">
        <v>481</v>
      </c>
      <c r="DO286" s="1" t="s">
        <v>481</v>
      </c>
      <c r="DV286" s="1">
        <f t="shared" si="32"/>
        <v>14</v>
      </c>
      <c r="EV286" s="1">
        <f t="shared" si="33"/>
        <v>0</v>
      </c>
    </row>
    <row r="287" spans="1:152" s="1" customFormat="1" x14ac:dyDescent="0.25">
      <c r="A287" s="8"/>
      <c r="B287" s="2"/>
      <c r="C287" s="2"/>
      <c r="D287" s="2"/>
      <c r="F287" s="1" t="s">
        <v>3161</v>
      </c>
      <c r="G287" s="1" t="s">
        <v>3158</v>
      </c>
      <c r="H287" s="1" t="s">
        <v>1912</v>
      </c>
      <c r="I287" s="1" t="s">
        <v>1917</v>
      </c>
      <c r="J287" s="1" t="s">
        <v>72</v>
      </c>
      <c r="K287" s="18" t="s">
        <v>806</v>
      </c>
      <c r="L287" s="1" t="s">
        <v>5214</v>
      </c>
      <c r="M287" s="1" t="s">
        <v>488</v>
      </c>
      <c r="N287" s="1" t="s">
        <v>296</v>
      </c>
      <c r="P287" s="1" t="s">
        <v>4213</v>
      </c>
      <c r="X287" s="1" t="s">
        <v>1914</v>
      </c>
      <c r="AA287" s="1" t="s">
        <v>1913</v>
      </c>
      <c r="AB287" s="3"/>
      <c r="AC287" s="3"/>
      <c r="AD287" s="1" t="s">
        <v>2568</v>
      </c>
      <c r="AE287" s="1" t="s">
        <v>481</v>
      </c>
      <c r="AF287" s="1" t="s">
        <v>481</v>
      </c>
      <c r="AH287" s="1" t="s">
        <v>481</v>
      </c>
      <c r="AI287" s="1" t="s">
        <v>481</v>
      </c>
      <c r="AJ287" s="1" t="s">
        <v>481</v>
      </c>
      <c r="AL287" s="1" t="s">
        <v>481</v>
      </c>
      <c r="AN287" s="1" t="s">
        <v>481</v>
      </c>
      <c r="AQ287" s="1" t="s">
        <v>481</v>
      </c>
      <c r="AU287" s="1" t="s">
        <v>481</v>
      </c>
      <c r="AV287" s="1" t="s">
        <v>481</v>
      </c>
      <c r="BA287" s="1">
        <f t="shared" si="34"/>
        <v>10</v>
      </c>
      <c r="DA287" s="1" t="s">
        <v>4682</v>
      </c>
      <c r="DB287" s="1" t="s">
        <v>481</v>
      </c>
      <c r="DC287" s="1" t="s">
        <v>3158</v>
      </c>
      <c r="DD287" s="1" t="s">
        <v>481</v>
      </c>
      <c r="DE287" s="1" t="s">
        <v>481</v>
      </c>
      <c r="DF287" s="1" t="s">
        <v>481</v>
      </c>
      <c r="DG287" s="1" t="s">
        <v>481</v>
      </c>
      <c r="DH287" s="1" t="s">
        <v>481</v>
      </c>
      <c r="DI287" s="1" t="s">
        <v>481</v>
      </c>
      <c r="DJ287" s="1" t="s">
        <v>481</v>
      </c>
      <c r="DK287" s="1" t="s">
        <v>481</v>
      </c>
      <c r="DL287" s="1" t="s">
        <v>481</v>
      </c>
      <c r="DN287" s="1" t="s">
        <v>481</v>
      </c>
      <c r="DO287" s="1" t="s">
        <v>481</v>
      </c>
      <c r="DV287" s="1">
        <f t="shared" si="32"/>
        <v>14</v>
      </c>
      <c r="EV287" s="1">
        <f t="shared" si="33"/>
        <v>0</v>
      </c>
    </row>
    <row r="288" spans="1:152" s="1" customFormat="1" x14ac:dyDescent="0.25">
      <c r="B288" s="2"/>
      <c r="C288" s="2"/>
      <c r="D288" s="2"/>
      <c r="F288" s="1" t="s">
        <v>3162</v>
      </c>
      <c r="G288" s="1" t="s">
        <v>481</v>
      </c>
      <c r="H288" s="1" t="s">
        <v>330</v>
      </c>
      <c r="I288" s="1" t="s">
        <v>904</v>
      </c>
      <c r="J288" s="1" t="s">
        <v>332</v>
      </c>
      <c r="K288" s="18" t="s">
        <v>5120</v>
      </c>
      <c r="L288" s="1" t="s">
        <v>333</v>
      </c>
      <c r="M288" s="1" t="s">
        <v>5031</v>
      </c>
      <c r="N288" s="1" t="s">
        <v>296</v>
      </c>
      <c r="O288" s="1">
        <v>85120</v>
      </c>
      <c r="P288" s="1" t="s">
        <v>4213</v>
      </c>
      <c r="R288" s="1">
        <v>1</v>
      </c>
      <c r="S288" s="1" t="s">
        <v>3357</v>
      </c>
      <c r="AA288" s="2" t="s">
        <v>826</v>
      </c>
      <c r="AB288" s="3" t="s">
        <v>3161</v>
      </c>
      <c r="AC288" s="3" t="s">
        <v>4712</v>
      </c>
      <c r="AD288" s="1" t="s">
        <v>1771</v>
      </c>
      <c r="BA288" s="1">
        <f t="shared" si="34"/>
        <v>0</v>
      </c>
      <c r="BD288" s="1" t="s">
        <v>4712</v>
      </c>
      <c r="BE288" s="1" t="s">
        <v>4712</v>
      </c>
      <c r="BG288" s="1" t="s">
        <v>4712</v>
      </c>
      <c r="BH288" s="1" t="s">
        <v>4712</v>
      </c>
      <c r="BI288" s="1" t="s">
        <v>4712</v>
      </c>
      <c r="BJ288" s="1" t="s">
        <v>4712</v>
      </c>
      <c r="BK288" s="1" t="s">
        <v>4712</v>
      </c>
      <c r="BM288" s="1" t="s">
        <v>4712</v>
      </c>
      <c r="BN288" s="1" t="s">
        <v>4712</v>
      </c>
      <c r="BP288" s="1" t="s">
        <v>4712</v>
      </c>
      <c r="CY288" s="1" t="s">
        <v>4682</v>
      </c>
      <c r="DA288" s="1" t="s">
        <v>4682</v>
      </c>
      <c r="DF288" s="1" t="s">
        <v>481</v>
      </c>
      <c r="DL288" s="1" t="s">
        <v>481</v>
      </c>
      <c r="DV288" s="1">
        <f t="shared" si="32"/>
        <v>4</v>
      </c>
      <c r="EV288" s="1">
        <f t="shared" si="33"/>
        <v>0</v>
      </c>
    </row>
    <row r="289" spans="1:152" s="1" customFormat="1" x14ac:dyDescent="0.25">
      <c r="A289" s="8"/>
      <c r="B289" s="2"/>
      <c r="C289" s="2"/>
      <c r="D289" s="2"/>
      <c r="F289" s="1" t="s">
        <v>3162</v>
      </c>
      <c r="G289" s="1" t="s">
        <v>3158</v>
      </c>
      <c r="H289" s="1" t="s">
        <v>1558</v>
      </c>
      <c r="I289" s="1" t="s">
        <v>2451</v>
      </c>
      <c r="J289" s="1" t="s">
        <v>594</v>
      </c>
      <c r="K289" s="18" t="s">
        <v>5185</v>
      </c>
      <c r="L289" s="1" t="s">
        <v>5276</v>
      </c>
      <c r="M289" s="1" t="s">
        <v>488</v>
      </c>
      <c r="N289" s="1" t="s">
        <v>296</v>
      </c>
      <c r="O289" s="1">
        <v>85209</v>
      </c>
      <c r="P289" s="1" t="s">
        <v>4213</v>
      </c>
      <c r="Y289" s="1" t="s">
        <v>3175</v>
      </c>
      <c r="Z289" s="1" t="s">
        <v>3161</v>
      </c>
      <c r="AA289" s="2" t="s">
        <v>5277</v>
      </c>
      <c r="AB289" s="3"/>
      <c r="AC289" s="3"/>
      <c r="AD289" s="1" t="s">
        <v>2388</v>
      </c>
      <c r="BA289" s="1">
        <f t="shared" si="34"/>
        <v>0</v>
      </c>
      <c r="CZ289" s="1" t="s">
        <v>4682</v>
      </c>
      <c r="DV289" s="1">
        <f t="shared" si="32"/>
        <v>1</v>
      </c>
      <c r="EV289" s="1">
        <f t="shared" si="33"/>
        <v>0</v>
      </c>
    </row>
    <row r="290" spans="1:152" s="1" customFormat="1" x14ac:dyDescent="0.25">
      <c r="A290" s="8"/>
      <c r="B290" s="2"/>
      <c r="C290" s="2"/>
      <c r="D290" s="2"/>
      <c r="E290" s="2"/>
      <c r="F290" s="1" t="s">
        <v>3162</v>
      </c>
      <c r="G290" s="1" t="s">
        <v>481</v>
      </c>
      <c r="H290" s="1" t="s">
        <v>4013</v>
      </c>
      <c r="I290" s="1" t="s">
        <v>4427</v>
      </c>
      <c r="J290" s="1" t="s">
        <v>3742</v>
      </c>
      <c r="K290" s="18" t="s">
        <v>3741</v>
      </c>
      <c r="L290" s="1" t="s">
        <v>5166</v>
      </c>
      <c r="M290" s="1" t="s">
        <v>5031</v>
      </c>
      <c r="N290" s="1" t="s">
        <v>296</v>
      </c>
      <c r="O290" s="1">
        <v>85119</v>
      </c>
      <c r="P290" s="1" t="s">
        <v>4213</v>
      </c>
      <c r="R290" s="1">
        <v>1</v>
      </c>
      <c r="S290" s="1" t="s">
        <v>378</v>
      </c>
      <c r="T290" s="1">
        <v>1</v>
      </c>
      <c r="AA290" s="1" t="s">
        <v>5409</v>
      </c>
      <c r="AB290" s="3"/>
      <c r="AC290" s="3" t="s">
        <v>4712</v>
      </c>
      <c r="AD290" s="1" t="s">
        <v>2564</v>
      </c>
      <c r="BA290" s="1">
        <f t="shared" si="34"/>
        <v>0</v>
      </c>
      <c r="BD290" s="1" t="s">
        <v>4712</v>
      </c>
      <c r="BE290" s="1" t="s">
        <v>4712</v>
      </c>
      <c r="CZ290" s="1" t="s">
        <v>4682</v>
      </c>
      <c r="DB290" s="1" t="s">
        <v>481</v>
      </c>
      <c r="DD290" s="1" t="s">
        <v>481</v>
      </c>
      <c r="DV290" s="1">
        <f t="shared" si="32"/>
        <v>3</v>
      </c>
      <c r="EV290" s="1">
        <f t="shared" si="33"/>
        <v>0</v>
      </c>
    </row>
    <row r="291" spans="1:152" s="1" customFormat="1" x14ac:dyDescent="0.25">
      <c r="A291" s="8"/>
      <c r="B291" s="2"/>
      <c r="C291" s="2"/>
      <c r="D291" s="2"/>
      <c r="G291" s="1" t="s">
        <v>3158</v>
      </c>
      <c r="H291" s="1" t="s">
        <v>2772</v>
      </c>
      <c r="I291" s="1" t="s">
        <v>4345</v>
      </c>
      <c r="J291" s="1" t="s">
        <v>1201</v>
      </c>
      <c r="K291" s="18" t="s">
        <v>2774</v>
      </c>
      <c r="L291" s="1" t="s">
        <v>1519</v>
      </c>
      <c r="M291" s="1" t="s">
        <v>488</v>
      </c>
      <c r="N291" s="1" t="s">
        <v>296</v>
      </c>
      <c r="O291" s="1">
        <v>85212</v>
      </c>
      <c r="P291" s="1" t="s">
        <v>4712</v>
      </c>
      <c r="Y291" s="1" t="s">
        <v>3196</v>
      </c>
      <c r="Z291" s="1" t="s">
        <v>1520</v>
      </c>
      <c r="AA291" s="2" t="s">
        <v>2773</v>
      </c>
      <c r="AB291" s="3"/>
      <c r="AC291" s="3"/>
      <c r="AD291" s="1" t="s">
        <v>2568</v>
      </c>
      <c r="AH291" s="1" t="s">
        <v>481</v>
      </c>
      <c r="AI291" s="1" t="s">
        <v>481</v>
      </c>
      <c r="BA291" s="1">
        <f t="shared" si="34"/>
        <v>2</v>
      </c>
      <c r="CY291" s="1" t="s">
        <v>4682</v>
      </c>
      <c r="CZ291" s="1" t="s">
        <v>4682</v>
      </c>
      <c r="DA291" s="1" t="s">
        <v>4682</v>
      </c>
      <c r="DB291" s="1" t="s">
        <v>481</v>
      </c>
      <c r="DC291" s="1" t="s">
        <v>481</v>
      </c>
      <c r="DD291" s="1" t="s">
        <v>481</v>
      </c>
      <c r="DE291" s="1" t="s">
        <v>481</v>
      </c>
      <c r="DF291" s="1" t="s">
        <v>481</v>
      </c>
      <c r="DG291" s="1" t="s">
        <v>481</v>
      </c>
      <c r="DH291" s="1" t="s">
        <v>481</v>
      </c>
      <c r="DI291" s="1" t="s">
        <v>3158</v>
      </c>
      <c r="DJ291" s="1" t="s">
        <v>481</v>
      </c>
      <c r="DK291" s="1" t="s">
        <v>481</v>
      </c>
      <c r="DL291" s="1" t="s">
        <v>481</v>
      </c>
      <c r="DN291" s="1" t="s">
        <v>481</v>
      </c>
      <c r="DV291" s="1">
        <f t="shared" si="32"/>
        <v>15</v>
      </c>
      <c r="EV291" s="1">
        <f t="shared" si="33"/>
        <v>0</v>
      </c>
    </row>
    <row r="292" spans="1:152" s="1" customFormat="1" x14ac:dyDescent="0.25">
      <c r="A292" s="8"/>
      <c r="B292" s="2"/>
      <c r="C292" s="2"/>
      <c r="D292" s="2"/>
      <c r="G292" s="1" t="s">
        <v>481</v>
      </c>
      <c r="H292" s="1" t="s">
        <v>2772</v>
      </c>
      <c r="I292" s="1" t="s">
        <v>2773</v>
      </c>
      <c r="J292" s="1" t="s">
        <v>1201</v>
      </c>
      <c r="K292" s="18" t="s">
        <v>2774</v>
      </c>
      <c r="L292" s="1" t="s">
        <v>1519</v>
      </c>
      <c r="M292" s="1" t="s">
        <v>488</v>
      </c>
      <c r="N292" s="1" t="s">
        <v>296</v>
      </c>
      <c r="O292" s="1">
        <v>85212</v>
      </c>
      <c r="P292" s="1" t="s">
        <v>4213</v>
      </c>
      <c r="Y292" s="1" t="s">
        <v>3196</v>
      </c>
      <c r="Z292" s="1" t="s">
        <v>3161</v>
      </c>
      <c r="AA292" s="1" t="s">
        <v>4345</v>
      </c>
      <c r="AB292" s="3"/>
      <c r="AC292" s="3"/>
      <c r="AD292" s="1" t="s">
        <v>2564</v>
      </c>
      <c r="AH292" s="1" t="s">
        <v>481</v>
      </c>
      <c r="AI292" s="1" t="s">
        <v>481</v>
      </c>
      <c r="BA292" s="1">
        <f t="shared" si="34"/>
        <v>2</v>
      </c>
      <c r="CY292" s="1" t="s">
        <v>4682</v>
      </c>
      <c r="CZ292" s="1" t="s">
        <v>4682</v>
      </c>
      <c r="DA292" s="1" t="s">
        <v>4682</v>
      </c>
      <c r="DB292" s="1" t="s">
        <v>481</v>
      </c>
      <c r="DC292" s="1" t="s">
        <v>481</v>
      </c>
      <c r="DD292" s="1" t="s">
        <v>481</v>
      </c>
      <c r="DE292" s="1" t="s">
        <v>481</v>
      </c>
      <c r="DF292" s="1" t="s">
        <v>481</v>
      </c>
      <c r="DG292" s="1" t="s">
        <v>481</v>
      </c>
      <c r="DH292" s="1" t="s">
        <v>481</v>
      </c>
      <c r="DI292" s="1" t="s">
        <v>481</v>
      </c>
      <c r="DJ292" s="1" t="s">
        <v>481</v>
      </c>
      <c r="DK292" s="1" t="s">
        <v>481</v>
      </c>
      <c r="DL292" s="1" t="s">
        <v>481</v>
      </c>
      <c r="DN292" s="1" t="s">
        <v>481</v>
      </c>
      <c r="DV292" s="1">
        <f t="shared" si="32"/>
        <v>15</v>
      </c>
      <c r="EV292" s="1">
        <f t="shared" si="33"/>
        <v>0</v>
      </c>
    </row>
    <row r="293" spans="1:152" s="1" customFormat="1" x14ac:dyDescent="0.25">
      <c r="B293" s="2"/>
      <c r="C293" s="2"/>
      <c r="D293" s="6"/>
      <c r="E293" s="2"/>
      <c r="G293" s="1" t="s">
        <v>3158</v>
      </c>
      <c r="H293" s="1" t="s">
        <v>5301</v>
      </c>
      <c r="I293" s="1" t="s">
        <v>5302</v>
      </c>
      <c r="J293" s="1" t="s">
        <v>5303</v>
      </c>
      <c r="K293" s="18"/>
      <c r="M293" s="1" t="s">
        <v>488</v>
      </c>
      <c r="N293" s="1" t="s">
        <v>296</v>
      </c>
      <c r="O293" s="1">
        <v>85207</v>
      </c>
      <c r="AA293" s="2"/>
      <c r="AB293" s="3"/>
      <c r="AC293" s="3"/>
      <c r="BA293" s="1">
        <f t="shared" si="34"/>
        <v>0</v>
      </c>
      <c r="DE293" s="1" t="s">
        <v>481</v>
      </c>
      <c r="DL293" s="1" t="s">
        <v>481</v>
      </c>
      <c r="DN293" s="1" t="s">
        <v>481</v>
      </c>
      <c r="DV293" s="1">
        <f t="shared" si="32"/>
        <v>3</v>
      </c>
      <c r="EV293" s="1">
        <f t="shared" si="33"/>
        <v>0</v>
      </c>
    </row>
    <row r="294" spans="1:152" s="1" customFormat="1" x14ac:dyDescent="0.25">
      <c r="B294" s="2"/>
      <c r="C294" s="2"/>
      <c r="D294" s="2"/>
      <c r="F294" s="1" t="s">
        <v>3162</v>
      </c>
      <c r="G294" s="1" t="s">
        <v>3158</v>
      </c>
      <c r="H294" s="1" t="s">
        <v>826</v>
      </c>
      <c r="I294" s="1" t="s">
        <v>908</v>
      </c>
      <c r="J294" s="1" t="s">
        <v>829</v>
      </c>
      <c r="K294" s="18" t="s">
        <v>701</v>
      </c>
      <c r="L294" s="1" t="s">
        <v>3690</v>
      </c>
      <c r="M294" s="1" t="s">
        <v>5031</v>
      </c>
      <c r="N294" s="1" t="s">
        <v>296</v>
      </c>
      <c r="O294" s="1">
        <v>85120</v>
      </c>
      <c r="P294" s="1" t="s">
        <v>4213</v>
      </c>
      <c r="Q294" s="1" t="s">
        <v>4712</v>
      </c>
      <c r="R294" s="1">
        <v>1</v>
      </c>
      <c r="S294" s="1" t="s">
        <v>3357</v>
      </c>
      <c r="Y294" s="1" t="s">
        <v>3196</v>
      </c>
      <c r="Z294" s="1" t="s">
        <v>3161</v>
      </c>
      <c r="AA294" s="2" t="s">
        <v>330</v>
      </c>
      <c r="AB294" s="3" t="s">
        <v>3161</v>
      </c>
      <c r="AC294" s="3" t="s">
        <v>4712</v>
      </c>
      <c r="AD294" s="1" t="s">
        <v>1771</v>
      </c>
      <c r="BA294" s="1">
        <f t="shared" si="34"/>
        <v>0</v>
      </c>
      <c r="BD294" s="1" t="s">
        <v>4712</v>
      </c>
      <c r="BE294" s="1" t="s">
        <v>4712</v>
      </c>
      <c r="BF294" s="1" t="s">
        <v>4712</v>
      </c>
      <c r="BJ294" s="1" t="s">
        <v>4712</v>
      </c>
      <c r="BK294" s="1" t="s">
        <v>4712</v>
      </c>
      <c r="BL294" s="1" t="s">
        <v>4712</v>
      </c>
      <c r="BM294" s="1" t="s">
        <v>4712</v>
      </c>
      <c r="BQ294" s="1" t="s">
        <v>4712</v>
      </c>
      <c r="CD294" s="1" t="s">
        <v>4712</v>
      </c>
      <c r="CY294" s="1" t="s">
        <v>4682</v>
      </c>
      <c r="DA294" s="1" t="s">
        <v>4682</v>
      </c>
      <c r="DF294" s="1" t="s">
        <v>3158</v>
      </c>
      <c r="DL294" s="1" t="s">
        <v>481</v>
      </c>
      <c r="DV294" s="1">
        <f t="shared" si="32"/>
        <v>4</v>
      </c>
      <c r="EV294" s="1">
        <f t="shared" si="33"/>
        <v>0</v>
      </c>
    </row>
    <row r="295" spans="1:152" s="1" customFormat="1" x14ac:dyDescent="0.25">
      <c r="B295" s="2"/>
      <c r="C295" s="2"/>
      <c r="D295" s="2"/>
      <c r="F295" s="1" t="s">
        <v>3162</v>
      </c>
      <c r="G295" s="1" t="s">
        <v>481</v>
      </c>
      <c r="H295" s="1" t="s">
        <v>1627</v>
      </c>
      <c r="I295" s="1" t="s">
        <v>1978</v>
      </c>
      <c r="J295" s="1" t="s">
        <v>5424</v>
      </c>
      <c r="K295" s="18"/>
      <c r="L295" s="1" t="s">
        <v>5425</v>
      </c>
      <c r="M295" s="1" t="s">
        <v>488</v>
      </c>
      <c r="N295" s="1" t="s">
        <v>296</v>
      </c>
      <c r="O295" s="1">
        <v>85207</v>
      </c>
      <c r="AB295" s="3"/>
      <c r="AC295" s="3"/>
      <c r="BA295" s="1">
        <f t="shared" si="34"/>
        <v>0</v>
      </c>
      <c r="CY295" s="1" t="s">
        <v>3162</v>
      </c>
      <c r="DA295" s="1" t="s">
        <v>481</v>
      </c>
      <c r="DB295" s="1" t="s">
        <v>481</v>
      </c>
      <c r="DV295" s="1">
        <f t="shared" si="32"/>
        <v>3</v>
      </c>
      <c r="EV295" s="1">
        <f t="shared" si="33"/>
        <v>0</v>
      </c>
    </row>
    <row r="296" spans="1:152" s="1" customFormat="1" x14ac:dyDescent="0.25">
      <c r="B296" s="2"/>
      <c r="C296" s="2"/>
      <c r="D296" s="2"/>
      <c r="G296" s="1" t="s">
        <v>481</v>
      </c>
      <c r="H296" s="1" t="s">
        <v>3379</v>
      </c>
      <c r="I296" s="1" t="s">
        <v>4309</v>
      </c>
      <c r="J296" s="1" t="s">
        <v>1008</v>
      </c>
      <c r="K296" s="18" t="s">
        <v>3505</v>
      </c>
      <c r="L296" s="1" t="s">
        <v>3999</v>
      </c>
      <c r="M296" s="1" t="s">
        <v>488</v>
      </c>
      <c r="N296" s="1" t="s">
        <v>296</v>
      </c>
      <c r="O296" s="1">
        <v>85205</v>
      </c>
      <c r="X296" s="1" t="s">
        <v>3998</v>
      </c>
      <c r="AA296" s="1" t="s">
        <v>5527</v>
      </c>
      <c r="AB296" s="3"/>
      <c r="AC296" s="3" t="s">
        <v>4712</v>
      </c>
      <c r="AG296" s="1" t="s">
        <v>481</v>
      </c>
      <c r="AI296" s="1" t="s">
        <v>481</v>
      </c>
      <c r="AJ296" s="1" t="s">
        <v>481</v>
      </c>
      <c r="AK296" s="1" t="s">
        <v>481</v>
      </c>
      <c r="AL296" s="1" t="s">
        <v>481</v>
      </c>
      <c r="AM296" s="1" t="s">
        <v>481</v>
      </c>
      <c r="AN296" s="1" t="s">
        <v>481</v>
      </c>
      <c r="AO296" s="1" t="s">
        <v>481</v>
      </c>
      <c r="AQ296" s="1" t="s">
        <v>481</v>
      </c>
      <c r="BA296" s="1">
        <f t="shared" si="34"/>
        <v>9</v>
      </c>
      <c r="CY296" s="1" t="s">
        <v>4682</v>
      </c>
      <c r="CZ296" s="1" t="s">
        <v>481</v>
      </c>
      <c r="DB296" s="1" t="s">
        <v>481</v>
      </c>
      <c r="DC296" s="1" t="s">
        <v>481</v>
      </c>
      <c r="DD296" s="1" t="s">
        <v>481</v>
      </c>
      <c r="DE296" s="1" t="s">
        <v>481</v>
      </c>
      <c r="DJ296" s="1" t="s">
        <v>481</v>
      </c>
      <c r="DL296" s="1" t="s">
        <v>481</v>
      </c>
      <c r="DO296" s="1" t="s">
        <v>481</v>
      </c>
      <c r="DV296" s="1">
        <f t="shared" si="32"/>
        <v>9</v>
      </c>
      <c r="EV296" s="1">
        <f t="shared" si="33"/>
        <v>0</v>
      </c>
    </row>
    <row r="297" spans="1:152" s="1" customFormat="1" x14ac:dyDescent="0.25">
      <c r="B297" s="2"/>
      <c r="C297" s="2"/>
      <c r="D297" s="6"/>
      <c r="E297" s="2"/>
      <c r="G297" s="1" t="s">
        <v>3158</v>
      </c>
      <c r="H297" s="1" t="s">
        <v>5594</v>
      </c>
      <c r="I297" s="1" t="s">
        <v>5595</v>
      </c>
      <c r="J297" s="1" t="s">
        <v>5596</v>
      </c>
      <c r="K297" s="18"/>
      <c r="L297" s="1" t="s">
        <v>5597</v>
      </c>
      <c r="M297" s="1" t="s">
        <v>5598</v>
      </c>
      <c r="N297" s="1" t="s">
        <v>5599</v>
      </c>
      <c r="AA297" s="2"/>
      <c r="AB297" s="3"/>
      <c r="AC297" s="3"/>
      <c r="BA297" s="1">
        <f t="shared" si="34"/>
        <v>0</v>
      </c>
      <c r="DE297" s="1" t="s">
        <v>481</v>
      </c>
      <c r="DV297" s="1">
        <f t="shared" si="32"/>
        <v>1</v>
      </c>
      <c r="EV297" s="1">
        <f t="shared" si="33"/>
        <v>0</v>
      </c>
    </row>
    <row r="298" spans="1:152" s="1" customFormat="1" x14ac:dyDescent="0.25">
      <c r="B298" s="2"/>
      <c r="C298" s="2"/>
      <c r="D298" s="2"/>
      <c r="G298" s="1" t="s">
        <v>481</v>
      </c>
      <c r="H298" s="1" t="s">
        <v>631</v>
      </c>
      <c r="I298" s="1" t="s">
        <v>4642</v>
      </c>
      <c r="J298" s="1" t="s">
        <v>5676</v>
      </c>
      <c r="K298" s="4" t="s">
        <v>5674</v>
      </c>
      <c r="L298" s="1" t="s">
        <v>5675</v>
      </c>
      <c r="M298" s="1" t="s">
        <v>488</v>
      </c>
      <c r="N298" s="1" t="s">
        <v>296</v>
      </c>
      <c r="Y298" s="1" t="s">
        <v>297</v>
      </c>
      <c r="AA298" s="2" t="s">
        <v>2357</v>
      </c>
      <c r="AB298" s="3"/>
      <c r="AC298" s="3"/>
      <c r="BA298" s="1">
        <f t="shared" si="34"/>
        <v>0</v>
      </c>
      <c r="DK298" s="1" t="s">
        <v>481</v>
      </c>
      <c r="DV298" s="1">
        <f t="shared" si="32"/>
        <v>1</v>
      </c>
      <c r="EV298" s="1">
        <f t="shared" si="33"/>
        <v>0</v>
      </c>
    </row>
    <row r="299" spans="1:152" s="1" customFormat="1" x14ac:dyDescent="0.25">
      <c r="B299" s="2"/>
      <c r="C299" s="2"/>
      <c r="D299" s="6"/>
      <c r="E299" s="2"/>
      <c r="G299" s="1" t="s">
        <v>481</v>
      </c>
      <c r="H299" s="1" t="s">
        <v>5600</v>
      </c>
      <c r="I299" s="1" t="s">
        <v>5656</v>
      </c>
      <c r="K299" s="4"/>
      <c r="AA299" s="2"/>
      <c r="AB299" s="3"/>
      <c r="AC299" s="3"/>
      <c r="DJ299" s="1" t="s">
        <v>3162</v>
      </c>
      <c r="DV299" s="1">
        <f>COUNTA(CY299:DU299)</f>
        <v>1</v>
      </c>
    </row>
    <row r="300" spans="1:152" s="1" customFormat="1" x14ac:dyDescent="0.25">
      <c r="B300" s="2"/>
      <c r="C300" s="2"/>
      <c r="D300" s="6"/>
      <c r="E300" s="2"/>
      <c r="G300" s="1" t="s">
        <v>3158</v>
      </c>
      <c r="H300" s="1" t="s">
        <v>5600</v>
      </c>
      <c r="I300" s="1" t="s">
        <v>5656</v>
      </c>
      <c r="K300" s="4"/>
      <c r="AA300" s="2"/>
      <c r="AB300" s="3"/>
      <c r="AC300" s="3"/>
      <c r="DJ300" s="1" t="s">
        <v>3162</v>
      </c>
      <c r="DV300" s="1">
        <f>COUNTA(CY300:DU300)</f>
        <v>1</v>
      </c>
    </row>
    <row r="301" spans="1:152" s="1" customFormat="1" x14ac:dyDescent="0.25">
      <c r="A301" s="8"/>
      <c r="B301" s="2"/>
      <c r="C301" s="2"/>
      <c r="D301" s="2"/>
      <c r="G301" s="1" t="s">
        <v>3158</v>
      </c>
      <c r="H301" s="1" t="s">
        <v>5698</v>
      </c>
      <c r="I301" s="1" t="s">
        <v>5699</v>
      </c>
      <c r="K301" s="4"/>
      <c r="AP301" s="1" t="s">
        <v>1447</v>
      </c>
      <c r="AW301" s="1">
        <v>1</v>
      </c>
      <c r="DO301" s="1" t="s">
        <v>1447</v>
      </c>
    </row>
    <row r="302" spans="1:152" s="1" customFormat="1" x14ac:dyDescent="0.25">
      <c r="B302" s="2"/>
      <c r="C302" s="2"/>
      <c r="D302" s="2"/>
      <c r="G302" s="1" t="s">
        <v>3158</v>
      </c>
      <c r="H302" s="1" t="s">
        <v>5716</v>
      </c>
      <c r="I302" s="1" t="s">
        <v>3069</v>
      </c>
      <c r="K302" s="4" t="s">
        <v>5717</v>
      </c>
      <c r="R302" s="2"/>
      <c r="S302" s="3"/>
    </row>
    <row r="303" spans="1:152" s="1" customFormat="1" x14ac:dyDescent="0.25">
      <c r="B303" s="2"/>
      <c r="C303" s="2"/>
      <c r="D303" s="2"/>
      <c r="G303" s="1" t="s">
        <v>481</v>
      </c>
      <c r="H303" s="1" t="s">
        <v>1627</v>
      </c>
      <c r="I303" s="1" t="s">
        <v>2752</v>
      </c>
      <c r="K303" s="18"/>
      <c r="AP303" s="1" t="s">
        <v>1447</v>
      </c>
      <c r="DO303" s="1" t="s">
        <v>1447</v>
      </c>
    </row>
    <row r="304" spans="1:152" s="1" customFormat="1" x14ac:dyDescent="0.25">
      <c r="B304" s="2"/>
      <c r="C304" s="2"/>
      <c r="D304" s="2"/>
      <c r="G304" s="1" t="s">
        <v>3158</v>
      </c>
      <c r="H304" s="1" t="s">
        <v>5705</v>
      </c>
      <c r="I304" s="1" t="s">
        <v>3389</v>
      </c>
      <c r="K304" s="18"/>
      <c r="DO304" s="1" t="s">
        <v>1447</v>
      </c>
    </row>
    <row r="305" spans="1:126" s="1" customFormat="1" x14ac:dyDescent="0.25">
      <c r="B305" s="2"/>
      <c r="C305" s="2"/>
      <c r="D305" s="2"/>
      <c r="G305" s="1" t="s">
        <v>481</v>
      </c>
      <c r="H305" s="1" t="s">
        <v>5706</v>
      </c>
      <c r="I305" s="1" t="s">
        <v>2008</v>
      </c>
      <c r="K305" s="18"/>
      <c r="DO305" s="1" t="s">
        <v>1447</v>
      </c>
    </row>
    <row r="306" spans="1:126" s="1" customFormat="1" x14ac:dyDescent="0.25">
      <c r="B306" s="2"/>
      <c r="C306" s="2"/>
      <c r="D306" s="2"/>
      <c r="G306" s="1" t="s">
        <v>3158</v>
      </c>
      <c r="H306" s="1" t="s">
        <v>5706</v>
      </c>
      <c r="I306" s="1" t="s">
        <v>2161</v>
      </c>
      <c r="K306" s="18"/>
      <c r="DO306" s="1" t="s">
        <v>1447</v>
      </c>
    </row>
    <row r="307" spans="1:126" s="1" customFormat="1" x14ac:dyDescent="0.25">
      <c r="B307" s="2"/>
      <c r="C307" s="2"/>
      <c r="D307" s="2"/>
      <c r="G307" s="1" t="s">
        <v>481</v>
      </c>
      <c r="H307" s="1" t="s">
        <v>5707</v>
      </c>
      <c r="I307" s="1" t="s">
        <v>1887</v>
      </c>
      <c r="K307" s="18"/>
      <c r="DO307" s="1" t="s">
        <v>1447</v>
      </c>
    </row>
    <row r="308" spans="1:126" s="1" customFormat="1" x14ac:dyDescent="0.25">
      <c r="B308" s="2"/>
      <c r="C308" s="2"/>
      <c r="D308" s="2"/>
      <c r="G308" s="1" t="s">
        <v>3158</v>
      </c>
      <c r="H308" s="1" t="s">
        <v>5707</v>
      </c>
      <c r="I308" s="1" t="s">
        <v>5708</v>
      </c>
      <c r="K308" s="18"/>
      <c r="DO308" s="1" t="s">
        <v>1447</v>
      </c>
    </row>
    <row r="309" spans="1:126" s="1" customFormat="1" x14ac:dyDescent="0.25">
      <c r="B309" s="2"/>
      <c r="C309" s="2"/>
      <c r="D309" s="2"/>
      <c r="G309" s="1" t="s">
        <v>481</v>
      </c>
      <c r="H309" s="1" t="s">
        <v>5709</v>
      </c>
      <c r="I309" s="1" t="s">
        <v>3491</v>
      </c>
      <c r="K309" s="18"/>
      <c r="DO309" s="1" t="s">
        <v>1447</v>
      </c>
    </row>
    <row r="310" spans="1:126" s="1" customFormat="1" x14ac:dyDescent="0.25">
      <c r="B310" s="2"/>
      <c r="C310" s="2"/>
      <c r="D310" s="2"/>
      <c r="G310" s="1" t="s">
        <v>3158</v>
      </c>
      <c r="H310" s="1" t="s">
        <v>5709</v>
      </c>
      <c r="I310" s="1" t="s">
        <v>2451</v>
      </c>
      <c r="K310" s="18"/>
      <c r="DO310" s="1" t="s">
        <v>1447</v>
      </c>
    </row>
    <row r="311" spans="1:126" s="1" customFormat="1" x14ac:dyDescent="0.25">
      <c r="B311" s="2"/>
      <c r="C311" s="2"/>
      <c r="D311" s="2"/>
      <c r="G311" s="1" t="s">
        <v>3158</v>
      </c>
      <c r="H311" s="1" t="s">
        <v>4733</v>
      </c>
      <c r="I311" s="1" t="s">
        <v>1871</v>
      </c>
      <c r="K311" s="18"/>
      <c r="DO311" s="1" t="s">
        <v>1447</v>
      </c>
    </row>
    <row r="312" spans="1:126" s="1" customFormat="1" x14ac:dyDescent="0.25">
      <c r="B312" s="2"/>
      <c r="C312" s="2"/>
      <c r="D312" s="2"/>
      <c r="G312" s="1" t="s">
        <v>481</v>
      </c>
      <c r="H312" s="1" t="s">
        <v>5710</v>
      </c>
      <c r="I312" s="1" t="s">
        <v>4151</v>
      </c>
      <c r="K312" s="18"/>
      <c r="DO312" s="1" t="s">
        <v>1447</v>
      </c>
    </row>
    <row r="313" spans="1:126" s="1" customFormat="1" x14ac:dyDescent="0.25">
      <c r="B313" s="2"/>
      <c r="C313" s="2"/>
      <c r="D313" s="2"/>
      <c r="G313" s="1" t="s">
        <v>3158</v>
      </c>
      <c r="H313" s="1" t="s">
        <v>5710</v>
      </c>
      <c r="I313" s="1" t="s">
        <v>1023</v>
      </c>
      <c r="K313" s="18"/>
      <c r="DO313" s="1" t="s">
        <v>1447</v>
      </c>
    </row>
    <row r="314" spans="1:126" s="1" customFormat="1" x14ac:dyDescent="0.25">
      <c r="B314" s="2"/>
      <c r="C314" s="2"/>
      <c r="D314" s="2"/>
      <c r="G314" s="1" t="s">
        <v>481</v>
      </c>
      <c r="H314" s="1" t="s">
        <v>5711</v>
      </c>
      <c r="I314" s="1" t="s">
        <v>3178</v>
      </c>
      <c r="K314" s="18"/>
    </row>
    <row r="315" spans="1:126" s="1" customFormat="1" x14ac:dyDescent="0.25">
      <c r="B315" s="2"/>
      <c r="C315" s="2"/>
      <c r="D315" s="2"/>
      <c r="G315" s="1" t="s">
        <v>3158</v>
      </c>
      <c r="H315" s="1" t="s">
        <v>5711</v>
      </c>
      <c r="I315" s="1" t="s">
        <v>3351</v>
      </c>
      <c r="K315" s="18"/>
    </row>
    <row r="316" spans="1:126" s="1" customFormat="1" x14ac:dyDescent="0.25">
      <c r="A316" s="8"/>
      <c r="B316" s="2"/>
      <c r="C316" s="2"/>
      <c r="D316" s="2"/>
      <c r="E316" s="2"/>
      <c r="K316" s="18"/>
      <c r="AA316" s="2"/>
      <c r="AB316" s="3"/>
      <c r="AC316" s="3"/>
    </row>
    <row r="317" spans="1:126" s="1" customFormat="1" x14ac:dyDescent="0.25">
      <c r="B317" s="2"/>
      <c r="C317" s="2"/>
      <c r="D317" s="2"/>
      <c r="G317" s="1" t="s">
        <v>3158</v>
      </c>
      <c r="H317" s="1" t="s">
        <v>5686</v>
      </c>
      <c r="I317" s="1" t="s">
        <v>4544</v>
      </c>
      <c r="K317" s="4"/>
      <c r="AA317" s="2" t="s">
        <v>5283</v>
      </c>
      <c r="AB317" s="3"/>
      <c r="AC317" s="3"/>
      <c r="BA317" s="1">
        <f t="shared" ref="BA317:BA343" si="35">COUNTA(AE317:AZ317)</f>
        <v>0</v>
      </c>
      <c r="DL317" s="1" t="s">
        <v>3162</v>
      </c>
      <c r="DV317" s="1">
        <f t="shared" ref="DV317:DV339" si="36">COUNTA(CY317:DU317)</f>
        <v>1</v>
      </c>
    </row>
    <row r="319" spans="1:126" s="1" customFormat="1" x14ac:dyDescent="0.25">
      <c r="A319" s="28"/>
      <c r="B319" s="2"/>
      <c r="C319" s="2"/>
      <c r="D319" s="2"/>
      <c r="G319" s="1" t="s">
        <v>481</v>
      </c>
      <c r="H319" s="1" t="s">
        <v>1302</v>
      </c>
      <c r="I319" s="1" t="s">
        <v>48</v>
      </c>
      <c r="K319" s="18"/>
      <c r="AA319" s="2"/>
      <c r="AB319" s="3"/>
      <c r="AC319" s="3"/>
      <c r="BA319" s="1">
        <f t="shared" si="35"/>
        <v>0</v>
      </c>
      <c r="DG319" s="1" t="s">
        <v>3162</v>
      </c>
      <c r="DV319" s="1">
        <f t="shared" si="36"/>
        <v>1</v>
      </c>
    </row>
    <row r="320" spans="1:126" s="1" customFormat="1" x14ac:dyDescent="0.25">
      <c r="B320" s="2"/>
      <c r="C320" s="2"/>
      <c r="D320" s="2"/>
      <c r="G320" s="1" t="s">
        <v>3158</v>
      </c>
      <c r="H320" s="1" t="s">
        <v>5618</v>
      </c>
      <c r="I320" s="1" t="s">
        <v>4578</v>
      </c>
      <c r="J320" s="1" t="s">
        <v>526</v>
      </c>
      <c r="K320" s="18"/>
      <c r="L320" s="1" t="s">
        <v>527</v>
      </c>
      <c r="M320" s="1" t="s">
        <v>488</v>
      </c>
      <c r="N320" s="1" t="s">
        <v>296</v>
      </c>
      <c r="O320" s="1">
        <v>85209</v>
      </c>
      <c r="Y320" s="1" t="s">
        <v>3196</v>
      </c>
      <c r="Z320" s="1" t="s">
        <v>528</v>
      </c>
      <c r="AA320" s="2" t="s">
        <v>3411</v>
      </c>
      <c r="AB320" s="3" t="s">
        <v>3161</v>
      </c>
      <c r="AC320" s="3"/>
      <c r="BA320" s="1">
        <f t="shared" si="35"/>
        <v>0</v>
      </c>
      <c r="DF320" s="1" t="s">
        <v>3162</v>
      </c>
      <c r="DH320" s="1" t="s">
        <v>3162</v>
      </c>
      <c r="DV320" s="1">
        <f t="shared" si="36"/>
        <v>2</v>
      </c>
    </row>
    <row r="321" spans="1:126" s="1" customFormat="1" x14ac:dyDescent="0.25">
      <c r="A321" s="8"/>
      <c r="B321" s="2"/>
      <c r="C321" s="2"/>
      <c r="D321" s="2"/>
      <c r="G321" s="1" t="s">
        <v>481</v>
      </c>
      <c r="H321" s="1" t="s">
        <v>5433</v>
      </c>
      <c r="K321" s="18"/>
      <c r="Y321" s="2"/>
      <c r="Z321" s="3"/>
      <c r="AA321" s="1" t="s">
        <v>5434</v>
      </c>
      <c r="BA321" s="1">
        <f t="shared" si="35"/>
        <v>0</v>
      </c>
      <c r="DA321" s="1" t="s">
        <v>3162</v>
      </c>
      <c r="DV321" s="1">
        <f t="shared" si="36"/>
        <v>1</v>
      </c>
    </row>
    <row r="322" spans="1:126" s="1" customFormat="1" x14ac:dyDescent="0.25">
      <c r="B322" s="2"/>
      <c r="C322" s="2"/>
      <c r="D322" s="2"/>
      <c r="G322" s="1" t="s">
        <v>3158</v>
      </c>
      <c r="H322" s="1" t="s">
        <v>5619</v>
      </c>
      <c r="I322" s="1" t="s">
        <v>1658</v>
      </c>
      <c r="K322" s="18"/>
      <c r="Y322" s="2"/>
      <c r="Z322" s="3"/>
      <c r="BA322" s="1">
        <f t="shared" si="35"/>
        <v>0</v>
      </c>
      <c r="DF322" s="1" t="s">
        <v>3162</v>
      </c>
      <c r="DV322" s="1">
        <f t="shared" si="36"/>
        <v>1</v>
      </c>
    </row>
    <row r="323" spans="1:126" s="1" customFormat="1" x14ac:dyDescent="0.25">
      <c r="B323" s="2"/>
      <c r="C323" s="2"/>
      <c r="D323" s="2"/>
      <c r="G323" s="1" t="s">
        <v>481</v>
      </c>
      <c r="H323" s="1" t="s">
        <v>5431</v>
      </c>
      <c r="I323" s="1" t="s">
        <v>116</v>
      </c>
      <c r="K323" s="18"/>
      <c r="AA323" s="1" t="s">
        <v>391</v>
      </c>
      <c r="AB323" s="3"/>
      <c r="AC323" s="3"/>
      <c r="BA323" s="1">
        <f t="shared" si="35"/>
        <v>0</v>
      </c>
      <c r="DA323" s="1" t="s">
        <v>3162</v>
      </c>
      <c r="DV323" s="1">
        <f t="shared" si="36"/>
        <v>1</v>
      </c>
    </row>
    <row r="324" spans="1:126" s="1" customFormat="1" x14ac:dyDescent="0.25">
      <c r="B324" s="2"/>
      <c r="C324" s="2"/>
      <c r="D324" s="2"/>
      <c r="G324" s="1" t="s">
        <v>3158</v>
      </c>
      <c r="H324" s="1" t="s">
        <v>5521</v>
      </c>
      <c r="I324" s="1" t="s">
        <v>5548</v>
      </c>
      <c r="K324" s="18"/>
      <c r="AA324" s="2"/>
      <c r="AB324" s="3"/>
      <c r="AC324" s="3" t="s">
        <v>4712</v>
      </c>
      <c r="BA324" s="1">
        <f t="shared" si="35"/>
        <v>0</v>
      </c>
      <c r="DF324" s="1" t="s">
        <v>3162</v>
      </c>
      <c r="DV324" s="1">
        <f t="shared" si="36"/>
        <v>1</v>
      </c>
    </row>
    <row r="325" spans="1:126" s="1" customFormat="1" x14ac:dyDescent="0.25">
      <c r="B325" s="2"/>
      <c r="C325" s="2"/>
      <c r="D325" s="2"/>
      <c r="G325" s="1" t="s">
        <v>481</v>
      </c>
      <c r="H325" s="1" t="s">
        <v>5630</v>
      </c>
      <c r="I325" s="1" t="s">
        <v>669</v>
      </c>
      <c r="K325" s="18"/>
      <c r="Y325" s="2"/>
      <c r="Z325" s="3"/>
      <c r="BA325" s="1">
        <f t="shared" si="35"/>
        <v>0</v>
      </c>
      <c r="DG325" s="1" t="s">
        <v>3162</v>
      </c>
      <c r="DV325" s="1">
        <f t="shared" si="36"/>
        <v>1</v>
      </c>
    </row>
    <row r="326" spans="1:126" s="1" customFormat="1" x14ac:dyDescent="0.25">
      <c r="B326" s="2"/>
      <c r="C326" s="2"/>
      <c r="D326" s="2"/>
      <c r="G326" s="1" t="s">
        <v>481</v>
      </c>
      <c r="H326" s="1" t="s">
        <v>5685</v>
      </c>
      <c r="I326" s="1" t="s">
        <v>2339</v>
      </c>
      <c r="K326" s="18"/>
      <c r="Y326" s="2"/>
      <c r="Z326" s="3"/>
      <c r="BA326" s="1">
        <f t="shared" si="35"/>
        <v>0</v>
      </c>
      <c r="DJ326" s="1" t="s">
        <v>3162</v>
      </c>
      <c r="DK326" s="1" t="s">
        <v>3162</v>
      </c>
      <c r="DV326" s="1">
        <f t="shared" si="36"/>
        <v>2</v>
      </c>
    </row>
    <row r="327" spans="1:126" s="1" customFormat="1" x14ac:dyDescent="0.25">
      <c r="A327" s="8"/>
      <c r="B327" s="2"/>
      <c r="C327" s="2"/>
      <c r="D327" s="2"/>
      <c r="G327" s="1" t="s">
        <v>481</v>
      </c>
      <c r="H327" s="1" t="s">
        <v>5437</v>
      </c>
      <c r="I327" s="1" t="s">
        <v>2738</v>
      </c>
      <c r="K327" s="18"/>
      <c r="Y327" s="2"/>
      <c r="Z327" s="3"/>
      <c r="AA327" s="1" t="s">
        <v>5436</v>
      </c>
      <c r="BA327" s="1">
        <f t="shared" si="35"/>
        <v>0</v>
      </c>
      <c r="DA327" s="1" t="s">
        <v>3162</v>
      </c>
      <c r="DV327" s="1">
        <f t="shared" si="36"/>
        <v>1</v>
      </c>
    </row>
    <row r="328" spans="1:126" s="1" customFormat="1" x14ac:dyDescent="0.25">
      <c r="A328" s="8"/>
      <c r="B328" s="2"/>
      <c r="C328" s="2"/>
      <c r="D328" s="2"/>
      <c r="G328" s="1" t="s">
        <v>3158</v>
      </c>
      <c r="H328" s="1" t="s">
        <v>5631</v>
      </c>
      <c r="I328" s="1" t="s">
        <v>3069</v>
      </c>
      <c r="K328" s="18"/>
      <c r="AA328" s="2"/>
      <c r="AB328" s="3"/>
      <c r="AC328" s="3"/>
      <c r="BA328" s="1">
        <f t="shared" si="35"/>
        <v>0</v>
      </c>
      <c r="DG328" s="1" t="s">
        <v>3162</v>
      </c>
      <c r="DV328" s="1">
        <f t="shared" si="36"/>
        <v>1</v>
      </c>
    </row>
    <row r="329" spans="1:126" s="1" customFormat="1" x14ac:dyDescent="0.25">
      <c r="B329" s="2"/>
      <c r="C329" s="2"/>
      <c r="D329" s="2"/>
      <c r="G329" s="1" t="s">
        <v>3158</v>
      </c>
      <c r="H329" s="1" t="s">
        <v>391</v>
      </c>
      <c r="I329" s="1" t="s">
        <v>233</v>
      </c>
      <c r="K329" s="18"/>
      <c r="AA329" s="1" t="s">
        <v>5431</v>
      </c>
      <c r="AB329" s="3"/>
      <c r="AC329" s="3"/>
      <c r="BA329" s="1">
        <f t="shared" si="35"/>
        <v>0</v>
      </c>
      <c r="DA329" s="1" t="s">
        <v>3162</v>
      </c>
      <c r="DV329" s="1">
        <f t="shared" si="36"/>
        <v>1</v>
      </c>
    </row>
    <row r="330" spans="1:126" s="1" customFormat="1" x14ac:dyDescent="0.25">
      <c r="B330" s="2"/>
      <c r="C330" s="2"/>
      <c r="D330" s="2"/>
      <c r="G330" s="1" t="s">
        <v>481</v>
      </c>
      <c r="H330" s="1" t="s">
        <v>5696</v>
      </c>
      <c r="I330" s="1" t="s">
        <v>1875</v>
      </c>
      <c r="K330" s="18"/>
      <c r="AB330" s="3"/>
      <c r="AC330" s="3"/>
      <c r="DN330" s="1" t="s">
        <v>3158</v>
      </c>
      <c r="DV330" s="1">
        <f t="shared" si="36"/>
        <v>1</v>
      </c>
    </row>
    <row r="331" spans="1:126" s="1" customFormat="1" x14ac:dyDescent="0.25">
      <c r="B331" s="2"/>
      <c r="C331" s="2"/>
      <c r="D331" s="2"/>
      <c r="G331" s="1" t="s">
        <v>481</v>
      </c>
      <c r="H331" s="1" t="s">
        <v>5612</v>
      </c>
      <c r="I331" s="1" t="s">
        <v>4309</v>
      </c>
      <c r="K331" s="18"/>
      <c r="AA331" s="1" t="s">
        <v>5611</v>
      </c>
      <c r="AB331" s="3"/>
      <c r="AC331" s="3"/>
      <c r="BA331" s="1">
        <f t="shared" si="35"/>
        <v>0</v>
      </c>
      <c r="DE331" s="1" t="s">
        <v>3162</v>
      </c>
      <c r="DV331" s="1">
        <f t="shared" si="36"/>
        <v>1</v>
      </c>
    </row>
    <row r="332" spans="1:126" s="1" customFormat="1" x14ac:dyDescent="0.25">
      <c r="B332" s="2"/>
      <c r="C332" s="2"/>
      <c r="D332" s="2"/>
      <c r="E332" s="2"/>
      <c r="H332" s="1" t="s">
        <v>5627</v>
      </c>
      <c r="K332" s="18"/>
      <c r="AB332" s="3"/>
      <c r="AC332" s="3"/>
      <c r="BA332" s="1">
        <f t="shared" si="35"/>
        <v>0</v>
      </c>
      <c r="DG332" s="1" t="s">
        <v>3162</v>
      </c>
      <c r="DV332" s="1">
        <f t="shared" si="36"/>
        <v>1</v>
      </c>
    </row>
    <row r="333" spans="1:126" s="1" customFormat="1" x14ac:dyDescent="0.25">
      <c r="B333" s="2"/>
      <c r="C333" s="2"/>
      <c r="D333" s="2"/>
      <c r="G333" s="1" t="s">
        <v>3158</v>
      </c>
      <c r="H333" s="1" t="s">
        <v>5623</v>
      </c>
      <c r="I333" s="1" t="s">
        <v>5624</v>
      </c>
      <c r="K333" s="18" t="s">
        <v>5622</v>
      </c>
      <c r="AA333" s="1" t="s">
        <v>5629</v>
      </c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1">
        <f t="shared" si="35"/>
        <v>0</v>
      </c>
      <c r="BB333" s="3"/>
      <c r="DG333" s="1" t="s">
        <v>3162</v>
      </c>
      <c r="DV333" s="1">
        <f t="shared" si="36"/>
        <v>1</v>
      </c>
    </row>
    <row r="334" spans="1:126" s="1" customFormat="1" x14ac:dyDescent="0.25">
      <c r="A334" s="8"/>
      <c r="B334" s="2"/>
      <c r="C334" s="2"/>
      <c r="D334" s="2"/>
      <c r="E334" s="2"/>
      <c r="G334" s="1" t="s">
        <v>3158</v>
      </c>
      <c r="H334" s="1" t="s">
        <v>5651</v>
      </c>
      <c r="I334" s="1" t="s">
        <v>1004</v>
      </c>
      <c r="K334" s="18"/>
      <c r="AA334" s="2"/>
      <c r="AB334" s="3"/>
      <c r="AC334" s="3"/>
      <c r="AK334" s="1" t="s">
        <v>1492</v>
      </c>
      <c r="AM334" s="1" t="s">
        <v>3162</v>
      </c>
      <c r="BA334" s="1">
        <f>COUNTA(AE334:AZ334)</f>
        <v>2</v>
      </c>
      <c r="DG334" s="1" t="s">
        <v>3162</v>
      </c>
      <c r="DH334" s="1" t="s">
        <v>3162</v>
      </c>
      <c r="DI334" s="1" t="s">
        <v>3158</v>
      </c>
      <c r="DV334" s="1">
        <f t="shared" si="36"/>
        <v>3</v>
      </c>
    </row>
    <row r="335" spans="1:126" s="1" customFormat="1" x14ac:dyDescent="0.25">
      <c r="B335" s="2"/>
      <c r="C335" s="2"/>
      <c r="D335" s="2"/>
      <c r="G335" s="1" t="s">
        <v>3158</v>
      </c>
      <c r="H335" s="1" t="s">
        <v>5609</v>
      </c>
      <c r="I335" s="1" t="s">
        <v>3351</v>
      </c>
      <c r="K335" s="18"/>
      <c r="AA335" s="1" t="s">
        <v>3178</v>
      </c>
      <c r="AB335" s="3"/>
      <c r="AC335" s="3"/>
      <c r="BA335" s="1">
        <f t="shared" si="35"/>
        <v>0</v>
      </c>
      <c r="DE335" s="1" t="s">
        <v>3162</v>
      </c>
      <c r="DV335" s="1">
        <f t="shared" si="36"/>
        <v>1</v>
      </c>
    </row>
    <row r="336" spans="1:126" s="1" customFormat="1" x14ac:dyDescent="0.25">
      <c r="B336" s="2"/>
      <c r="C336" s="2"/>
      <c r="D336" s="2"/>
      <c r="G336" s="1" t="s">
        <v>481</v>
      </c>
      <c r="H336" s="1" t="s">
        <v>5609</v>
      </c>
      <c r="I336" s="1" t="s">
        <v>3178</v>
      </c>
      <c r="K336" s="18"/>
      <c r="AA336" s="1" t="s">
        <v>3351</v>
      </c>
      <c r="AB336" s="3"/>
      <c r="AC336" s="3"/>
      <c r="BA336" s="1">
        <f t="shared" si="35"/>
        <v>0</v>
      </c>
      <c r="DE336" s="1" t="s">
        <v>3162</v>
      </c>
      <c r="DV336" s="1">
        <f t="shared" si="36"/>
        <v>1</v>
      </c>
    </row>
    <row r="337" spans="1:127" s="1" customFormat="1" x14ac:dyDescent="0.25">
      <c r="A337" s="8"/>
      <c r="B337" s="2"/>
      <c r="C337" s="2"/>
      <c r="D337" s="2"/>
      <c r="G337" s="1" t="s">
        <v>3158</v>
      </c>
      <c r="H337" s="1" t="s">
        <v>1886</v>
      </c>
      <c r="I337" s="1" t="s">
        <v>5519</v>
      </c>
      <c r="K337" s="18"/>
      <c r="AA337" s="1" t="s">
        <v>5520</v>
      </c>
      <c r="AB337" s="3"/>
      <c r="AC337" s="3"/>
      <c r="BA337" s="1">
        <f t="shared" si="35"/>
        <v>0</v>
      </c>
      <c r="DF337" s="1" t="s">
        <v>3162</v>
      </c>
      <c r="DG337" s="1" t="s">
        <v>3162</v>
      </c>
      <c r="DK337" s="1" t="s">
        <v>3162</v>
      </c>
      <c r="DV337" s="1">
        <f t="shared" si="36"/>
        <v>3</v>
      </c>
    </row>
    <row r="338" spans="1:127" s="1" customFormat="1" x14ac:dyDescent="0.25">
      <c r="A338" s="8"/>
      <c r="B338" s="2"/>
      <c r="C338" s="2"/>
      <c r="D338" s="2"/>
      <c r="G338" s="1" t="s">
        <v>481</v>
      </c>
      <c r="H338" s="1" t="s">
        <v>1886</v>
      </c>
      <c r="I338" s="1" t="s">
        <v>5520</v>
      </c>
      <c r="K338" s="18"/>
      <c r="AA338" s="1" t="s">
        <v>5519</v>
      </c>
      <c r="AB338" s="3"/>
      <c r="AC338" s="3"/>
      <c r="BA338" s="1">
        <f t="shared" si="35"/>
        <v>0</v>
      </c>
      <c r="DF338" s="1" t="s">
        <v>3162</v>
      </c>
      <c r="DG338" s="1" t="s">
        <v>3162</v>
      </c>
      <c r="DK338" s="1" t="s">
        <v>3162</v>
      </c>
      <c r="DV338" s="1">
        <f t="shared" si="36"/>
        <v>3</v>
      </c>
    </row>
    <row r="339" spans="1:127" s="1" customFormat="1" x14ac:dyDescent="0.25">
      <c r="A339" s="28"/>
      <c r="B339" s="2"/>
      <c r="C339" s="2"/>
      <c r="D339" s="2"/>
      <c r="G339" s="1" t="s">
        <v>481</v>
      </c>
      <c r="H339" s="1" t="s">
        <v>5642</v>
      </c>
      <c r="I339" s="1" t="s">
        <v>2738</v>
      </c>
      <c r="K339" s="18"/>
      <c r="AA339" s="2"/>
      <c r="AB339" s="3"/>
      <c r="AC339" s="3"/>
      <c r="BA339" s="1">
        <f t="shared" si="35"/>
        <v>0</v>
      </c>
      <c r="DG339" s="1" t="s">
        <v>3162</v>
      </c>
      <c r="DV339" s="1">
        <f t="shared" si="36"/>
        <v>1</v>
      </c>
    </row>
    <row r="340" spans="1:127" s="1" customFormat="1" x14ac:dyDescent="0.25">
      <c r="A340" s="45"/>
      <c r="B340" s="2"/>
      <c r="C340" s="2"/>
      <c r="D340" s="46"/>
      <c r="E340" s="45"/>
      <c r="F340" s="45"/>
      <c r="G340" s="1" t="s">
        <v>3158</v>
      </c>
      <c r="H340" s="45" t="s">
        <v>5640</v>
      </c>
      <c r="I340" s="45" t="s">
        <v>3876</v>
      </c>
      <c r="J340" s="45"/>
      <c r="K340" s="49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6"/>
      <c r="Z340" s="53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1">
        <f t="shared" si="35"/>
        <v>0</v>
      </c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 t="s">
        <v>3162</v>
      </c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</row>
    <row r="341" spans="1:127" s="1" customFormat="1" x14ac:dyDescent="0.25">
      <c r="B341" s="2"/>
      <c r="C341" s="2"/>
      <c r="D341" s="2"/>
      <c r="G341" s="1" t="s">
        <v>481</v>
      </c>
      <c r="H341" s="1" t="s">
        <v>2781</v>
      </c>
      <c r="I341" s="1" t="s">
        <v>786</v>
      </c>
      <c r="K341" s="18"/>
      <c r="AA341" s="2" t="s">
        <v>5623</v>
      </c>
      <c r="AB341" s="3"/>
      <c r="AC341" s="3"/>
      <c r="BA341" s="1">
        <f t="shared" si="35"/>
        <v>0</v>
      </c>
      <c r="DG341" s="1" t="s">
        <v>3162</v>
      </c>
      <c r="DV341" s="1">
        <f t="shared" ref="DV341:DV345" si="37">COUNTA(CY341:DU341)</f>
        <v>1</v>
      </c>
    </row>
    <row r="342" spans="1:127" s="1" customFormat="1" x14ac:dyDescent="0.25">
      <c r="B342" s="2"/>
      <c r="C342" s="2"/>
      <c r="D342" s="2"/>
      <c r="G342" s="1" t="s">
        <v>3158</v>
      </c>
      <c r="H342" s="1" t="s">
        <v>5643</v>
      </c>
      <c r="I342" s="1" t="s">
        <v>3069</v>
      </c>
      <c r="K342" s="18"/>
      <c r="AA342" s="2"/>
      <c r="AB342" s="3"/>
      <c r="AC342" s="3"/>
      <c r="BA342" s="1">
        <f t="shared" si="35"/>
        <v>0</v>
      </c>
      <c r="DG342" s="1" t="s">
        <v>3162</v>
      </c>
      <c r="DV342" s="1">
        <f t="shared" si="37"/>
        <v>1</v>
      </c>
    </row>
    <row r="343" spans="1:127" s="1" customFormat="1" x14ac:dyDescent="0.25">
      <c r="B343" s="2"/>
      <c r="C343" s="2"/>
      <c r="D343" s="2"/>
      <c r="E343" s="2"/>
      <c r="G343" s="1" t="s">
        <v>3158</v>
      </c>
      <c r="H343" s="1" t="s">
        <v>3213</v>
      </c>
      <c r="I343" s="1" t="s">
        <v>5625</v>
      </c>
      <c r="K343" s="18"/>
      <c r="AB343" s="3"/>
      <c r="AC343" s="3"/>
      <c r="BA343" s="1">
        <f t="shared" si="35"/>
        <v>0</v>
      </c>
      <c r="DG343" s="1" t="s">
        <v>3162</v>
      </c>
      <c r="DK343" s="1" t="s">
        <v>3162</v>
      </c>
      <c r="DV343" s="1">
        <f t="shared" si="37"/>
        <v>2</v>
      </c>
    </row>
    <row r="344" spans="1:127" s="1" customFormat="1" x14ac:dyDescent="0.25">
      <c r="B344" s="2"/>
      <c r="C344" s="2"/>
      <c r="D344" s="2"/>
      <c r="E344" s="2"/>
      <c r="H344" s="1" t="s">
        <v>5682</v>
      </c>
      <c r="I344" s="1" t="s">
        <v>5681</v>
      </c>
      <c r="K344" s="18"/>
      <c r="AB344" s="3"/>
      <c r="AC344" s="3"/>
      <c r="DK344" s="1" t="s">
        <v>3162</v>
      </c>
      <c r="DV344" s="1">
        <f t="shared" si="37"/>
        <v>1</v>
      </c>
    </row>
    <row r="345" spans="1:127" s="1" customFormat="1" x14ac:dyDescent="0.25">
      <c r="B345" s="2"/>
      <c r="C345" s="2"/>
      <c r="D345" s="2"/>
      <c r="E345" s="2"/>
      <c r="H345" s="1" t="s">
        <v>5684</v>
      </c>
      <c r="I345" s="1" t="s">
        <v>5683</v>
      </c>
      <c r="K345" s="18"/>
      <c r="AB345" s="3"/>
      <c r="AC345" s="3"/>
      <c r="DV345" s="1">
        <f t="shared" si="37"/>
        <v>0</v>
      </c>
    </row>
    <row r="346" spans="1:127" s="1" customFormat="1" x14ac:dyDescent="0.25">
      <c r="A346" s="45"/>
      <c r="B346" s="2"/>
      <c r="C346" s="2"/>
      <c r="D346" s="46"/>
      <c r="E346" s="45"/>
      <c r="F346" s="45"/>
      <c r="G346" s="1" t="s">
        <v>481</v>
      </c>
      <c r="H346" s="45" t="s">
        <v>4341</v>
      </c>
      <c r="I346" s="45" t="s">
        <v>5467</v>
      </c>
      <c r="J346" s="45"/>
      <c r="K346" s="49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6"/>
      <c r="Z346" s="53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1">
        <f t="shared" ref="BA346:BA398" si="38">COUNTA(AE346:AZ346)</f>
        <v>0</v>
      </c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 t="s">
        <v>3162</v>
      </c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</row>
    <row r="347" spans="1:127" s="1" customFormat="1" x14ac:dyDescent="0.25">
      <c r="B347" s="2"/>
      <c r="C347" s="2"/>
      <c r="D347" s="2"/>
      <c r="G347" s="1" t="s">
        <v>3158</v>
      </c>
      <c r="H347" s="1" t="s">
        <v>5458</v>
      </c>
      <c r="I347" s="1" t="s">
        <v>5459</v>
      </c>
      <c r="K347" s="18"/>
      <c r="Y347" s="2"/>
      <c r="Z347" s="3"/>
      <c r="AA347" s="1" t="s">
        <v>2738</v>
      </c>
      <c r="BA347" s="1">
        <f t="shared" si="38"/>
        <v>0</v>
      </c>
      <c r="CY347" s="1" t="s">
        <v>3162</v>
      </c>
      <c r="DV347" s="1">
        <f t="shared" ref="DV347:DV371" si="39">COUNTA(CY347:DU347)</f>
        <v>1</v>
      </c>
    </row>
    <row r="348" spans="1:127" s="1" customFormat="1" x14ac:dyDescent="0.25">
      <c r="B348" s="2"/>
      <c r="C348" s="2"/>
      <c r="D348" s="2"/>
      <c r="G348" s="1" t="s">
        <v>481</v>
      </c>
      <c r="H348" s="1" t="s">
        <v>5458</v>
      </c>
      <c r="I348" s="1" t="s">
        <v>2738</v>
      </c>
      <c r="K348" s="18"/>
      <c r="Y348" s="2"/>
      <c r="Z348" s="3"/>
      <c r="AA348" s="1" t="s">
        <v>5459</v>
      </c>
      <c r="BA348" s="1">
        <f t="shared" si="38"/>
        <v>0</v>
      </c>
      <c r="CY348" s="1" t="s">
        <v>3162</v>
      </c>
      <c r="DV348" s="1">
        <f t="shared" si="39"/>
        <v>1</v>
      </c>
    </row>
    <row r="349" spans="1:127" s="1" customFormat="1" x14ac:dyDescent="0.25">
      <c r="B349" s="2"/>
      <c r="C349" s="2"/>
      <c r="D349" s="2"/>
      <c r="G349" s="1" t="s">
        <v>481</v>
      </c>
      <c r="H349" s="1" t="s">
        <v>5495</v>
      </c>
      <c r="I349" s="1" t="s">
        <v>361</v>
      </c>
      <c r="K349" s="18"/>
      <c r="AA349" s="1" t="s">
        <v>3351</v>
      </c>
      <c r="AP349" s="1" t="s">
        <v>3162</v>
      </c>
      <c r="AQ349" s="1" t="s">
        <v>3162</v>
      </c>
      <c r="AU349" s="1" t="s">
        <v>3162</v>
      </c>
      <c r="AW349" s="1" t="s">
        <v>3162</v>
      </c>
      <c r="AZ349" s="1" t="s">
        <v>3162</v>
      </c>
      <c r="BA349" s="1">
        <f t="shared" si="38"/>
        <v>5</v>
      </c>
      <c r="BB349" s="3"/>
      <c r="DA349" s="1" t="s">
        <v>3162</v>
      </c>
      <c r="DV349" s="1">
        <f t="shared" si="39"/>
        <v>1</v>
      </c>
    </row>
    <row r="350" spans="1:127" s="1" customFormat="1" x14ac:dyDescent="0.25">
      <c r="B350" s="2"/>
      <c r="C350" s="2"/>
      <c r="D350" s="2"/>
      <c r="G350" s="1" t="s">
        <v>3158</v>
      </c>
      <c r="H350" s="1" t="s">
        <v>5495</v>
      </c>
      <c r="I350" s="1" t="s">
        <v>3351</v>
      </c>
      <c r="K350" s="18"/>
      <c r="AA350" s="1" t="s">
        <v>361</v>
      </c>
      <c r="AP350" s="1" t="s">
        <v>3162</v>
      </c>
      <c r="AQ350" s="1" t="s">
        <v>3162</v>
      </c>
      <c r="AU350" s="1" t="s">
        <v>3162</v>
      </c>
      <c r="AW350" s="1" t="s">
        <v>3162</v>
      </c>
      <c r="AZ350" s="1" t="s">
        <v>3162</v>
      </c>
      <c r="BA350" s="1">
        <f t="shared" si="38"/>
        <v>5</v>
      </c>
      <c r="BB350" s="3"/>
      <c r="DA350" s="1" t="s">
        <v>3162</v>
      </c>
      <c r="DV350" s="1">
        <f t="shared" si="39"/>
        <v>1</v>
      </c>
    </row>
    <row r="351" spans="1:127" s="1" customFormat="1" x14ac:dyDescent="0.25">
      <c r="A351" s="8"/>
      <c r="B351" s="2"/>
      <c r="C351" s="2"/>
      <c r="D351" s="2"/>
      <c r="G351" s="1" t="s">
        <v>481</v>
      </c>
      <c r="H351" s="1" t="s">
        <v>2042</v>
      </c>
      <c r="I351" s="1" t="s">
        <v>1472</v>
      </c>
      <c r="K351" s="18"/>
      <c r="BA351" s="1">
        <f t="shared" si="38"/>
        <v>0</v>
      </c>
      <c r="BB351" s="3"/>
      <c r="DF351" s="1" t="s">
        <v>3162</v>
      </c>
      <c r="DV351" s="1">
        <f t="shared" si="39"/>
        <v>1</v>
      </c>
    </row>
    <row r="352" spans="1:127" s="1" customFormat="1" x14ac:dyDescent="0.25">
      <c r="A352" s="8"/>
      <c r="B352" s="2"/>
      <c r="C352" s="2"/>
      <c r="D352" s="2"/>
      <c r="G352" s="1" t="s">
        <v>481</v>
      </c>
      <c r="H352" s="1" t="s">
        <v>5661</v>
      </c>
      <c r="I352" s="1" t="s">
        <v>5062</v>
      </c>
      <c r="K352" s="18"/>
      <c r="BB352" s="3"/>
      <c r="DI352" s="1" t="s">
        <v>3162</v>
      </c>
      <c r="DV352" s="1">
        <f t="shared" si="39"/>
        <v>1</v>
      </c>
    </row>
    <row r="353" spans="1:126" s="1" customFormat="1" x14ac:dyDescent="0.25">
      <c r="A353" s="8"/>
      <c r="B353" s="2"/>
      <c r="C353" s="2"/>
      <c r="D353" s="2"/>
      <c r="G353" s="1" t="s">
        <v>481</v>
      </c>
      <c r="H353" s="1" t="s">
        <v>5496</v>
      </c>
      <c r="I353" s="1" t="s">
        <v>2497</v>
      </c>
      <c r="K353" s="18"/>
      <c r="AA353" s="1" t="s">
        <v>2078</v>
      </c>
      <c r="AC353" s="1" t="s">
        <v>4712</v>
      </c>
      <c r="BA353" s="1">
        <f t="shared" si="38"/>
        <v>0</v>
      </c>
      <c r="BB353" s="3"/>
      <c r="DF353" s="1" t="s">
        <v>3162</v>
      </c>
      <c r="DG353" s="1" t="s">
        <v>3162</v>
      </c>
      <c r="DJ353" s="1" t="s">
        <v>3162</v>
      </c>
      <c r="DK353" s="1" t="s">
        <v>3162</v>
      </c>
      <c r="DN353" s="1" t="s">
        <v>3162</v>
      </c>
      <c r="DV353" s="1">
        <f t="shared" si="39"/>
        <v>5</v>
      </c>
    </row>
    <row r="354" spans="1:126" s="1" customFormat="1" x14ac:dyDescent="0.25">
      <c r="A354" s="8"/>
      <c r="B354" s="2"/>
      <c r="C354" s="2"/>
      <c r="D354" s="2"/>
      <c r="E354" s="2"/>
      <c r="G354" s="1" t="s">
        <v>481</v>
      </c>
      <c r="H354" s="1" t="s">
        <v>5633</v>
      </c>
      <c r="I354" s="1" t="s">
        <v>5634</v>
      </c>
      <c r="K354" s="18"/>
      <c r="AA354" s="2"/>
      <c r="AB354" s="3"/>
      <c r="AC354" s="3"/>
      <c r="BA354" s="1">
        <f t="shared" si="38"/>
        <v>0</v>
      </c>
      <c r="DG354" s="1" t="s">
        <v>3162</v>
      </c>
      <c r="DV354" s="1">
        <f t="shared" si="39"/>
        <v>1</v>
      </c>
    </row>
    <row r="355" spans="1:126" s="1" customFormat="1" x14ac:dyDescent="0.25">
      <c r="B355" s="2"/>
      <c r="C355" s="2"/>
      <c r="D355" s="2"/>
      <c r="G355" s="1" t="s">
        <v>3158</v>
      </c>
      <c r="H355" s="1" t="s">
        <v>5660</v>
      </c>
      <c r="I355" s="1" t="s">
        <v>3069</v>
      </c>
      <c r="K355" s="18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T355" s="2"/>
      <c r="AU355" s="2"/>
      <c r="AV355" s="2"/>
      <c r="AW355" s="2"/>
      <c r="AX355" s="2"/>
      <c r="AY355" s="2"/>
      <c r="AZ355" s="2"/>
      <c r="BB355" s="3"/>
      <c r="DI355" s="1" t="s">
        <v>3162</v>
      </c>
      <c r="DV355" s="1">
        <f t="shared" si="39"/>
        <v>1</v>
      </c>
    </row>
    <row r="356" spans="1:126" s="1" customFormat="1" x14ac:dyDescent="0.25">
      <c r="A356" s="8"/>
      <c r="B356" s="2"/>
      <c r="C356" s="2"/>
      <c r="D356" s="2"/>
      <c r="G356" s="1" t="s">
        <v>481</v>
      </c>
      <c r="H356" s="1" t="s">
        <v>5620</v>
      </c>
      <c r="I356" s="1" t="s">
        <v>4528</v>
      </c>
      <c r="K356" s="18"/>
      <c r="BA356" s="1">
        <f t="shared" si="38"/>
        <v>0</v>
      </c>
      <c r="BB356" s="3"/>
      <c r="DF356" s="1" t="s">
        <v>3162</v>
      </c>
      <c r="DH356" s="1" t="s">
        <v>3162</v>
      </c>
      <c r="DV356" s="1">
        <f t="shared" si="39"/>
        <v>2</v>
      </c>
    </row>
    <row r="357" spans="1:126" s="1" customFormat="1" x14ac:dyDescent="0.25">
      <c r="B357" s="2"/>
      <c r="C357" s="2"/>
      <c r="D357" s="2"/>
      <c r="G357" s="1" t="s">
        <v>3158</v>
      </c>
      <c r="H357" s="1" t="s">
        <v>2746</v>
      </c>
      <c r="I357" s="1" t="s">
        <v>4578</v>
      </c>
      <c r="K357" s="18"/>
      <c r="AA357" s="2"/>
      <c r="AB357" s="3"/>
      <c r="AC357" s="3"/>
      <c r="BA357" s="1">
        <f t="shared" si="38"/>
        <v>0</v>
      </c>
      <c r="DF357" s="1" t="s">
        <v>3162</v>
      </c>
      <c r="DV357" s="1">
        <f t="shared" si="39"/>
        <v>1</v>
      </c>
    </row>
    <row r="358" spans="1:126" s="1" customFormat="1" x14ac:dyDescent="0.25">
      <c r="B358" s="2"/>
      <c r="C358" s="2"/>
      <c r="D358" s="2"/>
      <c r="G358" s="1" t="s">
        <v>3158</v>
      </c>
      <c r="H358" s="1" t="s">
        <v>5611</v>
      </c>
      <c r="I358" s="1" t="s">
        <v>2451</v>
      </c>
      <c r="K358" s="18"/>
      <c r="AA358" s="1" t="s">
        <v>5612</v>
      </c>
      <c r="AB358" s="3"/>
      <c r="AC358" s="3"/>
      <c r="BA358" s="1">
        <f t="shared" si="38"/>
        <v>0</v>
      </c>
      <c r="DE358" s="1" t="s">
        <v>3162</v>
      </c>
      <c r="DV358" s="1">
        <f t="shared" si="39"/>
        <v>1</v>
      </c>
    </row>
    <row r="359" spans="1:126" s="1" customFormat="1" x14ac:dyDescent="0.25">
      <c r="A359" s="28"/>
      <c r="B359" s="2"/>
      <c r="C359" s="2"/>
      <c r="D359" s="2"/>
      <c r="G359" s="1" t="s">
        <v>3158</v>
      </c>
      <c r="H359" s="1" t="s">
        <v>5644</v>
      </c>
      <c r="I359" s="1" t="s">
        <v>5645</v>
      </c>
      <c r="K359" s="18"/>
      <c r="AA359" s="2"/>
      <c r="AB359" s="3"/>
      <c r="AC359" s="3"/>
      <c r="BA359" s="1">
        <f t="shared" si="38"/>
        <v>0</v>
      </c>
      <c r="DG359" s="1" t="s">
        <v>3162</v>
      </c>
      <c r="DV359" s="1">
        <f t="shared" si="39"/>
        <v>1</v>
      </c>
    </row>
    <row r="360" spans="1:126" s="1" customFormat="1" x14ac:dyDescent="0.25">
      <c r="B360" s="2"/>
      <c r="C360" s="2"/>
      <c r="D360" s="2"/>
      <c r="G360" s="1" t="s">
        <v>3158</v>
      </c>
      <c r="H360" s="1" t="s">
        <v>5434</v>
      </c>
      <c r="I360" s="1" t="s">
        <v>5435</v>
      </c>
      <c r="K360" s="18"/>
      <c r="Y360" s="2"/>
      <c r="Z360" s="3"/>
      <c r="AA360" s="1" t="s">
        <v>5433</v>
      </c>
      <c r="BA360" s="1">
        <f t="shared" si="38"/>
        <v>0</v>
      </c>
      <c r="DA360" s="1" t="s">
        <v>3162</v>
      </c>
      <c r="DV360" s="1">
        <f t="shared" si="39"/>
        <v>1</v>
      </c>
    </row>
    <row r="361" spans="1:126" s="1" customFormat="1" x14ac:dyDescent="0.25">
      <c r="A361" s="8"/>
      <c r="B361" s="2"/>
      <c r="C361" s="2"/>
      <c r="D361" s="2"/>
      <c r="G361" s="1" t="s">
        <v>481</v>
      </c>
      <c r="H361" s="1" t="s">
        <v>3323</v>
      </c>
      <c r="I361" s="1" t="s">
        <v>4528</v>
      </c>
      <c r="K361" s="18"/>
      <c r="BA361" s="1">
        <f t="shared" si="38"/>
        <v>0</v>
      </c>
      <c r="BB361" s="3"/>
      <c r="DF361" s="1" t="s">
        <v>3162</v>
      </c>
      <c r="DV361" s="1">
        <f t="shared" si="39"/>
        <v>1</v>
      </c>
    </row>
    <row r="362" spans="1:126" s="1" customFormat="1" x14ac:dyDescent="0.25">
      <c r="B362" s="2"/>
      <c r="C362" s="2"/>
      <c r="D362" s="2"/>
      <c r="E362" s="2"/>
      <c r="G362" s="1" t="s">
        <v>3158</v>
      </c>
      <c r="H362" s="1" t="s">
        <v>3334</v>
      </c>
      <c r="I362" s="1" t="s">
        <v>3159</v>
      </c>
      <c r="K362" s="18"/>
      <c r="BA362" s="1">
        <f t="shared" si="38"/>
        <v>0</v>
      </c>
      <c r="DF362" s="1" t="s">
        <v>3162</v>
      </c>
      <c r="DH362" s="1" t="s">
        <v>3162</v>
      </c>
      <c r="DV362" s="1">
        <f t="shared" si="39"/>
        <v>2</v>
      </c>
    </row>
    <row r="363" spans="1:126" s="1" customFormat="1" x14ac:dyDescent="0.25">
      <c r="B363" s="2"/>
      <c r="C363" s="2"/>
      <c r="D363" s="2"/>
      <c r="G363" s="1" t="s">
        <v>3158</v>
      </c>
      <c r="H363" s="1" t="s">
        <v>5436</v>
      </c>
      <c r="I363" s="1" t="s">
        <v>1142</v>
      </c>
      <c r="K363" s="18"/>
      <c r="Y363" s="2"/>
      <c r="Z363" s="3"/>
      <c r="AA363" s="1" t="s">
        <v>5437</v>
      </c>
      <c r="BA363" s="1">
        <f t="shared" si="38"/>
        <v>0</v>
      </c>
      <c r="DA363" s="1" t="s">
        <v>3162</v>
      </c>
      <c r="DV363" s="1">
        <f t="shared" si="39"/>
        <v>1</v>
      </c>
    </row>
    <row r="364" spans="1:126" s="1" customFormat="1" x14ac:dyDescent="0.25">
      <c r="B364" s="2"/>
      <c r="C364" s="2"/>
      <c r="D364" s="2"/>
      <c r="E364" s="2"/>
      <c r="G364" s="1" t="s">
        <v>3158</v>
      </c>
      <c r="H364" s="1" t="s">
        <v>1293</v>
      </c>
      <c r="I364" s="1" t="s">
        <v>1658</v>
      </c>
      <c r="J364" s="1" t="s">
        <v>1982</v>
      </c>
      <c r="K364" s="18" t="s">
        <v>1983</v>
      </c>
      <c r="L364" s="1" t="s">
        <v>1986</v>
      </c>
      <c r="M364" s="1" t="s">
        <v>4976</v>
      </c>
      <c r="N364" s="1" t="s">
        <v>4919</v>
      </c>
      <c r="O364" s="1">
        <v>87122</v>
      </c>
      <c r="P364" s="1" t="s">
        <v>4213</v>
      </c>
      <c r="AA364" s="1" t="s">
        <v>3082</v>
      </c>
      <c r="AB364" s="3"/>
      <c r="AC364" s="3"/>
      <c r="AD364" s="1" t="s">
        <v>2388</v>
      </c>
      <c r="BA364" s="1">
        <f t="shared" si="38"/>
        <v>0</v>
      </c>
      <c r="DG364" s="1" t="s">
        <v>3162</v>
      </c>
      <c r="DV364" s="1">
        <f t="shared" si="39"/>
        <v>1</v>
      </c>
    </row>
    <row r="365" spans="1:126" s="1" customFormat="1" x14ac:dyDescent="0.25">
      <c r="B365" s="2"/>
      <c r="C365" s="2"/>
      <c r="D365" s="2"/>
      <c r="E365" s="2"/>
      <c r="G365" s="1" t="s">
        <v>481</v>
      </c>
      <c r="H365" s="1" t="s">
        <v>1293</v>
      </c>
      <c r="I365" s="1" t="s">
        <v>3082</v>
      </c>
      <c r="J365" s="1" t="s">
        <v>1984</v>
      </c>
      <c r="K365" s="18" t="s">
        <v>1985</v>
      </c>
      <c r="L365" s="1" t="s">
        <v>1986</v>
      </c>
      <c r="M365" s="1" t="s">
        <v>4976</v>
      </c>
      <c r="N365" s="1" t="s">
        <v>4919</v>
      </c>
      <c r="O365" s="1">
        <v>87122</v>
      </c>
      <c r="P365" s="1" t="s">
        <v>4213</v>
      </c>
      <c r="AA365" s="1" t="s">
        <v>1658</v>
      </c>
      <c r="AB365" s="3"/>
      <c r="AC365" s="3"/>
      <c r="AD365" s="1" t="s">
        <v>2388</v>
      </c>
      <c r="BA365" s="1">
        <f t="shared" si="38"/>
        <v>0</v>
      </c>
      <c r="DG365" s="1" t="s">
        <v>3162</v>
      </c>
      <c r="DV365" s="1">
        <f t="shared" si="39"/>
        <v>1</v>
      </c>
    </row>
    <row r="366" spans="1:126" s="1" customFormat="1" x14ac:dyDescent="0.25">
      <c r="B366" s="2"/>
      <c r="C366" s="2"/>
      <c r="D366" s="2"/>
      <c r="G366" s="1" t="s">
        <v>481</v>
      </c>
      <c r="H366" s="1" t="s">
        <v>5606</v>
      </c>
      <c r="I366" s="1" t="s">
        <v>4364</v>
      </c>
      <c r="K366" s="1" t="s">
        <v>5677</v>
      </c>
      <c r="AB366" s="3"/>
      <c r="AC366" s="3"/>
      <c r="BA366" s="1">
        <f t="shared" si="38"/>
        <v>0</v>
      </c>
      <c r="DE366" s="1" t="s">
        <v>3162</v>
      </c>
      <c r="DK366" s="1" t="s">
        <v>3162</v>
      </c>
      <c r="DV366" s="1">
        <f t="shared" si="39"/>
        <v>2</v>
      </c>
    </row>
    <row r="367" spans="1:126" s="1" customFormat="1" x14ac:dyDescent="0.25">
      <c r="B367" s="2"/>
      <c r="C367" s="2"/>
      <c r="D367" s="2"/>
      <c r="F367" s="1" t="s">
        <v>3162</v>
      </c>
      <c r="G367" s="1" t="s">
        <v>3158</v>
      </c>
      <c r="H367" s="1" t="s">
        <v>2078</v>
      </c>
      <c r="I367" s="1" t="s">
        <v>2079</v>
      </c>
      <c r="J367" s="1" t="s">
        <v>2080</v>
      </c>
      <c r="K367" s="5"/>
      <c r="N367" s="1" t="s">
        <v>296</v>
      </c>
      <c r="P367" s="1" t="s">
        <v>4213</v>
      </c>
      <c r="AA367" s="1" t="s">
        <v>6019</v>
      </c>
      <c r="AB367" s="3"/>
      <c r="AC367" s="3" t="s">
        <v>4712</v>
      </c>
      <c r="AD367" s="1" t="s">
        <v>2388</v>
      </c>
      <c r="BA367" s="1">
        <f t="shared" si="38"/>
        <v>0</v>
      </c>
      <c r="DF367" s="1" t="s">
        <v>3162</v>
      </c>
      <c r="DG367" s="1" t="s">
        <v>3162</v>
      </c>
      <c r="DJ367" s="1" t="s">
        <v>3162</v>
      </c>
      <c r="DK367" s="1" t="s">
        <v>3162</v>
      </c>
      <c r="DN367" s="1" t="s">
        <v>3162</v>
      </c>
      <c r="DV367" s="1">
        <f t="shared" si="39"/>
        <v>5</v>
      </c>
    </row>
    <row r="368" spans="1:126" s="1" customFormat="1" x14ac:dyDescent="0.25">
      <c r="B368" s="2"/>
      <c r="C368" s="2"/>
      <c r="D368" s="2"/>
      <c r="G368" s="1" t="s">
        <v>4682</v>
      </c>
      <c r="H368" s="1" t="s">
        <v>75</v>
      </c>
      <c r="I368" s="1" t="s">
        <v>5004</v>
      </c>
      <c r="J368" s="1" t="s">
        <v>76</v>
      </c>
      <c r="K368" s="4" t="s">
        <v>77</v>
      </c>
      <c r="L368" s="1" t="s">
        <v>2243</v>
      </c>
      <c r="M368" s="1" t="s">
        <v>2870</v>
      </c>
      <c r="N368" s="1" t="s">
        <v>296</v>
      </c>
      <c r="O368" s="1">
        <v>85248</v>
      </c>
      <c r="AA368" s="1" t="s">
        <v>3799</v>
      </c>
      <c r="AB368" s="3"/>
      <c r="AC368" s="3"/>
      <c r="AE368" s="1" t="s">
        <v>481</v>
      </c>
      <c r="AG368" s="1" t="s">
        <v>481</v>
      </c>
      <c r="AH368" s="1" t="s">
        <v>481</v>
      </c>
      <c r="AI368" s="1" t="s">
        <v>481</v>
      </c>
      <c r="AK368" s="1" t="s">
        <v>481</v>
      </c>
      <c r="AL368" s="1" t="s">
        <v>481</v>
      </c>
      <c r="AM368" s="1" t="s">
        <v>481</v>
      </c>
      <c r="AN368" s="1" t="s">
        <v>481</v>
      </c>
      <c r="AP368" s="1" t="s">
        <v>481</v>
      </c>
      <c r="AQ368" s="1" t="s">
        <v>481</v>
      </c>
      <c r="AR368" s="1" t="s">
        <v>481</v>
      </c>
      <c r="AU368" s="1" t="s">
        <v>481</v>
      </c>
      <c r="AW368" s="1" t="s">
        <v>481</v>
      </c>
      <c r="AY368" s="1" t="s">
        <v>481</v>
      </c>
      <c r="BA368" s="1">
        <f t="shared" si="38"/>
        <v>14</v>
      </c>
      <c r="CY368" s="1" t="s">
        <v>3162</v>
      </c>
      <c r="DV368" s="1">
        <f t="shared" si="39"/>
        <v>1</v>
      </c>
    </row>
    <row r="369" spans="1:127" s="1" customFormat="1" x14ac:dyDescent="0.25">
      <c r="B369" s="2"/>
      <c r="C369" s="2"/>
      <c r="D369" s="2"/>
      <c r="G369" s="1" t="s">
        <v>283</v>
      </c>
      <c r="H369" s="1" t="s">
        <v>75</v>
      </c>
      <c r="I369" s="1" t="s">
        <v>3799</v>
      </c>
      <c r="J369" s="1" t="s">
        <v>76</v>
      </c>
      <c r="K369" s="4" t="s">
        <v>77</v>
      </c>
      <c r="L369" s="1" t="s">
        <v>2243</v>
      </c>
      <c r="M369" s="1" t="s">
        <v>2870</v>
      </c>
      <c r="N369" s="1" t="s">
        <v>296</v>
      </c>
      <c r="O369" s="1">
        <v>85248</v>
      </c>
      <c r="AA369" s="1" t="s">
        <v>5004</v>
      </c>
      <c r="AB369" s="3"/>
      <c r="AC369" s="3"/>
      <c r="AE369" s="1" t="s">
        <v>481</v>
      </c>
      <c r="AG369" s="1" t="s">
        <v>481</v>
      </c>
      <c r="AH369" s="1" t="s">
        <v>481</v>
      </c>
      <c r="AI369" s="1" t="s">
        <v>481</v>
      </c>
      <c r="AK369" s="1" t="s">
        <v>481</v>
      </c>
      <c r="AL369" s="1" t="s">
        <v>3158</v>
      </c>
      <c r="AM369" s="1" t="s">
        <v>481</v>
      </c>
      <c r="AN369" s="1" t="s">
        <v>481</v>
      </c>
      <c r="AP369" s="1" t="s">
        <v>481</v>
      </c>
      <c r="AQ369" s="1" t="s">
        <v>481</v>
      </c>
      <c r="AR369" s="1" t="s">
        <v>481</v>
      </c>
      <c r="AU369" s="1" t="s">
        <v>481</v>
      </c>
      <c r="AW369" s="1" t="s">
        <v>481</v>
      </c>
      <c r="AY369" s="1" t="s">
        <v>481</v>
      </c>
      <c r="BA369" s="1">
        <f t="shared" si="38"/>
        <v>14</v>
      </c>
      <c r="CY369" s="1" t="s">
        <v>3162</v>
      </c>
      <c r="DV369" s="1">
        <f t="shared" si="39"/>
        <v>1</v>
      </c>
    </row>
    <row r="370" spans="1:127" s="1" customFormat="1" x14ac:dyDescent="0.25">
      <c r="B370" s="2"/>
      <c r="C370" s="2"/>
      <c r="D370" s="2"/>
      <c r="G370" s="1" t="s">
        <v>3158</v>
      </c>
      <c r="H370" s="1" t="s">
        <v>5679</v>
      </c>
      <c r="I370" s="1" t="s">
        <v>5680</v>
      </c>
      <c r="K370" s="18"/>
      <c r="AA370" s="2"/>
      <c r="AB370" s="3"/>
      <c r="AC370" s="3"/>
      <c r="DK370" s="1" t="s">
        <v>3162</v>
      </c>
      <c r="DV370" s="1">
        <f t="shared" si="39"/>
        <v>1</v>
      </c>
    </row>
    <row r="371" spans="1:127" s="1" customFormat="1" x14ac:dyDescent="0.25">
      <c r="A371" s="8"/>
      <c r="B371" s="2"/>
      <c r="C371" s="2"/>
      <c r="D371" s="2"/>
      <c r="E371" s="2"/>
      <c r="G371" s="1" t="s">
        <v>481</v>
      </c>
      <c r="H371" s="1" t="s">
        <v>5636</v>
      </c>
      <c r="I371" s="1" t="s">
        <v>5637</v>
      </c>
      <c r="K371" s="18"/>
      <c r="AA371" s="2"/>
      <c r="AB371" s="3"/>
      <c r="AC371" s="3"/>
      <c r="BA371" s="1">
        <f t="shared" si="38"/>
        <v>0</v>
      </c>
      <c r="DG371" s="1" t="s">
        <v>3162</v>
      </c>
      <c r="DV371" s="1">
        <f t="shared" si="39"/>
        <v>1</v>
      </c>
    </row>
    <row r="372" spans="1:127" s="1" customFormat="1" x14ac:dyDescent="0.25">
      <c r="B372" s="2"/>
      <c r="C372" s="2"/>
      <c r="G372" s="1" t="s">
        <v>3158</v>
      </c>
      <c r="H372" s="1" t="s">
        <v>3873</v>
      </c>
      <c r="I372" s="1" t="s">
        <v>3913</v>
      </c>
      <c r="K372" s="18" t="s">
        <v>4212</v>
      </c>
      <c r="L372" s="1" t="s">
        <v>3915</v>
      </c>
      <c r="M372" s="1" t="s">
        <v>488</v>
      </c>
      <c r="N372" s="1" t="s">
        <v>3193</v>
      </c>
      <c r="O372" s="1">
        <v>85206</v>
      </c>
      <c r="P372" s="1" t="s">
        <v>4213</v>
      </c>
      <c r="Y372" s="2"/>
      <c r="Z372" s="3"/>
      <c r="AA372" s="1" t="s">
        <v>5429</v>
      </c>
      <c r="AB372" s="1" t="s">
        <v>1348</v>
      </c>
      <c r="AJ372" s="1" t="s">
        <v>481</v>
      </c>
      <c r="AK372" s="1" t="s">
        <v>481</v>
      </c>
      <c r="AL372" s="1" t="s">
        <v>3158</v>
      </c>
      <c r="AU372" s="1" t="s">
        <v>481</v>
      </c>
      <c r="BA372" s="1">
        <f t="shared" si="38"/>
        <v>4</v>
      </c>
      <c r="DA372" s="1" t="s">
        <v>3162</v>
      </c>
      <c r="DF372" s="1" t="s">
        <v>3158</v>
      </c>
      <c r="DJ372" s="1" t="s">
        <v>3162</v>
      </c>
      <c r="DV372" s="1">
        <f t="shared" ref="DV372:DV433" si="40">COUNTA(CY372:DU372)</f>
        <v>3</v>
      </c>
    </row>
    <row r="373" spans="1:127" s="40" customFormat="1" x14ac:dyDescent="0.25">
      <c r="A373" s="44"/>
      <c r="B373" s="2"/>
      <c r="C373" s="2"/>
      <c r="D373" s="47"/>
      <c r="E373" s="44"/>
      <c r="F373" s="44"/>
      <c r="G373" s="1" t="s">
        <v>3158</v>
      </c>
      <c r="H373" s="44" t="s">
        <v>5432</v>
      </c>
      <c r="I373" s="44" t="s">
        <v>3159</v>
      </c>
      <c r="J373" s="44"/>
      <c r="K373" s="51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7"/>
      <c r="Z373" s="52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1">
        <f t="shared" si="38"/>
        <v>0</v>
      </c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 t="s">
        <v>3162</v>
      </c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  <c r="DR373" s="44"/>
      <c r="DS373" s="44"/>
      <c r="DT373" s="44"/>
      <c r="DU373" s="44"/>
      <c r="DV373" s="1">
        <f t="shared" si="40"/>
        <v>1</v>
      </c>
      <c r="DW373" s="44"/>
    </row>
    <row r="374" spans="1:127" s="1" customFormat="1" x14ac:dyDescent="0.25">
      <c r="A374" s="8"/>
      <c r="B374" s="2"/>
      <c r="C374" s="2"/>
      <c r="D374" s="2"/>
      <c r="G374" s="1" t="s">
        <v>481</v>
      </c>
      <c r="H374" s="1" t="s">
        <v>5432</v>
      </c>
      <c r="I374" s="1" t="s">
        <v>1955</v>
      </c>
      <c r="K374" s="4"/>
      <c r="BA374" s="1">
        <f t="shared" si="38"/>
        <v>0</v>
      </c>
      <c r="BB374" s="3"/>
      <c r="DG374" s="1" t="s">
        <v>3162</v>
      </c>
      <c r="DV374" s="1">
        <f t="shared" si="40"/>
        <v>1</v>
      </c>
    </row>
    <row r="376" spans="1:127" s="1" customFormat="1" x14ac:dyDescent="0.25">
      <c r="B376" s="2"/>
      <c r="C376" s="2"/>
      <c r="D376" s="2"/>
      <c r="G376" s="1" t="s">
        <v>481</v>
      </c>
      <c r="H376" s="1" t="s">
        <v>5639</v>
      </c>
      <c r="I376" s="1" t="s">
        <v>3624</v>
      </c>
      <c r="K376" s="18"/>
      <c r="AA376" s="2"/>
      <c r="AB376" s="3"/>
      <c r="AC376" s="3"/>
      <c r="BA376" s="1">
        <f t="shared" si="38"/>
        <v>0</v>
      </c>
      <c r="DG376" s="1" t="s">
        <v>3162</v>
      </c>
      <c r="DV376" s="1">
        <f t="shared" si="40"/>
        <v>1</v>
      </c>
    </row>
    <row r="377" spans="1:127" s="1" customFormat="1" x14ac:dyDescent="0.25">
      <c r="B377" s="2"/>
      <c r="C377" s="2"/>
      <c r="D377" s="2"/>
      <c r="E377" s="2"/>
      <c r="G377" s="1" t="s">
        <v>481</v>
      </c>
      <c r="I377" s="1" t="s">
        <v>3011</v>
      </c>
      <c r="K377" s="18"/>
      <c r="AB377" s="3"/>
      <c r="AC377" s="3"/>
      <c r="BA377" s="1">
        <f t="shared" si="38"/>
        <v>0</v>
      </c>
      <c r="DG377" s="1" t="s">
        <v>3162</v>
      </c>
      <c r="DV377" s="1">
        <f t="shared" si="40"/>
        <v>1</v>
      </c>
    </row>
    <row r="378" spans="1:127" s="1" customFormat="1" x14ac:dyDescent="0.25">
      <c r="B378" s="2"/>
      <c r="C378" s="2"/>
      <c r="D378" s="2"/>
      <c r="G378" s="1" t="s">
        <v>481</v>
      </c>
      <c r="I378" s="1" t="s">
        <v>144</v>
      </c>
      <c r="K378" s="18"/>
      <c r="AA378" s="1" t="s">
        <v>5628</v>
      </c>
      <c r="AB378" s="3"/>
      <c r="AC378" s="3"/>
      <c r="BA378" s="1">
        <f t="shared" si="38"/>
        <v>0</v>
      </c>
      <c r="DG378" s="1" t="s">
        <v>3162</v>
      </c>
      <c r="DV378" s="1">
        <f t="shared" si="40"/>
        <v>1</v>
      </c>
    </row>
    <row r="379" spans="1:127" s="1" customFormat="1" x14ac:dyDescent="0.25">
      <c r="B379" s="2"/>
      <c r="C379" s="2"/>
      <c r="D379" s="2"/>
      <c r="G379" s="1" t="s">
        <v>3158</v>
      </c>
      <c r="I379" s="1" t="s">
        <v>5407</v>
      </c>
      <c r="K379" s="18"/>
      <c r="Y379" s="2"/>
      <c r="Z379" s="3"/>
      <c r="BA379" s="1">
        <f t="shared" si="38"/>
        <v>0</v>
      </c>
      <c r="CZ379" s="1" t="s">
        <v>5408</v>
      </c>
      <c r="DV379" s="1">
        <f t="shared" si="40"/>
        <v>1</v>
      </c>
    </row>
    <row r="380" spans="1:127" s="1" customFormat="1" x14ac:dyDescent="0.25">
      <c r="B380" s="2"/>
      <c r="C380" s="2"/>
      <c r="D380" s="2"/>
      <c r="E380" s="2"/>
      <c r="G380" s="1" t="s">
        <v>3158</v>
      </c>
      <c r="I380" s="1" t="s">
        <v>5626</v>
      </c>
      <c r="K380" s="18"/>
      <c r="AB380" s="3"/>
      <c r="AC380" s="3"/>
      <c r="BA380" s="1">
        <f t="shared" si="38"/>
        <v>0</v>
      </c>
      <c r="DG380" s="1" t="s">
        <v>3162</v>
      </c>
      <c r="DV380" s="1">
        <f t="shared" si="40"/>
        <v>1</v>
      </c>
    </row>
    <row r="381" spans="1:127" s="1" customFormat="1" x14ac:dyDescent="0.25">
      <c r="B381" s="2"/>
      <c r="C381" s="2"/>
      <c r="D381" s="2"/>
      <c r="G381" s="1" t="s">
        <v>3158</v>
      </c>
      <c r="I381" s="1" t="s">
        <v>5628</v>
      </c>
      <c r="K381" s="18"/>
      <c r="AA381" s="1" t="s">
        <v>144</v>
      </c>
      <c r="AB381" s="3"/>
      <c r="AC381" s="3"/>
      <c r="BA381" s="1">
        <f t="shared" si="38"/>
        <v>0</v>
      </c>
      <c r="DG381" s="1" t="s">
        <v>3162</v>
      </c>
      <c r="DV381" s="1">
        <f t="shared" si="40"/>
        <v>1</v>
      </c>
    </row>
    <row r="382" spans="1:127" s="1" customFormat="1" x14ac:dyDescent="0.25">
      <c r="B382" s="2"/>
      <c r="C382" s="2"/>
      <c r="D382" s="2"/>
      <c r="G382" s="1" t="s">
        <v>481</v>
      </c>
      <c r="I382" s="1" t="s">
        <v>4806</v>
      </c>
      <c r="K382" s="18"/>
      <c r="Y382" s="2"/>
      <c r="Z382" s="3"/>
      <c r="BA382" s="1">
        <f t="shared" si="38"/>
        <v>0</v>
      </c>
      <c r="CZ382" s="1" t="s">
        <v>5408</v>
      </c>
      <c r="DV382" s="1">
        <f t="shared" si="40"/>
        <v>1</v>
      </c>
    </row>
    <row r="383" spans="1:127" s="1" customFormat="1" x14ac:dyDescent="0.25">
      <c r="B383" s="2"/>
      <c r="C383" s="2"/>
      <c r="D383" s="2"/>
      <c r="F383" s="1" t="s">
        <v>3161</v>
      </c>
      <c r="G383" s="1" t="s">
        <v>3158</v>
      </c>
      <c r="H383" s="1" t="s">
        <v>5246</v>
      </c>
      <c r="I383" s="1" t="s">
        <v>4578</v>
      </c>
      <c r="K383" s="18"/>
      <c r="AA383" s="2" t="s">
        <v>5278</v>
      </c>
      <c r="AB383" s="3"/>
      <c r="AC383" s="3"/>
      <c r="BA383" s="1">
        <f t="shared" si="38"/>
        <v>0</v>
      </c>
      <c r="DV383" s="1">
        <f t="shared" si="40"/>
        <v>0</v>
      </c>
    </row>
    <row r="384" spans="1:127" s="1" customFormat="1" x14ac:dyDescent="0.25">
      <c r="A384" s="6"/>
      <c r="B384" s="2"/>
      <c r="C384" s="2"/>
      <c r="D384" s="2"/>
      <c r="G384" s="1" t="s">
        <v>481</v>
      </c>
      <c r="H384" s="1" t="s">
        <v>1394</v>
      </c>
      <c r="I384" s="1" t="s">
        <v>4642</v>
      </c>
      <c r="K384" s="18"/>
      <c r="AA384" s="1" t="s">
        <v>1395</v>
      </c>
      <c r="AB384" s="3"/>
      <c r="AC384" s="3"/>
      <c r="AS384" s="1" t="s">
        <v>3162</v>
      </c>
      <c r="AV384" s="1" t="s">
        <v>3162</v>
      </c>
      <c r="BA384" s="1">
        <f t="shared" si="38"/>
        <v>2</v>
      </c>
      <c r="DV384" s="1">
        <f t="shared" si="40"/>
        <v>0</v>
      </c>
    </row>
    <row r="385" spans="1:126" s="1" customFormat="1" x14ac:dyDescent="0.25">
      <c r="A385" s="6"/>
      <c r="B385" s="2"/>
      <c r="C385" s="2"/>
      <c r="D385" s="2"/>
      <c r="G385" s="1" t="s">
        <v>3158</v>
      </c>
      <c r="H385" s="1" t="s">
        <v>1394</v>
      </c>
      <c r="I385" s="1" t="s">
        <v>1395</v>
      </c>
      <c r="K385" s="18"/>
      <c r="AA385" s="1" t="s">
        <v>4642</v>
      </c>
      <c r="AB385" s="3"/>
      <c r="AC385" s="3"/>
      <c r="AS385" s="1" t="s">
        <v>3162</v>
      </c>
      <c r="AV385" s="1" t="s">
        <v>3162</v>
      </c>
      <c r="BA385" s="1">
        <f t="shared" si="38"/>
        <v>2</v>
      </c>
      <c r="DV385" s="1">
        <f t="shared" si="40"/>
        <v>0</v>
      </c>
    </row>
    <row r="386" spans="1:126" s="1" customFormat="1" x14ac:dyDescent="0.25">
      <c r="A386" s="8"/>
      <c r="B386" s="2"/>
      <c r="C386" s="2"/>
      <c r="D386" s="2"/>
      <c r="G386" s="1" t="s">
        <v>481</v>
      </c>
      <c r="H386" s="1" t="s">
        <v>3781</v>
      </c>
      <c r="I386" s="1" t="s">
        <v>4714</v>
      </c>
      <c r="J386" s="1" t="s">
        <v>3782</v>
      </c>
      <c r="K386" s="18" t="s">
        <v>3783</v>
      </c>
      <c r="L386" s="1" t="s">
        <v>3784</v>
      </c>
      <c r="M386" s="1" t="s">
        <v>4425</v>
      </c>
      <c r="N386" s="1" t="s">
        <v>296</v>
      </c>
      <c r="O386" s="1">
        <v>85142</v>
      </c>
      <c r="Y386" s="2"/>
      <c r="Z386" s="3"/>
      <c r="AA386" s="1" t="s">
        <v>3909</v>
      </c>
      <c r="AE386" s="1" t="s">
        <v>3162</v>
      </c>
      <c r="AF386" s="1" t="s">
        <v>481</v>
      </c>
      <c r="AG386" s="1" t="s">
        <v>481</v>
      </c>
      <c r="AT386" s="1" t="s">
        <v>481</v>
      </c>
      <c r="AU386" s="1" t="s">
        <v>481</v>
      </c>
      <c r="AV386" s="1" t="s">
        <v>481</v>
      </c>
      <c r="AW386" s="1" t="s">
        <v>481</v>
      </c>
      <c r="AX386" s="1" t="s">
        <v>481</v>
      </c>
      <c r="AY386" s="1" t="s">
        <v>481</v>
      </c>
      <c r="AZ386" s="1" t="s">
        <v>481</v>
      </c>
      <c r="BA386" s="1">
        <f t="shared" si="38"/>
        <v>10</v>
      </c>
      <c r="DV386" s="1">
        <f t="shared" si="40"/>
        <v>0</v>
      </c>
    </row>
    <row r="387" spans="1:126" s="1" customFormat="1" x14ac:dyDescent="0.25">
      <c r="B387" s="2"/>
      <c r="C387" s="2"/>
      <c r="D387" s="2"/>
      <c r="G387" s="1" t="s">
        <v>3158</v>
      </c>
      <c r="H387" s="1" t="s">
        <v>2318</v>
      </c>
      <c r="I387" s="1" t="s">
        <v>4297</v>
      </c>
      <c r="J387" s="1" t="s">
        <v>5249</v>
      </c>
      <c r="K387" s="4" t="s">
        <v>5250</v>
      </c>
      <c r="L387" s="1" t="s">
        <v>5251</v>
      </c>
      <c r="M387" s="1" t="s">
        <v>488</v>
      </c>
      <c r="N387" s="1" t="s">
        <v>296</v>
      </c>
      <c r="O387" s="1">
        <v>85209</v>
      </c>
      <c r="P387" s="1" t="s">
        <v>4213</v>
      </c>
      <c r="AA387" s="2" t="s">
        <v>2008</v>
      </c>
      <c r="AB387" s="3"/>
      <c r="AC387" s="3"/>
      <c r="AD387" s="1" t="s">
        <v>2564</v>
      </c>
      <c r="BA387" s="1">
        <f t="shared" si="38"/>
        <v>0</v>
      </c>
      <c r="DJ387" s="1" t="s">
        <v>3162</v>
      </c>
      <c r="DV387" s="1">
        <f t="shared" si="40"/>
        <v>1</v>
      </c>
    </row>
    <row r="388" spans="1:126" s="1" customFormat="1" x14ac:dyDescent="0.25">
      <c r="B388" s="2"/>
      <c r="C388" s="2"/>
      <c r="D388" s="2"/>
      <c r="G388" s="1" t="s">
        <v>481</v>
      </c>
      <c r="H388" s="1" t="s">
        <v>2318</v>
      </c>
      <c r="I388" s="1" t="s">
        <v>2008</v>
      </c>
      <c r="J388" s="1" t="s">
        <v>5249</v>
      </c>
      <c r="K388" s="4" t="s">
        <v>5250</v>
      </c>
      <c r="L388" s="1" t="s">
        <v>5251</v>
      </c>
      <c r="M388" s="1" t="s">
        <v>488</v>
      </c>
      <c r="N388" s="1" t="s">
        <v>296</v>
      </c>
      <c r="O388" s="1">
        <v>85209</v>
      </c>
      <c r="P388" s="1" t="s">
        <v>4213</v>
      </c>
      <c r="AA388" s="1" t="s">
        <v>4297</v>
      </c>
      <c r="AB388" s="3"/>
      <c r="AC388" s="3"/>
      <c r="AD388" s="1" t="s">
        <v>2564</v>
      </c>
      <c r="BA388" s="1">
        <f t="shared" si="38"/>
        <v>0</v>
      </c>
      <c r="DJ388" s="1" t="s">
        <v>3162</v>
      </c>
      <c r="DV388" s="1">
        <f t="shared" si="40"/>
        <v>1</v>
      </c>
    </row>
    <row r="389" spans="1:126" s="1" customFormat="1" x14ac:dyDescent="0.25">
      <c r="A389" s="8"/>
      <c r="B389" s="2"/>
      <c r="C389" s="2"/>
      <c r="D389" s="2"/>
      <c r="G389" s="1" t="s">
        <v>3158</v>
      </c>
      <c r="H389" s="1" t="s">
        <v>2263</v>
      </c>
      <c r="I389" s="1" t="s">
        <v>916</v>
      </c>
      <c r="J389" s="1" t="s">
        <v>2722</v>
      </c>
      <c r="K389" s="18" t="s">
        <v>2723</v>
      </c>
      <c r="L389" s="1" t="s">
        <v>5252</v>
      </c>
      <c r="M389" s="1" t="s">
        <v>488</v>
      </c>
      <c r="N389" s="1" t="s">
        <v>296</v>
      </c>
      <c r="O389" s="1">
        <v>85209</v>
      </c>
      <c r="Y389" s="2"/>
      <c r="Z389" s="3"/>
      <c r="AA389" s="1" t="s">
        <v>2752</v>
      </c>
      <c r="AF389" s="1" t="s">
        <v>3162</v>
      </c>
      <c r="AH389" s="1" t="s">
        <v>481</v>
      </c>
      <c r="AJ389" s="1" t="s">
        <v>481</v>
      </c>
      <c r="AL389" s="1" t="s">
        <v>481</v>
      </c>
      <c r="AV389" s="1" t="s">
        <v>481</v>
      </c>
      <c r="AW389" s="1" t="s">
        <v>481</v>
      </c>
      <c r="BA389" s="1">
        <f t="shared" si="38"/>
        <v>6</v>
      </c>
      <c r="DV389" s="1">
        <f t="shared" si="40"/>
        <v>0</v>
      </c>
    </row>
    <row r="390" spans="1:126" s="1" customFormat="1" x14ac:dyDescent="0.25">
      <c r="A390" s="8"/>
      <c r="B390" s="2"/>
      <c r="C390" s="2"/>
      <c r="D390" s="2"/>
      <c r="G390" s="1" t="s">
        <v>481</v>
      </c>
      <c r="H390" s="1" t="s">
        <v>2263</v>
      </c>
      <c r="I390" s="1" t="s">
        <v>2752</v>
      </c>
      <c r="J390" s="1" t="s">
        <v>2719</v>
      </c>
      <c r="K390" s="18" t="s">
        <v>2720</v>
      </c>
      <c r="L390" s="1" t="s">
        <v>5252</v>
      </c>
      <c r="M390" s="1" t="s">
        <v>488</v>
      </c>
      <c r="N390" s="1" t="s">
        <v>296</v>
      </c>
      <c r="O390" s="1">
        <v>85209</v>
      </c>
      <c r="Y390" s="2"/>
      <c r="Z390" s="3"/>
      <c r="AA390" s="1" t="s">
        <v>916</v>
      </c>
      <c r="AF390" s="1" t="s">
        <v>3162</v>
      </c>
      <c r="AH390" s="1" t="s">
        <v>481</v>
      </c>
      <c r="AJ390" s="1" t="s">
        <v>481</v>
      </c>
      <c r="AL390" s="1" t="s">
        <v>481</v>
      </c>
      <c r="AV390" s="1" t="s">
        <v>481</v>
      </c>
      <c r="AW390" s="1" t="s">
        <v>481</v>
      </c>
      <c r="BA390" s="1">
        <f t="shared" si="38"/>
        <v>6</v>
      </c>
      <c r="DV390" s="1">
        <f t="shared" si="40"/>
        <v>0</v>
      </c>
    </row>
    <row r="391" spans="1:126" s="1" customFormat="1" x14ac:dyDescent="0.25">
      <c r="A391" s="8"/>
      <c r="B391" s="2"/>
      <c r="C391" s="2"/>
      <c r="D391" s="2"/>
      <c r="F391" s="1" t="s">
        <v>3161</v>
      </c>
      <c r="G391" s="1" t="s">
        <v>3158</v>
      </c>
      <c r="H391" s="1" t="s">
        <v>1810</v>
      </c>
      <c r="I391" s="1" t="s">
        <v>2986</v>
      </c>
      <c r="J391" s="1" t="s">
        <v>3200</v>
      </c>
      <c r="K391" s="18" t="s">
        <v>5184</v>
      </c>
      <c r="L391" s="1" t="s">
        <v>2941</v>
      </c>
      <c r="M391" s="1" t="s">
        <v>3201</v>
      </c>
      <c r="N391" s="1" t="s">
        <v>615</v>
      </c>
      <c r="O391" s="1">
        <v>48134</v>
      </c>
      <c r="P391" s="1" t="s">
        <v>4712</v>
      </c>
      <c r="AA391" s="1" t="s">
        <v>3030</v>
      </c>
      <c r="AB391" s="3"/>
      <c r="AC391" s="3"/>
      <c r="AD391" s="1" t="s">
        <v>2568</v>
      </c>
      <c r="AN391" s="1" t="s">
        <v>481</v>
      </c>
      <c r="AO391" s="1" t="s">
        <v>481</v>
      </c>
      <c r="AR391" s="1" t="s">
        <v>481</v>
      </c>
      <c r="AS391" s="1" t="s">
        <v>481</v>
      </c>
      <c r="AX391" s="1" t="s">
        <v>481</v>
      </c>
      <c r="BA391" s="1">
        <f t="shared" si="38"/>
        <v>5</v>
      </c>
      <c r="DV391" s="1">
        <f t="shared" si="40"/>
        <v>0</v>
      </c>
    </row>
    <row r="392" spans="1:126" s="1" customFormat="1" x14ac:dyDescent="0.25">
      <c r="A392" s="8"/>
      <c r="B392" s="2"/>
      <c r="C392" s="2"/>
      <c r="D392" s="2"/>
      <c r="F392" s="1" t="s">
        <v>3161</v>
      </c>
      <c r="G392" s="1" t="s">
        <v>481</v>
      </c>
      <c r="H392" s="1" t="s">
        <v>5181</v>
      </c>
      <c r="I392" s="1" t="s">
        <v>3030</v>
      </c>
      <c r="J392" s="1" t="s">
        <v>1815</v>
      </c>
      <c r="K392" s="18" t="s">
        <v>5184</v>
      </c>
      <c r="L392" s="1" t="s">
        <v>2941</v>
      </c>
      <c r="M392" s="1" t="s">
        <v>3201</v>
      </c>
      <c r="N392" s="1" t="s">
        <v>615</v>
      </c>
      <c r="O392" s="1">
        <v>48134</v>
      </c>
      <c r="P392" s="1" t="s">
        <v>4213</v>
      </c>
      <c r="AA392" s="1" t="s">
        <v>2986</v>
      </c>
      <c r="AB392" s="3"/>
      <c r="AC392" s="3"/>
      <c r="AD392" s="1" t="s">
        <v>2564</v>
      </c>
      <c r="AN392" s="1" t="s">
        <v>481</v>
      </c>
      <c r="AO392" s="1" t="s">
        <v>481</v>
      </c>
      <c r="AR392" s="1" t="s">
        <v>481</v>
      </c>
      <c r="AS392" s="1" t="s">
        <v>481</v>
      </c>
      <c r="AX392" s="1" t="s">
        <v>481</v>
      </c>
      <c r="BA392" s="1">
        <f t="shared" si="38"/>
        <v>5</v>
      </c>
      <c r="DV392" s="1">
        <f t="shared" si="40"/>
        <v>0</v>
      </c>
    </row>
    <row r="393" spans="1:126" s="1" customFormat="1" x14ac:dyDescent="0.25">
      <c r="B393" s="2"/>
      <c r="C393" s="2"/>
      <c r="D393" s="2"/>
      <c r="G393" s="1" t="s">
        <v>481</v>
      </c>
      <c r="H393" s="1" t="s">
        <v>5324</v>
      </c>
      <c r="I393" s="1" t="s">
        <v>1126</v>
      </c>
      <c r="J393" s="1" t="s">
        <v>5320</v>
      </c>
      <c r="K393" s="18" t="s">
        <v>5321</v>
      </c>
      <c r="L393" s="1" t="s">
        <v>5322</v>
      </c>
      <c r="M393" s="1" t="s">
        <v>5323</v>
      </c>
      <c r="N393" s="1" t="s">
        <v>4919</v>
      </c>
      <c r="O393" s="1">
        <v>87120</v>
      </c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T393" s="2"/>
      <c r="AU393" s="2"/>
      <c r="AV393" s="2"/>
      <c r="AW393" s="2"/>
      <c r="AX393" s="2"/>
      <c r="AY393" s="2"/>
      <c r="AZ393" s="2"/>
      <c r="BA393" s="1">
        <f t="shared" si="38"/>
        <v>0</v>
      </c>
      <c r="BB393" s="3"/>
      <c r="DV393" s="1">
        <f t="shared" si="40"/>
        <v>0</v>
      </c>
    </row>
    <row r="394" spans="1:126" s="1" customFormat="1" x14ac:dyDescent="0.25">
      <c r="B394" s="2"/>
      <c r="C394" s="2"/>
      <c r="D394" s="2"/>
      <c r="G394" s="1" t="s">
        <v>481</v>
      </c>
      <c r="H394" s="1" t="s">
        <v>4862</v>
      </c>
      <c r="I394" s="1" t="s">
        <v>4863</v>
      </c>
      <c r="J394" s="1" t="s">
        <v>4864</v>
      </c>
      <c r="K394" s="18" t="s">
        <v>4865</v>
      </c>
      <c r="L394" s="1" t="s">
        <v>5253</v>
      </c>
      <c r="N394" s="1" t="s">
        <v>296</v>
      </c>
      <c r="O394" s="1">
        <v>85248</v>
      </c>
      <c r="P394" s="1" t="s">
        <v>4213</v>
      </c>
      <c r="AB394" s="3"/>
      <c r="AC394" s="3"/>
      <c r="AD394" s="1" t="s">
        <v>2564</v>
      </c>
      <c r="BA394" s="1">
        <f t="shared" si="38"/>
        <v>0</v>
      </c>
      <c r="DV394" s="1">
        <f t="shared" si="40"/>
        <v>0</v>
      </c>
    </row>
    <row r="395" spans="1:126" s="1" customFormat="1" x14ac:dyDescent="0.25">
      <c r="A395" s="8"/>
      <c r="B395" s="2"/>
      <c r="C395" s="2"/>
      <c r="D395" s="2"/>
      <c r="G395" s="1" t="s">
        <v>3158</v>
      </c>
      <c r="H395" s="1" t="s">
        <v>3909</v>
      </c>
      <c r="I395" s="1" t="s">
        <v>4000</v>
      </c>
      <c r="J395" s="1" t="s">
        <v>3910</v>
      </c>
      <c r="K395" s="18" t="s">
        <v>3347</v>
      </c>
      <c r="L395" s="1" t="s">
        <v>3784</v>
      </c>
      <c r="M395" s="1" t="s">
        <v>4425</v>
      </c>
      <c r="N395" s="1" t="s">
        <v>296</v>
      </c>
      <c r="O395" s="1">
        <v>85142</v>
      </c>
      <c r="AA395" s="1" t="s">
        <v>3781</v>
      </c>
      <c r="AF395" s="1" t="s">
        <v>481</v>
      </c>
      <c r="AG395" s="1" t="s">
        <v>481</v>
      </c>
      <c r="AR395" s="1" t="s">
        <v>481</v>
      </c>
      <c r="AT395" s="1" t="s">
        <v>481</v>
      </c>
      <c r="AU395" s="1" t="s">
        <v>481</v>
      </c>
      <c r="AV395" s="1" t="s">
        <v>481</v>
      </c>
      <c r="AW395" s="1" t="s">
        <v>481</v>
      </c>
      <c r="AX395" s="1" t="s">
        <v>481</v>
      </c>
      <c r="AY395" s="1" t="s">
        <v>481</v>
      </c>
      <c r="AZ395" s="1" t="s">
        <v>481</v>
      </c>
      <c r="BA395" s="1">
        <f t="shared" si="38"/>
        <v>10</v>
      </c>
      <c r="BB395" s="3"/>
      <c r="DV395" s="1">
        <f t="shared" si="40"/>
        <v>0</v>
      </c>
    </row>
    <row r="396" spans="1:126" s="1" customFormat="1" x14ac:dyDescent="0.25">
      <c r="A396" s="8"/>
      <c r="B396" s="2"/>
      <c r="C396" s="2"/>
      <c r="D396" s="2"/>
      <c r="G396" s="1" t="s">
        <v>3158</v>
      </c>
      <c r="H396" s="1" t="s">
        <v>5270</v>
      </c>
      <c r="I396" s="1" t="s">
        <v>4544</v>
      </c>
      <c r="J396" s="1" t="s">
        <v>5273</v>
      </c>
      <c r="K396" s="4" t="s">
        <v>5274</v>
      </c>
      <c r="L396" s="1" t="s">
        <v>5275</v>
      </c>
      <c r="M396" s="1" t="s">
        <v>650</v>
      </c>
      <c r="N396" s="1" t="s">
        <v>296</v>
      </c>
      <c r="O396" s="1">
        <v>85224</v>
      </c>
      <c r="AA396" s="2"/>
      <c r="AB396" s="3"/>
      <c r="AC396" s="3"/>
      <c r="BA396" s="1">
        <f t="shared" si="38"/>
        <v>0</v>
      </c>
      <c r="DV396" s="1">
        <f t="shared" si="40"/>
        <v>0</v>
      </c>
    </row>
    <row r="397" spans="1:126" s="1" customFormat="1" x14ac:dyDescent="0.25">
      <c r="B397" s="2"/>
      <c r="C397" s="2"/>
      <c r="D397" s="2"/>
      <c r="E397" s="2"/>
      <c r="F397" s="1" t="s">
        <v>3162</v>
      </c>
      <c r="G397" s="1" t="s">
        <v>3158</v>
      </c>
      <c r="H397" s="1" t="s">
        <v>3083</v>
      </c>
      <c r="I397" s="1" t="s">
        <v>3084</v>
      </c>
      <c r="J397" s="1" t="s">
        <v>3086</v>
      </c>
      <c r="K397" s="18" t="s">
        <v>3085</v>
      </c>
      <c r="L397" s="1" t="s">
        <v>1903</v>
      </c>
      <c r="M397" s="1" t="s">
        <v>488</v>
      </c>
      <c r="N397" s="1" t="s">
        <v>296</v>
      </c>
      <c r="O397" s="1">
        <v>85213</v>
      </c>
      <c r="P397" s="1" t="s">
        <v>4712</v>
      </c>
      <c r="AA397" s="2"/>
      <c r="AB397" s="3"/>
      <c r="AC397" s="3"/>
      <c r="AD397" s="1" t="s">
        <v>2568</v>
      </c>
      <c r="BA397" s="1">
        <f t="shared" si="38"/>
        <v>0</v>
      </c>
      <c r="DJ397" s="1" t="s">
        <v>3162</v>
      </c>
      <c r="DV397" s="1">
        <f t="shared" si="40"/>
        <v>1</v>
      </c>
    </row>
    <row r="398" spans="1:126" s="1" customFormat="1" x14ac:dyDescent="0.25">
      <c r="B398" s="2"/>
      <c r="C398" s="2"/>
      <c r="D398" s="2"/>
      <c r="E398" s="2"/>
      <c r="F398" s="1" t="s">
        <v>3162</v>
      </c>
      <c r="G398" s="1" t="s">
        <v>481</v>
      </c>
      <c r="H398" s="1" t="s">
        <v>3083</v>
      </c>
      <c r="I398" s="1" t="s">
        <v>3087</v>
      </c>
      <c r="J398" s="1" t="s">
        <v>3086</v>
      </c>
      <c r="K398" s="18" t="s">
        <v>3085</v>
      </c>
      <c r="L398" s="1" t="s">
        <v>1903</v>
      </c>
      <c r="M398" s="1" t="s">
        <v>488</v>
      </c>
      <c r="N398" s="1" t="s">
        <v>296</v>
      </c>
      <c r="O398" s="1">
        <v>85213</v>
      </c>
      <c r="P398" s="1" t="s">
        <v>4213</v>
      </c>
      <c r="AA398" s="2"/>
      <c r="AB398" s="3"/>
      <c r="AC398" s="3"/>
      <c r="AD398" s="1" t="s">
        <v>2564</v>
      </c>
      <c r="BA398" s="1">
        <f t="shared" si="38"/>
        <v>0</v>
      </c>
      <c r="DJ398" s="1" t="s">
        <v>3162</v>
      </c>
      <c r="DV398" s="1">
        <f t="shared" si="40"/>
        <v>1</v>
      </c>
    </row>
    <row r="399" spans="1:126" s="1" customFormat="1" x14ac:dyDescent="0.25">
      <c r="B399" s="2"/>
      <c r="C399" s="2"/>
      <c r="D399" s="2"/>
      <c r="G399" s="1" t="s">
        <v>3158</v>
      </c>
      <c r="H399" s="1" t="s">
        <v>2673</v>
      </c>
      <c r="I399" s="1" t="s">
        <v>3311</v>
      </c>
      <c r="K399" s="18"/>
      <c r="AA399" s="2"/>
      <c r="AB399" s="3"/>
      <c r="AC399" s="3"/>
      <c r="BA399" s="1">
        <f t="shared" ref="BA399:BA460" si="41">COUNTA(AE399:AZ399)</f>
        <v>0</v>
      </c>
      <c r="DN399" s="1" t="s">
        <v>3162</v>
      </c>
      <c r="DV399" s="1">
        <f t="shared" si="40"/>
        <v>1</v>
      </c>
    </row>
    <row r="400" spans="1:126" s="1" customFormat="1" x14ac:dyDescent="0.25">
      <c r="A400" s="6"/>
      <c r="B400" s="2"/>
      <c r="C400" s="2"/>
      <c r="D400" s="2"/>
      <c r="E400" s="2"/>
      <c r="G400" s="1" t="s">
        <v>3158</v>
      </c>
      <c r="H400" s="1" t="s">
        <v>5290</v>
      </c>
      <c r="I400" s="1" t="s">
        <v>5295</v>
      </c>
      <c r="J400" s="1" t="s">
        <v>5291</v>
      </c>
      <c r="K400" s="4" t="s">
        <v>5292</v>
      </c>
      <c r="L400" s="1" t="s">
        <v>5293</v>
      </c>
      <c r="M400" s="1" t="s">
        <v>5294</v>
      </c>
      <c r="N400" s="1" t="s">
        <v>2477</v>
      </c>
      <c r="O400" s="1">
        <v>97225</v>
      </c>
      <c r="AA400" s="1" t="s">
        <v>4364</v>
      </c>
      <c r="AB400" s="3"/>
      <c r="AC400" s="3"/>
      <c r="BA400" s="1">
        <f t="shared" si="41"/>
        <v>0</v>
      </c>
      <c r="DO400" s="1" t="s">
        <v>3162</v>
      </c>
      <c r="DV400" s="1">
        <f t="shared" si="40"/>
        <v>1</v>
      </c>
    </row>
    <row r="401" spans="1:126" s="1" customFormat="1" x14ac:dyDescent="0.25">
      <c r="A401" s="6"/>
      <c r="B401" s="2"/>
      <c r="C401" s="2"/>
      <c r="D401" s="2"/>
      <c r="E401" s="2"/>
      <c r="G401" s="1" t="s">
        <v>481</v>
      </c>
      <c r="H401" s="1" t="s">
        <v>5290</v>
      </c>
      <c r="I401" s="1" t="s">
        <v>4364</v>
      </c>
      <c r="J401" s="1" t="s">
        <v>5291</v>
      </c>
      <c r="K401" s="4" t="s">
        <v>5292</v>
      </c>
      <c r="L401" s="1" t="s">
        <v>5293</v>
      </c>
      <c r="M401" s="1" t="s">
        <v>5294</v>
      </c>
      <c r="N401" s="1" t="s">
        <v>2477</v>
      </c>
      <c r="O401" s="1">
        <v>97225</v>
      </c>
      <c r="AA401" s="1" t="s">
        <v>5295</v>
      </c>
      <c r="AB401" s="3"/>
      <c r="AC401" s="3"/>
      <c r="BA401" s="1">
        <f t="shared" si="41"/>
        <v>0</v>
      </c>
      <c r="DO401" s="1" t="s">
        <v>3162</v>
      </c>
      <c r="DV401" s="1">
        <f t="shared" si="40"/>
        <v>1</v>
      </c>
    </row>
    <row r="402" spans="1:126" s="1" customFormat="1" x14ac:dyDescent="0.25">
      <c r="B402" s="2"/>
      <c r="C402" s="2"/>
      <c r="D402" s="2"/>
      <c r="G402" s="1" t="s">
        <v>4682</v>
      </c>
      <c r="H402" s="1" t="s">
        <v>2771</v>
      </c>
      <c r="I402" s="1" t="s">
        <v>4364</v>
      </c>
      <c r="J402" s="1" t="s">
        <v>2239</v>
      </c>
      <c r="K402" s="18"/>
      <c r="L402" s="1" t="s">
        <v>2247</v>
      </c>
      <c r="M402" s="1" t="s">
        <v>488</v>
      </c>
      <c r="N402" s="1" t="s">
        <v>296</v>
      </c>
      <c r="O402" s="1">
        <v>85209</v>
      </c>
      <c r="AA402" s="2" t="s">
        <v>2240</v>
      </c>
      <c r="AB402" s="3"/>
      <c r="AC402" s="3"/>
      <c r="AG402" s="1" t="s">
        <v>481</v>
      </c>
      <c r="AH402" s="1" t="s">
        <v>481</v>
      </c>
      <c r="BA402" s="1">
        <f t="shared" si="41"/>
        <v>2</v>
      </c>
      <c r="DV402" s="1">
        <f t="shared" si="40"/>
        <v>0</v>
      </c>
    </row>
    <row r="403" spans="1:126" s="1" customFormat="1" x14ac:dyDescent="0.25">
      <c r="B403" s="2"/>
      <c r="C403" s="2"/>
      <c r="D403" s="2"/>
      <c r="F403" s="1" t="s">
        <v>3162</v>
      </c>
      <c r="G403" s="1" t="s">
        <v>481</v>
      </c>
      <c r="H403" s="1" t="s">
        <v>1416</v>
      </c>
      <c r="I403" s="1" t="s">
        <v>299</v>
      </c>
      <c r="J403" s="1" t="s">
        <v>1189</v>
      </c>
      <c r="K403" s="18" t="s">
        <v>1417</v>
      </c>
      <c r="L403" s="1" t="s">
        <v>1419</v>
      </c>
      <c r="M403" s="1" t="s">
        <v>3023</v>
      </c>
      <c r="N403" s="1" t="s">
        <v>296</v>
      </c>
      <c r="O403" s="1">
        <v>85206</v>
      </c>
      <c r="P403" s="1" t="s">
        <v>4213</v>
      </c>
      <c r="AA403" s="2"/>
      <c r="AB403" s="3"/>
      <c r="AC403" s="3"/>
      <c r="AD403" s="1" t="s">
        <v>2564</v>
      </c>
      <c r="AE403" s="1" t="s">
        <v>481</v>
      </c>
      <c r="AF403" s="1" t="s">
        <v>481</v>
      </c>
      <c r="AG403" s="1" t="s">
        <v>481</v>
      </c>
      <c r="AH403" s="1" t="s">
        <v>481</v>
      </c>
      <c r="AJ403" s="1" t="s">
        <v>481</v>
      </c>
      <c r="AP403" s="1" t="s">
        <v>481</v>
      </c>
      <c r="AQ403" s="1" t="s">
        <v>481</v>
      </c>
      <c r="AV403" s="1" t="s">
        <v>481</v>
      </c>
      <c r="AW403" s="1" t="s">
        <v>481</v>
      </c>
      <c r="AZ403" s="1" t="s">
        <v>481</v>
      </c>
      <c r="BA403" s="1">
        <f t="shared" si="41"/>
        <v>10</v>
      </c>
      <c r="DV403" s="1">
        <f t="shared" si="40"/>
        <v>0</v>
      </c>
    </row>
    <row r="404" spans="1:126" s="1" customFormat="1" x14ac:dyDescent="0.25">
      <c r="B404" s="2"/>
      <c r="C404" s="2"/>
      <c r="D404" s="2"/>
      <c r="E404" s="1" t="s">
        <v>4712</v>
      </c>
      <c r="G404" s="1" t="s">
        <v>283</v>
      </c>
      <c r="H404" s="1" t="s">
        <v>2240</v>
      </c>
      <c r="I404" s="1" t="s">
        <v>2595</v>
      </c>
      <c r="J404" s="1" t="s">
        <v>2241</v>
      </c>
      <c r="K404" s="18"/>
      <c r="L404" s="1" t="s">
        <v>2248</v>
      </c>
      <c r="M404" s="1" t="s">
        <v>488</v>
      </c>
      <c r="N404" s="1" t="s">
        <v>296</v>
      </c>
      <c r="O404" s="1">
        <v>85209</v>
      </c>
      <c r="AA404" s="2" t="s">
        <v>759</v>
      </c>
      <c r="AB404" s="3"/>
      <c r="AC404" s="3"/>
      <c r="AG404" s="1" t="s">
        <v>481</v>
      </c>
      <c r="AH404" s="1" t="s">
        <v>481</v>
      </c>
      <c r="AT404" s="1" t="s">
        <v>481</v>
      </c>
      <c r="BA404" s="1">
        <f t="shared" si="41"/>
        <v>3</v>
      </c>
      <c r="DV404" s="1">
        <f t="shared" si="40"/>
        <v>0</v>
      </c>
    </row>
    <row r="405" spans="1:126" s="1" customFormat="1" ht="14.4" customHeight="1" x14ac:dyDescent="0.25">
      <c r="B405" s="2"/>
      <c r="C405" s="2"/>
      <c r="D405" s="2"/>
      <c r="G405" s="1" t="s">
        <v>481</v>
      </c>
      <c r="H405" s="1" t="s">
        <v>867</v>
      </c>
      <c r="I405" s="1" t="s">
        <v>4970</v>
      </c>
      <c r="J405" s="1" t="s">
        <v>5320</v>
      </c>
      <c r="K405" s="18" t="s">
        <v>5321</v>
      </c>
      <c r="L405" s="1" t="s">
        <v>5322</v>
      </c>
      <c r="M405" s="1" t="s">
        <v>5323</v>
      </c>
      <c r="N405" s="1" t="s">
        <v>4919</v>
      </c>
      <c r="O405" s="1">
        <v>87120</v>
      </c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T405" s="2"/>
      <c r="AU405" s="2"/>
      <c r="AV405" s="2"/>
      <c r="AW405" s="2"/>
      <c r="AX405" s="2"/>
      <c r="AY405" s="2"/>
      <c r="AZ405" s="2"/>
      <c r="BA405" s="1">
        <f t="shared" si="41"/>
        <v>0</v>
      </c>
      <c r="BB405" s="3"/>
      <c r="DV405" s="1">
        <f t="shared" si="40"/>
        <v>0</v>
      </c>
    </row>
    <row r="406" spans="1:126" s="1" customFormat="1" x14ac:dyDescent="0.25">
      <c r="B406" s="2"/>
      <c r="C406" s="2"/>
      <c r="D406" s="2"/>
      <c r="G406" s="1" t="s">
        <v>481</v>
      </c>
      <c r="H406" s="1" t="s">
        <v>3454</v>
      </c>
      <c r="I406" s="1" t="s">
        <v>5520</v>
      </c>
      <c r="K406" s="18" t="s">
        <v>3570</v>
      </c>
      <c r="P406" s="1" t="s">
        <v>4213</v>
      </c>
      <c r="AA406" s="2" t="s">
        <v>436</v>
      </c>
      <c r="AB406" s="3"/>
      <c r="AC406" s="3" t="s">
        <v>4712</v>
      </c>
      <c r="BA406" s="1">
        <f t="shared" si="41"/>
        <v>0</v>
      </c>
      <c r="DV406" s="1">
        <f t="shared" si="40"/>
        <v>0</v>
      </c>
    </row>
    <row r="407" spans="1:126" s="1" customFormat="1" x14ac:dyDescent="0.25">
      <c r="B407" s="2"/>
      <c r="C407" s="2"/>
      <c r="D407" s="2"/>
      <c r="G407" s="1" t="s">
        <v>3158</v>
      </c>
      <c r="H407" s="1" t="s">
        <v>3454</v>
      </c>
      <c r="I407" s="1" t="s">
        <v>436</v>
      </c>
      <c r="K407" s="18"/>
      <c r="T407" s="1">
        <v>1</v>
      </c>
      <c r="AA407" s="1" t="s">
        <v>5006</v>
      </c>
      <c r="AC407" s="1" t="s">
        <v>4712</v>
      </c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1">
        <f t="shared" si="41"/>
        <v>0</v>
      </c>
      <c r="BB407" s="3"/>
      <c r="DV407" s="1">
        <f t="shared" si="40"/>
        <v>0</v>
      </c>
    </row>
    <row r="408" spans="1:126" s="1" customFormat="1" x14ac:dyDescent="0.25">
      <c r="A408" s="1" t="s">
        <v>5580</v>
      </c>
      <c r="B408" s="2"/>
      <c r="C408" s="2"/>
      <c r="D408" s="2"/>
      <c r="G408" s="1" t="s">
        <v>3158</v>
      </c>
      <c r="H408" s="1" t="s">
        <v>4338</v>
      </c>
      <c r="I408" s="1" t="s">
        <v>5487</v>
      </c>
      <c r="K408" s="18"/>
      <c r="AA408" s="2"/>
      <c r="AB408" s="3"/>
      <c r="AC408" s="3"/>
      <c r="BA408" s="1">
        <f t="shared" si="41"/>
        <v>0</v>
      </c>
      <c r="DV408" s="1">
        <f t="shared" si="40"/>
        <v>0</v>
      </c>
    </row>
    <row r="409" spans="1:126" s="1" customFormat="1" x14ac:dyDescent="0.25">
      <c r="A409" s="1" t="s">
        <v>5582</v>
      </c>
      <c r="B409" s="2"/>
      <c r="C409" s="2"/>
      <c r="D409" s="2"/>
      <c r="G409" s="1" t="s">
        <v>481</v>
      </c>
      <c r="H409" s="1" t="s">
        <v>5581</v>
      </c>
      <c r="I409" s="1" t="s">
        <v>4537</v>
      </c>
      <c r="K409" s="18"/>
      <c r="AA409" s="2"/>
      <c r="AB409" s="3"/>
      <c r="AC409" s="3"/>
      <c r="BA409" s="1">
        <f t="shared" si="41"/>
        <v>0</v>
      </c>
      <c r="DV409" s="1">
        <f t="shared" si="40"/>
        <v>0</v>
      </c>
    </row>
    <row r="410" spans="1:126" s="1" customFormat="1" x14ac:dyDescent="0.25">
      <c r="A410" s="1" t="s">
        <v>5582</v>
      </c>
      <c r="B410" s="2"/>
      <c r="C410" s="2"/>
      <c r="D410" s="2"/>
      <c r="G410" s="1" t="s">
        <v>481</v>
      </c>
      <c r="H410" s="1" t="s">
        <v>4558</v>
      </c>
      <c r="I410" s="1" t="s">
        <v>1728</v>
      </c>
      <c r="K410" s="18"/>
      <c r="AA410" s="2"/>
      <c r="AB410" s="3"/>
      <c r="AC410" s="3"/>
      <c r="BA410" s="1">
        <f t="shared" si="41"/>
        <v>0</v>
      </c>
      <c r="DV410" s="1">
        <f t="shared" si="40"/>
        <v>0</v>
      </c>
    </row>
    <row r="411" spans="1:126" s="1" customFormat="1" x14ac:dyDescent="0.25">
      <c r="A411" s="1" t="s">
        <v>5582</v>
      </c>
      <c r="B411" s="2"/>
      <c r="C411" s="2"/>
      <c r="D411" s="2"/>
      <c r="G411" s="1" t="s">
        <v>481</v>
      </c>
      <c r="H411" s="1" t="s">
        <v>5583</v>
      </c>
      <c r="I411" s="1" t="s">
        <v>3624</v>
      </c>
      <c r="K411" s="18"/>
      <c r="AA411" s="2"/>
      <c r="AB411" s="3"/>
      <c r="AC411" s="3"/>
      <c r="BA411" s="1">
        <f t="shared" si="41"/>
        <v>0</v>
      </c>
      <c r="DV411" s="1">
        <f t="shared" si="40"/>
        <v>0</v>
      </c>
    </row>
    <row r="412" spans="1:126" s="1" customFormat="1" x14ac:dyDescent="0.25">
      <c r="A412" s="1" t="s">
        <v>5582</v>
      </c>
      <c r="B412" s="2"/>
      <c r="C412" s="2"/>
      <c r="D412" s="2"/>
      <c r="G412" s="1" t="s">
        <v>481</v>
      </c>
      <c r="H412" s="1" t="s">
        <v>5583</v>
      </c>
      <c r="I412" s="1" t="s">
        <v>5584</v>
      </c>
      <c r="K412" s="18"/>
      <c r="AA412" s="2"/>
      <c r="AB412" s="3"/>
      <c r="AC412" s="3"/>
      <c r="BA412" s="1">
        <f t="shared" si="41"/>
        <v>0</v>
      </c>
      <c r="DV412" s="1">
        <f t="shared" si="40"/>
        <v>0</v>
      </c>
    </row>
    <row r="413" spans="1:126" s="1" customFormat="1" x14ac:dyDescent="0.25">
      <c r="A413" s="1" t="s">
        <v>5582</v>
      </c>
      <c r="B413" s="2"/>
      <c r="C413" s="2"/>
      <c r="D413" s="2"/>
      <c r="G413" s="1" t="s">
        <v>481</v>
      </c>
      <c r="H413" s="1" t="s">
        <v>5585</v>
      </c>
      <c r="I413" s="1" t="s">
        <v>299</v>
      </c>
      <c r="K413" s="18"/>
      <c r="AA413" s="2"/>
      <c r="AB413" s="3"/>
      <c r="AC413" s="3"/>
      <c r="BA413" s="1">
        <f t="shared" si="41"/>
        <v>0</v>
      </c>
      <c r="DV413" s="1">
        <f t="shared" si="40"/>
        <v>0</v>
      </c>
    </row>
    <row r="414" spans="1:126" s="1" customFormat="1" x14ac:dyDescent="0.25">
      <c r="A414" s="1" t="s">
        <v>5587</v>
      </c>
      <c r="B414" s="2"/>
      <c r="C414" s="2"/>
      <c r="D414" s="2"/>
      <c r="G414" s="1" t="s">
        <v>481</v>
      </c>
      <c r="H414" s="1" t="s">
        <v>5585</v>
      </c>
      <c r="I414" s="1" t="s">
        <v>5586</v>
      </c>
      <c r="K414" s="18"/>
      <c r="AA414" s="2"/>
      <c r="AB414" s="3"/>
      <c r="AC414" s="3"/>
      <c r="BA414" s="1">
        <f t="shared" si="41"/>
        <v>0</v>
      </c>
      <c r="DV414" s="1">
        <f t="shared" si="40"/>
        <v>0</v>
      </c>
    </row>
    <row r="415" spans="1:126" s="1" customFormat="1" x14ac:dyDescent="0.25">
      <c r="A415" s="1" t="s">
        <v>5587</v>
      </c>
      <c r="B415" s="2"/>
      <c r="C415" s="2"/>
      <c r="D415" s="2"/>
      <c r="G415" s="1" t="s">
        <v>481</v>
      </c>
      <c r="H415" s="1" t="s">
        <v>5588</v>
      </c>
      <c r="I415" s="1" t="s">
        <v>5589</v>
      </c>
      <c r="K415" s="18"/>
      <c r="AA415" s="2"/>
      <c r="AB415" s="3"/>
      <c r="AC415" s="3"/>
      <c r="BA415" s="1">
        <f t="shared" si="41"/>
        <v>0</v>
      </c>
      <c r="DV415" s="1">
        <f t="shared" si="40"/>
        <v>0</v>
      </c>
    </row>
    <row r="416" spans="1:126" s="1" customFormat="1" x14ac:dyDescent="0.25">
      <c r="B416" s="2"/>
      <c r="C416" s="2"/>
      <c r="D416" s="2"/>
      <c r="G416" s="1" t="s">
        <v>3158</v>
      </c>
      <c r="H416" s="1" t="s">
        <v>5501</v>
      </c>
      <c r="I416" s="1" t="s">
        <v>5488</v>
      </c>
      <c r="K416" s="18"/>
      <c r="AA416" s="2"/>
      <c r="AB416" s="3"/>
      <c r="AC416" s="3"/>
      <c r="BA416" s="1">
        <f t="shared" si="41"/>
        <v>0</v>
      </c>
      <c r="DV416" s="1">
        <f t="shared" si="40"/>
        <v>0</v>
      </c>
    </row>
    <row r="417" spans="2:126" s="1" customFormat="1" x14ac:dyDescent="0.25">
      <c r="B417" s="2"/>
      <c r="C417" s="2"/>
      <c r="D417" s="2"/>
      <c r="G417" s="1" t="s">
        <v>481</v>
      </c>
      <c r="H417" s="1" t="s">
        <v>5502</v>
      </c>
      <c r="I417" s="1" t="s">
        <v>5489</v>
      </c>
      <c r="K417" s="18"/>
      <c r="AA417" s="2"/>
      <c r="AB417" s="3"/>
      <c r="AC417" s="3"/>
      <c r="BA417" s="1">
        <f t="shared" si="41"/>
        <v>0</v>
      </c>
      <c r="DV417" s="1">
        <f t="shared" si="40"/>
        <v>0</v>
      </c>
    </row>
    <row r="418" spans="2:126" s="1" customFormat="1" x14ac:dyDescent="0.25">
      <c r="B418" s="2"/>
      <c r="C418" s="2"/>
      <c r="D418" s="2"/>
      <c r="G418" s="1" t="s">
        <v>481</v>
      </c>
      <c r="H418" s="1" t="s">
        <v>5490</v>
      </c>
      <c r="I418" s="1" t="s">
        <v>2040</v>
      </c>
      <c r="K418" s="18"/>
      <c r="AA418" s="2"/>
      <c r="AB418" s="3"/>
      <c r="AC418" s="3"/>
      <c r="BA418" s="1">
        <f t="shared" si="41"/>
        <v>0</v>
      </c>
      <c r="DV418" s="1">
        <f t="shared" si="40"/>
        <v>0</v>
      </c>
    </row>
    <row r="419" spans="2:126" s="1" customFormat="1" x14ac:dyDescent="0.25">
      <c r="B419" s="2"/>
      <c r="C419" s="2"/>
      <c r="D419" s="2"/>
      <c r="G419" s="1" t="s">
        <v>481</v>
      </c>
      <c r="H419" s="1" t="s">
        <v>5491</v>
      </c>
      <c r="I419" s="1" t="s">
        <v>4427</v>
      </c>
      <c r="K419" s="18"/>
      <c r="AA419" s="2"/>
      <c r="AB419" s="3"/>
      <c r="AC419" s="3"/>
      <c r="BA419" s="1">
        <f t="shared" si="41"/>
        <v>0</v>
      </c>
      <c r="DV419" s="1">
        <f t="shared" si="40"/>
        <v>0</v>
      </c>
    </row>
    <row r="420" spans="2:126" s="1" customFormat="1" x14ac:dyDescent="0.25">
      <c r="B420" s="2"/>
      <c r="C420" s="2"/>
      <c r="D420" s="2"/>
      <c r="G420" s="1" t="s">
        <v>3158</v>
      </c>
      <c r="H420" s="1" t="s">
        <v>5504</v>
      </c>
      <c r="I420" s="1" t="s">
        <v>2451</v>
      </c>
      <c r="K420" s="18"/>
      <c r="AA420" s="2"/>
      <c r="AB420" s="3"/>
      <c r="AC420" s="3"/>
      <c r="BA420" s="1">
        <f t="shared" si="41"/>
        <v>0</v>
      </c>
      <c r="DV420" s="1">
        <f t="shared" si="40"/>
        <v>0</v>
      </c>
    </row>
    <row r="421" spans="2:126" s="1" customFormat="1" x14ac:dyDescent="0.25">
      <c r="B421" s="2"/>
      <c r="C421" s="2"/>
      <c r="D421" s="2"/>
      <c r="G421" s="1" t="s">
        <v>3158</v>
      </c>
      <c r="H421" s="1" t="s">
        <v>5505</v>
      </c>
      <c r="I421" s="1" t="s">
        <v>3069</v>
      </c>
      <c r="K421" s="18"/>
      <c r="AA421" s="2"/>
      <c r="AB421" s="3"/>
      <c r="AC421" s="3"/>
      <c r="BA421" s="1">
        <f t="shared" si="41"/>
        <v>0</v>
      </c>
      <c r="DV421" s="1">
        <f t="shared" si="40"/>
        <v>0</v>
      </c>
    </row>
    <row r="422" spans="2:126" s="1" customFormat="1" x14ac:dyDescent="0.25">
      <c r="B422" s="2"/>
      <c r="C422" s="2"/>
      <c r="D422" s="2"/>
      <c r="G422" s="1" t="s">
        <v>481</v>
      </c>
      <c r="H422" s="1" t="s">
        <v>5508</v>
      </c>
      <c r="I422" s="1" t="s">
        <v>4364</v>
      </c>
      <c r="K422" s="18"/>
      <c r="AA422" s="1" t="s">
        <v>2961</v>
      </c>
      <c r="AB422" s="3"/>
      <c r="AC422" s="3"/>
      <c r="BA422" s="1">
        <f t="shared" si="41"/>
        <v>0</v>
      </c>
      <c r="DV422" s="1">
        <f t="shared" si="40"/>
        <v>0</v>
      </c>
    </row>
    <row r="423" spans="2:126" s="1" customFormat="1" x14ac:dyDescent="0.25">
      <c r="B423" s="2"/>
      <c r="C423" s="2"/>
      <c r="D423" s="2"/>
      <c r="G423" s="1" t="s">
        <v>3158</v>
      </c>
      <c r="H423" s="1" t="s">
        <v>5508</v>
      </c>
      <c r="I423" s="1" t="s">
        <v>2961</v>
      </c>
      <c r="K423" s="18"/>
      <c r="AA423" s="1" t="s">
        <v>4364</v>
      </c>
      <c r="AB423" s="3"/>
      <c r="AC423" s="3"/>
      <c r="BA423" s="1">
        <f t="shared" si="41"/>
        <v>0</v>
      </c>
      <c r="DV423" s="1">
        <f t="shared" si="40"/>
        <v>0</v>
      </c>
    </row>
    <row r="424" spans="2:126" s="1" customFormat="1" x14ac:dyDescent="0.25">
      <c r="B424" s="2"/>
      <c r="C424" s="2"/>
      <c r="D424" s="2"/>
      <c r="G424" s="1" t="s">
        <v>3158</v>
      </c>
      <c r="H424" s="1" t="s">
        <v>5641</v>
      </c>
      <c r="I424" s="1" t="s">
        <v>2961</v>
      </c>
      <c r="K424" s="18"/>
      <c r="AB424" s="3"/>
      <c r="AC424" s="3"/>
      <c r="DG424" s="1" t="s">
        <v>3162</v>
      </c>
      <c r="DV424" s="1">
        <f t="shared" si="40"/>
        <v>1</v>
      </c>
    </row>
    <row r="425" spans="2:126" s="1" customFormat="1" x14ac:dyDescent="0.25">
      <c r="B425" s="2"/>
      <c r="C425" s="2"/>
      <c r="D425" s="2"/>
      <c r="G425" s="1" t="s">
        <v>3158</v>
      </c>
      <c r="H425" s="1" t="s">
        <v>5509</v>
      </c>
      <c r="I425" s="1" t="s">
        <v>5510</v>
      </c>
      <c r="K425" s="18"/>
      <c r="AA425" s="2"/>
      <c r="AB425" s="3"/>
      <c r="AC425" s="3"/>
      <c r="BA425" s="1">
        <f t="shared" si="41"/>
        <v>0</v>
      </c>
      <c r="DV425" s="1">
        <f t="shared" si="40"/>
        <v>0</v>
      </c>
    </row>
    <row r="426" spans="2:126" s="1" customFormat="1" x14ac:dyDescent="0.25">
      <c r="B426" s="2"/>
      <c r="C426" s="2"/>
      <c r="D426" s="2"/>
      <c r="G426" s="1" t="s">
        <v>3158</v>
      </c>
      <c r="H426" s="1" t="s">
        <v>5511</v>
      </c>
      <c r="I426" s="1" t="s">
        <v>916</v>
      </c>
      <c r="K426" s="18"/>
      <c r="AA426" s="1" t="s">
        <v>3194</v>
      </c>
      <c r="AB426" s="3"/>
      <c r="AC426" s="3"/>
      <c r="BA426" s="1">
        <f t="shared" si="41"/>
        <v>0</v>
      </c>
      <c r="DV426" s="1">
        <f t="shared" si="40"/>
        <v>0</v>
      </c>
    </row>
    <row r="427" spans="2:126" s="1" customFormat="1" x14ac:dyDescent="0.25">
      <c r="B427" s="2"/>
      <c r="C427" s="2"/>
      <c r="D427" s="2"/>
      <c r="G427" s="1" t="s">
        <v>481</v>
      </c>
      <c r="H427" s="1" t="s">
        <v>5511</v>
      </c>
      <c r="I427" s="1" t="s">
        <v>3194</v>
      </c>
      <c r="K427" s="18"/>
      <c r="AA427" s="1" t="s">
        <v>916</v>
      </c>
      <c r="AB427" s="3"/>
      <c r="AC427" s="3"/>
      <c r="BA427" s="1">
        <f t="shared" si="41"/>
        <v>0</v>
      </c>
      <c r="DV427" s="1">
        <f t="shared" si="40"/>
        <v>0</v>
      </c>
    </row>
    <row r="428" spans="2:126" s="1" customFormat="1" x14ac:dyDescent="0.25">
      <c r="B428" s="2"/>
      <c r="C428" s="2"/>
      <c r="D428" s="2"/>
      <c r="G428" s="1" t="s">
        <v>481</v>
      </c>
      <c r="H428" s="1" t="s">
        <v>1250</v>
      </c>
      <c r="I428" s="1" t="s">
        <v>5512</v>
      </c>
      <c r="K428" s="18"/>
      <c r="AA428" s="1" t="s">
        <v>5492</v>
      </c>
      <c r="AB428" s="3"/>
      <c r="AC428" s="3"/>
      <c r="BA428" s="1">
        <f t="shared" si="41"/>
        <v>0</v>
      </c>
      <c r="DV428" s="1">
        <f t="shared" si="40"/>
        <v>0</v>
      </c>
    </row>
    <row r="429" spans="2:126" s="1" customFormat="1" x14ac:dyDescent="0.25">
      <c r="B429" s="2"/>
      <c r="C429" s="2"/>
      <c r="D429" s="2"/>
      <c r="G429" s="1" t="s">
        <v>3158</v>
      </c>
      <c r="H429" s="1" t="s">
        <v>1250</v>
      </c>
      <c r="I429" s="1" t="s">
        <v>5492</v>
      </c>
      <c r="K429" s="18"/>
      <c r="AA429" s="1" t="s">
        <v>5512</v>
      </c>
      <c r="AB429" s="3"/>
      <c r="AC429" s="3"/>
      <c r="BA429" s="1">
        <f t="shared" si="41"/>
        <v>0</v>
      </c>
      <c r="DV429" s="1">
        <f t="shared" si="40"/>
        <v>0</v>
      </c>
    </row>
    <row r="430" spans="2:126" s="1" customFormat="1" x14ac:dyDescent="0.25">
      <c r="B430" s="2"/>
      <c r="C430" s="2"/>
      <c r="D430" s="2"/>
      <c r="G430" s="1" t="s">
        <v>3158</v>
      </c>
      <c r="H430" s="1" t="s">
        <v>1401</v>
      </c>
      <c r="I430" s="2" t="s">
        <v>5493</v>
      </c>
      <c r="K430" s="18"/>
      <c r="AA430" s="1" t="s">
        <v>1403</v>
      </c>
      <c r="AB430" s="3"/>
      <c r="AC430" s="3"/>
      <c r="AS430" s="1" t="s">
        <v>3162</v>
      </c>
      <c r="BA430" s="1">
        <f t="shared" si="41"/>
        <v>1</v>
      </c>
      <c r="DV430" s="1">
        <f t="shared" si="40"/>
        <v>0</v>
      </c>
    </row>
    <row r="431" spans="2:126" s="1" customFormat="1" x14ac:dyDescent="0.25">
      <c r="B431" s="2"/>
      <c r="C431" s="2"/>
      <c r="D431" s="2"/>
      <c r="G431" s="1" t="s">
        <v>3158</v>
      </c>
      <c r="H431" s="1" t="s">
        <v>5513</v>
      </c>
      <c r="I431" s="2" t="s">
        <v>788</v>
      </c>
      <c r="K431" s="18"/>
      <c r="AB431" s="3"/>
      <c r="AC431" s="3"/>
      <c r="BA431" s="1">
        <f t="shared" si="41"/>
        <v>0</v>
      </c>
      <c r="DV431" s="1">
        <f t="shared" si="40"/>
        <v>0</v>
      </c>
    </row>
    <row r="432" spans="2:126" s="1" customFormat="1" x14ac:dyDescent="0.25">
      <c r="B432" s="2"/>
      <c r="C432" s="2"/>
      <c r="D432" s="2"/>
      <c r="G432" s="1" t="s">
        <v>481</v>
      </c>
      <c r="H432" s="1" t="s">
        <v>5514</v>
      </c>
      <c r="I432" s="2" t="s">
        <v>233</v>
      </c>
      <c r="K432" s="18"/>
      <c r="AB432" s="3"/>
      <c r="AC432" s="3"/>
      <c r="BA432" s="1">
        <f t="shared" si="41"/>
        <v>0</v>
      </c>
      <c r="DV432" s="1">
        <f t="shared" si="40"/>
        <v>0</v>
      </c>
    </row>
    <row r="433" spans="1:127" s="1" customFormat="1" x14ac:dyDescent="0.25">
      <c r="A433" s="30"/>
      <c r="B433" s="2"/>
      <c r="C433" s="2"/>
      <c r="D433" s="2"/>
      <c r="G433" s="1" t="s">
        <v>481</v>
      </c>
      <c r="H433" s="1" t="s">
        <v>283</v>
      </c>
      <c r="I433" s="2" t="s">
        <v>1152</v>
      </c>
      <c r="K433" s="18"/>
      <c r="AA433" s="2"/>
      <c r="AB433" s="3"/>
      <c r="AC433" s="3"/>
      <c r="BA433" s="1">
        <f t="shared" si="41"/>
        <v>0</v>
      </c>
      <c r="DV433" s="1">
        <f t="shared" si="40"/>
        <v>0</v>
      </c>
    </row>
    <row r="434" spans="1:127" s="1" customFormat="1" x14ac:dyDescent="0.25">
      <c r="A434" s="8"/>
      <c r="B434" s="2"/>
      <c r="C434" s="2"/>
      <c r="D434" s="2"/>
      <c r="E434" s="2"/>
      <c r="F434" s="1" t="s">
        <v>3162</v>
      </c>
      <c r="G434" s="1" t="s">
        <v>481</v>
      </c>
      <c r="H434" s="1" t="s">
        <v>2792</v>
      </c>
      <c r="I434" s="1" t="s">
        <v>5004</v>
      </c>
      <c r="J434" s="1" t="s">
        <v>2793</v>
      </c>
      <c r="K434" s="18" t="s">
        <v>1350</v>
      </c>
      <c r="L434" s="1" t="s">
        <v>2397</v>
      </c>
      <c r="M434" s="1" t="s">
        <v>2398</v>
      </c>
      <c r="N434" s="1" t="s">
        <v>296</v>
      </c>
      <c r="O434" s="1">
        <v>85044</v>
      </c>
      <c r="P434" s="1" t="s">
        <v>4213</v>
      </c>
      <c r="R434" s="1">
        <v>1</v>
      </c>
      <c r="S434" s="1" t="s">
        <v>3357</v>
      </c>
      <c r="T434" s="1">
        <v>1</v>
      </c>
      <c r="U434" s="1">
        <v>1</v>
      </c>
      <c r="AA434" s="2" t="s">
        <v>730</v>
      </c>
      <c r="AB434" s="3"/>
      <c r="AC434" s="3"/>
      <c r="AD434" s="1" t="s">
        <v>2388</v>
      </c>
      <c r="AE434" s="1" t="s">
        <v>481</v>
      </c>
      <c r="AG434" s="1" t="s">
        <v>481</v>
      </c>
      <c r="AH434" s="1" t="s">
        <v>481</v>
      </c>
      <c r="AI434" s="1" t="s">
        <v>481</v>
      </c>
      <c r="AJ434" s="1" t="s">
        <v>481</v>
      </c>
      <c r="AL434" s="1" t="s">
        <v>481</v>
      </c>
      <c r="AN434" s="1" t="s">
        <v>481</v>
      </c>
      <c r="AO434" s="1" t="s">
        <v>481</v>
      </c>
      <c r="AW434" s="1" t="s">
        <v>481</v>
      </c>
      <c r="AY434" s="1" t="s">
        <v>481</v>
      </c>
      <c r="BA434" s="1">
        <f t="shared" si="41"/>
        <v>10</v>
      </c>
      <c r="DV434" s="1">
        <f t="shared" ref="DV434:DV474" si="42">COUNTA(CY434:DU434)</f>
        <v>0</v>
      </c>
    </row>
    <row r="435" spans="1:127" s="1" customFormat="1" x14ac:dyDescent="0.25">
      <c r="B435" s="2"/>
      <c r="C435" s="2"/>
      <c r="D435" s="2"/>
      <c r="G435" s="1" t="s">
        <v>481</v>
      </c>
      <c r="H435" s="1" t="s">
        <v>5517</v>
      </c>
      <c r="I435" s="1" t="s">
        <v>5518</v>
      </c>
      <c r="K435" s="4"/>
      <c r="AB435" s="3"/>
      <c r="AC435" s="3"/>
      <c r="BA435" s="1">
        <f t="shared" si="41"/>
        <v>0</v>
      </c>
      <c r="DV435" s="1">
        <f t="shared" si="42"/>
        <v>0</v>
      </c>
    </row>
    <row r="436" spans="1:127" s="1" customFormat="1" x14ac:dyDescent="0.25">
      <c r="A436" s="8"/>
      <c r="B436" s="2"/>
      <c r="C436" s="2"/>
      <c r="D436" s="2"/>
      <c r="G436" s="1" t="s">
        <v>3158</v>
      </c>
      <c r="H436" s="1" t="s">
        <v>5464</v>
      </c>
      <c r="I436" s="1" t="s">
        <v>5465</v>
      </c>
      <c r="K436" s="18"/>
      <c r="AA436" s="2"/>
      <c r="AB436" s="3"/>
      <c r="AC436" s="3"/>
      <c r="BA436" s="1">
        <f t="shared" si="41"/>
        <v>0</v>
      </c>
      <c r="DV436" s="1">
        <f t="shared" si="42"/>
        <v>0</v>
      </c>
    </row>
    <row r="437" spans="1:127" s="1" customFormat="1" x14ac:dyDescent="0.25">
      <c r="A437" s="8"/>
      <c r="B437" s="2"/>
      <c r="C437" s="2"/>
      <c r="D437" s="2"/>
      <c r="G437" s="1" t="s">
        <v>481</v>
      </c>
      <c r="H437" s="1" t="s">
        <v>5468</v>
      </c>
      <c r="I437" s="1" t="s">
        <v>4713</v>
      </c>
      <c r="K437" s="18"/>
      <c r="AA437" s="2"/>
      <c r="AB437" s="3"/>
      <c r="AC437" s="3"/>
      <c r="BA437" s="1">
        <f t="shared" si="41"/>
        <v>0</v>
      </c>
      <c r="DV437" s="1">
        <f t="shared" si="42"/>
        <v>0</v>
      </c>
    </row>
    <row r="438" spans="1:127" s="1" customFormat="1" x14ac:dyDescent="0.25">
      <c r="A438" s="8"/>
      <c r="B438" s="2"/>
      <c r="C438" s="2"/>
      <c r="D438" s="2"/>
      <c r="G438" s="1" t="s">
        <v>3158</v>
      </c>
      <c r="H438" s="1" t="s">
        <v>5469</v>
      </c>
      <c r="I438" s="1" t="s">
        <v>2451</v>
      </c>
      <c r="K438" s="18"/>
      <c r="AA438" s="2"/>
      <c r="AB438" s="3"/>
      <c r="AC438" s="3"/>
      <c r="BA438" s="1">
        <f t="shared" si="41"/>
        <v>0</v>
      </c>
      <c r="DV438" s="1">
        <f t="shared" si="42"/>
        <v>0</v>
      </c>
    </row>
    <row r="439" spans="1:127" s="1" customFormat="1" x14ac:dyDescent="0.25">
      <c r="B439" s="2"/>
      <c r="C439" s="2"/>
      <c r="D439" s="2"/>
      <c r="G439" s="1" t="s">
        <v>481</v>
      </c>
      <c r="H439" s="1" t="s">
        <v>4671</v>
      </c>
      <c r="I439" s="1" t="s">
        <v>951</v>
      </c>
      <c r="J439" s="1" t="s">
        <v>4673</v>
      </c>
      <c r="K439" s="18" t="s">
        <v>4672</v>
      </c>
      <c r="L439" s="1" t="s">
        <v>4608</v>
      </c>
      <c r="M439" s="1" t="s">
        <v>693</v>
      </c>
      <c r="N439" s="1" t="s">
        <v>296</v>
      </c>
      <c r="O439" s="1">
        <v>85140</v>
      </c>
      <c r="P439" s="1" t="s">
        <v>4213</v>
      </c>
      <c r="AA439" s="1" t="s">
        <v>5063</v>
      </c>
      <c r="AB439" s="3"/>
      <c r="AC439" s="3"/>
      <c r="AD439" s="1" t="s">
        <v>2388</v>
      </c>
      <c r="BA439" s="1">
        <f t="shared" si="41"/>
        <v>0</v>
      </c>
      <c r="DV439" s="1">
        <f t="shared" si="42"/>
        <v>0</v>
      </c>
    </row>
    <row r="440" spans="1:127" s="1" customFormat="1" x14ac:dyDescent="0.25">
      <c r="B440" s="2"/>
      <c r="C440" s="2"/>
      <c r="D440" s="2"/>
      <c r="F440" s="1" t="s">
        <v>3162</v>
      </c>
      <c r="G440" s="1" t="s">
        <v>3158</v>
      </c>
      <c r="H440" s="1" t="s">
        <v>5099</v>
      </c>
      <c r="I440" s="1" t="s">
        <v>4661</v>
      </c>
      <c r="J440" s="1" t="s">
        <v>5064</v>
      </c>
      <c r="K440" s="18" t="s">
        <v>3419</v>
      </c>
      <c r="L440" s="1" t="s">
        <v>4609</v>
      </c>
      <c r="M440" s="1" t="s">
        <v>488</v>
      </c>
      <c r="N440" s="1" t="s">
        <v>296</v>
      </c>
      <c r="O440" s="1">
        <v>85205</v>
      </c>
      <c r="P440" s="1" t="s">
        <v>4213</v>
      </c>
      <c r="AA440" s="2" t="s">
        <v>4671</v>
      </c>
      <c r="AB440" s="3"/>
      <c r="AC440" s="3"/>
      <c r="AD440" s="1" t="s">
        <v>2564</v>
      </c>
      <c r="BA440" s="1">
        <f t="shared" si="41"/>
        <v>0</v>
      </c>
      <c r="DV440" s="1">
        <f t="shared" si="42"/>
        <v>0</v>
      </c>
    </row>
    <row r="441" spans="1:127" s="1" customFormat="1" x14ac:dyDescent="0.25">
      <c r="B441" s="2"/>
      <c r="C441" s="2"/>
      <c r="D441" s="2"/>
      <c r="G441" s="1" t="s">
        <v>3158</v>
      </c>
      <c r="H441" s="1" t="s">
        <v>4966</v>
      </c>
      <c r="I441" s="1" t="s">
        <v>1023</v>
      </c>
      <c r="K441" s="18"/>
      <c r="AA441" s="2"/>
      <c r="AB441" s="3"/>
      <c r="AC441" s="3"/>
      <c r="BA441" s="1">
        <f t="shared" si="41"/>
        <v>0</v>
      </c>
      <c r="DV441" s="1">
        <f t="shared" si="42"/>
        <v>0</v>
      </c>
    </row>
    <row r="442" spans="1:127" s="1" customFormat="1" x14ac:dyDescent="0.25">
      <c r="B442" s="2"/>
      <c r="C442" s="2"/>
      <c r="D442" s="2"/>
      <c r="G442" s="1" t="s">
        <v>481</v>
      </c>
      <c r="H442" s="1" t="s">
        <v>5471</v>
      </c>
      <c r="I442" s="1" t="s">
        <v>5470</v>
      </c>
      <c r="K442" s="18"/>
      <c r="AA442" s="2"/>
      <c r="AB442" s="3"/>
      <c r="AC442" s="3"/>
      <c r="BA442" s="1">
        <f t="shared" si="41"/>
        <v>0</v>
      </c>
      <c r="DV442" s="1">
        <f t="shared" si="42"/>
        <v>0</v>
      </c>
    </row>
    <row r="443" spans="1:127" s="1" customFormat="1" x14ac:dyDescent="0.25">
      <c r="B443" s="2"/>
      <c r="C443" s="2"/>
      <c r="D443" s="2"/>
      <c r="G443" s="1" t="s">
        <v>3158</v>
      </c>
      <c r="H443" s="1" t="s">
        <v>1557</v>
      </c>
      <c r="I443" s="1" t="s">
        <v>5473</v>
      </c>
      <c r="K443" s="18"/>
      <c r="AA443" s="2"/>
      <c r="AB443" s="3"/>
      <c r="AC443" s="3"/>
      <c r="BA443" s="1">
        <f t="shared" si="41"/>
        <v>0</v>
      </c>
      <c r="DV443" s="1">
        <f t="shared" si="42"/>
        <v>0</v>
      </c>
    </row>
    <row r="444" spans="1:127" s="1" customFormat="1" x14ac:dyDescent="0.25">
      <c r="B444" s="2"/>
      <c r="C444" s="2"/>
      <c r="D444" s="2"/>
      <c r="G444" s="1" t="s">
        <v>481</v>
      </c>
      <c r="H444" s="1" t="s">
        <v>5474</v>
      </c>
      <c r="I444" s="1" t="s">
        <v>5062</v>
      </c>
      <c r="K444" s="18"/>
      <c r="AA444" s="1" t="s">
        <v>1536</v>
      </c>
      <c r="AB444" s="3"/>
      <c r="AC444" s="3"/>
      <c r="BA444" s="1">
        <f t="shared" si="41"/>
        <v>0</v>
      </c>
      <c r="DV444" s="1">
        <f t="shared" si="42"/>
        <v>0</v>
      </c>
    </row>
    <row r="445" spans="1:127" s="1" customFormat="1" x14ac:dyDescent="0.25">
      <c r="B445" s="2"/>
      <c r="C445" s="2"/>
      <c r="D445" s="2"/>
      <c r="G445" s="1" t="s">
        <v>3158</v>
      </c>
      <c r="H445" s="1" t="s">
        <v>5475</v>
      </c>
      <c r="I445" s="1" t="s">
        <v>1536</v>
      </c>
      <c r="K445" s="18"/>
      <c r="AA445" s="1" t="s">
        <v>5062</v>
      </c>
      <c r="AB445" s="3"/>
      <c r="AC445" s="3"/>
      <c r="BA445" s="1">
        <f t="shared" si="41"/>
        <v>0</v>
      </c>
      <c r="DV445" s="1">
        <f t="shared" si="42"/>
        <v>0</v>
      </c>
    </row>
    <row r="446" spans="1:127" s="1" customFormat="1" x14ac:dyDescent="0.25">
      <c r="B446" s="2"/>
      <c r="C446" s="2"/>
      <c r="D446" s="2"/>
      <c r="G446" s="1" t="s">
        <v>3158</v>
      </c>
      <c r="H446" s="2" t="s">
        <v>4412</v>
      </c>
      <c r="I446" s="1" t="s">
        <v>2335</v>
      </c>
      <c r="K446" s="18"/>
      <c r="AA446" s="2"/>
      <c r="AB446" s="3"/>
      <c r="AC446" s="3"/>
      <c r="BA446" s="1">
        <f t="shared" si="41"/>
        <v>0</v>
      </c>
      <c r="DV446" s="1">
        <f t="shared" si="42"/>
        <v>0</v>
      </c>
    </row>
    <row r="447" spans="1:127" s="1" customFormat="1" x14ac:dyDescent="0.25">
      <c r="B447" s="2"/>
      <c r="C447" s="2"/>
      <c r="D447" s="2"/>
      <c r="G447" s="1" t="s">
        <v>481</v>
      </c>
      <c r="H447" s="1" t="s">
        <v>1713</v>
      </c>
      <c r="I447" s="1" t="s">
        <v>5476</v>
      </c>
      <c r="J447" s="1" t="s">
        <v>145</v>
      </c>
      <c r="K447" s="18" t="s">
        <v>1714</v>
      </c>
      <c r="L447" s="1" t="s">
        <v>5171</v>
      </c>
      <c r="M447" s="1" t="s">
        <v>488</v>
      </c>
      <c r="N447" s="1" t="s">
        <v>296</v>
      </c>
      <c r="O447" s="1">
        <v>85209</v>
      </c>
      <c r="P447" s="1" t="s">
        <v>4213</v>
      </c>
      <c r="AA447" s="2" t="s">
        <v>954</v>
      </c>
      <c r="AB447" s="3"/>
      <c r="AC447" s="3"/>
      <c r="AD447" s="1" t="s">
        <v>2388</v>
      </c>
      <c r="BA447" s="1">
        <f t="shared" si="41"/>
        <v>0</v>
      </c>
      <c r="DV447" s="1">
        <f t="shared" si="42"/>
        <v>0</v>
      </c>
    </row>
    <row r="448" spans="1:127" x14ac:dyDescent="0.25">
      <c r="A448" s="1"/>
      <c r="E448" s="1"/>
      <c r="F448" s="1"/>
      <c r="G448" s="1" t="s">
        <v>3158</v>
      </c>
      <c r="H448" s="1" t="s">
        <v>5477</v>
      </c>
      <c r="I448" s="1" t="s">
        <v>954</v>
      </c>
      <c r="J448" s="1" t="s">
        <v>691</v>
      </c>
      <c r="K448" s="18" t="s">
        <v>1039</v>
      </c>
      <c r="L448" s="1" t="s">
        <v>4377</v>
      </c>
      <c r="M448" s="1" t="s">
        <v>488</v>
      </c>
      <c r="N448" s="1" t="s">
        <v>296</v>
      </c>
      <c r="O448" s="1">
        <v>85206</v>
      </c>
      <c r="P448" s="1" t="s">
        <v>4213</v>
      </c>
      <c r="Q448" s="1"/>
      <c r="R448" s="1"/>
      <c r="S448" s="1"/>
      <c r="T448" s="1"/>
      <c r="U448" s="1"/>
      <c r="V448" s="1"/>
      <c r="W448" s="1"/>
      <c r="X448" s="1"/>
      <c r="Y448" s="1" t="s">
        <v>3196</v>
      </c>
      <c r="Z448" s="1" t="s">
        <v>3161</v>
      </c>
      <c r="AA448" s="2" t="s">
        <v>5478</v>
      </c>
      <c r="AB448" s="3"/>
      <c r="AC448" s="3"/>
      <c r="AD448" s="1" t="s">
        <v>2564</v>
      </c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>
        <f t="shared" si="41"/>
        <v>0</v>
      </c>
      <c r="BB448" s="1"/>
      <c r="BC448" s="1"/>
      <c r="BD448" s="1" t="s">
        <v>4712</v>
      </c>
      <c r="BE448" s="1" t="s">
        <v>4712</v>
      </c>
      <c r="BF448" s="1"/>
      <c r="BG448" s="1"/>
      <c r="BH448" s="1"/>
      <c r="BI448" s="1"/>
      <c r="BJ448" s="1" t="s">
        <v>4712</v>
      </c>
      <c r="BK448" s="1" t="s">
        <v>4712</v>
      </c>
      <c r="BL448" s="1"/>
      <c r="BM448" s="1"/>
      <c r="BN448" s="1"/>
      <c r="BO448" s="1"/>
      <c r="BP448" s="1"/>
      <c r="BQ448" s="1" t="s">
        <v>4712</v>
      </c>
      <c r="BR448" s="1"/>
      <c r="BS448" s="1"/>
      <c r="BT448" s="1"/>
      <c r="BU448" s="1"/>
      <c r="BV448" s="1"/>
      <c r="BW448" s="1"/>
      <c r="BX448" s="1"/>
      <c r="BY448" s="1" t="s">
        <v>4712</v>
      </c>
      <c r="BZ448" s="1"/>
      <c r="CA448" s="1" t="s">
        <v>4712</v>
      </c>
      <c r="CB448" s="1" t="s">
        <v>4712</v>
      </c>
      <c r="CC448" s="1" t="s">
        <v>4712</v>
      </c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>
        <f t="shared" si="42"/>
        <v>0</v>
      </c>
      <c r="DW448" s="1"/>
    </row>
    <row r="449" spans="1:127" x14ac:dyDescent="0.25">
      <c r="A449" s="1"/>
      <c r="E449" s="1"/>
      <c r="F449" s="1"/>
      <c r="G449" s="1" t="s">
        <v>3158</v>
      </c>
      <c r="H449" s="1" t="s">
        <v>315</v>
      </c>
      <c r="I449" s="1" t="s">
        <v>5479</v>
      </c>
      <c r="J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2"/>
      <c r="AB449" s="3"/>
      <c r="AC449" s="3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>
        <f t="shared" si="41"/>
        <v>0</v>
      </c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>
        <f t="shared" si="42"/>
        <v>0</v>
      </c>
      <c r="DW449" s="1"/>
    </row>
    <row r="450" spans="1:127" s="1" customFormat="1" x14ac:dyDescent="0.25">
      <c r="B450" s="2"/>
      <c r="C450" s="2"/>
      <c r="D450" s="2"/>
      <c r="G450" s="1" t="s">
        <v>481</v>
      </c>
      <c r="H450" s="1" t="s">
        <v>686</v>
      </c>
      <c r="I450" s="1" t="s">
        <v>5480</v>
      </c>
      <c r="K450" s="18"/>
      <c r="AA450" s="1" t="s">
        <v>436</v>
      </c>
      <c r="AB450" s="3"/>
      <c r="AC450" s="3"/>
      <c r="BA450" s="1">
        <f t="shared" si="41"/>
        <v>0</v>
      </c>
      <c r="DV450" s="1">
        <f t="shared" si="42"/>
        <v>0</v>
      </c>
    </row>
    <row r="451" spans="1:127" s="1" customFormat="1" x14ac:dyDescent="0.25">
      <c r="B451" s="2"/>
      <c r="C451" s="2"/>
      <c r="D451" s="2"/>
      <c r="G451" s="1" t="s">
        <v>3158</v>
      </c>
      <c r="H451" s="1" t="s">
        <v>686</v>
      </c>
      <c r="I451" s="1" t="s">
        <v>436</v>
      </c>
      <c r="K451" s="18"/>
      <c r="AA451" s="1" t="s">
        <v>5480</v>
      </c>
      <c r="AB451" s="3"/>
      <c r="AC451" s="3"/>
      <c r="BA451" s="1">
        <f t="shared" si="41"/>
        <v>0</v>
      </c>
      <c r="DV451" s="1">
        <f t="shared" si="42"/>
        <v>0</v>
      </c>
    </row>
    <row r="452" spans="1:127" s="1" customFormat="1" x14ac:dyDescent="0.25">
      <c r="B452" s="2"/>
      <c r="C452" s="2"/>
      <c r="D452" s="2"/>
      <c r="F452" s="1" t="s">
        <v>3162</v>
      </c>
      <c r="G452" s="1" t="s">
        <v>3158</v>
      </c>
      <c r="H452" s="1" t="s">
        <v>1718</v>
      </c>
      <c r="I452" s="1" t="s">
        <v>1719</v>
      </c>
      <c r="J452" s="1" t="s">
        <v>1720</v>
      </c>
      <c r="K452" s="18" t="s">
        <v>1592</v>
      </c>
      <c r="L452" s="1" t="s">
        <v>1721</v>
      </c>
      <c r="M452" s="1" t="s">
        <v>488</v>
      </c>
      <c r="N452" s="1" t="s">
        <v>296</v>
      </c>
      <c r="O452" s="1">
        <v>85213</v>
      </c>
      <c r="P452" s="1" t="s">
        <v>4213</v>
      </c>
      <c r="R452" s="1">
        <v>1</v>
      </c>
      <c r="S452" s="1" t="s">
        <v>3357</v>
      </c>
      <c r="AA452" s="1" t="s">
        <v>1728</v>
      </c>
      <c r="AB452" s="3"/>
      <c r="AC452" s="3"/>
      <c r="AD452" s="1" t="s">
        <v>1774</v>
      </c>
      <c r="BA452" s="1">
        <f t="shared" si="41"/>
        <v>0</v>
      </c>
      <c r="DV452" s="1">
        <f t="shared" si="42"/>
        <v>0</v>
      </c>
    </row>
    <row r="453" spans="1:127" s="1" customFormat="1" x14ac:dyDescent="0.25">
      <c r="B453" s="2"/>
      <c r="C453" s="2"/>
      <c r="D453" s="2"/>
      <c r="F453" s="1" t="s">
        <v>3162</v>
      </c>
      <c r="G453" s="1" t="s">
        <v>481</v>
      </c>
      <c r="H453" s="1" t="s">
        <v>1718</v>
      </c>
      <c r="I453" s="1" t="s">
        <v>1728</v>
      </c>
      <c r="J453" s="1" t="s">
        <v>1720</v>
      </c>
      <c r="K453" s="18" t="s">
        <v>1592</v>
      </c>
      <c r="L453" s="1" t="s">
        <v>1721</v>
      </c>
      <c r="M453" s="1" t="s">
        <v>488</v>
      </c>
      <c r="N453" s="1" t="s">
        <v>296</v>
      </c>
      <c r="O453" s="1">
        <v>85213</v>
      </c>
      <c r="P453" s="1" t="s">
        <v>4712</v>
      </c>
      <c r="R453" s="1">
        <v>1</v>
      </c>
      <c r="S453" s="1" t="s">
        <v>3357</v>
      </c>
      <c r="AA453" s="1" t="s">
        <v>1719</v>
      </c>
      <c r="AB453" s="3"/>
      <c r="AC453" s="3"/>
      <c r="AD453" s="1" t="s">
        <v>1771</v>
      </c>
      <c r="BA453" s="1">
        <f t="shared" si="41"/>
        <v>0</v>
      </c>
      <c r="DV453" s="1">
        <f t="shared" si="42"/>
        <v>0</v>
      </c>
    </row>
    <row r="454" spans="1:127" s="1" customFormat="1" x14ac:dyDescent="0.25">
      <c r="B454" s="2"/>
      <c r="C454" s="2"/>
      <c r="D454" s="2"/>
      <c r="G454" s="1" t="s">
        <v>3158</v>
      </c>
      <c r="H454" s="1" t="s">
        <v>5482</v>
      </c>
      <c r="I454" s="1" t="s">
        <v>1464</v>
      </c>
      <c r="K454" s="18"/>
      <c r="AA454" s="2"/>
      <c r="AB454" s="3"/>
      <c r="AC454" s="3"/>
      <c r="BA454" s="1">
        <f t="shared" si="41"/>
        <v>0</v>
      </c>
      <c r="DV454" s="1">
        <f t="shared" si="42"/>
        <v>0</v>
      </c>
    </row>
    <row r="455" spans="1:127" s="1" customFormat="1" x14ac:dyDescent="0.25">
      <c r="B455" s="2"/>
      <c r="C455" s="2"/>
      <c r="D455" s="2"/>
      <c r="G455" s="1" t="s">
        <v>481</v>
      </c>
      <c r="H455" s="1" t="s">
        <v>5483</v>
      </c>
      <c r="I455" s="1" t="s">
        <v>2728</v>
      </c>
      <c r="K455" s="18"/>
      <c r="AA455" s="1" t="s">
        <v>1126</v>
      </c>
      <c r="AB455" s="3"/>
      <c r="AC455" s="3"/>
      <c r="BA455" s="1">
        <f t="shared" si="41"/>
        <v>0</v>
      </c>
      <c r="DV455" s="1">
        <f t="shared" si="42"/>
        <v>0</v>
      </c>
    </row>
    <row r="456" spans="1:127" s="1" customFormat="1" x14ac:dyDescent="0.25">
      <c r="B456" s="2"/>
      <c r="C456" s="2"/>
      <c r="D456" s="2"/>
      <c r="G456" s="1" t="s">
        <v>3158</v>
      </c>
      <c r="H456" s="1" t="s">
        <v>5483</v>
      </c>
      <c r="I456" s="1" t="s">
        <v>1126</v>
      </c>
      <c r="K456" s="18"/>
      <c r="AA456" s="1" t="s">
        <v>2728</v>
      </c>
      <c r="AB456" s="3"/>
      <c r="AC456" s="3"/>
      <c r="BA456" s="1">
        <f t="shared" si="41"/>
        <v>0</v>
      </c>
      <c r="DV456" s="1">
        <f t="shared" si="42"/>
        <v>0</v>
      </c>
    </row>
    <row r="457" spans="1:127" s="1" customFormat="1" x14ac:dyDescent="0.25">
      <c r="B457" s="2"/>
      <c r="C457" s="2"/>
      <c r="D457" s="2"/>
      <c r="G457" s="1" t="s">
        <v>3158</v>
      </c>
      <c r="H457" s="1" t="s">
        <v>5484</v>
      </c>
      <c r="I457" s="1" t="s">
        <v>5485</v>
      </c>
      <c r="K457" s="18"/>
      <c r="AA457" s="1" t="s">
        <v>5486</v>
      </c>
      <c r="AB457" s="3"/>
      <c r="AC457" s="3"/>
      <c r="BA457" s="1">
        <f t="shared" si="41"/>
        <v>0</v>
      </c>
      <c r="DV457" s="1">
        <f t="shared" si="42"/>
        <v>0</v>
      </c>
    </row>
    <row r="458" spans="1:127" s="1" customFormat="1" x14ac:dyDescent="0.25">
      <c r="B458" s="2"/>
      <c r="C458" s="2"/>
      <c r="D458" s="2"/>
      <c r="G458" s="1" t="s">
        <v>3158</v>
      </c>
      <c r="H458" s="1" t="s">
        <v>5486</v>
      </c>
      <c r="I458" s="1" t="s">
        <v>2418</v>
      </c>
      <c r="K458" s="18"/>
      <c r="AA458" s="1" t="s">
        <v>5484</v>
      </c>
      <c r="AB458" s="3"/>
      <c r="AC458" s="3"/>
      <c r="BA458" s="1">
        <f t="shared" si="41"/>
        <v>0</v>
      </c>
      <c r="DV458" s="1">
        <f t="shared" si="42"/>
        <v>0</v>
      </c>
    </row>
    <row r="459" spans="1:127" s="1" customFormat="1" x14ac:dyDescent="0.25">
      <c r="A459" s="29"/>
      <c r="B459" s="2"/>
      <c r="C459" s="2"/>
      <c r="D459" s="2"/>
      <c r="F459" s="1" t="s">
        <v>3161</v>
      </c>
      <c r="G459" s="1" t="s">
        <v>3158</v>
      </c>
      <c r="H459" s="1" t="s">
        <v>4846</v>
      </c>
      <c r="I459" s="1" t="s">
        <v>2161</v>
      </c>
      <c r="J459" s="1" t="s">
        <v>842</v>
      </c>
      <c r="K459" s="4" t="s">
        <v>850</v>
      </c>
      <c r="L459" s="1" t="s">
        <v>3592</v>
      </c>
      <c r="M459" s="1" t="s">
        <v>488</v>
      </c>
      <c r="N459" s="1" t="s">
        <v>296</v>
      </c>
      <c r="O459" s="1">
        <v>85213</v>
      </c>
      <c r="P459" s="1" t="s">
        <v>4213</v>
      </c>
      <c r="AA459" s="2"/>
      <c r="AB459" s="3"/>
      <c r="AC459" s="3"/>
      <c r="AI459" s="1" t="s">
        <v>3162</v>
      </c>
      <c r="AJ459" s="1" t="s">
        <v>3162</v>
      </c>
      <c r="AN459" s="1" t="s">
        <v>3162</v>
      </c>
      <c r="BA459" s="1">
        <f t="shared" si="41"/>
        <v>3</v>
      </c>
      <c r="DV459" s="1">
        <f t="shared" si="42"/>
        <v>0</v>
      </c>
    </row>
    <row r="460" spans="1:127" s="1" customFormat="1" x14ac:dyDescent="0.25">
      <c r="B460" s="2"/>
      <c r="C460" s="2"/>
      <c r="D460" s="2"/>
      <c r="G460" s="1" t="s">
        <v>481</v>
      </c>
      <c r="H460" s="1" t="s">
        <v>5522</v>
      </c>
      <c r="I460" s="1" t="s">
        <v>5523</v>
      </c>
      <c r="K460" s="18"/>
      <c r="Y460" s="2"/>
      <c r="Z460" s="3"/>
      <c r="AC460" s="1" t="s">
        <v>4712</v>
      </c>
      <c r="BA460" s="1">
        <f t="shared" si="41"/>
        <v>0</v>
      </c>
      <c r="DV460" s="1">
        <f t="shared" si="42"/>
        <v>0</v>
      </c>
    </row>
    <row r="461" spans="1:127" s="1" customFormat="1" x14ac:dyDescent="0.25">
      <c r="A461" s="8"/>
      <c r="B461" s="2"/>
      <c r="C461" s="2"/>
      <c r="D461" s="2"/>
      <c r="G461" s="1" t="s">
        <v>3158</v>
      </c>
      <c r="H461" s="1" t="s">
        <v>5524</v>
      </c>
      <c r="I461" s="1" t="s">
        <v>2447</v>
      </c>
      <c r="K461" s="18"/>
      <c r="AA461" s="1" t="s">
        <v>5044</v>
      </c>
      <c r="BA461" s="1">
        <f t="shared" ref="BA461:BA474" si="43">COUNTA(AE461:AZ461)</f>
        <v>0</v>
      </c>
      <c r="BB461" s="3"/>
      <c r="DV461" s="1">
        <f t="shared" si="42"/>
        <v>0</v>
      </c>
    </row>
    <row r="462" spans="1:127" s="1" customFormat="1" x14ac:dyDescent="0.25">
      <c r="A462" s="8"/>
      <c r="B462" s="2"/>
      <c r="C462" s="2"/>
      <c r="D462" s="2"/>
      <c r="G462" s="1" t="s">
        <v>481</v>
      </c>
      <c r="H462" s="1" t="s">
        <v>5524</v>
      </c>
      <c r="I462" s="1" t="s">
        <v>5044</v>
      </c>
      <c r="K462" s="18"/>
      <c r="AA462" s="1" t="s">
        <v>2447</v>
      </c>
      <c r="BA462" s="1">
        <f t="shared" si="43"/>
        <v>0</v>
      </c>
      <c r="BB462" s="3"/>
      <c r="DV462" s="1">
        <f t="shared" si="42"/>
        <v>0</v>
      </c>
    </row>
    <row r="463" spans="1:127" s="1" customFormat="1" x14ac:dyDescent="0.25">
      <c r="A463" s="6"/>
      <c r="B463" s="2"/>
      <c r="C463" s="2"/>
      <c r="D463" s="2"/>
      <c r="E463" s="2"/>
      <c r="G463" s="1" t="s">
        <v>3158</v>
      </c>
      <c r="H463" s="1" t="s">
        <v>1502</v>
      </c>
      <c r="I463" s="1" t="s">
        <v>4971</v>
      </c>
      <c r="K463" s="18"/>
      <c r="AA463" s="2"/>
      <c r="AB463" s="3"/>
      <c r="AC463" s="3"/>
      <c r="BA463" s="1">
        <f t="shared" si="43"/>
        <v>0</v>
      </c>
      <c r="DV463" s="1">
        <f t="shared" si="42"/>
        <v>0</v>
      </c>
    </row>
    <row r="464" spans="1:127" s="1" customFormat="1" x14ac:dyDescent="0.25">
      <c r="A464" s="8"/>
      <c r="B464" s="2"/>
      <c r="C464" s="2"/>
      <c r="D464" s="2"/>
      <c r="G464" s="1" t="s">
        <v>481</v>
      </c>
      <c r="H464" s="1" t="s">
        <v>2155</v>
      </c>
      <c r="I464" s="1" t="s">
        <v>144</v>
      </c>
      <c r="K464" s="18"/>
      <c r="AA464" s="1" t="s">
        <v>4719</v>
      </c>
      <c r="BA464" s="1">
        <f t="shared" si="43"/>
        <v>0</v>
      </c>
      <c r="BB464" s="3"/>
      <c r="DV464" s="1">
        <f t="shared" si="42"/>
        <v>0</v>
      </c>
    </row>
    <row r="465" spans="1:126" s="1" customFormat="1" x14ac:dyDescent="0.25">
      <c r="A465" s="8"/>
      <c r="B465" s="2"/>
      <c r="C465" s="2"/>
      <c r="D465" s="2"/>
      <c r="G465" s="1" t="s">
        <v>481</v>
      </c>
      <c r="H465" s="1" t="s">
        <v>2155</v>
      </c>
      <c r="I465" s="1" t="s">
        <v>4719</v>
      </c>
      <c r="K465" s="18"/>
      <c r="AA465" s="1" t="s">
        <v>144</v>
      </c>
      <c r="BA465" s="1">
        <f t="shared" si="43"/>
        <v>0</v>
      </c>
      <c r="BB465" s="3"/>
      <c r="DV465" s="1">
        <f t="shared" si="42"/>
        <v>0</v>
      </c>
    </row>
    <row r="466" spans="1:126" s="1" customFormat="1" x14ac:dyDescent="0.25">
      <c r="B466" s="2"/>
      <c r="C466" s="2"/>
      <c r="D466" s="2"/>
      <c r="G466" s="1" t="s">
        <v>481</v>
      </c>
      <c r="H466" s="1" t="s">
        <v>5497</v>
      </c>
      <c r="I466" s="1" t="s">
        <v>3313</v>
      </c>
      <c r="K466" s="18"/>
      <c r="AA466" s="2"/>
      <c r="AB466" s="3"/>
      <c r="AC466" s="3"/>
      <c r="BA466" s="1">
        <f t="shared" si="43"/>
        <v>0</v>
      </c>
      <c r="DV466" s="1">
        <f t="shared" si="42"/>
        <v>0</v>
      </c>
    </row>
    <row r="467" spans="1:126" s="1" customFormat="1" x14ac:dyDescent="0.25">
      <c r="B467" s="2"/>
      <c r="C467" s="2"/>
      <c r="D467" s="2"/>
      <c r="G467" s="1" t="s">
        <v>481</v>
      </c>
      <c r="H467" s="1" t="s">
        <v>2428</v>
      </c>
      <c r="I467" s="2" t="s">
        <v>5498</v>
      </c>
      <c r="K467" s="18"/>
      <c r="AA467" s="1" t="s">
        <v>1402</v>
      </c>
      <c r="AB467" s="3"/>
      <c r="AC467" s="3"/>
      <c r="AS467" s="1" t="s">
        <v>3162</v>
      </c>
      <c r="BA467" s="1">
        <f t="shared" si="43"/>
        <v>1</v>
      </c>
      <c r="DV467" s="1">
        <f t="shared" si="42"/>
        <v>0</v>
      </c>
    </row>
    <row r="468" spans="1:126" s="1" customFormat="1" x14ac:dyDescent="0.25">
      <c r="B468" s="2"/>
      <c r="C468" s="2"/>
      <c r="D468" s="2"/>
      <c r="G468" s="1" t="s">
        <v>3158</v>
      </c>
      <c r="H468" s="1" t="s">
        <v>2025</v>
      </c>
      <c r="I468" s="1" t="s">
        <v>633</v>
      </c>
      <c r="K468" s="18"/>
      <c r="AA468" s="2"/>
      <c r="AB468" s="3"/>
      <c r="AC468" s="3"/>
      <c r="AP468" s="1" t="s">
        <v>3162</v>
      </c>
      <c r="BA468" s="1">
        <f t="shared" si="43"/>
        <v>1</v>
      </c>
      <c r="DV468" s="1">
        <f t="shared" si="42"/>
        <v>0</v>
      </c>
    </row>
    <row r="469" spans="1:126" s="1" customFormat="1" x14ac:dyDescent="0.25">
      <c r="B469" s="2"/>
      <c r="C469" s="2"/>
      <c r="D469" s="2"/>
      <c r="E469" s="2"/>
      <c r="F469" s="1" t="s">
        <v>3162</v>
      </c>
      <c r="G469" s="1" t="s">
        <v>481</v>
      </c>
      <c r="H469" s="1" t="s">
        <v>5499</v>
      </c>
      <c r="I469" s="1" t="s">
        <v>5525</v>
      </c>
      <c r="J469" s="1" t="s">
        <v>2659</v>
      </c>
      <c r="K469" s="18" t="s">
        <v>1948</v>
      </c>
      <c r="L469" s="1" t="s">
        <v>2660</v>
      </c>
      <c r="M469" s="1" t="s">
        <v>488</v>
      </c>
      <c r="N469" s="1" t="s">
        <v>296</v>
      </c>
      <c r="O469" s="1">
        <v>85209</v>
      </c>
      <c r="P469" s="1" t="s">
        <v>4213</v>
      </c>
      <c r="Y469" s="1" t="s">
        <v>3196</v>
      </c>
      <c r="Z469" s="1" t="s">
        <v>3161</v>
      </c>
      <c r="AA469" s="2"/>
      <c r="AB469" s="3"/>
      <c r="AC469" s="3"/>
      <c r="AD469" s="1" t="s">
        <v>2564</v>
      </c>
      <c r="BA469" s="1">
        <f t="shared" si="43"/>
        <v>0</v>
      </c>
      <c r="DV469" s="1">
        <f t="shared" si="42"/>
        <v>0</v>
      </c>
    </row>
    <row r="470" spans="1:126" s="1" customFormat="1" x14ac:dyDescent="0.25">
      <c r="B470" s="2"/>
      <c r="C470" s="2"/>
      <c r="D470" s="2"/>
      <c r="G470" s="1" t="s">
        <v>481</v>
      </c>
      <c r="H470" s="1" t="s">
        <v>2488</v>
      </c>
      <c r="I470" s="1" t="s">
        <v>2494</v>
      </c>
      <c r="K470" s="18" t="s">
        <v>2495</v>
      </c>
      <c r="P470" s="1" t="s">
        <v>4213</v>
      </c>
      <c r="AA470" s="2"/>
      <c r="AB470" s="3"/>
      <c r="AC470" s="3"/>
      <c r="AD470" s="1" t="s">
        <v>2388</v>
      </c>
      <c r="AU470" s="1" t="s">
        <v>3162</v>
      </c>
      <c r="BA470" s="1">
        <f t="shared" si="43"/>
        <v>1</v>
      </c>
      <c r="DV470" s="1">
        <f t="shared" si="42"/>
        <v>0</v>
      </c>
    </row>
    <row r="471" spans="1:126" s="1" customFormat="1" x14ac:dyDescent="0.25">
      <c r="B471" s="2"/>
      <c r="C471" s="2"/>
      <c r="D471" s="2"/>
      <c r="G471" s="1" t="s">
        <v>481</v>
      </c>
      <c r="H471" s="1" t="s">
        <v>2096</v>
      </c>
      <c r="I471" s="1" t="s">
        <v>2728</v>
      </c>
      <c r="J471" s="1" t="s">
        <v>2098</v>
      </c>
      <c r="K471" s="18" t="s">
        <v>2097</v>
      </c>
      <c r="P471" s="1" t="s">
        <v>4712</v>
      </c>
      <c r="R471" s="1">
        <v>1</v>
      </c>
      <c r="S471" s="1" t="s">
        <v>3357</v>
      </c>
      <c r="AA471" s="1" t="s">
        <v>1536</v>
      </c>
      <c r="AB471" s="3"/>
      <c r="AC471" s="3"/>
      <c r="AD471" s="1" t="s">
        <v>1774</v>
      </c>
      <c r="BA471" s="1">
        <f t="shared" si="43"/>
        <v>0</v>
      </c>
      <c r="DV471" s="1">
        <f t="shared" si="42"/>
        <v>0</v>
      </c>
    </row>
    <row r="472" spans="1:126" s="1" customFormat="1" x14ac:dyDescent="0.25">
      <c r="B472" s="2"/>
      <c r="C472" s="2"/>
      <c r="D472" s="2"/>
      <c r="G472" s="1" t="s">
        <v>3158</v>
      </c>
      <c r="H472" s="1" t="s">
        <v>2096</v>
      </c>
      <c r="I472" s="1" t="s">
        <v>1536</v>
      </c>
      <c r="J472" s="1" t="s">
        <v>2098</v>
      </c>
      <c r="K472" s="18" t="s">
        <v>2097</v>
      </c>
      <c r="P472" s="1" t="s">
        <v>4213</v>
      </c>
      <c r="R472" s="1">
        <v>1</v>
      </c>
      <c r="S472" s="1" t="s">
        <v>3357</v>
      </c>
      <c r="AA472" s="1" t="s">
        <v>2728</v>
      </c>
      <c r="AB472" s="3"/>
      <c r="AC472" s="3"/>
      <c r="AD472" s="1" t="s">
        <v>1771</v>
      </c>
      <c r="BA472" s="1">
        <f t="shared" si="43"/>
        <v>0</v>
      </c>
      <c r="DV472" s="1">
        <f t="shared" si="42"/>
        <v>0</v>
      </c>
    </row>
    <row r="473" spans="1:126" s="1" customFormat="1" x14ac:dyDescent="0.25">
      <c r="B473" s="2"/>
      <c r="C473" s="2"/>
      <c r="D473" s="2"/>
      <c r="G473" s="1" t="s">
        <v>481</v>
      </c>
      <c r="H473" s="1" t="s">
        <v>961</v>
      </c>
      <c r="I473" s="1" t="s">
        <v>2152</v>
      </c>
      <c r="K473" s="18"/>
      <c r="Y473" s="1" t="s">
        <v>3093</v>
      </c>
      <c r="Z473" s="1" t="s">
        <v>962</v>
      </c>
      <c r="AA473" s="2" t="s">
        <v>3099</v>
      </c>
      <c r="AB473" s="3"/>
      <c r="AC473" s="3"/>
      <c r="BA473" s="1">
        <f t="shared" si="43"/>
        <v>0</v>
      </c>
      <c r="DV473" s="1">
        <f t="shared" si="42"/>
        <v>0</v>
      </c>
    </row>
    <row r="474" spans="1:126" s="1" customFormat="1" x14ac:dyDescent="0.25">
      <c r="B474" s="2"/>
      <c r="C474" s="2"/>
      <c r="D474" s="2"/>
      <c r="G474" s="1" t="s">
        <v>481</v>
      </c>
      <c r="H474" s="1" t="s">
        <v>3697</v>
      </c>
      <c r="I474" s="1" t="s">
        <v>5500</v>
      </c>
      <c r="K474" s="18"/>
      <c r="AA474" s="2"/>
      <c r="AB474" s="3"/>
      <c r="AC474" s="3"/>
      <c r="BA474" s="1">
        <f t="shared" si="43"/>
        <v>0</v>
      </c>
      <c r="DV474" s="1">
        <f t="shared" si="42"/>
        <v>0</v>
      </c>
    </row>
    <row r="475" spans="1:126" s="1" customFormat="1" x14ac:dyDescent="0.25">
      <c r="A475" s="29"/>
      <c r="B475" s="2"/>
      <c r="C475" s="2"/>
      <c r="D475" s="2"/>
      <c r="E475" s="2"/>
      <c r="G475" s="1" t="s">
        <v>3158</v>
      </c>
      <c r="H475" s="1" t="s">
        <v>5666</v>
      </c>
      <c r="I475" s="1" t="s">
        <v>2075</v>
      </c>
      <c r="K475" s="18"/>
      <c r="AA475" s="1" t="s">
        <v>1955</v>
      </c>
      <c r="AB475" s="3"/>
      <c r="AC475" s="3"/>
      <c r="DI475" s="1" t="s">
        <v>3162</v>
      </c>
    </row>
    <row r="476" spans="1:126" s="1" customFormat="1" x14ac:dyDescent="0.25">
      <c r="A476" s="29"/>
      <c r="B476" s="2"/>
      <c r="C476" s="2"/>
      <c r="D476" s="2"/>
      <c r="E476" s="2"/>
      <c r="G476" s="1" t="s">
        <v>481</v>
      </c>
      <c r="H476" s="1" t="s">
        <v>5666</v>
      </c>
      <c r="I476" s="1" t="s">
        <v>1955</v>
      </c>
      <c r="K476" s="18"/>
      <c r="AA476" s="1" t="s">
        <v>2075</v>
      </c>
      <c r="AB476" s="3"/>
      <c r="AC476" s="3"/>
      <c r="DI476" s="1" t="s">
        <v>3162</v>
      </c>
    </row>
    <row r="477" spans="1:126" s="1" customFormat="1" x14ac:dyDescent="0.25">
      <c r="A477" s="29"/>
      <c r="B477" s="2"/>
      <c r="C477" s="2"/>
      <c r="D477" s="2"/>
      <c r="E477" s="2"/>
      <c r="G477" s="1" t="s">
        <v>3158</v>
      </c>
      <c r="H477" s="1" t="s">
        <v>5667</v>
      </c>
      <c r="I477" s="1" t="s">
        <v>5669</v>
      </c>
      <c r="K477" s="18"/>
      <c r="AA477" s="1" t="s">
        <v>5668</v>
      </c>
      <c r="AB477" s="3"/>
      <c r="AC477" s="3"/>
      <c r="DI477" s="1" t="s">
        <v>3162</v>
      </c>
    </row>
    <row r="478" spans="1:126" s="1" customFormat="1" x14ac:dyDescent="0.25">
      <c r="A478" s="29"/>
      <c r="B478" s="2"/>
      <c r="C478" s="2"/>
      <c r="D478" s="2"/>
      <c r="E478" s="2"/>
      <c r="G478" s="1" t="s">
        <v>481</v>
      </c>
      <c r="H478" s="1" t="s">
        <v>5667</v>
      </c>
      <c r="I478" s="1" t="s">
        <v>5668</v>
      </c>
      <c r="K478" s="18"/>
      <c r="AA478" s="1" t="s">
        <v>5669</v>
      </c>
      <c r="AB478" s="3"/>
      <c r="AC478" s="3"/>
      <c r="DI478" s="1" t="s">
        <v>3162</v>
      </c>
    </row>
    <row r="479" spans="1:126" s="1" customFormat="1" x14ac:dyDescent="0.25">
      <c r="A479" s="29"/>
      <c r="B479" s="2"/>
      <c r="C479" s="2"/>
      <c r="D479" s="2"/>
      <c r="E479" s="2"/>
      <c r="G479" s="1" t="s">
        <v>3158</v>
      </c>
      <c r="H479" s="1" t="s">
        <v>5670</v>
      </c>
      <c r="I479" s="1" t="s">
        <v>1267</v>
      </c>
      <c r="K479" s="18"/>
      <c r="AA479" s="1" t="s">
        <v>348</v>
      </c>
      <c r="AB479" s="3"/>
      <c r="AC479" s="3"/>
      <c r="DI479" s="1" t="s">
        <v>3162</v>
      </c>
    </row>
    <row r="480" spans="1:126" s="1" customFormat="1" x14ac:dyDescent="0.25">
      <c r="A480" s="29"/>
      <c r="B480" s="2"/>
      <c r="C480" s="2"/>
      <c r="D480" s="2"/>
      <c r="E480" s="2"/>
      <c r="G480" s="1" t="s">
        <v>481</v>
      </c>
      <c r="H480" s="1" t="s">
        <v>5670</v>
      </c>
      <c r="I480" s="1" t="s">
        <v>348</v>
      </c>
      <c r="K480" s="18"/>
      <c r="AA480" s="1" t="s">
        <v>1267</v>
      </c>
      <c r="AB480" s="3"/>
      <c r="AC480" s="3"/>
      <c r="DI480" s="1" t="s">
        <v>3162</v>
      </c>
    </row>
    <row r="481" spans="1:126" s="1" customFormat="1" x14ac:dyDescent="0.25">
      <c r="A481" s="29"/>
      <c r="B481" s="2"/>
      <c r="C481" s="2"/>
      <c r="D481" s="2"/>
      <c r="E481" s="2"/>
      <c r="G481" s="1" t="s">
        <v>3158</v>
      </c>
      <c r="H481" s="1" t="s">
        <v>5671</v>
      </c>
      <c r="I481" s="1" t="s">
        <v>616</v>
      </c>
      <c r="K481" s="18"/>
      <c r="AA481" s="1" t="s">
        <v>5673</v>
      </c>
      <c r="AB481" s="3"/>
      <c r="AC481" s="3"/>
      <c r="DI481" s="1" t="s">
        <v>3162</v>
      </c>
    </row>
    <row r="482" spans="1:126" s="1" customFormat="1" x14ac:dyDescent="0.25">
      <c r="A482" s="29"/>
      <c r="B482" s="2"/>
      <c r="C482" s="2"/>
      <c r="D482" s="2"/>
      <c r="E482" s="2"/>
      <c r="G482" s="1" t="s">
        <v>481</v>
      </c>
      <c r="H482" s="1" t="s">
        <v>5673</v>
      </c>
      <c r="I482" s="1" t="s">
        <v>5672</v>
      </c>
      <c r="K482" s="18"/>
      <c r="AA482" s="1" t="s">
        <v>5671</v>
      </c>
      <c r="AB482" s="3"/>
      <c r="AC482" s="3"/>
      <c r="DI482" s="1" t="s">
        <v>3162</v>
      </c>
    </row>
    <row r="483" spans="1:126" s="1" customFormat="1" x14ac:dyDescent="0.25">
      <c r="B483" s="2"/>
      <c r="C483" s="2"/>
      <c r="D483" s="2"/>
      <c r="F483" s="1" t="s">
        <v>3161</v>
      </c>
      <c r="G483" s="1" t="s">
        <v>481</v>
      </c>
      <c r="H483" s="1" t="s">
        <v>1212</v>
      </c>
      <c r="I483" s="1" t="s">
        <v>299</v>
      </c>
      <c r="J483" s="1" t="s">
        <v>1213</v>
      </c>
      <c r="K483" s="18" t="s">
        <v>1221</v>
      </c>
      <c r="L483" s="1" t="s">
        <v>1219</v>
      </c>
      <c r="M483" s="1" t="s">
        <v>1220</v>
      </c>
      <c r="N483" s="1" t="s">
        <v>3575</v>
      </c>
      <c r="O483" s="1">
        <v>51443</v>
      </c>
      <c r="P483" s="1" t="s">
        <v>4213</v>
      </c>
      <c r="AA483" s="1" t="s">
        <v>1222</v>
      </c>
      <c r="AB483" s="3"/>
      <c r="AC483" s="3" t="s">
        <v>4712</v>
      </c>
      <c r="AD483" s="1" t="s">
        <v>2564</v>
      </c>
      <c r="AL483" s="1" t="s">
        <v>3162</v>
      </c>
      <c r="AX483" s="1" t="s">
        <v>3162</v>
      </c>
      <c r="BA483" s="1">
        <f t="shared" ref="BA483:BA520" si="44">COUNTA(AE483:AZ483)</f>
        <v>2</v>
      </c>
      <c r="BB483" s="1" t="s">
        <v>4712</v>
      </c>
      <c r="DV483" s="1">
        <f>COUNTA(CY483:DU483)</f>
        <v>0</v>
      </c>
    </row>
    <row r="484" spans="1:126" s="1" customFormat="1" x14ac:dyDescent="0.25">
      <c r="B484" s="2"/>
      <c r="C484" s="2"/>
      <c r="D484" s="2"/>
      <c r="F484" s="1" t="s">
        <v>3161</v>
      </c>
      <c r="G484" s="1" t="s">
        <v>3158</v>
      </c>
      <c r="H484" s="1" t="s">
        <v>1212</v>
      </c>
      <c r="I484" s="1" t="s">
        <v>1222</v>
      </c>
      <c r="J484" s="1" t="s">
        <v>1223</v>
      </c>
      <c r="K484" s="18" t="s">
        <v>1224</v>
      </c>
      <c r="L484" s="1" t="s">
        <v>1219</v>
      </c>
      <c r="M484" s="1" t="s">
        <v>1220</v>
      </c>
      <c r="N484" s="1" t="s">
        <v>3575</v>
      </c>
      <c r="O484" s="1">
        <v>51443</v>
      </c>
      <c r="P484" s="1" t="s">
        <v>4213</v>
      </c>
      <c r="AA484" s="1" t="s">
        <v>299</v>
      </c>
      <c r="AB484" s="3"/>
      <c r="AC484" s="3" t="s">
        <v>4712</v>
      </c>
      <c r="AD484" s="1" t="s">
        <v>2388</v>
      </c>
      <c r="AL484" s="1" t="s">
        <v>3162</v>
      </c>
      <c r="AX484" s="1" t="s">
        <v>3162</v>
      </c>
      <c r="BA484" s="1">
        <f t="shared" si="44"/>
        <v>2</v>
      </c>
      <c r="BB484" s="1" t="s">
        <v>4712</v>
      </c>
      <c r="DV484" s="1">
        <f>COUNTA(CY484:DU484)</f>
        <v>0</v>
      </c>
    </row>
    <row r="485" spans="1:126" s="1" customFormat="1" x14ac:dyDescent="0.25">
      <c r="B485" s="2"/>
      <c r="C485" s="2"/>
      <c r="D485" s="2"/>
      <c r="F485" s="1" t="s">
        <v>3162</v>
      </c>
      <c r="G485" s="1" t="s">
        <v>481</v>
      </c>
      <c r="H485" s="1" t="s">
        <v>110</v>
      </c>
      <c r="I485" s="1" t="s">
        <v>4364</v>
      </c>
      <c r="J485" s="1" t="s">
        <v>111</v>
      </c>
      <c r="K485" s="18" t="s">
        <v>1650</v>
      </c>
      <c r="L485" s="1" t="s">
        <v>112</v>
      </c>
      <c r="M485" s="1" t="s">
        <v>113</v>
      </c>
      <c r="N485" s="1" t="s">
        <v>296</v>
      </c>
      <c r="O485" s="1">
        <v>85132</v>
      </c>
      <c r="P485" s="1" t="s">
        <v>4213</v>
      </c>
      <c r="T485" s="1">
        <v>1</v>
      </c>
      <c r="Y485" s="1" t="s">
        <v>3196</v>
      </c>
      <c r="Z485" s="1" t="s">
        <v>3189</v>
      </c>
      <c r="AA485" s="1" t="s">
        <v>114</v>
      </c>
      <c r="AB485" s="3"/>
      <c r="AC485" s="3"/>
      <c r="AD485" s="1" t="s">
        <v>2392</v>
      </c>
      <c r="AE485" s="1" t="s">
        <v>481</v>
      </c>
      <c r="AJ485" s="1" t="s">
        <v>481</v>
      </c>
      <c r="AY485" s="1" t="s">
        <v>481</v>
      </c>
      <c r="BA485" s="1">
        <f t="shared" si="44"/>
        <v>3</v>
      </c>
      <c r="DV485" s="1">
        <f t="shared" ref="DV485:DV520" si="45">COUNTA(CY485:DU485)</f>
        <v>0</v>
      </c>
    </row>
    <row r="486" spans="1:126" s="1" customFormat="1" x14ac:dyDescent="0.25">
      <c r="B486" s="2"/>
      <c r="C486" s="2"/>
      <c r="D486" s="2"/>
      <c r="F486" s="1" t="s">
        <v>3162</v>
      </c>
      <c r="G486" s="1" t="s">
        <v>3158</v>
      </c>
      <c r="H486" s="1" t="s">
        <v>110</v>
      </c>
      <c r="I486" s="1" t="s">
        <v>114</v>
      </c>
      <c r="J486" s="1" t="s">
        <v>115</v>
      </c>
      <c r="K486" s="18" t="s">
        <v>1650</v>
      </c>
      <c r="L486" s="1" t="s">
        <v>112</v>
      </c>
      <c r="M486" s="1" t="s">
        <v>113</v>
      </c>
      <c r="N486" s="1" t="s">
        <v>296</v>
      </c>
      <c r="O486" s="1">
        <v>85132</v>
      </c>
      <c r="P486" s="1" t="s">
        <v>4712</v>
      </c>
      <c r="T486" s="1">
        <v>1</v>
      </c>
      <c r="Y486" s="1" t="s">
        <v>3196</v>
      </c>
      <c r="Z486" s="1" t="s">
        <v>3189</v>
      </c>
      <c r="AA486" s="1" t="s">
        <v>4364</v>
      </c>
      <c r="AB486" s="3"/>
      <c r="AC486" s="3"/>
      <c r="AD486" s="1" t="s">
        <v>2388</v>
      </c>
      <c r="AE486" s="1" t="s">
        <v>481</v>
      </c>
      <c r="AJ486" s="1" t="s">
        <v>481</v>
      </c>
      <c r="AY486" s="1" t="s">
        <v>481</v>
      </c>
      <c r="BA486" s="1">
        <f t="shared" si="44"/>
        <v>3</v>
      </c>
      <c r="DV486" s="1">
        <f t="shared" si="45"/>
        <v>0</v>
      </c>
    </row>
    <row r="487" spans="1:126" s="1" customFormat="1" x14ac:dyDescent="0.25">
      <c r="A487" s="28"/>
      <c r="B487" s="2"/>
      <c r="C487" s="2"/>
      <c r="D487" s="2"/>
      <c r="F487" s="1" t="s">
        <v>3162</v>
      </c>
      <c r="G487" s="1" t="s">
        <v>3158</v>
      </c>
      <c r="H487" s="1" t="s">
        <v>3163</v>
      </c>
      <c r="I487" s="1" t="s">
        <v>3164</v>
      </c>
      <c r="J487" s="1" t="s">
        <v>3166</v>
      </c>
      <c r="K487" s="18" t="s">
        <v>3165</v>
      </c>
      <c r="L487" s="1" t="s">
        <v>3167</v>
      </c>
      <c r="M487" s="1" t="s">
        <v>488</v>
      </c>
      <c r="N487" s="1" t="s">
        <v>296</v>
      </c>
      <c r="O487" s="1">
        <v>85206</v>
      </c>
      <c r="P487" s="1" t="s">
        <v>4213</v>
      </c>
      <c r="T487" s="1">
        <v>1</v>
      </c>
      <c r="Y487" s="1" t="s">
        <v>3160</v>
      </c>
      <c r="Z487" s="1" t="s">
        <v>3161</v>
      </c>
      <c r="AA487" s="2" t="s">
        <v>5106</v>
      </c>
      <c r="AB487" s="3" t="s">
        <v>3161</v>
      </c>
      <c r="AC487" s="3" t="s">
        <v>4712</v>
      </c>
      <c r="AD487" s="1" t="s">
        <v>2564</v>
      </c>
      <c r="BA487" s="1">
        <f t="shared" si="44"/>
        <v>0</v>
      </c>
      <c r="BD487" s="1" t="s">
        <v>3162</v>
      </c>
      <c r="BE487" s="1" t="s">
        <v>4712</v>
      </c>
      <c r="BG487" s="1" t="s">
        <v>4712</v>
      </c>
      <c r="DV487" s="1">
        <f t="shared" si="45"/>
        <v>0</v>
      </c>
    </row>
    <row r="488" spans="1:126" s="1" customFormat="1" x14ac:dyDescent="0.25">
      <c r="B488" s="2"/>
      <c r="C488" s="2"/>
      <c r="D488" s="2"/>
      <c r="G488" s="1" t="s">
        <v>3158</v>
      </c>
      <c r="H488" s="1" t="s">
        <v>120</v>
      </c>
      <c r="I488" s="1" t="s">
        <v>121</v>
      </c>
      <c r="J488" s="1" t="s">
        <v>122</v>
      </c>
      <c r="K488" s="18" t="s">
        <v>123</v>
      </c>
      <c r="L488" s="1" t="s">
        <v>5061</v>
      </c>
      <c r="M488" s="1" t="s">
        <v>488</v>
      </c>
      <c r="N488" s="1" t="s">
        <v>296</v>
      </c>
      <c r="O488" s="1">
        <v>85205</v>
      </c>
      <c r="P488" s="1" t="s">
        <v>4213</v>
      </c>
      <c r="AA488" s="2"/>
      <c r="AB488" s="3"/>
      <c r="AC488" s="3" t="s">
        <v>4712</v>
      </c>
      <c r="AD488" s="1" t="s">
        <v>2388</v>
      </c>
      <c r="BA488" s="1">
        <f t="shared" si="44"/>
        <v>0</v>
      </c>
      <c r="DV488" s="1">
        <f t="shared" si="45"/>
        <v>0</v>
      </c>
    </row>
    <row r="489" spans="1:126" s="1" customFormat="1" x14ac:dyDescent="0.25">
      <c r="B489" s="2"/>
      <c r="C489" s="2"/>
      <c r="D489" s="2"/>
      <c r="G489" s="1" t="s">
        <v>481</v>
      </c>
      <c r="H489" s="1" t="s">
        <v>5491</v>
      </c>
      <c r="I489" s="1" t="s">
        <v>299</v>
      </c>
      <c r="K489" s="18"/>
      <c r="Y489" s="2"/>
      <c r="Z489" s="3"/>
      <c r="AA489" s="1" t="s">
        <v>2451</v>
      </c>
      <c r="AC489" s="3" t="s">
        <v>4712</v>
      </c>
      <c r="BA489" s="1">
        <f t="shared" si="44"/>
        <v>0</v>
      </c>
      <c r="DV489" s="1">
        <f t="shared" si="45"/>
        <v>0</v>
      </c>
    </row>
    <row r="490" spans="1:126" s="1" customFormat="1" x14ac:dyDescent="0.25">
      <c r="B490" s="2"/>
      <c r="C490" s="2"/>
      <c r="D490" s="2"/>
      <c r="G490" s="1" t="s">
        <v>3158</v>
      </c>
      <c r="H490" s="1" t="s">
        <v>5491</v>
      </c>
      <c r="I490" s="1" t="s">
        <v>2451</v>
      </c>
      <c r="K490" s="18"/>
      <c r="Y490" s="2"/>
      <c r="Z490" s="3"/>
      <c r="AA490" s="1" t="s">
        <v>299</v>
      </c>
      <c r="AC490" s="3" t="s">
        <v>4712</v>
      </c>
      <c r="BA490" s="1">
        <f t="shared" si="44"/>
        <v>0</v>
      </c>
      <c r="DV490" s="1">
        <f t="shared" si="45"/>
        <v>0</v>
      </c>
    </row>
    <row r="491" spans="1:126" s="1" customFormat="1" x14ac:dyDescent="0.25">
      <c r="B491" s="2"/>
      <c r="C491" s="2"/>
      <c r="D491" s="2"/>
      <c r="G491" s="1" t="s">
        <v>3158</v>
      </c>
      <c r="H491" s="1" t="s">
        <v>3851</v>
      </c>
      <c r="I491" s="1" t="s">
        <v>3852</v>
      </c>
      <c r="J491" s="1" t="s">
        <v>3854</v>
      </c>
      <c r="K491" s="18" t="s">
        <v>3853</v>
      </c>
      <c r="L491" s="1" t="s">
        <v>3855</v>
      </c>
      <c r="M491" s="1" t="s">
        <v>3192</v>
      </c>
      <c r="N491" s="1" t="s">
        <v>296</v>
      </c>
      <c r="O491" s="1">
        <v>85118</v>
      </c>
      <c r="P491" s="1" t="s">
        <v>4213</v>
      </c>
      <c r="Y491" s="1" t="s">
        <v>297</v>
      </c>
      <c r="Z491" s="1" t="s">
        <v>3850</v>
      </c>
      <c r="AA491" s="2"/>
      <c r="AB491" s="3"/>
      <c r="AC491" s="3" t="s">
        <v>4712</v>
      </c>
      <c r="AD491" s="1" t="s">
        <v>2564</v>
      </c>
      <c r="BA491" s="1">
        <f t="shared" si="44"/>
        <v>0</v>
      </c>
      <c r="BD491" s="1" t="s">
        <v>4712</v>
      </c>
      <c r="DV491" s="1">
        <f t="shared" si="45"/>
        <v>0</v>
      </c>
    </row>
    <row r="492" spans="1:126" s="1" customFormat="1" x14ac:dyDescent="0.25">
      <c r="B492" s="2"/>
      <c r="C492" s="2"/>
      <c r="D492" s="2"/>
      <c r="G492" s="1" t="s">
        <v>481</v>
      </c>
      <c r="H492" s="1" t="s">
        <v>5561</v>
      </c>
      <c r="I492" s="1" t="s">
        <v>5560</v>
      </c>
      <c r="K492" s="18"/>
      <c r="X492" s="2"/>
      <c r="AA492" s="1" t="s">
        <v>3099</v>
      </c>
      <c r="AB492" s="3"/>
      <c r="AC492" s="3" t="s">
        <v>4712</v>
      </c>
      <c r="BA492" s="1">
        <f t="shared" si="44"/>
        <v>0</v>
      </c>
      <c r="DV492" s="1">
        <f t="shared" si="45"/>
        <v>0</v>
      </c>
    </row>
    <row r="493" spans="1:126" s="1" customFormat="1" x14ac:dyDescent="0.25">
      <c r="B493" s="2"/>
      <c r="C493" s="2"/>
      <c r="D493" s="2"/>
      <c r="G493" s="1" t="s">
        <v>3158</v>
      </c>
      <c r="H493" s="1" t="s">
        <v>3362</v>
      </c>
      <c r="I493" s="1" t="s">
        <v>403</v>
      </c>
      <c r="K493" s="18"/>
      <c r="AA493" s="1" t="s">
        <v>1605</v>
      </c>
      <c r="AB493" s="3"/>
      <c r="AC493" s="3" t="s">
        <v>4712</v>
      </c>
      <c r="BA493" s="1">
        <f t="shared" si="44"/>
        <v>0</v>
      </c>
      <c r="DV493" s="1">
        <f t="shared" si="45"/>
        <v>0</v>
      </c>
    </row>
    <row r="494" spans="1:126" s="1" customFormat="1" x14ac:dyDescent="0.25">
      <c r="A494" s="6"/>
      <c r="B494" s="2"/>
      <c r="C494" s="2"/>
      <c r="D494" s="2"/>
      <c r="G494" s="1" t="s">
        <v>481</v>
      </c>
      <c r="H494" s="1" t="s">
        <v>5567</v>
      </c>
      <c r="I494" s="1" t="s">
        <v>4309</v>
      </c>
      <c r="K494" s="18"/>
      <c r="Y494" s="2"/>
      <c r="Z494" s="3"/>
      <c r="AA494" s="1" t="s">
        <v>3351</v>
      </c>
      <c r="AC494" s="3" t="s">
        <v>4712</v>
      </c>
      <c r="BA494" s="1">
        <f t="shared" si="44"/>
        <v>0</v>
      </c>
      <c r="DV494" s="1">
        <f t="shared" si="45"/>
        <v>0</v>
      </c>
    </row>
    <row r="495" spans="1:126" s="1" customFormat="1" x14ac:dyDescent="0.25">
      <c r="A495" s="6"/>
      <c r="B495" s="2"/>
      <c r="C495" s="2"/>
      <c r="D495" s="2"/>
      <c r="G495" s="1" t="s">
        <v>3158</v>
      </c>
      <c r="H495" s="1" t="s">
        <v>5567</v>
      </c>
      <c r="I495" s="1" t="s">
        <v>3351</v>
      </c>
      <c r="K495" s="18"/>
      <c r="Y495" s="2"/>
      <c r="Z495" s="3"/>
      <c r="AA495" s="1" t="s">
        <v>4309</v>
      </c>
      <c r="AC495" s="3" t="s">
        <v>4712</v>
      </c>
      <c r="BA495" s="1">
        <f t="shared" si="44"/>
        <v>0</v>
      </c>
      <c r="DV495" s="1">
        <f t="shared" si="45"/>
        <v>0</v>
      </c>
    </row>
    <row r="496" spans="1:126" s="1" customFormat="1" x14ac:dyDescent="0.25">
      <c r="B496" s="2"/>
      <c r="C496" s="2"/>
      <c r="D496" s="2"/>
      <c r="G496" s="1" t="s">
        <v>3158</v>
      </c>
      <c r="H496" s="1" t="s">
        <v>4332</v>
      </c>
      <c r="I496" s="1" t="s">
        <v>4333</v>
      </c>
      <c r="J496" s="1" t="s">
        <v>4334</v>
      </c>
      <c r="K496" s="18" t="s">
        <v>4336</v>
      </c>
      <c r="L496" s="1" t="s">
        <v>4335</v>
      </c>
      <c r="M496" s="1" t="s">
        <v>488</v>
      </c>
      <c r="N496" s="1" t="s">
        <v>296</v>
      </c>
      <c r="O496" s="1">
        <v>85209</v>
      </c>
      <c r="P496" s="1" t="s">
        <v>4213</v>
      </c>
      <c r="AA496" s="2" t="s">
        <v>5573</v>
      </c>
      <c r="AB496" s="3"/>
      <c r="AC496" s="3" t="s">
        <v>4712</v>
      </c>
      <c r="AD496" s="1" t="s">
        <v>2388</v>
      </c>
      <c r="BA496" s="1">
        <f t="shared" si="44"/>
        <v>0</v>
      </c>
      <c r="DV496" s="1">
        <f t="shared" si="45"/>
        <v>0</v>
      </c>
    </row>
    <row r="497" spans="1:126" s="1" customFormat="1" x14ac:dyDescent="0.25">
      <c r="A497" s="1" t="s">
        <v>5570</v>
      </c>
      <c r="B497" s="2"/>
      <c r="C497" s="2"/>
      <c r="D497" s="2"/>
      <c r="G497" s="1" t="s">
        <v>481</v>
      </c>
      <c r="H497" s="1" t="s">
        <v>5537</v>
      </c>
      <c r="I497" s="1" t="s">
        <v>5328</v>
      </c>
      <c r="K497" s="18"/>
      <c r="AA497" s="1" t="s">
        <v>5576</v>
      </c>
      <c r="AB497" s="3"/>
      <c r="AC497" s="3" t="s">
        <v>4712</v>
      </c>
      <c r="BA497" s="1">
        <f t="shared" si="44"/>
        <v>0</v>
      </c>
      <c r="DV497" s="1">
        <f t="shared" si="45"/>
        <v>0</v>
      </c>
    </row>
    <row r="498" spans="1:126" s="1" customFormat="1" x14ac:dyDescent="0.25">
      <c r="A498" s="6"/>
      <c r="B498" s="2"/>
      <c r="C498" s="2"/>
      <c r="D498" s="2"/>
      <c r="G498" s="1" t="s">
        <v>3158</v>
      </c>
      <c r="H498" s="1" t="s">
        <v>316</v>
      </c>
      <c r="I498" s="1" t="s">
        <v>317</v>
      </c>
      <c r="J498" s="1" t="s">
        <v>1922</v>
      </c>
      <c r="K498" s="18" t="s">
        <v>3265</v>
      </c>
      <c r="L498" s="1" t="s">
        <v>2945</v>
      </c>
      <c r="M498" s="1" t="s">
        <v>488</v>
      </c>
      <c r="N498" s="1" t="s">
        <v>296</v>
      </c>
      <c r="O498" s="1">
        <v>85208</v>
      </c>
      <c r="P498" s="1" t="s">
        <v>4400</v>
      </c>
      <c r="Y498" s="1" t="s">
        <v>3175</v>
      </c>
      <c r="AA498" s="2"/>
      <c r="AB498" s="3"/>
      <c r="AC498" s="3" t="s">
        <v>5571</v>
      </c>
      <c r="AD498" s="1" t="s">
        <v>2388</v>
      </c>
      <c r="BA498" s="1">
        <f t="shared" si="44"/>
        <v>0</v>
      </c>
      <c r="DV498" s="1">
        <f t="shared" si="45"/>
        <v>0</v>
      </c>
    </row>
    <row r="499" spans="1:126" s="1" customFormat="1" x14ac:dyDescent="0.25">
      <c r="A499" s="6"/>
      <c r="B499" s="2"/>
      <c r="C499" s="2"/>
      <c r="D499" s="2"/>
      <c r="G499" s="1" t="s">
        <v>481</v>
      </c>
      <c r="H499" s="1" t="s">
        <v>2045</v>
      </c>
      <c r="I499" s="1" t="s">
        <v>5569</v>
      </c>
      <c r="K499" s="18"/>
      <c r="Y499" s="2"/>
      <c r="Z499" s="3"/>
      <c r="AA499" s="1" t="s">
        <v>2352</v>
      </c>
      <c r="AC499" s="3" t="s">
        <v>4712</v>
      </c>
      <c r="BA499" s="1">
        <f t="shared" si="44"/>
        <v>0</v>
      </c>
      <c r="DV499" s="1">
        <f t="shared" si="45"/>
        <v>0</v>
      </c>
    </row>
    <row r="500" spans="1:126" s="1" customFormat="1" x14ac:dyDescent="0.25">
      <c r="A500" s="6"/>
      <c r="B500" s="2"/>
      <c r="C500" s="2"/>
      <c r="D500" s="2"/>
      <c r="G500" s="1" t="s">
        <v>3158</v>
      </c>
      <c r="H500" s="1" t="s">
        <v>2045</v>
      </c>
      <c r="I500" s="1" t="s">
        <v>2352</v>
      </c>
      <c r="K500" s="18"/>
      <c r="Y500" s="2"/>
      <c r="Z500" s="3"/>
      <c r="AA500" s="1" t="s">
        <v>5569</v>
      </c>
      <c r="AC500" s="3" t="s">
        <v>4712</v>
      </c>
      <c r="BA500" s="1">
        <f t="shared" si="44"/>
        <v>0</v>
      </c>
      <c r="DV500" s="1">
        <f t="shared" si="45"/>
        <v>0</v>
      </c>
    </row>
    <row r="501" spans="1:126" s="1" customFormat="1" x14ac:dyDescent="0.25">
      <c r="A501" s="1" t="s">
        <v>5579</v>
      </c>
      <c r="B501" s="2"/>
      <c r="C501" s="2"/>
      <c r="D501" s="2"/>
      <c r="G501" s="1" t="s">
        <v>481</v>
      </c>
      <c r="H501" s="1" t="s">
        <v>3213</v>
      </c>
      <c r="I501" s="1" t="s">
        <v>3178</v>
      </c>
      <c r="K501" s="18"/>
      <c r="AA501" s="2"/>
      <c r="AB501" s="3"/>
      <c r="AC501" s="3" t="s">
        <v>4712</v>
      </c>
      <c r="BA501" s="1">
        <f t="shared" si="44"/>
        <v>0</v>
      </c>
      <c r="DV501" s="1">
        <f t="shared" si="45"/>
        <v>0</v>
      </c>
    </row>
    <row r="502" spans="1:126" s="1" customFormat="1" x14ac:dyDescent="0.25">
      <c r="B502" s="2"/>
      <c r="C502" s="2"/>
      <c r="D502" s="2"/>
      <c r="G502" s="1" t="s">
        <v>3158</v>
      </c>
      <c r="H502" s="1" t="s">
        <v>5577</v>
      </c>
      <c r="I502" s="1" t="s">
        <v>3056</v>
      </c>
      <c r="K502" s="18"/>
      <c r="Y502" s="2"/>
      <c r="Z502" s="3"/>
      <c r="AC502" s="3" t="s">
        <v>4712</v>
      </c>
      <c r="BA502" s="1">
        <f t="shared" si="44"/>
        <v>0</v>
      </c>
      <c r="DV502" s="1">
        <f t="shared" si="45"/>
        <v>0</v>
      </c>
    </row>
    <row r="503" spans="1:126" s="1" customFormat="1" x14ac:dyDescent="0.25">
      <c r="B503" s="2"/>
      <c r="C503" s="2"/>
      <c r="D503" s="2"/>
      <c r="F503" s="1" t="s">
        <v>3161</v>
      </c>
      <c r="G503" s="1" t="s">
        <v>3158</v>
      </c>
      <c r="H503" s="1" t="s">
        <v>3099</v>
      </c>
      <c r="I503" s="1" t="s">
        <v>903</v>
      </c>
      <c r="J503" s="1" t="s">
        <v>3100</v>
      </c>
      <c r="K503" s="18" t="s">
        <v>3565</v>
      </c>
      <c r="L503" s="1" t="s">
        <v>3102</v>
      </c>
      <c r="M503" s="1" t="s">
        <v>488</v>
      </c>
      <c r="N503" s="1" t="s">
        <v>296</v>
      </c>
      <c r="O503" s="1">
        <v>85204</v>
      </c>
      <c r="P503" s="1" t="s">
        <v>4213</v>
      </c>
      <c r="V503" s="1" t="s">
        <v>3093</v>
      </c>
      <c r="W503" s="1" t="s">
        <v>3161</v>
      </c>
      <c r="X503" s="2"/>
      <c r="AA503" s="1" t="s">
        <v>5559</v>
      </c>
      <c r="AB503" s="3" t="s">
        <v>3161</v>
      </c>
      <c r="AC503" s="3" t="s">
        <v>4712</v>
      </c>
      <c r="AD503" s="1" t="s">
        <v>1760</v>
      </c>
      <c r="BA503" s="1">
        <f t="shared" si="44"/>
        <v>0</v>
      </c>
      <c r="DV503" s="1">
        <f t="shared" si="45"/>
        <v>0</v>
      </c>
    </row>
    <row r="504" spans="1:126" s="1" customFormat="1" x14ac:dyDescent="0.25">
      <c r="B504" s="2"/>
      <c r="C504" s="2"/>
      <c r="D504" s="2"/>
      <c r="E504" s="2"/>
      <c r="G504" s="1" t="s">
        <v>481</v>
      </c>
      <c r="H504" s="1" t="s">
        <v>5522</v>
      </c>
      <c r="I504" s="1" t="s">
        <v>5523</v>
      </c>
      <c r="K504" s="4"/>
      <c r="AA504" s="1" t="s">
        <v>5521</v>
      </c>
      <c r="AB504" s="3"/>
      <c r="AC504" s="3" t="s">
        <v>4712</v>
      </c>
      <c r="BA504" s="1">
        <f t="shared" si="44"/>
        <v>0</v>
      </c>
      <c r="DV504" s="1">
        <f t="shared" si="45"/>
        <v>0</v>
      </c>
    </row>
    <row r="505" spans="1:126" s="1" customFormat="1" x14ac:dyDescent="0.25">
      <c r="A505" s="1" t="s">
        <v>5336</v>
      </c>
      <c r="B505" s="2"/>
      <c r="C505" s="2"/>
      <c r="D505" s="2"/>
      <c r="G505" s="1" t="s">
        <v>481</v>
      </c>
      <c r="H505" s="1" t="s">
        <v>5563</v>
      </c>
      <c r="I505" s="1" t="s">
        <v>348</v>
      </c>
      <c r="K505" s="18"/>
      <c r="AA505" s="2"/>
      <c r="AB505" s="3"/>
      <c r="AC505" s="3" t="s">
        <v>4712</v>
      </c>
      <c r="BA505" s="1">
        <f t="shared" si="44"/>
        <v>0</v>
      </c>
      <c r="DV505" s="1">
        <f t="shared" si="45"/>
        <v>0</v>
      </c>
    </row>
    <row r="506" spans="1:126" s="1" customFormat="1" x14ac:dyDescent="0.25">
      <c r="A506" s="1" t="s">
        <v>5570</v>
      </c>
      <c r="B506" s="2"/>
      <c r="C506" s="2"/>
      <c r="D506" s="2"/>
      <c r="G506" s="1" t="s">
        <v>3158</v>
      </c>
      <c r="H506" s="1" t="s">
        <v>5536</v>
      </c>
      <c r="I506" s="1" t="s">
        <v>5575</v>
      </c>
      <c r="K506" s="18"/>
      <c r="Y506" s="2"/>
      <c r="Z506" s="3"/>
      <c r="AA506" s="1" t="s">
        <v>5537</v>
      </c>
      <c r="AC506" s="3" t="s">
        <v>4712</v>
      </c>
      <c r="BA506" s="1">
        <f t="shared" si="44"/>
        <v>0</v>
      </c>
      <c r="DV506" s="1">
        <f t="shared" si="45"/>
        <v>0</v>
      </c>
    </row>
    <row r="507" spans="1:126" s="1" customFormat="1" x14ac:dyDescent="0.25">
      <c r="B507" s="2"/>
      <c r="C507" s="2"/>
      <c r="D507" s="2"/>
      <c r="F507" s="1" t="s">
        <v>3162</v>
      </c>
      <c r="G507" s="1" t="s">
        <v>3158</v>
      </c>
      <c r="H507" s="1" t="s">
        <v>4434</v>
      </c>
      <c r="I507" s="1" t="s">
        <v>2742</v>
      </c>
      <c r="J507" s="1" t="s">
        <v>2744</v>
      </c>
      <c r="K507" s="18" t="s">
        <v>2743</v>
      </c>
      <c r="L507" s="1" t="s">
        <v>2745</v>
      </c>
      <c r="M507" s="1" t="s">
        <v>4583</v>
      </c>
      <c r="N507" s="1" t="s">
        <v>296</v>
      </c>
      <c r="O507" s="1">
        <v>85143</v>
      </c>
      <c r="P507" s="1" t="s">
        <v>4213</v>
      </c>
      <c r="W507" s="1" t="s">
        <v>297</v>
      </c>
      <c r="Y507" s="1" t="s">
        <v>3160</v>
      </c>
      <c r="Z507" s="1" t="s">
        <v>3161</v>
      </c>
      <c r="AA507" s="2" t="s">
        <v>1012</v>
      </c>
      <c r="AB507" s="3" t="s">
        <v>3161</v>
      </c>
      <c r="AC507" s="3" t="s">
        <v>4712</v>
      </c>
      <c r="AD507" s="1" t="s">
        <v>2388</v>
      </c>
      <c r="AE507" s="1" t="s">
        <v>3158</v>
      </c>
      <c r="AF507" s="1" t="s">
        <v>3158</v>
      </c>
      <c r="AG507" s="1" t="s">
        <v>3158</v>
      </c>
      <c r="AH507" s="1" t="s">
        <v>3158</v>
      </c>
      <c r="AI507" s="1" t="s">
        <v>3158</v>
      </c>
      <c r="AJ507" s="1" t="s">
        <v>3158</v>
      </c>
      <c r="AK507" s="1" t="s">
        <v>3158</v>
      </c>
      <c r="AL507" s="1" t="s">
        <v>3158</v>
      </c>
      <c r="AM507" s="1" t="s">
        <v>3158</v>
      </c>
      <c r="AN507" s="1" t="s">
        <v>3158</v>
      </c>
      <c r="AO507" s="1" t="s">
        <v>3158</v>
      </c>
      <c r="AP507" s="1" t="s">
        <v>3158</v>
      </c>
      <c r="AQ507" s="1" t="s">
        <v>3158</v>
      </c>
      <c r="AR507" s="1" t="s">
        <v>3158</v>
      </c>
      <c r="AS507" s="1" t="s">
        <v>3158</v>
      </c>
      <c r="AT507" s="1" t="s">
        <v>3158</v>
      </c>
      <c r="AV507" s="1" t="s">
        <v>3158</v>
      </c>
      <c r="AW507" s="1" t="s">
        <v>3158</v>
      </c>
      <c r="AX507" s="1" t="s">
        <v>3158</v>
      </c>
      <c r="AZ507" s="1" t="s">
        <v>3158</v>
      </c>
      <c r="BA507" s="1">
        <f t="shared" si="44"/>
        <v>20</v>
      </c>
      <c r="DV507" s="1">
        <f t="shared" si="45"/>
        <v>0</v>
      </c>
    </row>
    <row r="508" spans="1:126" s="1" customFormat="1" x14ac:dyDescent="0.25">
      <c r="A508" s="8"/>
      <c r="B508" s="2"/>
      <c r="C508" s="2"/>
      <c r="D508" s="2"/>
      <c r="F508" s="1" t="s">
        <v>3162</v>
      </c>
      <c r="G508" s="1" t="s">
        <v>3158</v>
      </c>
      <c r="H508" s="1" t="s">
        <v>275</v>
      </c>
      <c r="I508" s="1" t="s">
        <v>906</v>
      </c>
      <c r="J508" s="1" t="s">
        <v>1200</v>
      </c>
      <c r="K508" s="18" t="s">
        <v>2265</v>
      </c>
      <c r="L508" s="1" t="s">
        <v>2267</v>
      </c>
      <c r="M508" s="1" t="s">
        <v>488</v>
      </c>
      <c r="N508" s="1" t="s">
        <v>296</v>
      </c>
      <c r="O508" s="1">
        <v>85213</v>
      </c>
      <c r="P508" s="1" t="s">
        <v>4213</v>
      </c>
      <c r="R508" s="1">
        <v>1</v>
      </c>
      <c r="S508" s="1" t="s">
        <v>3357</v>
      </c>
      <c r="T508" s="1">
        <v>1</v>
      </c>
      <c r="U508" s="1">
        <v>1</v>
      </c>
      <c r="AA508" s="1" t="s">
        <v>5556</v>
      </c>
      <c r="AB508" s="3" t="s">
        <v>3161</v>
      </c>
      <c r="AC508" s="3" t="s">
        <v>4712</v>
      </c>
      <c r="AD508" s="1" t="s">
        <v>2564</v>
      </c>
      <c r="AE508" s="1" t="s">
        <v>481</v>
      </c>
      <c r="AF508" s="1" t="s">
        <v>481</v>
      </c>
      <c r="AG508" s="1" t="s">
        <v>481</v>
      </c>
      <c r="AL508" s="1" t="s">
        <v>481</v>
      </c>
      <c r="BA508" s="1">
        <f t="shared" si="44"/>
        <v>4</v>
      </c>
      <c r="BD508" s="1" t="s">
        <v>4712</v>
      </c>
      <c r="BE508" s="1" t="s">
        <v>4712</v>
      </c>
      <c r="BF508" s="1" t="s">
        <v>4712</v>
      </c>
      <c r="BJ508" s="1" t="s">
        <v>4712</v>
      </c>
      <c r="BK508" s="1" t="s">
        <v>4712</v>
      </c>
      <c r="BL508" s="1" t="s">
        <v>4712</v>
      </c>
      <c r="BM508" s="1" t="s">
        <v>4712</v>
      </c>
      <c r="BP508" s="1" t="s">
        <v>4712</v>
      </c>
      <c r="DV508" s="1">
        <f t="shared" si="45"/>
        <v>0</v>
      </c>
    </row>
    <row r="509" spans="1:126" s="1" customFormat="1" x14ac:dyDescent="0.25">
      <c r="B509" s="2"/>
      <c r="C509" s="2"/>
      <c r="D509" s="2"/>
      <c r="G509" s="1" t="s">
        <v>3158</v>
      </c>
      <c r="H509" s="1" t="s">
        <v>2602</v>
      </c>
      <c r="I509" s="1" t="s">
        <v>2603</v>
      </c>
      <c r="J509" s="1" t="s">
        <v>2604</v>
      </c>
      <c r="K509" s="18"/>
      <c r="L509" s="1" t="s">
        <v>2605</v>
      </c>
      <c r="M509" s="1" t="s">
        <v>3182</v>
      </c>
      <c r="N509" s="1" t="s">
        <v>296</v>
      </c>
      <c r="O509" s="1">
        <v>85234</v>
      </c>
      <c r="Y509" s="1" t="s">
        <v>3196</v>
      </c>
      <c r="Z509" s="1" t="s">
        <v>3189</v>
      </c>
      <c r="AA509" s="2" t="s">
        <v>2606</v>
      </c>
      <c r="AB509" s="3"/>
      <c r="AC509" s="3" t="s">
        <v>4712</v>
      </c>
      <c r="AG509" s="1" t="s">
        <v>3162</v>
      </c>
      <c r="BA509" s="1">
        <f t="shared" si="44"/>
        <v>1</v>
      </c>
      <c r="DV509" s="1">
        <f t="shared" si="45"/>
        <v>0</v>
      </c>
    </row>
    <row r="510" spans="1:126" s="1" customFormat="1" x14ac:dyDescent="0.25">
      <c r="B510" s="2"/>
      <c r="C510" s="2"/>
      <c r="D510" s="2"/>
      <c r="F510" s="1" t="s">
        <v>3162</v>
      </c>
      <c r="G510" s="1" t="s">
        <v>3158</v>
      </c>
      <c r="H510" s="1" t="s">
        <v>2911</v>
      </c>
      <c r="I510" s="1" t="s">
        <v>358</v>
      </c>
      <c r="J510" s="1" t="s">
        <v>2912</v>
      </c>
      <c r="K510" s="18" t="s">
        <v>2913</v>
      </c>
      <c r="M510" s="1" t="s">
        <v>3182</v>
      </c>
      <c r="N510" s="1" t="s">
        <v>296</v>
      </c>
      <c r="P510" s="1" t="s">
        <v>4213</v>
      </c>
      <c r="AA510" s="2"/>
      <c r="AB510" s="3"/>
      <c r="AC510" s="3" t="s">
        <v>4712</v>
      </c>
      <c r="AD510" s="1" t="s">
        <v>2564</v>
      </c>
      <c r="BA510" s="1">
        <f t="shared" si="44"/>
        <v>0</v>
      </c>
      <c r="BD510" s="1" t="s">
        <v>4712</v>
      </c>
      <c r="BE510" s="1" t="s">
        <v>4712</v>
      </c>
      <c r="BF510" s="1" t="s">
        <v>4712</v>
      </c>
      <c r="BG510" s="1" t="s">
        <v>4712</v>
      </c>
      <c r="BH510" s="1" t="s">
        <v>4712</v>
      </c>
      <c r="BJ510" s="1" t="s">
        <v>4712</v>
      </c>
      <c r="BK510" s="1" t="s">
        <v>5053</v>
      </c>
      <c r="BL510" s="1" t="s">
        <v>5053</v>
      </c>
      <c r="BM510" s="1" t="s">
        <v>4712</v>
      </c>
      <c r="BP510" s="1" t="s">
        <v>4712</v>
      </c>
      <c r="DV510" s="1">
        <f t="shared" si="45"/>
        <v>0</v>
      </c>
    </row>
    <row r="511" spans="1:126" s="1" customFormat="1" x14ac:dyDescent="0.25">
      <c r="B511" s="2"/>
      <c r="C511" s="2"/>
      <c r="D511" s="2"/>
      <c r="G511" s="1" t="s">
        <v>3158</v>
      </c>
      <c r="H511" s="1" t="s">
        <v>3286</v>
      </c>
      <c r="I511" s="1" t="s">
        <v>371</v>
      </c>
      <c r="K511" s="18"/>
      <c r="Y511" s="1" t="s">
        <v>3196</v>
      </c>
      <c r="Z511" s="1" t="s">
        <v>2166</v>
      </c>
      <c r="AA511" s="2" t="s">
        <v>3213</v>
      </c>
      <c r="AB511" s="3"/>
      <c r="AC511" s="3" t="s">
        <v>4712</v>
      </c>
      <c r="AG511" s="1" t="s">
        <v>3162</v>
      </c>
      <c r="BA511" s="1">
        <f t="shared" si="44"/>
        <v>1</v>
      </c>
      <c r="DV511" s="1">
        <f t="shared" si="45"/>
        <v>0</v>
      </c>
    </row>
    <row r="512" spans="1:126" s="1" customFormat="1" x14ac:dyDescent="0.25">
      <c r="A512" s="1" t="s">
        <v>5578</v>
      </c>
      <c r="B512" s="2"/>
      <c r="C512" s="2"/>
      <c r="D512" s="2"/>
      <c r="G512" s="1" t="s">
        <v>481</v>
      </c>
      <c r="H512" s="1" t="s">
        <v>3822</v>
      </c>
      <c r="I512" s="1" t="s">
        <v>2040</v>
      </c>
      <c r="K512" s="18"/>
      <c r="AA512" s="2"/>
      <c r="AB512" s="3"/>
      <c r="AC512" s="3" t="s">
        <v>4712</v>
      </c>
      <c r="BA512" s="1">
        <f t="shared" si="44"/>
        <v>0</v>
      </c>
      <c r="DV512" s="1">
        <f t="shared" si="45"/>
        <v>0</v>
      </c>
    </row>
    <row r="513" spans="1:126" s="1" customFormat="1" x14ac:dyDescent="0.25">
      <c r="B513" s="2"/>
      <c r="C513" s="2"/>
      <c r="D513" s="2"/>
      <c r="G513" s="1" t="s">
        <v>481</v>
      </c>
      <c r="H513" s="1" t="s">
        <v>5557</v>
      </c>
      <c r="I513" s="1" t="s">
        <v>4642</v>
      </c>
      <c r="K513" s="18"/>
      <c r="Y513" s="2"/>
      <c r="Z513" s="3"/>
      <c r="AA513" s="1" t="s">
        <v>5558</v>
      </c>
      <c r="AC513" s="1" t="s">
        <v>4712</v>
      </c>
      <c r="BA513" s="1">
        <f t="shared" si="44"/>
        <v>0</v>
      </c>
      <c r="DV513" s="1">
        <f t="shared" si="45"/>
        <v>0</v>
      </c>
    </row>
    <row r="514" spans="1:126" s="1" customFormat="1" x14ac:dyDescent="0.25">
      <c r="A514" s="1" t="s">
        <v>5562</v>
      </c>
      <c r="B514" s="2"/>
      <c r="C514" s="2"/>
      <c r="D514" s="2"/>
      <c r="G514" s="1" t="s">
        <v>3158</v>
      </c>
      <c r="H514" s="1" t="s">
        <v>1158</v>
      </c>
      <c r="I514" s="1" t="s">
        <v>1159</v>
      </c>
      <c r="K514" s="18" t="s">
        <v>1160</v>
      </c>
      <c r="N514" s="1" t="s">
        <v>296</v>
      </c>
      <c r="AA514" s="2"/>
      <c r="AB514" s="3"/>
      <c r="AC514" s="3" t="s">
        <v>4712</v>
      </c>
      <c r="BA514" s="1">
        <f t="shared" si="44"/>
        <v>0</v>
      </c>
      <c r="DV514" s="1">
        <f t="shared" si="45"/>
        <v>0</v>
      </c>
    </row>
    <row r="515" spans="1:126" s="1" customFormat="1" x14ac:dyDescent="0.25">
      <c r="A515" s="2"/>
      <c r="B515" s="2"/>
      <c r="C515" s="2"/>
      <c r="D515" s="2"/>
      <c r="G515" s="1" t="s">
        <v>3158</v>
      </c>
      <c r="H515" s="1" t="s">
        <v>3447</v>
      </c>
      <c r="I515" s="1" t="s">
        <v>3471</v>
      </c>
      <c r="K515" s="18" t="s">
        <v>3997</v>
      </c>
      <c r="L515" s="1" t="s">
        <v>5170</v>
      </c>
      <c r="M515" s="1" t="s">
        <v>488</v>
      </c>
      <c r="N515" s="1" t="s">
        <v>296</v>
      </c>
      <c r="O515" s="1">
        <v>85209</v>
      </c>
      <c r="P515" s="1" t="s">
        <v>4213</v>
      </c>
      <c r="AA515" s="2"/>
      <c r="AB515" s="3"/>
      <c r="AC515" s="3" t="s">
        <v>4712</v>
      </c>
      <c r="AD515" s="1" t="s">
        <v>2564</v>
      </c>
      <c r="AH515" s="1" t="s">
        <v>3162</v>
      </c>
      <c r="AR515" s="1" t="s">
        <v>3162</v>
      </c>
      <c r="AU515" s="1" t="s">
        <v>3162</v>
      </c>
      <c r="AW515" s="1" t="s">
        <v>3162</v>
      </c>
      <c r="BA515" s="1">
        <f t="shared" si="44"/>
        <v>4</v>
      </c>
      <c r="DV515" s="1">
        <f t="shared" si="45"/>
        <v>0</v>
      </c>
    </row>
    <row r="516" spans="1:126" s="1" customFormat="1" x14ac:dyDescent="0.25">
      <c r="B516" s="2"/>
      <c r="C516" s="2"/>
      <c r="D516" s="2"/>
      <c r="G516" s="1" t="s">
        <v>481</v>
      </c>
      <c r="H516" s="1" t="s">
        <v>5573</v>
      </c>
      <c r="I516" s="1" t="s">
        <v>5572</v>
      </c>
      <c r="K516" s="18"/>
      <c r="Y516" s="2"/>
      <c r="Z516" s="3"/>
      <c r="AA516" s="1" t="s">
        <v>4332</v>
      </c>
      <c r="AC516" s="3" t="s">
        <v>4712</v>
      </c>
      <c r="BA516" s="1">
        <f t="shared" si="44"/>
        <v>0</v>
      </c>
      <c r="DV516" s="1">
        <f t="shared" si="45"/>
        <v>0</v>
      </c>
    </row>
    <row r="517" spans="1:126" s="1" customFormat="1" x14ac:dyDescent="0.25">
      <c r="B517" s="2"/>
      <c r="C517" s="2"/>
      <c r="D517" s="2"/>
      <c r="G517" s="1" t="s">
        <v>481</v>
      </c>
      <c r="H517" s="1" t="s">
        <v>1012</v>
      </c>
      <c r="I517" s="1" t="s">
        <v>3105</v>
      </c>
      <c r="J517" s="1" t="s">
        <v>1651</v>
      </c>
      <c r="K517" s="18" t="s">
        <v>152</v>
      </c>
      <c r="L517" s="1" t="s">
        <v>1014</v>
      </c>
      <c r="M517" s="1" t="s">
        <v>488</v>
      </c>
      <c r="N517" s="1" t="s">
        <v>296</v>
      </c>
      <c r="O517" s="1">
        <v>85209</v>
      </c>
      <c r="W517" s="1" t="s">
        <v>3160</v>
      </c>
      <c r="X517" s="1" t="s">
        <v>1011</v>
      </c>
      <c r="Y517" s="3" t="s">
        <v>3161</v>
      </c>
      <c r="AA517" s="2" t="s">
        <v>4434</v>
      </c>
      <c r="AC517" s="3" t="s">
        <v>4712</v>
      </c>
      <c r="AD517" s="1" t="s">
        <v>2388</v>
      </c>
      <c r="AE517" s="1" t="s">
        <v>481</v>
      </c>
      <c r="AF517" s="1" t="s">
        <v>481</v>
      </c>
      <c r="AG517" s="1" t="s">
        <v>481</v>
      </c>
      <c r="AH517" s="1" t="s">
        <v>481</v>
      </c>
      <c r="AJ517" s="1" t="s">
        <v>481</v>
      </c>
      <c r="AK517" s="1" t="s">
        <v>481</v>
      </c>
      <c r="AL517" s="1" t="s">
        <v>481</v>
      </c>
      <c r="AM517" s="1" t="s">
        <v>481</v>
      </c>
      <c r="AN517" s="1" t="s">
        <v>481</v>
      </c>
      <c r="AO517" s="1" t="s">
        <v>3158</v>
      </c>
      <c r="AP517" s="1" t="s">
        <v>481</v>
      </c>
      <c r="AQ517" s="1" t="s">
        <v>481</v>
      </c>
      <c r="AR517" s="1" t="s">
        <v>481</v>
      </c>
      <c r="AS517" s="1" t="s">
        <v>481</v>
      </c>
      <c r="AT517" s="1" t="s">
        <v>481</v>
      </c>
      <c r="AU517" s="1" t="s">
        <v>481</v>
      </c>
      <c r="AV517" s="1" t="s">
        <v>481</v>
      </c>
      <c r="AW517" s="1" t="s">
        <v>481</v>
      </c>
      <c r="AX517" s="1" t="s">
        <v>481</v>
      </c>
      <c r="AZ517" s="1" t="s">
        <v>481</v>
      </c>
      <c r="BA517" s="1">
        <f t="shared" si="44"/>
        <v>20</v>
      </c>
      <c r="DV517" s="1">
        <f t="shared" si="45"/>
        <v>0</v>
      </c>
    </row>
    <row r="518" spans="1:126" s="1" customFormat="1" x14ac:dyDescent="0.25">
      <c r="B518" s="2"/>
      <c r="C518" s="2"/>
      <c r="D518" s="2"/>
      <c r="G518" s="1" t="s">
        <v>3158</v>
      </c>
      <c r="H518" s="1" t="s">
        <v>5574</v>
      </c>
      <c r="I518" s="1" t="s">
        <v>5574</v>
      </c>
      <c r="K518" s="18"/>
      <c r="Y518" s="2"/>
      <c r="Z518" s="3"/>
      <c r="AC518" s="3" t="s">
        <v>4712</v>
      </c>
      <c r="BA518" s="1">
        <f t="shared" si="44"/>
        <v>0</v>
      </c>
      <c r="DV518" s="1">
        <f t="shared" si="45"/>
        <v>0</v>
      </c>
    </row>
    <row r="519" spans="1:126" s="1" customFormat="1" x14ac:dyDescent="0.25">
      <c r="A519" s="1" t="s">
        <v>5570</v>
      </c>
      <c r="B519" s="2"/>
      <c r="C519" s="2"/>
      <c r="D519" s="2"/>
      <c r="G519" s="1" t="s">
        <v>481</v>
      </c>
      <c r="I519" s="1" t="s">
        <v>1743</v>
      </c>
      <c r="K519" s="18"/>
      <c r="AA519" s="2"/>
      <c r="AB519" s="3"/>
      <c r="AC519" s="3" t="s">
        <v>4712</v>
      </c>
      <c r="BA519" s="1">
        <f t="shared" si="44"/>
        <v>0</v>
      </c>
      <c r="DV519" s="1">
        <f t="shared" si="45"/>
        <v>0</v>
      </c>
    </row>
    <row r="520" spans="1:126" s="1" customFormat="1" x14ac:dyDescent="0.25">
      <c r="A520" s="1" t="s">
        <v>5570</v>
      </c>
      <c r="B520" s="2"/>
      <c r="C520" s="2"/>
      <c r="D520" s="2"/>
      <c r="G520" s="1" t="s">
        <v>3158</v>
      </c>
      <c r="K520" s="18"/>
      <c r="Y520" s="2"/>
      <c r="Z520" s="3"/>
      <c r="AA520" s="1" t="s">
        <v>1743</v>
      </c>
      <c r="AC520" s="3" t="s">
        <v>4712</v>
      </c>
      <c r="BA520" s="1">
        <f t="shared" si="44"/>
        <v>0</v>
      </c>
      <c r="DV520" s="1">
        <f t="shared" si="45"/>
        <v>0</v>
      </c>
    </row>
    <row r="521" spans="1:126" s="1" customFormat="1" x14ac:dyDescent="0.25">
      <c r="B521" s="2"/>
      <c r="C521" s="2"/>
      <c r="D521" s="2"/>
      <c r="K521" s="18"/>
      <c r="Y521" s="2"/>
      <c r="Z521" s="3"/>
      <c r="AC521" s="3"/>
    </row>
    <row r="522" spans="1:126" s="1" customFormat="1" x14ac:dyDescent="0.25">
      <c r="A522" s="1" t="s">
        <v>5210</v>
      </c>
      <c r="B522" s="2"/>
      <c r="C522" s="2"/>
      <c r="D522" s="2"/>
      <c r="K522" s="18"/>
      <c r="AA522" s="2"/>
      <c r="AB522" s="3"/>
      <c r="AC522" s="3"/>
    </row>
    <row r="523" spans="1:126" s="1" customFormat="1" x14ac:dyDescent="0.25">
      <c r="A523" s="1" t="s">
        <v>5217</v>
      </c>
      <c r="B523" s="2"/>
      <c r="C523" s="2"/>
      <c r="G523" s="1" t="s">
        <v>481</v>
      </c>
      <c r="H523" s="1" t="s">
        <v>824</v>
      </c>
      <c r="I523" s="1" t="s">
        <v>144</v>
      </c>
      <c r="J523" s="1" t="s">
        <v>825</v>
      </c>
      <c r="K523" s="18" t="s">
        <v>4358</v>
      </c>
      <c r="L523" s="1" t="s">
        <v>5218</v>
      </c>
      <c r="M523" s="1" t="s">
        <v>488</v>
      </c>
      <c r="N523" s="1" t="s">
        <v>296</v>
      </c>
      <c r="O523" s="1">
        <v>85206</v>
      </c>
      <c r="P523" s="1" t="s">
        <v>4213</v>
      </c>
      <c r="Y523" s="1" t="s">
        <v>3175</v>
      </c>
      <c r="Z523" s="1" t="s">
        <v>3401</v>
      </c>
      <c r="AA523" s="2" t="s">
        <v>5526</v>
      </c>
      <c r="AB523" s="3" t="s">
        <v>3161</v>
      </c>
      <c r="AC523" s="3"/>
      <c r="AD523" s="1" t="s">
        <v>2564</v>
      </c>
      <c r="AG523" s="1" t="s">
        <v>481</v>
      </c>
      <c r="BA523" s="1">
        <f t="shared" ref="BA523:BA585" si="46">COUNTA(AE523:AZ523)</f>
        <v>1</v>
      </c>
    </row>
    <row r="524" spans="1:126" s="1" customFormat="1" x14ac:dyDescent="0.25">
      <c r="A524" s="1" t="s">
        <v>3240</v>
      </c>
      <c r="B524" s="2"/>
      <c r="C524" s="2"/>
      <c r="D524" s="2"/>
      <c r="G524" s="1" t="s">
        <v>3158</v>
      </c>
      <c r="H524" s="1" t="s">
        <v>3238</v>
      </c>
      <c r="I524" s="1" t="s">
        <v>2161</v>
      </c>
      <c r="K524" s="4" t="s">
        <v>3239</v>
      </c>
      <c r="AA524" s="2"/>
      <c r="AB524" s="3"/>
      <c r="AC524" s="3"/>
      <c r="BA524" s="1">
        <f t="shared" si="46"/>
        <v>0</v>
      </c>
    </row>
    <row r="525" spans="1:126" s="1" customFormat="1" x14ac:dyDescent="0.25">
      <c r="A525" s="1" t="s">
        <v>1708</v>
      </c>
      <c r="B525" s="2"/>
      <c r="C525" s="2"/>
      <c r="D525" s="2"/>
      <c r="G525" s="1" t="s">
        <v>481</v>
      </c>
      <c r="H525" s="1" t="s">
        <v>1706</v>
      </c>
      <c r="I525" s="1" t="s">
        <v>348</v>
      </c>
      <c r="K525" s="18" t="s">
        <v>1707</v>
      </c>
      <c r="AB525" s="3"/>
      <c r="AC525" s="3"/>
      <c r="BA525" s="1">
        <f t="shared" si="46"/>
        <v>0</v>
      </c>
    </row>
    <row r="526" spans="1:126" s="1" customFormat="1" x14ac:dyDescent="0.25">
      <c r="A526" s="1" t="s">
        <v>2824</v>
      </c>
      <c r="B526" s="2"/>
      <c r="C526" s="2"/>
      <c r="D526" s="2"/>
      <c r="H526" s="1" t="s">
        <v>2821</v>
      </c>
      <c r="I526" s="1" t="s">
        <v>2822</v>
      </c>
      <c r="K526" s="18" t="s">
        <v>2823</v>
      </c>
      <c r="Y526" s="2"/>
      <c r="Z526" s="3"/>
      <c r="BA526" s="1">
        <f t="shared" si="46"/>
        <v>0</v>
      </c>
    </row>
    <row r="527" spans="1:126" s="1" customFormat="1" x14ac:dyDescent="0.25">
      <c r="A527" s="1" t="s">
        <v>4635</v>
      </c>
      <c r="B527" s="2"/>
      <c r="C527" s="2"/>
      <c r="D527" s="8"/>
      <c r="F527" s="1" t="s">
        <v>3161</v>
      </c>
      <c r="G527" s="1" t="s">
        <v>3158</v>
      </c>
      <c r="H527" s="1" t="s">
        <v>338</v>
      </c>
      <c r="I527" s="1" t="s">
        <v>1604</v>
      </c>
      <c r="J527" s="1" t="s">
        <v>4926</v>
      </c>
      <c r="K527" s="18" t="s">
        <v>871</v>
      </c>
      <c r="L527" s="1" t="s">
        <v>534</v>
      </c>
      <c r="M527" s="1" t="s">
        <v>340</v>
      </c>
      <c r="N527" s="1" t="s">
        <v>341</v>
      </c>
      <c r="O527" s="1">
        <v>62675</v>
      </c>
      <c r="P527" s="1" t="s">
        <v>4712</v>
      </c>
      <c r="X527" s="1" t="s">
        <v>342</v>
      </c>
      <c r="Y527" s="1" t="s">
        <v>3175</v>
      </c>
      <c r="Z527" s="1" t="s">
        <v>3161</v>
      </c>
      <c r="AA527" s="1" t="s">
        <v>1549</v>
      </c>
      <c r="AB527" s="3" t="s">
        <v>3161</v>
      </c>
      <c r="AC527" s="3"/>
      <c r="AD527" s="1" t="s">
        <v>2388</v>
      </c>
      <c r="AP527" s="1" t="s">
        <v>481</v>
      </c>
      <c r="AQ527" s="1" t="s">
        <v>481</v>
      </c>
      <c r="AS527" s="1" t="s">
        <v>481</v>
      </c>
      <c r="AT527" s="1" t="s">
        <v>481</v>
      </c>
      <c r="AU527" s="1" t="s">
        <v>481</v>
      </c>
      <c r="BA527" s="1">
        <f t="shared" si="46"/>
        <v>5</v>
      </c>
    </row>
    <row r="528" spans="1:126" s="1" customFormat="1" x14ac:dyDescent="0.25">
      <c r="A528" s="1" t="s">
        <v>4635</v>
      </c>
      <c r="B528" s="2"/>
      <c r="C528" s="2"/>
      <c r="F528" s="1" t="s">
        <v>3161</v>
      </c>
      <c r="G528" s="1" t="s">
        <v>481</v>
      </c>
      <c r="H528" s="1" t="s">
        <v>338</v>
      </c>
      <c r="I528" s="1" t="s">
        <v>1549</v>
      </c>
      <c r="J528" s="1" t="s">
        <v>4926</v>
      </c>
      <c r="K528" s="18" t="s">
        <v>871</v>
      </c>
      <c r="L528" s="1" t="s">
        <v>534</v>
      </c>
      <c r="M528" s="1" t="s">
        <v>340</v>
      </c>
      <c r="N528" s="1" t="s">
        <v>341</v>
      </c>
      <c r="O528" s="1">
        <v>62675</v>
      </c>
      <c r="P528" s="1" t="s">
        <v>4213</v>
      </c>
      <c r="X528" s="1" t="s">
        <v>342</v>
      </c>
      <c r="Y528" s="1" t="s">
        <v>3175</v>
      </c>
      <c r="Z528" s="1" t="s">
        <v>343</v>
      </c>
      <c r="AA528" s="2" t="s">
        <v>1604</v>
      </c>
      <c r="AB528" s="3" t="s">
        <v>3161</v>
      </c>
      <c r="AC528" s="3"/>
      <c r="AD528" s="1" t="s">
        <v>2392</v>
      </c>
      <c r="AP528" s="1" t="s">
        <v>481</v>
      </c>
      <c r="AQ528" s="1" t="s">
        <v>481</v>
      </c>
      <c r="AS528" s="1" t="s">
        <v>481</v>
      </c>
      <c r="AT528" s="1" t="s">
        <v>481</v>
      </c>
      <c r="AU528" s="1" t="s">
        <v>481</v>
      </c>
      <c r="BA528" s="1">
        <f t="shared" si="46"/>
        <v>5</v>
      </c>
    </row>
    <row r="529" spans="1:75" s="1" customFormat="1" x14ac:dyDescent="0.25">
      <c r="A529" s="1" t="s">
        <v>4635</v>
      </c>
      <c r="B529" s="2"/>
      <c r="C529" s="2"/>
      <c r="D529" s="2"/>
      <c r="G529" s="1" t="s">
        <v>3158</v>
      </c>
      <c r="H529" s="1" t="s">
        <v>1990</v>
      </c>
      <c r="I529" s="1" t="s">
        <v>3786</v>
      </c>
      <c r="J529" s="1" t="s">
        <v>1185</v>
      </c>
      <c r="K529" s="18" t="s">
        <v>1991</v>
      </c>
      <c r="L529" s="1" t="s">
        <v>5198</v>
      </c>
      <c r="M529" s="1" t="s">
        <v>488</v>
      </c>
      <c r="N529" s="1" t="s">
        <v>296</v>
      </c>
      <c r="O529" s="1">
        <v>85209</v>
      </c>
      <c r="P529" s="1" t="s">
        <v>4712</v>
      </c>
      <c r="Y529" s="1" t="s">
        <v>3196</v>
      </c>
      <c r="Z529" s="1" t="s">
        <v>3161</v>
      </c>
      <c r="AA529" s="2" t="s">
        <v>1010</v>
      </c>
      <c r="AB529" s="3" t="s">
        <v>3161</v>
      </c>
      <c r="AC529" s="3"/>
      <c r="AD529" s="1" t="s">
        <v>2388</v>
      </c>
      <c r="AE529" s="1" t="s">
        <v>481</v>
      </c>
      <c r="AH529" s="1" t="s">
        <v>481</v>
      </c>
      <c r="AI529" s="1" t="s">
        <v>481</v>
      </c>
      <c r="AM529" s="1" t="s">
        <v>481</v>
      </c>
      <c r="AN529" s="1" t="s">
        <v>481</v>
      </c>
      <c r="AO529" s="1" t="s">
        <v>481</v>
      </c>
      <c r="AQ529" s="1" t="s">
        <v>481</v>
      </c>
      <c r="AR529" s="1" t="s">
        <v>481</v>
      </c>
      <c r="AX529" s="1" t="s">
        <v>481</v>
      </c>
      <c r="AY529" s="1" t="s">
        <v>481</v>
      </c>
      <c r="AZ529" s="1" t="s">
        <v>481</v>
      </c>
      <c r="BA529" s="1">
        <f t="shared" si="46"/>
        <v>11</v>
      </c>
    </row>
    <row r="530" spans="1:75" s="1" customFormat="1" x14ac:dyDescent="0.25">
      <c r="A530" s="1" t="s">
        <v>4635</v>
      </c>
      <c r="B530" s="2"/>
      <c r="C530" s="2"/>
      <c r="D530" s="2"/>
      <c r="G530" s="1" t="s">
        <v>481</v>
      </c>
      <c r="H530" s="1" t="s">
        <v>1990</v>
      </c>
      <c r="I530" s="1" t="s">
        <v>1010</v>
      </c>
      <c r="J530" s="1" t="s">
        <v>1185</v>
      </c>
      <c r="K530" s="18" t="s">
        <v>1991</v>
      </c>
      <c r="L530" s="1" t="s">
        <v>5198</v>
      </c>
      <c r="M530" s="1" t="s">
        <v>488</v>
      </c>
      <c r="N530" s="1" t="s">
        <v>296</v>
      </c>
      <c r="O530" s="1">
        <v>85209</v>
      </c>
      <c r="P530" s="1" t="s">
        <v>4213</v>
      </c>
      <c r="Y530" s="1" t="s">
        <v>3196</v>
      </c>
      <c r="Z530" s="1" t="s">
        <v>1009</v>
      </c>
      <c r="AA530" s="2" t="s">
        <v>3786</v>
      </c>
      <c r="AB530" s="3" t="s">
        <v>3161</v>
      </c>
      <c r="AC530" s="3"/>
      <c r="AD530" s="1" t="s">
        <v>2392</v>
      </c>
      <c r="AE530" s="1" t="s">
        <v>481</v>
      </c>
      <c r="AH530" s="1" t="s">
        <v>481</v>
      </c>
      <c r="AI530" s="1" t="s">
        <v>481</v>
      </c>
      <c r="AM530" s="1" t="s">
        <v>481</v>
      </c>
      <c r="AN530" s="1" t="s">
        <v>481</v>
      </c>
      <c r="AO530" s="1" t="s">
        <v>481</v>
      </c>
      <c r="AQ530" s="1" t="s">
        <v>481</v>
      </c>
      <c r="AR530" s="1" t="s">
        <v>481</v>
      </c>
      <c r="AX530" s="1" t="s">
        <v>481</v>
      </c>
      <c r="AY530" s="1" t="s">
        <v>481</v>
      </c>
      <c r="AZ530" s="1" t="s">
        <v>481</v>
      </c>
      <c r="BA530" s="1">
        <f t="shared" si="46"/>
        <v>11</v>
      </c>
    </row>
    <row r="531" spans="1:75" s="1" customFormat="1" x14ac:dyDescent="0.25">
      <c r="A531" s="1" t="s">
        <v>1061</v>
      </c>
      <c r="B531" s="2"/>
      <c r="C531" s="2"/>
      <c r="D531" s="2"/>
      <c r="F531" s="1" t="s">
        <v>3161</v>
      </c>
      <c r="G531" s="1" t="s">
        <v>3158</v>
      </c>
      <c r="H531" s="1" t="s">
        <v>4188</v>
      </c>
      <c r="I531" s="1" t="s">
        <v>633</v>
      </c>
      <c r="J531" s="1" t="s">
        <v>4189</v>
      </c>
      <c r="K531" s="18" t="s">
        <v>4191</v>
      </c>
      <c r="L531" s="1" t="s">
        <v>4190</v>
      </c>
      <c r="M531" s="1" t="s">
        <v>488</v>
      </c>
      <c r="N531" s="1" t="s">
        <v>296</v>
      </c>
      <c r="O531" s="1">
        <v>85208</v>
      </c>
      <c r="P531" s="1" t="s">
        <v>4213</v>
      </c>
      <c r="AA531" s="2"/>
      <c r="AB531" s="3"/>
      <c r="AC531" s="3"/>
      <c r="AD531" s="1" t="s">
        <v>2388</v>
      </c>
      <c r="BA531" s="1">
        <f t="shared" si="46"/>
        <v>0</v>
      </c>
    </row>
    <row r="532" spans="1:75" s="1" customFormat="1" x14ac:dyDescent="0.25">
      <c r="B532" s="2"/>
      <c r="C532" s="2"/>
      <c r="D532" s="2"/>
      <c r="G532" s="1" t="s">
        <v>481</v>
      </c>
      <c r="H532" s="1" t="s">
        <v>4670</v>
      </c>
      <c r="I532" s="1" t="s">
        <v>1444</v>
      </c>
      <c r="K532" s="18"/>
      <c r="AA532" s="2"/>
      <c r="AB532" s="3"/>
      <c r="AC532" s="3"/>
      <c r="AI532" s="1" t="s">
        <v>1447</v>
      </c>
      <c r="BA532" s="1">
        <f t="shared" si="46"/>
        <v>1</v>
      </c>
    </row>
    <row r="533" spans="1:75" s="1" customFormat="1" x14ac:dyDescent="0.25">
      <c r="B533" s="2"/>
      <c r="C533" s="2"/>
      <c r="D533" s="2"/>
      <c r="E533" s="2"/>
      <c r="H533" s="1" t="s">
        <v>234</v>
      </c>
      <c r="I533" s="1" t="s">
        <v>233</v>
      </c>
      <c r="K533" s="18"/>
      <c r="AA533" s="2"/>
      <c r="AB533" s="3"/>
      <c r="AC533" s="3"/>
      <c r="AV533" s="1" t="s">
        <v>3162</v>
      </c>
      <c r="AW533" s="1" t="s">
        <v>3162</v>
      </c>
      <c r="BA533" s="1">
        <f t="shared" si="46"/>
        <v>2</v>
      </c>
    </row>
    <row r="534" spans="1:75" s="1" customFormat="1" x14ac:dyDescent="0.25">
      <c r="A534" s="28"/>
      <c r="B534" s="2"/>
      <c r="C534" s="2"/>
      <c r="D534" s="2"/>
      <c r="H534" s="1" t="s">
        <v>562</v>
      </c>
      <c r="I534" s="1" t="s">
        <v>1574</v>
      </c>
      <c r="K534" s="18"/>
      <c r="AA534" s="2"/>
      <c r="AB534" s="3"/>
      <c r="AC534" s="3"/>
      <c r="AN534" s="1" t="s">
        <v>3162</v>
      </c>
      <c r="BA534" s="1">
        <f t="shared" si="46"/>
        <v>1</v>
      </c>
    </row>
    <row r="535" spans="1:75" s="1" customFormat="1" x14ac:dyDescent="0.25">
      <c r="A535" s="28"/>
      <c r="B535" s="2"/>
      <c r="C535" s="2"/>
      <c r="D535" s="2"/>
      <c r="E535" s="2"/>
      <c r="H535" s="1" t="s">
        <v>562</v>
      </c>
      <c r="I535" s="1" t="s">
        <v>3277</v>
      </c>
      <c r="K535" s="18"/>
      <c r="AA535" s="2"/>
      <c r="AB535" s="3"/>
      <c r="AC535" s="3"/>
      <c r="AE535" s="1" t="s">
        <v>3162</v>
      </c>
      <c r="BA535" s="1">
        <f t="shared" si="46"/>
        <v>1</v>
      </c>
    </row>
    <row r="536" spans="1:75" s="1" customFormat="1" x14ac:dyDescent="0.25">
      <c r="A536" s="28"/>
      <c r="B536" s="2"/>
      <c r="C536" s="2"/>
      <c r="D536" s="2"/>
      <c r="H536" s="1" t="s">
        <v>3275</v>
      </c>
      <c r="I536" s="1" t="s">
        <v>4714</v>
      </c>
      <c r="K536" s="18"/>
      <c r="AA536" s="2"/>
      <c r="AB536" s="3"/>
      <c r="AC536" s="3"/>
      <c r="AE536" s="1" t="s">
        <v>3162</v>
      </c>
      <c r="BA536" s="1">
        <f t="shared" si="46"/>
        <v>1</v>
      </c>
    </row>
    <row r="537" spans="1:75" s="1" customFormat="1" x14ac:dyDescent="0.25">
      <c r="A537" s="28"/>
      <c r="B537" s="2"/>
      <c r="C537" s="2"/>
      <c r="D537" s="2"/>
      <c r="G537" s="1" t="s">
        <v>481</v>
      </c>
      <c r="H537" s="1" t="s">
        <v>483</v>
      </c>
      <c r="I537" s="1" t="s">
        <v>484</v>
      </c>
      <c r="J537" s="1" t="s">
        <v>2586</v>
      </c>
      <c r="K537" s="18" t="s">
        <v>485</v>
      </c>
      <c r="L537" s="1" t="s">
        <v>487</v>
      </c>
      <c r="M537" s="1" t="s">
        <v>488</v>
      </c>
      <c r="N537" s="1" t="s">
        <v>296</v>
      </c>
      <c r="O537" s="1">
        <v>85205</v>
      </c>
      <c r="P537" s="1" t="s">
        <v>4213</v>
      </c>
      <c r="AA537" s="2" t="s">
        <v>1286</v>
      </c>
      <c r="AB537" s="3"/>
      <c r="AC537" s="3"/>
      <c r="AD537" s="1" t="s">
        <v>2388</v>
      </c>
      <c r="AN537" s="1" t="s">
        <v>3158</v>
      </c>
      <c r="AO537" s="1" t="s">
        <v>3158</v>
      </c>
      <c r="AP537" s="1" t="s">
        <v>3158</v>
      </c>
      <c r="AQ537" s="1" t="s">
        <v>3158</v>
      </c>
      <c r="AR537" s="1" t="s">
        <v>3162</v>
      </c>
      <c r="AU537" s="1" t="s">
        <v>3162</v>
      </c>
      <c r="AX537" s="1" t="s">
        <v>3162</v>
      </c>
      <c r="BA537" s="1">
        <f t="shared" si="46"/>
        <v>7</v>
      </c>
      <c r="BD537" s="1" t="s">
        <v>4712</v>
      </c>
      <c r="BF537" s="1" t="s">
        <v>4712</v>
      </c>
      <c r="BG537" s="1" t="s">
        <v>4712</v>
      </c>
      <c r="BH537" s="1" t="s">
        <v>4712</v>
      </c>
      <c r="BI537" s="1" t="s">
        <v>4712</v>
      </c>
      <c r="BJ537" s="1" t="s">
        <v>4712</v>
      </c>
      <c r="BL537" s="1" t="s">
        <v>4712</v>
      </c>
      <c r="BM537" s="1" t="s">
        <v>4712</v>
      </c>
      <c r="BN537" s="1" t="s">
        <v>4712</v>
      </c>
      <c r="BP537" s="1" t="s">
        <v>4712</v>
      </c>
      <c r="BQ537" s="1" t="s">
        <v>4712</v>
      </c>
      <c r="BR537" s="1" t="s">
        <v>4712</v>
      </c>
      <c r="BS537" s="1" t="s">
        <v>4712</v>
      </c>
      <c r="BT537" s="1" t="s">
        <v>4712</v>
      </c>
      <c r="BU537" s="1" t="s">
        <v>4712</v>
      </c>
      <c r="BV537" s="1" t="s">
        <v>4712</v>
      </c>
      <c r="BW537" s="1" t="s">
        <v>4712</v>
      </c>
    </row>
    <row r="538" spans="1:75" s="1" customFormat="1" x14ac:dyDescent="0.25">
      <c r="A538" s="28"/>
      <c r="B538" s="2"/>
      <c r="C538" s="2"/>
      <c r="D538" s="2"/>
      <c r="G538" s="1" t="s">
        <v>481</v>
      </c>
      <c r="H538" s="1" t="s">
        <v>1323</v>
      </c>
      <c r="I538" s="1" t="s">
        <v>2728</v>
      </c>
      <c r="K538" s="18"/>
      <c r="O538" s="4"/>
      <c r="R538" s="4"/>
      <c r="S538" s="4"/>
      <c r="Y538" s="2"/>
      <c r="Z538" s="3"/>
      <c r="BA538" s="1">
        <f t="shared" si="46"/>
        <v>0</v>
      </c>
    </row>
    <row r="539" spans="1:75" s="1" customFormat="1" x14ac:dyDescent="0.25">
      <c r="A539" s="28"/>
      <c r="B539" s="2"/>
      <c r="C539" s="2"/>
      <c r="D539" s="2"/>
      <c r="G539" s="1" t="s">
        <v>3158</v>
      </c>
      <c r="H539" s="1" t="s">
        <v>1323</v>
      </c>
      <c r="I539" s="1" t="s">
        <v>4578</v>
      </c>
      <c r="K539" s="18"/>
      <c r="O539" s="4"/>
      <c r="R539" s="4"/>
      <c r="S539" s="4"/>
      <c r="Y539" s="2"/>
      <c r="Z539" s="3"/>
      <c r="BA539" s="1">
        <f t="shared" si="46"/>
        <v>0</v>
      </c>
    </row>
    <row r="540" spans="1:75" s="1" customFormat="1" x14ac:dyDescent="0.25">
      <c r="B540" s="2"/>
      <c r="C540" s="2"/>
      <c r="D540" s="2"/>
      <c r="F540" s="1" t="s">
        <v>3162</v>
      </c>
      <c r="G540" s="1" t="s">
        <v>481</v>
      </c>
      <c r="H540" s="1" t="s">
        <v>298</v>
      </c>
      <c r="I540" s="1" t="s">
        <v>299</v>
      </c>
      <c r="J540" s="1" t="s">
        <v>4813</v>
      </c>
      <c r="K540" s="18" t="s">
        <v>536</v>
      </c>
      <c r="L540" s="1" t="s">
        <v>301</v>
      </c>
      <c r="M540" s="1" t="s">
        <v>488</v>
      </c>
      <c r="N540" s="1" t="s">
        <v>296</v>
      </c>
      <c r="O540" s="1" t="s">
        <v>486</v>
      </c>
      <c r="P540" s="1" t="s">
        <v>4213</v>
      </c>
      <c r="R540" s="1">
        <v>1</v>
      </c>
      <c r="S540" s="1" t="s">
        <v>3357</v>
      </c>
      <c r="U540" s="1">
        <v>1</v>
      </c>
      <c r="AA540" s="1" t="s">
        <v>448</v>
      </c>
      <c r="AB540" s="3" t="s">
        <v>3161</v>
      </c>
      <c r="AC540" s="3"/>
      <c r="AD540" s="1" t="s">
        <v>2564</v>
      </c>
      <c r="AI540" s="1" t="s">
        <v>3162</v>
      </c>
      <c r="AN540" s="1" t="s">
        <v>481</v>
      </c>
      <c r="BA540" s="1">
        <f t="shared" si="46"/>
        <v>2</v>
      </c>
      <c r="BD540" s="1" t="s">
        <v>4712</v>
      </c>
      <c r="BJ540" s="1" t="s">
        <v>4712</v>
      </c>
      <c r="BK540" s="1" t="s">
        <v>4712</v>
      </c>
      <c r="BL540" s="1" t="s">
        <v>4712</v>
      </c>
      <c r="BM540" s="1" t="s">
        <v>4712</v>
      </c>
      <c r="BQ540" s="1" t="s">
        <v>4712</v>
      </c>
      <c r="BR540" s="1" t="s">
        <v>4712</v>
      </c>
      <c r="BW540" s="1" t="s">
        <v>4712</v>
      </c>
    </row>
    <row r="541" spans="1:75" s="1" customFormat="1" x14ac:dyDescent="0.25">
      <c r="A541" s="28"/>
      <c r="B541" s="2"/>
      <c r="C541" s="2"/>
      <c r="D541" s="2"/>
      <c r="F541" s="1" t="s">
        <v>3162</v>
      </c>
      <c r="G541" s="1" t="s">
        <v>3158</v>
      </c>
      <c r="H541" s="1" t="s">
        <v>2730</v>
      </c>
      <c r="I541" s="1" t="s">
        <v>3159</v>
      </c>
      <c r="J541" s="1" t="s">
        <v>3707</v>
      </c>
      <c r="K541" s="18"/>
      <c r="L541" s="1" t="s">
        <v>4973</v>
      </c>
      <c r="M541" s="1" t="s">
        <v>488</v>
      </c>
      <c r="N541" s="1" t="s">
        <v>296</v>
      </c>
      <c r="O541" s="1">
        <v>85208</v>
      </c>
      <c r="T541" s="1">
        <v>1</v>
      </c>
      <c r="AA541" s="2"/>
      <c r="AB541" s="3"/>
      <c r="AC541" s="3"/>
      <c r="BA541" s="1">
        <f t="shared" si="46"/>
        <v>0</v>
      </c>
    </row>
    <row r="542" spans="1:75" s="1" customFormat="1" x14ac:dyDescent="0.25">
      <c r="A542" s="28"/>
      <c r="B542" s="2"/>
      <c r="C542" s="2"/>
      <c r="D542" s="2"/>
      <c r="G542" s="1" t="s">
        <v>3158</v>
      </c>
      <c r="H542" s="1" t="s">
        <v>2730</v>
      </c>
      <c r="I542" s="1" t="s">
        <v>2728</v>
      </c>
      <c r="J542" s="1" t="s">
        <v>2731</v>
      </c>
      <c r="K542" s="18"/>
      <c r="L542" s="1" t="s">
        <v>2732</v>
      </c>
      <c r="M542" s="1" t="s">
        <v>488</v>
      </c>
      <c r="N542" s="1" t="s">
        <v>296</v>
      </c>
      <c r="O542" s="1">
        <v>85213</v>
      </c>
      <c r="Y542" s="2"/>
      <c r="Z542" s="3"/>
      <c r="BA542" s="1">
        <f t="shared" si="46"/>
        <v>0</v>
      </c>
    </row>
    <row r="543" spans="1:75" s="1" customFormat="1" x14ac:dyDescent="0.25">
      <c r="A543" s="28"/>
      <c r="B543" s="2"/>
      <c r="C543" s="2"/>
      <c r="D543" s="2"/>
      <c r="G543" s="1" t="s">
        <v>3158</v>
      </c>
      <c r="H543" s="1" t="s">
        <v>2730</v>
      </c>
      <c r="I543" s="1" t="s">
        <v>2733</v>
      </c>
      <c r="J543" s="1" t="s">
        <v>2649</v>
      </c>
      <c r="K543" s="18" t="s">
        <v>2734</v>
      </c>
      <c r="L543" s="1" t="s">
        <v>2650</v>
      </c>
      <c r="M543" s="1" t="s">
        <v>5031</v>
      </c>
      <c r="N543" s="1" t="s">
        <v>296</v>
      </c>
      <c r="O543" s="1">
        <v>85117</v>
      </c>
      <c r="P543" s="1" t="s">
        <v>4213</v>
      </c>
      <c r="AA543" s="2"/>
      <c r="AB543" s="3"/>
      <c r="AC543" s="3"/>
      <c r="AD543" s="1" t="s">
        <v>2388</v>
      </c>
      <c r="BA543" s="1">
        <f t="shared" si="46"/>
        <v>0</v>
      </c>
    </row>
    <row r="544" spans="1:75" s="1" customFormat="1" x14ac:dyDescent="0.25">
      <c r="A544" s="28"/>
      <c r="B544" s="2"/>
      <c r="C544" s="2"/>
      <c r="D544" s="2"/>
      <c r="F544" s="1" t="s">
        <v>3162</v>
      </c>
      <c r="G544" s="1" t="s">
        <v>3158</v>
      </c>
      <c r="H544" s="1" t="s">
        <v>3728</v>
      </c>
      <c r="I544" s="1" t="s">
        <v>3729</v>
      </c>
      <c r="J544" s="1" t="s">
        <v>3730</v>
      </c>
      <c r="K544" s="18"/>
      <c r="L544" s="1" t="s">
        <v>3731</v>
      </c>
      <c r="M544" s="1" t="s">
        <v>650</v>
      </c>
      <c r="N544" s="1" t="s">
        <v>296</v>
      </c>
      <c r="O544" s="1">
        <v>85224</v>
      </c>
      <c r="AA544" s="2" t="s">
        <v>1918</v>
      </c>
      <c r="BA544" s="1">
        <f t="shared" si="46"/>
        <v>0</v>
      </c>
    </row>
    <row r="545" spans="1:68" s="1" customFormat="1" x14ac:dyDescent="0.25">
      <c r="A545" s="28"/>
      <c r="B545" s="2"/>
      <c r="C545" s="2"/>
      <c r="D545" s="2"/>
      <c r="G545" s="1" t="s">
        <v>3158</v>
      </c>
      <c r="H545" s="1" t="s">
        <v>610</v>
      </c>
      <c r="I545" s="1" t="s">
        <v>611</v>
      </c>
      <c r="J545" s="1" t="s">
        <v>612</v>
      </c>
      <c r="K545" s="18" t="s">
        <v>3797</v>
      </c>
      <c r="L545" s="1" t="s">
        <v>613</v>
      </c>
      <c r="M545" s="1" t="s">
        <v>614</v>
      </c>
      <c r="N545" s="1" t="s">
        <v>615</v>
      </c>
      <c r="O545" s="1">
        <v>49686</v>
      </c>
      <c r="P545" s="1" t="s">
        <v>4213</v>
      </c>
      <c r="AA545" s="2"/>
      <c r="AB545" s="3"/>
      <c r="AC545" s="3"/>
      <c r="AD545" s="1" t="s">
        <v>2564</v>
      </c>
      <c r="BA545" s="1">
        <f t="shared" si="46"/>
        <v>0</v>
      </c>
    </row>
    <row r="546" spans="1:68" s="1" customFormat="1" x14ac:dyDescent="0.25">
      <c r="A546" s="28"/>
      <c r="B546" s="2"/>
      <c r="C546" s="2"/>
      <c r="D546" s="2"/>
      <c r="E546" s="2"/>
      <c r="H546" s="1" t="s">
        <v>1505</v>
      </c>
      <c r="K546" s="18"/>
      <c r="AA546" s="2"/>
      <c r="AB546" s="3"/>
      <c r="AC546" s="3"/>
      <c r="AL546" s="1" t="s">
        <v>3162</v>
      </c>
      <c r="BA546" s="1">
        <f t="shared" si="46"/>
        <v>1</v>
      </c>
    </row>
    <row r="547" spans="1:68" s="1" customFormat="1" x14ac:dyDescent="0.25">
      <c r="A547" s="28"/>
      <c r="B547" s="2"/>
      <c r="C547" s="2"/>
      <c r="D547" s="2"/>
      <c r="G547" s="1" t="s">
        <v>3158</v>
      </c>
      <c r="H547" s="1" t="s">
        <v>3171</v>
      </c>
      <c r="I547" s="1" t="s">
        <v>3172</v>
      </c>
      <c r="J547" s="1" t="s">
        <v>3173</v>
      </c>
      <c r="K547" s="18"/>
      <c r="L547" s="1" t="s">
        <v>3174</v>
      </c>
      <c r="M547" s="1" t="s">
        <v>488</v>
      </c>
      <c r="N547" s="1" t="s">
        <v>296</v>
      </c>
      <c r="O547" s="1">
        <v>85208</v>
      </c>
      <c r="AA547" s="2" t="s">
        <v>3170</v>
      </c>
      <c r="AB547" s="3" t="s">
        <v>3161</v>
      </c>
      <c r="AC547" s="3"/>
      <c r="BA547" s="1">
        <f t="shared" si="46"/>
        <v>0</v>
      </c>
    </row>
    <row r="548" spans="1:68" s="1" customFormat="1" x14ac:dyDescent="0.25">
      <c r="A548" s="28"/>
      <c r="B548" s="2"/>
      <c r="C548" s="2"/>
      <c r="D548" s="2"/>
      <c r="E548" s="2"/>
      <c r="G548" s="1" t="s">
        <v>3158</v>
      </c>
      <c r="H548" s="1" t="s">
        <v>3177</v>
      </c>
      <c r="I548" s="1" t="s">
        <v>2161</v>
      </c>
      <c r="K548" s="18"/>
      <c r="AA548" s="2"/>
      <c r="AB548" s="3"/>
      <c r="AC548" s="3"/>
      <c r="AO548" s="1" t="s">
        <v>3162</v>
      </c>
      <c r="BA548" s="1">
        <f t="shared" si="46"/>
        <v>1</v>
      </c>
    </row>
    <row r="549" spans="1:68" s="1" customFormat="1" x14ac:dyDescent="0.25">
      <c r="A549" s="28"/>
      <c r="B549" s="2"/>
      <c r="C549" s="2"/>
      <c r="D549" s="2"/>
      <c r="F549" s="1" t="s">
        <v>3161</v>
      </c>
      <c r="G549" s="1" t="s">
        <v>3158</v>
      </c>
      <c r="H549" s="1" t="s">
        <v>3177</v>
      </c>
      <c r="I549" s="1" t="s">
        <v>2120</v>
      </c>
      <c r="J549" s="1" t="s">
        <v>3801</v>
      </c>
      <c r="K549" s="18" t="s">
        <v>870</v>
      </c>
      <c r="N549" s="1" t="s">
        <v>3802</v>
      </c>
      <c r="AA549" s="2" t="s">
        <v>483</v>
      </c>
      <c r="AB549" s="3"/>
      <c r="AC549" s="3"/>
      <c r="BA549" s="1">
        <f t="shared" si="46"/>
        <v>0</v>
      </c>
      <c r="BD549" s="1" t="s">
        <v>4712</v>
      </c>
      <c r="BE549" s="1" t="s">
        <v>4712</v>
      </c>
      <c r="BF549" s="1" t="s">
        <v>4712</v>
      </c>
      <c r="BH549" s="1" t="s">
        <v>4712</v>
      </c>
      <c r="BK549" s="1" t="s">
        <v>4712</v>
      </c>
      <c r="BP549" s="1" t="s">
        <v>4712</v>
      </c>
    </row>
    <row r="550" spans="1:68" s="1" customFormat="1" x14ac:dyDescent="0.25">
      <c r="A550" s="28"/>
      <c r="B550" s="2"/>
      <c r="C550" s="2"/>
      <c r="D550" s="2"/>
      <c r="F550" s="1" t="s">
        <v>3162</v>
      </c>
      <c r="G550" s="1" t="s">
        <v>481</v>
      </c>
      <c r="H550" s="1" t="s">
        <v>3177</v>
      </c>
      <c r="I550" s="1" t="s">
        <v>3178</v>
      </c>
      <c r="J550" s="1" t="s">
        <v>3180</v>
      </c>
      <c r="K550" s="18" t="s">
        <v>3179</v>
      </c>
      <c r="L550" s="1" t="s">
        <v>3181</v>
      </c>
      <c r="M550" s="1" t="s">
        <v>3182</v>
      </c>
      <c r="N550" s="1" t="s">
        <v>296</v>
      </c>
      <c r="O550" s="1">
        <v>85233</v>
      </c>
      <c r="P550" s="1" t="s">
        <v>4213</v>
      </c>
      <c r="T550" s="1">
        <v>1</v>
      </c>
      <c r="Y550" s="1" t="s">
        <v>3175</v>
      </c>
      <c r="Z550" s="1" t="s">
        <v>3161</v>
      </c>
      <c r="AA550" s="2" t="s">
        <v>3176</v>
      </c>
      <c r="AB550" s="3" t="s">
        <v>3161</v>
      </c>
      <c r="AC550" s="3"/>
      <c r="AD550" s="1" t="s">
        <v>2564</v>
      </c>
      <c r="BA550" s="1">
        <f t="shared" si="46"/>
        <v>0</v>
      </c>
    </row>
    <row r="551" spans="1:68" s="1" customFormat="1" x14ac:dyDescent="0.25">
      <c r="A551" s="28"/>
      <c r="B551" s="2"/>
      <c r="C551" s="2"/>
      <c r="D551" s="2"/>
      <c r="G551" s="1" t="s">
        <v>481</v>
      </c>
      <c r="H551" s="1" t="s">
        <v>3803</v>
      </c>
      <c r="I551" s="1" t="s">
        <v>3804</v>
      </c>
      <c r="K551" s="18" t="s">
        <v>3805</v>
      </c>
      <c r="N551" s="1" t="s">
        <v>647</v>
      </c>
      <c r="P551" s="1" t="s">
        <v>4213</v>
      </c>
      <c r="W551" s="1" t="s">
        <v>3189</v>
      </c>
      <c r="AA551" s="2"/>
      <c r="AB551" s="3"/>
      <c r="AC551" s="3"/>
      <c r="AD551" s="1" t="s">
        <v>2564</v>
      </c>
      <c r="BA551" s="1">
        <f t="shared" si="46"/>
        <v>0</v>
      </c>
    </row>
    <row r="552" spans="1:68" s="1" customFormat="1" x14ac:dyDescent="0.25">
      <c r="A552" s="8"/>
      <c r="B552" s="2"/>
      <c r="C552" s="2"/>
      <c r="D552" s="2"/>
      <c r="F552" s="1" t="s">
        <v>3162</v>
      </c>
      <c r="G552" s="1" t="s">
        <v>481</v>
      </c>
      <c r="H552" s="1" t="s">
        <v>3183</v>
      </c>
      <c r="I552" s="1" t="s">
        <v>3184</v>
      </c>
      <c r="J552" s="1" t="s">
        <v>3186</v>
      </c>
      <c r="K552" s="18" t="s">
        <v>3185</v>
      </c>
      <c r="L552" s="1" t="s">
        <v>3187</v>
      </c>
      <c r="M552" s="1" t="s">
        <v>3188</v>
      </c>
      <c r="N552" s="1" t="s">
        <v>296</v>
      </c>
      <c r="O552" s="1">
        <v>85501</v>
      </c>
      <c r="P552" s="1" t="s">
        <v>4213</v>
      </c>
      <c r="R552" s="1">
        <v>1</v>
      </c>
      <c r="S552" s="1" t="s">
        <v>3357</v>
      </c>
      <c r="T552" s="1">
        <v>1</v>
      </c>
      <c r="U552" s="1">
        <v>1</v>
      </c>
      <c r="AA552" s="2"/>
      <c r="AB552" s="3"/>
      <c r="AC552" s="3"/>
      <c r="AD552" s="1" t="s">
        <v>2564</v>
      </c>
      <c r="AE552" s="1" t="s">
        <v>481</v>
      </c>
      <c r="AF552" s="1" t="s">
        <v>481</v>
      </c>
      <c r="AG552" s="1" t="s">
        <v>481</v>
      </c>
      <c r="AI552" s="1" t="s">
        <v>481</v>
      </c>
      <c r="AJ552" s="1" t="s">
        <v>481</v>
      </c>
      <c r="AN552" s="1" t="s">
        <v>481</v>
      </c>
      <c r="AO552" s="1" t="s">
        <v>481</v>
      </c>
      <c r="AP552" s="1" t="s">
        <v>481</v>
      </c>
      <c r="AQ552" s="1" t="s">
        <v>481</v>
      </c>
      <c r="AR552" s="1" t="s">
        <v>481</v>
      </c>
      <c r="AS552" s="1" t="s">
        <v>481</v>
      </c>
      <c r="AV552" s="1" t="s">
        <v>481</v>
      </c>
      <c r="AW552" s="1" t="s">
        <v>481</v>
      </c>
      <c r="AZ552" s="1" t="s">
        <v>481</v>
      </c>
      <c r="BA552" s="1">
        <f t="shared" si="46"/>
        <v>14</v>
      </c>
      <c r="BD552" s="1" t="s">
        <v>4712</v>
      </c>
      <c r="BE552" s="1" t="s">
        <v>4712</v>
      </c>
      <c r="BF552" s="1" t="s">
        <v>4712</v>
      </c>
      <c r="BG552" s="1" t="s">
        <v>4712</v>
      </c>
      <c r="BH552" s="1" t="s">
        <v>4712</v>
      </c>
      <c r="BJ552" s="1" t="s">
        <v>4712</v>
      </c>
      <c r="BK552" s="1" t="s">
        <v>4712</v>
      </c>
      <c r="BL552" s="1" t="s">
        <v>4712</v>
      </c>
      <c r="BM552" s="1" t="s">
        <v>4712</v>
      </c>
    </row>
    <row r="553" spans="1:68" s="1" customFormat="1" x14ac:dyDescent="0.25">
      <c r="A553" s="28"/>
      <c r="B553" s="2"/>
      <c r="C553" s="2"/>
      <c r="D553" s="2"/>
      <c r="G553" s="1" t="s">
        <v>481</v>
      </c>
      <c r="H553" s="1" t="s">
        <v>1993</v>
      </c>
      <c r="I553" s="1" t="s">
        <v>4714</v>
      </c>
      <c r="K553" s="18"/>
      <c r="L553" s="1" t="s">
        <v>988</v>
      </c>
      <c r="M553" s="1" t="s">
        <v>3195</v>
      </c>
      <c r="N553" s="1" t="s">
        <v>296</v>
      </c>
      <c r="O553" s="1">
        <v>85282</v>
      </c>
      <c r="AA553" s="2"/>
      <c r="AB553" s="3"/>
      <c r="AC553" s="3"/>
      <c r="BA553" s="1">
        <f t="shared" si="46"/>
        <v>0</v>
      </c>
    </row>
    <row r="554" spans="1:68" s="1" customFormat="1" x14ac:dyDescent="0.25">
      <c r="A554" s="28"/>
      <c r="B554" s="2"/>
      <c r="C554" s="2"/>
      <c r="D554" s="2"/>
      <c r="G554" s="1" t="s">
        <v>3158</v>
      </c>
      <c r="H554" s="1" t="s">
        <v>3806</v>
      </c>
      <c r="I554" s="1" t="s">
        <v>3807</v>
      </c>
      <c r="J554" s="1" t="s">
        <v>3808</v>
      </c>
      <c r="K554" s="18" t="s">
        <v>1325</v>
      </c>
      <c r="L554" s="1" t="s">
        <v>3809</v>
      </c>
      <c r="M554" s="1" t="s">
        <v>488</v>
      </c>
      <c r="N554" s="1" t="s">
        <v>296</v>
      </c>
      <c r="O554" s="1">
        <v>85206</v>
      </c>
      <c r="AA554" s="2"/>
      <c r="AB554" s="3"/>
      <c r="AC554" s="3"/>
      <c r="AD554" s="1" t="s">
        <v>2388</v>
      </c>
      <c r="BA554" s="1">
        <f t="shared" si="46"/>
        <v>0</v>
      </c>
    </row>
    <row r="555" spans="1:68" s="1" customFormat="1" x14ac:dyDescent="0.25">
      <c r="A555" s="28"/>
      <c r="B555" s="2"/>
      <c r="C555" s="2"/>
      <c r="D555" s="2"/>
      <c r="G555" s="1" t="s">
        <v>3158</v>
      </c>
      <c r="H555" s="1" t="s">
        <v>1300</v>
      </c>
      <c r="I555" s="1" t="s">
        <v>5033</v>
      </c>
      <c r="K555" s="18" t="s">
        <v>1301</v>
      </c>
      <c r="P555" s="1" t="s">
        <v>4213</v>
      </c>
      <c r="AA555" s="2"/>
      <c r="AB555" s="3"/>
      <c r="AC555" s="3"/>
      <c r="AD555" s="1" t="s">
        <v>2388</v>
      </c>
      <c r="BA555" s="1">
        <f t="shared" si="46"/>
        <v>0</v>
      </c>
    </row>
    <row r="556" spans="1:68" s="1" customFormat="1" x14ac:dyDescent="0.25">
      <c r="A556" s="28"/>
      <c r="B556" s="2"/>
      <c r="C556" s="2"/>
      <c r="D556" s="2"/>
      <c r="F556" s="1" t="s">
        <v>3161</v>
      </c>
      <c r="G556" s="1" t="s">
        <v>3158</v>
      </c>
      <c r="H556" s="1" t="s">
        <v>802</v>
      </c>
      <c r="I556" s="1" t="s">
        <v>788</v>
      </c>
      <c r="J556" s="1" t="s">
        <v>1307</v>
      </c>
      <c r="K556" s="18" t="s">
        <v>2955</v>
      </c>
      <c r="L556" s="1" t="s">
        <v>2954</v>
      </c>
      <c r="M556" s="1" t="s">
        <v>488</v>
      </c>
      <c r="N556" s="1" t="s">
        <v>296</v>
      </c>
      <c r="O556" s="1">
        <v>85208</v>
      </c>
      <c r="P556" s="1" t="s">
        <v>4712</v>
      </c>
      <c r="V556" s="1" t="s">
        <v>1307</v>
      </c>
      <c r="AA556" s="2"/>
      <c r="AB556" s="3"/>
      <c r="AC556" s="3"/>
      <c r="BA556" s="1">
        <f t="shared" si="46"/>
        <v>0</v>
      </c>
    </row>
    <row r="557" spans="1:68" s="1" customFormat="1" x14ac:dyDescent="0.25">
      <c r="A557" s="28"/>
      <c r="B557" s="2"/>
      <c r="C557" s="2"/>
      <c r="D557" s="2"/>
      <c r="F557" s="1" t="s">
        <v>3161</v>
      </c>
      <c r="G557" s="1" t="s">
        <v>481</v>
      </c>
      <c r="H557" s="1" t="s">
        <v>802</v>
      </c>
      <c r="I557" s="1" t="s">
        <v>4713</v>
      </c>
      <c r="J557" s="1" t="s">
        <v>1307</v>
      </c>
      <c r="K557" s="18" t="s">
        <v>2955</v>
      </c>
      <c r="L557" s="1" t="s">
        <v>2954</v>
      </c>
      <c r="M557" s="1" t="s">
        <v>488</v>
      </c>
      <c r="N557" s="1" t="s">
        <v>296</v>
      </c>
      <c r="O557" s="1">
        <v>85208</v>
      </c>
      <c r="P557" s="1" t="s">
        <v>4213</v>
      </c>
      <c r="V557" s="1" t="s">
        <v>1307</v>
      </c>
      <c r="AA557" s="2"/>
      <c r="AB557" s="3"/>
      <c r="AC557" s="3"/>
      <c r="BA557" s="1">
        <f t="shared" si="46"/>
        <v>0</v>
      </c>
    </row>
    <row r="558" spans="1:68" s="1" customFormat="1" x14ac:dyDescent="0.25">
      <c r="A558" s="28"/>
      <c r="B558" s="2"/>
      <c r="C558" s="2"/>
      <c r="D558" s="2"/>
      <c r="G558" s="1" t="s">
        <v>3158</v>
      </c>
      <c r="H558" s="1" t="s">
        <v>1302</v>
      </c>
      <c r="I558" s="1" t="s">
        <v>1303</v>
      </c>
      <c r="J558" s="1" t="s">
        <v>1304</v>
      </c>
      <c r="K558" s="18" t="s">
        <v>1306</v>
      </c>
      <c r="L558" s="1" t="s">
        <v>1305</v>
      </c>
      <c r="M558" s="1" t="s">
        <v>5031</v>
      </c>
      <c r="N558" s="1" t="s">
        <v>296</v>
      </c>
      <c r="O558" s="1">
        <v>85219</v>
      </c>
      <c r="P558" s="1" t="s">
        <v>4213</v>
      </c>
      <c r="AA558" s="2"/>
      <c r="AB558" s="3"/>
      <c r="AC558" s="3"/>
      <c r="AD558" s="1" t="s">
        <v>2564</v>
      </c>
      <c r="BA558" s="1">
        <f t="shared" si="46"/>
        <v>0</v>
      </c>
    </row>
    <row r="559" spans="1:68" s="1" customFormat="1" x14ac:dyDescent="0.25">
      <c r="A559" s="28"/>
      <c r="B559" s="2"/>
      <c r="C559" s="2"/>
      <c r="D559" s="2"/>
      <c r="G559" s="1" t="s">
        <v>481</v>
      </c>
      <c r="H559" s="1" t="s">
        <v>2956</v>
      </c>
      <c r="I559" s="1" t="s">
        <v>2957</v>
      </c>
      <c r="J559" s="1" t="s">
        <v>2958</v>
      </c>
      <c r="K559" s="18"/>
      <c r="L559" s="1" t="s">
        <v>2959</v>
      </c>
      <c r="M559" s="1" t="s">
        <v>5031</v>
      </c>
      <c r="N559" s="1" t="s">
        <v>296</v>
      </c>
      <c r="O559" s="1">
        <v>85220</v>
      </c>
      <c r="Y559" s="2"/>
      <c r="Z559" s="3"/>
      <c r="BA559" s="1">
        <f t="shared" si="46"/>
        <v>0</v>
      </c>
    </row>
    <row r="560" spans="1:68" s="1" customFormat="1" x14ac:dyDescent="0.25">
      <c r="B560" s="2"/>
      <c r="C560" s="2"/>
      <c r="D560" s="2"/>
      <c r="G560" s="1" t="s">
        <v>3158</v>
      </c>
      <c r="H560" s="1" t="s">
        <v>2960</v>
      </c>
      <c r="I560" s="1" t="s">
        <v>2961</v>
      </c>
      <c r="J560" s="1" t="s">
        <v>2962</v>
      </c>
      <c r="K560" s="18" t="s">
        <v>4370</v>
      </c>
      <c r="L560" s="1" t="s">
        <v>2963</v>
      </c>
      <c r="M560" s="1" t="s">
        <v>5031</v>
      </c>
      <c r="N560" s="1" t="s">
        <v>296</v>
      </c>
      <c r="O560" s="1">
        <v>85220</v>
      </c>
      <c r="Y560" s="2"/>
      <c r="Z560" s="3"/>
      <c r="BA560" s="1">
        <f t="shared" si="46"/>
        <v>0</v>
      </c>
    </row>
    <row r="561" spans="1:53" s="1" customFormat="1" x14ac:dyDescent="0.25">
      <c r="B561" s="2"/>
      <c r="C561" s="2"/>
      <c r="D561" s="2"/>
      <c r="G561" s="1" t="s">
        <v>3158</v>
      </c>
      <c r="H561" s="1" t="s">
        <v>2974</v>
      </c>
      <c r="I561" s="1" t="s">
        <v>2975</v>
      </c>
      <c r="J561" s="1" t="s">
        <v>2976</v>
      </c>
      <c r="K561" s="18"/>
      <c r="L561" s="1" t="s">
        <v>2977</v>
      </c>
      <c r="M561" s="1" t="s">
        <v>488</v>
      </c>
      <c r="N561" s="1" t="s">
        <v>296</v>
      </c>
      <c r="O561" s="1">
        <v>85206</v>
      </c>
      <c r="Y561" s="2"/>
      <c r="Z561" s="3"/>
      <c r="BA561" s="1">
        <f t="shared" si="46"/>
        <v>0</v>
      </c>
    </row>
    <row r="562" spans="1:53" s="1" customFormat="1" x14ac:dyDescent="0.25">
      <c r="A562" s="8"/>
      <c r="B562" s="2"/>
      <c r="C562" s="2"/>
      <c r="D562" s="2"/>
      <c r="F562" s="1" t="s">
        <v>3162</v>
      </c>
      <c r="G562" s="1" t="s">
        <v>3158</v>
      </c>
      <c r="H562" s="1" t="s">
        <v>2978</v>
      </c>
      <c r="I562" s="1" t="s">
        <v>2979</v>
      </c>
      <c r="K562" s="18" t="s">
        <v>598</v>
      </c>
      <c r="L562" s="1" t="s">
        <v>597</v>
      </c>
      <c r="P562" s="1" t="s">
        <v>4213</v>
      </c>
      <c r="AA562" s="2"/>
      <c r="AB562" s="3"/>
      <c r="AC562" s="3"/>
      <c r="AD562" s="1" t="s">
        <v>2564</v>
      </c>
      <c r="BA562" s="1">
        <f t="shared" si="46"/>
        <v>0</v>
      </c>
    </row>
    <row r="563" spans="1:53" s="1" customFormat="1" x14ac:dyDescent="0.25">
      <c r="A563" s="8"/>
      <c r="B563" s="2"/>
      <c r="C563" s="2"/>
      <c r="D563" s="2"/>
      <c r="G563" s="1" t="s">
        <v>3158</v>
      </c>
      <c r="H563" s="1" t="s">
        <v>3191</v>
      </c>
      <c r="I563" s="1" t="s">
        <v>599</v>
      </c>
      <c r="J563" s="1" t="s">
        <v>600</v>
      </c>
      <c r="K563" s="18"/>
      <c r="L563" s="1" t="s">
        <v>601</v>
      </c>
      <c r="M563" s="1" t="s">
        <v>3192</v>
      </c>
      <c r="N563" s="1" t="s">
        <v>3193</v>
      </c>
      <c r="O563" s="1">
        <v>85118</v>
      </c>
      <c r="Y563" s="1" t="s">
        <v>3160</v>
      </c>
      <c r="Z563" s="1" t="s">
        <v>3189</v>
      </c>
      <c r="AA563" s="2" t="s">
        <v>4809</v>
      </c>
      <c r="AB563" s="3" t="s">
        <v>3161</v>
      </c>
      <c r="AC563" s="3"/>
      <c r="BA563" s="1">
        <f t="shared" si="46"/>
        <v>0</v>
      </c>
    </row>
    <row r="564" spans="1:53" s="1" customFormat="1" x14ac:dyDescent="0.25">
      <c r="A564" s="8"/>
      <c r="B564" s="2"/>
      <c r="C564" s="2"/>
      <c r="D564" s="2"/>
      <c r="F564" s="1" t="s">
        <v>3162</v>
      </c>
      <c r="G564" s="1" t="s">
        <v>481</v>
      </c>
      <c r="H564" s="1" t="s">
        <v>602</v>
      </c>
      <c r="I564" s="1" t="s">
        <v>849</v>
      </c>
      <c r="J564" s="1" t="s">
        <v>603</v>
      </c>
      <c r="K564" s="18" t="s">
        <v>635</v>
      </c>
      <c r="L564" s="1" t="s">
        <v>604</v>
      </c>
      <c r="M564" s="1" t="s">
        <v>3195</v>
      </c>
      <c r="N564" s="1" t="s">
        <v>296</v>
      </c>
      <c r="O564" s="1">
        <v>85282</v>
      </c>
      <c r="P564" s="1" t="s">
        <v>4213</v>
      </c>
      <c r="Y564" s="1" t="s">
        <v>3175</v>
      </c>
      <c r="Z564" s="1" t="s">
        <v>3161</v>
      </c>
      <c r="AA564" s="2" t="s">
        <v>605</v>
      </c>
      <c r="AB564" s="3" t="s">
        <v>3161</v>
      </c>
      <c r="AC564" s="3"/>
      <c r="AD564" s="1" t="s">
        <v>2564</v>
      </c>
      <c r="BA564" s="1">
        <f t="shared" si="46"/>
        <v>0</v>
      </c>
    </row>
    <row r="565" spans="1:53" s="1" customFormat="1" x14ac:dyDescent="0.25">
      <c r="B565" s="2"/>
      <c r="C565" s="2"/>
      <c r="D565" s="2"/>
      <c r="G565" s="1" t="s">
        <v>3158</v>
      </c>
      <c r="H565" s="1" t="s">
        <v>3588</v>
      </c>
      <c r="I565" s="1" t="s">
        <v>901</v>
      </c>
      <c r="J565" s="1" t="s">
        <v>3589</v>
      </c>
      <c r="K565" s="18" t="s">
        <v>3590</v>
      </c>
      <c r="AA565" s="2"/>
      <c r="AB565" s="3"/>
      <c r="AC565" s="3"/>
      <c r="BA565" s="1">
        <f t="shared" si="46"/>
        <v>0</v>
      </c>
    </row>
    <row r="566" spans="1:53" s="1" customFormat="1" x14ac:dyDescent="0.25">
      <c r="A566" s="6"/>
      <c r="B566" s="2"/>
      <c r="C566" s="2"/>
      <c r="D566" s="2"/>
      <c r="F566" s="1" t="s">
        <v>3161</v>
      </c>
      <c r="G566" s="1" t="s">
        <v>481</v>
      </c>
      <c r="H566" s="1" t="s">
        <v>3197</v>
      </c>
      <c r="I566" s="1" t="s">
        <v>3198</v>
      </c>
      <c r="J566" s="1" t="s">
        <v>644</v>
      </c>
      <c r="K566" s="18" t="s">
        <v>3199</v>
      </c>
      <c r="L566" s="1" t="s">
        <v>645</v>
      </c>
      <c r="M566" s="1" t="s">
        <v>784</v>
      </c>
      <c r="N566" s="1" t="s">
        <v>785</v>
      </c>
      <c r="O566" s="1" t="s">
        <v>648</v>
      </c>
      <c r="P566" s="1" t="s">
        <v>4213</v>
      </c>
      <c r="Y566" s="1" t="s">
        <v>3196</v>
      </c>
      <c r="Z566" s="1" t="s">
        <v>3161</v>
      </c>
      <c r="AA566" s="2" t="s">
        <v>2746</v>
      </c>
      <c r="AB566" s="3"/>
      <c r="AC566" s="3"/>
      <c r="AD566" s="1" t="s">
        <v>2564</v>
      </c>
      <c r="AX566" s="1" t="s">
        <v>3162</v>
      </c>
      <c r="BA566" s="1">
        <f t="shared" si="46"/>
        <v>1</v>
      </c>
    </row>
    <row r="567" spans="1:53" s="1" customFormat="1" x14ac:dyDescent="0.25">
      <c r="A567" s="6"/>
      <c r="B567" s="2"/>
      <c r="C567" s="2"/>
      <c r="D567" s="2"/>
      <c r="G567" s="1" t="s">
        <v>3158</v>
      </c>
      <c r="H567" s="1" t="s">
        <v>254</v>
      </c>
      <c r="K567" s="18"/>
      <c r="AA567" s="2"/>
      <c r="AB567" s="3"/>
      <c r="AC567" s="3"/>
      <c r="AX567" s="1" t="s">
        <v>3162</v>
      </c>
      <c r="BA567" s="1">
        <f t="shared" si="46"/>
        <v>1</v>
      </c>
    </row>
    <row r="568" spans="1:53" s="1" customFormat="1" x14ac:dyDescent="0.25">
      <c r="A568" s="6"/>
      <c r="B568" s="2"/>
      <c r="C568" s="2"/>
      <c r="D568" s="2"/>
      <c r="G568" s="1" t="s">
        <v>481</v>
      </c>
      <c r="H568" s="1" t="s">
        <v>606</v>
      </c>
      <c r="I568" s="1" t="s">
        <v>2144</v>
      </c>
      <c r="J568" s="1" t="s">
        <v>855</v>
      </c>
      <c r="K568" s="18"/>
      <c r="L568" s="1" t="s">
        <v>856</v>
      </c>
      <c r="M568" s="1" t="s">
        <v>488</v>
      </c>
      <c r="N568" s="1" t="s">
        <v>296</v>
      </c>
      <c r="O568" s="1">
        <v>85206</v>
      </c>
      <c r="Y568" s="2"/>
      <c r="Z568" s="3"/>
      <c r="BA568" s="1">
        <f t="shared" si="46"/>
        <v>0</v>
      </c>
    </row>
    <row r="569" spans="1:53" s="1" customFormat="1" x14ac:dyDescent="0.25">
      <c r="A569" s="6"/>
      <c r="B569" s="2"/>
      <c r="C569" s="2"/>
      <c r="D569" s="2"/>
      <c r="G569" s="1" t="s">
        <v>481</v>
      </c>
      <c r="H569" s="1" t="s">
        <v>857</v>
      </c>
      <c r="I569" s="1" t="s">
        <v>299</v>
      </c>
      <c r="K569" s="18"/>
      <c r="Y569" s="2"/>
      <c r="Z569" s="3" t="s">
        <v>3161</v>
      </c>
      <c r="BA569" s="1">
        <f t="shared" si="46"/>
        <v>0</v>
      </c>
    </row>
    <row r="570" spans="1:53" s="1" customFormat="1" x14ac:dyDescent="0.25">
      <c r="A570" s="6"/>
      <c r="B570" s="2"/>
      <c r="C570" s="2"/>
      <c r="D570" s="2"/>
      <c r="G570" s="1" t="s">
        <v>3158</v>
      </c>
      <c r="H570" s="1" t="s">
        <v>4798</v>
      </c>
      <c r="I570" s="1" t="s">
        <v>2447</v>
      </c>
      <c r="K570" s="18"/>
      <c r="Y570" s="2"/>
      <c r="Z570" s="3"/>
      <c r="BA570" s="1">
        <f t="shared" si="46"/>
        <v>0</v>
      </c>
    </row>
    <row r="571" spans="1:53" s="1" customFormat="1" x14ac:dyDescent="0.25">
      <c r="A571" s="6"/>
      <c r="B571" s="2"/>
      <c r="C571" s="2"/>
      <c r="D571" s="2"/>
      <c r="G571" s="1" t="s">
        <v>481</v>
      </c>
      <c r="H571" s="1" t="s">
        <v>4799</v>
      </c>
      <c r="I571" s="1" t="s">
        <v>2152</v>
      </c>
      <c r="K571" s="18"/>
      <c r="AA571" s="1" t="s">
        <v>4798</v>
      </c>
      <c r="AB571" s="3"/>
      <c r="AC571" s="3"/>
      <c r="BA571" s="1">
        <f t="shared" si="46"/>
        <v>0</v>
      </c>
    </row>
    <row r="572" spans="1:53" s="1" customFormat="1" x14ac:dyDescent="0.25">
      <c r="A572" s="6"/>
      <c r="B572" s="2"/>
      <c r="C572" s="2"/>
      <c r="D572" s="2"/>
      <c r="G572" s="1" t="s">
        <v>3158</v>
      </c>
      <c r="H572" s="1" t="s">
        <v>3637</v>
      </c>
      <c r="I572" s="1" t="s">
        <v>3638</v>
      </c>
      <c r="K572" s="18"/>
      <c r="AA572" s="2"/>
      <c r="AB572" s="3"/>
      <c r="AC572" s="3"/>
      <c r="BA572" s="1">
        <f t="shared" si="46"/>
        <v>0</v>
      </c>
    </row>
    <row r="573" spans="1:53" s="1" customFormat="1" x14ac:dyDescent="0.25">
      <c r="A573" s="6"/>
      <c r="B573" s="2"/>
      <c r="C573" s="2"/>
      <c r="D573" s="2"/>
      <c r="G573" s="1" t="s">
        <v>481</v>
      </c>
      <c r="H573" s="1" t="s">
        <v>873</v>
      </c>
      <c r="I573" s="1" t="s">
        <v>874</v>
      </c>
      <c r="J573" s="1" t="s">
        <v>875</v>
      </c>
      <c r="K573" s="18"/>
      <c r="L573" s="1" t="s">
        <v>876</v>
      </c>
      <c r="M573" s="1" t="s">
        <v>5031</v>
      </c>
      <c r="N573" s="1" t="s">
        <v>296</v>
      </c>
      <c r="O573" s="1">
        <v>85119</v>
      </c>
      <c r="AA573" s="2"/>
      <c r="AB573" s="3"/>
      <c r="AC573" s="3"/>
      <c r="BA573" s="1">
        <f t="shared" si="46"/>
        <v>0</v>
      </c>
    </row>
    <row r="574" spans="1:53" s="1" customFormat="1" x14ac:dyDescent="0.25">
      <c r="A574" s="6"/>
      <c r="B574" s="2"/>
      <c r="C574" s="2"/>
      <c r="D574" s="2"/>
      <c r="E574" s="2"/>
      <c r="G574" s="1" t="s">
        <v>481</v>
      </c>
      <c r="H574" s="1" t="s">
        <v>1060</v>
      </c>
      <c r="I574" s="1" t="s">
        <v>4642</v>
      </c>
      <c r="K574" s="18"/>
      <c r="AA574" s="2"/>
      <c r="AB574" s="3"/>
      <c r="AC574" s="3"/>
      <c r="AS574" s="1" t="s">
        <v>3162</v>
      </c>
      <c r="BA574" s="1">
        <f t="shared" si="46"/>
        <v>1</v>
      </c>
    </row>
    <row r="575" spans="1:53" s="1" customFormat="1" x14ac:dyDescent="0.25">
      <c r="A575" s="6"/>
      <c r="B575" s="2"/>
      <c r="C575" s="2"/>
      <c r="D575" s="2"/>
      <c r="G575" s="1" t="s">
        <v>3158</v>
      </c>
      <c r="H575" s="1" t="s">
        <v>1060</v>
      </c>
      <c r="I575" s="1" t="s">
        <v>3069</v>
      </c>
      <c r="J575" s="1" t="s">
        <v>4298</v>
      </c>
      <c r="K575" s="18" t="s">
        <v>838</v>
      </c>
      <c r="L575" s="1" t="s">
        <v>4299</v>
      </c>
      <c r="M575" s="1" t="s">
        <v>488</v>
      </c>
      <c r="N575" s="1" t="s">
        <v>296</v>
      </c>
      <c r="O575" s="1">
        <v>85205</v>
      </c>
      <c r="P575" s="1" t="s">
        <v>4712</v>
      </c>
      <c r="AA575" s="2" t="s">
        <v>5463</v>
      </c>
      <c r="AB575" s="3"/>
      <c r="AC575" s="3"/>
      <c r="AD575" s="1" t="s">
        <v>2388</v>
      </c>
      <c r="BA575" s="1">
        <f t="shared" si="46"/>
        <v>0</v>
      </c>
    </row>
    <row r="576" spans="1:53" s="1" customFormat="1" x14ac:dyDescent="0.25">
      <c r="A576" s="6"/>
      <c r="B576" s="2"/>
      <c r="C576" s="2"/>
      <c r="D576" s="2"/>
      <c r="G576" s="1" t="s">
        <v>481</v>
      </c>
      <c r="H576" s="1" t="s">
        <v>877</v>
      </c>
      <c r="I576" s="1" t="s">
        <v>649</v>
      </c>
      <c r="J576" s="1" t="s">
        <v>4871</v>
      </c>
      <c r="K576" s="18"/>
      <c r="L576" s="1" t="s">
        <v>4872</v>
      </c>
      <c r="M576" s="1" t="s">
        <v>650</v>
      </c>
      <c r="N576" s="1" t="s">
        <v>296</v>
      </c>
      <c r="O576" s="1">
        <v>85249</v>
      </c>
      <c r="W576" s="1" t="s">
        <v>297</v>
      </c>
      <c r="Y576" s="2"/>
      <c r="Z576" s="3" t="s">
        <v>3161</v>
      </c>
      <c r="BA576" s="1">
        <f t="shared" si="46"/>
        <v>0</v>
      </c>
    </row>
    <row r="577" spans="1:61" s="1" customFormat="1" x14ac:dyDescent="0.25">
      <c r="A577" s="6"/>
      <c r="B577" s="2"/>
      <c r="C577" s="2"/>
      <c r="D577" s="2"/>
      <c r="G577" s="1" t="s">
        <v>3158</v>
      </c>
      <c r="H577" s="1" t="s">
        <v>877</v>
      </c>
      <c r="I577" s="1" t="s">
        <v>4873</v>
      </c>
      <c r="J577" s="1" t="s">
        <v>4871</v>
      </c>
      <c r="K577" s="18"/>
      <c r="L577" s="1" t="s">
        <v>4872</v>
      </c>
      <c r="M577" s="1" t="s">
        <v>4874</v>
      </c>
      <c r="N577" s="1" t="s">
        <v>296</v>
      </c>
      <c r="O577" s="1">
        <v>85249</v>
      </c>
      <c r="W577" s="1" t="s">
        <v>297</v>
      </c>
      <c r="Y577" s="2"/>
      <c r="Z577" s="3" t="s">
        <v>3161</v>
      </c>
      <c r="BA577" s="1">
        <f t="shared" si="46"/>
        <v>0</v>
      </c>
    </row>
    <row r="578" spans="1:61" s="1" customFormat="1" x14ac:dyDescent="0.25">
      <c r="A578" s="6"/>
      <c r="B578" s="2"/>
      <c r="C578" s="2"/>
      <c r="D578" s="2"/>
      <c r="G578" s="1" t="s">
        <v>3158</v>
      </c>
      <c r="H578" s="1" t="s">
        <v>1285</v>
      </c>
      <c r="I578" s="1" t="s">
        <v>944</v>
      </c>
      <c r="K578" s="18"/>
      <c r="AA578" s="2" t="s">
        <v>483</v>
      </c>
      <c r="AB578" s="3"/>
      <c r="AC578" s="3"/>
      <c r="BA578" s="1">
        <f t="shared" si="46"/>
        <v>0</v>
      </c>
    </row>
    <row r="579" spans="1:61" s="1" customFormat="1" x14ac:dyDescent="0.25">
      <c r="A579" s="6"/>
      <c r="B579" s="2"/>
      <c r="C579" s="2"/>
      <c r="D579" s="2"/>
      <c r="G579" s="1" t="s">
        <v>481</v>
      </c>
      <c r="H579" s="1" t="s">
        <v>4875</v>
      </c>
      <c r="I579" s="1" t="s">
        <v>4899</v>
      </c>
      <c r="J579" s="1" t="s">
        <v>4900</v>
      </c>
      <c r="K579" s="18"/>
      <c r="L579" s="1" t="s">
        <v>4901</v>
      </c>
      <c r="M579" s="1" t="s">
        <v>3023</v>
      </c>
      <c r="N579" s="1" t="s">
        <v>296</v>
      </c>
      <c r="O579" s="1">
        <v>85207</v>
      </c>
      <c r="AA579" s="2"/>
      <c r="AB579" s="3"/>
      <c r="AC579" s="3"/>
      <c r="BA579" s="1">
        <f t="shared" si="46"/>
        <v>0</v>
      </c>
    </row>
    <row r="580" spans="1:61" s="1" customFormat="1" x14ac:dyDescent="0.25">
      <c r="A580" s="6"/>
      <c r="B580" s="2"/>
      <c r="C580" s="2"/>
      <c r="D580" s="2"/>
      <c r="G580" s="1" t="s">
        <v>481</v>
      </c>
      <c r="H580" s="1" t="s">
        <v>4801</v>
      </c>
      <c r="I580" s="1" t="s">
        <v>4008</v>
      </c>
      <c r="K580" s="18"/>
      <c r="AA580" s="1" t="s">
        <v>4803</v>
      </c>
      <c r="AB580" s="3"/>
      <c r="AC580" s="3"/>
      <c r="BA580" s="1">
        <f t="shared" si="46"/>
        <v>0</v>
      </c>
    </row>
    <row r="581" spans="1:61" s="1" customFormat="1" x14ac:dyDescent="0.25">
      <c r="B581" s="2"/>
      <c r="C581" s="2"/>
      <c r="D581" s="2"/>
      <c r="E581" s="2"/>
      <c r="G581" s="1" t="s">
        <v>3158</v>
      </c>
      <c r="H581" s="1" t="s">
        <v>3454</v>
      </c>
      <c r="I581" s="1" t="s">
        <v>3455</v>
      </c>
      <c r="J581" s="1" t="s">
        <v>3456</v>
      </c>
      <c r="K581" s="18" t="s">
        <v>2557</v>
      </c>
      <c r="L581" s="1" t="s">
        <v>3672</v>
      </c>
      <c r="M581" s="1" t="s">
        <v>5031</v>
      </c>
      <c r="N581" s="1" t="s">
        <v>3193</v>
      </c>
      <c r="O581" s="1">
        <v>85119</v>
      </c>
      <c r="P581" s="1" t="s">
        <v>4214</v>
      </c>
      <c r="W581" s="2"/>
      <c r="X581" s="3"/>
      <c r="BA581" s="1">
        <f t="shared" si="46"/>
        <v>0</v>
      </c>
    </row>
    <row r="582" spans="1:61" s="1" customFormat="1" x14ac:dyDescent="0.25">
      <c r="B582" s="2"/>
      <c r="C582" s="2"/>
      <c r="D582" s="2"/>
      <c r="E582" s="2"/>
      <c r="G582" s="1" t="s">
        <v>3158</v>
      </c>
      <c r="H582" s="1" t="s">
        <v>1511</v>
      </c>
      <c r="I582" s="1" t="s">
        <v>879</v>
      </c>
      <c r="K582" s="18"/>
      <c r="AA582" s="2"/>
      <c r="AB582" s="3"/>
      <c r="AC582" s="3"/>
      <c r="AM582" s="1" t="s">
        <v>3162</v>
      </c>
      <c r="BA582" s="1">
        <f t="shared" si="46"/>
        <v>1</v>
      </c>
    </row>
    <row r="583" spans="1:61" s="1" customFormat="1" x14ac:dyDescent="0.25">
      <c r="A583" s="8"/>
      <c r="B583" s="2"/>
      <c r="C583" s="2"/>
      <c r="D583" s="2"/>
      <c r="F583" s="1" t="s">
        <v>3162</v>
      </c>
      <c r="G583" s="1" t="s">
        <v>3158</v>
      </c>
      <c r="H583" s="1" t="s">
        <v>5032</v>
      </c>
      <c r="I583" s="1" t="s">
        <v>5033</v>
      </c>
      <c r="J583" s="1" t="s">
        <v>909</v>
      </c>
      <c r="K583" s="18" t="s">
        <v>5034</v>
      </c>
      <c r="L583" s="1" t="s">
        <v>5036</v>
      </c>
      <c r="M583" s="1" t="s">
        <v>488</v>
      </c>
      <c r="N583" s="1" t="s">
        <v>296</v>
      </c>
      <c r="O583" s="1">
        <v>85205</v>
      </c>
      <c r="P583" s="1" t="s">
        <v>4213</v>
      </c>
      <c r="R583" s="1">
        <v>1</v>
      </c>
      <c r="S583" s="1" t="s">
        <v>3357</v>
      </c>
      <c r="U583" s="1">
        <v>1</v>
      </c>
      <c r="Y583" s="1" t="s">
        <v>3196</v>
      </c>
      <c r="Z583" s="1" t="s">
        <v>3161</v>
      </c>
      <c r="AA583" s="2" t="s">
        <v>2366</v>
      </c>
      <c r="AB583" s="3" t="s">
        <v>3161</v>
      </c>
      <c r="AC583" s="3"/>
      <c r="AD583" s="1" t="s">
        <v>2388</v>
      </c>
      <c r="AE583" s="1" t="s">
        <v>481</v>
      </c>
      <c r="AG583" s="1" t="s">
        <v>481</v>
      </c>
      <c r="AJ583" s="1" t="s">
        <v>481</v>
      </c>
      <c r="AL583" s="1" t="s">
        <v>481</v>
      </c>
      <c r="AN583" s="1" t="s">
        <v>481</v>
      </c>
      <c r="AO583" s="1" t="s">
        <v>481</v>
      </c>
      <c r="AQ583" s="1" t="s">
        <v>481</v>
      </c>
      <c r="AS583" s="1" t="s">
        <v>481</v>
      </c>
      <c r="AT583" s="1" t="s">
        <v>481</v>
      </c>
      <c r="AX583" s="1" t="s">
        <v>481</v>
      </c>
      <c r="AY583" s="1" t="s">
        <v>481</v>
      </c>
      <c r="BA583" s="1">
        <f t="shared" si="46"/>
        <v>11</v>
      </c>
      <c r="BD583" s="1" t="s">
        <v>4712</v>
      </c>
      <c r="BE583" s="1" t="s">
        <v>4712</v>
      </c>
      <c r="BI583" s="1" t="s">
        <v>4712</v>
      </c>
    </row>
    <row r="584" spans="1:61" s="1" customFormat="1" x14ac:dyDescent="0.25">
      <c r="A584" s="6"/>
      <c r="B584" s="2"/>
      <c r="C584" s="2"/>
      <c r="D584" s="2"/>
      <c r="H584" s="1" t="s">
        <v>3278</v>
      </c>
      <c r="I584" s="1" t="s">
        <v>3279</v>
      </c>
      <c r="K584" s="18"/>
      <c r="Y584" s="2"/>
      <c r="Z584" s="3"/>
      <c r="AF584" s="1" t="s">
        <v>3162</v>
      </c>
      <c r="BA584" s="1">
        <f t="shared" si="46"/>
        <v>1</v>
      </c>
    </row>
    <row r="585" spans="1:61" s="1" customFormat="1" x14ac:dyDescent="0.25">
      <c r="A585" s="6"/>
      <c r="B585" s="2"/>
      <c r="C585" s="2"/>
      <c r="D585" s="2"/>
      <c r="H585" s="1" t="s">
        <v>3278</v>
      </c>
      <c r="I585" s="1" t="s">
        <v>1378</v>
      </c>
      <c r="K585" s="18"/>
      <c r="Y585" s="2"/>
      <c r="Z585" s="3"/>
      <c r="AF585" s="1" t="s">
        <v>3162</v>
      </c>
      <c r="BA585" s="1">
        <f t="shared" si="46"/>
        <v>1</v>
      </c>
    </row>
    <row r="586" spans="1:61" s="1" customFormat="1" x14ac:dyDescent="0.25">
      <c r="A586" s="6"/>
      <c r="B586" s="2"/>
      <c r="C586" s="2"/>
      <c r="D586" s="2"/>
      <c r="G586" s="1" t="s">
        <v>481</v>
      </c>
      <c r="H586" s="1" t="s">
        <v>199</v>
      </c>
      <c r="I586" s="1" t="s">
        <v>436</v>
      </c>
      <c r="K586" s="18"/>
      <c r="AB586" s="3"/>
      <c r="AC586" s="3"/>
      <c r="AU586" s="1" t="s">
        <v>3162</v>
      </c>
      <c r="BA586" s="1">
        <f t="shared" ref="BA586:BA649" si="47">COUNTA(AE586:AZ586)</f>
        <v>1</v>
      </c>
    </row>
    <row r="587" spans="1:61" s="1" customFormat="1" x14ac:dyDescent="0.25">
      <c r="A587" s="6"/>
      <c r="B587" s="2"/>
      <c r="C587" s="2"/>
      <c r="D587" s="2"/>
      <c r="G587" s="1" t="s">
        <v>481</v>
      </c>
      <c r="H587" s="1" t="s">
        <v>199</v>
      </c>
      <c r="I587" s="1" t="s">
        <v>4676</v>
      </c>
      <c r="K587" s="18"/>
      <c r="AB587" s="3"/>
      <c r="AC587" s="3"/>
      <c r="AU587" s="1" t="s">
        <v>3162</v>
      </c>
      <c r="BA587" s="1">
        <f t="shared" si="47"/>
        <v>1</v>
      </c>
    </row>
    <row r="588" spans="1:61" s="1" customFormat="1" x14ac:dyDescent="0.25">
      <c r="A588" s="6"/>
      <c r="B588" s="2"/>
      <c r="C588" s="2"/>
      <c r="D588" s="2"/>
      <c r="G588" s="1" t="s">
        <v>3158</v>
      </c>
      <c r="H588" s="1" t="s">
        <v>2384</v>
      </c>
      <c r="I588" s="1" t="s">
        <v>2450</v>
      </c>
      <c r="K588" s="18" t="s">
        <v>2385</v>
      </c>
      <c r="P588" s="1" t="s">
        <v>4213</v>
      </c>
      <c r="AA588" s="2"/>
      <c r="AB588" s="3"/>
      <c r="AC588" s="3"/>
      <c r="AD588" s="1" t="s">
        <v>2564</v>
      </c>
      <c r="BA588" s="1">
        <f t="shared" si="47"/>
        <v>0</v>
      </c>
    </row>
    <row r="589" spans="1:61" s="1" customFormat="1" x14ac:dyDescent="0.25">
      <c r="A589" s="6"/>
      <c r="B589" s="2"/>
      <c r="C589" s="2"/>
      <c r="D589" s="2"/>
      <c r="E589" s="2"/>
      <c r="G589" s="1" t="s">
        <v>3158</v>
      </c>
      <c r="H589" s="1" t="s">
        <v>5043</v>
      </c>
      <c r="I589" s="1" t="s">
        <v>3291</v>
      </c>
      <c r="K589" s="18"/>
      <c r="AA589" s="2"/>
      <c r="AB589" s="3"/>
      <c r="AC589" s="3"/>
      <c r="AH589" s="1" t="s">
        <v>3162</v>
      </c>
      <c r="AI589" s="1" t="s">
        <v>3162</v>
      </c>
      <c r="BA589" s="1">
        <f t="shared" si="47"/>
        <v>2</v>
      </c>
    </row>
    <row r="590" spans="1:61" s="1" customFormat="1" x14ac:dyDescent="0.25">
      <c r="A590" s="6"/>
      <c r="B590" s="2"/>
      <c r="C590" s="2"/>
      <c r="D590" s="2"/>
      <c r="F590" s="1" t="s">
        <v>3161</v>
      </c>
      <c r="G590" s="1" t="s">
        <v>3158</v>
      </c>
      <c r="H590" s="1" t="s">
        <v>4902</v>
      </c>
      <c r="I590" s="1" t="s">
        <v>4903</v>
      </c>
      <c r="J590" s="1" t="s">
        <v>4904</v>
      </c>
      <c r="K590" s="18" t="s">
        <v>4371</v>
      </c>
      <c r="L590" s="1" t="s">
        <v>4906</v>
      </c>
      <c r="M590" s="1" t="s">
        <v>488</v>
      </c>
      <c r="N590" s="1" t="s">
        <v>296</v>
      </c>
      <c r="O590" s="1">
        <v>85205</v>
      </c>
      <c r="AA590" s="2"/>
      <c r="AB590" s="3"/>
      <c r="AC590" s="3"/>
      <c r="BA590" s="1">
        <f t="shared" si="47"/>
        <v>0</v>
      </c>
    </row>
    <row r="591" spans="1:61" s="1" customFormat="1" x14ac:dyDescent="0.25">
      <c r="A591" s="6"/>
      <c r="B591" s="2"/>
      <c r="C591" s="2"/>
      <c r="D591" s="2"/>
      <c r="F591" s="1" t="s">
        <v>3161</v>
      </c>
      <c r="G591" s="1" t="s">
        <v>481</v>
      </c>
      <c r="H591" s="1" t="s">
        <v>4902</v>
      </c>
      <c r="I591" s="1" t="s">
        <v>3257</v>
      </c>
      <c r="J591" s="1" t="s">
        <v>4904</v>
      </c>
      <c r="K591" s="18" t="s">
        <v>4371</v>
      </c>
      <c r="L591" s="1" t="s">
        <v>4906</v>
      </c>
      <c r="M591" s="1" t="s">
        <v>488</v>
      </c>
      <c r="N591" s="1" t="s">
        <v>296</v>
      </c>
      <c r="O591" s="1">
        <v>85205</v>
      </c>
      <c r="AA591" s="2"/>
      <c r="AB591" s="3"/>
      <c r="AC591" s="3"/>
      <c r="BA591" s="1">
        <f t="shared" si="47"/>
        <v>0</v>
      </c>
    </row>
    <row r="592" spans="1:61" s="1" customFormat="1" x14ac:dyDescent="0.25">
      <c r="A592" s="6"/>
      <c r="B592" s="2"/>
      <c r="C592" s="2"/>
      <c r="D592" s="2"/>
      <c r="E592" s="2"/>
      <c r="G592" s="1" t="s">
        <v>3158</v>
      </c>
      <c r="H592" s="1" t="s">
        <v>3281</v>
      </c>
      <c r="I592" s="1" t="s">
        <v>3790</v>
      </c>
      <c r="K592" s="18"/>
      <c r="AA592" s="2"/>
      <c r="AB592" s="3"/>
      <c r="AC592" s="3"/>
      <c r="AF592" s="1" t="s">
        <v>3162</v>
      </c>
      <c r="BA592" s="1">
        <f t="shared" si="47"/>
        <v>1</v>
      </c>
    </row>
    <row r="593" spans="1:69" s="1" customFormat="1" x14ac:dyDescent="0.25">
      <c r="A593" s="6"/>
      <c r="B593" s="2"/>
      <c r="C593" s="2"/>
      <c r="D593" s="2"/>
      <c r="E593" s="2"/>
      <c r="G593" s="1" t="s">
        <v>481</v>
      </c>
      <c r="H593" s="1" t="s">
        <v>237</v>
      </c>
      <c r="I593" s="1" t="s">
        <v>4309</v>
      </c>
      <c r="K593" s="18"/>
      <c r="AA593" s="2"/>
      <c r="AB593" s="3"/>
      <c r="AC593" s="3"/>
      <c r="AW593" s="1" t="s">
        <v>3162</v>
      </c>
      <c r="AX593" s="1" t="s">
        <v>3162</v>
      </c>
      <c r="BA593" s="1">
        <f t="shared" si="47"/>
        <v>2</v>
      </c>
    </row>
    <row r="594" spans="1:69" s="1" customFormat="1" x14ac:dyDescent="0.25">
      <c r="A594" s="6"/>
      <c r="B594" s="2"/>
      <c r="C594" s="2"/>
      <c r="D594" s="2"/>
      <c r="E594" s="2"/>
      <c r="G594" s="1" t="s">
        <v>3158</v>
      </c>
      <c r="H594" s="1" t="s">
        <v>237</v>
      </c>
      <c r="I594" s="1" t="s">
        <v>238</v>
      </c>
      <c r="K594" s="18"/>
      <c r="AA594" s="2"/>
      <c r="AB594" s="3"/>
      <c r="AC594" s="3"/>
      <c r="AW594" s="1" t="s">
        <v>3162</v>
      </c>
      <c r="AX594" s="1" t="s">
        <v>3162</v>
      </c>
      <c r="BA594" s="1">
        <f t="shared" si="47"/>
        <v>2</v>
      </c>
    </row>
    <row r="595" spans="1:69" s="1" customFormat="1" x14ac:dyDescent="0.25">
      <c r="A595" s="6"/>
      <c r="B595" s="2"/>
      <c r="C595" s="2"/>
      <c r="D595" s="2"/>
      <c r="F595" s="1" t="s">
        <v>3162</v>
      </c>
      <c r="G595" s="1" t="s">
        <v>3158</v>
      </c>
      <c r="H595" s="1" t="s">
        <v>4907</v>
      </c>
      <c r="I595" s="1" t="s">
        <v>1604</v>
      </c>
      <c r="K595" s="18" t="s">
        <v>3203</v>
      </c>
      <c r="N595" s="1" t="s">
        <v>296</v>
      </c>
      <c r="P595" s="1" t="s">
        <v>4712</v>
      </c>
      <c r="AA595" s="2"/>
      <c r="AB595" s="3"/>
      <c r="AC595" s="3"/>
      <c r="AD595" s="1" t="s">
        <v>2568</v>
      </c>
      <c r="BA595" s="1">
        <f t="shared" si="47"/>
        <v>0</v>
      </c>
    </row>
    <row r="596" spans="1:69" s="1" customFormat="1" x14ac:dyDescent="0.25">
      <c r="A596" s="6"/>
      <c r="B596" s="2"/>
      <c r="C596" s="2"/>
      <c r="D596" s="2"/>
      <c r="F596" s="1" t="s">
        <v>3162</v>
      </c>
      <c r="G596" s="1" t="s">
        <v>481</v>
      </c>
      <c r="H596" s="1" t="s">
        <v>4907</v>
      </c>
      <c r="I596" s="1" t="s">
        <v>3178</v>
      </c>
      <c r="K596" s="18" t="s">
        <v>3203</v>
      </c>
      <c r="N596" s="1" t="s">
        <v>296</v>
      </c>
      <c r="P596" s="1" t="s">
        <v>4213</v>
      </c>
      <c r="AA596" s="2"/>
      <c r="AB596" s="3"/>
      <c r="AC596" s="3"/>
      <c r="AD596" s="1" t="s">
        <v>2564</v>
      </c>
      <c r="BA596" s="1">
        <f t="shared" si="47"/>
        <v>0</v>
      </c>
    </row>
    <row r="597" spans="1:69" s="1" customFormat="1" x14ac:dyDescent="0.25">
      <c r="B597" s="2"/>
      <c r="C597" s="2"/>
      <c r="D597" s="2"/>
      <c r="E597" s="2"/>
      <c r="F597" s="1" t="s">
        <v>3162</v>
      </c>
      <c r="G597" s="1" t="s">
        <v>3158</v>
      </c>
      <c r="H597" s="1" t="s">
        <v>5048</v>
      </c>
      <c r="I597" s="1" t="s">
        <v>5049</v>
      </c>
      <c r="J597" s="1" t="s">
        <v>911</v>
      </c>
      <c r="K597" s="18" t="s">
        <v>2394</v>
      </c>
      <c r="L597" s="1" t="s">
        <v>2193</v>
      </c>
      <c r="M597" s="1" t="s">
        <v>488</v>
      </c>
      <c r="N597" s="1" t="s">
        <v>296</v>
      </c>
      <c r="O597" s="1">
        <v>85208</v>
      </c>
      <c r="P597" s="1" t="s">
        <v>4213</v>
      </c>
      <c r="Y597" s="1" t="s">
        <v>3175</v>
      </c>
      <c r="Z597" s="1" t="s">
        <v>3161</v>
      </c>
      <c r="AA597" s="2" t="s">
        <v>3010</v>
      </c>
      <c r="AB597" s="3" t="s">
        <v>3161</v>
      </c>
      <c r="AC597" s="3"/>
      <c r="AD597" s="1" t="s">
        <v>2388</v>
      </c>
      <c r="AK597" s="1" t="s">
        <v>3162</v>
      </c>
      <c r="AN597" s="1" t="s">
        <v>481</v>
      </c>
      <c r="BA597" s="1">
        <f t="shared" si="47"/>
        <v>2</v>
      </c>
      <c r="BD597" s="1" t="s">
        <v>5053</v>
      </c>
      <c r="BE597" s="1" t="s">
        <v>5053</v>
      </c>
      <c r="BF597" s="1" t="s">
        <v>5053</v>
      </c>
      <c r="BG597" s="1" t="s">
        <v>5053</v>
      </c>
      <c r="BH597" s="1" t="s">
        <v>5053</v>
      </c>
      <c r="BI597" s="1" t="s">
        <v>5053</v>
      </c>
      <c r="BJ597" s="1" t="s">
        <v>5053</v>
      </c>
      <c r="BK597" s="1" t="s">
        <v>5053</v>
      </c>
      <c r="BL597" s="1" t="s">
        <v>5053</v>
      </c>
      <c r="BM597" s="1" t="s">
        <v>5053</v>
      </c>
      <c r="BN597" s="1" t="s">
        <v>5053</v>
      </c>
      <c r="BO597" s="1" t="s">
        <v>5053</v>
      </c>
      <c r="BP597" s="1" t="s">
        <v>5053</v>
      </c>
      <c r="BQ597" s="1" t="s">
        <v>5053</v>
      </c>
    </row>
    <row r="598" spans="1:69" s="1" customFormat="1" x14ac:dyDescent="0.25">
      <c r="A598" s="6"/>
      <c r="B598" s="2"/>
      <c r="C598" s="2"/>
      <c r="D598" s="2"/>
      <c r="G598" s="1" t="s">
        <v>3158</v>
      </c>
      <c r="H598" s="1" t="s">
        <v>3721</v>
      </c>
      <c r="I598" s="1" t="s">
        <v>3722</v>
      </c>
      <c r="J598" s="1" t="s">
        <v>3723</v>
      </c>
      <c r="K598" s="18" t="s">
        <v>4197</v>
      </c>
      <c r="L598" s="1" t="s">
        <v>4198</v>
      </c>
      <c r="M598" s="1" t="s">
        <v>488</v>
      </c>
      <c r="N598" s="1" t="s">
        <v>296</v>
      </c>
      <c r="O598" s="1">
        <v>85209</v>
      </c>
      <c r="P598" s="1" t="s">
        <v>4213</v>
      </c>
      <c r="AA598" s="2" t="s">
        <v>3379</v>
      </c>
      <c r="AB598" s="3"/>
      <c r="AC598" s="3"/>
      <c r="BA598" s="1">
        <f t="shared" si="47"/>
        <v>0</v>
      </c>
    </row>
    <row r="599" spans="1:69" s="1" customFormat="1" x14ac:dyDescent="0.25">
      <c r="A599" s="6"/>
      <c r="B599" s="2"/>
      <c r="C599" s="2"/>
      <c r="D599" s="2"/>
      <c r="G599" s="1" t="s">
        <v>3158</v>
      </c>
      <c r="H599" s="1" t="s">
        <v>3204</v>
      </c>
      <c r="I599" s="1" t="s">
        <v>3206</v>
      </c>
      <c r="K599" s="18" t="s">
        <v>3205</v>
      </c>
      <c r="P599" s="1" t="s">
        <v>4712</v>
      </c>
      <c r="AA599" s="2"/>
      <c r="AB599" s="3"/>
      <c r="AC599" s="3"/>
      <c r="AD599" s="1" t="s">
        <v>2392</v>
      </c>
      <c r="BA599" s="1">
        <f t="shared" si="47"/>
        <v>0</v>
      </c>
    </row>
    <row r="600" spans="1:69" s="1" customFormat="1" x14ac:dyDescent="0.25">
      <c r="A600" s="6"/>
      <c r="B600" s="2"/>
      <c r="C600" s="2"/>
      <c r="D600" s="2"/>
      <c r="G600" s="1" t="s">
        <v>3158</v>
      </c>
      <c r="H600" s="1" t="s">
        <v>4912</v>
      </c>
      <c r="I600" s="1" t="s">
        <v>4913</v>
      </c>
      <c r="K600" s="18"/>
      <c r="Q600" s="14">
        <v>13297</v>
      </c>
      <c r="AA600" s="2"/>
      <c r="AB600" s="3"/>
      <c r="AC600" s="3"/>
      <c r="BA600" s="1">
        <f t="shared" si="47"/>
        <v>0</v>
      </c>
    </row>
    <row r="601" spans="1:69" s="1" customFormat="1" x14ac:dyDescent="0.25">
      <c r="A601" s="6"/>
      <c r="B601" s="2"/>
      <c r="C601" s="2"/>
      <c r="D601" s="2"/>
      <c r="G601" s="1" t="s">
        <v>481</v>
      </c>
      <c r="H601" s="1" t="s">
        <v>3207</v>
      </c>
      <c r="I601" s="1" t="s">
        <v>4714</v>
      </c>
      <c r="J601" s="1" t="s">
        <v>3208</v>
      </c>
      <c r="K601" s="18" t="s">
        <v>3210</v>
      </c>
      <c r="L601" s="1" t="s">
        <v>3209</v>
      </c>
      <c r="M601" s="1" t="s">
        <v>488</v>
      </c>
      <c r="N601" s="1" t="s">
        <v>296</v>
      </c>
      <c r="O601" s="1">
        <v>85207</v>
      </c>
      <c r="P601" s="1" t="s">
        <v>3161</v>
      </c>
      <c r="AA601" s="2"/>
      <c r="AB601" s="3"/>
      <c r="AC601" s="3"/>
      <c r="BA601" s="1">
        <f t="shared" si="47"/>
        <v>0</v>
      </c>
    </row>
    <row r="602" spans="1:69" s="1" customFormat="1" x14ac:dyDescent="0.25">
      <c r="A602" s="6"/>
      <c r="B602" s="2"/>
      <c r="C602" s="2"/>
      <c r="D602" s="2"/>
      <c r="E602" s="2"/>
      <c r="H602" s="1" t="s">
        <v>3211</v>
      </c>
      <c r="I602" s="1" t="s">
        <v>240</v>
      </c>
      <c r="K602" s="18"/>
      <c r="AA602" s="2"/>
      <c r="AB602" s="3"/>
      <c r="AC602" s="3"/>
      <c r="AW602" s="1" t="s">
        <v>3162</v>
      </c>
      <c r="BA602" s="1">
        <f t="shared" si="47"/>
        <v>1</v>
      </c>
    </row>
    <row r="603" spans="1:69" s="1" customFormat="1" x14ac:dyDescent="0.25">
      <c r="A603" s="6"/>
      <c r="B603" s="2"/>
      <c r="C603" s="2"/>
      <c r="D603" s="2"/>
      <c r="E603" s="2"/>
      <c r="H603" s="1" t="s">
        <v>3211</v>
      </c>
      <c r="I603" s="1" t="s">
        <v>241</v>
      </c>
      <c r="K603" s="18"/>
      <c r="AA603" s="2"/>
      <c r="AB603" s="3"/>
      <c r="AC603" s="3"/>
      <c r="AW603" s="1" t="s">
        <v>3162</v>
      </c>
      <c r="BA603" s="1">
        <f t="shared" si="47"/>
        <v>1</v>
      </c>
    </row>
    <row r="604" spans="1:69" s="1" customFormat="1" x14ac:dyDescent="0.25">
      <c r="A604" s="6"/>
      <c r="B604" s="2"/>
      <c r="C604" s="2"/>
      <c r="D604" s="2"/>
      <c r="F604" s="1" t="s">
        <v>3162</v>
      </c>
      <c r="G604" s="1" t="s">
        <v>3158</v>
      </c>
      <c r="H604" s="1" t="s">
        <v>3211</v>
      </c>
      <c r="I604" s="1" t="s">
        <v>3311</v>
      </c>
      <c r="J604" s="1" t="s">
        <v>3956</v>
      </c>
      <c r="K604" s="18" t="s">
        <v>3212</v>
      </c>
      <c r="L604" s="1" t="s">
        <v>3957</v>
      </c>
      <c r="M604" s="1" t="s">
        <v>488</v>
      </c>
      <c r="N604" s="1" t="s">
        <v>296</v>
      </c>
      <c r="O604" s="1">
        <v>85205</v>
      </c>
      <c r="R604" s="1">
        <v>1</v>
      </c>
      <c r="Y604" s="1" t="s">
        <v>3196</v>
      </c>
      <c r="Z604" s="1" t="s">
        <v>3161</v>
      </c>
      <c r="AA604" s="2" t="s">
        <v>2368</v>
      </c>
      <c r="AB604" s="3"/>
      <c r="AC604" s="3"/>
      <c r="AD604" s="1" t="s">
        <v>2388</v>
      </c>
      <c r="BA604" s="1">
        <f t="shared" si="47"/>
        <v>0</v>
      </c>
    </row>
    <row r="605" spans="1:69" s="1" customFormat="1" x14ac:dyDescent="0.25">
      <c r="A605" s="6"/>
      <c r="B605" s="2"/>
      <c r="C605" s="2"/>
      <c r="D605" s="2"/>
      <c r="G605" s="1" t="s">
        <v>3158</v>
      </c>
      <c r="H605" s="1" t="s">
        <v>3571</v>
      </c>
      <c r="I605" s="1" t="s">
        <v>1004</v>
      </c>
      <c r="K605" s="18" t="s">
        <v>3572</v>
      </c>
      <c r="P605" s="1" t="s">
        <v>4213</v>
      </c>
      <c r="AA605" s="2"/>
      <c r="AB605" s="3"/>
      <c r="AC605" s="3"/>
      <c r="BA605" s="1">
        <f t="shared" si="47"/>
        <v>0</v>
      </c>
    </row>
    <row r="606" spans="1:69" s="1" customFormat="1" x14ac:dyDescent="0.25">
      <c r="A606" s="8"/>
      <c r="B606" s="2"/>
      <c r="C606" s="2"/>
      <c r="D606" s="8"/>
      <c r="F606" s="1" t="s">
        <v>3162</v>
      </c>
      <c r="G606" s="1" t="s">
        <v>3158</v>
      </c>
      <c r="H606" s="1" t="s">
        <v>3350</v>
      </c>
      <c r="I606" s="1" t="s">
        <v>3351</v>
      </c>
      <c r="J606" s="1" t="s">
        <v>3426</v>
      </c>
      <c r="K606" s="18" t="s">
        <v>3352</v>
      </c>
      <c r="L606" s="18"/>
      <c r="M606" s="1" t="s">
        <v>4974</v>
      </c>
      <c r="N606" s="1" t="s">
        <v>488</v>
      </c>
      <c r="O606" s="1" t="s">
        <v>296</v>
      </c>
      <c r="P606" s="1">
        <v>85206</v>
      </c>
      <c r="Q606" s="1" t="s">
        <v>4213</v>
      </c>
      <c r="S606" s="1">
        <v>1</v>
      </c>
      <c r="T606" s="1" t="s">
        <v>3357</v>
      </c>
      <c r="V606" s="1">
        <v>1</v>
      </c>
      <c r="Z606" s="1" t="s">
        <v>3196</v>
      </c>
      <c r="AA606" s="1" t="s">
        <v>3161</v>
      </c>
      <c r="AB606" s="2" t="s">
        <v>4387</v>
      </c>
      <c r="AC606" s="2"/>
      <c r="AD606" s="1" t="s">
        <v>2564</v>
      </c>
      <c r="AG606" s="1" t="s">
        <v>481</v>
      </c>
      <c r="AI606" s="1" t="s">
        <v>481</v>
      </c>
      <c r="AJ606" s="1" t="s">
        <v>481</v>
      </c>
      <c r="AM606" s="1" t="s">
        <v>481</v>
      </c>
      <c r="AS606" s="1" t="s">
        <v>481</v>
      </c>
      <c r="AU606" s="1" t="s">
        <v>481</v>
      </c>
      <c r="BA606" s="1">
        <f>COUNTA(AE606:AZ606)</f>
        <v>6</v>
      </c>
    </row>
    <row r="607" spans="1:69" s="1" customFormat="1" x14ac:dyDescent="0.25">
      <c r="A607" s="8"/>
      <c r="B607" s="2"/>
      <c r="C607" s="2"/>
      <c r="D607" s="2"/>
      <c r="E607" s="2"/>
      <c r="G607" s="1" t="s">
        <v>3158</v>
      </c>
      <c r="H607" s="1" t="s">
        <v>1461</v>
      </c>
      <c r="I607" s="1" t="s">
        <v>1460</v>
      </c>
      <c r="K607" s="18"/>
      <c r="AA607" s="2"/>
      <c r="AB607" s="3"/>
      <c r="AC607" s="3"/>
      <c r="AI607" s="1" t="s">
        <v>3162</v>
      </c>
      <c r="BA607" s="1">
        <f t="shared" si="47"/>
        <v>1</v>
      </c>
    </row>
    <row r="608" spans="1:69" s="1" customFormat="1" x14ac:dyDescent="0.25">
      <c r="A608" s="8"/>
      <c r="B608" s="2"/>
      <c r="C608" s="2"/>
      <c r="D608" s="2"/>
      <c r="G608" s="1" t="s">
        <v>3158</v>
      </c>
      <c r="H608" s="1" t="s">
        <v>780</v>
      </c>
      <c r="I608" s="1" t="s">
        <v>781</v>
      </c>
      <c r="K608" s="18"/>
      <c r="L608" s="1" t="s">
        <v>782</v>
      </c>
      <c r="M608" s="1" t="s">
        <v>783</v>
      </c>
      <c r="N608" s="1" t="s">
        <v>1299</v>
      </c>
      <c r="O608" s="1">
        <v>43609</v>
      </c>
      <c r="AA608" s="2"/>
      <c r="AB608" s="3"/>
      <c r="AC608" s="3"/>
      <c r="BA608" s="1">
        <f t="shared" si="47"/>
        <v>0</v>
      </c>
    </row>
    <row r="609" spans="1:68" s="1" customFormat="1" x14ac:dyDescent="0.25">
      <c r="B609" s="2"/>
      <c r="C609" s="2"/>
      <c r="D609" s="2"/>
      <c r="G609" s="1" t="s">
        <v>481</v>
      </c>
      <c r="H609" s="1" t="s">
        <v>3214</v>
      </c>
      <c r="I609" s="1" t="s">
        <v>3215</v>
      </c>
      <c r="K609" s="18" t="s">
        <v>3216</v>
      </c>
      <c r="P609" s="1" t="s">
        <v>4213</v>
      </c>
      <c r="AA609" s="2"/>
      <c r="AB609" s="3"/>
      <c r="AC609" s="3"/>
      <c r="AD609" s="1" t="s">
        <v>2564</v>
      </c>
      <c r="BA609" s="1">
        <f t="shared" si="47"/>
        <v>0</v>
      </c>
    </row>
    <row r="610" spans="1:68" s="1" customFormat="1" x14ac:dyDescent="0.25">
      <c r="A610" s="8"/>
      <c r="B610" s="2"/>
      <c r="C610" s="2"/>
      <c r="D610" s="2"/>
      <c r="G610" s="1" t="s">
        <v>3158</v>
      </c>
      <c r="H610" s="1" t="s">
        <v>929</v>
      </c>
      <c r="I610" s="1" t="s">
        <v>930</v>
      </c>
      <c r="J610" s="1" t="s">
        <v>931</v>
      </c>
      <c r="K610" s="18"/>
      <c r="L610" s="1" t="s">
        <v>932</v>
      </c>
      <c r="M610" s="1" t="s">
        <v>3192</v>
      </c>
      <c r="N610" s="1" t="s">
        <v>296</v>
      </c>
      <c r="O610" s="1">
        <v>85118</v>
      </c>
      <c r="AA610" s="2"/>
      <c r="AB610" s="3"/>
      <c r="AC610" s="3"/>
      <c r="BA610" s="1">
        <f t="shared" si="47"/>
        <v>0</v>
      </c>
    </row>
    <row r="611" spans="1:68" s="1" customFormat="1" x14ac:dyDescent="0.25">
      <c r="B611" s="2"/>
      <c r="C611" s="2"/>
      <c r="D611" s="2"/>
      <c r="F611" s="1" t="s">
        <v>3162</v>
      </c>
      <c r="G611" s="1" t="s">
        <v>3158</v>
      </c>
      <c r="H611" s="1" t="s">
        <v>3217</v>
      </c>
      <c r="I611" s="1" t="s">
        <v>2402</v>
      </c>
      <c r="J611" s="1" t="s">
        <v>2403</v>
      </c>
      <c r="K611" s="18" t="s">
        <v>4372</v>
      </c>
      <c r="L611" s="1" t="s">
        <v>2404</v>
      </c>
      <c r="M611" s="1" t="s">
        <v>488</v>
      </c>
      <c r="N611" s="1" t="s">
        <v>296</v>
      </c>
      <c r="O611" s="1">
        <v>85205</v>
      </c>
      <c r="AA611" s="2"/>
      <c r="AB611" s="3"/>
      <c r="AC611" s="3"/>
      <c r="BA611" s="1">
        <f t="shared" si="47"/>
        <v>0</v>
      </c>
    </row>
    <row r="612" spans="1:68" s="1" customFormat="1" x14ac:dyDescent="0.25">
      <c r="B612" s="2"/>
      <c r="C612" s="2"/>
      <c r="D612" s="2"/>
      <c r="G612" s="1" t="s">
        <v>3158</v>
      </c>
      <c r="H612" s="1" t="s">
        <v>2405</v>
      </c>
      <c r="I612" s="1" t="s">
        <v>2406</v>
      </c>
      <c r="J612" s="1" t="s">
        <v>2407</v>
      </c>
      <c r="K612" s="18"/>
      <c r="L612" s="1" t="s">
        <v>2408</v>
      </c>
      <c r="M612" s="1" t="s">
        <v>488</v>
      </c>
      <c r="N612" s="1" t="s">
        <v>296</v>
      </c>
      <c r="O612" s="1">
        <v>85206</v>
      </c>
      <c r="Y612" s="2"/>
      <c r="Z612" s="3"/>
      <c r="BA612" s="1">
        <f t="shared" si="47"/>
        <v>0</v>
      </c>
    </row>
    <row r="613" spans="1:68" s="1" customFormat="1" x14ac:dyDescent="0.25">
      <c r="B613" s="2"/>
      <c r="C613" s="2"/>
      <c r="D613" s="2"/>
      <c r="G613" s="1" t="s">
        <v>3158</v>
      </c>
      <c r="H613" s="1" t="s">
        <v>3354</v>
      </c>
      <c r="I613" s="1" t="s">
        <v>3355</v>
      </c>
      <c r="J613" s="1" t="s">
        <v>3140</v>
      </c>
      <c r="K613" s="18" t="s">
        <v>3139</v>
      </c>
      <c r="L613" s="1" t="s">
        <v>3141</v>
      </c>
      <c r="M613" s="1" t="s">
        <v>488</v>
      </c>
      <c r="N613" s="1" t="s">
        <v>296</v>
      </c>
      <c r="O613" s="1">
        <v>85205</v>
      </c>
      <c r="P613" s="1" t="s">
        <v>4213</v>
      </c>
      <c r="Y613" s="1" t="s">
        <v>3196</v>
      </c>
      <c r="Z613" s="1" t="s">
        <v>3161</v>
      </c>
      <c r="AA613" s="2"/>
      <c r="AB613" s="3"/>
      <c r="AC613" s="3"/>
      <c r="AD613" s="1" t="s">
        <v>2564</v>
      </c>
      <c r="BA613" s="1">
        <f t="shared" si="47"/>
        <v>0</v>
      </c>
      <c r="BB613" s="1" t="s">
        <v>694</v>
      </c>
      <c r="BD613" s="1" t="s">
        <v>4712</v>
      </c>
      <c r="BE613" s="1" t="s">
        <v>4712</v>
      </c>
      <c r="BF613" s="1" t="s">
        <v>4712</v>
      </c>
      <c r="BG613" s="1" t="s">
        <v>4712</v>
      </c>
      <c r="BH613" s="1" t="s">
        <v>4712</v>
      </c>
      <c r="BJ613" s="1" t="s">
        <v>4670</v>
      </c>
      <c r="BK613" s="1" t="s">
        <v>4712</v>
      </c>
    </row>
    <row r="614" spans="1:68" s="1" customFormat="1" x14ac:dyDescent="0.25">
      <c r="B614" s="2"/>
      <c r="C614" s="2"/>
      <c r="D614" s="2"/>
      <c r="F614" s="1" t="s">
        <v>3162</v>
      </c>
      <c r="G614" s="1" t="s">
        <v>3158</v>
      </c>
      <c r="H614" s="1" t="s">
        <v>2409</v>
      </c>
      <c r="I614" s="1" t="s">
        <v>1055</v>
      </c>
      <c r="J614" s="1" t="s">
        <v>2410</v>
      </c>
      <c r="K614" s="18" t="s">
        <v>2411</v>
      </c>
      <c r="AA614" s="2" t="s">
        <v>2412</v>
      </c>
      <c r="AB614" s="3"/>
      <c r="AC614" s="3"/>
      <c r="BA614" s="1">
        <f t="shared" si="47"/>
        <v>0</v>
      </c>
    </row>
    <row r="615" spans="1:68" s="1" customFormat="1" x14ac:dyDescent="0.25">
      <c r="A615" s="6"/>
      <c r="B615" s="2"/>
      <c r="C615" s="2"/>
      <c r="D615" s="2"/>
      <c r="G615" s="1" t="s">
        <v>481</v>
      </c>
      <c r="H615" s="1" t="s">
        <v>4388</v>
      </c>
      <c r="I615" s="1" t="s">
        <v>48</v>
      </c>
      <c r="K615" s="18"/>
      <c r="AA615" s="2" t="s">
        <v>4389</v>
      </c>
      <c r="AB615" s="3"/>
      <c r="AC615" s="3"/>
      <c r="BA615" s="1">
        <f t="shared" si="47"/>
        <v>0</v>
      </c>
    </row>
    <row r="616" spans="1:68" s="1" customFormat="1" x14ac:dyDescent="0.25">
      <c r="B616" s="2"/>
      <c r="C616" s="2"/>
      <c r="D616" s="2"/>
      <c r="G616" s="1" t="s">
        <v>3158</v>
      </c>
      <c r="H616" s="1" t="s">
        <v>4621</v>
      </c>
      <c r="I616" s="1" t="s">
        <v>2690</v>
      </c>
      <c r="K616" s="18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1">
        <f t="shared" si="47"/>
        <v>0</v>
      </c>
      <c r="BB616" s="3"/>
    </row>
    <row r="617" spans="1:68" s="1" customFormat="1" x14ac:dyDescent="0.25">
      <c r="B617" s="2"/>
      <c r="C617" s="2"/>
      <c r="D617" s="2"/>
      <c r="G617" s="1" t="s">
        <v>3158</v>
      </c>
      <c r="H617" s="1" t="s">
        <v>503</v>
      </c>
      <c r="I617" s="1" t="s">
        <v>504</v>
      </c>
      <c r="J617" s="1" t="s">
        <v>506</v>
      </c>
      <c r="K617" s="18" t="s">
        <v>505</v>
      </c>
      <c r="L617" s="1" t="s">
        <v>508</v>
      </c>
      <c r="M617" s="1" t="s">
        <v>488</v>
      </c>
      <c r="N617" s="1" t="s">
        <v>296</v>
      </c>
      <c r="P617" s="1" t="s">
        <v>4213</v>
      </c>
      <c r="W617" s="1" t="s">
        <v>3196</v>
      </c>
      <c r="Z617" s="1" t="s">
        <v>3161</v>
      </c>
      <c r="AA617" s="2"/>
      <c r="AB617" s="3"/>
      <c r="AC617" s="3"/>
      <c r="AD617" s="1" t="s">
        <v>2564</v>
      </c>
      <c r="BA617" s="1">
        <f t="shared" si="47"/>
        <v>0</v>
      </c>
    </row>
    <row r="618" spans="1:68" s="1" customFormat="1" x14ac:dyDescent="0.25">
      <c r="B618" s="2"/>
      <c r="C618" s="2"/>
      <c r="D618" s="2"/>
      <c r="G618" s="1" t="s">
        <v>3158</v>
      </c>
      <c r="H618" s="1" t="s">
        <v>510</v>
      </c>
      <c r="I618" s="1" t="s">
        <v>428</v>
      </c>
      <c r="J618" s="1" t="s">
        <v>429</v>
      </c>
      <c r="K618" s="18"/>
      <c r="L618" s="1" t="s">
        <v>430</v>
      </c>
      <c r="M618" s="1" t="s">
        <v>5031</v>
      </c>
      <c r="N618" s="1" t="s">
        <v>296</v>
      </c>
      <c r="O618" s="1">
        <v>85178</v>
      </c>
      <c r="W618" s="1" t="s">
        <v>3196</v>
      </c>
      <c r="Z618" s="1" t="s">
        <v>509</v>
      </c>
      <c r="AA618" s="2"/>
      <c r="AB618" s="3"/>
      <c r="AC618" s="3"/>
      <c r="BA618" s="1">
        <f t="shared" si="47"/>
        <v>0</v>
      </c>
    </row>
    <row r="619" spans="1:68" s="1" customFormat="1" x14ac:dyDescent="0.25">
      <c r="A619" s="8"/>
      <c r="B619" s="2"/>
      <c r="C619" s="2"/>
      <c r="D619" s="2"/>
      <c r="E619" s="2"/>
      <c r="G619" s="1" t="s">
        <v>481</v>
      </c>
      <c r="H619" s="1" t="s">
        <v>556</v>
      </c>
      <c r="I619" s="1" t="s">
        <v>251</v>
      </c>
      <c r="K619" s="18"/>
      <c r="AA619" s="2"/>
      <c r="AB619" s="3"/>
      <c r="AC619" s="3"/>
      <c r="AN619" s="1" t="s">
        <v>3162</v>
      </c>
      <c r="AX619" s="1" t="s">
        <v>1447</v>
      </c>
      <c r="BA619" s="1">
        <f t="shared" si="47"/>
        <v>2</v>
      </c>
    </row>
    <row r="620" spans="1:68" s="1" customFormat="1" x14ac:dyDescent="0.25">
      <c r="A620" s="8"/>
      <c r="B620" s="2"/>
      <c r="C620" s="2"/>
      <c r="D620" s="2"/>
      <c r="E620" s="2"/>
      <c r="G620" s="1" t="s">
        <v>3158</v>
      </c>
      <c r="H620" s="1" t="s">
        <v>556</v>
      </c>
      <c r="I620" s="1" t="s">
        <v>3389</v>
      </c>
      <c r="K620" s="18"/>
      <c r="AA620" s="2"/>
      <c r="AB620" s="3"/>
      <c r="AC620" s="3"/>
      <c r="AN620" s="1" t="s">
        <v>3162</v>
      </c>
      <c r="AX620" s="1" t="s">
        <v>1447</v>
      </c>
      <c r="BA620" s="1">
        <f t="shared" si="47"/>
        <v>2</v>
      </c>
    </row>
    <row r="621" spans="1:68" s="1" customFormat="1" x14ac:dyDescent="0.25">
      <c r="B621" s="2"/>
      <c r="C621" s="2"/>
      <c r="D621" s="2"/>
      <c r="G621" s="1" t="s">
        <v>481</v>
      </c>
      <c r="H621" s="1" t="s">
        <v>2413</v>
      </c>
      <c r="I621" s="1" t="s">
        <v>2414</v>
      </c>
      <c r="J621" s="1" t="s">
        <v>2415</v>
      </c>
      <c r="K621" s="18" t="s">
        <v>2416</v>
      </c>
      <c r="M621" s="1" t="s">
        <v>488</v>
      </c>
      <c r="N621" s="1" t="s">
        <v>296</v>
      </c>
      <c r="P621" s="1" t="s">
        <v>4213</v>
      </c>
      <c r="AA621" s="2"/>
      <c r="AB621" s="3"/>
      <c r="AC621" s="3"/>
      <c r="AD621" s="1" t="s">
        <v>2388</v>
      </c>
      <c r="BA621" s="1">
        <f t="shared" si="47"/>
        <v>0</v>
      </c>
      <c r="BD621" s="1" t="s">
        <v>4712</v>
      </c>
      <c r="BE621" s="1" t="s">
        <v>4712</v>
      </c>
      <c r="BK621" s="1" t="s">
        <v>4712</v>
      </c>
      <c r="BL621" s="1" t="s">
        <v>4712</v>
      </c>
      <c r="BM621" s="1" t="s">
        <v>4712</v>
      </c>
      <c r="BP621" s="1" t="s">
        <v>4712</v>
      </c>
    </row>
    <row r="622" spans="1:68" s="1" customFormat="1" x14ac:dyDescent="0.25">
      <c r="A622" s="8"/>
      <c r="B622" s="2"/>
      <c r="C622" s="2"/>
      <c r="D622" s="2"/>
      <c r="E622" s="2"/>
      <c r="G622" s="1" t="s">
        <v>3158</v>
      </c>
      <c r="H622" s="1" t="s">
        <v>1367</v>
      </c>
      <c r="I622" s="1" t="s">
        <v>1368</v>
      </c>
      <c r="K622" s="18"/>
      <c r="AA622" s="2"/>
      <c r="AB622" s="3"/>
      <c r="AC622" s="3"/>
      <c r="AR622" s="1" t="s">
        <v>3162</v>
      </c>
      <c r="BA622" s="1">
        <f t="shared" si="47"/>
        <v>1</v>
      </c>
    </row>
    <row r="623" spans="1:68" s="1" customFormat="1" x14ac:dyDescent="0.25">
      <c r="A623" s="8"/>
      <c r="B623" s="2"/>
      <c r="C623" s="2"/>
      <c r="D623" s="2"/>
      <c r="E623" s="2"/>
      <c r="G623" s="1" t="s">
        <v>481</v>
      </c>
      <c r="H623" s="1" t="s">
        <v>1367</v>
      </c>
      <c r="I623" s="1" t="s">
        <v>2497</v>
      </c>
      <c r="K623" s="18"/>
      <c r="AA623" s="2"/>
      <c r="AB623" s="3"/>
      <c r="AC623" s="3"/>
      <c r="AR623" s="1" t="s">
        <v>3162</v>
      </c>
      <c r="BA623" s="1">
        <f t="shared" si="47"/>
        <v>1</v>
      </c>
    </row>
    <row r="624" spans="1:68" s="1" customFormat="1" x14ac:dyDescent="0.25">
      <c r="B624" s="2"/>
      <c r="C624" s="2"/>
      <c r="D624" s="2"/>
      <c r="G624" s="1" t="s">
        <v>481</v>
      </c>
      <c r="H624" s="1" t="s">
        <v>2417</v>
      </c>
      <c r="I624" s="1" t="s">
        <v>2418</v>
      </c>
      <c r="J624" s="1" t="s">
        <v>2419</v>
      </c>
      <c r="K624" s="18" t="s">
        <v>4171</v>
      </c>
      <c r="L624" s="1" t="s">
        <v>2420</v>
      </c>
      <c r="M624" s="1" t="s">
        <v>488</v>
      </c>
      <c r="N624" s="1" t="s">
        <v>296</v>
      </c>
      <c r="O624" s="1">
        <v>85051</v>
      </c>
      <c r="AA624" s="2"/>
      <c r="AB624" s="3"/>
      <c r="AC624" s="3"/>
      <c r="BA624" s="1">
        <f t="shared" si="47"/>
        <v>0</v>
      </c>
    </row>
    <row r="625" spans="1:53" s="1" customFormat="1" x14ac:dyDescent="0.25">
      <c r="B625" s="2"/>
      <c r="C625" s="2"/>
      <c r="D625" s="2"/>
      <c r="G625" s="1" t="s">
        <v>481</v>
      </c>
      <c r="H625" s="1" t="s">
        <v>2421</v>
      </c>
      <c r="I625" s="1" t="s">
        <v>2422</v>
      </c>
      <c r="J625" s="1" t="s">
        <v>2423</v>
      </c>
      <c r="K625" s="18"/>
      <c r="L625" s="1" t="s">
        <v>2424</v>
      </c>
      <c r="M625" s="1" t="s">
        <v>488</v>
      </c>
      <c r="N625" s="1" t="s">
        <v>296</v>
      </c>
      <c r="O625" s="1">
        <v>85207</v>
      </c>
      <c r="V625" s="1" t="s">
        <v>2425</v>
      </c>
      <c r="AA625" s="2"/>
      <c r="AB625" s="3"/>
      <c r="AC625" s="3"/>
      <c r="BA625" s="1">
        <f t="shared" si="47"/>
        <v>0</v>
      </c>
    </row>
    <row r="626" spans="1:53" s="1" customFormat="1" x14ac:dyDescent="0.25">
      <c r="A626" s="8"/>
      <c r="B626" s="2"/>
      <c r="C626" s="2"/>
      <c r="D626" s="2"/>
      <c r="E626" s="2"/>
      <c r="G626" s="1" t="s">
        <v>3158</v>
      </c>
      <c r="H626" s="1" t="s">
        <v>1500</v>
      </c>
      <c r="I626" s="1" t="s">
        <v>3917</v>
      </c>
      <c r="K626" s="18"/>
      <c r="AA626" s="2"/>
      <c r="AB626" s="3"/>
      <c r="AC626" s="3"/>
      <c r="AL626" s="1" t="s">
        <v>3162</v>
      </c>
      <c r="BA626" s="1">
        <f t="shared" si="47"/>
        <v>1</v>
      </c>
    </row>
    <row r="627" spans="1:53" s="1" customFormat="1" x14ac:dyDescent="0.25">
      <c r="A627" s="8"/>
      <c r="B627" s="2"/>
      <c r="C627" s="2"/>
      <c r="D627" s="2"/>
      <c r="E627" s="2"/>
      <c r="G627" s="1" t="s">
        <v>481</v>
      </c>
      <c r="H627" s="1" t="s">
        <v>1512</v>
      </c>
      <c r="I627" s="1" t="s">
        <v>5004</v>
      </c>
      <c r="K627" s="18"/>
      <c r="AA627" s="2"/>
      <c r="AB627" s="3"/>
      <c r="AC627" s="3"/>
      <c r="BA627" s="1">
        <f t="shared" si="47"/>
        <v>0</v>
      </c>
    </row>
    <row r="628" spans="1:53" s="1" customFormat="1" x14ac:dyDescent="0.25">
      <c r="A628" s="8"/>
      <c r="B628" s="2"/>
      <c r="C628" s="2"/>
      <c r="D628" s="2"/>
      <c r="E628" s="2"/>
      <c r="G628" s="1" t="s">
        <v>481</v>
      </c>
      <c r="H628" s="1" t="s">
        <v>3269</v>
      </c>
      <c r="I628" s="1" t="s">
        <v>4364</v>
      </c>
      <c r="K628" s="18"/>
      <c r="AA628" s="2"/>
      <c r="AB628" s="3"/>
      <c r="AC628" s="3"/>
      <c r="AE628" s="1" t="s">
        <v>3162</v>
      </c>
      <c r="BA628" s="1">
        <f t="shared" si="47"/>
        <v>1</v>
      </c>
    </row>
    <row r="629" spans="1:53" s="1" customFormat="1" x14ac:dyDescent="0.25">
      <c r="A629" s="8"/>
      <c r="B629" s="2"/>
      <c r="C629" s="2"/>
      <c r="D629" s="2"/>
      <c r="E629" s="2"/>
      <c r="G629" s="1" t="s">
        <v>3158</v>
      </c>
      <c r="H629" s="1" t="s">
        <v>3269</v>
      </c>
      <c r="I629" s="1" t="s">
        <v>2046</v>
      </c>
      <c r="K629" s="18"/>
      <c r="AA629" s="2"/>
      <c r="AB629" s="3"/>
      <c r="AC629" s="3"/>
      <c r="AE629" s="1" t="s">
        <v>3162</v>
      </c>
      <c r="BA629" s="1">
        <f t="shared" si="47"/>
        <v>1</v>
      </c>
    </row>
    <row r="630" spans="1:53" s="1" customFormat="1" x14ac:dyDescent="0.25">
      <c r="B630" s="2"/>
      <c r="C630" s="2"/>
      <c r="D630" s="2"/>
      <c r="G630" s="1" t="s">
        <v>3158</v>
      </c>
      <c r="H630" s="1" t="s">
        <v>2429</v>
      </c>
      <c r="I630" s="1" t="s">
        <v>2690</v>
      </c>
      <c r="J630" s="1" t="s">
        <v>1584</v>
      </c>
      <c r="K630" s="18" t="s">
        <v>1583</v>
      </c>
      <c r="P630" s="1" t="s">
        <v>4213</v>
      </c>
      <c r="AA630" s="2"/>
      <c r="AB630" s="3"/>
      <c r="AC630" s="3"/>
      <c r="AD630" s="1" t="s">
        <v>2564</v>
      </c>
      <c r="BA630" s="1">
        <f t="shared" si="47"/>
        <v>0</v>
      </c>
    </row>
    <row r="631" spans="1:53" s="1" customFormat="1" x14ac:dyDescent="0.25">
      <c r="B631" s="2"/>
      <c r="C631" s="2"/>
      <c r="D631" s="2"/>
      <c r="G631" s="1" t="s">
        <v>3158</v>
      </c>
      <c r="H631" s="1" t="s">
        <v>2432</v>
      </c>
      <c r="I631" s="1" t="s">
        <v>150</v>
      </c>
      <c r="J631" s="1" t="s">
        <v>151</v>
      </c>
      <c r="K631" s="18" t="s">
        <v>1146</v>
      </c>
      <c r="L631" s="1" t="s">
        <v>4975</v>
      </c>
      <c r="M631" s="1" t="s">
        <v>488</v>
      </c>
      <c r="N631" s="1" t="s">
        <v>296</v>
      </c>
      <c r="O631" s="1">
        <v>85213</v>
      </c>
      <c r="P631" s="1" t="s">
        <v>4213</v>
      </c>
      <c r="Y631" s="2"/>
      <c r="Z631" s="3"/>
      <c r="BA631" s="1">
        <f t="shared" si="47"/>
        <v>0</v>
      </c>
    </row>
    <row r="632" spans="1:53" s="1" customFormat="1" x14ac:dyDescent="0.25">
      <c r="B632" s="2"/>
      <c r="C632" s="2"/>
      <c r="D632" s="2"/>
      <c r="G632" s="1" t="s">
        <v>3158</v>
      </c>
      <c r="H632" s="1" t="s">
        <v>2432</v>
      </c>
      <c r="I632" s="1" t="s">
        <v>4403</v>
      </c>
      <c r="K632" s="18" t="s">
        <v>4404</v>
      </c>
      <c r="P632" s="1" t="s">
        <v>4213</v>
      </c>
      <c r="Y632" s="2"/>
      <c r="Z632" s="3"/>
      <c r="BA632" s="1">
        <f t="shared" si="47"/>
        <v>0</v>
      </c>
    </row>
    <row r="633" spans="1:53" s="1" customFormat="1" x14ac:dyDescent="0.25">
      <c r="B633" s="2"/>
      <c r="C633" s="2"/>
      <c r="D633" s="2"/>
      <c r="G633" s="1" t="s">
        <v>481</v>
      </c>
      <c r="H633" s="1" t="s">
        <v>1056</v>
      </c>
      <c r="I633" s="1" t="s">
        <v>4580</v>
      </c>
      <c r="J633" s="1" t="s">
        <v>2548</v>
      </c>
      <c r="K633" s="18" t="s">
        <v>837</v>
      </c>
      <c r="L633" s="1" t="s">
        <v>2940</v>
      </c>
      <c r="M633" s="1" t="s">
        <v>2550</v>
      </c>
      <c r="O633" s="1" t="s">
        <v>2551</v>
      </c>
      <c r="P633" s="1" t="s">
        <v>4213</v>
      </c>
      <c r="AA633" s="2"/>
      <c r="AB633" s="3"/>
      <c r="AC633" s="3"/>
      <c r="AD633" s="1" t="s">
        <v>2564</v>
      </c>
      <c r="BA633" s="1">
        <f t="shared" si="47"/>
        <v>0</v>
      </c>
    </row>
    <row r="634" spans="1:53" s="1" customFormat="1" x14ac:dyDescent="0.25">
      <c r="B634" s="2"/>
      <c r="C634" s="2"/>
      <c r="D634" s="2"/>
      <c r="G634" s="1" t="s">
        <v>3158</v>
      </c>
      <c r="H634" s="1" t="s">
        <v>1056</v>
      </c>
      <c r="I634" s="1" t="s">
        <v>1055</v>
      </c>
      <c r="J634" s="1" t="s">
        <v>2548</v>
      </c>
      <c r="K634" s="18" t="s">
        <v>837</v>
      </c>
      <c r="L634" s="1" t="s">
        <v>2940</v>
      </c>
      <c r="M634" s="1" t="s">
        <v>2550</v>
      </c>
      <c r="O634" s="1" t="s">
        <v>2551</v>
      </c>
      <c r="P634" s="1" t="s">
        <v>4712</v>
      </c>
      <c r="AA634" s="2"/>
      <c r="AB634" s="3"/>
      <c r="AC634" s="3"/>
      <c r="AD634" s="1" t="s">
        <v>2568</v>
      </c>
      <c r="BA634" s="1">
        <f t="shared" si="47"/>
        <v>0</v>
      </c>
    </row>
    <row r="635" spans="1:53" s="1" customFormat="1" x14ac:dyDescent="0.25">
      <c r="B635" s="2"/>
      <c r="C635" s="2"/>
      <c r="D635" s="2"/>
      <c r="G635" s="1" t="s">
        <v>3158</v>
      </c>
      <c r="H635" s="1" t="s">
        <v>2433</v>
      </c>
      <c r="I635" s="1" t="s">
        <v>449</v>
      </c>
      <c r="K635" s="18" t="s">
        <v>2435</v>
      </c>
      <c r="L635" s="1" t="s">
        <v>2434</v>
      </c>
      <c r="M635" s="1" t="s">
        <v>924</v>
      </c>
      <c r="N635" s="1" t="s">
        <v>296</v>
      </c>
      <c r="O635" s="1">
        <v>85257</v>
      </c>
      <c r="P635" s="1" t="s">
        <v>4712</v>
      </c>
      <c r="AA635" s="2" t="s">
        <v>2436</v>
      </c>
      <c r="AB635" s="3"/>
      <c r="AC635" s="3"/>
      <c r="AD635" s="1" t="s">
        <v>2568</v>
      </c>
      <c r="BA635" s="1">
        <f t="shared" si="47"/>
        <v>0</v>
      </c>
    </row>
    <row r="636" spans="1:53" s="1" customFormat="1" x14ac:dyDescent="0.25">
      <c r="B636" s="2"/>
      <c r="C636" s="2"/>
      <c r="D636" s="2"/>
      <c r="G636" s="1" t="s">
        <v>481</v>
      </c>
      <c r="H636" s="1" t="s">
        <v>2433</v>
      </c>
      <c r="I636" s="1" t="s">
        <v>3178</v>
      </c>
      <c r="K636" s="18"/>
      <c r="AA636" s="2"/>
      <c r="AB636" s="3"/>
      <c r="AC636" s="3"/>
      <c r="AD636" s="1" t="s">
        <v>2564</v>
      </c>
      <c r="BA636" s="1">
        <f t="shared" si="47"/>
        <v>0</v>
      </c>
    </row>
    <row r="637" spans="1:53" s="1" customFormat="1" x14ac:dyDescent="0.25">
      <c r="B637" s="2"/>
      <c r="C637" s="2"/>
      <c r="D637" s="2"/>
      <c r="G637" s="1" t="s">
        <v>481</v>
      </c>
      <c r="H637" s="1" t="s">
        <v>2437</v>
      </c>
      <c r="I637" s="1" t="s">
        <v>2438</v>
      </c>
      <c r="K637" s="18" t="s">
        <v>2439</v>
      </c>
      <c r="P637" s="1" t="s">
        <v>4213</v>
      </c>
      <c r="Q637" s="1" t="s">
        <v>4712</v>
      </c>
      <c r="AA637" s="2"/>
      <c r="AB637" s="3"/>
      <c r="AC637" s="3"/>
      <c r="BA637" s="1">
        <f t="shared" si="47"/>
        <v>0</v>
      </c>
    </row>
    <row r="638" spans="1:53" s="1" customFormat="1" x14ac:dyDescent="0.25">
      <c r="B638" s="2"/>
      <c r="C638" s="2"/>
      <c r="D638" s="2"/>
      <c r="G638" s="1" t="s">
        <v>3158</v>
      </c>
      <c r="H638" s="1" t="s">
        <v>2437</v>
      </c>
      <c r="I638" s="1" t="s">
        <v>2440</v>
      </c>
      <c r="K638" s="18" t="s">
        <v>2439</v>
      </c>
      <c r="P638" s="1" t="s">
        <v>4712</v>
      </c>
      <c r="AA638" s="2"/>
      <c r="AB638" s="3"/>
      <c r="AC638" s="3"/>
      <c r="BA638" s="1">
        <f t="shared" si="47"/>
        <v>0</v>
      </c>
    </row>
    <row r="639" spans="1:53" s="1" customFormat="1" x14ac:dyDescent="0.25">
      <c r="A639" s="6"/>
      <c r="B639" s="2"/>
      <c r="C639" s="2"/>
      <c r="D639" s="2"/>
      <c r="F639" s="1" t="s">
        <v>3162</v>
      </c>
      <c r="G639" s="1" t="s">
        <v>481</v>
      </c>
      <c r="H639" s="1" t="s">
        <v>2316</v>
      </c>
      <c r="I639" s="1" t="s">
        <v>2317</v>
      </c>
      <c r="K639" s="18" t="s">
        <v>567</v>
      </c>
      <c r="P639" s="1" t="s">
        <v>4213</v>
      </c>
      <c r="AA639" s="2"/>
      <c r="AB639" s="3"/>
      <c r="AC639" s="3"/>
      <c r="AD639" s="1" t="s">
        <v>2564</v>
      </c>
      <c r="BA639" s="1">
        <f t="shared" si="47"/>
        <v>0</v>
      </c>
    </row>
    <row r="640" spans="1:53" s="1" customFormat="1" x14ac:dyDescent="0.25">
      <c r="A640" s="6"/>
      <c r="B640" s="2"/>
      <c r="C640" s="2"/>
      <c r="D640" s="2"/>
      <c r="G640" s="1" t="s">
        <v>481</v>
      </c>
      <c r="H640" s="1" t="s">
        <v>5083</v>
      </c>
      <c r="I640" s="1" t="s">
        <v>2418</v>
      </c>
      <c r="J640" s="1" t="s">
        <v>5084</v>
      </c>
      <c r="K640" s="18" t="s">
        <v>5085</v>
      </c>
      <c r="L640" s="1" t="s">
        <v>5086</v>
      </c>
      <c r="M640" s="1" t="s">
        <v>924</v>
      </c>
      <c r="N640" s="1" t="s">
        <v>296</v>
      </c>
      <c r="O640" s="1">
        <v>85257</v>
      </c>
      <c r="W640" s="2"/>
      <c r="X640" s="3"/>
      <c r="BA640" s="1">
        <f t="shared" si="47"/>
        <v>0</v>
      </c>
    </row>
    <row r="641" spans="1:53" s="1" customFormat="1" x14ac:dyDescent="0.25">
      <c r="A641" s="6"/>
      <c r="B641" s="2"/>
      <c r="C641" s="2"/>
      <c r="D641" s="2"/>
      <c r="G641" s="1" t="s">
        <v>481</v>
      </c>
      <c r="H641" s="1" t="s">
        <v>4393</v>
      </c>
      <c r="I641" s="1" t="s">
        <v>445</v>
      </c>
      <c r="K641" s="18"/>
      <c r="AA641" s="2"/>
      <c r="AB641" s="3"/>
      <c r="AC641" s="3"/>
      <c r="BA641" s="1">
        <f t="shared" si="47"/>
        <v>0</v>
      </c>
    </row>
    <row r="642" spans="1:53" s="1" customFormat="1" x14ac:dyDescent="0.25">
      <c r="A642" s="6"/>
      <c r="B642" s="2"/>
      <c r="C642" s="2"/>
      <c r="D642" s="2"/>
      <c r="G642" s="1" t="s">
        <v>3158</v>
      </c>
      <c r="H642" s="1" t="s">
        <v>4393</v>
      </c>
      <c r="I642" s="1" t="s">
        <v>4727</v>
      </c>
      <c r="K642" s="18"/>
      <c r="AA642" s="2"/>
      <c r="AB642" s="3"/>
      <c r="AC642" s="3"/>
      <c r="BA642" s="1">
        <f t="shared" si="47"/>
        <v>0</v>
      </c>
    </row>
    <row r="643" spans="1:53" s="1" customFormat="1" x14ac:dyDescent="0.25">
      <c r="A643" s="6"/>
      <c r="B643" s="2"/>
      <c r="C643" s="2"/>
      <c r="D643" s="2"/>
      <c r="E643" s="2"/>
      <c r="G643" s="1" t="s">
        <v>3158</v>
      </c>
      <c r="H643" s="1" t="s">
        <v>3827</v>
      </c>
      <c r="I643" s="1" t="s">
        <v>1126</v>
      </c>
      <c r="K643" s="18"/>
      <c r="AA643" s="2"/>
      <c r="AB643" s="3"/>
      <c r="AC643" s="3"/>
      <c r="BA643" s="1">
        <f t="shared" si="47"/>
        <v>0</v>
      </c>
    </row>
    <row r="644" spans="1:53" s="1" customFormat="1" x14ac:dyDescent="0.25">
      <c r="B644" s="2"/>
      <c r="C644" s="2"/>
      <c r="D644" s="2"/>
      <c r="G644" s="1" t="s">
        <v>3158</v>
      </c>
      <c r="H644" s="1" t="s">
        <v>2318</v>
      </c>
      <c r="I644" s="1" t="s">
        <v>436</v>
      </c>
      <c r="K644" s="18" t="s">
        <v>2319</v>
      </c>
      <c r="P644" s="1" t="s">
        <v>4213</v>
      </c>
      <c r="AA644" s="2"/>
      <c r="AB644" s="3"/>
      <c r="AC644" s="3"/>
      <c r="AD644" s="1" t="s">
        <v>2564</v>
      </c>
      <c r="BA644" s="1">
        <f t="shared" si="47"/>
        <v>0</v>
      </c>
    </row>
    <row r="645" spans="1:53" s="1" customFormat="1" x14ac:dyDescent="0.25">
      <c r="A645" s="8"/>
      <c r="B645" s="2"/>
      <c r="C645" s="2"/>
      <c r="D645" s="2"/>
      <c r="E645" s="2"/>
      <c r="G645" s="1" t="s">
        <v>3158</v>
      </c>
      <c r="H645" s="1" t="s">
        <v>2318</v>
      </c>
      <c r="I645" s="1" t="s">
        <v>1410</v>
      </c>
      <c r="K645" s="18"/>
      <c r="AA645" s="2"/>
      <c r="AB645" s="3"/>
      <c r="AC645" s="3"/>
      <c r="AS645" s="1" t="s">
        <v>3162</v>
      </c>
      <c r="AT645" s="1" t="s">
        <v>3162</v>
      </c>
      <c r="AU645" s="1" t="s">
        <v>3162</v>
      </c>
      <c r="BA645" s="1">
        <f t="shared" si="47"/>
        <v>3</v>
      </c>
    </row>
    <row r="646" spans="1:53" s="1" customFormat="1" x14ac:dyDescent="0.25">
      <c r="B646" s="2"/>
      <c r="C646" s="2"/>
      <c r="D646" s="2"/>
      <c r="G646" s="1" t="s">
        <v>3158</v>
      </c>
      <c r="H646" s="1" t="s">
        <v>2320</v>
      </c>
      <c r="I646" s="1" t="s">
        <v>2321</v>
      </c>
      <c r="K646" s="18" t="s">
        <v>2322</v>
      </c>
      <c r="P646" s="1" t="s">
        <v>4213</v>
      </c>
      <c r="AA646" s="2"/>
      <c r="AB646" s="3"/>
      <c r="AC646" s="3"/>
      <c r="AD646" s="1" t="s">
        <v>2388</v>
      </c>
      <c r="BA646" s="1">
        <f t="shared" si="47"/>
        <v>0</v>
      </c>
    </row>
    <row r="647" spans="1:53" s="1" customFormat="1" x14ac:dyDescent="0.25">
      <c r="B647" s="2"/>
      <c r="C647" s="2"/>
      <c r="D647" s="2"/>
      <c r="G647" s="1" t="s">
        <v>3158</v>
      </c>
      <c r="H647" s="1" t="s">
        <v>2323</v>
      </c>
      <c r="I647" s="1" t="s">
        <v>4295</v>
      </c>
      <c r="J647" s="1" t="s">
        <v>2769</v>
      </c>
      <c r="K647" s="18" t="s">
        <v>4172</v>
      </c>
      <c r="L647" s="1" t="s">
        <v>1556</v>
      </c>
      <c r="M647" s="1" t="s">
        <v>488</v>
      </c>
      <c r="N647" s="1" t="s">
        <v>296</v>
      </c>
      <c r="O647" s="1">
        <v>85209</v>
      </c>
      <c r="AA647" s="2"/>
      <c r="AB647" s="3"/>
      <c r="AC647" s="3"/>
      <c r="BA647" s="1">
        <f t="shared" si="47"/>
        <v>0</v>
      </c>
    </row>
    <row r="648" spans="1:53" s="1" customFormat="1" x14ac:dyDescent="0.25">
      <c r="B648" s="2"/>
      <c r="C648" s="2"/>
      <c r="D648" s="2"/>
      <c r="G648" s="1" t="s">
        <v>481</v>
      </c>
      <c r="H648" s="1" t="s">
        <v>2323</v>
      </c>
      <c r="I648" s="1" t="s">
        <v>3178</v>
      </c>
      <c r="J648" s="1" t="s">
        <v>2769</v>
      </c>
      <c r="K648" s="18" t="s">
        <v>4172</v>
      </c>
      <c r="L648" s="1" t="s">
        <v>1556</v>
      </c>
      <c r="M648" s="1" t="s">
        <v>488</v>
      </c>
      <c r="N648" s="1" t="s">
        <v>296</v>
      </c>
      <c r="O648" s="1">
        <v>85209</v>
      </c>
      <c r="AA648" s="2"/>
      <c r="AB648" s="3"/>
      <c r="AC648" s="3"/>
      <c r="BA648" s="1">
        <f t="shared" si="47"/>
        <v>0</v>
      </c>
    </row>
    <row r="649" spans="1:53" s="1" customFormat="1" x14ac:dyDescent="0.25">
      <c r="B649" s="2"/>
      <c r="C649" s="2"/>
      <c r="D649" s="2"/>
      <c r="F649" s="1" t="s">
        <v>3161</v>
      </c>
      <c r="G649" s="1" t="s">
        <v>481</v>
      </c>
      <c r="H649" s="1" t="s">
        <v>2324</v>
      </c>
      <c r="I649" s="1" t="s">
        <v>1302</v>
      </c>
      <c r="J649" s="1" t="s">
        <v>1843</v>
      </c>
      <c r="K649" s="18" t="s">
        <v>1332</v>
      </c>
      <c r="L649" s="1" t="s">
        <v>1331</v>
      </c>
      <c r="M649" s="1" t="s">
        <v>2159</v>
      </c>
      <c r="N649" s="1" t="s">
        <v>296</v>
      </c>
      <c r="O649" s="1">
        <v>85013</v>
      </c>
      <c r="P649" s="1" t="s">
        <v>3161</v>
      </c>
      <c r="Y649" s="1" t="s">
        <v>3189</v>
      </c>
      <c r="AA649" s="2"/>
      <c r="AB649" s="3"/>
      <c r="AC649" s="3"/>
      <c r="AD649" s="1" t="s">
        <v>2564</v>
      </c>
      <c r="BA649" s="1">
        <f t="shared" si="47"/>
        <v>0</v>
      </c>
    </row>
    <row r="650" spans="1:53" s="1" customFormat="1" x14ac:dyDescent="0.25">
      <c r="A650" s="8"/>
      <c r="B650" s="2"/>
      <c r="C650" s="2"/>
      <c r="D650" s="2"/>
      <c r="E650" s="2"/>
      <c r="G650" s="1" t="s">
        <v>481</v>
      </c>
      <c r="H650" s="1" t="s">
        <v>1396</v>
      </c>
      <c r="I650" s="1" t="s">
        <v>1397</v>
      </c>
      <c r="K650" s="18"/>
      <c r="AA650" s="2"/>
      <c r="AB650" s="3"/>
      <c r="AC650" s="3"/>
      <c r="AS650" s="1" t="s">
        <v>3162</v>
      </c>
      <c r="BA650" s="1">
        <f t="shared" ref="BA650:BA712" si="48">COUNTA(AE650:AZ650)</f>
        <v>1</v>
      </c>
    </row>
    <row r="651" spans="1:53" s="1" customFormat="1" x14ac:dyDescent="0.25">
      <c r="A651" s="8"/>
      <c r="B651" s="2"/>
      <c r="C651" s="2"/>
      <c r="D651" s="2"/>
      <c r="E651" s="2"/>
      <c r="G651" s="1" t="s">
        <v>481</v>
      </c>
      <c r="H651" s="1" t="s">
        <v>1359</v>
      </c>
      <c r="I651" s="1" t="s">
        <v>4714</v>
      </c>
      <c r="K651" s="18"/>
      <c r="AA651" s="2"/>
      <c r="AB651" s="3"/>
      <c r="AC651" s="3"/>
      <c r="AR651" s="1" t="s">
        <v>3158</v>
      </c>
      <c r="BA651" s="1">
        <f t="shared" si="48"/>
        <v>1</v>
      </c>
    </row>
    <row r="652" spans="1:53" s="1" customFormat="1" x14ac:dyDescent="0.25">
      <c r="A652" s="8"/>
      <c r="B652" s="2"/>
      <c r="C652" s="2"/>
      <c r="D652" s="2"/>
      <c r="E652" s="2"/>
      <c r="G652" s="1" t="s">
        <v>3158</v>
      </c>
      <c r="H652" s="1" t="s">
        <v>1516</v>
      </c>
      <c r="I652" s="1" t="s">
        <v>3307</v>
      </c>
      <c r="K652" s="18"/>
      <c r="AA652" s="2"/>
      <c r="AB652" s="3"/>
      <c r="AC652" s="3"/>
      <c r="AM652" s="1" t="s">
        <v>1492</v>
      </c>
      <c r="BA652" s="1">
        <f t="shared" si="48"/>
        <v>1</v>
      </c>
    </row>
    <row r="653" spans="1:53" s="1" customFormat="1" x14ac:dyDescent="0.25">
      <c r="A653" s="8"/>
      <c r="B653" s="2"/>
      <c r="C653" s="2"/>
      <c r="D653" s="2"/>
      <c r="E653" s="2"/>
      <c r="G653" s="1" t="s">
        <v>481</v>
      </c>
      <c r="H653" s="1" t="s">
        <v>1516</v>
      </c>
      <c r="I653" s="1" t="s">
        <v>1518</v>
      </c>
      <c r="K653" s="18"/>
      <c r="AA653" s="2"/>
      <c r="AB653" s="3"/>
      <c r="AC653" s="3"/>
      <c r="AM653" s="1" t="s">
        <v>1492</v>
      </c>
      <c r="BA653" s="1">
        <f t="shared" si="48"/>
        <v>1</v>
      </c>
    </row>
    <row r="654" spans="1:53" s="1" customFormat="1" x14ac:dyDescent="0.25">
      <c r="A654" s="8"/>
      <c r="B654" s="2"/>
      <c r="C654" s="2"/>
      <c r="D654" s="2"/>
      <c r="E654" s="2"/>
      <c r="G654" s="1" t="s">
        <v>3158</v>
      </c>
      <c r="H654" s="1" t="s">
        <v>1516</v>
      </c>
      <c r="I654" s="1" t="s">
        <v>1517</v>
      </c>
      <c r="K654" s="18"/>
      <c r="AA654" s="2"/>
      <c r="AB654" s="3"/>
      <c r="AC654" s="3"/>
      <c r="AM654" s="1" t="s">
        <v>1492</v>
      </c>
      <c r="BA654" s="1">
        <f t="shared" si="48"/>
        <v>1</v>
      </c>
    </row>
    <row r="655" spans="1:53" s="1" customFormat="1" x14ac:dyDescent="0.25">
      <c r="A655" s="8"/>
      <c r="B655" s="2"/>
      <c r="C655" s="2"/>
      <c r="D655" s="2"/>
      <c r="E655" s="2"/>
      <c r="G655" s="1" t="s">
        <v>3158</v>
      </c>
      <c r="H655" s="1" t="s">
        <v>1488</v>
      </c>
      <c r="I655" s="1" t="s">
        <v>1748</v>
      </c>
      <c r="K655" s="18"/>
      <c r="AA655" s="2"/>
      <c r="AB655" s="3"/>
      <c r="AC655" s="3"/>
      <c r="AK655" s="1" t="s">
        <v>3162</v>
      </c>
      <c r="BA655" s="1">
        <f t="shared" si="48"/>
        <v>1</v>
      </c>
    </row>
    <row r="656" spans="1:53" s="1" customFormat="1" x14ac:dyDescent="0.25">
      <c r="A656" s="8"/>
      <c r="B656" s="2"/>
      <c r="C656" s="2"/>
      <c r="D656" s="2"/>
      <c r="E656" s="2"/>
      <c r="G656" s="1" t="s">
        <v>3158</v>
      </c>
      <c r="H656" s="1" t="s">
        <v>2669</v>
      </c>
      <c r="I656" s="1" t="s">
        <v>1171</v>
      </c>
      <c r="K656" s="18"/>
      <c r="AA656" s="2"/>
      <c r="AB656" s="3"/>
      <c r="AC656" s="3"/>
      <c r="AJ656" s="1" t="s">
        <v>3162</v>
      </c>
      <c r="BA656" s="1">
        <f t="shared" si="48"/>
        <v>1</v>
      </c>
    </row>
    <row r="657" spans="1:65" s="1" customFormat="1" x14ac:dyDescent="0.25">
      <c r="B657" s="2"/>
      <c r="C657" s="2"/>
      <c r="D657" s="2"/>
      <c r="F657" s="1" t="s">
        <v>3161</v>
      </c>
      <c r="G657" s="1" t="s">
        <v>3158</v>
      </c>
      <c r="H657" s="1" t="s">
        <v>1333</v>
      </c>
      <c r="I657" s="1" t="s">
        <v>1334</v>
      </c>
      <c r="K657" s="18" t="s">
        <v>2560</v>
      </c>
      <c r="P657" s="1" t="s">
        <v>4712</v>
      </c>
      <c r="Y657" s="1" t="s">
        <v>3196</v>
      </c>
      <c r="Z657" s="1" t="s">
        <v>3161</v>
      </c>
      <c r="AA657" s="2"/>
      <c r="AB657" s="3"/>
      <c r="AC657" s="3"/>
      <c r="AD657" s="1" t="s">
        <v>2388</v>
      </c>
      <c r="BA657" s="1">
        <f t="shared" si="48"/>
        <v>0</v>
      </c>
    </row>
    <row r="658" spans="1:65" s="1" customFormat="1" x14ac:dyDescent="0.25">
      <c r="B658" s="2"/>
      <c r="C658" s="2"/>
      <c r="D658" s="2"/>
      <c r="F658" s="1" t="s">
        <v>3161</v>
      </c>
      <c r="G658" s="1" t="s">
        <v>481</v>
      </c>
      <c r="H658" s="1" t="s">
        <v>1333</v>
      </c>
      <c r="I658" s="1" t="s">
        <v>4714</v>
      </c>
      <c r="K658" s="18" t="s">
        <v>2560</v>
      </c>
      <c r="P658" s="1" t="s">
        <v>4213</v>
      </c>
      <c r="Y658" s="1" t="s">
        <v>3196</v>
      </c>
      <c r="Z658" s="1" t="s">
        <v>3161</v>
      </c>
      <c r="AA658" s="2"/>
      <c r="AB658" s="3"/>
      <c r="AC658" s="3"/>
      <c r="AD658" s="1" t="s">
        <v>2392</v>
      </c>
      <c r="BA658" s="1">
        <f t="shared" si="48"/>
        <v>0</v>
      </c>
    </row>
    <row r="659" spans="1:65" s="1" customFormat="1" x14ac:dyDescent="0.25">
      <c r="A659" s="8"/>
      <c r="B659" s="2"/>
      <c r="C659" s="2"/>
      <c r="D659" s="2"/>
      <c r="E659" s="2"/>
      <c r="G659" s="1" t="s">
        <v>481</v>
      </c>
      <c r="H659" s="1" t="s">
        <v>2024</v>
      </c>
      <c r="I659" s="1" t="s">
        <v>4309</v>
      </c>
      <c r="K659" s="18"/>
      <c r="AA659" s="2"/>
      <c r="AB659" s="3"/>
      <c r="AC659" s="3"/>
      <c r="AP659" s="1" t="s">
        <v>3162</v>
      </c>
      <c r="BA659" s="1">
        <f t="shared" si="48"/>
        <v>1</v>
      </c>
    </row>
    <row r="660" spans="1:65" s="1" customFormat="1" x14ac:dyDescent="0.25">
      <c r="A660" s="8"/>
      <c r="B660" s="2"/>
      <c r="C660" s="2"/>
      <c r="D660" s="2"/>
      <c r="E660" s="2"/>
      <c r="G660" s="1" t="s">
        <v>3158</v>
      </c>
      <c r="H660" s="1" t="s">
        <v>2024</v>
      </c>
      <c r="I660" s="1" t="s">
        <v>901</v>
      </c>
      <c r="K660" s="18"/>
      <c r="AA660" s="2"/>
      <c r="AB660" s="3"/>
      <c r="AC660" s="3"/>
      <c r="AP660" s="1" t="s">
        <v>3162</v>
      </c>
      <c r="BA660" s="1">
        <f t="shared" si="48"/>
        <v>1</v>
      </c>
    </row>
    <row r="661" spans="1:65" s="1" customFormat="1" x14ac:dyDescent="0.25">
      <c r="B661" s="2"/>
      <c r="C661" s="2"/>
      <c r="D661" s="2"/>
      <c r="E661" s="2"/>
      <c r="G661" s="1" t="s">
        <v>3158</v>
      </c>
      <c r="H661" s="1" t="s">
        <v>2194</v>
      </c>
      <c r="I661" s="1" t="s">
        <v>1666</v>
      </c>
      <c r="J661" s="1" t="s">
        <v>2195</v>
      </c>
      <c r="K661" s="18" t="s">
        <v>2196</v>
      </c>
      <c r="L661" s="1" t="s">
        <v>2197</v>
      </c>
      <c r="M661" s="1" t="s">
        <v>2198</v>
      </c>
      <c r="N661" s="1" t="s">
        <v>296</v>
      </c>
      <c r="O661" s="1">
        <v>85247</v>
      </c>
      <c r="P661" s="1" t="s">
        <v>4213</v>
      </c>
      <c r="AA661" s="2"/>
      <c r="AB661" s="3"/>
      <c r="AC661" s="3"/>
      <c r="AD661" s="1" t="s">
        <v>2564</v>
      </c>
      <c r="BA661" s="1">
        <f t="shared" si="48"/>
        <v>0</v>
      </c>
    </row>
    <row r="662" spans="1:65" s="1" customFormat="1" x14ac:dyDescent="0.25">
      <c r="B662" s="2"/>
      <c r="C662" s="2"/>
      <c r="D662" s="2"/>
      <c r="G662" s="1" t="s">
        <v>3158</v>
      </c>
      <c r="H662" s="1" t="s">
        <v>1335</v>
      </c>
      <c r="I662" s="1" t="s">
        <v>2406</v>
      </c>
      <c r="K662" s="18" t="s">
        <v>4173</v>
      </c>
      <c r="Y662" s="1" t="s">
        <v>3189</v>
      </c>
      <c r="AA662" s="2" t="s">
        <v>3073</v>
      </c>
      <c r="AB662" s="3"/>
      <c r="AC662" s="3"/>
      <c r="BA662" s="1">
        <f t="shared" si="48"/>
        <v>0</v>
      </c>
    </row>
    <row r="663" spans="1:65" s="1" customFormat="1" x14ac:dyDescent="0.25">
      <c r="B663" s="2"/>
      <c r="C663" s="2"/>
      <c r="D663" s="2"/>
      <c r="F663" s="1" t="s">
        <v>3162</v>
      </c>
      <c r="G663" s="1" t="s">
        <v>3158</v>
      </c>
      <c r="H663" s="1" t="s">
        <v>448</v>
      </c>
      <c r="I663" s="1" t="s">
        <v>449</v>
      </c>
      <c r="J663" s="1" t="s">
        <v>2583</v>
      </c>
      <c r="K663" s="18" t="s">
        <v>450</v>
      </c>
      <c r="L663" s="1" t="s">
        <v>2584</v>
      </c>
      <c r="M663" s="1" t="s">
        <v>488</v>
      </c>
      <c r="N663" s="1" t="s">
        <v>296</v>
      </c>
      <c r="O663" s="1">
        <v>85215</v>
      </c>
      <c r="P663" s="1" t="s">
        <v>4213</v>
      </c>
      <c r="R663" s="1">
        <v>1</v>
      </c>
      <c r="S663" s="1" t="s">
        <v>3357</v>
      </c>
      <c r="T663" s="1">
        <v>1</v>
      </c>
      <c r="X663" s="1" t="s">
        <v>2585</v>
      </c>
      <c r="Y663" s="1" t="s">
        <v>3175</v>
      </c>
      <c r="Z663" s="1" t="s">
        <v>3161</v>
      </c>
      <c r="AA663" s="2" t="s">
        <v>2704</v>
      </c>
      <c r="AB663" s="3" t="s">
        <v>3161</v>
      </c>
      <c r="AC663" s="3"/>
      <c r="AD663" s="1" t="s">
        <v>2564</v>
      </c>
      <c r="AK663" s="1" t="s">
        <v>3162</v>
      </c>
      <c r="AN663" s="1" t="s">
        <v>481</v>
      </c>
      <c r="AO663" s="1" t="s">
        <v>481</v>
      </c>
      <c r="BA663" s="1">
        <f t="shared" si="48"/>
        <v>3</v>
      </c>
      <c r="BD663" s="1" t="s">
        <v>4712</v>
      </c>
      <c r="BE663" s="1" t="s">
        <v>4712</v>
      </c>
      <c r="BK663" s="1" t="s">
        <v>4712</v>
      </c>
      <c r="BL663" s="1" t="s">
        <v>4712</v>
      </c>
      <c r="BM663" s="1" t="s">
        <v>4712</v>
      </c>
    </row>
    <row r="664" spans="1:65" s="1" customFormat="1" x14ac:dyDescent="0.25">
      <c r="B664" s="2"/>
      <c r="C664" s="2"/>
      <c r="D664" s="2"/>
      <c r="E664" s="2"/>
      <c r="G664" s="1" t="s">
        <v>481</v>
      </c>
      <c r="H664" s="1" t="s">
        <v>1284</v>
      </c>
      <c r="I664" s="1" t="s">
        <v>1554</v>
      </c>
      <c r="K664" s="18" t="s">
        <v>797</v>
      </c>
      <c r="P664" s="1" t="s">
        <v>4712</v>
      </c>
      <c r="AA664" s="2"/>
      <c r="AB664" s="3"/>
      <c r="AC664" s="3"/>
      <c r="BA664" s="1">
        <f t="shared" si="48"/>
        <v>0</v>
      </c>
    </row>
    <row r="665" spans="1:65" s="1" customFormat="1" x14ac:dyDescent="0.25">
      <c r="B665" s="2"/>
      <c r="C665" s="2"/>
      <c r="D665" s="2"/>
      <c r="E665" s="2"/>
      <c r="G665" s="1" t="s">
        <v>3158</v>
      </c>
      <c r="H665" s="1" t="s">
        <v>1284</v>
      </c>
      <c r="I665" s="1" t="s">
        <v>4578</v>
      </c>
      <c r="K665" s="18" t="s">
        <v>797</v>
      </c>
      <c r="P665" s="1" t="s">
        <v>4213</v>
      </c>
      <c r="AA665" s="2"/>
      <c r="AB665" s="3"/>
      <c r="AC665" s="3"/>
      <c r="BA665" s="1">
        <f t="shared" si="48"/>
        <v>0</v>
      </c>
    </row>
    <row r="666" spans="1:65" s="1" customFormat="1" x14ac:dyDescent="0.25">
      <c r="B666" s="2"/>
      <c r="C666" s="2"/>
      <c r="D666" s="2"/>
      <c r="G666" s="1" t="s">
        <v>481</v>
      </c>
      <c r="H666" s="1" t="s">
        <v>1340</v>
      </c>
      <c r="I666" s="1" t="s">
        <v>1341</v>
      </c>
      <c r="J666" s="1" t="s">
        <v>1342</v>
      </c>
      <c r="K666" s="18" t="s">
        <v>486</v>
      </c>
      <c r="L666" s="1" t="s">
        <v>4296</v>
      </c>
      <c r="M666" s="1" t="s">
        <v>488</v>
      </c>
      <c r="N666" s="1" t="s">
        <v>296</v>
      </c>
      <c r="O666" s="1">
        <v>85205</v>
      </c>
      <c r="Y666" s="2"/>
      <c r="Z666" s="3"/>
      <c r="BA666" s="1">
        <f t="shared" si="48"/>
        <v>0</v>
      </c>
    </row>
    <row r="667" spans="1:65" s="1" customFormat="1" x14ac:dyDescent="0.25">
      <c r="B667" s="2"/>
      <c r="C667" s="2"/>
      <c r="D667" s="2"/>
      <c r="G667" s="1" t="s">
        <v>481</v>
      </c>
      <c r="H667" s="1" t="s">
        <v>1343</v>
      </c>
      <c r="I667" s="1" t="s">
        <v>1344</v>
      </c>
      <c r="K667" s="18"/>
      <c r="W667" s="1" t="s">
        <v>297</v>
      </c>
      <c r="Y667" s="2"/>
      <c r="Z667" s="3"/>
      <c r="BA667" s="1">
        <f t="shared" si="48"/>
        <v>0</v>
      </c>
    </row>
    <row r="668" spans="1:65" s="1" customFormat="1" x14ac:dyDescent="0.25">
      <c r="B668" s="2"/>
      <c r="C668" s="2"/>
      <c r="D668" s="2"/>
      <c r="G668" s="1" t="s">
        <v>3158</v>
      </c>
      <c r="H668" s="1" t="s">
        <v>1343</v>
      </c>
      <c r="I668" s="1" t="s">
        <v>1345</v>
      </c>
      <c r="K668" s="18"/>
      <c r="W668" s="1" t="s">
        <v>297</v>
      </c>
      <c r="Y668" s="2"/>
      <c r="Z668" s="3"/>
      <c r="BA668" s="1">
        <f t="shared" si="48"/>
        <v>0</v>
      </c>
    </row>
    <row r="669" spans="1:65" s="1" customFormat="1" x14ac:dyDescent="0.25">
      <c r="B669" s="2"/>
      <c r="C669" s="2"/>
      <c r="D669" s="2"/>
      <c r="G669" s="1" t="s">
        <v>3158</v>
      </c>
      <c r="H669" s="1" t="s">
        <v>2799</v>
      </c>
      <c r="I669" s="1" t="s">
        <v>1604</v>
      </c>
      <c r="J669" s="1" t="s">
        <v>2800</v>
      </c>
      <c r="K669" s="18"/>
      <c r="L669" s="1" t="s">
        <v>2826</v>
      </c>
      <c r="M669" s="1" t="s">
        <v>3192</v>
      </c>
      <c r="N669" s="1" t="s">
        <v>296</v>
      </c>
      <c r="O669" s="1">
        <v>85118</v>
      </c>
      <c r="Y669" s="2"/>
      <c r="Z669" s="3"/>
      <c r="BA669" s="1">
        <f t="shared" si="48"/>
        <v>0</v>
      </c>
    </row>
    <row r="670" spans="1:65" s="1" customFormat="1" x14ac:dyDescent="0.25">
      <c r="B670" s="2"/>
      <c r="C670" s="2"/>
      <c r="D670" s="2"/>
      <c r="G670" s="1" t="s">
        <v>3158</v>
      </c>
      <c r="H670" s="1" t="s">
        <v>2827</v>
      </c>
      <c r="I670" s="1" t="s">
        <v>3026</v>
      </c>
      <c r="J670" s="1" t="s">
        <v>486</v>
      </c>
      <c r="K670" s="18"/>
      <c r="L670" s="1" t="s">
        <v>486</v>
      </c>
      <c r="M670" s="1" t="s">
        <v>924</v>
      </c>
      <c r="N670" s="1" t="s">
        <v>296</v>
      </c>
      <c r="O670" s="1">
        <v>85258</v>
      </c>
      <c r="Y670" s="2"/>
      <c r="Z670" s="3"/>
      <c r="BA670" s="1">
        <f t="shared" si="48"/>
        <v>0</v>
      </c>
    </row>
    <row r="671" spans="1:65" s="1" customFormat="1" x14ac:dyDescent="0.25">
      <c r="A671" s="8"/>
      <c r="B671" s="2"/>
      <c r="C671" s="2"/>
      <c r="D671" s="2"/>
      <c r="G671" s="1" t="s">
        <v>481</v>
      </c>
      <c r="H671" s="1" t="s">
        <v>729</v>
      </c>
      <c r="I671" s="1" t="s">
        <v>4548</v>
      </c>
      <c r="K671" s="18"/>
      <c r="AA671" s="2"/>
      <c r="AB671" s="3"/>
      <c r="AC671" s="3"/>
      <c r="AJ671" s="1" t="s">
        <v>3162</v>
      </c>
      <c r="BA671" s="1">
        <f t="shared" si="48"/>
        <v>1</v>
      </c>
    </row>
    <row r="672" spans="1:65" s="1" customFormat="1" x14ac:dyDescent="0.25">
      <c r="B672" s="2"/>
      <c r="C672" s="2"/>
      <c r="D672" s="2"/>
      <c r="E672" s="2"/>
      <c r="H672" s="1" t="s">
        <v>3304</v>
      </c>
      <c r="I672" s="1" t="s">
        <v>5075</v>
      </c>
      <c r="K672" s="18"/>
      <c r="AA672" s="2"/>
      <c r="AB672" s="3"/>
      <c r="AC672" s="3"/>
      <c r="AZ672" s="1" t="s">
        <v>3162</v>
      </c>
      <c r="BA672" s="1">
        <f t="shared" si="48"/>
        <v>1</v>
      </c>
    </row>
    <row r="673" spans="1:56" s="1" customFormat="1" x14ac:dyDescent="0.25">
      <c r="A673" s="8"/>
      <c r="B673" s="2"/>
      <c r="C673" s="2"/>
      <c r="D673" s="2"/>
      <c r="E673" s="2"/>
      <c r="H673" s="1" t="s">
        <v>249</v>
      </c>
      <c r="I673" s="1" t="s">
        <v>250</v>
      </c>
      <c r="K673" s="18"/>
      <c r="AA673" s="2"/>
      <c r="AB673" s="3"/>
      <c r="AC673" s="3"/>
      <c r="AW673" s="1" t="s">
        <v>3162</v>
      </c>
      <c r="BA673" s="1">
        <f t="shared" si="48"/>
        <v>1</v>
      </c>
    </row>
    <row r="674" spans="1:56" s="1" customFormat="1" x14ac:dyDescent="0.25">
      <c r="A674" s="8"/>
      <c r="B674" s="2"/>
      <c r="C674" s="2"/>
      <c r="D674" s="2"/>
      <c r="F674" s="1" t="s">
        <v>3161</v>
      </c>
      <c r="G674" s="1" t="s">
        <v>481</v>
      </c>
      <c r="H674" s="1" t="s">
        <v>2828</v>
      </c>
      <c r="I674" s="1" t="s">
        <v>2829</v>
      </c>
      <c r="J674" s="1" t="s">
        <v>2830</v>
      </c>
      <c r="K674" s="18" t="s">
        <v>2832</v>
      </c>
      <c r="L674" s="1" t="s">
        <v>4416</v>
      </c>
      <c r="M674" s="1" t="s">
        <v>488</v>
      </c>
      <c r="N674" s="1" t="s">
        <v>296</v>
      </c>
      <c r="O674" s="1">
        <v>85209</v>
      </c>
      <c r="P674" s="1" t="s">
        <v>4213</v>
      </c>
      <c r="AA674" s="2"/>
      <c r="AB674" s="3" t="s">
        <v>3161</v>
      </c>
      <c r="AC674" s="3"/>
      <c r="AD674" s="1" t="s">
        <v>2388</v>
      </c>
      <c r="AM674" s="1" t="s">
        <v>481</v>
      </c>
      <c r="AP674" s="1" t="s">
        <v>481</v>
      </c>
      <c r="AR674" s="1" t="s">
        <v>481</v>
      </c>
      <c r="AS674" s="1" t="s">
        <v>481</v>
      </c>
      <c r="AT674" s="1" t="s">
        <v>481</v>
      </c>
      <c r="AV674" s="1" t="s">
        <v>481</v>
      </c>
      <c r="AZ674" s="1" t="s">
        <v>481</v>
      </c>
      <c r="BA674" s="1">
        <f t="shared" si="48"/>
        <v>7</v>
      </c>
    </row>
    <row r="675" spans="1:56" s="1" customFormat="1" x14ac:dyDescent="0.25">
      <c r="A675" s="8"/>
      <c r="B675" s="2"/>
      <c r="C675" s="2"/>
      <c r="D675" s="2"/>
      <c r="F675" s="1" t="s">
        <v>3161</v>
      </c>
      <c r="G675" s="1" t="s">
        <v>3158</v>
      </c>
      <c r="H675" s="1" t="s">
        <v>2828</v>
      </c>
      <c r="I675" s="1" t="s">
        <v>4578</v>
      </c>
      <c r="J675" s="1" t="s">
        <v>2830</v>
      </c>
      <c r="K675" s="18" t="s">
        <v>2832</v>
      </c>
      <c r="L675" s="1" t="s">
        <v>4416</v>
      </c>
      <c r="M675" s="1" t="s">
        <v>488</v>
      </c>
      <c r="N675" s="1" t="s">
        <v>296</v>
      </c>
      <c r="O675" s="1">
        <v>85209</v>
      </c>
      <c r="P675" s="1" t="s">
        <v>4712</v>
      </c>
      <c r="AA675" s="2"/>
      <c r="AB675" s="3" t="s">
        <v>3161</v>
      </c>
      <c r="AC675" s="3"/>
      <c r="AD675" s="1" t="s">
        <v>2388</v>
      </c>
      <c r="AM675" s="1" t="s">
        <v>481</v>
      </c>
      <c r="AP675" s="1" t="s">
        <v>481</v>
      </c>
      <c r="AR675" s="1" t="s">
        <v>481</v>
      </c>
      <c r="AS675" s="1" t="s">
        <v>481</v>
      </c>
      <c r="AT675" s="1" t="s">
        <v>481</v>
      </c>
      <c r="AV675" s="1" t="s">
        <v>481</v>
      </c>
      <c r="AZ675" s="1" t="s">
        <v>481</v>
      </c>
      <c r="BA675" s="1">
        <f t="shared" si="48"/>
        <v>7</v>
      </c>
    </row>
    <row r="676" spans="1:56" s="1" customFormat="1" x14ac:dyDescent="0.25">
      <c r="B676" s="2"/>
      <c r="C676" s="2"/>
      <c r="D676" s="2"/>
      <c r="E676" s="2"/>
      <c r="G676" s="1" t="s">
        <v>3158</v>
      </c>
      <c r="H676" s="1" t="s">
        <v>2012</v>
      </c>
      <c r="I676" s="1" t="s">
        <v>3917</v>
      </c>
      <c r="K676" s="18"/>
      <c r="AA676" s="2" t="s">
        <v>3213</v>
      </c>
      <c r="AB676" s="3"/>
      <c r="AC676" s="3"/>
      <c r="AO676" s="1" t="s">
        <v>3162</v>
      </c>
      <c r="BA676" s="1">
        <f t="shared" si="48"/>
        <v>1</v>
      </c>
    </row>
    <row r="677" spans="1:56" s="1" customFormat="1" x14ac:dyDescent="0.25">
      <c r="B677" s="2"/>
      <c r="C677" s="2"/>
      <c r="D677" s="2"/>
      <c r="G677" s="1" t="s">
        <v>3158</v>
      </c>
      <c r="H677" s="1" t="s">
        <v>2838</v>
      </c>
      <c r="I677" s="1" t="s">
        <v>1973</v>
      </c>
      <c r="K677" s="18"/>
      <c r="Y677" s="2"/>
      <c r="Z677" s="3"/>
      <c r="BA677" s="1">
        <f t="shared" si="48"/>
        <v>0</v>
      </c>
    </row>
    <row r="678" spans="1:56" s="1" customFormat="1" x14ac:dyDescent="0.25">
      <c r="B678" s="2"/>
      <c r="C678" s="2"/>
      <c r="D678" s="2"/>
      <c r="E678" s="2"/>
      <c r="H678" s="1" t="s">
        <v>1388</v>
      </c>
      <c r="I678" s="1" t="s">
        <v>4544</v>
      </c>
      <c r="K678" s="18"/>
      <c r="AA678" s="2"/>
      <c r="AB678" s="3"/>
      <c r="AC678" s="3"/>
      <c r="AT678" s="1" t="s">
        <v>3162</v>
      </c>
      <c r="BA678" s="1">
        <f t="shared" si="48"/>
        <v>1</v>
      </c>
    </row>
    <row r="679" spans="1:56" s="1" customFormat="1" x14ac:dyDescent="0.25">
      <c r="B679" s="2"/>
      <c r="C679" s="2"/>
      <c r="D679" s="2"/>
      <c r="E679" s="2"/>
      <c r="H679" s="1" t="s">
        <v>1443</v>
      </c>
      <c r="K679" s="18"/>
      <c r="AA679" s="2"/>
      <c r="AB679" s="3"/>
      <c r="AC679" s="3"/>
      <c r="AF679" s="1" t="s">
        <v>1447</v>
      </c>
      <c r="BA679" s="1">
        <f t="shared" si="48"/>
        <v>1</v>
      </c>
    </row>
    <row r="680" spans="1:56" s="1" customFormat="1" x14ac:dyDescent="0.25">
      <c r="A680" s="8"/>
      <c r="B680" s="2"/>
      <c r="C680" s="2"/>
      <c r="D680" s="2"/>
      <c r="E680" s="2"/>
      <c r="H680" s="1" t="s">
        <v>1476</v>
      </c>
      <c r="I680" s="1" t="s">
        <v>958</v>
      </c>
      <c r="K680" s="18"/>
      <c r="AA680" s="2"/>
      <c r="AB680" s="3"/>
      <c r="AC680" s="3"/>
      <c r="AJ680" s="1" t="s">
        <v>3162</v>
      </c>
      <c r="BA680" s="1">
        <f t="shared" si="48"/>
        <v>1</v>
      </c>
    </row>
    <row r="681" spans="1:56" s="1" customFormat="1" x14ac:dyDescent="0.25">
      <c r="A681" s="8"/>
      <c r="B681" s="2"/>
      <c r="C681" s="2"/>
      <c r="D681" s="2"/>
      <c r="E681" s="2"/>
      <c r="H681" s="1" t="s">
        <v>2030</v>
      </c>
      <c r="K681" s="18"/>
      <c r="AA681" s="2"/>
      <c r="AB681" s="3"/>
      <c r="AC681" s="3"/>
      <c r="AP681" s="1" t="s">
        <v>3162</v>
      </c>
      <c r="BA681" s="1">
        <f t="shared" si="48"/>
        <v>1</v>
      </c>
    </row>
    <row r="682" spans="1:56" s="1" customFormat="1" x14ac:dyDescent="0.25">
      <c r="A682" s="29"/>
      <c r="B682" s="2"/>
      <c r="C682" s="2"/>
      <c r="D682" s="2"/>
      <c r="E682" s="2"/>
      <c r="H682" s="1" t="s">
        <v>2050</v>
      </c>
      <c r="K682" s="18"/>
      <c r="AA682" s="2"/>
      <c r="AB682" s="3"/>
      <c r="AC682" s="3"/>
      <c r="AQ682" s="1" t="s">
        <v>3162</v>
      </c>
      <c r="AS682" s="1" t="s">
        <v>3162</v>
      </c>
      <c r="AT682" s="1" t="s">
        <v>3162</v>
      </c>
      <c r="BA682" s="1">
        <f t="shared" si="48"/>
        <v>3</v>
      </c>
    </row>
    <row r="683" spans="1:56" s="1" customFormat="1" x14ac:dyDescent="0.25">
      <c r="A683" s="29"/>
      <c r="B683" s="2"/>
      <c r="C683" s="2"/>
      <c r="D683" s="2"/>
      <c r="E683" s="2"/>
      <c r="H683" s="1" t="s">
        <v>1369</v>
      </c>
      <c r="I683" s="1" t="s">
        <v>1295</v>
      </c>
      <c r="K683" s="18"/>
      <c r="AA683" s="2"/>
      <c r="AB683" s="3"/>
      <c r="AC683" s="3"/>
      <c r="AR683" s="1" t="s">
        <v>3162</v>
      </c>
      <c r="BA683" s="1">
        <f t="shared" si="48"/>
        <v>1</v>
      </c>
    </row>
    <row r="684" spans="1:56" s="1" customFormat="1" x14ac:dyDescent="0.25">
      <c r="A684" s="8"/>
      <c r="B684" s="2"/>
      <c r="C684" s="2"/>
      <c r="D684" s="2"/>
      <c r="E684" s="2"/>
      <c r="H684" s="1" t="s">
        <v>220</v>
      </c>
      <c r="I684" s="1" t="s">
        <v>231</v>
      </c>
      <c r="K684" s="18"/>
      <c r="AA684" s="2"/>
      <c r="AB684" s="3"/>
      <c r="AC684" s="3"/>
      <c r="AV684" s="1" t="s">
        <v>3162</v>
      </c>
      <c r="AW684" s="1" t="s">
        <v>3162</v>
      </c>
      <c r="BA684" s="1">
        <f t="shared" si="48"/>
        <v>2</v>
      </c>
    </row>
    <row r="685" spans="1:56" s="1" customFormat="1" x14ac:dyDescent="0.25">
      <c r="A685" s="8"/>
      <c r="B685" s="2"/>
      <c r="C685" s="2"/>
      <c r="D685" s="2"/>
      <c r="E685" s="2"/>
      <c r="H685" s="1" t="s">
        <v>3285</v>
      </c>
      <c r="K685" s="18"/>
      <c r="AA685" s="2"/>
      <c r="AB685" s="3"/>
      <c r="AC685" s="3"/>
      <c r="AN685" s="1" t="s">
        <v>3162</v>
      </c>
      <c r="AO685" s="1" t="s">
        <v>3162</v>
      </c>
      <c r="BA685" s="1">
        <f t="shared" si="48"/>
        <v>2</v>
      </c>
    </row>
    <row r="686" spans="1:56" s="1" customFormat="1" x14ac:dyDescent="0.25">
      <c r="A686" s="8"/>
      <c r="B686" s="2"/>
      <c r="C686" s="2"/>
      <c r="D686" s="2"/>
      <c r="E686" s="2"/>
      <c r="G686" s="1" t="s">
        <v>481</v>
      </c>
      <c r="H686" s="1" t="s">
        <v>1501</v>
      </c>
      <c r="I686" s="1" t="s">
        <v>116</v>
      </c>
      <c r="K686" s="18"/>
      <c r="AA686" s="2"/>
      <c r="AB686" s="3"/>
      <c r="AC686" s="3"/>
      <c r="AL686" s="1" t="s">
        <v>3162</v>
      </c>
      <c r="BA686" s="1">
        <f t="shared" si="48"/>
        <v>1</v>
      </c>
    </row>
    <row r="687" spans="1:56" s="1" customFormat="1" x14ac:dyDescent="0.25">
      <c r="B687" s="2"/>
      <c r="C687" s="2"/>
      <c r="D687" s="2"/>
      <c r="G687" s="1" t="s">
        <v>3158</v>
      </c>
      <c r="H687" s="1" t="s">
        <v>2840</v>
      </c>
      <c r="I687" s="1" t="s">
        <v>2841</v>
      </c>
      <c r="K687" s="18" t="s">
        <v>2842</v>
      </c>
      <c r="P687" s="1" t="s">
        <v>4213</v>
      </c>
      <c r="AA687" s="2"/>
      <c r="AB687" s="3"/>
      <c r="AC687" s="3"/>
      <c r="AD687" s="1" t="s">
        <v>2564</v>
      </c>
      <c r="BA687" s="1">
        <f t="shared" si="48"/>
        <v>0</v>
      </c>
    </row>
    <row r="688" spans="1:56" s="1" customFormat="1" x14ac:dyDescent="0.25">
      <c r="B688" s="2"/>
      <c r="C688" s="2"/>
      <c r="D688" s="2"/>
      <c r="G688" s="1" t="s">
        <v>481</v>
      </c>
      <c r="H688" s="1" t="s">
        <v>2843</v>
      </c>
      <c r="I688" s="1" t="s">
        <v>4713</v>
      </c>
      <c r="J688" s="1" t="s">
        <v>2844</v>
      </c>
      <c r="K688" s="18"/>
      <c r="M688" s="1" t="s">
        <v>488</v>
      </c>
      <c r="N688" s="1" t="s">
        <v>296</v>
      </c>
      <c r="AA688" s="2"/>
      <c r="AB688" s="3"/>
      <c r="AC688" s="3"/>
      <c r="BA688" s="1">
        <f t="shared" si="48"/>
        <v>0</v>
      </c>
      <c r="BD688" s="1" t="s">
        <v>4712</v>
      </c>
    </row>
    <row r="689" spans="1:67" s="1" customFormat="1" x14ac:dyDescent="0.25">
      <c r="B689" s="2"/>
      <c r="C689" s="2"/>
      <c r="D689" s="2"/>
      <c r="G689" s="1" t="s">
        <v>3158</v>
      </c>
      <c r="H689" s="1" t="s">
        <v>2845</v>
      </c>
      <c r="I689" s="1" t="s">
        <v>879</v>
      </c>
      <c r="J689" s="1" t="s">
        <v>2846</v>
      </c>
      <c r="K689" s="18" t="s">
        <v>2848</v>
      </c>
      <c r="L689" s="1" t="s">
        <v>2847</v>
      </c>
      <c r="M689" s="1" t="s">
        <v>924</v>
      </c>
      <c r="N689" s="1" t="s">
        <v>296</v>
      </c>
      <c r="O689" s="1">
        <v>85351</v>
      </c>
      <c r="P689" s="1" t="s">
        <v>4214</v>
      </c>
      <c r="AA689" s="2"/>
      <c r="AB689" s="3" t="s">
        <v>3161</v>
      </c>
      <c r="AC689" s="3"/>
      <c r="AD689" s="1" t="s">
        <v>2564</v>
      </c>
      <c r="BA689" s="1">
        <f t="shared" si="48"/>
        <v>0</v>
      </c>
    </row>
    <row r="690" spans="1:67" s="1" customFormat="1" x14ac:dyDescent="0.25">
      <c r="A690" s="8"/>
      <c r="B690" s="2"/>
      <c r="C690" s="2"/>
      <c r="D690" s="2"/>
      <c r="E690" s="2"/>
      <c r="G690" s="1" t="s">
        <v>3158</v>
      </c>
      <c r="H690" s="1" t="s">
        <v>1495</v>
      </c>
      <c r="I690" s="1" t="s">
        <v>560</v>
      </c>
      <c r="K690" s="18"/>
      <c r="AA690" s="2"/>
      <c r="AB690" s="3"/>
      <c r="AC690" s="3"/>
      <c r="AK690" s="1" t="s">
        <v>3162</v>
      </c>
      <c r="AN690" s="1" t="s">
        <v>3162</v>
      </c>
      <c r="BA690" s="1">
        <f t="shared" si="48"/>
        <v>2</v>
      </c>
    </row>
    <row r="691" spans="1:67" s="1" customFormat="1" x14ac:dyDescent="0.25">
      <c r="B691" s="2"/>
      <c r="C691" s="2"/>
      <c r="D691" s="2"/>
      <c r="G691" s="1" t="s">
        <v>3158</v>
      </c>
      <c r="H691" s="1" t="s">
        <v>2849</v>
      </c>
      <c r="I691" s="1" t="s">
        <v>1536</v>
      </c>
      <c r="J691" s="1" t="s">
        <v>2850</v>
      </c>
      <c r="K691" s="18" t="s">
        <v>2852</v>
      </c>
      <c r="L691" s="1" t="s">
        <v>2851</v>
      </c>
      <c r="M691" s="1" t="s">
        <v>488</v>
      </c>
      <c r="N691" s="1" t="s">
        <v>296</v>
      </c>
      <c r="O691" s="1">
        <v>85213</v>
      </c>
      <c r="P691" s="1" t="s">
        <v>4213</v>
      </c>
      <c r="AA691" s="2"/>
      <c r="AB691" s="3"/>
      <c r="AC691" s="3"/>
      <c r="AD691" s="1" t="s">
        <v>2564</v>
      </c>
      <c r="BA691" s="1">
        <f t="shared" si="48"/>
        <v>0</v>
      </c>
    </row>
    <row r="692" spans="1:67" s="1" customFormat="1" x14ac:dyDescent="0.25">
      <c r="A692" s="8"/>
      <c r="B692" s="2"/>
      <c r="C692" s="2"/>
      <c r="D692" s="2"/>
      <c r="E692" s="2"/>
      <c r="G692" s="1" t="s">
        <v>481</v>
      </c>
      <c r="H692" s="1" t="s">
        <v>195</v>
      </c>
      <c r="I692" s="1" t="s">
        <v>4309</v>
      </c>
      <c r="K692" s="18"/>
      <c r="AA692" s="2"/>
      <c r="AB692" s="3"/>
      <c r="AC692" s="3"/>
      <c r="AU692" s="1" t="s">
        <v>3162</v>
      </c>
      <c r="BA692" s="1">
        <f t="shared" si="48"/>
        <v>1</v>
      </c>
    </row>
    <row r="693" spans="1:67" s="1" customFormat="1" x14ac:dyDescent="0.25">
      <c r="A693" s="8"/>
      <c r="B693" s="2"/>
      <c r="C693" s="2"/>
      <c r="D693" s="2"/>
      <c r="E693" s="2"/>
      <c r="G693" s="1" t="s">
        <v>3158</v>
      </c>
      <c r="H693" s="1" t="s">
        <v>195</v>
      </c>
      <c r="I693" s="1" t="s">
        <v>196</v>
      </c>
      <c r="K693" s="18"/>
      <c r="AA693" s="2"/>
      <c r="AB693" s="3"/>
      <c r="AC693" s="3"/>
      <c r="AU693" s="1" t="s">
        <v>3162</v>
      </c>
      <c r="BA693" s="1">
        <f t="shared" si="48"/>
        <v>1</v>
      </c>
    </row>
    <row r="694" spans="1:67" s="1" customFormat="1" x14ac:dyDescent="0.25">
      <c r="B694" s="2"/>
      <c r="C694" s="2"/>
      <c r="D694" s="2"/>
      <c r="G694" s="1" t="s">
        <v>481</v>
      </c>
      <c r="H694" s="1" t="s">
        <v>2853</v>
      </c>
      <c r="I694" s="1" t="s">
        <v>786</v>
      </c>
      <c r="K694" s="18" t="s">
        <v>2916</v>
      </c>
      <c r="P694" s="1" t="s">
        <v>3161</v>
      </c>
      <c r="Y694" s="2"/>
      <c r="Z694" s="3"/>
      <c r="BA694" s="1">
        <f t="shared" si="48"/>
        <v>0</v>
      </c>
    </row>
    <row r="695" spans="1:67" s="1" customFormat="1" x14ac:dyDescent="0.25">
      <c r="B695" s="2"/>
      <c r="C695" s="2"/>
      <c r="D695" s="2"/>
      <c r="G695" s="1" t="s">
        <v>3158</v>
      </c>
      <c r="H695" s="1" t="s">
        <v>2920</v>
      </c>
      <c r="I695" s="1" t="s">
        <v>2921</v>
      </c>
      <c r="J695" s="1" t="s">
        <v>1256</v>
      </c>
      <c r="K695" s="18"/>
      <c r="L695" s="1" t="s">
        <v>1257</v>
      </c>
      <c r="M695" s="1" t="s">
        <v>488</v>
      </c>
      <c r="N695" s="1" t="s">
        <v>296</v>
      </c>
      <c r="O695" s="1">
        <v>85205</v>
      </c>
      <c r="Y695" s="1" t="s">
        <v>3175</v>
      </c>
      <c r="Z695" s="1" t="s">
        <v>1258</v>
      </c>
      <c r="AA695" s="2" t="s">
        <v>1259</v>
      </c>
      <c r="AB695" s="3" t="s">
        <v>3161</v>
      </c>
      <c r="AC695" s="3"/>
      <c r="BA695" s="1">
        <f t="shared" si="48"/>
        <v>0</v>
      </c>
    </row>
    <row r="696" spans="1:67" s="1" customFormat="1" x14ac:dyDescent="0.25">
      <c r="A696" s="8"/>
      <c r="B696" s="2"/>
      <c r="C696" s="2"/>
      <c r="D696" s="2"/>
      <c r="E696" s="2"/>
      <c r="G696" s="1" t="s">
        <v>3158</v>
      </c>
      <c r="H696" s="1" t="s">
        <v>1477</v>
      </c>
      <c r="I696" s="1" t="s">
        <v>1478</v>
      </c>
      <c r="K696" s="18"/>
      <c r="AA696" s="2"/>
      <c r="AB696" s="3"/>
      <c r="AC696" s="3"/>
      <c r="AJ696" s="1" t="s">
        <v>3162</v>
      </c>
      <c r="BA696" s="1">
        <f t="shared" si="48"/>
        <v>1</v>
      </c>
    </row>
    <row r="697" spans="1:67" s="1" customFormat="1" x14ac:dyDescent="0.25">
      <c r="B697" s="2"/>
      <c r="C697" s="2"/>
      <c r="D697" s="2"/>
      <c r="G697" s="1" t="s">
        <v>481</v>
      </c>
      <c r="H697" s="1" t="s">
        <v>1260</v>
      </c>
      <c r="I697" s="1" t="s">
        <v>1261</v>
      </c>
      <c r="K697" s="18"/>
      <c r="N697" s="1" t="s">
        <v>296</v>
      </c>
      <c r="AA697" s="2" t="s">
        <v>1262</v>
      </c>
      <c r="AB697" s="3" t="s">
        <v>3161</v>
      </c>
      <c r="AC697" s="3"/>
      <c r="BA697" s="1">
        <f t="shared" si="48"/>
        <v>0</v>
      </c>
    </row>
    <row r="698" spans="1:67" s="1" customFormat="1" x14ac:dyDescent="0.25">
      <c r="A698" s="8"/>
      <c r="B698" s="2"/>
      <c r="C698" s="2"/>
      <c r="D698" s="2"/>
      <c r="E698" s="2"/>
      <c r="G698" s="1" t="s">
        <v>3158</v>
      </c>
      <c r="H698" s="1" t="s">
        <v>2035</v>
      </c>
      <c r="I698" s="1" t="s">
        <v>436</v>
      </c>
      <c r="K698" s="18"/>
      <c r="AA698" s="2"/>
      <c r="AB698" s="3"/>
      <c r="AC698" s="3"/>
      <c r="AQ698" s="1" t="s">
        <v>1447</v>
      </c>
      <c r="BA698" s="1">
        <f t="shared" si="48"/>
        <v>1</v>
      </c>
    </row>
    <row r="699" spans="1:67" s="1" customFormat="1" x14ac:dyDescent="0.25">
      <c r="A699" s="8"/>
      <c r="B699" s="2"/>
      <c r="C699" s="2"/>
      <c r="D699" s="2"/>
      <c r="G699" s="1" t="s">
        <v>481</v>
      </c>
      <c r="H699" s="1" t="s">
        <v>2022</v>
      </c>
      <c r="I699" s="1" t="s">
        <v>4510</v>
      </c>
      <c r="K699" s="18"/>
      <c r="AA699" s="2"/>
      <c r="AB699" s="3"/>
      <c r="AC699" s="3"/>
      <c r="AP699" s="1" t="s">
        <v>3162</v>
      </c>
      <c r="BA699" s="1">
        <f t="shared" si="48"/>
        <v>1</v>
      </c>
    </row>
    <row r="700" spans="1:67" s="1" customFormat="1" x14ac:dyDescent="0.25">
      <c r="A700" s="8"/>
      <c r="B700" s="2"/>
      <c r="C700" s="2"/>
      <c r="D700" s="2"/>
      <c r="H700" s="1" t="s">
        <v>3292</v>
      </c>
      <c r="K700" s="18"/>
      <c r="AA700" s="2"/>
      <c r="AB700" s="3"/>
      <c r="AC700" s="3"/>
      <c r="AH700" s="1" t="s">
        <v>3162</v>
      </c>
      <c r="BA700" s="1">
        <f t="shared" si="48"/>
        <v>1</v>
      </c>
    </row>
    <row r="701" spans="1:67" s="1" customFormat="1" x14ac:dyDescent="0.25">
      <c r="B701" s="2"/>
      <c r="C701" s="2"/>
      <c r="D701" s="2"/>
      <c r="G701" s="1" t="s">
        <v>481</v>
      </c>
      <c r="H701" s="1" t="s">
        <v>4579</v>
      </c>
      <c r="I701" s="1" t="s">
        <v>4580</v>
      </c>
      <c r="J701" s="1" t="s">
        <v>4582</v>
      </c>
      <c r="K701" s="18" t="s">
        <v>5118</v>
      </c>
      <c r="L701" s="1" t="s">
        <v>5164</v>
      </c>
      <c r="M701" s="1" t="s">
        <v>488</v>
      </c>
      <c r="N701" s="1" t="s">
        <v>296</v>
      </c>
      <c r="O701" s="1">
        <v>85206</v>
      </c>
      <c r="P701" s="1" t="s">
        <v>4213</v>
      </c>
      <c r="AA701" s="2"/>
      <c r="AB701" s="3"/>
      <c r="AC701" s="3"/>
      <c r="AD701" s="1" t="s">
        <v>2564</v>
      </c>
      <c r="BA701" s="1">
        <f t="shared" si="48"/>
        <v>0</v>
      </c>
      <c r="BD701" s="1" t="s">
        <v>4712</v>
      </c>
      <c r="BE701" s="1" t="s">
        <v>4712</v>
      </c>
      <c r="BO701" s="1" t="s">
        <v>4712</v>
      </c>
    </row>
    <row r="702" spans="1:67" s="1" customFormat="1" x14ac:dyDescent="0.25">
      <c r="B702" s="2"/>
      <c r="C702" s="2"/>
      <c r="D702" s="2"/>
      <c r="G702" s="1" t="s">
        <v>3158</v>
      </c>
      <c r="H702" s="1" t="s">
        <v>4579</v>
      </c>
      <c r="I702" s="1" t="s">
        <v>616</v>
      </c>
      <c r="J702" s="1" t="s">
        <v>4582</v>
      </c>
      <c r="K702" s="18" t="s">
        <v>5118</v>
      </c>
      <c r="L702" s="1" t="s">
        <v>617</v>
      </c>
      <c r="M702" s="1" t="s">
        <v>488</v>
      </c>
      <c r="N702" s="1" t="s">
        <v>296</v>
      </c>
      <c r="O702" s="1">
        <v>85206</v>
      </c>
      <c r="P702" s="1" t="s">
        <v>4712</v>
      </c>
      <c r="AA702" s="2"/>
      <c r="AB702" s="3"/>
      <c r="AC702" s="3"/>
      <c r="AD702" s="1" t="s">
        <v>2568</v>
      </c>
      <c r="BA702" s="1">
        <f t="shared" si="48"/>
        <v>0</v>
      </c>
      <c r="BD702" s="1" t="s">
        <v>4712</v>
      </c>
      <c r="BE702" s="1" t="s">
        <v>4712</v>
      </c>
      <c r="BO702" s="1" t="s">
        <v>4712</v>
      </c>
    </row>
    <row r="703" spans="1:67" s="1" customFormat="1" x14ac:dyDescent="0.25">
      <c r="B703" s="2"/>
      <c r="C703" s="2"/>
      <c r="D703" s="2"/>
      <c r="G703" s="1" t="s">
        <v>481</v>
      </c>
      <c r="H703" s="1" t="s">
        <v>618</v>
      </c>
      <c r="I703" s="1" t="s">
        <v>4309</v>
      </c>
      <c r="K703" s="18" t="s">
        <v>619</v>
      </c>
      <c r="P703" s="1" t="s">
        <v>4213</v>
      </c>
      <c r="AA703" s="2"/>
      <c r="AB703" s="3"/>
      <c r="AC703" s="3"/>
      <c r="AD703" s="1" t="s">
        <v>2564</v>
      </c>
      <c r="BA703" s="1">
        <f t="shared" si="48"/>
        <v>0</v>
      </c>
    </row>
    <row r="704" spans="1:67" s="1" customFormat="1" x14ac:dyDescent="0.25">
      <c r="B704" s="2"/>
      <c r="C704" s="2"/>
      <c r="D704" s="2"/>
      <c r="G704" s="1" t="s">
        <v>3158</v>
      </c>
      <c r="H704" s="1" t="s">
        <v>620</v>
      </c>
      <c r="I704" s="1" t="s">
        <v>408</v>
      </c>
      <c r="J704" s="1" t="s">
        <v>410</v>
      </c>
      <c r="K704" s="18" t="s">
        <v>412</v>
      </c>
      <c r="L704" s="1" t="s">
        <v>411</v>
      </c>
      <c r="M704" s="1" t="s">
        <v>4583</v>
      </c>
      <c r="N704" s="1" t="s">
        <v>296</v>
      </c>
      <c r="O704" s="1">
        <v>85140</v>
      </c>
      <c r="P704" s="1" t="s">
        <v>4213</v>
      </c>
      <c r="Q704" s="1" t="s">
        <v>4712</v>
      </c>
      <c r="Y704" s="1" t="s">
        <v>3175</v>
      </c>
      <c r="Z704" s="1" t="s">
        <v>3161</v>
      </c>
      <c r="AA704" s="2" t="s">
        <v>456</v>
      </c>
      <c r="AB704" s="3" t="s">
        <v>3161</v>
      </c>
      <c r="AC704" s="3"/>
      <c r="AD704" s="1" t="s">
        <v>2388</v>
      </c>
      <c r="BA704" s="1">
        <f t="shared" si="48"/>
        <v>0</v>
      </c>
    </row>
    <row r="705" spans="1:60" s="1" customFormat="1" x14ac:dyDescent="0.25">
      <c r="A705" s="6"/>
      <c r="B705" s="2"/>
      <c r="C705" s="2"/>
      <c r="D705" s="2"/>
      <c r="E705" s="2"/>
      <c r="F705" s="1" t="s">
        <v>3162</v>
      </c>
      <c r="G705" s="1" t="s">
        <v>3158</v>
      </c>
      <c r="H705" s="1" t="s">
        <v>282</v>
      </c>
      <c r="I705" s="1" t="s">
        <v>4159</v>
      </c>
      <c r="J705" s="1" t="s">
        <v>280</v>
      </c>
      <c r="K705" s="18" t="s">
        <v>285</v>
      </c>
      <c r="L705" s="1" t="s">
        <v>284</v>
      </c>
      <c r="M705" s="1" t="s">
        <v>488</v>
      </c>
      <c r="N705" s="1" t="s">
        <v>296</v>
      </c>
      <c r="O705" s="1">
        <v>85206</v>
      </c>
      <c r="P705" s="1" t="s">
        <v>4213</v>
      </c>
      <c r="R705" s="1">
        <v>1</v>
      </c>
      <c r="S705" s="1" t="s">
        <v>378</v>
      </c>
      <c r="AA705" s="1" t="s">
        <v>116</v>
      </c>
      <c r="AB705" s="3"/>
      <c r="AC705" s="3"/>
      <c r="AD705" s="1" t="s">
        <v>2388</v>
      </c>
      <c r="BA705" s="1">
        <f t="shared" si="48"/>
        <v>0</v>
      </c>
    </row>
    <row r="706" spans="1:60" s="1" customFormat="1" x14ac:dyDescent="0.25">
      <c r="A706" s="6"/>
      <c r="B706" s="2"/>
      <c r="C706" s="2"/>
      <c r="D706" s="2"/>
      <c r="E706" s="2"/>
      <c r="F706" s="1" t="s">
        <v>3162</v>
      </c>
      <c r="G706" s="1" t="s">
        <v>481</v>
      </c>
      <c r="H706" s="1" t="s">
        <v>282</v>
      </c>
      <c r="I706" s="1" t="s">
        <v>576</v>
      </c>
      <c r="J706" s="1" t="s">
        <v>286</v>
      </c>
      <c r="K706" s="18" t="s">
        <v>285</v>
      </c>
      <c r="L706" s="1" t="s">
        <v>284</v>
      </c>
      <c r="M706" s="1" t="s">
        <v>488</v>
      </c>
      <c r="N706" s="1" t="s">
        <v>296</v>
      </c>
      <c r="O706" s="1">
        <v>85206</v>
      </c>
      <c r="P706" s="1" t="s">
        <v>4213</v>
      </c>
      <c r="R706" s="1">
        <v>1</v>
      </c>
      <c r="S706" s="1" t="s">
        <v>378</v>
      </c>
      <c r="AA706" s="1" t="s">
        <v>281</v>
      </c>
      <c r="AB706" s="3"/>
      <c r="AC706" s="3"/>
      <c r="AD706" s="1" t="s">
        <v>2392</v>
      </c>
      <c r="BA706" s="1">
        <f t="shared" si="48"/>
        <v>0</v>
      </c>
    </row>
    <row r="707" spans="1:60" s="1" customFormat="1" x14ac:dyDescent="0.25">
      <c r="A707" s="8"/>
      <c r="B707" s="2"/>
      <c r="C707" s="2"/>
      <c r="D707" s="2"/>
      <c r="E707" s="2"/>
      <c r="F707" s="1" t="s">
        <v>3162</v>
      </c>
      <c r="G707" s="1" t="s">
        <v>481</v>
      </c>
      <c r="H707" s="1" t="s">
        <v>4584</v>
      </c>
      <c r="I707" s="1" t="s">
        <v>1497</v>
      </c>
      <c r="J707" s="1" t="s">
        <v>5156</v>
      </c>
      <c r="K707" s="18"/>
      <c r="L707" s="1" t="s">
        <v>4591</v>
      </c>
      <c r="M707" s="1" t="s">
        <v>488</v>
      </c>
      <c r="N707" s="1" t="s">
        <v>296</v>
      </c>
      <c r="O707" s="1">
        <v>85203</v>
      </c>
      <c r="Y707" s="1" t="s">
        <v>3196</v>
      </c>
      <c r="Z707" s="1" t="s">
        <v>3189</v>
      </c>
      <c r="AA707" s="2"/>
      <c r="AB707" s="3"/>
      <c r="AC707" s="3"/>
      <c r="AE707" s="1" t="s">
        <v>481</v>
      </c>
      <c r="AF707" s="1" t="s">
        <v>481</v>
      </c>
      <c r="AG707" s="1" t="s">
        <v>481</v>
      </c>
      <c r="AK707" s="1" t="s">
        <v>481</v>
      </c>
      <c r="AP707" s="1" t="s">
        <v>481</v>
      </c>
      <c r="AQ707" s="1" t="s">
        <v>481</v>
      </c>
      <c r="AS707" s="1" t="s">
        <v>481</v>
      </c>
      <c r="AT707" s="1" t="s">
        <v>481</v>
      </c>
      <c r="AU707" s="1" t="s">
        <v>481</v>
      </c>
      <c r="AV707" s="1" t="s">
        <v>481</v>
      </c>
      <c r="AW707" s="1" t="s">
        <v>481</v>
      </c>
      <c r="AX707" s="1" t="s">
        <v>481</v>
      </c>
      <c r="AY707" s="1" t="s">
        <v>3158</v>
      </c>
      <c r="AZ707" s="1" t="s">
        <v>481</v>
      </c>
      <c r="BA707" s="1">
        <f t="shared" si="48"/>
        <v>14</v>
      </c>
    </row>
    <row r="708" spans="1:60" s="1" customFormat="1" x14ac:dyDescent="0.25">
      <c r="A708" s="8"/>
      <c r="B708" s="2"/>
      <c r="C708" s="2"/>
      <c r="D708" s="2"/>
      <c r="G708" s="1" t="s">
        <v>481</v>
      </c>
      <c r="H708" s="1" t="s">
        <v>1381</v>
      </c>
      <c r="I708" s="1" t="s">
        <v>299</v>
      </c>
      <c r="K708" s="18"/>
      <c r="AA708" s="2"/>
      <c r="AB708" s="3"/>
      <c r="AC708" s="3"/>
      <c r="AI708" s="1" t="s">
        <v>3162</v>
      </c>
      <c r="AJ708" s="1" t="s">
        <v>3158</v>
      </c>
      <c r="AR708" s="1" t="s">
        <v>3162</v>
      </c>
      <c r="BA708" s="1">
        <f t="shared" si="48"/>
        <v>3</v>
      </c>
    </row>
    <row r="709" spans="1:60" s="1" customFormat="1" x14ac:dyDescent="0.25">
      <c r="B709" s="2"/>
      <c r="C709" s="2"/>
      <c r="D709" s="2"/>
      <c r="G709" s="1" t="s">
        <v>481</v>
      </c>
      <c r="H709" s="1" t="s">
        <v>457</v>
      </c>
      <c r="I709" s="1" t="s">
        <v>458</v>
      </c>
      <c r="J709" s="1" t="s">
        <v>459</v>
      </c>
      <c r="K709" s="18" t="s">
        <v>460</v>
      </c>
      <c r="M709" s="1" t="s">
        <v>3182</v>
      </c>
      <c r="N709" s="1" t="s">
        <v>296</v>
      </c>
      <c r="P709" s="1" t="s">
        <v>4213</v>
      </c>
      <c r="AA709" s="2"/>
      <c r="AB709" s="3"/>
      <c r="AC709" s="3"/>
      <c r="AD709" s="1" t="s">
        <v>2388</v>
      </c>
      <c r="BA709" s="1">
        <f t="shared" si="48"/>
        <v>0</v>
      </c>
      <c r="BD709" s="1" t="s">
        <v>4712</v>
      </c>
      <c r="BE709" s="1" t="s">
        <v>4712</v>
      </c>
      <c r="BG709" s="1" t="s">
        <v>4712</v>
      </c>
      <c r="BH709" s="1" t="s">
        <v>4712</v>
      </c>
    </row>
    <row r="710" spans="1:60" s="1" customFormat="1" x14ac:dyDescent="0.25">
      <c r="B710" s="2"/>
      <c r="C710" s="2"/>
      <c r="D710" s="2"/>
      <c r="E710" s="1" t="s">
        <v>694</v>
      </c>
      <c r="G710" s="1" t="s">
        <v>3158</v>
      </c>
      <c r="H710" s="1" t="s">
        <v>2692</v>
      </c>
      <c r="I710" s="1" t="s">
        <v>2075</v>
      </c>
      <c r="J710" s="1" t="s">
        <v>2691</v>
      </c>
      <c r="K710" s="18"/>
      <c r="L710" s="1" t="s">
        <v>2076</v>
      </c>
      <c r="M710" s="1" t="s">
        <v>488</v>
      </c>
      <c r="N710" s="1" t="s">
        <v>296</v>
      </c>
      <c r="O710" s="1">
        <v>85209</v>
      </c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1">
        <f t="shared" si="48"/>
        <v>0</v>
      </c>
      <c r="BB710" s="3"/>
    </row>
    <row r="711" spans="1:60" s="1" customFormat="1" x14ac:dyDescent="0.25">
      <c r="B711" s="2"/>
      <c r="C711" s="2"/>
      <c r="D711" s="2"/>
      <c r="G711" s="1" t="s">
        <v>461</v>
      </c>
      <c r="H711" s="1" t="s">
        <v>462</v>
      </c>
      <c r="I711" s="1" t="s">
        <v>3311</v>
      </c>
      <c r="J711" s="1" t="s">
        <v>463</v>
      </c>
      <c r="K711" s="18"/>
      <c r="L711" s="1" t="s">
        <v>629</v>
      </c>
      <c r="M711" s="1" t="s">
        <v>5031</v>
      </c>
      <c r="N711" s="1" t="s">
        <v>296</v>
      </c>
      <c r="O711" s="1">
        <v>85119</v>
      </c>
      <c r="AA711" s="2"/>
      <c r="AB711" s="3"/>
      <c r="AC711" s="3"/>
      <c r="BA711" s="1">
        <f t="shared" si="48"/>
        <v>0</v>
      </c>
    </row>
    <row r="712" spans="1:60" s="1" customFormat="1" x14ac:dyDescent="0.25">
      <c r="B712" s="2"/>
      <c r="C712" s="2"/>
      <c r="D712" s="2"/>
      <c r="G712" s="1" t="s">
        <v>481</v>
      </c>
      <c r="H712" s="1" t="s">
        <v>1674</v>
      </c>
      <c r="I712" s="1" t="s">
        <v>1675</v>
      </c>
      <c r="K712" s="18" t="s">
        <v>1677</v>
      </c>
      <c r="M712" s="1" t="s">
        <v>1676</v>
      </c>
      <c r="N712" s="1" t="s">
        <v>296</v>
      </c>
      <c r="P712" s="1" t="s">
        <v>4213</v>
      </c>
      <c r="AA712" s="2"/>
      <c r="AB712" s="3"/>
      <c r="AC712" s="3"/>
      <c r="AD712" s="1" t="s">
        <v>2564</v>
      </c>
      <c r="BA712" s="1">
        <f t="shared" si="48"/>
        <v>0</v>
      </c>
    </row>
    <row r="713" spans="1:60" s="1" customFormat="1" x14ac:dyDescent="0.25">
      <c r="B713" s="2"/>
      <c r="C713" s="2"/>
      <c r="D713" s="2"/>
      <c r="G713" s="1" t="s">
        <v>481</v>
      </c>
      <c r="H713" s="1" t="s">
        <v>1678</v>
      </c>
      <c r="I713" s="1" t="s">
        <v>1679</v>
      </c>
      <c r="J713" s="1" t="s">
        <v>1680</v>
      </c>
      <c r="K713" s="18" t="s">
        <v>1682</v>
      </c>
      <c r="L713" s="1" t="s">
        <v>1681</v>
      </c>
      <c r="M713" s="1" t="s">
        <v>5031</v>
      </c>
      <c r="N713" s="1" t="s">
        <v>296</v>
      </c>
      <c r="O713" s="1">
        <v>85120</v>
      </c>
      <c r="P713" s="1" t="s">
        <v>4712</v>
      </c>
      <c r="Y713" s="1" t="s">
        <v>3196</v>
      </c>
      <c r="Z713" s="1" t="s">
        <v>1683</v>
      </c>
      <c r="AA713" s="2"/>
      <c r="AB713" s="3"/>
      <c r="AC713" s="3"/>
      <c r="AD713" s="1" t="s">
        <v>2388</v>
      </c>
      <c r="AV713" s="1" t="s">
        <v>3162</v>
      </c>
      <c r="BA713" s="1">
        <f t="shared" ref="BA713:BA775" si="49">COUNTA(AE713:AZ713)</f>
        <v>1</v>
      </c>
    </row>
    <row r="714" spans="1:60" s="1" customFormat="1" x14ac:dyDescent="0.25">
      <c r="B714" s="2"/>
      <c r="C714" s="2"/>
      <c r="D714" s="2"/>
      <c r="G714" s="1" t="s">
        <v>3158</v>
      </c>
      <c r="H714" s="1" t="s">
        <v>1678</v>
      </c>
      <c r="I714" s="1" t="s">
        <v>226</v>
      </c>
      <c r="J714" s="1" t="s">
        <v>1680</v>
      </c>
      <c r="K714" s="18" t="s">
        <v>1682</v>
      </c>
      <c r="L714" s="1" t="s">
        <v>1681</v>
      </c>
      <c r="M714" s="1" t="s">
        <v>5031</v>
      </c>
      <c r="N714" s="1" t="s">
        <v>296</v>
      </c>
      <c r="O714" s="1">
        <v>85120</v>
      </c>
      <c r="P714" s="1" t="s">
        <v>4213</v>
      </c>
      <c r="Y714" s="1" t="s">
        <v>3196</v>
      </c>
      <c r="Z714" s="1" t="s">
        <v>3161</v>
      </c>
      <c r="AA714" s="2"/>
      <c r="AB714" s="3"/>
      <c r="AC714" s="3"/>
      <c r="AD714" s="1" t="s">
        <v>2392</v>
      </c>
      <c r="AV714" s="1" t="s">
        <v>3162</v>
      </c>
      <c r="BA714" s="1">
        <f t="shared" si="49"/>
        <v>1</v>
      </c>
    </row>
    <row r="715" spans="1:60" s="1" customFormat="1" x14ac:dyDescent="0.25">
      <c r="B715" s="2"/>
      <c r="C715" s="2"/>
      <c r="D715" s="2"/>
      <c r="F715" s="1" t="s">
        <v>3161</v>
      </c>
      <c r="G715" s="1" t="s">
        <v>481</v>
      </c>
      <c r="H715" s="1" t="s">
        <v>1678</v>
      </c>
      <c r="I715" s="1" t="s">
        <v>1684</v>
      </c>
      <c r="J715" s="1" t="s">
        <v>1685</v>
      </c>
      <c r="K715" s="18" t="s">
        <v>1688</v>
      </c>
      <c r="L715" s="1" t="s">
        <v>1686</v>
      </c>
      <c r="M715" s="1" t="s">
        <v>1687</v>
      </c>
      <c r="N715" s="1" t="s">
        <v>296</v>
      </c>
      <c r="O715" s="1">
        <v>85374</v>
      </c>
      <c r="P715" s="1" t="s">
        <v>4213</v>
      </c>
      <c r="Y715" s="1" t="s">
        <v>3189</v>
      </c>
      <c r="AA715" s="2" t="s">
        <v>1689</v>
      </c>
      <c r="AB715" s="3"/>
      <c r="AC715" s="3"/>
      <c r="AD715" s="1" t="s">
        <v>2388</v>
      </c>
      <c r="BA715" s="1">
        <f t="shared" si="49"/>
        <v>0</v>
      </c>
    </row>
    <row r="716" spans="1:60" s="1" customFormat="1" x14ac:dyDescent="0.25">
      <c r="A716" s="8"/>
      <c r="B716" s="2"/>
      <c r="C716" s="2"/>
      <c r="D716" s="2"/>
      <c r="G716" s="1" t="s">
        <v>481</v>
      </c>
      <c r="H716" s="1" t="s">
        <v>3343</v>
      </c>
      <c r="I716" s="1" t="s">
        <v>3163</v>
      </c>
      <c r="K716" s="18"/>
      <c r="AA716" s="2"/>
      <c r="AB716" s="3"/>
      <c r="AC716" s="3"/>
      <c r="AL716" s="1" t="s">
        <v>1447</v>
      </c>
      <c r="BA716" s="1">
        <f t="shared" si="49"/>
        <v>1</v>
      </c>
    </row>
    <row r="717" spans="1:60" s="1" customFormat="1" x14ac:dyDescent="0.25">
      <c r="A717" s="6"/>
      <c r="B717" s="2"/>
      <c r="C717" s="2"/>
      <c r="D717" s="2"/>
      <c r="G717" s="1" t="s">
        <v>3158</v>
      </c>
      <c r="H717" s="1" t="s">
        <v>3937</v>
      </c>
      <c r="I717" s="1" t="s">
        <v>4297</v>
      </c>
      <c r="K717" s="18"/>
      <c r="L717" s="1" t="s">
        <v>717</v>
      </c>
      <c r="M717" s="1" t="s">
        <v>488</v>
      </c>
      <c r="N717" s="1" t="s">
        <v>296</v>
      </c>
      <c r="AA717" s="2" t="s">
        <v>4631</v>
      </c>
      <c r="AB717" s="3"/>
      <c r="AC717" s="3"/>
      <c r="BA717" s="1">
        <f t="shared" si="49"/>
        <v>0</v>
      </c>
    </row>
    <row r="718" spans="1:60" s="1" customFormat="1" x14ac:dyDescent="0.25">
      <c r="B718" s="2"/>
      <c r="C718" s="2"/>
      <c r="D718" s="2"/>
      <c r="G718" s="1" t="s">
        <v>3158</v>
      </c>
      <c r="H718" s="1" t="s">
        <v>1595</v>
      </c>
      <c r="I718" s="1" t="s">
        <v>3470</v>
      </c>
      <c r="K718" s="18" t="s">
        <v>390</v>
      </c>
      <c r="P718" s="1" t="s">
        <v>3161</v>
      </c>
      <c r="AA718" s="2"/>
      <c r="AB718" s="3"/>
      <c r="AC718" s="3"/>
      <c r="AD718" s="1" t="s">
        <v>2388</v>
      </c>
      <c r="BA718" s="1">
        <f t="shared" si="49"/>
        <v>0</v>
      </c>
    </row>
    <row r="719" spans="1:60" s="1" customFormat="1" x14ac:dyDescent="0.25">
      <c r="B719" s="2"/>
      <c r="C719" s="2"/>
      <c r="D719" s="2"/>
      <c r="G719" s="1" t="s">
        <v>481</v>
      </c>
      <c r="H719" s="1" t="s">
        <v>391</v>
      </c>
      <c r="I719" s="1" t="s">
        <v>3257</v>
      </c>
      <c r="J719" s="1" t="s">
        <v>392</v>
      </c>
      <c r="K719" s="18" t="s">
        <v>393</v>
      </c>
      <c r="N719" s="1" t="s">
        <v>296</v>
      </c>
      <c r="P719" s="1" t="s">
        <v>4213</v>
      </c>
      <c r="AA719" s="2"/>
      <c r="AB719" s="3"/>
      <c r="AC719" s="3"/>
      <c r="AD719" s="1" t="s">
        <v>2564</v>
      </c>
      <c r="BA719" s="1">
        <f t="shared" si="49"/>
        <v>0</v>
      </c>
    </row>
    <row r="720" spans="1:60" s="1" customFormat="1" x14ac:dyDescent="0.25">
      <c r="B720" s="2"/>
      <c r="C720" s="2"/>
      <c r="D720" s="2"/>
      <c r="F720" s="1" t="s">
        <v>3162</v>
      </c>
      <c r="G720" s="1" t="s">
        <v>481</v>
      </c>
      <c r="H720" s="1" t="s">
        <v>4847</v>
      </c>
      <c r="I720" s="1" t="s">
        <v>4008</v>
      </c>
      <c r="J720" s="1" t="s">
        <v>3250</v>
      </c>
      <c r="K720" s="18" t="s">
        <v>3251</v>
      </c>
      <c r="L720" s="1" t="s">
        <v>2942</v>
      </c>
      <c r="M720" s="1" t="s">
        <v>5031</v>
      </c>
      <c r="N720" s="1" t="s">
        <v>296</v>
      </c>
      <c r="O720" s="1">
        <v>85119</v>
      </c>
      <c r="P720" s="1" t="s">
        <v>4213</v>
      </c>
      <c r="R720" s="1">
        <v>1</v>
      </c>
      <c r="S720" s="1" t="s">
        <v>5189</v>
      </c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1">
        <f t="shared" si="49"/>
        <v>0</v>
      </c>
      <c r="BB720" s="3"/>
    </row>
    <row r="721" spans="1:65" s="1" customFormat="1" x14ac:dyDescent="0.25">
      <c r="A721" s="29"/>
      <c r="B721" s="2"/>
      <c r="C721" s="2"/>
      <c r="D721" s="2"/>
      <c r="H721" s="1" t="s">
        <v>2010</v>
      </c>
      <c r="I721" s="1" t="s">
        <v>1706</v>
      </c>
      <c r="K721" s="18"/>
      <c r="AA721" s="2"/>
      <c r="AB721" s="3"/>
      <c r="AC721" s="3"/>
      <c r="AO721" s="1" t="s">
        <v>3162</v>
      </c>
      <c r="BA721" s="1">
        <f t="shared" si="49"/>
        <v>1</v>
      </c>
    </row>
    <row r="722" spans="1:65" s="1" customFormat="1" x14ac:dyDescent="0.25">
      <c r="B722" s="2"/>
      <c r="C722" s="2"/>
      <c r="D722" s="2"/>
      <c r="G722" s="1" t="s">
        <v>3158</v>
      </c>
      <c r="H722" s="1" t="s">
        <v>4592</v>
      </c>
      <c r="I722" s="1" t="s">
        <v>4593</v>
      </c>
      <c r="J722" s="1" t="s">
        <v>4182</v>
      </c>
      <c r="K722" s="18" t="s">
        <v>5174</v>
      </c>
      <c r="L722" s="1" t="s">
        <v>3360</v>
      </c>
      <c r="M722" s="1" t="s">
        <v>488</v>
      </c>
      <c r="N722" s="1" t="s">
        <v>296</v>
      </c>
      <c r="O722" s="1">
        <v>85209</v>
      </c>
      <c r="Y722" s="1" t="s">
        <v>3196</v>
      </c>
      <c r="Z722" s="1" t="s">
        <v>3161</v>
      </c>
      <c r="AA722" s="2" t="s">
        <v>5092</v>
      </c>
      <c r="AB722" s="3"/>
      <c r="AC722" s="3"/>
      <c r="BA722" s="1">
        <f t="shared" si="49"/>
        <v>0</v>
      </c>
    </row>
    <row r="723" spans="1:65" s="1" customFormat="1" x14ac:dyDescent="0.25">
      <c r="B723" s="2"/>
      <c r="C723" s="2"/>
      <c r="D723" s="2"/>
      <c r="F723" s="1" t="s">
        <v>3162</v>
      </c>
      <c r="G723" s="1" t="s">
        <v>3158</v>
      </c>
      <c r="H723" s="1" t="s">
        <v>3843</v>
      </c>
      <c r="I723" s="1" t="s">
        <v>3844</v>
      </c>
      <c r="J723" s="1" t="s">
        <v>4183</v>
      </c>
      <c r="K723" s="18" t="s">
        <v>3845</v>
      </c>
      <c r="L723" s="1" t="s">
        <v>3848</v>
      </c>
      <c r="M723" s="1" t="s">
        <v>488</v>
      </c>
      <c r="N723" s="1" t="s">
        <v>296</v>
      </c>
      <c r="O723" s="1">
        <v>85206</v>
      </c>
      <c r="P723" s="1" t="s">
        <v>4213</v>
      </c>
      <c r="Y723" s="1" t="s">
        <v>3196</v>
      </c>
      <c r="Z723" s="1" t="s">
        <v>3361</v>
      </c>
      <c r="AA723" s="2"/>
      <c r="AB723" s="3"/>
      <c r="AC723" s="3"/>
      <c r="AD723" s="1" t="s">
        <v>2392</v>
      </c>
      <c r="BA723" s="1">
        <f t="shared" si="49"/>
        <v>0</v>
      </c>
      <c r="BD723" s="1" t="s">
        <v>4712</v>
      </c>
      <c r="BE723" s="1" t="s">
        <v>4712</v>
      </c>
      <c r="BF723" s="1" t="s">
        <v>4712</v>
      </c>
      <c r="BH723" s="1" t="s">
        <v>4712</v>
      </c>
    </row>
    <row r="724" spans="1:65" s="1" customFormat="1" x14ac:dyDescent="0.25">
      <c r="B724" s="2"/>
      <c r="C724" s="2"/>
      <c r="D724" s="2"/>
      <c r="G724" s="1" t="s">
        <v>3158</v>
      </c>
      <c r="H724" s="1" t="s">
        <v>394</v>
      </c>
      <c r="I724" s="1" t="s">
        <v>395</v>
      </c>
      <c r="K724" s="18"/>
      <c r="Y724" s="1" t="s">
        <v>297</v>
      </c>
      <c r="AA724" s="2"/>
      <c r="AB724" s="3"/>
      <c r="AC724" s="3"/>
      <c r="BA724" s="1">
        <f t="shared" si="49"/>
        <v>0</v>
      </c>
    </row>
    <row r="725" spans="1:65" s="1" customFormat="1" x14ac:dyDescent="0.25">
      <c r="A725" s="6"/>
      <c r="B725" s="2"/>
      <c r="C725" s="2"/>
      <c r="D725" s="2"/>
      <c r="G725" s="1" t="s">
        <v>481</v>
      </c>
      <c r="H725" s="1" t="s">
        <v>394</v>
      </c>
      <c r="I725" s="1" t="s">
        <v>3828</v>
      </c>
      <c r="J725" s="1" t="s">
        <v>3829</v>
      </c>
      <c r="K725" s="18" t="s">
        <v>3830</v>
      </c>
      <c r="L725" s="1" t="s">
        <v>3832</v>
      </c>
      <c r="M725" s="1" t="s">
        <v>3831</v>
      </c>
      <c r="N725" s="1" t="s">
        <v>1936</v>
      </c>
      <c r="O725" s="1">
        <v>55379</v>
      </c>
      <c r="AB725" s="3"/>
      <c r="AC725" s="3"/>
      <c r="BA725" s="1">
        <f t="shared" si="49"/>
        <v>0</v>
      </c>
    </row>
    <row r="726" spans="1:65" s="1" customFormat="1" x14ac:dyDescent="0.25">
      <c r="B726" s="2"/>
      <c r="C726" s="2"/>
      <c r="D726" s="2"/>
      <c r="G726" s="1" t="s">
        <v>481</v>
      </c>
      <c r="H726" s="1" t="s">
        <v>394</v>
      </c>
      <c r="I726" s="1" t="s">
        <v>1675</v>
      </c>
      <c r="J726" s="1" t="s">
        <v>396</v>
      </c>
      <c r="K726" s="18" t="s">
        <v>4174</v>
      </c>
      <c r="L726" s="1" t="s">
        <v>397</v>
      </c>
      <c r="M726" s="1" t="s">
        <v>488</v>
      </c>
      <c r="N726" s="1" t="s">
        <v>296</v>
      </c>
      <c r="O726" s="1">
        <v>85209</v>
      </c>
      <c r="AA726" s="2"/>
      <c r="AB726" s="3"/>
      <c r="AC726" s="3"/>
      <c r="BA726" s="1">
        <f t="shared" si="49"/>
        <v>0</v>
      </c>
    </row>
    <row r="727" spans="1:65" s="1" customFormat="1" x14ac:dyDescent="0.25">
      <c r="A727" s="6"/>
      <c r="B727" s="2"/>
      <c r="C727" s="2"/>
      <c r="D727" s="2"/>
      <c r="G727" s="1" t="s">
        <v>481</v>
      </c>
      <c r="H727" s="1" t="s">
        <v>394</v>
      </c>
      <c r="I727" s="1" t="s">
        <v>4578</v>
      </c>
      <c r="J727" s="1" t="s">
        <v>2534</v>
      </c>
      <c r="K727" s="18" t="s">
        <v>3830</v>
      </c>
      <c r="L727" s="1" t="s">
        <v>3832</v>
      </c>
      <c r="M727" s="1" t="s">
        <v>3831</v>
      </c>
      <c r="N727" s="1" t="s">
        <v>1936</v>
      </c>
      <c r="O727" s="1">
        <v>55379</v>
      </c>
      <c r="AB727" s="3"/>
      <c r="AC727" s="3"/>
      <c r="BA727" s="1">
        <f t="shared" si="49"/>
        <v>0</v>
      </c>
    </row>
    <row r="728" spans="1:65" s="1" customFormat="1" x14ac:dyDescent="0.25">
      <c r="B728" s="2"/>
      <c r="C728" s="2"/>
      <c r="D728" s="2"/>
      <c r="G728" s="1" t="s">
        <v>3158</v>
      </c>
      <c r="H728" s="1" t="s">
        <v>394</v>
      </c>
      <c r="I728" s="1" t="s">
        <v>2451</v>
      </c>
      <c r="J728" s="1" t="s">
        <v>396</v>
      </c>
      <c r="K728" s="18" t="s">
        <v>4174</v>
      </c>
      <c r="L728" s="1" t="s">
        <v>397</v>
      </c>
      <c r="M728" s="1" t="s">
        <v>488</v>
      </c>
      <c r="N728" s="1" t="s">
        <v>296</v>
      </c>
      <c r="O728" s="1">
        <v>85209</v>
      </c>
      <c r="AA728" s="2"/>
      <c r="AB728" s="3"/>
      <c r="AC728" s="3"/>
      <c r="BA728" s="1">
        <f t="shared" si="49"/>
        <v>0</v>
      </c>
    </row>
    <row r="729" spans="1:65" s="1" customFormat="1" x14ac:dyDescent="0.25">
      <c r="B729" s="2"/>
      <c r="C729" s="2"/>
      <c r="D729" s="2"/>
      <c r="G729" s="1" t="s">
        <v>481</v>
      </c>
      <c r="H729" s="1" t="s">
        <v>124</v>
      </c>
      <c r="I729" s="1" t="s">
        <v>1532</v>
      </c>
      <c r="J729" s="1" t="s">
        <v>125</v>
      </c>
      <c r="K729" s="18"/>
      <c r="L729" s="1" t="s">
        <v>3433</v>
      </c>
      <c r="M729" s="1" t="s">
        <v>2398</v>
      </c>
      <c r="N729" s="1" t="s">
        <v>296</v>
      </c>
      <c r="O729" s="1">
        <v>85028</v>
      </c>
      <c r="AA729" s="2" t="s">
        <v>129</v>
      </c>
      <c r="AB729" s="3"/>
      <c r="AC729" s="3"/>
      <c r="BA729" s="1">
        <f t="shared" si="49"/>
        <v>0</v>
      </c>
    </row>
    <row r="730" spans="1:65" s="1" customFormat="1" x14ac:dyDescent="0.25">
      <c r="B730" s="2"/>
      <c r="C730" s="2"/>
      <c r="D730" s="2"/>
      <c r="G730" s="1" t="s">
        <v>3158</v>
      </c>
      <c r="H730" s="1" t="s">
        <v>399</v>
      </c>
      <c r="I730" s="1" t="s">
        <v>3351</v>
      </c>
      <c r="J730" s="1" t="s">
        <v>400</v>
      </c>
      <c r="K730" s="18" t="s">
        <v>402</v>
      </c>
      <c r="L730" s="1" t="s">
        <v>401</v>
      </c>
      <c r="M730" s="1" t="s">
        <v>924</v>
      </c>
      <c r="N730" s="1" t="s">
        <v>296</v>
      </c>
      <c r="O730" s="1">
        <v>85258</v>
      </c>
      <c r="P730" s="1" t="s">
        <v>4213</v>
      </c>
      <c r="AA730" s="2" t="s">
        <v>769</v>
      </c>
      <c r="AB730" s="3"/>
      <c r="AC730" s="3"/>
      <c r="AD730" s="1" t="s">
        <v>2564</v>
      </c>
      <c r="BA730" s="1">
        <f t="shared" si="49"/>
        <v>0</v>
      </c>
    </row>
    <row r="731" spans="1:65" s="1" customFormat="1" x14ac:dyDescent="0.25">
      <c r="A731" s="6"/>
      <c r="B731" s="2"/>
      <c r="C731" s="2"/>
      <c r="D731" s="2"/>
      <c r="F731" s="1" t="s">
        <v>3162</v>
      </c>
      <c r="G731" s="1" t="s">
        <v>3158</v>
      </c>
      <c r="H731" s="1" t="s">
        <v>3743</v>
      </c>
      <c r="I731" s="1" t="s">
        <v>3744</v>
      </c>
      <c r="J731" s="1" t="s">
        <v>3746</v>
      </c>
      <c r="K731" s="18" t="s">
        <v>3745</v>
      </c>
      <c r="L731" s="1" t="s">
        <v>128</v>
      </c>
      <c r="M731" s="1" t="s">
        <v>488</v>
      </c>
      <c r="N731" s="1" t="s">
        <v>296</v>
      </c>
      <c r="O731" s="1">
        <v>85206</v>
      </c>
      <c r="P731" s="1" t="s">
        <v>4213</v>
      </c>
      <c r="T731" s="1">
        <v>1</v>
      </c>
      <c r="AA731" s="1" t="s">
        <v>714</v>
      </c>
      <c r="AB731" s="3"/>
      <c r="AC731" s="3"/>
      <c r="AD731" s="1" t="s">
        <v>2564</v>
      </c>
      <c r="BA731" s="1">
        <f t="shared" si="49"/>
        <v>0</v>
      </c>
      <c r="BD731" s="1" t="s">
        <v>4712</v>
      </c>
      <c r="BE731" s="1" t="s">
        <v>4712</v>
      </c>
      <c r="BF731" s="1" t="s">
        <v>4712</v>
      </c>
      <c r="BM731" s="1" t="s">
        <v>4712</v>
      </c>
    </row>
    <row r="732" spans="1:65" s="1" customFormat="1" x14ac:dyDescent="0.25">
      <c r="B732" s="2"/>
      <c r="C732" s="2"/>
      <c r="D732" s="2"/>
      <c r="G732" s="1" t="s">
        <v>481</v>
      </c>
      <c r="H732" s="1" t="s">
        <v>1277</v>
      </c>
      <c r="I732" s="1" t="s">
        <v>1278</v>
      </c>
      <c r="J732" s="1" t="s">
        <v>4522</v>
      </c>
      <c r="K732" s="18" t="s">
        <v>4524</v>
      </c>
      <c r="L732" s="1" t="s">
        <v>4523</v>
      </c>
      <c r="M732" s="1" t="s">
        <v>488</v>
      </c>
      <c r="N732" s="1" t="s">
        <v>296</v>
      </c>
      <c r="P732" s="1" t="s">
        <v>4213</v>
      </c>
      <c r="Q732" s="1" t="s">
        <v>4712</v>
      </c>
      <c r="AA732" s="2" t="s">
        <v>4525</v>
      </c>
      <c r="AB732" s="3"/>
      <c r="AC732" s="3"/>
      <c r="BA732" s="1">
        <f t="shared" si="49"/>
        <v>0</v>
      </c>
    </row>
    <row r="733" spans="1:65" s="1" customFormat="1" x14ac:dyDescent="0.25">
      <c r="B733" s="2"/>
      <c r="C733" s="2"/>
      <c r="D733" s="2"/>
      <c r="G733" s="1" t="s">
        <v>481</v>
      </c>
      <c r="H733" s="1" t="s">
        <v>4536</v>
      </c>
      <c r="I733" s="1" t="s">
        <v>4537</v>
      </c>
      <c r="J733" s="1" t="s">
        <v>4538</v>
      </c>
      <c r="K733" s="18" t="s">
        <v>4540</v>
      </c>
      <c r="L733" s="1" t="s">
        <v>4539</v>
      </c>
      <c r="M733" s="1" t="s">
        <v>488</v>
      </c>
      <c r="N733" s="1" t="s">
        <v>296</v>
      </c>
      <c r="O733" s="1">
        <v>85207</v>
      </c>
      <c r="P733" s="1" t="s">
        <v>4213</v>
      </c>
      <c r="AA733" s="2"/>
      <c r="AB733" s="3"/>
      <c r="AC733" s="3"/>
      <c r="AD733" s="1" t="s">
        <v>2564</v>
      </c>
      <c r="BA733" s="1">
        <f t="shared" si="49"/>
        <v>0</v>
      </c>
    </row>
    <row r="734" spans="1:65" s="1" customFormat="1" x14ac:dyDescent="0.25">
      <c r="B734" s="2"/>
      <c r="C734" s="2"/>
      <c r="D734" s="2"/>
      <c r="F734" s="1" t="s">
        <v>3161</v>
      </c>
      <c r="G734" s="1" t="s">
        <v>3158</v>
      </c>
      <c r="H734" s="1" t="s">
        <v>4429</v>
      </c>
      <c r="I734" s="1" t="s">
        <v>4430</v>
      </c>
      <c r="J734" s="1" t="s">
        <v>4432</v>
      </c>
      <c r="K734" s="18" t="s">
        <v>4431</v>
      </c>
      <c r="L734" s="1" t="s">
        <v>4433</v>
      </c>
      <c r="M734" s="1" t="s">
        <v>4434</v>
      </c>
      <c r="N734" s="1" t="s">
        <v>4435</v>
      </c>
      <c r="O734" s="1">
        <v>57301</v>
      </c>
      <c r="P734" s="1" t="s">
        <v>4213</v>
      </c>
      <c r="Y734" s="1" t="s">
        <v>3175</v>
      </c>
      <c r="Z734" s="1" t="s">
        <v>3161</v>
      </c>
      <c r="AA734" s="2" t="s">
        <v>4428</v>
      </c>
      <c r="AB734" s="3" t="s">
        <v>3161</v>
      </c>
      <c r="AC734" s="3"/>
      <c r="AD734" s="1" t="s">
        <v>2388</v>
      </c>
      <c r="BA734" s="1">
        <f t="shared" si="49"/>
        <v>0</v>
      </c>
    </row>
    <row r="735" spans="1:65" s="1" customFormat="1" x14ac:dyDescent="0.25">
      <c r="A735" s="8"/>
      <c r="B735" s="2"/>
      <c r="C735" s="2"/>
      <c r="D735" s="2"/>
      <c r="G735" s="1" t="s">
        <v>481</v>
      </c>
      <c r="H735" s="1" t="s">
        <v>466</v>
      </c>
      <c r="I735" s="1" t="s">
        <v>1152</v>
      </c>
      <c r="J735" s="1" t="s">
        <v>5088</v>
      </c>
      <c r="K735" s="18" t="s">
        <v>464</v>
      </c>
      <c r="L735" s="1" t="s">
        <v>465</v>
      </c>
      <c r="M735" s="1" t="s">
        <v>5031</v>
      </c>
      <c r="N735" s="1" t="s">
        <v>296</v>
      </c>
      <c r="O735" s="1">
        <v>85120</v>
      </c>
      <c r="W735" s="2"/>
      <c r="X735" s="3"/>
      <c r="AA735" s="1" t="s">
        <v>5087</v>
      </c>
      <c r="AP735" s="1" t="s">
        <v>1447</v>
      </c>
      <c r="AR735" s="1" t="s">
        <v>1447</v>
      </c>
      <c r="BA735" s="1">
        <f t="shared" si="49"/>
        <v>2</v>
      </c>
    </row>
    <row r="736" spans="1:65" s="1" customFormat="1" x14ac:dyDescent="0.25">
      <c r="A736" s="8"/>
      <c r="B736" s="2"/>
      <c r="C736" s="2"/>
      <c r="D736" s="2"/>
      <c r="G736" s="1" t="s">
        <v>3158</v>
      </c>
      <c r="H736" s="1" t="s">
        <v>2018</v>
      </c>
      <c r="I736" s="1" t="s">
        <v>781</v>
      </c>
      <c r="J736" s="1" t="s">
        <v>5088</v>
      </c>
      <c r="K736" s="18" t="s">
        <v>464</v>
      </c>
      <c r="L736" s="1" t="s">
        <v>465</v>
      </c>
      <c r="M736" s="1" t="s">
        <v>5031</v>
      </c>
      <c r="N736" s="1" t="s">
        <v>296</v>
      </c>
      <c r="O736" s="1">
        <v>85120</v>
      </c>
      <c r="W736" s="2"/>
      <c r="X736" s="3"/>
      <c r="AA736" s="1" t="s">
        <v>466</v>
      </c>
      <c r="AP736" s="1" t="s">
        <v>1447</v>
      </c>
      <c r="AR736" s="1" t="s">
        <v>1447</v>
      </c>
      <c r="BA736" s="1">
        <f t="shared" si="49"/>
        <v>2</v>
      </c>
    </row>
    <row r="737" spans="1:53" s="1" customFormat="1" x14ac:dyDescent="0.25">
      <c r="A737" s="6"/>
      <c r="B737" s="2"/>
      <c r="C737" s="2"/>
      <c r="D737" s="2"/>
      <c r="G737" s="1" t="s">
        <v>481</v>
      </c>
      <c r="H737" s="1" t="s">
        <v>1547</v>
      </c>
      <c r="I737" s="1" t="s">
        <v>5062</v>
      </c>
      <c r="K737" s="18" t="s">
        <v>720</v>
      </c>
      <c r="Y737" s="2"/>
      <c r="Z737" s="3"/>
      <c r="AA737" s="1" t="s">
        <v>4632</v>
      </c>
      <c r="BA737" s="1">
        <f t="shared" si="49"/>
        <v>0</v>
      </c>
    </row>
    <row r="738" spans="1:53" s="1" customFormat="1" x14ac:dyDescent="0.25">
      <c r="B738" s="2"/>
      <c r="C738" s="2"/>
      <c r="D738" s="2"/>
      <c r="G738" s="1" t="s">
        <v>3158</v>
      </c>
      <c r="H738" s="1" t="s">
        <v>4541</v>
      </c>
      <c r="I738" s="1" t="s">
        <v>4542</v>
      </c>
      <c r="K738" s="18"/>
      <c r="AA738" s="2"/>
      <c r="AB738" s="3" t="s">
        <v>3161</v>
      </c>
      <c r="AC738" s="3"/>
      <c r="BA738" s="1">
        <f t="shared" si="49"/>
        <v>0</v>
      </c>
    </row>
    <row r="739" spans="1:53" s="1" customFormat="1" x14ac:dyDescent="0.25">
      <c r="A739" s="8"/>
      <c r="B739" s="2"/>
      <c r="C739" s="2"/>
      <c r="D739" s="2"/>
      <c r="G739" s="1" t="s">
        <v>481</v>
      </c>
      <c r="H739" s="1" t="s">
        <v>213</v>
      </c>
      <c r="I739" s="1" t="s">
        <v>3624</v>
      </c>
      <c r="K739" s="18"/>
      <c r="W739" s="2"/>
      <c r="X739" s="3"/>
      <c r="AU739" s="1" t="s">
        <v>3162</v>
      </c>
      <c r="BA739" s="1">
        <f t="shared" si="49"/>
        <v>1</v>
      </c>
    </row>
    <row r="740" spans="1:53" s="1" customFormat="1" x14ac:dyDescent="0.25">
      <c r="B740" s="2"/>
      <c r="C740" s="2"/>
      <c r="D740" s="2"/>
      <c r="G740" s="1" t="s">
        <v>3158</v>
      </c>
      <c r="H740" s="1" t="s">
        <v>3622</v>
      </c>
      <c r="I740" s="1" t="s">
        <v>3311</v>
      </c>
      <c r="K740" s="18" t="s">
        <v>3623</v>
      </c>
      <c r="P740" s="1" t="s">
        <v>4213</v>
      </c>
      <c r="Q740" s="1" t="s">
        <v>4712</v>
      </c>
      <c r="AA740" s="2"/>
      <c r="AB740" s="3"/>
      <c r="AC740" s="3"/>
      <c r="AD740" s="1" t="s">
        <v>2388</v>
      </c>
      <c r="BA740" s="1">
        <f t="shared" si="49"/>
        <v>0</v>
      </c>
    </row>
    <row r="741" spans="1:53" s="1" customFormat="1" x14ac:dyDescent="0.25">
      <c r="B741" s="2"/>
      <c r="C741" s="2"/>
      <c r="D741" s="2"/>
      <c r="G741" s="1" t="s">
        <v>3158</v>
      </c>
      <c r="H741" s="1" t="s">
        <v>3287</v>
      </c>
      <c r="I741" s="1" t="s">
        <v>3288</v>
      </c>
      <c r="K741" s="18"/>
      <c r="AA741" s="2"/>
      <c r="AB741" s="3"/>
      <c r="AC741" s="3"/>
      <c r="AG741" s="1" t="s">
        <v>3162</v>
      </c>
      <c r="BA741" s="1">
        <f t="shared" si="49"/>
        <v>1</v>
      </c>
    </row>
    <row r="742" spans="1:53" s="1" customFormat="1" x14ac:dyDescent="0.25">
      <c r="B742" s="2"/>
      <c r="C742" s="2"/>
      <c r="D742" s="2"/>
      <c r="G742" s="1" t="s">
        <v>3158</v>
      </c>
      <c r="H742" s="1" t="s">
        <v>1453</v>
      </c>
      <c r="I742" s="1" t="s">
        <v>4578</v>
      </c>
      <c r="K742" s="18"/>
      <c r="AA742" s="2"/>
      <c r="AB742" s="3"/>
      <c r="AC742" s="3"/>
      <c r="AI742" s="1" t="s">
        <v>3162</v>
      </c>
      <c r="BA742" s="1">
        <f t="shared" si="49"/>
        <v>1</v>
      </c>
    </row>
    <row r="743" spans="1:53" s="1" customFormat="1" x14ac:dyDescent="0.25">
      <c r="B743" s="2"/>
      <c r="C743" s="2"/>
      <c r="D743" s="2"/>
      <c r="G743" s="1" t="s">
        <v>3158</v>
      </c>
      <c r="H743" s="1" t="s">
        <v>4543</v>
      </c>
      <c r="I743" s="1" t="s">
        <v>4544</v>
      </c>
      <c r="K743" s="18"/>
      <c r="Y743" s="2" t="s">
        <v>3379</v>
      </c>
      <c r="Z743" s="3"/>
      <c r="BA743" s="1">
        <f t="shared" si="49"/>
        <v>0</v>
      </c>
    </row>
    <row r="744" spans="1:53" s="1" customFormat="1" x14ac:dyDescent="0.25">
      <c r="B744" s="2"/>
      <c r="C744" s="2"/>
      <c r="D744" s="2"/>
      <c r="G744" s="1" t="s">
        <v>283</v>
      </c>
      <c r="H744" s="1" t="s">
        <v>59</v>
      </c>
      <c r="I744" s="1" t="s">
        <v>449</v>
      </c>
      <c r="J744" s="1" t="s">
        <v>60</v>
      </c>
      <c r="K744" s="4" t="s">
        <v>61</v>
      </c>
      <c r="L744" s="1" t="s">
        <v>2242</v>
      </c>
      <c r="M744" s="1" t="s">
        <v>488</v>
      </c>
      <c r="N744" s="1" t="s">
        <v>3193</v>
      </c>
      <c r="O744" s="1">
        <v>85215</v>
      </c>
      <c r="Y744" s="2"/>
      <c r="Z744" s="3"/>
      <c r="AE744" s="1" t="s">
        <v>481</v>
      </c>
      <c r="BA744" s="1">
        <f t="shared" si="49"/>
        <v>1</v>
      </c>
    </row>
    <row r="745" spans="1:53" s="1" customFormat="1" x14ac:dyDescent="0.25">
      <c r="B745" s="2"/>
      <c r="C745" s="2"/>
      <c r="D745" s="2"/>
      <c r="G745" s="1" t="s">
        <v>481</v>
      </c>
      <c r="H745" s="1" t="s">
        <v>559</v>
      </c>
      <c r="I745" s="1" t="s">
        <v>786</v>
      </c>
      <c r="K745" s="18"/>
      <c r="AA745" s="2"/>
      <c r="AB745" s="3"/>
      <c r="AC745" s="3"/>
      <c r="AN745" s="1" t="s">
        <v>3162</v>
      </c>
      <c r="BA745" s="1">
        <f t="shared" si="49"/>
        <v>1</v>
      </c>
    </row>
    <row r="746" spans="1:53" s="1" customFormat="1" x14ac:dyDescent="0.25">
      <c r="B746" s="2"/>
      <c r="C746" s="2"/>
      <c r="D746" s="2"/>
      <c r="G746" s="1" t="s">
        <v>481</v>
      </c>
      <c r="H746" s="1" t="s">
        <v>347</v>
      </c>
      <c r="I746" s="1" t="s">
        <v>348</v>
      </c>
      <c r="J746" s="1" t="s">
        <v>349</v>
      </c>
      <c r="K746" s="18"/>
      <c r="L746" s="1" t="s">
        <v>350</v>
      </c>
      <c r="M746" s="1" t="s">
        <v>488</v>
      </c>
      <c r="N746" s="1" t="s">
        <v>296</v>
      </c>
      <c r="O746" s="1">
        <v>85120</v>
      </c>
      <c r="Y746" s="2"/>
      <c r="Z746" s="3"/>
      <c r="BA746" s="1">
        <f t="shared" si="49"/>
        <v>0</v>
      </c>
    </row>
    <row r="747" spans="1:53" s="1" customFormat="1" x14ac:dyDescent="0.25">
      <c r="A747" s="8"/>
      <c r="B747" s="2"/>
      <c r="C747" s="2"/>
      <c r="D747" s="2"/>
      <c r="F747" s="1" t="s">
        <v>3162</v>
      </c>
      <c r="G747" s="1" t="s">
        <v>3158</v>
      </c>
      <c r="H747" s="1" t="s">
        <v>1250</v>
      </c>
      <c r="I747" s="1" t="s">
        <v>2690</v>
      </c>
      <c r="J747" s="1" t="s">
        <v>1249</v>
      </c>
      <c r="K747" s="4" t="s">
        <v>3394</v>
      </c>
      <c r="L747" s="1" t="s">
        <v>2688</v>
      </c>
      <c r="M747" s="1" t="s">
        <v>3182</v>
      </c>
      <c r="N747" s="1" t="s">
        <v>296</v>
      </c>
      <c r="O747" s="1">
        <v>85234</v>
      </c>
      <c r="P747" s="1" t="s">
        <v>4213</v>
      </c>
      <c r="R747" s="1">
        <v>1</v>
      </c>
      <c r="S747" s="1" t="s">
        <v>3357</v>
      </c>
      <c r="AA747" s="2"/>
      <c r="AB747" s="3"/>
      <c r="AC747" s="3"/>
      <c r="AD747" s="1" t="s">
        <v>2388</v>
      </c>
      <c r="AE747" s="1" t="s">
        <v>481</v>
      </c>
      <c r="AG747" s="1" t="s">
        <v>481</v>
      </c>
      <c r="AH747" s="1" t="s">
        <v>481</v>
      </c>
      <c r="AI747" s="1" t="s">
        <v>481</v>
      </c>
      <c r="AJ747" s="1" t="s">
        <v>481</v>
      </c>
      <c r="AK747" s="1" t="s">
        <v>481</v>
      </c>
      <c r="AL747" s="1" t="s">
        <v>481</v>
      </c>
      <c r="AM747" s="1" t="s">
        <v>481</v>
      </c>
      <c r="AN747" s="1" t="s">
        <v>481</v>
      </c>
      <c r="AP747" s="1" t="s">
        <v>481</v>
      </c>
      <c r="AQ747" s="1" t="s">
        <v>481</v>
      </c>
      <c r="AR747" s="1" t="s">
        <v>481</v>
      </c>
      <c r="AS747" s="1" t="s">
        <v>481</v>
      </c>
      <c r="AW747" s="1" t="s">
        <v>481</v>
      </c>
      <c r="AX747" s="1" t="s">
        <v>481</v>
      </c>
      <c r="AY747" s="1" t="s">
        <v>481</v>
      </c>
      <c r="AZ747" s="1" t="s">
        <v>481</v>
      </c>
      <c r="BA747" s="1">
        <f t="shared" si="49"/>
        <v>17</v>
      </c>
    </row>
    <row r="748" spans="1:53" s="1" customFormat="1" x14ac:dyDescent="0.25">
      <c r="A748" s="6"/>
      <c r="B748" s="2"/>
      <c r="C748" s="2"/>
      <c r="D748" s="2"/>
      <c r="G748" s="1" t="s">
        <v>481</v>
      </c>
      <c r="H748" s="1" t="s">
        <v>2061</v>
      </c>
      <c r="I748" s="1" t="s">
        <v>4750</v>
      </c>
      <c r="K748" s="18"/>
      <c r="Y748" s="2"/>
      <c r="Z748" s="3"/>
      <c r="BA748" s="1">
        <f t="shared" si="49"/>
        <v>0</v>
      </c>
    </row>
    <row r="749" spans="1:53" s="1" customFormat="1" x14ac:dyDescent="0.25">
      <c r="B749" s="2"/>
      <c r="C749" s="2"/>
      <c r="D749" s="2"/>
      <c r="G749" s="1" t="s">
        <v>3158</v>
      </c>
      <c r="H749" s="1" t="s">
        <v>2061</v>
      </c>
      <c r="I749" s="1" t="s">
        <v>954</v>
      </c>
      <c r="K749" s="18"/>
      <c r="Y749" s="2"/>
      <c r="Z749" s="3"/>
      <c r="BA749" s="1">
        <f t="shared" si="49"/>
        <v>0</v>
      </c>
    </row>
    <row r="750" spans="1:53" s="1" customFormat="1" x14ac:dyDescent="0.25">
      <c r="B750" s="2"/>
      <c r="C750" s="2"/>
      <c r="D750" s="2"/>
      <c r="G750" s="1" t="s">
        <v>3158</v>
      </c>
      <c r="H750" s="1" t="s">
        <v>2144</v>
      </c>
      <c r="I750" s="1" t="s">
        <v>4430</v>
      </c>
      <c r="J750" s="1" t="s">
        <v>4545</v>
      </c>
      <c r="K750" s="18"/>
      <c r="L750" s="1" t="s">
        <v>4546</v>
      </c>
      <c r="M750" s="1" t="s">
        <v>5031</v>
      </c>
      <c r="N750" s="1" t="s">
        <v>296</v>
      </c>
      <c r="O750" s="1" t="s">
        <v>2769</v>
      </c>
      <c r="Y750" s="2"/>
      <c r="Z750" s="3"/>
      <c r="BA750" s="1">
        <f t="shared" si="49"/>
        <v>0</v>
      </c>
    </row>
    <row r="751" spans="1:53" s="1" customFormat="1" x14ac:dyDescent="0.25">
      <c r="B751" s="2"/>
      <c r="C751" s="2"/>
      <c r="D751" s="2"/>
      <c r="F751" s="1" t="s">
        <v>3161</v>
      </c>
      <c r="G751" s="1" t="s">
        <v>3158</v>
      </c>
      <c r="H751" s="1" t="s">
        <v>1899</v>
      </c>
      <c r="I751" s="1" t="s">
        <v>2161</v>
      </c>
      <c r="J751" s="1" t="s">
        <v>627</v>
      </c>
      <c r="K751" s="18" t="s">
        <v>621</v>
      </c>
      <c r="L751" s="1" t="s">
        <v>4301</v>
      </c>
      <c r="M751" s="1" t="s">
        <v>4302</v>
      </c>
      <c r="N751" s="1" t="s">
        <v>647</v>
      </c>
      <c r="O751" s="1" t="s">
        <v>4303</v>
      </c>
      <c r="P751" s="1" t="s">
        <v>4213</v>
      </c>
      <c r="AA751" s="2"/>
      <c r="AB751" s="3"/>
      <c r="AC751" s="3"/>
      <c r="AD751" s="1" t="s">
        <v>2388</v>
      </c>
      <c r="BA751" s="1">
        <f t="shared" si="49"/>
        <v>0</v>
      </c>
    </row>
    <row r="752" spans="1:53" s="1" customFormat="1" x14ac:dyDescent="0.25">
      <c r="B752" s="2"/>
      <c r="C752" s="2"/>
      <c r="D752" s="2"/>
      <c r="G752" s="1" t="s">
        <v>481</v>
      </c>
      <c r="H752" s="1" t="s">
        <v>1507</v>
      </c>
      <c r="I752" s="1" t="s">
        <v>1508</v>
      </c>
      <c r="K752" s="18"/>
      <c r="AA752" s="2"/>
      <c r="AB752" s="3"/>
      <c r="AC752" s="3"/>
      <c r="AM752" s="1" t="s">
        <v>3162</v>
      </c>
      <c r="AN752" s="1" t="s">
        <v>3162</v>
      </c>
      <c r="AS752" s="1" t="s">
        <v>3162</v>
      </c>
      <c r="BA752" s="1">
        <f t="shared" si="49"/>
        <v>3</v>
      </c>
    </row>
    <row r="753" spans="1:65" s="1" customFormat="1" x14ac:dyDescent="0.25">
      <c r="B753" s="2"/>
      <c r="C753" s="2"/>
      <c r="D753" s="2"/>
      <c r="G753" s="1" t="s">
        <v>3158</v>
      </c>
      <c r="H753" s="1" t="s">
        <v>2787</v>
      </c>
      <c r="I753" s="1" t="s">
        <v>1282</v>
      </c>
      <c r="K753" s="18"/>
      <c r="AA753" s="2"/>
      <c r="AB753" s="3"/>
      <c r="AC753" s="3"/>
      <c r="AM753" s="1" t="s">
        <v>3162</v>
      </c>
      <c r="AN753" s="1" t="s">
        <v>3162</v>
      </c>
      <c r="AS753" s="1" t="s">
        <v>3162</v>
      </c>
      <c r="BA753" s="1">
        <f t="shared" si="49"/>
        <v>3</v>
      </c>
    </row>
    <row r="754" spans="1:65" s="1" customFormat="1" x14ac:dyDescent="0.25">
      <c r="B754" s="2"/>
      <c r="C754" s="2"/>
      <c r="D754" s="2"/>
      <c r="F754" s="1" t="s">
        <v>3161</v>
      </c>
      <c r="G754" s="1" t="s">
        <v>481</v>
      </c>
      <c r="H754" s="1" t="s">
        <v>4547</v>
      </c>
      <c r="I754" s="1" t="s">
        <v>4548</v>
      </c>
      <c r="J754" s="1" t="s">
        <v>4549</v>
      </c>
      <c r="K754" s="18" t="s">
        <v>4551</v>
      </c>
      <c r="L754" s="1" t="s">
        <v>4550</v>
      </c>
      <c r="M754" s="1" t="s">
        <v>488</v>
      </c>
      <c r="N754" s="1" t="s">
        <v>296</v>
      </c>
      <c r="O754" s="1">
        <v>85205</v>
      </c>
      <c r="P754" s="1" t="s">
        <v>4712</v>
      </c>
      <c r="AA754" s="2"/>
      <c r="AB754" s="3"/>
      <c r="AC754" s="3"/>
      <c r="AD754" s="1" t="s">
        <v>2392</v>
      </c>
      <c r="BA754" s="1">
        <f t="shared" si="49"/>
        <v>0</v>
      </c>
    </row>
    <row r="755" spans="1:65" s="1" customFormat="1" x14ac:dyDescent="0.25">
      <c r="B755" s="2"/>
      <c r="C755" s="2"/>
      <c r="D755" s="2"/>
      <c r="G755" s="1" t="s">
        <v>3158</v>
      </c>
      <c r="H755" s="1" t="s">
        <v>4552</v>
      </c>
      <c r="I755" s="1" t="s">
        <v>2742</v>
      </c>
      <c r="K755" s="18"/>
      <c r="AA755" s="1" t="s">
        <v>716</v>
      </c>
      <c r="AB755" s="3"/>
      <c r="AC755" s="3"/>
      <c r="BA755" s="1">
        <f t="shared" si="49"/>
        <v>0</v>
      </c>
    </row>
    <row r="756" spans="1:65" s="1" customFormat="1" x14ac:dyDescent="0.25">
      <c r="B756" s="2"/>
      <c r="C756" s="2"/>
      <c r="D756" s="2"/>
      <c r="E756" s="2"/>
      <c r="G756" s="1" t="s">
        <v>3158</v>
      </c>
      <c r="H756" s="1" t="s">
        <v>357</v>
      </c>
      <c r="I756" s="1" t="s">
        <v>358</v>
      </c>
      <c r="J756" s="1" t="s">
        <v>360</v>
      </c>
      <c r="K756" s="18" t="s">
        <v>1575</v>
      </c>
      <c r="L756" s="1" t="s">
        <v>486</v>
      </c>
      <c r="M756" s="1" t="s">
        <v>488</v>
      </c>
      <c r="N756" s="1" t="s">
        <v>296</v>
      </c>
      <c r="O756" s="1">
        <v>85206</v>
      </c>
      <c r="P756" s="1" t="s">
        <v>4213</v>
      </c>
      <c r="Y756" s="1" t="s">
        <v>3196</v>
      </c>
      <c r="Z756" s="1" t="s">
        <v>3161</v>
      </c>
      <c r="AA756" s="2"/>
      <c r="AB756" s="3" t="s">
        <v>3161</v>
      </c>
      <c r="AC756" s="3"/>
      <c r="AD756" s="1" t="s">
        <v>2564</v>
      </c>
      <c r="BA756" s="1">
        <f t="shared" si="49"/>
        <v>0</v>
      </c>
      <c r="BD756" s="1" t="s">
        <v>4712</v>
      </c>
      <c r="BE756" s="1" t="s">
        <v>4712</v>
      </c>
      <c r="BM756" s="1" t="s">
        <v>4712</v>
      </c>
    </row>
    <row r="757" spans="1:65" s="1" customFormat="1" x14ac:dyDescent="0.25">
      <c r="A757" s="6"/>
      <c r="B757" s="2"/>
      <c r="C757" s="2"/>
      <c r="D757" s="2"/>
      <c r="G757" s="1" t="s">
        <v>481</v>
      </c>
      <c r="H757" s="1" t="s">
        <v>2657</v>
      </c>
      <c r="I757" s="1" t="s">
        <v>3178</v>
      </c>
      <c r="K757" s="18" t="s">
        <v>5199</v>
      </c>
      <c r="L757" s="1" t="s">
        <v>4492</v>
      </c>
      <c r="M757" s="1" t="s">
        <v>3960</v>
      </c>
      <c r="N757" s="1" t="s">
        <v>4491</v>
      </c>
      <c r="O757" s="1">
        <v>50266</v>
      </c>
      <c r="AA757" s="1" t="s">
        <v>436</v>
      </c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T757" s="2"/>
      <c r="AU757" s="2"/>
      <c r="AV757" s="2"/>
      <c r="AW757" s="2"/>
      <c r="AX757" s="2"/>
      <c r="AY757" s="2"/>
      <c r="AZ757" s="2"/>
      <c r="BA757" s="1">
        <f t="shared" si="49"/>
        <v>0</v>
      </c>
      <c r="BB757" s="3"/>
    </row>
    <row r="758" spans="1:65" s="1" customFormat="1" x14ac:dyDescent="0.25">
      <c r="A758" s="6"/>
      <c r="B758" s="2"/>
      <c r="C758" s="2"/>
      <c r="D758" s="2"/>
      <c r="G758" s="1" t="s">
        <v>3158</v>
      </c>
      <c r="H758" s="1" t="s">
        <v>2657</v>
      </c>
      <c r="I758" s="1" t="s">
        <v>436</v>
      </c>
      <c r="K758" s="18" t="s">
        <v>5199</v>
      </c>
      <c r="L758" s="1" t="s">
        <v>4492</v>
      </c>
      <c r="M758" s="1" t="s">
        <v>3960</v>
      </c>
      <c r="N758" s="1" t="s">
        <v>4491</v>
      </c>
      <c r="O758" s="1">
        <v>50266</v>
      </c>
      <c r="Y758" s="2"/>
      <c r="Z758" s="3"/>
      <c r="AA758" s="1" t="s">
        <v>3178</v>
      </c>
      <c r="BA758" s="1">
        <f t="shared" si="49"/>
        <v>0</v>
      </c>
    </row>
    <row r="759" spans="1:65" s="1" customFormat="1" x14ac:dyDescent="0.25">
      <c r="A759" s="1" t="s">
        <v>5871</v>
      </c>
      <c r="B759" s="2"/>
      <c r="C759" s="2"/>
      <c r="D759" s="2"/>
      <c r="E759" s="2"/>
      <c r="F759" s="1" t="s">
        <v>3162</v>
      </c>
      <c r="G759" s="1" t="s">
        <v>3158</v>
      </c>
      <c r="H759" s="1" t="s">
        <v>4554</v>
      </c>
      <c r="I759" s="1" t="s">
        <v>4555</v>
      </c>
      <c r="J759" s="1" t="s">
        <v>4185</v>
      </c>
      <c r="K759" s="18" t="s">
        <v>2199</v>
      </c>
      <c r="L759" s="1" t="s">
        <v>4557</v>
      </c>
      <c r="M759" s="1" t="s">
        <v>488</v>
      </c>
      <c r="N759" s="1" t="s">
        <v>296</v>
      </c>
      <c r="O759" s="1">
        <v>85206</v>
      </c>
      <c r="P759" s="1" t="s">
        <v>4213</v>
      </c>
      <c r="T759" s="1">
        <v>1</v>
      </c>
      <c r="AA759" s="2"/>
      <c r="AB759" s="3"/>
      <c r="AC759" s="3"/>
      <c r="AD759" s="1" t="s">
        <v>2388</v>
      </c>
      <c r="AS759" s="1" t="s">
        <v>3162</v>
      </c>
      <c r="BA759" s="1">
        <f t="shared" si="49"/>
        <v>1</v>
      </c>
    </row>
    <row r="760" spans="1:65" s="1" customFormat="1" x14ac:dyDescent="0.25">
      <c r="A760" s="1" t="s">
        <v>5871</v>
      </c>
      <c r="B760" s="2"/>
      <c r="C760" s="2"/>
      <c r="D760" s="2"/>
      <c r="E760" s="2"/>
      <c r="F760" s="1" t="s">
        <v>3162</v>
      </c>
      <c r="G760" s="1" t="s">
        <v>481</v>
      </c>
      <c r="H760" s="1" t="s">
        <v>4554</v>
      </c>
      <c r="I760" s="1" t="s">
        <v>4558</v>
      </c>
      <c r="J760" s="1" t="s">
        <v>4185</v>
      </c>
      <c r="K760" s="18" t="s">
        <v>2199</v>
      </c>
      <c r="L760" s="1" t="s">
        <v>4557</v>
      </c>
      <c r="M760" s="1" t="s">
        <v>488</v>
      </c>
      <c r="N760" s="1" t="s">
        <v>296</v>
      </c>
      <c r="O760" s="1">
        <v>85206</v>
      </c>
      <c r="P760" s="1" t="s">
        <v>4712</v>
      </c>
      <c r="AA760" s="2"/>
      <c r="AB760" s="3"/>
      <c r="AC760" s="3"/>
      <c r="AD760" s="1" t="s">
        <v>2392</v>
      </c>
      <c r="AS760" s="1" t="s">
        <v>3162</v>
      </c>
      <c r="BA760" s="1">
        <f t="shared" si="49"/>
        <v>1</v>
      </c>
    </row>
    <row r="761" spans="1:65" s="1" customFormat="1" x14ac:dyDescent="0.25">
      <c r="B761" s="2"/>
      <c r="C761" s="2"/>
      <c r="D761" s="2"/>
      <c r="G761" s="1" t="s">
        <v>481</v>
      </c>
      <c r="H761" s="1" t="s">
        <v>4559</v>
      </c>
      <c r="I761" s="1" t="s">
        <v>4560</v>
      </c>
      <c r="J761" s="1" t="s">
        <v>4561</v>
      </c>
      <c r="K761" s="18"/>
      <c r="Y761" s="2"/>
      <c r="Z761" s="3"/>
      <c r="BA761" s="1">
        <f t="shared" si="49"/>
        <v>0</v>
      </c>
    </row>
    <row r="762" spans="1:65" s="1" customFormat="1" x14ac:dyDescent="0.25">
      <c r="B762" s="2"/>
      <c r="C762" s="2"/>
      <c r="D762" s="2"/>
      <c r="E762" s="2"/>
      <c r="G762" s="1" t="s">
        <v>3158</v>
      </c>
      <c r="H762" s="1" t="s">
        <v>2752</v>
      </c>
      <c r="I762" s="1" t="s">
        <v>2192</v>
      </c>
      <c r="K762" s="18"/>
      <c r="AA762" s="2"/>
      <c r="AB762" s="3"/>
      <c r="AC762" s="3"/>
      <c r="AU762" s="1" t="s">
        <v>3162</v>
      </c>
      <c r="BA762" s="1">
        <f t="shared" si="49"/>
        <v>1</v>
      </c>
    </row>
    <row r="763" spans="1:65" s="1" customFormat="1" x14ac:dyDescent="0.25">
      <c r="B763" s="2"/>
      <c r="C763" s="2"/>
      <c r="D763" s="2"/>
      <c r="G763" s="1" t="s">
        <v>481</v>
      </c>
      <c r="H763" s="1" t="s">
        <v>1487</v>
      </c>
      <c r="I763" s="1" t="s">
        <v>3011</v>
      </c>
      <c r="K763" s="18"/>
      <c r="AA763" s="2"/>
      <c r="AB763" s="3"/>
      <c r="AC763" s="3"/>
      <c r="AK763" s="1" t="s">
        <v>3162</v>
      </c>
      <c r="BA763" s="1">
        <f t="shared" si="49"/>
        <v>1</v>
      </c>
    </row>
    <row r="764" spans="1:65" s="1" customFormat="1" x14ac:dyDescent="0.25">
      <c r="B764" s="2"/>
      <c r="C764" s="2"/>
      <c r="D764" s="2"/>
      <c r="G764" s="1" t="s">
        <v>481</v>
      </c>
      <c r="H764" s="1" t="s">
        <v>2922</v>
      </c>
      <c r="I764" s="1" t="s">
        <v>4745</v>
      </c>
      <c r="J764" s="1" t="s">
        <v>2923</v>
      </c>
      <c r="K764" s="18"/>
      <c r="L764" s="1" t="s">
        <v>2924</v>
      </c>
      <c r="M764" s="1" t="s">
        <v>488</v>
      </c>
      <c r="N764" s="1" t="s">
        <v>296</v>
      </c>
      <c r="O764" s="1">
        <v>85208</v>
      </c>
      <c r="Y764" s="2"/>
      <c r="Z764" s="3"/>
      <c r="BA764" s="1">
        <f t="shared" si="49"/>
        <v>0</v>
      </c>
    </row>
    <row r="765" spans="1:65" s="1" customFormat="1" x14ac:dyDescent="0.25">
      <c r="B765" s="2"/>
      <c r="C765" s="2"/>
      <c r="D765" s="2"/>
      <c r="G765" s="1" t="s">
        <v>3158</v>
      </c>
      <c r="H765" s="1" t="s">
        <v>1321</v>
      </c>
      <c r="I765" s="1" t="s">
        <v>1322</v>
      </c>
      <c r="K765" s="18"/>
      <c r="L765" s="1" t="s">
        <v>3619</v>
      </c>
      <c r="M765" s="1" t="s">
        <v>3620</v>
      </c>
      <c r="N765" s="1" t="s">
        <v>3575</v>
      </c>
      <c r="AA765" s="2"/>
      <c r="AB765" s="3"/>
      <c r="AC765" s="3"/>
      <c r="BA765" s="1">
        <f t="shared" si="49"/>
        <v>0</v>
      </c>
    </row>
    <row r="766" spans="1:65" s="1" customFormat="1" x14ac:dyDescent="0.25">
      <c r="A766" s="8"/>
      <c r="B766" s="2"/>
      <c r="C766" s="2"/>
      <c r="G766" s="1" t="s">
        <v>3158</v>
      </c>
      <c r="H766" s="1" t="s">
        <v>3747</v>
      </c>
      <c r="I766" s="1" t="s">
        <v>2451</v>
      </c>
      <c r="J766" s="1" t="s">
        <v>3748</v>
      </c>
      <c r="K766" s="18" t="s">
        <v>5173</v>
      </c>
      <c r="L766" s="18"/>
      <c r="M766" s="1" t="s">
        <v>982</v>
      </c>
      <c r="N766" s="1" t="s">
        <v>5031</v>
      </c>
      <c r="O766" s="1" t="s">
        <v>296</v>
      </c>
      <c r="P766" s="1">
        <v>85120</v>
      </c>
      <c r="Q766" s="1" t="s">
        <v>4213</v>
      </c>
      <c r="AB766" s="2"/>
      <c r="AC766" s="2"/>
      <c r="AD766" s="3"/>
      <c r="AE766" s="1" t="s">
        <v>2388</v>
      </c>
      <c r="AH766" s="1" t="s">
        <v>481</v>
      </c>
      <c r="AJ766" s="1" t="s">
        <v>481</v>
      </c>
      <c r="AK766" s="1" t="s">
        <v>481</v>
      </c>
      <c r="AN766" s="1" t="s">
        <v>481</v>
      </c>
      <c r="BA766" s="1">
        <f t="shared" si="49"/>
        <v>5</v>
      </c>
      <c r="BB766" s="1">
        <f>COUNTA(AF766:BA766)</f>
        <v>5</v>
      </c>
    </row>
    <row r="767" spans="1:65" s="1" customFormat="1" x14ac:dyDescent="0.25">
      <c r="B767" s="2"/>
      <c r="C767" s="2"/>
      <c r="D767" s="2"/>
      <c r="G767" s="1" t="s">
        <v>481</v>
      </c>
      <c r="H767" s="1" t="s">
        <v>1019</v>
      </c>
      <c r="I767" s="1" t="s">
        <v>2728</v>
      </c>
      <c r="K767" s="18"/>
      <c r="AA767" s="1" t="s">
        <v>1290</v>
      </c>
      <c r="AB767" s="3"/>
      <c r="AC767" s="3"/>
      <c r="BA767" s="1">
        <f t="shared" si="49"/>
        <v>0</v>
      </c>
    </row>
    <row r="768" spans="1:65" s="1" customFormat="1" x14ac:dyDescent="0.25">
      <c r="B768" s="2"/>
      <c r="C768" s="2"/>
      <c r="D768" s="2"/>
      <c r="G768" s="1" t="s">
        <v>481</v>
      </c>
      <c r="H768" s="1" t="s">
        <v>1019</v>
      </c>
      <c r="I768" s="1" t="s">
        <v>299</v>
      </c>
      <c r="K768" s="18"/>
      <c r="AA768" s="2"/>
      <c r="AB768" s="3"/>
      <c r="AC768" s="3"/>
      <c r="AW768" s="1" t="s">
        <v>3162</v>
      </c>
      <c r="BA768" s="1">
        <f t="shared" si="49"/>
        <v>1</v>
      </c>
    </row>
    <row r="769" spans="1:58" s="1" customFormat="1" x14ac:dyDescent="0.25">
      <c r="B769" s="2"/>
      <c r="C769" s="2"/>
      <c r="D769" s="2"/>
      <c r="F769" s="1" t="s">
        <v>3161</v>
      </c>
      <c r="G769" s="1" t="s">
        <v>3158</v>
      </c>
      <c r="H769" s="1" t="s">
        <v>1019</v>
      </c>
      <c r="I769" s="1" t="s">
        <v>436</v>
      </c>
      <c r="J769" s="1" t="s">
        <v>1020</v>
      </c>
      <c r="K769" s="18" t="s">
        <v>2990</v>
      </c>
      <c r="L769" s="1" t="s">
        <v>2991</v>
      </c>
      <c r="M769" s="1" t="s">
        <v>488</v>
      </c>
      <c r="N769" s="1" t="s">
        <v>296</v>
      </c>
      <c r="O769" s="1">
        <v>85213</v>
      </c>
      <c r="Y769" s="1" t="s">
        <v>3196</v>
      </c>
      <c r="Z769" s="1" t="s">
        <v>3189</v>
      </c>
      <c r="AA769" s="2" t="s">
        <v>1021</v>
      </c>
      <c r="AB769" s="3"/>
      <c r="AC769" s="3"/>
      <c r="AD769" s="1" t="s">
        <v>2388</v>
      </c>
      <c r="AG769" s="1" t="s">
        <v>3158</v>
      </c>
      <c r="AH769" s="1" t="s">
        <v>3158</v>
      </c>
      <c r="AI769" s="1" t="s">
        <v>3158</v>
      </c>
      <c r="AK769" s="1" t="s">
        <v>3158</v>
      </c>
      <c r="AL769" s="1" t="s">
        <v>3158</v>
      </c>
      <c r="AM769" s="1" t="s">
        <v>3158</v>
      </c>
      <c r="AN769" s="1" t="s">
        <v>3158</v>
      </c>
      <c r="AO769" s="1" t="s">
        <v>3158</v>
      </c>
      <c r="AP769" s="1" t="s">
        <v>3158</v>
      </c>
      <c r="AQ769" s="1" t="s">
        <v>3158</v>
      </c>
      <c r="AR769" s="1" t="s">
        <v>3158</v>
      </c>
      <c r="AS769" s="1" t="s">
        <v>3158</v>
      </c>
      <c r="AT769" s="1" t="s">
        <v>3158</v>
      </c>
      <c r="AU769" s="1" t="s">
        <v>3158</v>
      </c>
      <c r="AV769" s="1" t="s">
        <v>3158</v>
      </c>
      <c r="AX769" s="1" t="s">
        <v>3158</v>
      </c>
      <c r="AY769" s="1" t="s">
        <v>3158</v>
      </c>
      <c r="AZ769" s="1" t="s">
        <v>3158</v>
      </c>
      <c r="BA769" s="1">
        <f t="shared" si="49"/>
        <v>18</v>
      </c>
    </row>
    <row r="770" spans="1:58" s="1" customFormat="1" x14ac:dyDescent="0.25">
      <c r="B770" s="2"/>
      <c r="C770" s="2"/>
      <c r="D770" s="2"/>
      <c r="G770" s="1" t="s">
        <v>3158</v>
      </c>
      <c r="H770" s="1" t="s">
        <v>1019</v>
      </c>
      <c r="I770" s="1" t="s">
        <v>236</v>
      </c>
      <c r="K770" s="18"/>
      <c r="AA770" s="2"/>
      <c r="AB770" s="3"/>
      <c r="AC770" s="3"/>
      <c r="AW770" s="1" t="s">
        <v>3162</v>
      </c>
      <c r="BA770" s="1">
        <f t="shared" si="49"/>
        <v>1</v>
      </c>
    </row>
    <row r="771" spans="1:58" s="1" customFormat="1" x14ac:dyDescent="0.25">
      <c r="B771" s="2"/>
      <c r="C771" s="2"/>
      <c r="D771" s="2"/>
      <c r="G771" s="1" t="s">
        <v>3158</v>
      </c>
      <c r="H771" s="1" t="s">
        <v>1022</v>
      </c>
      <c r="I771" s="1" t="s">
        <v>1023</v>
      </c>
      <c r="K771" s="18" t="s">
        <v>1024</v>
      </c>
      <c r="P771" s="1" t="s">
        <v>4712</v>
      </c>
      <c r="AA771" s="2"/>
      <c r="AB771" s="3"/>
      <c r="AC771" s="3"/>
      <c r="AD771" s="1" t="s">
        <v>2392</v>
      </c>
      <c r="BA771" s="1">
        <f t="shared" si="49"/>
        <v>0</v>
      </c>
    </row>
    <row r="772" spans="1:58" s="1" customFormat="1" x14ac:dyDescent="0.25">
      <c r="B772" s="2"/>
      <c r="C772" s="2"/>
      <c r="D772" s="2"/>
      <c r="G772" s="1" t="s">
        <v>481</v>
      </c>
      <c r="H772" s="1" t="s">
        <v>1022</v>
      </c>
      <c r="I772" s="1" t="s">
        <v>348</v>
      </c>
      <c r="K772" s="18" t="s">
        <v>1024</v>
      </c>
      <c r="P772" s="1" t="s">
        <v>4213</v>
      </c>
      <c r="AA772" s="2"/>
      <c r="AB772" s="3"/>
      <c r="AC772" s="3"/>
      <c r="AD772" s="1" t="s">
        <v>2388</v>
      </c>
      <c r="BA772" s="1">
        <f t="shared" si="49"/>
        <v>0</v>
      </c>
    </row>
    <row r="773" spans="1:58" s="1" customFormat="1" x14ac:dyDescent="0.25">
      <c r="A773" s="6"/>
      <c r="B773" s="2"/>
      <c r="C773" s="2"/>
      <c r="D773" s="2"/>
      <c r="G773" s="1" t="s">
        <v>3158</v>
      </c>
      <c r="H773" s="1" t="s">
        <v>573</v>
      </c>
      <c r="I773" s="1" t="s">
        <v>1536</v>
      </c>
      <c r="J773" s="1" t="s">
        <v>575</v>
      </c>
      <c r="K773" s="18" t="s">
        <v>1619</v>
      </c>
      <c r="L773" s="1" t="s">
        <v>1620</v>
      </c>
      <c r="M773" s="1" t="s">
        <v>5031</v>
      </c>
      <c r="N773" s="1" t="s">
        <v>296</v>
      </c>
      <c r="O773" s="1">
        <v>85119</v>
      </c>
      <c r="P773" s="1" t="s">
        <v>4213</v>
      </c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T773" s="2"/>
      <c r="AU773" s="2"/>
      <c r="AV773" s="2"/>
      <c r="AW773" s="2"/>
      <c r="AX773" s="2"/>
      <c r="AY773" s="2"/>
      <c r="AZ773" s="2"/>
      <c r="BA773" s="1">
        <f t="shared" si="49"/>
        <v>0</v>
      </c>
      <c r="BB773" s="3"/>
    </row>
    <row r="774" spans="1:58" s="1" customFormat="1" x14ac:dyDescent="0.25">
      <c r="B774" s="2"/>
      <c r="C774" s="2"/>
      <c r="D774" s="2"/>
      <c r="G774" s="1" t="s">
        <v>3158</v>
      </c>
      <c r="H774" s="1" t="s">
        <v>1360</v>
      </c>
      <c r="I774" s="1" t="s">
        <v>563</v>
      </c>
      <c r="K774" s="18"/>
      <c r="AA774" s="2"/>
      <c r="AB774" s="3"/>
      <c r="AC774" s="3"/>
      <c r="AR774" s="1" t="s">
        <v>3162</v>
      </c>
      <c r="BA774" s="1">
        <f t="shared" si="49"/>
        <v>1</v>
      </c>
    </row>
    <row r="775" spans="1:58" s="1" customFormat="1" x14ac:dyDescent="0.25">
      <c r="B775" s="2"/>
      <c r="C775" s="2"/>
      <c r="D775" s="2"/>
      <c r="F775" s="1" t="s">
        <v>3162</v>
      </c>
      <c r="G775" s="1" t="s">
        <v>3158</v>
      </c>
      <c r="H775" s="1" t="s">
        <v>1025</v>
      </c>
      <c r="I775" s="1" t="s">
        <v>3471</v>
      </c>
      <c r="K775" s="18" t="s">
        <v>1026</v>
      </c>
      <c r="P775" s="1" t="s">
        <v>4213</v>
      </c>
      <c r="AA775" s="2"/>
      <c r="AB775" s="3"/>
      <c r="AC775" s="3"/>
      <c r="AD775" s="1" t="s">
        <v>2564</v>
      </c>
      <c r="BA775" s="1">
        <f t="shared" si="49"/>
        <v>0</v>
      </c>
    </row>
    <row r="776" spans="1:58" s="1" customFormat="1" x14ac:dyDescent="0.25">
      <c r="B776" s="2"/>
      <c r="C776" s="2"/>
      <c r="D776" s="2"/>
      <c r="G776" s="1" t="s">
        <v>481</v>
      </c>
      <c r="H776" s="1" t="s">
        <v>1027</v>
      </c>
      <c r="I776" s="1" t="s">
        <v>1028</v>
      </c>
      <c r="J776" s="1" t="s">
        <v>1029</v>
      </c>
      <c r="K776" s="18"/>
      <c r="L776" s="1" t="s">
        <v>1030</v>
      </c>
      <c r="M776" s="1" t="s">
        <v>488</v>
      </c>
      <c r="N776" s="1" t="s">
        <v>296</v>
      </c>
      <c r="O776" s="1">
        <v>85207</v>
      </c>
      <c r="AA776" s="2"/>
      <c r="AB776" s="3"/>
      <c r="AC776" s="3"/>
      <c r="BA776" s="1">
        <f t="shared" ref="BA776:BA794" si="50">COUNTA(AE776:AZ776)</f>
        <v>0</v>
      </c>
    </row>
    <row r="777" spans="1:58" s="1" customFormat="1" x14ac:dyDescent="0.25">
      <c r="B777" s="2"/>
      <c r="C777" s="2"/>
      <c r="D777" s="2"/>
      <c r="G777" s="1" t="s">
        <v>3158</v>
      </c>
      <c r="H777" s="1" t="s">
        <v>2574</v>
      </c>
      <c r="I777" s="1" t="s">
        <v>2212</v>
      </c>
      <c r="K777" s="18" t="s">
        <v>2575</v>
      </c>
      <c r="P777" s="1" t="s">
        <v>4213</v>
      </c>
      <c r="AA777" s="2"/>
      <c r="AB777" s="3"/>
      <c r="AC777" s="3"/>
      <c r="AD777" s="1" t="s">
        <v>2564</v>
      </c>
      <c r="BA777" s="1">
        <f t="shared" si="50"/>
        <v>0</v>
      </c>
    </row>
    <row r="778" spans="1:58" s="1" customFormat="1" x14ac:dyDescent="0.25">
      <c r="A778" s="8"/>
      <c r="B778" s="2"/>
      <c r="C778" s="2"/>
      <c r="D778" s="2"/>
      <c r="F778" s="1" t="s">
        <v>3161</v>
      </c>
      <c r="G778" s="1" t="s">
        <v>481</v>
      </c>
      <c r="H778" s="1" t="s">
        <v>1032</v>
      </c>
      <c r="I778" s="1" t="s">
        <v>361</v>
      </c>
      <c r="J778" s="1" t="s">
        <v>3718</v>
      </c>
      <c r="K778" s="18" t="s">
        <v>1034</v>
      </c>
      <c r="L778" s="1" t="s">
        <v>3719</v>
      </c>
      <c r="M778" s="1" t="s">
        <v>5031</v>
      </c>
      <c r="N778" s="1" t="s">
        <v>296</v>
      </c>
      <c r="O778" s="1">
        <v>85120</v>
      </c>
      <c r="P778" s="1" t="s">
        <v>2286</v>
      </c>
      <c r="Y778" s="1" t="s">
        <v>3196</v>
      </c>
      <c r="Z778" s="1" t="s">
        <v>3161</v>
      </c>
      <c r="AA778" s="2"/>
      <c r="AB778" s="3"/>
      <c r="AC778" s="3"/>
      <c r="AD778" s="1" t="s">
        <v>4020</v>
      </c>
      <c r="AH778" s="1" t="s">
        <v>481</v>
      </c>
      <c r="AJ778" s="1" t="s">
        <v>481</v>
      </c>
      <c r="AK778" s="1" t="s">
        <v>481</v>
      </c>
      <c r="AL778" s="1" t="s">
        <v>481</v>
      </c>
      <c r="AM778" s="1" t="s">
        <v>481</v>
      </c>
      <c r="AN778" s="1" t="s">
        <v>481</v>
      </c>
      <c r="AP778" s="1" t="s">
        <v>481</v>
      </c>
      <c r="AQ778" s="1" t="s">
        <v>481</v>
      </c>
      <c r="AR778" s="1" t="s">
        <v>481</v>
      </c>
      <c r="AS778" s="1" t="s">
        <v>481</v>
      </c>
      <c r="AT778" s="1" t="s">
        <v>481</v>
      </c>
      <c r="AU778" s="1" t="s">
        <v>481</v>
      </c>
      <c r="AX778" s="1" t="s">
        <v>481</v>
      </c>
      <c r="BA778" s="1">
        <f t="shared" si="50"/>
        <v>13</v>
      </c>
      <c r="BD778" s="1" t="s">
        <v>4712</v>
      </c>
    </row>
    <row r="779" spans="1:58" s="1" customFormat="1" x14ac:dyDescent="0.25">
      <c r="A779" s="8"/>
      <c r="B779" s="2"/>
      <c r="C779" s="2"/>
      <c r="D779" s="2"/>
      <c r="F779" s="1" t="s">
        <v>3161</v>
      </c>
      <c r="G779" s="1" t="s">
        <v>3158</v>
      </c>
      <c r="H779" s="1" t="s">
        <v>1032</v>
      </c>
      <c r="I779" s="1" t="s">
        <v>1035</v>
      </c>
      <c r="J779" s="1" t="s">
        <v>3718</v>
      </c>
      <c r="K779" s="18" t="s">
        <v>1034</v>
      </c>
      <c r="L779" s="1" t="s">
        <v>3719</v>
      </c>
      <c r="M779" s="1" t="s">
        <v>5031</v>
      </c>
      <c r="N779" s="1" t="s">
        <v>296</v>
      </c>
      <c r="O779" s="1">
        <v>85120</v>
      </c>
      <c r="Y779" s="1" t="s">
        <v>3196</v>
      </c>
      <c r="Z779" s="1" t="s">
        <v>1036</v>
      </c>
      <c r="AA779" s="2"/>
      <c r="AB779" s="3"/>
      <c r="AC779" s="3"/>
      <c r="AD779" s="1" t="s">
        <v>4021</v>
      </c>
      <c r="AH779" s="1" t="s">
        <v>481</v>
      </c>
      <c r="AJ779" s="1" t="s">
        <v>481</v>
      </c>
      <c r="AK779" s="1" t="s">
        <v>481</v>
      </c>
      <c r="AL779" s="1" t="s">
        <v>481</v>
      </c>
      <c r="AM779" s="1" t="s">
        <v>481</v>
      </c>
      <c r="AN779" s="1" t="s">
        <v>481</v>
      </c>
      <c r="AP779" s="1" t="s">
        <v>481</v>
      </c>
      <c r="AQ779" s="1" t="s">
        <v>481</v>
      </c>
      <c r="AR779" s="1" t="s">
        <v>481</v>
      </c>
      <c r="AS779" s="1" t="s">
        <v>481</v>
      </c>
      <c r="AT779" s="1" t="s">
        <v>481</v>
      </c>
      <c r="AU779" s="1" t="s">
        <v>481</v>
      </c>
      <c r="AX779" s="1" t="s">
        <v>481</v>
      </c>
      <c r="BA779" s="1">
        <f t="shared" si="50"/>
        <v>13</v>
      </c>
      <c r="BD779" s="1" t="s">
        <v>4712</v>
      </c>
    </row>
    <row r="780" spans="1:58" s="1" customFormat="1" x14ac:dyDescent="0.25">
      <c r="B780" s="2"/>
      <c r="C780" s="2"/>
      <c r="D780" s="2"/>
      <c r="G780" s="1" t="s">
        <v>3158</v>
      </c>
      <c r="H780" s="1" t="s">
        <v>1390</v>
      </c>
      <c r="I780" s="1" t="s">
        <v>633</v>
      </c>
      <c r="K780" s="18"/>
      <c r="AA780" s="2"/>
      <c r="AB780" s="3"/>
      <c r="AC780" s="3"/>
      <c r="AT780" s="1" t="s">
        <v>3162</v>
      </c>
      <c r="BA780" s="1">
        <f t="shared" si="50"/>
        <v>1</v>
      </c>
    </row>
    <row r="781" spans="1:58" s="1" customFormat="1" x14ac:dyDescent="0.25">
      <c r="B781" s="2"/>
      <c r="C781" s="2"/>
      <c r="D781" s="2"/>
      <c r="G781" s="1" t="s">
        <v>3158</v>
      </c>
      <c r="H781" s="1" t="s">
        <v>1370</v>
      </c>
      <c r="I781" s="1" t="s">
        <v>788</v>
      </c>
      <c r="K781" s="18"/>
      <c r="AA781" s="2"/>
      <c r="AB781" s="3"/>
      <c r="AC781" s="3"/>
      <c r="AR781" s="1" t="s">
        <v>3162</v>
      </c>
      <c r="AS781" s="1" t="s">
        <v>3162</v>
      </c>
      <c r="AT781" s="1" t="s">
        <v>3162</v>
      </c>
      <c r="BA781" s="1">
        <f t="shared" si="50"/>
        <v>3</v>
      </c>
    </row>
    <row r="782" spans="1:58" s="1" customFormat="1" x14ac:dyDescent="0.25">
      <c r="B782" s="2"/>
      <c r="C782" s="2"/>
      <c r="D782" s="2"/>
      <c r="G782" s="1" t="s">
        <v>3158</v>
      </c>
      <c r="H782" s="1" t="s">
        <v>1364</v>
      </c>
      <c r="I782" s="1" t="s">
        <v>2347</v>
      </c>
      <c r="K782" s="18"/>
      <c r="AA782" s="2"/>
      <c r="AB782" s="3"/>
      <c r="AC782" s="3"/>
      <c r="AR782" s="1" t="s">
        <v>3162</v>
      </c>
      <c r="BA782" s="1">
        <f t="shared" si="50"/>
        <v>1</v>
      </c>
    </row>
    <row r="783" spans="1:58" s="1" customFormat="1" x14ac:dyDescent="0.25">
      <c r="B783" s="2"/>
      <c r="C783" s="2"/>
      <c r="D783" s="2"/>
      <c r="G783" s="1" t="s">
        <v>481</v>
      </c>
      <c r="H783" s="1" t="s">
        <v>625</v>
      </c>
      <c r="I783" s="1" t="s">
        <v>626</v>
      </c>
      <c r="K783" s="18"/>
      <c r="Y783" s="1" t="s">
        <v>3196</v>
      </c>
      <c r="Z783" s="1" t="s">
        <v>3161</v>
      </c>
      <c r="AA783" s="2" t="s">
        <v>1541</v>
      </c>
      <c r="AB783" s="3" t="s">
        <v>3161</v>
      </c>
      <c r="AC783" s="3"/>
      <c r="AD783" s="1" t="s">
        <v>2388</v>
      </c>
      <c r="BA783" s="1">
        <f t="shared" si="50"/>
        <v>0</v>
      </c>
      <c r="BD783" s="1" t="s">
        <v>4712</v>
      </c>
      <c r="BE783" s="1" t="s">
        <v>4712</v>
      </c>
      <c r="BF783" s="1" t="s">
        <v>4712</v>
      </c>
    </row>
    <row r="784" spans="1:58" s="1" customFormat="1" x14ac:dyDescent="0.25">
      <c r="B784" s="2"/>
      <c r="C784" s="2"/>
      <c r="D784" s="2"/>
      <c r="G784" s="1" t="s">
        <v>4682</v>
      </c>
      <c r="H784" s="1" t="s">
        <v>4408</v>
      </c>
      <c r="I784" s="1" t="s">
        <v>3178</v>
      </c>
      <c r="J784" s="1" t="s">
        <v>723</v>
      </c>
      <c r="K784" s="4" t="s">
        <v>724</v>
      </c>
      <c r="L784" s="1" t="s">
        <v>725</v>
      </c>
      <c r="M784" s="1" t="s">
        <v>5031</v>
      </c>
      <c r="N784" s="1" t="s">
        <v>296</v>
      </c>
      <c r="O784" s="1">
        <v>85120</v>
      </c>
      <c r="Y784" s="2"/>
      <c r="Z784" s="3"/>
      <c r="AH784" s="1" t="s">
        <v>3162</v>
      </c>
      <c r="AI784" s="1" t="s">
        <v>3162</v>
      </c>
      <c r="AJ784" s="1" t="s">
        <v>3162</v>
      </c>
      <c r="AL784" s="1" t="s">
        <v>481</v>
      </c>
      <c r="AM784" s="1" t="s">
        <v>481</v>
      </c>
      <c r="AN784" s="1" t="s">
        <v>481</v>
      </c>
      <c r="AO784" s="1" t="s">
        <v>481</v>
      </c>
      <c r="AQ784" s="1" t="s">
        <v>481</v>
      </c>
      <c r="BA784" s="1">
        <f t="shared" si="50"/>
        <v>8</v>
      </c>
    </row>
    <row r="785" spans="2:53" s="1" customFormat="1" x14ac:dyDescent="0.25">
      <c r="B785" s="2"/>
      <c r="C785" s="2"/>
      <c r="D785" s="2"/>
      <c r="G785" s="1" t="s">
        <v>283</v>
      </c>
      <c r="H785" s="1" t="s">
        <v>64</v>
      </c>
      <c r="I785" s="1" t="s">
        <v>65</v>
      </c>
      <c r="J785" s="1" t="s">
        <v>66</v>
      </c>
      <c r="K785" s="4" t="s">
        <v>67</v>
      </c>
      <c r="L785" s="1" t="s">
        <v>69</v>
      </c>
      <c r="M785" s="1" t="s">
        <v>70</v>
      </c>
      <c r="N785" s="1" t="s">
        <v>71</v>
      </c>
      <c r="O785" s="1">
        <v>83713</v>
      </c>
      <c r="AA785" s="2"/>
      <c r="AB785" s="3"/>
      <c r="AC785" s="3"/>
      <c r="AE785" s="1" t="s">
        <v>481</v>
      </c>
      <c r="BA785" s="1">
        <f t="shared" si="50"/>
        <v>1</v>
      </c>
    </row>
    <row r="786" spans="2:53" s="1" customFormat="1" x14ac:dyDescent="0.25">
      <c r="B786" s="2"/>
      <c r="C786" s="2"/>
      <c r="D786" s="2"/>
      <c r="G786" s="1" t="s">
        <v>3158</v>
      </c>
      <c r="H786" s="1" t="s">
        <v>3339</v>
      </c>
      <c r="I786" s="1" t="s">
        <v>729</v>
      </c>
      <c r="K786" s="18" t="s">
        <v>3340</v>
      </c>
      <c r="P786" s="1" t="s">
        <v>4213</v>
      </c>
      <c r="AA786" s="2"/>
      <c r="AB786" s="3"/>
      <c r="AC786" s="3"/>
      <c r="AD786" s="1" t="s">
        <v>2564</v>
      </c>
      <c r="BA786" s="1">
        <f t="shared" si="50"/>
        <v>0</v>
      </c>
    </row>
    <row r="787" spans="2:53" s="1" customFormat="1" x14ac:dyDescent="0.25">
      <c r="B787" s="2"/>
      <c r="C787" s="2"/>
      <c r="D787" s="2"/>
      <c r="F787" s="1" t="s">
        <v>3162</v>
      </c>
      <c r="G787" s="1" t="s">
        <v>3158</v>
      </c>
      <c r="H787" s="1" t="s">
        <v>5197</v>
      </c>
      <c r="I787" s="1" t="s">
        <v>5819</v>
      </c>
      <c r="J787" s="1" t="s">
        <v>4318</v>
      </c>
      <c r="K787" s="18" t="s">
        <v>4321</v>
      </c>
      <c r="L787" s="1" t="s">
        <v>4320</v>
      </c>
      <c r="M787" s="1" t="s">
        <v>924</v>
      </c>
      <c r="N787" s="1" t="s">
        <v>296</v>
      </c>
      <c r="O787" s="1">
        <v>85258</v>
      </c>
      <c r="P787" s="1" t="s">
        <v>4213</v>
      </c>
      <c r="Q787" s="14">
        <v>15701</v>
      </c>
      <c r="Y787" s="1" t="s">
        <v>3189</v>
      </c>
      <c r="AA787" s="2"/>
      <c r="AB787" s="3"/>
      <c r="AC787" s="3"/>
      <c r="AD787" s="1" t="s">
        <v>2388</v>
      </c>
      <c r="BA787" s="1">
        <f t="shared" si="50"/>
        <v>0</v>
      </c>
    </row>
    <row r="788" spans="2:53" s="1" customFormat="1" x14ac:dyDescent="0.25">
      <c r="B788" s="2"/>
      <c r="C788" s="2"/>
      <c r="D788" s="2"/>
      <c r="G788" s="1" t="s">
        <v>481</v>
      </c>
      <c r="H788" s="1" t="s">
        <v>4322</v>
      </c>
      <c r="I788" s="1" t="s">
        <v>4714</v>
      </c>
      <c r="K788" s="18"/>
      <c r="Y788" s="1" t="s">
        <v>3196</v>
      </c>
      <c r="Z788" s="1" t="s">
        <v>3189</v>
      </c>
      <c r="AA788" s="2"/>
      <c r="AB788" s="3"/>
      <c r="AC788" s="3"/>
      <c r="BA788" s="1">
        <f t="shared" si="50"/>
        <v>0</v>
      </c>
    </row>
    <row r="789" spans="2:53" s="1" customFormat="1" x14ac:dyDescent="0.25">
      <c r="B789" s="2"/>
      <c r="C789" s="2"/>
      <c r="D789" s="2"/>
      <c r="G789" s="1" t="s">
        <v>3158</v>
      </c>
      <c r="H789" s="1" t="s">
        <v>4323</v>
      </c>
      <c r="I789" s="1" t="s">
        <v>4324</v>
      </c>
      <c r="K789" s="18" t="s">
        <v>4325</v>
      </c>
      <c r="M789" s="1" t="s">
        <v>3192</v>
      </c>
      <c r="N789" s="1" t="s">
        <v>296</v>
      </c>
      <c r="P789" s="1" t="s">
        <v>4213</v>
      </c>
      <c r="AA789" s="2"/>
      <c r="AB789" s="3"/>
      <c r="AC789" s="3"/>
      <c r="BA789" s="1">
        <f t="shared" si="50"/>
        <v>0</v>
      </c>
    </row>
    <row r="790" spans="2:53" s="1" customFormat="1" x14ac:dyDescent="0.25">
      <c r="B790" s="2"/>
      <c r="C790" s="2"/>
      <c r="D790" s="2"/>
      <c r="G790" s="1" t="s">
        <v>3158</v>
      </c>
      <c r="H790" s="1" t="s">
        <v>3486</v>
      </c>
      <c r="I790" s="1" t="s">
        <v>3069</v>
      </c>
      <c r="K790" s="18"/>
      <c r="AA790" s="2" t="s">
        <v>561</v>
      </c>
      <c r="AB790" s="3"/>
      <c r="AC790" s="3"/>
      <c r="AN790" s="1" t="s">
        <v>3162</v>
      </c>
      <c r="BA790" s="1">
        <f t="shared" si="50"/>
        <v>1</v>
      </c>
    </row>
    <row r="791" spans="2:53" s="1" customFormat="1" x14ac:dyDescent="0.25">
      <c r="B791" s="2"/>
      <c r="C791" s="2"/>
      <c r="D791" s="2"/>
      <c r="F791" s="1" t="s">
        <v>3162</v>
      </c>
      <c r="G791" s="1" t="s">
        <v>481</v>
      </c>
      <c r="H791" s="1" t="s">
        <v>3486</v>
      </c>
      <c r="I791" s="1" t="s">
        <v>3491</v>
      </c>
      <c r="J791" s="1" t="s">
        <v>3437</v>
      </c>
      <c r="K791" s="5" t="s">
        <v>3418</v>
      </c>
      <c r="L791" s="1" t="s">
        <v>4699</v>
      </c>
      <c r="M791" s="1" t="s">
        <v>488</v>
      </c>
      <c r="N791" s="1" t="s">
        <v>296</v>
      </c>
      <c r="O791" s="1">
        <v>85201</v>
      </c>
      <c r="P791" s="1" t="s">
        <v>4213</v>
      </c>
      <c r="X791" s="1" t="s">
        <v>3438</v>
      </c>
      <c r="Y791" s="1" t="s">
        <v>3175</v>
      </c>
      <c r="Z791" s="1" t="s">
        <v>3161</v>
      </c>
      <c r="AA791" s="2"/>
      <c r="AB791" s="3"/>
      <c r="AC791" s="3"/>
      <c r="AD791" s="1" t="s">
        <v>2388</v>
      </c>
      <c r="BA791" s="1">
        <f t="shared" si="50"/>
        <v>0</v>
      </c>
    </row>
    <row r="792" spans="2:53" s="1" customFormat="1" x14ac:dyDescent="0.25">
      <c r="B792" s="2"/>
      <c r="C792" s="2"/>
      <c r="D792" s="2"/>
      <c r="G792" s="1" t="s">
        <v>481</v>
      </c>
      <c r="H792" s="1" t="s">
        <v>4605</v>
      </c>
      <c r="I792" s="1" t="s">
        <v>4604</v>
      </c>
      <c r="K792" s="18" t="s">
        <v>872</v>
      </c>
      <c r="P792" s="1" t="s">
        <v>4213</v>
      </c>
      <c r="AA792" s="2"/>
      <c r="AB792" s="3"/>
      <c r="AC792" s="3"/>
      <c r="BA792" s="1">
        <f t="shared" si="50"/>
        <v>0</v>
      </c>
    </row>
    <row r="793" spans="2:53" s="1" customFormat="1" x14ac:dyDescent="0.25">
      <c r="B793" s="2"/>
      <c r="C793" s="2"/>
      <c r="D793" s="2"/>
      <c r="G793" s="1" t="s">
        <v>3158</v>
      </c>
      <c r="H793" s="1" t="s">
        <v>2029</v>
      </c>
      <c r="I793" s="1" t="s">
        <v>3389</v>
      </c>
      <c r="K793" s="18"/>
      <c r="AA793" s="2"/>
      <c r="AB793" s="3"/>
      <c r="AC793" s="3"/>
      <c r="AP793" s="1" t="s">
        <v>3162</v>
      </c>
      <c r="BA793" s="1">
        <f t="shared" si="50"/>
        <v>1</v>
      </c>
    </row>
    <row r="794" spans="2:53" s="1" customFormat="1" x14ac:dyDescent="0.25">
      <c r="B794" s="2"/>
      <c r="C794" s="2"/>
      <c r="D794" s="2"/>
      <c r="G794" s="1" t="s">
        <v>481</v>
      </c>
      <c r="H794" s="1" t="s">
        <v>2029</v>
      </c>
      <c r="I794" s="1" t="s">
        <v>4676</v>
      </c>
      <c r="K794" s="18"/>
      <c r="AA794" s="2"/>
      <c r="AB794" s="3"/>
      <c r="AC794" s="3"/>
      <c r="AP794" s="1" t="s">
        <v>3162</v>
      </c>
      <c r="BA794" s="1">
        <f t="shared" si="50"/>
        <v>1</v>
      </c>
    </row>
    <row r="796" spans="2:53" s="1" customFormat="1" x14ac:dyDescent="0.25">
      <c r="B796" s="2"/>
      <c r="C796" s="2"/>
      <c r="D796" s="2"/>
      <c r="F796" s="1" t="s">
        <v>3161</v>
      </c>
      <c r="G796" s="1" t="s">
        <v>481</v>
      </c>
      <c r="H796" s="1" t="s">
        <v>4363</v>
      </c>
      <c r="I796" s="1" t="s">
        <v>4364</v>
      </c>
      <c r="J796" s="1" t="s">
        <v>5015</v>
      </c>
      <c r="K796" s="18" t="s">
        <v>5014</v>
      </c>
      <c r="L796" s="1" t="s">
        <v>2664</v>
      </c>
      <c r="M796" s="1" t="s">
        <v>488</v>
      </c>
      <c r="N796" s="1" t="s">
        <v>296</v>
      </c>
      <c r="P796" s="1" t="s">
        <v>4213</v>
      </c>
      <c r="Y796" s="1" t="s">
        <v>3196</v>
      </c>
      <c r="Z796" s="1" t="s">
        <v>4362</v>
      </c>
      <c r="AA796" s="2" t="s">
        <v>4578</v>
      </c>
      <c r="AB796" s="3"/>
      <c r="AC796" s="3"/>
      <c r="AD796" s="1" t="s">
        <v>2392</v>
      </c>
      <c r="BA796" s="1">
        <f t="shared" ref="BA796:BA858" si="51">COUNTA(AE796:AZ796)</f>
        <v>0</v>
      </c>
    </row>
    <row r="797" spans="2:53" s="1" customFormat="1" x14ac:dyDescent="0.25">
      <c r="B797" s="2"/>
      <c r="C797" s="2"/>
      <c r="D797" s="2"/>
      <c r="F797" s="1" t="s">
        <v>3161</v>
      </c>
      <c r="G797" s="1" t="s">
        <v>3158</v>
      </c>
      <c r="H797" s="1" t="s">
        <v>4363</v>
      </c>
      <c r="I797" s="1" t="s">
        <v>4578</v>
      </c>
      <c r="J797" s="1" t="s">
        <v>5015</v>
      </c>
      <c r="K797" s="18" t="s">
        <v>5014</v>
      </c>
      <c r="L797" s="1" t="s">
        <v>2664</v>
      </c>
      <c r="M797" s="1" t="s">
        <v>488</v>
      </c>
      <c r="N797" s="1" t="s">
        <v>296</v>
      </c>
      <c r="P797" s="1" t="s">
        <v>4712</v>
      </c>
      <c r="Y797" s="1" t="s">
        <v>3196</v>
      </c>
      <c r="Z797" s="1" t="s">
        <v>3161</v>
      </c>
      <c r="AA797" s="2"/>
      <c r="AB797" s="3"/>
      <c r="AC797" s="3"/>
      <c r="AD797" s="1" t="s">
        <v>2388</v>
      </c>
      <c r="BA797" s="1">
        <f t="shared" si="51"/>
        <v>0</v>
      </c>
    </row>
    <row r="798" spans="2:53" s="1" customFormat="1" x14ac:dyDescent="0.25">
      <c r="B798" s="2"/>
      <c r="C798" s="2"/>
      <c r="D798" s="2"/>
      <c r="F798" s="2"/>
      <c r="G798" s="1" t="s">
        <v>3158</v>
      </c>
      <c r="H798" s="1" t="s">
        <v>4453</v>
      </c>
      <c r="I798" s="1" t="s">
        <v>3024</v>
      </c>
      <c r="J798" s="1" t="s">
        <v>4436</v>
      </c>
      <c r="K798" s="18" t="s">
        <v>3256</v>
      </c>
      <c r="L798" s="1" t="s">
        <v>3255</v>
      </c>
      <c r="M798" s="1" t="s">
        <v>488</v>
      </c>
      <c r="N798" s="1" t="s">
        <v>296</v>
      </c>
      <c r="O798" s="1">
        <v>85208</v>
      </c>
      <c r="P798" s="1" t="s">
        <v>4213</v>
      </c>
      <c r="Z798" s="2"/>
      <c r="AA798" s="3"/>
      <c r="AD798" s="1" t="s">
        <v>2564</v>
      </c>
      <c r="BA798" s="1">
        <f t="shared" si="51"/>
        <v>0</v>
      </c>
    </row>
    <row r="799" spans="2:53" s="1" customFormat="1" x14ac:dyDescent="0.25">
      <c r="B799" s="2"/>
      <c r="C799" s="2"/>
      <c r="D799" s="2"/>
      <c r="F799" s="2"/>
      <c r="G799" s="1" t="s">
        <v>481</v>
      </c>
      <c r="H799" s="1" t="s">
        <v>4453</v>
      </c>
      <c r="I799" s="1" t="s">
        <v>3194</v>
      </c>
      <c r="J799" s="1" t="s">
        <v>4436</v>
      </c>
      <c r="K799" s="18" t="s">
        <v>3256</v>
      </c>
      <c r="L799" s="1" t="s">
        <v>3255</v>
      </c>
      <c r="M799" s="1" t="s">
        <v>488</v>
      </c>
      <c r="N799" s="1" t="s">
        <v>296</v>
      </c>
      <c r="O799" s="1">
        <v>85208</v>
      </c>
      <c r="P799" s="1" t="s">
        <v>3161</v>
      </c>
      <c r="Z799" s="2"/>
      <c r="AA799" s="3"/>
      <c r="AD799" s="1" t="s">
        <v>2568</v>
      </c>
      <c r="BA799" s="1">
        <f t="shared" si="51"/>
        <v>0</v>
      </c>
    </row>
    <row r="800" spans="2:53" s="1" customFormat="1" x14ac:dyDescent="0.25">
      <c r="B800" s="2"/>
      <c r="C800" s="2"/>
      <c r="D800" s="2"/>
      <c r="G800" s="1" t="s">
        <v>3158</v>
      </c>
      <c r="H800" s="1" t="s">
        <v>2558</v>
      </c>
      <c r="I800" s="1" t="s">
        <v>2108</v>
      </c>
      <c r="K800" s="18" t="s">
        <v>2559</v>
      </c>
      <c r="P800" s="1" t="s">
        <v>4213</v>
      </c>
      <c r="AA800" s="2"/>
      <c r="AB800" s="3"/>
      <c r="AC800" s="3"/>
      <c r="BA800" s="1">
        <f t="shared" si="51"/>
        <v>0</v>
      </c>
    </row>
    <row r="801" spans="1:83" s="1" customFormat="1" x14ac:dyDescent="0.25">
      <c r="B801" s="2"/>
      <c r="C801" s="2"/>
      <c r="D801" s="2"/>
      <c r="F801" s="1" t="s">
        <v>3850</v>
      </c>
      <c r="G801" s="1" t="s">
        <v>481</v>
      </c>
      <c r="H801" s="1" t="s">
        <v>4337</v>
      </c>
      <c r="I801" s="1" t="s">
        <v>4338</v>
      </c>
      <c r="K801" s="18" t="s">
        <v>4339</v>
      </c>
      <c r="M801" s="1" t="s">
        <v>1676</v>
      </c>
      <c r="N801" s="1" t="s">
        <v>296</v>
      </c>
      <c r="P801" s="1" t="s">
        <v>4213</v>
      </c>
      <c r="AA801" s="2"/>
      <c r="AB801" s="3"/>
      <c r="AC801" s="3"/>
      <c r="AD801" s="1" t="s">
        <v>2564</v>
      </c>
      <c r="BA801" s="1">
        <f t="shared" si="51"/>
        <v>0</v>
      </c>
    </row>
    <row r="802" spans="1:83" s="1" customFormat="1" x14ac:dyDescent="0.25">
      <c r="B802" s="2"/>
      <c r="C802" s="2"/>
      <c r="D802" s="2"/>
      <c r="G802" s="1" t="s">
        <v>3158</v>
      </c>
      <c r="H802" s="1" t="s">
        <v>4340</v>
      </c>
      <c r="I802" s="1" t="s">
        <v>4341</v>
      </c>
      <c r="K802" s="18" t="s">
        <v>4342</v>
      </c>
      <c r="P802" s="1" t="s">
        <v>4213</v>
      </c>
      <c r="AA802" s="2"/>
      <c r="AB802" s="3"/>
      <c r="AC802" s="3"/>
      <c r="AD802" s="1" t="s">
        <v>2388</v>
      </c>
      <c r="BA802" s="1">
        <f t="shared" si="51"/>
        <v>0</v>
      </c>
    </row>
    <row r="803" spans="1:83" s="1" customFormat="1" x14ac:dyDescent="0.25">
      <c r="B803" s="2"/>
      <c r="C803" s="2"/>
      <c r="D803" s="2"/>
      <c r="G803" s="1" t="s">
        <v>3158</v>
      </c>
      <c r="H803" s="1" t="s">
        <v>4343</v>
      </c>
      <c r="I803" s="1" t="s">
        <v>1425</v>
      </c>
      <c r="J803" s="1" t="s">
        <v>1865</v>
      </c>
      <c r="K803" s="18"/>
      <c r="L803" s="1" t="s">
        <v>1866</v>
      </c>
      <c r="M803" s="1" t="s">
        <v>488</v>
      </c>
      <c r="N803" s="1" t="s">
        <v>296</v>
      </c>
      <c r="O803" s="1">
        <v>85206</v>
      </c>
      <c r="Y803" s="2"/>
      <c r="Z803" s="3"/>
      <c r="BA803" s="1">
        <f t="shared" si="51"/>
        <v>0</v>
      </c>
    </row>
    <row r="804" spans="1:83" s="1" customFormat="1" x14ac:dyDescent="0.25">
      <c r="B804" s="2"/>
      <c r="C804" s="2"/>
      <c r="D804" s="2"/>
      <c r="G804" s="1" t="s">
        <v>3158</v>
      </c>
      <c r="H804" s="1" t="s">
        <v>3289</v>
      </c>
      <c r="I804" s="1" t="s">
        <v>788</v>
      </c>
      <c r="K804" s="18"/>
      <c r="Y804" s="2"/>
      <c r="Z804" s="3"/>
      <c r="AG804" s="1" t="s">
        <v>3162</v>
      </c>
      <c r="BA804" s="1">
        <f t="shared" si="51"/>
        <v>1</v>
      </c>
    </row>
    <row r="806" spans="1:83" s="1" customFormat="1" x14ac:dyDescent="0.25">
      <c r="B806" s="2"/>
      <c r="C806" s="2"/>
      <c r="D806" s="2"/>
      <c r="F806" s="1" t="s">
        <v>3161</v>
      </c>
      <c r="G806" s="1" t="s">
        <v>481</v>
      </c>
      <c r="H806" s="1" t="s">
        <v>1867</v>
      </c>
      <c r="I806" s="1" t="s">
        <v>2738</v>
      </c>
      <c r="J806" s="1" t="s">
        <v>1868</v>
      </c>
      <c r="K806" s="18"/>
      <c r="AA806" s="2"/>
      <c r="AB806" s="3"/>
      <c r="AC806" s="3"/>
      <c r="BA806" s="1">
        <f t="shared" si="51"/>
        <v>0</v>
      </c>
      <c r="BD806" s="1" t="s">
        <v>4712</v>
      </c>
      <c r="CE806" s="1" t="s">
        <v>4712</v>
      </c>
    </row>
    <row r="807" spans="1:83" s="1" customFormat="1" x14ac:dyDescent="0.25">
      <c r="B807" s="2"/>
      <c r="C807" s="2"/>
      <c r="D807" s="2"/>
      <c r="G807" s="1" t="s">
        <v>3158</v>
      </c>
      <c r="H807" s="1" t="s">
        <v>260</v>
      </c>
      <c r="I807" s="1" t="s">
        <v>261</v>
      </c>
      <c r="K807" s="18"/>
      <c r="AA807" s="2"/>
      <c r="AB807" s="3"/>
      <c r="AC807" s="3"/>
      <c r="AY807" s="1" t="s">
        <v>3162</v>
      </c>
      <c r="BA807" s="1">
        <f t="shared" si="51"/>
        <v>1</v>
      </c>
    </row>
    <row r="808" spans="1:83" s="1" customFormat="1" x14ac:dyDescent="0.25">
      <c r="B808" s="2"/>
      <c r="C808" s="2"/>
      <c r="D808" s="2"/>
      <c r="G808" s="1" t="s">
        <v>481</v>
      </c>
      <c r="H808" s="1" t="s">
        <v>260</v>
      </c>
      <c r="I808" s="1" t="s">
        <v>262</v>
      </c>
      <c r="K808" s="18"/>
      <c r="AA808" s="2"/>
      <c r="AB808" s="3"/>
      <c r="AC808" s="3"/>
      <c r="AY808" s="1" t="s">
        <v>3162</v>
      </c>
      <c r="BA808" s="1">
        <f t="shared" si="51"/>
        <v>1</v>
      </c>
    </row>
    <row r="809" spans="1:83" s="1" customFormat="1" x14ac:dyDescent="0.25">
      <c r="B809" s="2"/>
      <c r="C809" s="2"/>
      <c r="D809" s="2"/>
      <c r="F809" s="1" t="s">
        <v>3161</v>
      </c>
      <c r="G809" s="1" t="s">
        <v>481</v>
      </c>
      <c r="H809" s="1" t="s">
        <v>3342</v>
      </c>
      <c r="I809" s="1" t="s">
        <v>3343</v>
      </c>
      <c r="K809" s="18" t="s">
        <v>3344</v>
      </c>
      <c r="P809" s="1" t="s">
        <v>4213</v>
      </c>
      <c r="R809" s="1">
        <v>0</v>
      </c>
      <c r="S809" s="1" t="s">
        <v>5191</v>
      </c>
      <c r="AA809" s="2"/>
      <c r="AB809" s="3"/>
      <c r="AC809" s="3"/>
      <c r="AD809" s="1" t="s">
        <v>2564</v>
      </c>
      <c r="BA809" s="1">
        <f t="shared" si="51"/>
        <v>0</v>
      </c>
    </row>
    <row r="810" spans="1:83" s="1" customFormat="1" x14ac:dyDescent="0.25">
      <c r="B810" s="2"/>
      <c r="C810" s="2"/>
      <c r="D810" s="2"/>
      <c r="G810" s="1" t="s">
        <v>3158</v>
      </c>
      <c r="H810" s="1" t="s">
        <v>1324</v>
      </c>
      <c r="I810" s="1" t="s">
        <v>1126</v>
      </c>
      <c r="K810" s="18"/>
      <c r="O810" s="4"/>
      <c r="R810" s="4"/>
      <c r="S810" s="4"/>
      <c r="Y810" s="2"/>
      <c r="Z810" s="3"/>
      <c r="BA810" s="1">
        <f t="shared" si="51"/>
        <v>0</v>
      </c>
    </row>
    <row r="811" spans="1:83" s="1" customFormat="1" x14ac:dyDescent="0.25">
      <c r="B811" s="2"/>
      <c r="C811" s="2"/>
      <c r="D811" s="2"/>
      <c r="G811" s="1" t="s">
        <v>481</v>
      </c>
      <c r="H811" s="1" t="s">
        <v>1324</v>
      </c>
      <c r="I811" s="1" t="s">
        <v>2438</v>
      </c>
      <c r="K811" s="18"/>
      <c r="O811" s="4"/>
      <c r="R811" s="4"/>
      <c r="S811" s="4"/>
      <c r="Y811" s="2"/>
      <c r="Z811" s="3"/>
      <c r="BA811" s="1">
        <f t="shared" si="51"/>
        <v>0</v>
      </c>
    </row>
    <row r="812" spans="1:83" s="1" customFormat="1" x14ac:dyDescent="0.25">
      <c r="B812" s="2"/>
      <c r="C812" s="2"/>
      <c r="D812" s="2"/>
      <c r="G812" s="1" t="s">
        <v>3158</v>
      </c>
      <c r="H812" s="1" t="s">
        <v>3518</v>
      </c>
      <c r="I812" s="1" t="s">
        <v>4791</v>
      </c>
      <c r="J812" s="1" t="s">
        <v>4028</v>
      </c>
      <c r="K812" s="4" t="s">
        <v>4030</v>
      </c>
      <c r="L812" s="1" t="s">
        <v>4793</v>
      </c>
      <c r="AJ812" s="1" t="s">
        <v>3162</v>
      </c>
      <c r="BA812" s="1">
        <f t="shared" si="51"/>
        <v>1</v>
      </c>
      <c r="BB812" s="3"/>
    </row>
    <row r="813" spans="1:83" s="1" customFormat="1" x14ac:dyDescent="0.25">
      <c r="B813" s="2"/>
      <c r="C813" s="2"/>
      <c r="D813" s="2"/>
      <c r="G813" s="1" t="s">
        <v>481</v>
      </c>
      <c r="H813" s="1" t="s">
        <v>3518</v>
      </c>
      <c r="I813" s="1" t="s">
        <v>2738</v>
      </c>
      <c r="J813" s="1" t="s">
        <v>4027</v>
      </c>
      <c r="K813" s="4" t="s">
        <v>4029</v>
      </c>
      <c r="L813" s="1" t="s">
        <v>4792</v>
      </c>
      <c r="AJ813" s="1" t="s">
        <v>3162</v>
      </c>
      <c r="BA813" s="1">
        <f t="shared" si="51"/>
        <v>1</v>
      </c>
      <c r="BB813" s="3"/>
    </row>
    <row r="814" spans="1:83" s="1" customFormat="1" x14ac:dyDescent="0.25">
      <c r="A814" s="8"/>
      <c r="B814" s="2"/>
      <c r="C814" s="2"/>
      <c r="D814" s="2"/>
      <c r="G814" s="1" t="s">
        <v>481</v>
      </c>
      <c r="H814" s="1" t="s">
        <v>2031</v>
      </c>
      <c r="I814" s="1" t="s">
        <v>4309</v>
      </c>
      <c r="K814" s="18"/>
      <c r="AP814" s="1" t="s">
        <v>3162</v>
      </c>
      <c r="BA814" s="1">
        <f t="shared" si="51"/>
        <v>1</v>
      </c>
      <c r="BB814" s="3"/>
    </row>
    <row r="815" spans="1:83" s="1" customFormat="1" x14ac:dyDescent="0.25">
      <c r="B815" s="2"/>
      <c r="C815" s="2"/>
      <c r="D815" s="2"/>
      <c r="G815" s="1" t="s">
        <v>3158</v>
      </c>
      <c r="H815" s="1" t="s">
        <v>1869</v>
      </c>
      <c r="I815" s="1" t="s">
        <v>1870</v>
      </c>
      <c r="J815" s="1" t="s">
        <v>4561</v>
      </c>
      <c r="K815" s="18"/>
      <c r="Y815" s="2"/>
      <c r="Z815" s="3"/>
      <c r="BA815" s="1">
        <f t="shared" si="51"/>
        <v>0</v>
      </c>
    </row>
    <row r="816" spans="1:83" s="1" customFormat="1" x14ac:dyDescent="0.25">
      <c r="B816" s="2"/>
      <c r="C816" s="2"/>
      <c r="D816" s="2"/>
      <c r="G816" s="1" t="s">
        <v>3158</v>
      </c>
      <c r="H816" s="1" t="s">
        <v>1869</v>
      </c>
      <c r="I816" s="1" t="s">
        <v>1871</v>
      </c>
      <c r="J816" s="1" t="s">
        <v>1872</v>
      </c>
      <c r="K816" s="18"/>
      <c r="Y816" s="2"/>
      <c r="Z816" s="3" t="s">
        <v>3161</v>
      </c>
      <c r="BA816" s="1">
        <f t="shared" si="51"/>
        <v>0</v>
      </c>
    </row>
    <row r="817" spans="1:101" s="1" customFormat="1" x14ac:dyDescent="0.25">
      <c r="B817" s="2"/>
      <c r="C817" s="2"/>
      <c r="D817" s="2"/>
      <c r="G817" s="1" t="s">
        <v>481</v>
      </c>
      <c r="H817" s="1" t="s">
        <v>1869</v>
      </c>
      <c r="I817" s="1" t="s">
        <v>2738</v>
      </c>
      <c r="J817" s="1" t="s">
        <v>1872</v>
      </c>
      <c r="K817" s="18"/>
      <c r="Y817" s="2"/>
      <c r="Z817" s="3" t="s">
        <v>3161</v>
      </c>
      <c r="BA817" s="1">
        <f t="shared" si="51"/>
        <v>0</v>
      </c>
    </row>
    <row r="818" spans="1:101" s="1" customFormat="1" x14ac:dyDescent="0.25">
      <c r="A818" s="8"/>
      <c r="B818" s="2"/>
      <c r="C818" s="2"/>
      <c r="D818" s="2"/>
      <c r="E818" s="2"/>
      <c r="G818" s="1" t="s">
        <v>3158</v>
      </c>
      <c r="H818" s="1" t="s">
        <v>1465</v>
      </c>
      <c r="I818" s="1" t="s">
        <v>1464</v>
      </c>
      <c r="K818" s="18"/>
      <c r="AA818" s="2"/>
      <c r="AB818" s="3"/>
      <c r="AC818" s="3"/>
      <c r="AI818" s="1" t="s">
        <v>3162</v>
      </c>
      <c r="BA818" s="1">
        <f t="shared" si="51"/>
        <v>1</v>
      </c>
    </row>
    <row r="819" spans="1:101" s="1" customFormat="1" x14ac:dyDescent="0.25">
      <c r="B819" s="2"/>
      <c r="C819" s="2"/>
      <c r="D819" s="2"/>
      <c r="F819" s="1" t="s">
        <v>3162</v>
      </c>
      <c r="G819" s="1" t="s">
        <v>481</v>
      </c>
      <c r="H819" s="1" t="s">
        <v>1873</v>
      </c>
      <c r="I819" s="1" t="s">
        <v>3082</v>
      </c>
      <c r="J819" s="1" t="s">
        <v>851</v>
      </c>
      <c r="K819" s="18" t="s">
        <v>852</v>
      </c>
      <c r="L819" s="1" t="s">
        <v>2130</v>
      </c>
      <c r="M819" s="1" t="s">
        <v>126</v>
      </c>
      <c r="N819" s="1" t="s">
        <v>296</v>
      </c>
      <c r="O819" s="1">
        <v>85204</v>
      </c>
      <c r="P819" s="1" t="s">
        <v>4213</v>
      </c>
      <c r="R819" s="1">
        <v>1</v>
      </c>
      <c r="S819" s="1" t="s">
        <v>3357</v>
      </c>
      <c r="AA819" s="2"/>
      <c r="AB819" s="3"/>
      <c r="AC819" s="3"/>
      <c r="AD819" s="1" t="s">
        <v>2388</v>
      </c>
      <c r="BA819" s="1">
        <f t="shared" si="51"/>
        <v>0</v>
      </c>
    </row>
    <row r="820" spans="1:101" s="1" customFormat="1" x14ac:dyDescent="0.25">
      <c r="B820" s="2"/>
      <c r="C820" s="2"/>
      <c r="D820" s="2"/>
      <c r="G820" s="1" t="s">
        <v>3158</v>
      </c>
      <c r="H820" s="1" t="s">
        <v>4406</v>
      </c>
      <c r="I820" s="1" t="s">
        <v>3722</v>
      </c>
      <c r="K820" s="18" t="s">
        <v>4405</v>
      </c>
      <c r="P820" s="1" t="s">
        <v>4213</v>
      </c>
      <c r="Y820" s="2"/>
      <c r="Z820" s="3"/>
      <c r="BA820" s="1">
        <f t="shared" si="51"/>
        <v>0</v>
      </c>
    </row>
    <row r="821" spans="1:101" s="1" customFormat="1" x14ac:dyDescent="0.25">
      <c r="B821" s="2"/>
      <c r="C821" s="2"/>
      <c r="D821" s="2"/>
      <c r="G821" s="1" t="s">
        <v>481</v>
      </c>
      <c r="H821" s="1" t="s">
        <v>1874</v>
      </c>
      <c r="I821" s="1" t="s">
        <v>1875</v>
      </c>
      <c r="J821" s="1" t="s">
        <v>1876</v>
      </c>
      <c r="K821" s="18"/>
      <c r="L821" s="1" t="s">
        <v>1877</v>
      </c>
      <c r="M821" s="1" t="s">
        <v>3023</v>
      </c>
      <c r="N821" s="1" t="s">
        <v>296</v>
      </c>
      <c r="O821" s="1">
        <v>85215</v>
      </c>
      <c r="Y821" s="2"/>
      <c r="Z821" s="3" t="s">
        <v>3161</v>
      </c>
      <c r="BA821" s="1">
        <f t="shared" si="51"/>
        <v>0</v>
      </c>
    </row>
    <row r="822" spans="1:101" s="1" customFormat="1" x14ac:dyDescent="0.25">
      <c r="B822" s="2"/>
      <c r="C822" s="2"/>
      <c r="D822" s="2"/>
      <c r="G822" s="1" t="s">
        <v>3158</v>
      </c>
      <c r="H822" s="1" t="s">
        <v>1874</v>
      </c>
      <c r="I822" s="1" t="s">
        <v>3024</v>
      </c>
      <c r="J822" s="1" t="s">
        <v>1876</v>
      </c>
      <c r="K822" s="18"/>
      <c r="L822" s="1" t="s">
        <v>1877</v>
      </c>
      <c r="M822" s="1" t="s">
        <v>3023</v>
      </c>
      <c r="N822" s="1" t="s">
        <v>296</v>
      </c>
      <c r="O822" s="1">
        <v>85215</v>
      </c>
      <c r="Y822" s="2"/>
      <c r="Z822" s="3" t="s">
        <v>3161</v>
      </c>
      <c r="BA822" s="1">
        <f t="shared" si="51"/>
        <v>0</v>
      </c>
    </row>
    <row r="823" spans="1:101" s="1" customFormat="1" x14ac:dyDescent="0.25">
      <c r="B823" s="2"/>
      <c r="C823" s="2"/>
      <c r="D823" s="2"/>
      <c r="G823" s="1" t="s">
        <v>481</v>
      </c>
      <c r="H823" s="1" t="s">
        <v>2576</v>
      </c>
      <c r="I823" s="1" t="s">
        <v>4642</v>
      </c>
      <c r="K823" s="18" t="s">
        <v>2577</v>
      </c>
      <c r="P823" s="1" t="s">
        <v>4213</v>
      </c>
      <c r="AA823" s="2"/>
      <c r="AB823" s="3"/>
      <c r="AC823" s="3"/>
      <c r="AD823" s="1" t="s">
        <v>2564</v>
      </c>
      <c r="BA823" s="1">
        <f t="shared" si="51"/>
        <v>0</v>
      </c>
    </row>
    <row r="824" spans="1:101" s="1" customFormat="1" x14ac:dyDescent="0.25">
      <c r="A824" s="8"/>
      <c r="B824" s="2"/>
      <c r="C824" s="2"/>
      <c r="D824" s="2"/>
      <c r="F824" s="1" t="s">
        <v>3161</v>
      </c>
      <c r="G824" s="1" t="s">
        <v>481</v>
      </c>
      <c r="H824" s="1" t="s">
        <v>636</v>
      </c>
      <c r="I824" s="1" t="s">
        <v>3313</v>
      </c>
      <c r="J824" s="1" t="s">
        <v>3916</v>
      </c>
      <c r="K824" s="18" t="s">
        <v>482</v>
      </c>
      <c r="L824" s="1" t="s">
        <v>638</v>
      </c>
      <c r="M824" s="1" t="s">
        <v>488</v>
      </c>
      <c r="N824" s="1" t="s">
        <v>296</v>
      </c>
      <c r="O824" s="1">
        <v>85205</v>
      </c>
      <c r="P824" s="1" t="s">
        <v>4712</v>
      </c>
      <c r="V824" s="1" t="s">
        <v>486</v>
      </c>
      <c r="W824" s="1" t="s">
        <v>486</v>
      </c>
      <c r="X824" s="1" t="s">
        <v>486</v>
      </c>
      <c r="Z824" s="1" t="s">
        <v>486</v>
      </c>
      <c r="AA824" s="1" t="s">
        <v>149</v>
      </c>
      <c r="AB824" s="1" t="s">
        <v>486</v>
      </c>
      <c r="AD824" s="1" t="s">
        <v>486</v>
      </c>
      <c r="AM824" s="1" t="s">
        <v>481</v>
      </c>
      <c r="AN824" s="1" t="s">
        <v>481</v>
      </c>
      <c r="AO824" s="1" t="s">
        <v>481</v>
      </c>
      <c r="AP824" s="1" t="s">
        <v>481</v>
      </c>
      <c r="AQ824" s="1" t="s">
        <v>481</v>
      </c>
      <c r="AR824" s="1" t="s">
        <v>481</v>
      </c>
      <c r="AT824" s="1" t="s">
        <v>481</v>
      </c>
      <c r="AV824" s="1" t="s">
        <v>481</v>
      </c>
      <c r="AW824" s="1" t="s">
        <v>3158</v>
      </c>
      <c r="AX824" s="1" t="s">
        <v>481</v>
      </c>
      <c r="AY824" s="1" t="s">
        <v>481</v>
      </c>
      <c r="BA824" s="1">
        <f t="shared" si="51"/>
        <v>11</v>
      </c>
      <c r="BB824" s="1" t="s">
        <v>486</v>
      </c>
      <c r="BC824" s="1" t="s">
        <v>486</v>
      </c>
      <c r="BD824" s="1" t="s">
        <v>486</v>
      </c>
      <c r="BE824" s="1" t="s">
        <v>486</v>
      </c>
      <c r="BF824" s="1" t="s">
        <v>486</v>
      </c>
      <c r="BG824" s="1" t="s">
        <v>486</v>
      </c>
      <c r="BH824" s="1" t="s">
        <v>486</v>
      </c>
      <c r="BI824" s="1" t="s">
        <v>486</v>
      </c>
      <c r="BJ824" s="1" t="s">
        <v>486</v>
      </c>
      <c r="BK824" s="1" t="s">
        <v>486</v>
      </c>
      <c r="BL824" s="1" t="s">
        <v>486</v>
      </c>
      <c r="BM824" s="1" t="s">
        <v>486</v>
      </c>
      <c r="BN824" s="1" t="s">
        <v>486</v>
      </c>
      <c r="BO824" s="1" t="s">
        <v>486</v>
      </c>
      <c r="BP824" s="1" t="s">
        <v>486</v>
      </c>
      <c r="BQ824" s="1" t="s">
        <v>486</v>
      </c>
      <c r="BR824" s="1" t="s">
        <v>486</v>
      </c>
      <c r="BS824" s="1" t="s">
        <v>486</v>
      </c>
      <c r="BT824" s="1" t="s">
        <v>486</v>
      </c>
      <c r="BU824" s="1" t="s">
        <v>486</v>
      </c>
      <c r="BV824" s="1" t="s">
        <v>486</v>
      </c>
      <c r="BW824" s="1" t="s">
        <v>486</v>
      </c>
      <c r="BX824" s="1" t="s">
        <v>486</v>
      </c>
      <c r="BY824" s="1" t="s">
        <v>486</v>
      </c>
      <c r="BZ824" s="1" t="s">
        <v>486</v>
      </c>
      <c r="CA824" s="1" t="s">
        <v>486</v>
      </c>
      <c r="CB824" s="1" t="s">
        <v>486</v>
      </c>
      <c r="CC824" s="1" t="s">
        <v>486</v>
      </c>
      <c r="CD824" s="1" t="s">
        <v>486</v>
      </c>
      <c r="CE824" s="1" t="s">
        <v>486</v>
      </c>
      <c r="CF824" s="1" t="s">
        <v>486</v>
      </c>
      <c r="CG824" s="1" t="s">
        <v>486</v>
      </c>
      <c r="CH824" s="1" t="s">
        <v>486</v>
      </c>
      <c r="CI824" s="1" t="s">
        <v>486</v>
      </c>
      <c r="CJ824" s="1" t="s">
        <v>486</v>
      </c>
      <c r="CK824" s="1" t="s">
        <v>486</v>
      </c>
      <c r="CL824" s="1" t="s">
        <v>486</v>
      </c>
      <c r="CM824" s="1" t="s">
        <v>486</v>
      </c>
      <c r="CN824" s="1" t="s">
        <v>486</v>
      </c>
      <c r="CO824" s="1" t="s">
        <v>486</v>
      </c>
      <c r="CP824" s="1" t="s">
        <v>486</v>
      </c>
      <c r="CQ824" s="1" t="s">
        <v>486</v>
      </c>
      <c r="CR824" s="1" t="s">
        <v>486</v>
      </c>
      <c r="CS824" s="1" t="s">
        <v>486</v>
      </c>
      <c r="CT824" s="1" t="s">
        <v>486</v>
      </c>
      <c r="CU824" s="1" t="s">
        <v>486</v>
      </c>
      <c r="CV824" s="1" t="s">
        <v>486</v>
      </c>
      <c r="CW824" s="1" t="s">
        <v>486</v>
      </c>
    </row>
    <row r="825" spans="1:101" s="1" customFormat="1" x14ac:dyDescent="0.25">
      <c r="A825" s="8"/>
      <c r="B825" s="2"/>
      <c r="C825" s="2"/>
      <c r="D825" s="2"/>
      <c r="F825" s="1" t="s">
        <v>3161</v>
      </c>
      <c r="G825" s="1" t="s">
        <v>3158</v>
      </c>
      <c r="H825" s="1" t="s">
        <v>636</v>
      </c>
      <c r="I825" s="1" t="s">
        <v>149</v>
      </c>
      <c r="J825" s="1" t="s">
        <v>637</v>
      </c>
      <c r="K825" s="18" t="s">
        <v>482</v>
      </c>
      <c r="L825" s="1" t="s">
        <v>638</v>
      </c>
      <c r="M825" s="1" t="s">
        <v>488</v>
      </c>
      <c r="N825" s="1" t="s">
        <v>296</v>
      </c>
      <c r="O825" s="1">
        <v>85205</v>
      </c>
      <c r="P825" s="1" t="s">
        <v>4213</v>
      </c>
      <c r="V825" s="1" t="s">
        <v>486</v>
      </c>
      <c r="W825" s="1" t="s">
        <v>486</v>
      </c>
      <c r="X825" s="1" t="s">
        <v>486</v>
      </c>
      <c r="Z825" s="1" t="s">
        <v>486</v>
      </c>
      <c r="AA825" s="1" t="s">
        <v>3313</v>
      </c>
      <c r="AB825" s="1" t="s">
        <v>486</v>
      </c>
      <c r="AD825" s="1" t="s">
        <v>486</v>
      </c>
      <c r="AM825" s="1" t="s">
        <v>481</v>
      </c>
      <c r="AN825" s="1" t="s">
        <v>481</v>
      </c>
      <c r="AO825" s="1" t="s">
        <v>481</v>
      </c>
      <c r="AP825" s="1" t="s">
        <v>481</v>
      </c>
      <c r="AQ825" s="1" t="s">
        <v>481</v>
      </c>
      <c r="AR825" s="1" t="s">
        <v>481</v>
      </c>
      <c r="AT825" s="1" t="s">
        <v>481</v>
      </c>
      <c r="AV825" s="1" t="s">
        <v>481</v>
      </c>
      <c r="AW825" s="1" t="s">
        <v>481</v>
      </c>
      <c r="AX825" s="1" t="s">
        <v>481</v>
      </c>
      <c r="AY825" s="1" t="s">
        <v>481</v>
      </c>
      <c r="BA825" s="1">
        <f t="shared" si="51"/>
        <v>11</v>
      </c>
      <c r="BB825" s="1" t="s">
        <v>486</v>
      </c>
      <c r="BC825" s="1" t="s">
        <v>486</v>
      </c>
      <c r="BD825" s="1" t="s">
        <v>486</v>
      </c>
      <c r="BE825" s="1" t="s">
        <v>486</v>
      </c>
      <c r="BF825" s="1" t="s">
        <v>486</v>
      </c>
      <c r="BG825" s="1" t="s">
        <v>486</v>
      </c>
      <c r="BH825" s="1" t="s">
        <v>486</v>
      </c>
      <c r="BI825" s="1" t="s">
        <v>486</v>
      </c>
      <c r="BJ825" s="1" t="s">
        <v>486</v>
      </c>
      <c r="BK825" s="1" t="s">
        <v>486</v>
      </c>
      <c r="BL825" s="1" t="s">
        <v>486</v>
      </c>
      <c r="BM825" s="1" t="s">
        <v>486</v>
      </c>
      <c r="BN825" s="1" t="s">
        <v>486</v>
      </c>
      <c r="BO825" s="1" t="s">
        <v>486</v>
      </c>
      <c r="BP825" s="1" t="s">
        <v>486</v>
      </c>
      <c r="BQ825" s="1" t="s">
        <v>486</v>
      </c>
      <c r="BR825" s="1" t="s">
        <v>486</v>
      </c>
      <c r="BS825" s="1" t="s">
        <v>486</v>
      </c>
      <c r="BT825" s="1" t="s">
        <v>486</v>
      </c>
      <c r="BU825" s="1" t="s">
        <v>486</v>
      </c>
      <c r="BV825" s="1" t="s">
        <v>486</v>
      </c>
      <c r="BW825" s="1" t="s">
        <v>486</v>
      </c>
      <c r="BX825" s="1" t="s">
        <v>486</v>
      </c>
      <c r="BY825" s="1" t="s">
        <v>486</v>
      </c>
      <c r="BZ825" s="1" t="s">
        <v>486</v>
      </c>
      <c r="CA825" s="1" t="s">
        <v>486</v>
      </c>
      <c r="CB825" s="1" t="s">
        <v>486</v>
      </c>
      <c r="CC825" s="1" t="s">
        <v>486</v>
      </c>
      <c r="CD825" s="1" t="s">
        <v>486</v>
      </c>
      <c r="CE825" s="1" t="s">
        <v>486</v>
      </c>
      <c r="CF825" s="1" t="s">
        <v>486</v>
      </c>
      <c r="CG825" s="1" t="s">
        <v>486</v>
      </c>
      <c r="CH825" s="1" t="s">
        <v>486</v>
      </c>
      <c r="CI825" s="1" t="s">
        <v>486</v>
      </c>
      <c r="CJ825" s="1" t="s">
        <v>486</v>
      </c>
      <c r="CK825" s="1" t="s">
        <v>486</v>
      </c>
      <c r="CL825" s="1" t="s">
        <v>486</v>
      </c>
      <c r="CM825" s="1" t="s">
        <v>486</v>
      </c>
      <c r="CN825" s="1" t="s">
        <v>486</v>
      </c>
      <c r="CO825" s="1" t="s">
        <v>486</v>
      </c>
      <c r="CP825" s="1" t="s">
        <v>486</v>
      </c>
      <c r="CQ825" s="1" t="s">
        <v>486</v>
      </c>
      <c r="CR825" s="1" t="s">
        <v>486</v>
      </c>
      <c r="CS825" s="1" t="s">
        <v>486</v>
      </c>
      <c r="CT825" s="1" t="s">
        <v>486</v>
      </c>
      <c r="CU825" s="1" t="s">
        <v>486</v>
      </c>
      <c r="CV825" s="1" t="s">
        <v>486</v>
      </c>
      <c r="CW825" s="1" t="s">
        <v>486</v>
      </c>
    </row>
    <row r="826" spans="1:101" s="1" customFormat="1" x14ac:dyDescent="0.25">
      <c r="B826" s="2"/>
      <c r="C826" s="2"/>
      <c r="D826" s="2"/>
      <c r="G826" s="1" t="s">
        <v>3158</v>
      </c>
      <c r="H826" s="1" t="s">
        <v>3025</v>
      </c>
      <c r="I826" s="1" t="s">
        <v>3026</v>
      </c>
      <c r="J826" s="1" t="s">
        <v>3653</v>
      </c>
      <c r="K826" s="18" t="s">
        <v>3027</v>
      </c>
      <c r="L826" s="1" t="s">
        <v>3029</v>
      </c>
      <c r="M826" s="1" t="s">
        <v>488</v>
      </c>
      <c r="N826" s="1" t="s">
        <v>296</v>
      </c>
      <c r="O826" s="1">
        <v>85206</v>
      </c>
      <c r="P826" s="1" t="s">
        <v>4213</v>
      </c>
      <c r="Y826" s="1" t="s">
        <v>3160</v>
      </c>
      <c r="Z826" s="1" t="s">
        <v>3161</v>
      </c>
      <c r="AA826" s="1" t="s">
        <v>2661</v>
      </c>
      <c r="AB826" s="3" t="s">
        <v>3161</v>
      </c>
      <c r="AC826" s="3"/>
      <c r="AD826" s="1" t="s">
        <v>2564</v>
      </c>
      <c r="BA826" s="1">
        <f t="shared" si="51"/>
        <v>0</v>
      </c>
    </row>
    <row r="827" spans="1:101" s="1" customFormat="1" x14ac:dyDescent="0.25">
      <c r="B827" s="2"/>
      <c r="C827" s="2"/>
      <c r="D827" s="2"/>
      <c r="G827" s="1" t="s">
        <v>3158</v>
      </c>
      <c r="H827" s="1" t="s">
        <v>3785</v>
      </c>
      <c r="I827" s="1" t="s">
        <v>3786</v>
      </c>
      <c r="J827" s="1" t="s">
        <v>933</v>
      </c>
      <c r="K827" s="18"/>
      <c r="L827" s="1" t="s">
        <v>3787</v>
      </c>
      <c r="M827" s="1" t="s">
        <v>488</v>
      </c>
      <c r="N827" s="1" t="s">
        <v>296</v>
      </c>
      <c r="O827" s="1">
        <v>85209</v>
      </c>
      <c r="AA827" s="2"/>
      <c r="AB827" s="3"/>
      <c r="AC827" s="3"/>
      <c r="BA827" s="1">
        <f t="shared" si="51"/>
        <v>0</v>
      </c>
    </row>
    <row r="828" spans="1:101" s="1" customFormat="1" x14ac:dyDescent="0.25">
      <c r="B828" s="2"/>
      <c r="C828" s="2"/>
      <c r="D828" s="2"/>
      <c r="G828" s="1" t="s">
        <v>481</v>
      </c>
      <c r="H828" s="1" t="s">
        <v>1878</v>
      </c>
      <c r="I828" s="1" t="s">
        <v>1879</v>
      </c>
      <c r="J828" s="1" t="s">
        <v>1880</v>
      </c>
      <c r="K828" s="18" t="s">
        <v>1882</v>
      </c>
      <c r="L828" s="1" t="s">
        <v>1881</v>
      </c>
      <c r="M828" s="1" t="s">
        <v>5031</v>
      </c>
      <c r="N828" s="1" t="s">
        <v>296</v>
      </c>
      <c r="O828" s="1">
        <v>85120</v>
      </c>
      <c r="P828" s="1" t="s">
        <v>4213</v>
      </c>
      <c r="AA828" s="2"/>
      <c r="AB828" s="3"/>
      <c r="AC828" s="3"/>
      <c r="AD828" s="1" t="s">
        <v>2564</v>
      </c>
      <c r="BA828" s="1">
        <f t="shared" si="51"/>
        <v>0</v>
      </c>
    </row>
    <row r="829" spans="1:101" s="1" customFormat="1" x14ac:dyDescent="0.25">
      <c r="A829" s="8"/>
      <c r="B829" s="2"/>
      <c r="C829" s="2"/>
      <c r="D829" s="2"/>
      <c r="E829" s="2"/>
      <c r="H829" s="1" t="s">
        <v>1407</v>
      </c>
      <c r="I829" s="1" t="s">
        <v>1408</v>
      </c>
      <c r="K829" s="18"/>
      <c r="AA829" s="2"/>
      <c r="AB829" s="3"/>
      <c r="AC829" s="3"/>
      <c r="AS829" s="1" t="s">
        <v>3162</v>
      </c>
      <c r="BA829" s="1">
        <f t="shared" si="51"/>
        <v>1</v>
      </c>
    </row>
    <row r="830" spans="1:101" s="1" customFormat="1" x14ac:dyDescent="0.25">
      <c r="A830" s="6"/>
      <c r="B830" s="2"/>
      <c r="C830" s="2"/>
      <c r="D830" s="2"/>
      <c r="G830" s="1" t="s">
        <v>3158</v>
      </c>
      <c r="H830" s="1" t="s">
        <v>1653</v>
      </c>
      <c r="I830" s="1" t="s">
        <v>2120</v>
      </c>
      <c r="J830" s="1" t="s">
        <v>1655</v>
      </c>
      <c r="K830" s="18" t="s">
        <v>140</v>
      </c>
      <c r="L830" s="1" t="s">
        <v>1654</v>
      </c>
      <c r="M830" s="1" t="s">
        <v>4425</v>
      </c>
      <c r="N830" s="1" t="s">
        <v>296</v>
      </c>
      <c r="O830" s="1">
        <v>85142</v>
      </c>
      <c r="Y830" s="2"/>
      <c r="Z830" s="3"/>
      <c r="BA830" s="1">
        <f t="shared" si="51"/>
        <v>0</v>
      </c>
    </row>
    <row r="831" spans="1:101" s="1" customFormat="1" x14ac:dyDescent="0.25">
      <c r="B831" s="2"/>
      <c r="C831" s="2"/>
      <c r="D831" s="2"/>
      <c r="G831" s="1" t="s">
        <v>481</v>
      </c>
      <c r="H831" s="1" t="s">
        <v>3788</v>
      </c>
      <c r="I831" s="1" t="s">
        <v>3790</v>
      </c>
      <c r="J831" s="1" t="s">
        <v>3791</v>
      </c>
      <c r="K831" s="18" t="s">
        <v>4581</v>
      </c>
      <c r="L831" s="1" t="s">
        <v>3792</v>
      </c>
      <c r="M831" s="1" t="s">
        <v>488</v>
      </c>
      <c r="N831" s="1" t="s">
        <v>296</v>
      </c>
      <c r="O831" s="1">
        <v>85209</v>
      </c>
      <c r="Y831" s="1" t="s">
        <v>297</v>
      </c>
      <c r="AA831" s="2"/>
      <c r="AB831" s="3"/>
      <c r="AC831" s="3"/>
      <c r="BA831" s="1">
        <f t="shared" si="51"/>
        <v>0</v>
      </c>
    </row>
    <row r="832" spans="1:101" s="1" customFormat="1" x14ac:dyDescent="0.25">
      <c r="A832" s="8"/>
      <c r="B832" s="2"/>
      <c r="C832" s="2"/>
      <c r="D832" s="2"/>
      <c r="E832" s="2"/>
      <c r="G832" s="1" t="s">
        <v>3158</v>
      </c>
      <c r="H832" s="1" t="s">
        <v>4861</v>
      </c>
      <c r="I832" s="1" t="s">
        <v>1384</v>
      </c>
      <c r="K832" s="18"/>
      <c r="AA832" s="2"/>
      <c r="AB832" s="3"/>
      <c r="AC832" s="3"/>
      <c r="AT832" s="1" t="s">
        <v>3162</v>
      </c>
      <c r="BA832" s="1">
        <f t="shared" si="51"/>
        <v>1</v>
      </c>
    </row>
    <row r="833" spans="1:53" s="1" customFormat="1" x14ac:dyDescent="0.25">
      <c r="A833" s="6"/>
      <c r="B833" s="2"/>
      <c r="C833" s="2"/>
      <c r="D833" s="2"/>
      <c r="G833" s="1" t="s">
        <v>3158</v>
      </c>
      <c r="H833" s="1" t="s">
        <v>4861</v>
      </c>
      <c r="I833" s="1" t="s">
        <v>4295</v>
      </c>
      <c r="K833" s="18"/>
      <c r="AA833" s="2" t="s">
        <v>2718</v>
      </c>
      <c r="AB833" s="3"/>
      <c r="AC833" s="3"/>
      <c r="AV833" s="1" t="s">
        <v>3162</v>
      </c>
      <c r="BA833" s="1">
        <f t="shared" si="51"/>
        <v>1</v>
      </c>
    </row>
    <row r="834" spans="1:53" s="1" customFormat="1" x14ac:dyDescent="0.25">
      <c r="A834" s="8"/>
      <c r="B834" s="2"/>
      <c r="C834" s="2"/>
      <c r="D834" s="2"/>
      <c r="E834" s="2"/>
      <c r="G834" s="1" t="s">
        <v>3158</v>
      </c>
      <c r="H834" s="1" t="s">
        <v>4861</v>
      </c>
      <c r="I834" s="1" t="s">
        <v>633</v>
      </c>
      <c r="K834" s="18"/>
      <c r="AA834" s="2"/>
      <c r="AB834" s="3"/>
      <c r="AC834" s="3"/>
      <c r="AT834" s="1" t="s">
        <v>3162</v>
      </c>
      <c r="AU834" s="1" t="s">
        <v>3162</v>
      </c>
      <c r="BA834" s="1">
        <f t="shared" si="51"/>
        <v>2</v>
      </c>
    </row>
    <row r="835" spans="1:53" s="1" customFormat="1" x14ac:dyDescent="0.25">
      <c r="A835" s="6"/>
      <c r="B835" s="2"/>
      <c r="C835" s="2"/>
      <c r="D835" s="2"/>
      <c r="F835" s="1" t="s">
        <v>3162</v>
      </c>
      <c r="G835" s="1" t="s">
        <v>3158</v>
      </c>
      <c r="H835" s="1" t="s">
        <v>3793</v>
      </c>
      <c r="I835" s="1" t="s">
        <v>3307</v>
      </c>
      <c r="J835" s="1" t="s">
        <v>3654</v>
      </c>
      <c r="K835" s="18" t="s">
        <v>3308</v>
      </c>
      <c r="L835" s="1" t="s">
        <v>3310</v>
      </c>
      <c r="M835" s="1" t="s">
        <v>3182</v>
      </c>
      <c r="N835" s="1" t="s">
        <v>296</v>
      </c>
      <c r="O835" s="1">
        <v>85233</v>
      </c>
      <c r="P835" s="1" t="s">
        <v>4213</v>
      </c>
      <c r="Y835" s="1" t="s">
        <v>3160</v>
      </c>
      <c r="Z835" s="1" t="s">
        <v>3161</v>
      </c>
      <c r="AA835" s="2" t="s">
        <v>2369</v>
      </c>
      <c r="AB835" s="3" t="s">
        <v>3161</v>
      </c>
      <c r="AC835" s="3"/>
      <c r="AD835" s="1" t="s">
        <v>2564</v>
      </c>
      <c r="BA835" s="1">
        <f t="shared" si="51"/>
        <v>0</v>
      </c>
    </row>
    <row r="836" spans="1:53" s="1" customFormat="1" x14ac:dyDescent="0.25">
      <c r="B836" s="2"/>
      <c r="C836" s="2"/>
      <c r="D836" s="2"/>
      <c r="G836" s="1" t="s">
        <v>481</v>
      </c>
      <c r="H836" s="1" t="s">
        <v>1883</v>
      </c>
      <c r="I836" s="1" t="s">
        <v>3311</v>
      </c>
      <c r="J836" s="1" t="s">
        <v>1884</v>
      </c>
      <c r="K836" s="18" t="s">
        <v>1052</v>
      </c>
      <c r="L836" s="1" t="s">
        <v>1656</v>
      </c>
      <c r="M836" s="1" t="s">
        <v>1657</v>
      </c>
      <c r="N836" s="1" t="s">
        <v>4426</v>
      </c>
      <c r="O836" s="1">
        <v>85044</v>
      </c>
      <c r="P836" s="1" t="s">
        <v>4213</v>
      </c>
      <c r="Q836" s="1" t="s">
        <v>4712</v>
      </c>
      <c r="AA836" s="2"/>
      <c r="AB836" s="3"/>
      <c r="AC836" s="3"/>
      <c r="AD836" s="1" t="s">
        <v>2388</v>
      </c>
      <c r="BA836" s="1">
        <f t="shared" si="51"/>
        <v>0</v>
      </c>
    </row>
    <row r="837" spans="1:53" s="1" customFormat="1" x14ac:dyDescent="0.25">
      <c r="B837" s="2"/>
      <c r="C837" s="2"/>
      <c r="D837" s="2"/>
      <c r="G837" s="1" t="s">
        <v>481</v>
      </c>
      <c r="H837" s="1" t="s">
        <v>1053</v>
      </c>
      <c r="I837" s="1" t="s">
        <v>4427</v>
      </c>
      <c r="K837" s="18" t="s">
        <v>4638</v>
      </c>
      <c r="L837" s="1" t="s">
        <v>1054</v>
      </c>
      <c r="M837" s="1" t="s">
        <v>488</v>
      </c>
      <c r="N837" s="1" t="s">
        <v>296</v>
      </c>
      <c r="P837" s="1" t="s">
        <v>4213</v>
      </c>
      <c r="AA837" s="2"/>
      <c r="AB837" s="3"/>
      <c r="AC837" s="3"/>
      <c r="AD837" s="1" t="s">
        <v>2564</v>
      </c>
      <c r="BA837" s="1">
        <f t="shared" si="51"/>
        <v>0</v>
      </c>
    </row>
    <row r="838" spans="1:53" s="1" customFormat="1" x14ac:dyDescent="0.25">
      <c r="B838" s="2"/>
      <c r="C838" s="2"/>
      <c r="D838" s="2"/>
      <c r="G838" s="1" t="s">
        <v>3158</v>
      </c>
      <c r="H838" s="1" t="s">
        <v>3492</v>
      </c>
      <c r="I838" s="1" t="s">
        <v>2161</v>
      </c>
      <c r="J838" s="1" t="s">
        <v>3493</v>
      </c>
      <c r="K838" s="18" t="s">
        <v>4581</v>
      </c>
      <c r="L838" s="1" t="s">
        <v>3494</v>
      </c>
      <c r="M838" s="1" t="s">
        <v>488</v>
      </c>
      <c r="N838" s="1" t="s">
        <v>296</v>
      </c>
      <c r="O838" s="1">
        <v>85210</v>
      </c>
      <c r="Y838" s="2"/>
      <c r="Z838" s="3"/>
      <c r="BA838" s="1">
        <f t="shared" si="51"/>
        <v>0</v>
      </c>
    </row>
    <row r="839" spans="1:53" s="1" customFormat="1" x14ac:dyDescent="0.25">
      <c r="B839" s="2"/>
      <c r="C839" s="2"/>
      <c r="D839" s="2"/>
      <c r="G839" s="1" t="s">
        <v>3158</v>
      </c>
      <c r="H839" s="1" t="s">
        <v>2700</v>
      </c>
      <c r="I839" s="1" t="s">
        <v>2701</v>
      </c>
      <c r="J839" s="1" t="s">
        <v>2702</v>
      </c>
      <c r="K839" s="18" t="s">
        <v>4439</v>
      </c>
      <c r="L839" s="1" t="s">
        <v>980</v>
      </c>
      <c r="M839" s="1" t="s">
        <v>2703</v>
      </c>
      <c r="N839" s="1" t="s">
        <v>296</v>
      </c>
      <c r="O839" s="1">
        <v>85122</v>
      </c>
      <c r="P839" s="1" t="s">
        <v>4213</v>
      </c>
      <c r="AA839" s="2"/>
      <c r="AB839" s="3"/>
      <c r="AC839" s="3"/>
      <c r="AD839" s="1" t="s">
        <v>2564</v>
      </c>
      <c r="BA839" s="1">
        <f t="shared" si="51"/>
        <v>0</v>
      </c>
    </row>
    <row r="840" spans="1:53" s="1" customFormat="1" x14ac:dyDescent="0.25">
      <c r="B840" s="2"/>
      <c r="C840" s="2"/>
      <c r="D840" s="2"/>
      <c r="G840" s="1" t="s">
        <v>481</v>
      </c>
      <c r="H840" s="1" t="s">
        <v>2700</v>
      </c>
      <c r="I840" s="1" t="s">
        <v>4440</v>
      </c>
      <c r="J840" s="1" t="s">
        <v>4441</v>
      </c>
      <c r="K840" s="18" t="s">
        <v>3341</v>
      </c>
      <c r="L840" s="1" t="s">
        <v>980</v>
      </c>
      <c r="M840" s="1" t="s">
        <v>2703</v>
      </c>
      <c r="N840" s="1" t="s">
        <v>296</v>
      </c>
      <c r="O840" s="1">
        <v>85122</v>
      </c>
      <c r="P840" s="1" t="s">
        <v>4213</v>
      </c>
      <c r="AA840" s="2"/>
      <c r="AB840" s="3"/>
      <c r="AC840" s="3"/>
      <c r="AD840" s="1" t="s">
        <v>2564</v>
      </c>
      <c r="BA840" s="1">
        <f t="shared" si="51"/>
        <v>0</v>
      </c>
    </row>
    <row r="841" spans="1:53" s="1" customFormat="1" x14ac:dyDescent="0.25">
      <c r="A841" s="8"/>
      <c r="B841" s="2"/>
      <c r="C841" s="2"/>
      <c r="D841" s="2"/>
      <c r="E841" s="2"/>
      <c r="G841" s="1" t="s">
        <v>3158</v>
      </c>
      <c r="H841" s="1" t="s">
        <v>2041</v>
      </c>
      <c r="I841" s="1" t="s">
        <v>2042</v>
      </c>
      <c r="K841" s="18"/>
      <c r="AA841" s="2"/>
      <c r="AB841" s="3"/>
      <c r="AC841" s="3"/>
      <c r="AQ841" s="1" t="s">
        <v>3162</v>
      </c>
      <c r="BA841" s="1">
        <f t="shared" si="51"/>
        <v>1</v>
      </c>
    </row>
    <row r="842" spans="1:53" s="1" customFormat="1" x14ac:dyDescent="0.25">
      <c r="A842" s="8"/>
      <c r="B842" s="2"/>
      <c r="C842" s="2"/>
      <c r="D842" s="2"/>
      <c r="G842" s="1" t="s">
        <v>481</v>
      </c>
      <c r="H842" s="1" t="s">
        <v>2536</v>
      </c>
      <c r="I842" s="1" t="s">
        <v>2738</v>
      </c>
      <c r="K842" s="18" t="s">
        <v>2537</v>
      </c>
      <c r="P842" s="1" t="s">
        <v>4213</v>
      </c>
      <c r="Q842" s="8"/>
      <c r="AA842" s="2"/>
      <c r="AB842" s="3"/>
      <c r="AC842" s="3"/>
      <c r="AD842" s="1" t="s">
        <v>2388</v>
      </c>
      <c r="BA842" s="1">
        <f t="shared" si="51"/>
        <v>0</v>
      </c>
    </row>
    <row r="843" spans="1:53" s="1" customFormat="1" x14ac:dyDescent="0.25">
      <c r="A843" s="8"/>
      <c r="B843" s="2"/>
      <c r="C843" s="2"/>
      <c r="D843" s="2"/>
      <c r="H843" s="1" t="s">
        <v>1481</v>
      </c>
      <c r="I843" s="1" t="s">
        <v>2565</v>
      </c>
      <c r="K843" s="18"/>
      <c r="AA843" s="2"/>
      <c r="AB843" s="3"/>
      <c r="AC843" s="3"/>
      <c r="AG843" s="1" t="s">
        <v>3162</v>
      </c>
      <c r="AI843" s="1" t="s">
        <v>3162</v>
      </c>
      <c r="AJ843" s="1" t="s">
        <v>3162</v>
      </c>
      <c r="AK843" s="1" t="s">
        <v>3162</v>
      </c>
      <c r="AQ843" s="1" t="s">
        <v>3162</v>
      </c>
      <c r="AU843" s="1" t="s">
        <v>3162</v>
      </c>
      <c r="BA843" s="1">
        <f t="shared" si="51"/>
        <v>6</v>
      </c>
    </row>
    <row r="844" spans="1:53" s="1" customFormat="1" x14ac:dyDescent="0.25">
      <c r="B844" s="2"/>
      <c r="C844" s="2"/>
      <c r="D844" s="2"/>
      <c r="F844" s="1" t="s">
        <v>3161</v>
      </c>
      <c r="G844" s="1" t="s">
        <v>3158</v>
      </c>
      <c r="H844" s="1" t="s">
        <v>3495</v>
      </c>
      <c r="I844" s="1" t="s">
        <v>3496</v>
      </c>
      <c r="J844" s="1" t="s">
        <v>10</v>
      </c>
      <c r="K844" s="18" t="s">
        <v>3497</v>
      </c>
      <c r="L844" s="1" t="s">
        <v>4933</v>
      </c>
      <c r="M844" s="1" t="s">
        <v>488</v>
      </c>
      <c r="N844" s="1" t="s">
        <v>296</v>
      </c>
      <c r="O844" s="1">
        <v>85205</v>
      </c>
      <c r="P844" s="1" t="s">
        <v>4712</v>
      </c>
      <c r="AA844" s="2"/>
      <c r="AB844" s="3"/>
      <c r="AC844" s="3"/>
      <c r="AD844" s="1" t="s">
        <v>2392</v>
      </c>
      <c r="BA844" s="1">
        <f t="shared" si="51"/>
        <v>0</v>
      </c>
    </row>
    <row r="845" spans="1:53" s="1" customFormat="1" x14ac:dyDescent="0.25">
      <c r="B845" s="2"/>
      <c r="C845" s="2"/>
      <c r="D845" s="2"/>
      <c r="F845" s="1" t="s">
        <v>3161</v>
      </c>
      <c r="G845" s="1" t="s">
        <v>481</v>
      </c>
      <c r="H845" s="1" t="s">
        <v>3495</v>
      </c>
      <c r="I845" s="1" t="s">
        <v>2738</v>
      </c>
      <c r="J845" s="1" t="s">
        <v>10</v>
      </c>
      <c r="K845" s="18" t="s">
        <v>3497</v>
      </c>
      <c r="L845" s="1" t="s">
        <v>4933</v>
      </c>
      <c r="M845" s="1" t="s">
        <v>488</v>
      </c>
      <c r="N845" s="1" t="s">
        <v>296</v>
      </c>
      <c r="O845" s="1">
        <v>85205</v>
      </c>
      <c r="P845" s="1" t="s">
        <v>4213</v>
      </c>
      <c r="AA845" s="2"/>
      <c r="AB845" s="3"/>
      <c r="AC845" s="3"/>
      <c r="AD845" s="1" t="s">
        <v>2388</v>
      </c>
      <c r="BA845" s="1">
        <f t="shared" si="51"/>
        <v>0</v>
      </c>
    </row>
    <row r="846" spans="1:53" s="1" customFormat="1" x14ac:dyDescent="0.25">
      <c r="B846" s="2"/>
      <c r="C846" s="2"/>
      <c r="D846" s="2"/>
      <c r="G846" s="1" t="s">
        <v>3158</v>
      </c>
      <c r="H846" s="1" t="s">
        <v>913</v>
      </c>
      <c r="I846" s="1" t="s">
        <v>4639</v>
      </c>
      <c r="J846" s="1" t="s">
        <v>4640</v>
      </c>
      <c r="K846" s="18"/>
      <c r="L846" s="1" t="s">
        <v>4641</v>
      </c>
      <c r="M846" s="1" t="s">
        <v>488</v>
      </c>
      <c r="N846" s="1" t="s">
        <v>296</v>
      </c>
      <c r="O846" s="1">
        <v>85213</v>
      </c>
      <c r="AA846" s="2" t="s">
        <v>912</v>
      </c>
      <c r="AB846" s="3"/>
      <c r="AC846" s="3"/>
      <c r="BA846" s="1">
        <f t="shared" si="51"/>
        <v>0</v>
      </c>
    </row>
    <row r="847" spans="1:53" s="1" customFormat="1" x14ac:dyDescent="0.25">
      <c r="B847" s="2"/>
      <c r="C847" s="2"/>
      <c r="D847" s="2"/>
      <c r="G847" s="1" t="s">
        <v>481</v>
      </c>
      <c r="H847" s="1" t="s">
        <v>918</v>
      </c>
      <c r="I847" s="1" t="s">
        <v>4642</v>
      </c>
      <c r="J847" s="1" t="s">
        <v>4643</v>
      </c>
      <c r="K847" s="18" t="s">
        <v>4645</v>
      </c>
      <c r="L847" s="1" t="s">
        <v>4644</v>
      </c>
      <c r="M847" s="1" t="s">
        <v>5031</v>
      </c>
      <c r="N847" s="1" t="s">
        <v>296</v>
      </c>
      <c r="O847" s="1">
        <v>85120</v>
      </c>
      <c r="P847" s="1" t="s">
        <v>4213</v>
      </c>
      <c r="Y847" s="1" t="s">
        <v>3196</v>
      </c>
      <c r="Z847" s="1" t="s">
        <v>3161</v>
      </c>
      <c r="AA847" s="2"/>
      <c r="AB847" s="3" t="s">
        <v>3161</v>
      </c>
      <c r="AC847" s="3"/>
      <c r="AD847" s="1" t="s">
        <v>2564</v>
      </c>
      <c r="BA847" s="1">
        <f t="shared" si="51"/>
        <v>0</v>
      </c>
    </row>
    <row r="848" spans="1:53" s="1" customFormat="1" x14ac:dyDescent="0.25">
      <c r="B848" s="2"/>
      <c r="C848" s="2"/>
      <c r="D848" s="2"/>
      <c r="G848" s="1" t="s">
        <v>481</v>
      </c>
      <c r="H848" s="1" t="s">
        <v>918</v>
      </c>
      <c r="I848" s="1" t="s">
        <v>710</v>
      </c>
      <c r="J848" s="1" t="s">
        <v>4449</v>
      </c>
      <c r="K848" s="18" t="s">
        <v>3391</v>
      </c>
      <c r="L848" s="1" t="s">
        <v>4450</v>
      </c>
      <c r="M848" s="1" t="s">
        <v>488</v>
      </c>
      <c r="N848" s="1" t="s">
        <v>296</v>
      </c>
      <c r="O848" s="1">
        <v>85204</v>
      </c>
      <c r="P848" s="1" t="s">
        <v>4213</v>
      </c>
      <c r="AA848" s="1" t="s">
        <v>2877</v>
      </c>
      <c r="AB848" s="3"/>
      <c r="AC848" s="3"/>
      <c r="AD848" s="1" t="s">
        <v>2388</v>
      </c>
      <c r="BA848" s="1">
        <f t="shared" si="51"/>
        <v>0</v>
      </c>
    </row>
    <row r="849" spans="1:54" s="1" customFormat="1" x14ac:dyDescent="0.25">
      <c r="B849" s="2"/>
      <c r="C849" s="2"/>
      <c r="D849" s="2"/>
      <c r="F849" s="1" t="s">
        <v>3161</v>
      </c>
      <c r="G849" s="1" t="s">
        <v>3158</v>
      </c>
      <c r="H849" s="1" t="s">
        <v>4595</v>
      </c>
      <c r="I849" s="1" t="s">
        <v>4596</v>
      </c>
      <c r="J849" s="1" t="s">
        <v>3901</v>
      </c>
      <c r="K849" s="18" t="s">
        <v>4594</v>
      </c>
      <c r="L849" s="1" t="s">
        <v>3902</v>
      </c>
      <c r="M849" s="1" t="s">
        <v>488</v>
      </c>
      <c r="N849" s="1" t="s">
        <v>296</v>
      </c>
      <c r="O849" s="1">
        <v>85206</v>
      </c>
      <c r="P849" s="1" t="s">
        <v>4712</v>
      </c>
      <c r="AA849" s="1" t="s">
        <v>3899</v>
      </c>
      <c r="AB849" s="3"/>
      <c r="AC849" s="3"/>
      <c r="BA849" s="1">
        <f t="shared" si="51"/>
        <v>0</v>
      </c>
    </row>
    <row r="850" spans="1:54" s="1" customFormat="1" x14ac:dyDescent="0.25">
      <c r="B850" s="2"/>
      <c r="C850" s="2"/>
      <c r="D850" s="2"/>
      <c r="G850" s="1" t="s">
        <v>3158</v>
      </c>
      <c r="H850" s="1" t="s">
        <v>3393</v>
      </c>
      <c r="I850" s="1" t="s">
        <v>2447</v>
      </c>
      <c r="J850" s="1" t="s">
        <v>2290</v>
      </c>
      <c r="K850" s="18" t="s">
        <v>586</v>
      </c>
      <c r="L850" s="1" t="s">
        <v>5165</v>
      </c>
      <c r="M850" s="1" t="s">
        <v>131</v>
      </c>
      <c r="N850" s="1" t="s">
        <v>296</v>
      </c>
      <c r="O850" s="1">
        <v>85215</v>
      </c>
      <c r="P850" s="1" t="s">
        <v>4213</v>
      </c>
      <c r="AA850" s="2" t="s">
        <v>4797</v>
      </c>
      <c r="AB850" s="3"/>
      <c r="AC850" s="3"/>
      <c r="AD850" s="1" t="s">
        <v>2388</v>
      </c>
      <c r="BA850" s="1">
        <f t="shared" si="51"/>
        <v>0</v>
      </c>
    </row>
    <row r="851" spans="1:54" s="1" customFormat="1" x14ac:dyDescent="0.25">
      <c r="B851" s="2"/>
      <c r="C851" s="2"/>
      <c r="D851" s="2"/>
      <c r="G851" s="1" t="s">
        <v>3158</v>
      </c>
      <c r="H851" s="1" t="s">
        <v>4646</v>
      </c>
      <c r="I851" s="1" t="s">
        <v>428</v>
      </c>
      <c r="K851" s="18"/>
      <c r="AA851" s="2"/>
      <c r="AB851" s="3" t="s">
        <v>3161</v>
      </c>
      <c r="AC851" s="3"/>
      <c r="BA851" s="1">
        <f t="shared" si="51"/>
        <v>0</v>
      </c>
    </row>
    <row r="852" spans="1:54" s="1" customFormat="1" x14ac:dyDescent="0.25">
      <c r="A852" s="8"/>
      <c r="B852" s="2"/>
      <c r="C852" s="2"/>
      <c r="D852" s="2"/>
      <c r="G852" s="1" t="s">
        <v>3158</v>
      </c>
      <c r="H852" s="1" t="s">
        <v>1597</v>
      </c>
      <c r="I852" s="1" t="s">
        <v>1740</v>
      </c>
      <c r="K852" s="18"/>
      <c r="AU852" s="1" t="s">
        <v>3162</v>
      </c>
      <c r="BA852" s="1">
        <f t="shared" si="51"/>
        <v>1</v>
      </c>
      <c r="BB852" s="3"/>
    </row>
    <row r="853" spans="1:54" s="1" customFormat="1" x14ac:dyDescent="0.25">
      <c r="B853" s="2"/>
      <c r="C853" s="2"/>
      <c r="D853" s="2"/>
      <c r="G853" s="1" t="s">
        <v>3158</v>
      </c>
      <c r="H853" s="1" t="s">
        <v>4647</v>
      </c>
      <c r="I853" s="1" t="s">
        <v>4648</v>
      </c>
      <c r="K853" s="18"/>
      <c r="AA853" s="2"/>
      <c r="AB853" s="3" t="s">
        <v>3161</v>
      </c>
      <c r="AC853" s="3"/>
      <c r="BA853" s="1">
        <f t="shared" si="51"/>
        <v>0</v>
      </c>
    </row>
    <row r="854" spans="1:54" s="1" customFormat="1" x14ac:dyDescent="0.25">
      <c r="B854" s="2"/>
      <c r="C854" s="2"/>
      <c r="D854" s="2"/>
      <c r="G854" s="1" t="s">
        <v>481</v>
      </c>
      <c r="H854" s="1" t="s">
        <v>4647</v>
      </c>
      <c r="I854" s="1" t="s">
        <v>2144</v>
      </c>
      <c r="K854" s="18"/>
      <c r="AA854" s="2"/>
      <c r="AB854" s="3" t="s">
        <v>3161</v>
      </c>
      <c r="AC854" s="3"/>
      <c r="BA854" s="1">
        <f t="shared" si="51"/>
        <v>0</v>
      </c>
    </row>
    <row r="855" spans="1:54" s="1" customFormat="1" x14ac:dyDescent="0.25">
      <c r="B855" s="2"/>
      <c r="C855" s="2"/>
      <c r="D855" s="2"/>
      <c r="G855" s="1" t="s">
        <v>3158</v>
      </c>
      <c r="H855" s="1" t="s">
        <v>4649</v>
      </c>
      <c r="I855" s="1" t="s">
        <v>4650</v>
      </c>
      <c r="J855" s="1" t="s">
        <v>4651</v>
      </c>
      <c r="K855" s="18" t="s">
        <v>4655</v>
      </c>
      <c r="L855" s="1" t="s">
        <v>4652</v>
      </c>
      <c r="M855" s="1" t="s">
        <v>4653</v>
      </c>
      <c r="N855" s="1" t="s">
        <v>4654</v>
      </c>
      <c r="O855" s="1">
        <v>92211</v>
      </c>
      <c r="P855" s="1" t="s">
        <v>4213</v>
      </c>
      <c r="Y855" s="1" t="s">
        <v>3175</v>
      </c>
      <c r="Z855" s="1" t="s">
        <v>3161</v>
      </c>
      <c r="AA855" s="2" t="s">
        <v>4656</v>
      </c>
      <c r="AB855" s="3" t="s">
        <v>3161</v>
      </c>
      <c r="AC855" s="3"/>
      <c r="AD855" s="1" t="s">
        <v>2564</v>
      </c>
      <c r="BA855" s="1">
        <f t="shared" si="51"/>
        <v>0</v>
      </c>
    </row>
    <row r="856" spans="1:54" s="1" customFormat="1" x14ac:dyDescent="0.25">
      <c r="A856" s="8"/>
      <c r="B856" s="2"/>
      <c r="C856" s="2"/>
      <c r="D856" s="2"/>
      <c r="G856" s="1" t="s">
        <v>481</v>
      </c>
      <c r="H856" s="1" t="s">
        <v>369</v>
      </c>
      <c r="I856" s="1" t="s">
        <v>2752</v>
      </c>
      <c r="J856" s="1" t="s">
        <v>4382</v>
      </c>
      <c r="K856" s="18" t="s">
        <v>4383</v>
      </c>
      <c r="L856" s="1" t="s">
        <v>3734</v>
      </c>
      <c r="M856" s="1" t="s">
        <v>488</v>
      </c>
      <c r="N856" s="1" t="s">
        <v>296</v>
      </c>
      <c r="O856" s="1">
        <v>85209</v>
      </c>
      <c r="P856" s="1" t="s">
        <v>4401</v>
      </c>
      <c r="AA856" s="1" t="s">
        <v>689</v>
      </c>
      <c r="AB856" s="3"/>
      <c r="AC856" s="3"/>
      <c r="AD856" s="1" t="s">
        <v>1767</v>
      </c>
      <c r="AF856" s="1" t="s">
        <v>481</v>
      </c>
      <c r="AG856" s="1" t="s">
        <v>481</v>
      </c>
      <c r="AI856" s="1" t="s">
        <v>481</v>
      </c>
      <c r="AM856" s="1" t="s">
        <v>481</v>
      </c>
      <c r="AN856" s="1" t="s">
        <v>481</v>
      </c>
      <c r="AS856" s="1" t="s">
        <v>481</v>
      </c>
      <c r="BA856" s="1">
        <f t="shared" si="51"/>
        <v>6</v>
      </c>
    </row>
    <row r="857" spans="1:54" s="1" customFormat="1" x14ac:dyDescent="0.25">
      <c r="A857" s="8"/>
      <c r="B857" s="2"/>
      <c r="C857" s="2"/>
      <c r="D857" s="2"/>
      <c r="G857" s="1" t="s">
        <v>3158</v>
      </c>
      <c r="H857" s="1" t="s">
        <v>369</v>
      </c>
      <c r="I857" s="1" t="s">
        <v>689</v>
      </c>
      <c r="J857" s="1" t="s">
        <v>4382</v>
      </c>
      <c r="K857" s="18" t="s">
        <v>4383</v>
      </c>
      <c r="L857" s="1" t="s">
        <v>3734</v>
      </c>
      <c r="M857" s="1" t="s">
        <v>488</v>
      </c>
      <c r="N857" s="1" t="s">
        <v>296</v>
      </c>
      <c r="O857" s="1">
        <v>85209</v>
      </c>
      <c r="P857" s="1" t="s">
        <v>4402</v>
      </c>
      <c r="AA857" s="1" t="s">
        <v>2752</v>
      </c>
      <c r="AB857" s="3"/>
      <c r="AC857" s="3"/>
      <c r="AD857" s="1" t="s">
        <v>1764</v>
      </c>
      <c r="AF857" s="1" t="s">
        <v>481</v>
      </c>
      <c r="AG857" s="1" t="s">
        <v>481</v>
      </c>
      <c r="AI857" s="1" t="s">
        <v>481</v>
      </c>
      <c r="AM857" s="1" t="s">
        <v>481</v>
      </c>
      <c r="AN857" s="1" t="s">
        <v>481</v>
      </c>
      <c r="AS857" s="1" t="s">
        <v>481</v>
      </c>
      <c r="BA857" s="1">
        <f t="shared" si="51"/>
        <v>6</v>
      </c>
    </row>
    <row r="858" spans="1:54" s="1" customFormat="1" x14ac:dyDescent="0.25">
      <c r="A858" s="8"/>
      <c r="B858" s="2"/>
      <c r="C858" s="2"/>
      <c r="D858" s="2"/>
      <c r="G858" s="1" t="s">
        <v>481</v>
      </c>
      <c r="H858" s="1" t="s">
        <v>258</v>
      </c>
      <c r="I858" s="1" t="s">
        <v>4364</v>
      </c>
      <c r="K858" s="18"/>
      <c r="AX858" s="1" t="s">
        <v>3162</v>
      </c>
      <c r="AZ858" s="1" t="s">
        <v>3162</v>
      </c>
      <c r="BA858" s="1">
        <f t="shared" si="51"/>
        <v>2</v>
      </c>
      <c r="BB858" s="3"/>
    </row>
    <row r="859" spans="1:54" s="1" customFormat="1" x14ac:dyDescent="0.25">
      <c r="A859" s="8"/>
      <c r="B859" s="2"/>
      <c r="C859" s="2"/>
      <c r="D859" s="2"/>
      <c r="G859" s="1" t="s">
        <v>3158</v>
      </c>
      <c r="H859" s="1" t="s">
        <v>258</v>
      </c>
      <c r="I859" s="1" t="s">
        <v>259</v>
      </c>
      <c r="K859" s="18"/>
      <c r="AX859" s="1" t="s">
        <v>3162</v>
      </c>
      <c r="AZ859" s="1" t="s">
        <v>3162</v>
      </c>
      <c r="BA859" s="1">
        <f t="shared" ref="BA859:BA921" si="52">COUNTA(AE859:AZ859)</f>
        <v>2</v>
      </c>
      <c r="BB859" s="3"/>
    </row>
    <row r="860" spans="1:54" s="1" customFormat="1" ht="15.6" x14ac:dyDescent="0.3">
      <c r="B860" s="2"/>
      <c r="C860" s="2"/>
      <c r="D860" s="2"/>
      <c r="E860" s="2"/>
      <c r="G860" s="1" t="s">
        <v>481</v>
      </c>
      <c r="H860" s="1" t="s">
        <v>290</v>
      </c>
      <c r="I860" s="1" t="s">
        <v>1010</v>
      </c>
      <c r="J860" s="1" t="s">
        <v>291</v>
      </c>
      <c r="K860" s="18" t="s">
        <v>292</v>
      </c>
      <c r="L860" s="1" t="s">
        <v>2944</v>
      </c>
      <c r="M860" s="1" t="s">
        <v>488</v>
      </c>
      <c r="N860" s="1" t="s">
        <v>296</v>
      </c>
      <c r="O860" s="1">
        <v>85213</v>
      </c>
      <c r="P860" s="1" t="s">
        <v>4213</v>
      </c>
      <c r="AA860" s="2"/>
      <c r="AB860" s="3"/>
      <c r="AC860" s="3"/>
      <c r="AD860" s="1" t="s">
        <v>2388</v>
      </c>
      <c r="BA860" s="1">
        <f t="shared" si="52"/>
        <v>0</v>
      </c>
    </row>
    <row r="861" spans="1:54" s="1" customFormat="1" x14ac:dyDescent="0.25">
      <c r="B861" s="2"/>
      <c r="C861" s="2"/>
      <c r="D861" s="2"/>
      <c r="G861" s="1" t="s">
        <v>3158</v>
      </c>
      <c r="H861" s="1" t="s">
        <v>1290</v>
      </c>
      <c r="I861" s="1" t="s">
        <v>1055</v>
      </c>
      <c r="K861" s="18"/>
      <c r="AA861" s="1" t="s">
        <v>1019</v>
      </c>
      <c r="AB861" s="3"/>
      <c r="AC861" s="3"/>
      <c r="BA861" s="1">
        <f t="shared" si="52"/>
        <v>0</v>
      </c>
    </row>
    <row r="862" spans="1:54" s="1" customFormat="1" x14ac:dyDescent="0.25">
      <c r="B862" s="2"/>
      <c r="C862" s="2"/>
      <c r="D862" s="2"/>
      <c r="G862" s="1" t="s">
        <v>3158</v>
      </c>
      <c r="H862" s="1" t="s">
        <v>4657</v>
      </c>
      <c r="I862" s="1" t="s">
        <v>1630</v>
      </c>
      <c r="J862" s="1" t="s">
        <v>486</v>
      </c>
      <c r="K862" s="18"/>
      <c r="L862" s="1" t="s">
        <v>486</v>
      </c>
      <c r="M862" s="1" t="s">
        <v>488</v>
      </c>
      <c r="N862" s="1" t="s">
        <v>296</v>
      </c>
      <c r="O862" s="1" t="s">
        <v>486</v>
      </c>
      <c r="AA862" s="2"/>
      <c r="AB862" s="3"/>
      <c r="AC862" s="3"/>
      <c r="BA862" s="1">
        <f t="shared" si="52"/>
        <v>0</v>
      </c>
    </row>
    <row r="863" spans="1:54" s="1" customFormat="1" x14ac:dyDescent="0.25">
      <c r="A863" s="8"/>
      <c r="B863" s="2"/>
      <c r="C863" s="2"/>
      <c r="D863" s="2"/>
      <c r="G863" s="1" t="s">
        <v>3158</v>
      </c>
      <c r="H863" s="1" t="s">
        <v>1371</v>
      </c>
      <c r="I863" s="1" t="s">
        <v>5006</v>
      </c>
      <c r="K863" s="18"/>
      <c r="AR863" s="1" t="s">
        <v>3162</v>
      </c>
      <c r="BA863" s="1">
        <f t="shared" si="52"/>
        <v>1</v>
      </c>
      <c r="BB863" s="3"/>
    </row>
    <row r="864" spans="1:54" s="1" customFormat="1" x14ac:dyDescent="0.25">
      <c r="A864" s="8"/>
      <c r="B864" s="2"/>
      <c r="C864" s="2"/>
      <c r="D864" s="2"/>
      <c r="G864" s="1" t="s">
        <v>3158</v>
      </c>
      <c r="H864" s="1" t="s">
        <v>1371</v>
      </c>
      <c r="I864" s="1" t="s">
        <v>1372</v>
      </c>
      <c r="K864" s="18"/>
      <c r="AR864" s="1" t="s">
        <v>3162</v>
      </c>
      <c r="BA864" s="1">
        <f t="shared" si="52"/>
        <v>1</v>
      </c>
      <c r="BB864" s="3"/>
    </row>
    <row r="865" spans="1:54" s="1" customFormat="1" x14ac:dyDescent="0.25">
      <c r="A865" s="8"/>
      <c r="B865" s="2"/>
      <c r="C865" s="2"/>
      <c r="D865" s="2"/>
      <c r="G865" s="1" t="s">
        <v>3158</v>
      </c>
      <c r="H865" s="1" t="s">
        <v>557</v>
      </c>
      <c r="I865" s="1" t="s">
        <v>3069</v>
      </c>
      <c r="K865" s="18"/>
      <c r="AN865" s="1" t="s">
        <v>3162</v>
      </c>
      <c r="AO865" s="1" t="s">
        <v>3162</v>
      </c>
      <c r="BA865" s="1">
        <f t="shared" si="52"/>
        <v>2</v>
      </c>
      <c r="BB865" s="3"/>
    </row>
    <row r="866" spans="1:54" s="1" customFormat="1" x14ac:dyDescent="0.25">
      <c r="A866" s="8"/>
      <c r="B866" s="2"/>
      <c r="C866" s="2"/>
      <c r="D866" s="2"/>
      <c r="G866" s="1" t="s">
        <v>481</v>
      </c>
      <c r="H866" s="1" t="s">
        <v>557</v>
      </c>
      <c r="I866" s="1" t="s">
        <v>558</v>
      </c>
      <c r="K866" s="18"/>
      <c r="AN866" s="1" t="s">
        <v>3162</v>
      </c>
      <c r="AO866" s="1" t="s">
        <v>3162</v>
      </c>
      <c r="BA866" s="1">
        <f t="shared" si="52"/>
        <v>2</v>
      </c>
      <c r="BB866" s="3"/>
    </row>
    <row r="867" spans="1:54" s="1" customFormat="1" x14ac:dyDescent="0.25">
      <c r="A867" s="8"/>
      <c r="B867" s="2"/>
      <c r="C867" s="2"/>
      <c r="D867" s="2"/>
      <c r="G867" s="1" t="s">
        <v>3158</v>
      </c>
      <c r="H867" s="1" t="s">
        <v>3175</v>
      </c>
      <c r="I867" s="1" t="s">
        <v>3471</v>
      </c>
      <c r="K867" s="18"/>
      <c r="AA867" s="2"/>
      <c r="AB867" s="3"/>
      <c r="AC867" s="3"/>
      <c r="AM867" s="1" t="s">
        <v>3162</v>
      </c>
      <c r="BA867" s="1">
        <f t="shared" si="52"/>
        <v>1</v>
      </c>
    </row>
    <row r="868" spans="1:54" s="1" customFormat="1" x14ac:dyDescent="0.25">
      <c r="A868" s="8"/>
      <c r="B868" s="2"/>
      <c r="C868" s="2"/>
      <c r="D868" s="2"/>
      <c r="G868" s="1" t="s">
        <v>481</v>
      </c>
      <c r="H868" s="1" t="s">
        <v>3175</v>
      </c>
      <c r="I868" s="1" t="s">
        <v>1513</v>
      </c>
      <c r="K868" s="18"/>
      <c r="AA868" s="2"/>
      <c r="AB868" s="3"/>
      <c r="AC868" s="3"/>
      <c r="AM868" s="1" t="s">
        <v>3162</v>
      </c>
      <c r="BA868" s="1">
        <f t="shared" si="52"/>
        <v>1</v>
      </c>
    </row>
    <row r="869" spans="1:54" s="1" customFormat="1" x14ac:dyDescent="0.25">
      <c r="B869" s="2"/>
      <c r="C869" s="2"/>
      <c r="D869" s="2"/>
      <c r="G869" s="1" t="s">
        <v>481</v>
      </c>
      <c r="H869" s="1" t="s">
        <v>3862</v>
      </c>
      <c r="I869" s="1" t="s">
        <v>2418</v>
      </c>
      <c r="J869" s="1" t="s">
        <v>3863</v>
      </c>
      <c r="K869" s="18" t="s">
        <v>3865</v>
      </c>
      <c r="L869" s="1" t="s">
        <v>3864</v>
      </c>
      <c r="M869" s="1" t="s">
        <v>488</v>
      </c>
      <c r="N869" s="1" t="s">
        <v>296</v>
      </c>
      <c r="O869" s="1">
        <v>85209</v>
      </c>
      <c r="P869" s="1" t="s">
        <v>4213</v>
      </c>
      <c r="AA869" s="2"/>
      <c r="AB869" s="3"/>
      <c r="AC869" s="3"/>
      <c r="AD869" s="1" t="s">
        <v>2564</v>
      </c>
      <c r="BA869" s="1">
        <f t="shared" si="52"/>
        <v>0</v>
      </c>
    </row>
    <row r="870" spans="1:54" s="1" customFormat="1" x14ac:dyDescent="0.25">
      <c r="B870" s="2"/>
      <c r="C870" s="2"/>
      <c r="D870" s="2"/>
      <c r="G870" s="1" t="s">
        <v>3158</v>
      </c>
      <c r="H870" s="1" t="s">
        <v>1051</v>
      </c>
      <c r="I870" s="1" t="s">
        <v>1023</v>
      </c>
      <c r="K870" s="18" t="s">
        <v>884</v>
      </c>
      <c r="P870" s="1" t="s">
        <v>4213</v>
      </c>
      <c r="AA870" s="2"/>
      <c r="AB870" s="3"/>
      <c r="AC870" s="3"/>
      <c r="BA870" s="1">
        <f t="shared" si="52"/>
        <v>0</v>
      </c>
    </row>
    <row r="871" spans="1:54" s="1" customFormat="1" x14ac:dyDescent="0.25">
      <c r="B871" s="2"/>
      <c r="C871" s="2"/>
      <c r="D871" s="2"/>
      <c r="G871" s="1" t="s">
        <v>481</v>
      </c>
      <c r="H871" s="1" t="s">
        <v>885</v>
      </c>
      <c r="I871" s="1" t="s">
        <v>886</v>
      </c>
      <c r="K871" s="18"/>
      <c r="AA871" s="2"/>
      <c r="AB871" s="3"/>
      <c r="AC871" s="3"/>
      <c r="BA871" s="1">
        <f t="shared" si="52"/>
        <v>0</v>
      </c>
    </row>
    <row r="872" spans="1:54" s="1" customFormat="1" x14ac:dyDescent="0.25">
      <c r="B872" s="2"/>
      <c r="C872" s="2"/>
      <c r="D872" s="2"/>
      <c r="G872" s="1" t="s">
        <v>3158</v>
      </c>
      <c r="H872" s="1" t="s">
        <v>1455</v>
      </c>
      <c r="I872" s="1" t="s">
        <v>3639</v>
      </c>
      <c r="K872" s="18"/>
      <c r="AA872" s="2"/>
      <c r="AB872" s="3"/>
      <c r="AC872" s="3"/>
      <c r="AH872" s="1" t="s">
        <v>3162</v>
      </c>
      <c r="AI872" s="1" t="s">
        <v>3162</v>
      </c>
      <c r="BA872" s="1">
        <f t="shared" si="52"/>
        <v>2</v>
      </c>
    </row>
    <row r="873" spans="1:54" s="1" customFormat="1" x14ac:dyDescent="0.25">
      <c r="B873" s="2"/>
      <c r="C873" s="2"/>
      <c r="D873" s="2"/>
      <c r="G873" s="1" t="s">
        <v>481</v>
      </c>
      <c r="H873" s="1" t="s">
        <v>256</v>
      </c>
      <c r="I873" s="1" t="s">
        <v>3081</v>
      </c>
      <c r="K873" s="18"/>
      <c r="AA873" s="2"/>
      <c r="AB873" s="3"/>
      <c r="AC873" s="3"/>
      <c r="AX873" s="1" t="s">
        <v>3162</v>
      </c>
      <c r="BA873" s="1">
        <f t="shared" si="52"/>
        <v>1</v>
      </c>
    </row>
    <row r="874" spans="1:54" s="1" customFormat="1" x14ac:dyDescent="0.25">
      <c r="B874" s="2"/>
      <c r="C874" s="2"/>
      <c r="D874" s="2"/>
      <c r="G874" s="1" t="s">
        <v>3158</v>
      </c>
      <c r="H874" s="1" t="s">
        <v>1398</v>
      </c>
      <c r="I874" s="1" t="s">
        <v>4000</v>
      </c>
      <c r="K874" s="18"/>
      <c r="AA874" s="2"/>
      <c r="AB874" s="3"/>
      <c r="AC874" s="3"/>
      <c r="AS874" s="1" t="s">
        <v>3162</v>
      </c>
      <c r="BA874" s="1">
        <f t="shared" si="52"/>
        <v>1</v>
      </c>
    </row>
    <row r="875" spans="1:54" s="1" customFormat="1" x14ac:dyDescent="0.25">
      <c r="B875" s="2"/>
      <c r="C875" s="2"/>
      <c r="D875" s="2"/>
      <c r="G875" s="1" t="s">
        <v>3158</v>
      </c>
      <c r="H875" s="1" t="s">
        <v>888</v>
      </c>
      <c r="I875" s="1" t="s">
        <v>889</v>
      </c>
      <c r="J875" s="1" t="s">
        <v>890</v>
      </c>
      <c r="K875" s="18" t="s">
        <v>893</v>
      </c>
      <c r="L875" s="1" t="s">
        <v>891</v>
      </c>
      <c r="M875" s="1" t="s">
        <v>488</v>
      </c>
      <c r="N875" s="1" t="s">
        <v>296</v>
      </c>
      <c r="O875" s="1">
        <v>85206</v>
      </c>
      <c r="P875" s="1" t="s">
        <v>4213</v>
      </c>
      <c r="AA875" s="2"/>
      <c r="AB875" s="3"/>
      <c r="AC875" s="3"/>
      <c r="AD875" s="1" t="s">
        <v>2388</v>
      </c>
      <c r="BA875" s="1">
        <f t="shared" si="52"/>
        <v>0</v>
      </c>
    </row>
    <row r="876" spans="1:54" s="1" customFormat="1" x14ac:dyDescent="0.25">
      <c r="B876" s="2"/>
      <c r="C876" s="2"/>
      <c r="D876" s="2"/>
      <c r="G876" s="1" t="s">
        <v>481</v>
      </c>
      <c r="H876" s="1" t="s">
        <v>4660</v>
      </c>
      <c r="I876" s="1" t="s">
        <v>4642</v>
      </c>
      <c r="K876" s="18" t="s">
        <v>894</v>
      </c>
      <c r="P876" s="1" t="s">
        <v>4213</v>
      </c>
      <c r="Y876" s="1" t="s">
        <v>3196</v>
      </c>
      <c r="AA876" s="1" t="s">
        <v>362</v>
      </c>
      <c r="AB876" s="3"/>
      <c r="AC876" s="3"/>
      <c r="AD876" s="1" t="s">
        <v>2564</v>
      </c>
      <c r="BA876" s="1">
        <f t="shared" si="52"/>
        <v>0</v>
      </c>
    </row>
    <row r="877" spans="1:54" s="1" customFormat="1" x14ac:dyDescent="0.25">
      <c r="B877" s="2"/>
      <c r="C877" s="2"/>
      <c r="D877" s="2"/>
      <c r="G877" s="1" t="s">
        <v>3158</v>
      </c>
      <c r="H877" s="1" t="s">
        <v>895</v>
      </c>
      <c r="I877" s="1" t="s">
        <v>896</v>
      </c>
      <c r="J877" s="1" t="s">
        <v>897</v>
      </c>
      <c r="K877" s="18" t="s">
        <v>899</v>
      </c>
      <c r="L877" s="1" t="s">
        <v>898</v>
      </c>
      <c r="M877" s="1" t="s">
        <v>488</v>
      </c>
      <c r="N877" s="1" t="s">
        <v>296</v>
      </c>
      <c r="O877" s="1">
        <v>85208</v>
      </c>
      <c r="P877" s="1" t="s">
        <v>4213</v>
      </c>
      <c r="AA877" s="2"/>
      <c r="AB877" s="3"/>
      <c r="AC877" s="3"/>
      <c r="AD877" s="1" t="s">
        <v>2388</v>
      </c>
      <c r="BA877" s="1">
        <f t="shared" si="52"/>
        <v>0</v>
      </c>
    </row>
    <row r="878" spans="1:54" s="1" customFormat="1" x14ac:dyDescent="0.25">
      <c r="B878" s="2"/>
      <c r="C878" s="2"/>
      <c r="D878" s="2"/>
      <c r="G878" s="1" t="s">
        <v>3158</v>
      </c>
      <c r="H878" s="1" t="s">
        <v>900</v>
      </c>
      <c r="I878" s="1" t="s">
        <v>901</v>
      </c>
      <c r="J878" s="1" t="s">
        <v>902</v>
      </c>
      <c r="K878" s="18"/>
      <c r="L878" s="1" t="s">
        <v>3593</v>
      </c>
      <c r="M878" s="1" t="s">
        <v>488</v>
      </c>
      <c r="N878" s="1" t="s">
        <v>296</v>
      </c>
      <c r="O878" s="1">
        <v>85207</v>
      </c>
      <c r="AA878" s="2"/>
      <c r="AB878" s="3"/>
      <c r="AC878" s="3"/>
      <c r="BA878" s="1">
        <f t="shared" si="52"/>
        <v>0</v>
      </c>
    </row>
    <row r="879" spans="1:54" s="1" customFormat="1" x14ac:dyDescent="0.25">
      <c r="B879" s="2"/>
      <c r="C879" s="2"/>
      <c r="D879" s="2"/>
      <c r="G879" s="1" t="s">
        <v>481</v>
      </c>
      <c r="H879" s="1" t="s">
        <v>900</v>
      </c>
      <c r="I879" s="1" t="s">
        <v>631</v>
      </c>
      <c r="J879" s="1" t="s">
        <v>902</v>
      </c>
      <c r="K879" s="18"/>
      <c r="L879" s="1" t="s">
        <v>3593</v>
      </c>
      <c r="M879" s="1" t="s">
        <v>488</v>
      </c>
      <c r="N879" s="1" t="s">
        <v>296</v>
      </c>
      <c r="O879" s="1">
        <v>85207</v>
      </c>
      <c r="AA879" s="2"/>
      <c r="AB879" s="3"/>
      <c r="AC879" s="3"/>
      <c r="BA879" s="1">
        <f t="shared" si="52"/>
        <v>0</v>
      </c>
    </row>
    <row r="880" spans="1:54" s="1" customFormat="1" x14ac:dyDescent="0.25">
      <c r="B880" s="2"/>
      <c r="C880" s="2"/>
      <c r="D880" s="2"/>
      <c r="G880" s="1" t="s">
        <v>3158</v>
      </c>
      <c r="H880" s="1" t="s">
        <v>1705</v>
      </c>
      <c r="I880" s="1" t="s">
        <v>3701</v>
      </c>
      <c r="J880" s="1" t="s">
        <v>3702</v>
      </c>
      <c r="K880" s="18"/>
      <c r="N880" s="1" t="s">
        <v>296</v>
      </c>
      <c r="AA880" s="1" t="s">
        <v>3703</v>
      </c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1">
        <f t="shared" si="52"/>
        <v>0</v>
      </c>
      <c r="BB880" s="3"/>
    </row>
    <row r="881" spans="1:68" s="1" customFormat="1" x14ac:dyDescent="0.25">
      <c r="B881" s="2"/>
      <c r="C881" s="2"/>
      <c r="D881" s="2"/>
      <c r="H881" s="1" t="s">
        <v>224</v>
      </c>
      <c r="I881" s="1" t="s">
        <v>1171</v>
      </c>
      <c r="K881" s="18"/>
      <c r="AA881" s="2"/>
      <c r="AB881" s="3"/>
      <c r="AC881" s="3"/>
      <c r="AV881" s="1" t="s">
        <v>3162</v>
      </c>
      <c r="AZ881" s="1" t="s">
        <v>3162</v>
      </c>
      <c r="BA881" s="1">
        <f t="shared" si="52"/>
        <v>2</v>
      </c>
    </row>
    <row r="882" spans="1:68" s="1" customFormat="1" x14ac:dyDescent="0.25">
      <c r="B882" s="2"/>
      <c r="C882" s="2"/>
      <c r="D882" s="2"/>
      <c r="F882" s="1" t="s">
        <v>3161</v>
      </c>
      <c r="G882" s="1" t="s">
        <v>3158</v>
      </c>
      <c r="H882" s="1" t="s">
        <v>632</v>
      </c>
      <c r="I882" s="1" t="s">
        <v>633</v>
      </c>
      <c r="J882" s="1" t="s">
        <v>634</v>
      </c>
      <c r="K882" s="18" t="s">
        <v>1961</v>
      </c>
      <c r="M882" s="1" t="s">
        <v>488</v>
      </c>
      <c r="N882" s="1" t="s">
        <v>296</v>
      </c>
      <c r="P882" s="1" t="s">
        <v>4213</v>
      </c>
      <c r="AA882" s="2"/>
      <c r="AB882" s="3"/>
      <c r="AC882" s="3"/>
      <c r="AD882" s="1" t="s">
        <v>2388</v>
      </c>
      <c r="BA882" s="1">
        <f t="shared" si="52"/>
        <v>0</v>
      </c>
      <c r="BD882" s="1" t="s">
        <v>4712</v>
      </c>
      <c r="BE882" s="1" t="s">
        <v>4712</v>
      </c>
      <c r="BI882" s="1" t="s">
        <v>4712</v>
      </c>
      <c r="BJ882" s="1" t="s">
        <v>4712</v>
      </c>
      <c r="BK882" s="1" t="s">
        <v>4712</v>
      </c>
      <c r="BL882" s="1" t="s">
        <v>4712</v>
      </c>
      <c r="BM882" s="1" t="s">
        <v>4712</v>
      </c>
      <c r="BN882" s="1" t="s">
        <v>4712</v>
      </c>
      <c r="BP882" s="1" t="s">
        <v>4712</v>
      </c>
    </row>
    <row r="883" spans="1:68" s="1" customFormat="1" x14ac:dyDescent="0.25">
      <c r="B883" s="2"/>
      <c r="C883" s="2"/>
      <c r="D883" s="2"/>
      <c r="H883" s="1" t="s">
        <v>207</v>
      </c>
      <c r="I883" s="1" t="s">
        <v>2565</v>
      </c>
      <c r="K883" s="18"/>
      <c r="AA883" s="2"/>
      <c r="AB883" s="3"/>
      <c r="AC883" s="3"/>
      <c r="AU883" s="1" t="s">
        <v>3162</v>
      </c>
      <c r="BA883" s="1">
        <f t="shared" si="52"/>
        <v>1</v>
      </c>
    </row>
    <row r="884" spans="1:68" s="1" customFormat="1" x14ac:dyDescent="0.25">
      <c r="B884" s="2"/>
      <c r="C884" s="2"/>
      <c r="D884" s="2"/>
      <c r="G884" s="1" t="s">
        <v>3158</v>
      </c>
      <c r="H884" s="1" t="s">
        <v>5196</v>
      </c>
      <c r="I884" s="1" t="s">
        <v>1964</v>
      </c>
      <c r="J884" s="1" t="s">
        <v>1965</v>
      </c>
      <c r="K884" s="18"/>
      <c r="L884" s="1" t="s">
        <v>1966</v>
      </c>
      <c r="M884" s="1" t="s">
        <v>488</v>
      </c>
      <c r="N884" s="1" t="s">
        <v>296</v>
      </c>
      <c r="O884" s="1">
        <v>85206</v>
      </c>
      <c r="AA884" s="2" t="s">
        <v>4962</v>
      </c>
      <c r="AB884" s="3"/>
      <c r="AC884" s="3"/>
      <c r="BA884" s="1">
        <f t="shared" si="52"/>
        <v>0</v>
      </c>
    </row>
    <row r="885" spans="1:68" s="1" customFormat="1" x14ac:dyDescent="0.25">
      <c r="B885" s="2"/>
      <c r="C885" s="2"/>
      <c r="D885" s="2"/>
      <c r="G885" s="1" t="s">
        <v>481</v>
      </c>
      <c r="H885" s="1" t="s">
        <v>3170</v>
      </c>
      <c r="I885" s="1" t="s">
        <v>5150</v>
      </c>
      <c r="K885" s="18"/>
      <c r="L885" s="1" t="s">
        <v>1905</v>
      </c>
      <c r="M885" s="1" t="s">
        <v>488</v>
      </c>
      <c r="N885" s="1" t="s">
        <v>296</v>
      </c>
      <c r="O885" s="1">
        <v>85208</v>
      </c>
      <c r="AA885" s="2" t="s">
        <v>3171</v>
      </c>
      <c r="AB885" s="3" t="s">
        <v>3161</v>
      </c>
      <c r="AC885" s="3"/>
      <c r="BA885" s="1">
        <f t="shared" si="52"/>
        <v>0</v>
      </c>
    </row>
    <row r="886" spans="1:68" s="1" customFormat="1" x14ac:dyDescent="0.25">
      <c r="B886" s="2"/>
      <c r="C886" s="2"/>
      <c r="D886" s="2"/>
      <c r="F886" s="1" t="s">
        <v>3161</v>
      </c>
      <c r="G886" s="1" t="s">
        <v>3158</v>
      </c>
      <c r="H886" s="1" t="s">
        <v>803</v>
      </c>
      <c r="I886" s="1" t="s">
        <v>879</v>
      </c>
      <c r="J886" s="1" t="s">
        <v>804</v>
      </c>
      <c r="K886" s="18"/>
      <c r="L886" s="1" t="s">
        <v>805</v>
      </c>
      <c r="M886" s="1" t="s">
        <v>488</v>
      </c>
      <c r="N886" s="1" t="s">
        <v>296</v>
      </c>
      <c r="O886" s="1">
        <v>85207</v>
      </c>
      <c r="Y886" s="2"/>
      <c r="Z886" s="3"/>
      <c r="BA886" s="1">
        <f t="shared" si="52"/>
        <v>0</v>
      </c>
    </row>
    <row r="887" spans="1:68" s="1" customFormat="1" x14ac:dyDescent="0.25">
      <c r="A887" s="6"/>
      <c r="B887" s="2"/>
      <c r="C887" s="2"/>
      <c r="D887" s="2"/>
      <c r="G887" s="1" t="s">
        <v>481</v>
      </c>
      <c r="H887" s="1" t="s">
        <v>1414</v>
      </c>
      <c r="I887" s="1" t="s">
        <v>1380</v>
      </c>
      <c r="K887" s="18"/>
      <c r="AA887" s="2"/>
      <c r="AB887" s="3"/>
      <c r="AC887" s="3"/>
      <c r="AU887" s="1" t="s">
        <v>3162</v>
      </c>
      <c r="BA887" s="1">
        <f t="shared" si="52"/>
        <v>1</v>
      </c>
    </row>
    <row r="888" spans="1:68" s="1" customFormat="1" x14ac:dyDescent="0.25">
      <c r="A888" s="6"/>
      <c r="B888" s="2"/>
      <c r="C888" s="2"/>
      <c r="D888" s="2"/>
      <c r="G888" s="1" t="s">
        <v>481</v>
      </c>
      <c r="H888" s="1" t="s">
        <v>2782</v>
      </c>
      <c r="I888" s="1" t="s">
        <v>4364</v>
      </c>
      <c r="K888" s="18"/>
      <c r="AA888" s="2"/>
      <c r="AB888" s="3"/>
      <c r="AC888" s="3"/>
      <c r="AN888" s="1" t="s">
        <v>3162</v>
      </c>
      <c r="BA888" s="1">
        <f t="shared" si="52"/>
        <v>1</v>
      </c>
    </row>
    <row r="889" spans="1:68" s="1" customFormat="1" x14ac:dyDescent="0.25">
      <c r="A889" s="6"/>
      <c r="B889" s="2"/>
      <c r="C889" s="2"/>
      <c r="D889" s="2"/>
      <c r="G889" s="1" t="s">
        <v>3158</v>
      </c>
      <c r="H889" s="1" t="s">
        <v>2782</v>
      </c>
      <c r="I889" s="1" t="s">
        <v>1917</v>
      </c>
      <c r="K889" s="18"/>
      <c r="AA889" s="2"/>
      <c r="AB889" s="3"/>
      <c r="AC889" s="3"/>
      <c r="AN889" s="1" t="s">
        <v>3162</v>
      </c>
      <c r="BA889" s="1">
        <f t="shared" si="52"/>
        <v>1</v>
      </c>
    </row>
    <row r="890" spans="1:68" s="1" customFormat="1" x14ac:dyDescent="0.25">
      <c r="A890" s="2"/>
      <c r="B890" s="2"/>
      <c r="C890" s="2"/>
      <c r="D890" s="2"/>
      <c r="F890" s="1" t="s">
        <v>3161</v>
      </c>
      <c r="G890" s="1" t="s">
        <v>3158</v>
      </c>
      <c r="H890" s="1" t="s">
        <v>1967</v>
      </c>
      <c r="I890" s="1" t="s">
        <v>1968</v>
      </c>
      <c r="J890" s="1" t="s">
        <v>1969</v>
      </c>
      <c r="K890" s="18" t="s">
        <v>1971</v>
      </c>
      <c r="L890" s="1" t="s">
        <v>1970</v>
      </c>
      <c r="M890" s="1" t="s">
        <v>5031</v>
      </c>
      <c r="N890" s="1" t="s">
        <v>296</v>
      </c>
      <c r="P890" s="1" t="s">
        <v>4213</v>
      </c>
      <c r="AA890" s="2"/>
      <c r="AB890" s="3"/>
      <c r="AC890" s="3"/>
      <c r="AD890" s="1" t="s">
        <v>2388</v>
      </c>
      <c r="BA890" s="1">
        <f t="shared" si="52"/>
        <v>0</v>
      </c>
    </row>
    <row r="891" spans="1:68" s="1" customFormat="1" x14ac:dyDescent="0.25">
      <c r="A891" s="2"/>
      <c r="B891" s="2"/>
      <c r="C891" s="2"/>
      <c r="D891" s="2"/>
      <c r="G891" s="1" t="s">
        <v>3158</v>
      </c>
      <c r="H891" s="1" t="s">
        <v>1972</v>
      </c>
      <c r="I891" s="1" t="s">
        <v>1973</v>
      </c>
      <c r="J891" s="1" t="s">
        <v>1974</v>
      </c>
      <c r="K891" s="18" t="s">
        <v>1976</v>
      </c>
      <c r="L891" s="1" t="s">
        <v>1975</v>
      </c>
      <c r="M891" s="1" t="s">
        <v>488</v>
      </c>
      <c r="N891" s="1" t="s">
        <v>296</v>
      </c>
      <c r="O891" s="1">
        <v>85208</v>
      </c>
      <c r="P891" s="1" t="s">
        <v>4213</v>
      </c>
      <c r="AA891" s="2"/>
      <c r="AB891" s="3"/>
      <c r="AC891" s="3"/>
      <c r="AD891" s="1" t="s">
        <v>2564</v>
      </c>
      <c r="BA891" s="1">
        <f t="shared" si="52"/>
        <v>0</v>
      </c>
    </row>
    <row r="892" spans="1:68" s="1" customFormat="1" x14ac:dyDescent="0.25">
      <c r="A892" s="2"/>
      <c r="B892" s="2"/>
      <c r="C892" s="2"/>
      <c r="D892" s="2"/>
      <c r="G892" s="1" t="s">
        <v>3158</v>
      </c>
      <c r="H892" s="1" t="s">
        <v>1977</v>
      </c>
      <c r="I892" s="1" t="s">
        <v>312</v>
      </c>
      <c r="J892" s="1" t="s">
        <v>1979</v>
      </c>
      <c r="K892" s="18" t="s">
        <v>2379</v>
      </c>
      <c r="L892" s="1" t="s">
        <v>1980</v>
      </c>
      <c r="M892" s="1" t="s">
        <v>5031</v>
      </c>
      <c r="N892" s="1" t="s">
        <v>4426</v>
      </c>
      <c r="O892" s="1">
        <v>85219</v>
      </c>
      <c r="P892" s="1" t="s">
        <v>4213</v>
      </c>
      <c r="Y892" s="1" t="s">
        <v>3175</v>
      </c>
      <c r="Z892" s="1" t="s">
        <v>313</v>
      </c>
      <c r="AA892" s="2"/>
      <c r="AB892" s="3" t="s">
        <v>3161</v>
      </c>
      <c r="AC892" s="3"/>
      <c r="AD892" s="1" t="s">
        <v>2568</v>
      </c>
      <c r="BA892" s="1">
        <f t="shared" si="52"/>
        <v>0</v>
      </c>
    </row>
    <row r="893" spans="1:68" s="1" customFormat="1" x14ac:dyDescent="0.25">
      <c r="A893" s="2"/>
      <c r="B893" s="2"/>
      <c r="C893" s="2"/>
      <c r="D893" s="2"/>
      <c r="G893" s="1" t="s">
        <v>481</v>
      </c>
      <c r="H893" s="1" t="s">
        <v>314</v>
      </c>
      <c r="I893" s="1" t="s">
        <v>4713</v>
      </c>
      <c r="K893" s="18"/>
      <c r="AA893" s="1" t="s">
        <v>315</v>
      </c>
      <c r="AB893" s="3"/>
      <c r="AC893" s="3"/>
      <c r="BA893" s="1">
        <f t="shared" si="52"/>
        <v>0</v>
      </c>
    </row>
    <row r="894" spans="1:68" s="1" customFormat="1" x14ac:dyDescent="0.25">
      <c r="A894" s="6"/>
      <c r="B894" s="2"/>
      <c r="C894" s="2"/>
      <c r="D894" s="2"/>
      <c r="H894" s="1" t="s">
        <v>4368</v>
      </c>
      <c r="I894" s="1" t="s">
        <v>4297</v>
      </c>
      <c r="K894" s="18"/>
      <c r="AA894" s="1" t="s">
        <v>4369</v>
      </c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1">
        <f t="shared" si="52"/>
        <v>0</v>
      </c>
      <c r="BB894" s="3"/>
    </row>
    <row r="895" spans="1:68" s="1" customFormat="1" x14ac:dyDescent="0.25">
      <c r="A895" s="8"/>
      <c r="B895" s="2"/>
      <c r="C895" s="2"/>
      <c r="D895" s="2"/>
      <c r="E895" s="2"/>
      <c r="F895" s="1" t="s">
        <v>3161</v>
      </c>
      <c r="G895" s="1" t="s">
        <v>3158</v>
      </c>
      <c r="H895" s="1" t="s">
        <v>934</v>
      </c>
      <c r="I895" s="1" t="s">
        <v>4816</v>
      </c>
      <c r="J895" s="1" t="s">
        <v>4817</v>
      </c>
      <c r="K895" s="18" t="s">
        <v>2479</v>
      </c>
      <c r="L895" s="1" t="s">
        <v>4818</v>
      </c>
      <c r="M895" s="1" t="s">
        <v>488</v>
      </c>
      <c r="N895" s="1" t="s">
        <v>296</v>
      </c>
      <c r="O895" s="1">
        <v>85205</v>
      </c>
      <c r="P895" s="1" t="s">
        <v>4213</v>
      </c>
      <c r="T895" s="1">
        <v>1</v>
      </c>
      <c r="AA895" s="2" t="s">
        <v>2667</v>
      </c>
      <c r="AB895" s="3"/>
      <c r="AC895" s="3"/>
      <c r="AD895" s="1" t="s">
        <v>2564</v>
      </c>
      <c r="AE895" s="1" t="s">
        <v>481</v>
      </c>
      <c r="AH895" s="1" t="s">
        <v>481</v>
      </c>
      <c r="AI895" s="1" t="s">
        <v>481</v>
      </c>
      <c r="AJ895" s="1" t="s">
        <v>481</v>
      </c>
      <c r="AN895" s="1" t="s">
        <v>481</v>
      </c>
      <c r="AO895" s="1" t="s">
        <v>481</v>
      </c>
      <c r="AP895" s="1" t="s">
        <v>481</v>
      </c>
      <c r="AQ895" s="1" t="s">
        <v>481</v>
      </c>
      <c r="AR895" s="1" t="s">
        <v>481</v>
      </c>
      <c r="AS895" s="1" t="s">
        <v>481</v>
      </c>
      <c r="AT895" s="1" t="s">
        <v>481</v>
      </c>
      <c r="AU895" s="1" t="s">
        <v>481</v>
      </c>
      <c r="AV895" s="1" t="s">
        <v>481</v>
      </c>
      <c r="AW895" s="1" t="s">
        <v>481</v>
      </c>
      <c r="AX895" s="1" t="s">
        <v>481</v>
      </c>
      <c r="AY895" s="1" t="s">
        <v>481</v>
      </c>
      <c r="AZ895" s="1" t="s">
        <v>481</v>
      </c>
      <c r="BA895" s="1">
        <f t="shared" si="52"/>
        <v>17</v>
      </c>
    </row>
    <row r="896" spans="1:68" s="1" customFormat="1" x14ac:dyDescent="0.25">
      <c r="A896" s="2"/>
      <c r="B896" s="2"/>
      <c r="C896" s="2"/>
      <c r="D896" s="2"/>
      <c r="G896" s="1" t="s">
        <v>481</v>
      </c>
      <c r="H896" s="1" t="s">
        <v>2314</v>
      </c>
      <c r="I896" s="1" t="s">
        <v>3866</v>
      </c>
      <c r="J896" s="1" t="s">
        <v>2315</v>
      </c>
      <c r="K896" s="18" t="s">
        <v>3506</v>
      </c>
      <c r="M896" s="1" t="s">
        <v>488</v>
      </c>
      <c r="N896" s="1" t="s">
        <v>296</v>
      </c>
      <c r="P896" s="1" t="s">
        <v>4213</v>
      </c>
      <c r="AA896" s="2"/>
      <c r="AB896" s="3"/>
      <c r="AC896" s="3"/>
      <c r="AD896" s="1" t="s">
        <v>2564</v>
      </c>
      <c r="BA896" s="1">
        <f t="shared" si="52"/>
        <v>0</v>
      </c>
      <c r="BD896" s="1" t="s">
        <v>4712</v>
      </c>
    </row>
    <row r="897" spans="1:54" s="1" customFormat="1" x14ac:dyDescent="0.25">
      <c r="A897" s="8"/>
      <c r="B897" s="2"/>
      <c r="C897" s="2"/>
      <c r="D897" s="2"/>
      <c r="G897" s="1" t="s">
        <v>3158</v>
      </c>
      <c r="H897" s="1" t="s">
        <v>4314</v>
      </c>
      <c r="I897" s="1" t="s">
        <v>1171</v>
      </c>
      <c r="J897" s="1" t="s">
        <v>4315</v>
      </c>
      <c r="K897" s="18" t="s">
        <v>4316</v>
      </c>
      <c r="L897" s="1" t="s">
        <v>4317</v>
      </c>
      <c r="M897" s="1" t="s">
        <v>488</v>
      </c>
      <c r="N897" s="1" t="s">
        <v>296</v>
      </c>
      <c r="O897" s="1">
        <v>85215</v>
      </c>
      <c r="Y897" s="2"/>
      <c r="Z897" s="3"/>
      <c r="AE897" s="1" t="s">
        <v>481</v>
      </c>
      <c r="AK897" s="1" t="s">
        <v>481</v>
      </c>
      <c r="AL897" s="1" t="s">
        <v>481</v>
      </c>
      <c r="AM897" s="1" t="s">
        <v>3158</v>
      </c>
      <c r="AN897" s="1" t="s">
        <v>481</v>
      </c>
      <c r="AO897" s="1" t="s">
        <v>481</v>
      </c>
      <c r="AP897" s="1" t="s">
        <v>481</v>
      </c>
      <c r="AR897" s="1" t="s">
        <v>481</v>
      </c>
      <c r="BA897" s="1">
        <f t="shared" si="52"/>
        <v>8</v>
      </c>
    </row>
    <row r="898" spans="1:54" s="1" customFormat="1" x14ac:dyDescent="0.25">
      <c r="A898" s="6"/>
      <c r="B898" s="2"/>
      <c r="C898" s="2"/>
      <c r="D898" s="2"/>
      <c r="F898" s="1" t="s">
        <v>3161</v>
      </c>
      <c r="G898" s="1" t="s">
        <v>481</v>
      </c>
      <c r="H898" s="1" t="s">
        <v>3507</v>
      </c>
      <c r="I898" s="1" t="s">
        <v>3045</v>
      </c>
      <c r="J898" s="1" t="s">
        <v>4438</v>
      </c>
      <c r="K898" s="18" t="s">
        <v>3509</v>
      </c>
      <c r="L898" s="1" t="s">
        <v>3508</v>
      </c>
      <c r="M898" s="1" t="s">
        <v>488</v>
      </c>
      <c r="N898" s="1" t="s">
        <v>296</v>
      </c>
      <c r="O898" s="1">
        <v>85208</v>
      </c>
      <c r="P898" s="1" t="s">
        <v>4213</v>
      </c>
      <c r="AA898" s="2"/>
      <c r="AB898" s="3" t="s">
        <v>3161</v>
      </c>
      <c r="AC898" s="3"/>
      <c r="AD898" s="1" t="s">
        <v>2564</v>
      </c>
      <c r="BA898" s="1">
        <f t="shared" si="52"/>
        <v>0</v>
      </c>
    </row>
    <row r="899" spans="1:54" s="1" customFormat="1" x14ac:dyDescent="0.25">
      <c r="A899" s="6"/>
      <c r="B899" s="2"/>
      <c r="C899" s="2"/>
      <c r="D899" s="2"/>
      <c r="G899" s="1" t="s">
        <v>3158</v>
      </c>
      <c r="H899" s="1" t="s">
        <v>1886</v>
      </c>
      <c r="I899" s="1" t="s">
        <v>2335</v>
      </c>
      <c r="J899" s="1" t="s">
        <v>1888</v>
      </c>
      <c r="K899" s="18" t="s">
        <v>1889</v>
      </c>
      <c r="L899" s="1" t="s">
        <v>1890</v>
      </c>
      <c r="M899" s="1" t="s">
        <v>488</v>
      </c>
      <c r="N899" s="1" t="s">
        <v>296</v>
      </c>
      <c r="O899" s="1">
        <v>85204</v>
      </c>
      <c r="Y899" s="2"/>
      <c r="Z899" s="3"/>
      <c r="BA899" s="1">
        <f t="shared" si="52"/>
        <v>0</v>
      </c>
    </row>
    <row r="900" spans="1:54" s="1" customFormat="1" x14ac:dyDescent="0.25">
      <c r="A900" s="6"/>
      <c r="B900" s="2"/>
      <c r="C900" s="2"/>
      <c r="D900" s="2"/>
      <c r="G900" s="1" t="s">
        <v>481</v>
      </c>
      <c r="H900" s="1" t="s">
        <v>1886</v>
      </c>
      <c r="I900" s="1" t="s">
        <v>1887</v>
      </c>
      <c r="J900" s="1" t="s">
        <v>1888</v>
      </c>
      <c r="K900" s="18" t="s">
        <v>1889</v>
      </c>
      <c r="L900" s="1" t="s">
        <v>1890</v>
      </c>
      <c r="M900" s="1" t="s">
        <v>488</v>
      </c>
      <c r="N900" s="1" t="s">
        <v>296</v>
      </c>
      <c r="O900" s="1">
        <v>85204</v>
      </c>
      <c r="Y900" s="2"/>
      <c r="Z900" s="3"/>
      <c r="BA900" s="1">
        <f t="shared" si="52"/>
        <v>0</v>
      </c>
    </row>
    <row r="901" spans="1:54" s="1" customFormat="1" x14ac:dyDescent="0.25">
      <c r="B901" s="2"/>
      <c r="C901" s="2"/>
      <c r="D901" s="2"/>
      <c r="G901" s="1" t="s">
        <v>3158</v>
      </c>
      <c r="H901" s="1" t="s">
        <v>2045</v>
      </c>
      <c r="I901" s="1" t="s">
        <v>2046</v>
      </c>
      <c r="K901" s="18"/>
      <c r="AA901" s="2"/>
      <c r="AB901" s="3"/>
      <c r="AC901" s="3"/>
      <c r="AQ901" s="1" t="s">
        <v>3162</v>
      </c>
      <c r="AT901" s="1" t="s">
        <v>3162</v>
      </c>
      <c r="AV901" s="1" t="s">
        <v>3162</v>
      </c>
      <c r="BA901" s="1">
        <f t="shared" si="52"/>
        <v>3</v>
      </c>
    </row>
    <row r="902" spans="1:54" s="1" customFormat="1" x14ac:dyDescent="0.25">
      <c r="B902" s="2"/>
      <c r="C902" s="2"/>
      <c r="D902" s="2"/>
      <c r="G902" s="1" t="s">
        <v>3158</v>
      </c>
      <c r="H902" s="1" t="s">
        <v>770</v>
      </c>
      <c r="I902" s="1" t="s">
        <v>103</v>
      </c>
      <c r="J902" s="1" t="s">
        <v>772</v>
      </c>
      <c r="K902" s="18" t="s">
        <v>771</v>
      </c>
      <c r="L902" s="1" t="s">
        <v>3502</v>
      </c>
      <c r="M902" s="1" t="s">
        <v>488</v>
      </c>
      <c r="N902" s="1" t="s">
        <v>296</v>
      </c>
      <c r="O902" s="1">
        <v>85204</v>
      </c>
      <c r="P902" s="1" t="s">
        <v>4712</v>
      </c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1">
        <f t="shared" si="52"/>
        <v>0</v>
      </c>
      <c r="BB902" s="3"/>
    </row>
    <row r="903" spans="1:54" s="1" customFormat="1" x14ac:dyDescent="0.25">
      <c r="B903" s="2"/>
      <c r="C903" s="2"/>
      <c r="D903" s="2"/>
      <c r="G903" s="1" t="s">
        <v>481</v>
      </c>
      <c r="H903" s="1" t="s">
        <v>1386</v>
      </c>
      <c r="I903" s="1" t="s">
        <v>1554</v>
      </c>
      <c r="K903" s="18"/>
      <c r="AA903" s="2"/>
      <c r="AB903" s="3"/>
      <c r="AC903" s="3"/>
      <c r="AT903" s="1" t="s">
        <v>3162</v>
      </c>
      <c r="AU903" s="1" t="s">
        <v>3162</v>
      </c>
      <c r="BA903" s="1">
        <f t="shared" si="52"/>
        <v>2</v>
      </c>
    </row>
    <row r="904" spans="1:54" s="1" customFormat="1" x14ac:dyDescent="0.25">
      <c r="B904" s="2"/>
      <c r="C904" s="2"/>
      <c r="D904" s="2"/>
      <c r="G904" s="1" t="s">
        <v>481</v>
      </c>
      <c r="H904" s="1" t="s">
        <v>4663</v>
      </c>
      <c r="I904" s="1" t="s">
        <v>361</v>
      </c>
      <c r="J904" s="1" t="s">
        <v>4305</v>
      </c>
      <c r="K904" s="18" t="s">
        <v>1329</v>
      </c>
      <c r="L904" s="1" t="s">
        <v>4306</v>
      </c>
      <c r="M904" s="1" t="s">
        <v>4307</v>
      </c>
      <c r="N904" s="1" t="s">
        <v>647</v>
      </c>
      <c r="O904" s="1" t="s">
        <v>4308</v>
      </c>
      <c r="P904" s="1" t="s">
        <v>4213</v>
      </c>
      <c r="X904" s="1" t="s">
        <v>1330</v>
      </c>
      <c r="AA904" s="2" t="s">
        <v>362</v>
      </c>
      <c r="AB904" s="3" t="s">
        <v>3161</v>
      </c>
      <c r="AC904" s="3"/>
      <c r="AD904" s="1" t="s">
        <v>2564</v>
      </c>
      <c r="BA904" s="1">
        <f t="shared" si="52"/>
        <v>0</v>
      </c>
    </row>
    <row r="905" spans="1:54" s="1" customFormat="1" x14ac:dyDescent="0.25">
      <c r="B905" s="2"/>
      <c r="C905" s="2"/>
      <c r="D905" s="2"/>
      <c r="G905" s="1" t="s">
        <v>3158</v>
      </c>
      <c r="H905" s="1" t="s">
        <v>4666</v>
      </c>
      <c r="I905" s="1" t="s">
        <v>4667</v>
      </c>
      <c r="J905" s="1" t="s">
        <v>1629</v>
      </c>
      <c r="K905" s="18" t="s">
        <v>4668</v>
      </c>
      <c r="L905" s="1" t="s">
        <v>4932</v>
      </c>
      <c r="M905" s="1" t="s">
        <v>3192</v>
      </c>
      <c r="N905" s="1" t="s">
        <v>296</v>
      </c>
      <c r="O905" s="1">
        <v>85118</v>
      </c>
      <c r="P905" s="1" t="s">
        <v>4712</v>
      </c>
      <c r="Y905" s="1" t="s">
        <v>3196</v>
      </c>
      <c r="Z905" s="1" t="s">
        <v>4664</v>
      </c>
      <c r="AA905" s="2"/>
      <c r="AB905" s="3"/>
      <c r="AC905" s="3"/>
      <c r="AD905" s="1" t="s">
        <v>2388</v>
      </c>
      <c r="BA905" s="1">
        <f t="shared" si="52"/>
        <v>0</v>
      </c>
    </row>
    <row r="906" spans="1:54" s="1" customFormat="1" x14ac:dyDescent="0.25">
      <c r="B906" s="2"/>
      <c r="C906" s="2"/>
      <c r="D906" s="2"/>
      <c r="G906" s="1" t="s">
        <v>481</v>
      </c>
      <c r="H906" s="1" t="s">
        <v>4666</v>
      </c>
      <c r="I906" s="1" t="s">
        <v>4713</v>
      </c>
      <c r="J906" s="1" t="s">
        <v>1629</v>
      </c>
      <c r="K906" s="18" t="s">
        <v>4668</v>
      </c>
      <c r="L906" s="1" t="s">
        <v>4932</v>
      </c>
      <c r="M906" s="1" t="s">
        <v>3192</v>
      </c>
      <c r="N906" s="1" t="s">
        <v>296</v>
      </c>
      <c r="O906" s="1">
        <v>85118</v>
      </c>
      <c r="P906" s="1" t="s">
        <v>4213</v>
      </c>
      <c r="Y906" s="1" t="s">
        <v>3196</v>
      </c>
      <c r="Z906" s="1" t="s">
        <v>3161</v>
      </c>
      <c r="AA906" s="2"/>
      <c r="AB906" s="3"/>
      <c r="AC906" s="3"/>
      <c r="AD906" s="1" t="s">
        <v>2392</v>
      </c>
      <c r="BA906" s="1">
        <f t="shared" si="52"/>
        <v>0</v>
      </c>
    </row>
    <row r="907" spans="1:54" s="1" customFormat="1" x14ac:dyDescent="0.25">
      <c r="A907" s="1" t="s">
        <v>5211</v>
      </c>
      <c r="B907" s="2"/>
      <c r="C907" s="2"/>
      <c r="D907" s="2"/>
      <c r="F907" s="1" t="s">
        <v>3162</v>
      </c>
      <c r="G907" s="1" t="s">
        <v>481</v>
      </c>
      <c r="H907" s="1" t="s">
        <v>4051</v>
      </c>
      <c r="I907" s="1" t="s">
        <v>1631</v>
      </c>
      <c r="K907" s="18" t="s">
        <v>1632</v>
      </c>
      <c r="P907" s="1" t="s">
        <v>4213</v>
      </c>
      <c r="R907" s="1">
        <v>1</v>
      </c>
      <c r="S907" s="1" t="s">
        <v>3357</v>
      </c>
      <c r="AA907" s="2" t="s">
        <v>1633</v>
      </c>
      <c r="AB907" s="3"/>
      <c r="AC907" s="3"/>
      <c r="AD907" s="1" t="s">
        <v>1771</v>
      </c>
      <c r="AJ907" s="1" t="s">
        <v>3162</v>
      </c>
      <c r="BA907" s="1">
        <f t="shared" si="52"/>
        <v>1</v>
      </c>
    </row>
    <row r="908" spans="1:54" s="1" customFormat="1" x14ac:dyDescent="0.25">
      <c r="B908" s="2"/>
      <c r="C908" s="2"/>
      <c r="D908" s="2"/>
      <c r="G908" s="1" t="s">
        <v>481</v>
      </c>
      <c r="H908" s="1" t="s">
        <v>4051</v>
      </c>
      <c r="I908" s="1" t="s">
        <v>4669</v>
      </c>
      <c r="J908" s="1" t="s">
        <v>4052</v>
      </c>
      <c r="K908" s="18"/>
      <c r="AA908" s="2"/>
      <c r="AB908" s="3" t="s">
        <v>3161</v>
      </c>
      <c r="AC908" s="3"/>
      <c r="BA908" s="1">
        <f t="shared" si="52"/>
        <v>0</v>
      </c>
    </row>
    <row r="909" spans="1:54" s="1" customFormat="1" x14ac:dyDescent="0.25">
      <c r="A909" s="8"/>
      <c r="B909" s="2"/>
      <c r="C909" s="2"/>
      <c r="D909" s="2"/>
      <c r="G909" s="1" t="s">
        <v>3158</v>
      </c>
      <c r="H909" s="1" t="s">
        <v>1357</v>
      </c>
      <c r="I909" s="1" t="s">
        <v>4719</v>
      </c>
      <c r="K909" s="18"/>
      <c r="AA909" s="2"/>
      <c r="AB909" s="3"/>
      <c r="AC909" s="3"/>
      <c r="AP909" s="1" t="s">
        <v>3162</v>
      </c>
      <c r="AQ909" s="1" t="s">
        <v>3162</v>
      </c>
      <c r="AR909" s="1" t="s">
        <v>3162</v>
      </c>
      <c r="BA909" s="1">
        <f t="shared" si="52"/>
        <v>3</v>
      </c>
    </row>
    <row r="910" spans="1:54" s="1" customFormat="1" x14ac:dyDescent="0.25">
      <c r="B910" s="2"/>
      <c r="C910" s="2"/>
      <c r="D910" s="2"/>
      <c r="G910" s="1" t="s">
        <v>3158</v>
      </c>
      <c r="H910" s="1" t="s">
        <v>3573</v>
      </c>
      <c r="I910" s="1" t="s">
        <v>2124</v>
      </c>
      <c r="K910" s="18" t="s">
        <v>4204</v>
      </c>
      <c r="P910" s="1" t="s">
        <v>4213</v>
      </c>
      <c r="Y910" s="2"/>
      <c r="Z910" s="3"/>
      <c r="BA910" s="1">
        <f t="shared" si="52"/>
        <v>0</v>
      </c>
    </row>
    <row r="911" spans="1:54" s="1" customFormat="1" x14ac:dyDescent="0.25">
      <c r="A911" s="6"/>
      <c r="B911" s="2"/>
      <c r="C911" s="2"/>
      <c r="D911" s="2"/>
      <c r="F911" s="1" t="s">
        <v>3162</v>
      </c>
      <c r="G911" s="1" t="s">
        <v>481</v>
      </c>
      <c r="H911" s="1" t="s">
        <v>7</v>
      </c>
      <c r="I911" s="1" t="s">
        <v>8</v>
      </c>
      <c r="J911" s="1" t="s">
        <v>2132</v>
      </c>
      <c r="K911" s="18" t="s">
        <v>39</v>
      </c>
      <c r="L911" s="1" t="s">
        <v>2348</v>
      </c>
      <c r="M911" s="1" t="s">
        <v>488</v>
      </c>
      <c r="N911" s="1" t="s">
        <v>296</v>
      </c>
      <c r="O911" s="1">
        <v>85207</v>
      </c>
      <c r="P911" s="1" t="s">
        <v>4213</v>
      </c>
      <c r="R911" s="1">
        <v>1</v>
      </c>
      <c r="S911" s="1" t="s">
        <v>3357</v>
      </c>
      <c r="X911" s="1" t="s">
        <v>3463</v>
      </c>
      <c r="AA911" s="2" t="s">
        <v>37</v>
      </c>
      <c r="AB911" s="3"/>
      <c r="AC911" s="3"/>
      <c r="AD911" s="1" t="s">
        <v>2388</v>
      </c>
      <c r="AX911" s="1" t="s">
        <v>3162</v>
      </c>
      <c r="AY911" s="1" t="s">
        <v>3162</v>
      </c>
      <c r="BA911" s="1">
        <f t="shared" si="52"/>
        <v>2</v>
      </c>
    </row>
    <row r="912" spans="1:54" s="1" customFormat="1" x14ac:dyDescent="0.25">
      <c r="A912" s="2"/>
      <c r="B912" s="2"/>
      <c r="C912" s="2"/>
      <c r="D912" s="2"/>
      <c r="F912" s="1" t="s">
        <v>3161</v>
      </c>
      <c r="G912" s="1" t="s">
        <v>3158</v>
      </c>
      <c r="H912" s="1" t="s">
        <v>7</v>
      </c>
      <c r="I912" s="1" t="s">
        <v>3311</v>
      </c>
      <c r="J912" s="1" t="s">
        <v>3464</v>
      </c>
      <c r="K912" s="18" t="s">
        <v>1789</v>
      </c>
      <c r="L912" s="1" t="s">
        <v>2348</v>
      </c>
      <c r="M912" s="1" t="s">
        <v>488</v>
      </c>
      <c r="N912" s="1" t="s">
        <v>296</v>
      </c>
      <c r="O912" s="1">
        <v>85207</v>
      </c>
      <c r="Y912" s="2"/>
      <c r="Z912" s="3"/>
      <c r="BA912" s="1">
        <f t="shared" si="52"/>
        <v>0</v>
      </c>
    </row>
    <row r="913" spans="1:65" s="1" customFormat="1" x14ac:dyDescent="0.25">
      <c r="B913" s="2"/>
      <c r="C913" s="2"/>
      <c r="D913" s="2"/>
      <c r="G913" s="1" t="s">
        <v>3158</v>
      </c>
      <c r="H913" s="1" t="s">
        <v>3465</v>
      </c>
      <c r="I913" s="1" t="s">
        <v>3466</v>
      </c>
      <c r="K913" s="18" t="s">
        <v>3467</v>
      </c>
      <c r="N913" s="1" t="s">
        <v>296</v>
      </c>
      <c r="P913" s="1" t="s">
        <v>4213</v>
      </c>
      <c r="AA913" s="2"/>
      <c r="AB913" s="3"/>
      <c r="AC913" s="3"/>
      <c r="AD913" s="1" t="s">
        <v>2564</v>
      </c>
      <c r="BA913" s="1">
        <f t="shared" si="52"/>
        <v>0</v>
      </c>
    </row>
    <row r="914" spans="1:65" s="1" customFormat="1" x14ac:dyDescent="0.25">
      <c r="B914" s="2"/>
      <c r="C914" s="2"/>
      <c r="D914" s="2"/>
      <c r="G914" s="1" t="s">
        <v>481</v>
      </c>
      <c r="H914" s="1" t="s">
        <v>3468</v>
      </c>
      <c r="I914" s="1" t="s">
        <v>649</v>
      </c>
      <c r="K914" s="18" t="s">
        <v>1790</v>
      </c>
      <c r="AA914" s="2"/>
      <c r="AB914" s="3"/>
      <c r="AC914" s="3"/>
      <c r="BA914" s="1">
        <f t="shared" si="52"/>
        <v>0</v>
      </c>
    </row>
    <row r="915" spans="1:65" s="1" customFormat="1" x14ac:dyDescent="0.25">
      <c r="B915" s="2"/>
      <c r="C915" s="2"/>
      <c r="D915" s="2"/>
      <c r="G915" s="1" t="s">
        <v>481</v>
      </c>
      <c r="H915" s="1" t="s">
        <v>3469</v>
      </c>
      <c r="I915" s="1" t="s">
        <v>299</v>
      </c>
      <c r="K915" s="18" t="s">
        <v>1791</v>
      </c>
      <c r="L915" s="1" t="s">
        <v>1747</v>
      </c>
      <c r="M915" s="1" t="s">
        <v>488</v>
      </c>
      <c r="N915" s="1" t="s">
        <v>296</v>
      </c>
      <c r="AA915" s="2"/>
      <c r="AB915" s="3"/>
      <c r="AC915" s="3"/>
      <c r="BA915" s="1">
        <f t="shared" si="52"/>
        <v>0</v>
      </c>
    </row>
    <row r="916" spans="1:65" s="1" customFormat="1" x14ac:dyDescent="0.25">
      <c r="B916" s="2"/>
      <c r="C916" s="2"/>
      <c r="D916" s="2"/>
      <c r="G916" s="1" t="s">
        <v>3158</v>
      </c>
      <c r="H916" s="1" t="s">
        <v>3469</v>
      </c>
      <c r="I916" s="1" t="s">
        <v>1748</v>
      </c>
      <c r="K916" s="18" t="s">
        <v>1791</v>
      </c>
      <c r="L916" s="1" t="s">
        <v>1747</v>
      </c>
      <c r="M916" s="1" t="s">
        <v>488</v>
      </c>
      <c r="N916" s="1" t="s">
        <v>296</v>
      </c>
      <c r="AA916" s="2"/>
      <c r="AB916" s="3"/>
      <c r="AC916" s="3"/>
      <c r="BA916" s="1">
        <f t="shared" si="52"/>
        <v>0</v>
      </c>
    </row>
    <row r="917" spans="1:65" s="1" customFormat="1" x14ac:dyDescent="0.25">
      <c r="B917" s="2"/>
      <c r="C917" s="2"/>
      <c r="D917" s="2"/>
      <c r="G917" s="1" t="s">
        <v>3158</v>
      </c>
      <c r="H917" s="1" t="s">
        <v>587</v>
      </c>
      <c r="I917" s="1" t="s">
        <v>588</v>
      </c>
      <c r="J917" s="1" t="s">
        <v>589</v>
      </c>
      <c r="K917" s="18" t="s">
        <v>1231</v>
      </c>
      <c r="L917" s="1" t="s">
        <v>2946</v>
      </c>
      <c r="M917" s="1" t="s">
        <v>5031</v>
      </c>
      <c r="N917" s="1" t="s">
        <v>296</v>
      </c>
      <c r="O917" s="1">
        <v>85120</v>
      </c>
      <c r="P917" s="1" t="s">
        <v>4213</v>
      </c>
      <c r="AA917" s="2" t="s">
        <v>591</v>
      </c>
      <c r="AB917" s="3"/>
      <c r="AC917" s="3"/>
      <c r="AD917" s="1" t="s">
        <v>2564</v>
      </c>
      <c r="BA917" s="1">
        <f t="shared" si="52"/>
        <v>0</v>
      </c>
    </row>
    <row r="918" spans="1:65" s="1" customFormat="1" x14ac:dyDescent="0.25">
      <c r="B918" s="2"/>
      <c r="C918" s="2"/>
      <c r="D918" s="2"/>
      <c r="G918" s="1" t="s">
        <v>3158</v>
      </c>
      <c r="H918" s="1" t="s">
        <v>1749</v>
      </c>
      <c r="I918" s="1" t="s">
        <v>3069</v>
      </c>
      <c r="J918" s="1" t="s">
        <v>2067</v>
      </c>
      <c r="K918" s="4" t="s">
        <v>1750</v>
      </c>
      <c r="P918" s="1" t="s">
        <v>4213</v>
      </c>
      <c r="AA918" s="2"/>
      <c r="AB918" s="3"/>
      <c r="AC918" s="3"/>
      <c r="AD918" s="1" t="s">
        <v>2388</v>
      </c>
      <c r="AR918" s="1" t="s">
        <v>3162</v>
      </c>
      <c r="AS918" s="1" t="s">
        <v>3162</v>
      </c>
      <c r="AU918" s="1" t="s">
        <v>3162</v>
      </c>
      <c r="AX918" s="1" t="s">
        <v>3162</v>
      </c>
      <c r="AY918" s="1" t="s">
        <v>3162</v>
      </c>
      <c r="BA918" s="1">
        <f t="shared" si="52"/>
        <v>5</v>
      </c>
    </row>
    <row r="919" spans="1:65" s="1" customFormat="1" x14ac:dyDescent="0.25">
      <c r="B919" s="2"/>
      <c r="C919" s="2"/>
      <c r="D919" s="2"/>
      <c r="G919" s="1" t="s">
        <v>3158</v>
      </c>
      <c r="H919" s="1" t="s">
        <v>252</v>
      </c>
      <c r="I919" s="1" t="s">
        <v>253</v>
      </c>
      <c r="K919" s="4"/>
      <c r="AA919" s="2"/>
      <c r="AB919" s="3"/>
      <c r="AC919" s="3"/>
      <c r="AX919" s="1" t="s">
        <v>3162</v>
      </c>
      <c r="BA919" s="1">
        <f t="shared" si="52"/>
        <v>1</v>
      </c>
    </row>
    <row r="920" spans="1:65" s="1" customFormat="1" x14ac:dyDescent="0.25">
      <c r="A920" s="8"/>
      <c r="B920" s="2"/>
      <c r="C920" s="2"/>
      <c r="D920" s="2"/>
      <c r="G920" s="1" t="s">
        <v>3158</v>
      </c>
      <c r="H920" s="1" t="s">
        <v>2807</v>
      </c>
      <c r="I920" s="1" t="s">
        <v>436</v>
      </c>
      <c r="J920" s="1" t="s">
        <v>2808</v>
      </c>
      <c r="K920" s="18"/>
      <c r="L920" s="1" t="s">
        <v>2809</v>
      </c>
      <c r="M920" s="1" t="s">
        <v>3192</v>
      </c>
      <c r="N920" s="1" t="s">
        <v>296</v>
      </c>
      <c r="O920" s="1">
        <v>85118</v>
      </c>
      <c r="Y920" s="2"/>
      <c r="Z920" s="3"/>
      <c r="BA920" s="1">
        <f t="shared" si="52"/>
        <v>0</v>
      </c>
    </row>
    <row r="921" spans="1:65" s="1" customFormat="1" x14ac:dyDescent="0.25">
      <c r="A921" s="8"/>
      <c r="B921" s="2"/>
      <c r="C921" s="2"/>
      <c r="D921" s="2"/>
      <c r="F921" s="1" t="s">
        <v>3162</v>
      </c>
      <c r="G921" s="1" t="s">
        <v>3158</v>
      </c>
      <c r="H921" s="1" t="s">
        <v>3015</v>
      </c>
      <c r="I921" s="1" t="s">
        <v>3016</v>
      </c>
      <c r="J921" s="1" t="s">
        <v>3659</v>
      </c>
      <c r="K921" s="18" t="s">
        <v>3017</v>
      </c>
      <c r="L921" s="1" t="s">
        <v>3019</v>
      </c>
      <c r="M921" s="1" t="s">
        <v>488</v>
      </c>
      <c r="N921" s="1" t="s">
        <v>296</v>
      </c>
      <c r="O921" s="1">
        <v>85209</v>
      </c>
      <c r="P921" s="1" t="s">
        <v>4213</v>
      </c>
      <c r="R921" s="1">
        <v>1</v>
      </c>
      <c r="S921" s="1" t="s">
        <v>3357</v>
      </c>
      <c r="T921" s="1">
        <v>1</v>
      </c>
      <c r="Y921" s="1" t="s">
        <v>3160</v>
      </c>
      <c r="Z921" s="1" t="s">
        <v>3161</v>
      </c>
      <c r="AA921" s="2" t="s">
        <v>3044</v>
      </c>
      <c r="AB921" s="3" t="s">
        <v>3161</v>
      </c>
      <c r="AC921" s="3"/>
      <c r="AD921" s="1" t="s">
        <v>1771</v>
      </c>
      <c r="AE921" s="1" t="s">
        <v>481</v>
      </c>
      <c r="AF921" s="1" t="s">
        <v>481</v>
      </c>
      <c r="AG921" s="1" t="s">
        <v>481</v>
      </c>
      <c r="AH921" s="1" t="s">
        <v>481</v>
      </c>
      <c r="AI921" s="1" t="s">
        <v>481</v>
      </c>
      <c r="AJ921" s="1" t="s">
        <v>481</v>
      </c>
      <c r="AK921" s="1" t="s">
        <v>481</v>
      </c>
      <c r="BA921" s="1">
        <f t="shared" si="52"/>
        <v>7</v>
      </c>
      <c r="BD921" s="1" t="s">
        <v>4712</v>
      </c>
      <c r="BE921" s="1" t="s">
        <v>4712</v>
      </c>
      <c r="BK921" s="1" t="s">
        <v>4712</v>
      </c>
      <c r="BL921" s="1" t="s">
        <v>4712</v>
      </c>
      <c r="BM921" s="1" t="s">
        <v>4712</v>
      </c>
    </row>
    <row r="922" spans="1:65" s="1" customFormat="1" x14ac:dyDescent="0.25">
      <c r="B922" s="2"/>
      <c r="C922" s="2"/>
      <c r="D922" s="2"/>
      <c r="G922" s="1" t="s">
        <v>481</v>
      </c>
      <c r="H922" s="1" t="s">
        <v>1751</v>
      </c>
      <c r="I922" s="1" t="s">
        <v>4642</v>
      </c>
      <c r="J922" s="1" t="s">
        <v>1752</v>
      </c>
      <c r="K922" s="18"/>
      <c r="N922" s="1" t="s">
        <v>296</v>
      </c>
      <c r="AA922" s="2"/>
      <c r="AB922" s="3"/>
      <c r="AC922" s="3"/>
      <c r="BA922" s="1">
        <f t="shared" ref="BA922:BA985" si="53">COUNTA(AE922:AZ922)</f>
        <v>0</v>
      </c>
      <c r="BD922" s="1" t="s">
        <v>4712</v>
      </c>
      <c r="BE922" s="1" t="s">
        <v>4712</v>
      </c>
    </row>
    <row r="923" spans="1:65" s="1" customFormat="1" x14ac:dyDescent="0.25">
      <c r="B923" s="2"/>
      <c r="C923" s="2"/>
      <c r="D923" s="2"/>
      <c r="G923" s="1" t="s">
        <v>481</v>
      </c>
      <c r="H923" s="1" t="s">
        <v>3021</v>
      </c>
      <c r="I923" s="1" t="s">
        <v>951</v>
      </c>
      <c r="J923" s="1" t="s">
        <v>952</v>
      </c>
      <c r="K923" s="18" t="s">
        <v>3959</v>
      </c>
      <c r="L923" s="1" t="s">
        <v>1904</v>
      </c>
      <c r="M923" s="1" t="s">
        <v>488</v>
      </c>
      <c r="N923" s="1" t="s">
        <v>296</v>
      </c>
      <c r="O923" s="1">
        <v>85201</v>
      </c>
      <c r="AA923" s="2" t="s">
        <v>3020</v>
      </c>
      <c r="AB923" s="3" t="s">
        <v>3161</v>
      </c>
      <c r="AC923" s="3"/>
      <c r="BA923" s="1">
        <f t="shared" si="53"/>
        <v>0</v>
      </c>
    </row>
    <row r="924" spans="1:65" s="1" customFormat="1" x14ac:dyDescent="0.25">
      <c r="B924" s="2"/>
      <c r="C924" s="2"/>
      <c r="D924" s="2"/>
      <c r="G924" s="1" t="s">
        <v>3158</v>
      </c>
      <c r="H924" s="1" t="s">
        <v>2023</v>
      </c>
      <c r="I924" s="1" t="s">
        <v>3917</v>
      </c>
      <c r="K924" s="18"/>
      <c r="AA924" s="2"/>
      <c r="AB924" s="3"/>
      <c r="AC924" s="3"/>
      <c r="AP924" s="1" t="s">
        <v>3162</v>
      </c>
      <c r="BA924" s="1">
        <f t="shared" si="53"/>
        <v>1</v>
      </c>
    </row>
    <row r="925" spans="1:65" s="1" customFormat="1" x14ac:dyDescent="0.25">
      <c r="A925" s="6"/>
      <c r="B925" s="2"/>
      <c r="C925" s="2"/>
      <c r="D925" s="2"/>
      <c r="G925" s="1" t="s">
        <v>3158</v>
      </c>
      <c r="H925" s="1" t="s">
        <v>953</v>
      </c>
      <c r="I925" s="1" t="s">
        <v>1425</v>
      </c>
      <c r="K925" s="18"/>
      <c r="AA925" s="2"/>
      <c r="AB925" s="3"/>
      <c r="AC925" s="3"/>
      <c r="BA925" s="1">
        <f t="shared" si="53"/>
        <v>0</v>
      </c>
    </row>
    <row r="926" spans="1:65" s="1" customFormat="1" x14ac:dyDescent="0.25">
      <c r="B926" s="2"/>
      <c r="C926" s="2"/>
      <c r="D926" s="2"/>
      <c r="F926" s="1" t="s">
        <v>3162</v>
      </c>
      <c r="G926" s="1" t="s">
        <v>3158</v>
      </c>
      <c r="H926" s="1" t="s">
        <v>953</v>
      </c>
      <c r="I926" s="1" t="s">
        <v>954</v>
      </c>
      <c r="J926" s="1" t="s">
        <v>3660</v>
      </c>
      <c r="K926" s="18" t="s">
        <v>3317</v>
      </c>
      <c r="L926" s="1" t="s">
        <v>2441</v>
      </c>
      <c r="M926" s="1" t="s">
        <v>488</v>
      </c>
      <c r="N926" s="1" t="s">
        <v>296</v>
      </c>
      <c r="O926" s="1">
        <v>85215</v>
      </c>
      <c r="P926" s="1" t="s">
        <v>4213</v>
      </c>
      <c r="Y926" s="1" t="s">
        <v>3175</v>
      </c>
      <c r="Z926" s="1" t="s">
        <v>3161</v>
      </c>
      <c r="AA926" s="1" t="s">
        <v>1279</v>
      </c>
      <c r="AB926" s="3" t="s">
        <v>3161</v>
      </c>
      <c r="AC926" s="3"/>
      <c r="AD926" s="1" t="s">
        <v>2564</v>
      </c>
      <c r="BA926" s="1">
        <f t="shared" si="53"/>
        <v>0</v>
      </c>
    </row>
    <row r="927" spans="1:65" s="1" customFormat="1" x14ac:dyDescent="0.25">
      <c r="B927" s="2"/>
      <c r="C927" s="2"/>
      <c r="D927" s="2"/>
      <c r="G927" s="1" t="s">
        <v>3158</v>
      </c>
      <c r="H927" s="1" t="s">
        <v>1755</v>
      </c>
      <c r="I927" s="1" t="s">
        <v>1473</v>
      </c>
      <c r="K927" s="18"/>
      <c r="AA927" s="1" t="s">
        <v>1472</v>
      </c>
      <c r="AB927" s="3"/>
      <c r="AC927" s="3"/>
      <c r="AJ927" s="1" t="s">
        <v>3162</v>
      </c>
      <c r="BA927" s="1">
        <f t="shared" si="53"/>
        <v>1</v>
      </c>
    </row>
    <row r="928" spans="1:65" s="1" customFormat="1" x14ac:dyDescent="0.25">
      <c r="B928" s="2"/>
      <c r="C928" s="2"/>
      <c r="D928" s="2"/>
      <c r="G928" s="1" t="s">
        <v>481</v>
      </c>
      <c r="H928" s="1" t="s">
        <v>1755</v>
      </c>
      <c r="I928" s="1" t="s">
        <v>3045</v>
      </c>
      <c r="J928" s="1" t="s">
        <v>3736</v>
      </c>
      <c r="K928" s="18"/>
      <c r="L928" s="1" t="s">
        <v>3735</v>
      </c>
      <c r="M928" s="1" t="s">
        <v>488</v>
      </c>
      <c r="N928" s="1" t="s">
        <v>296</v>
      </c>
      <c r="O928" s="1">
        <v>85209</v>
      </c>
      <c r="Z928" s="2"/>
      <c r="AA928" s="3"/>
      <c r="BA928" s="1">
        <f t="shared" si="53"/>
        <v>0</v>
      </c>
    </row>
    <row r="929" spans="1:65" s="1" customFormat="1" x14ac:dyDescent="0.25">
      <c r="B929" s="2"/>
      <c r="C929" s="2"/>
      <c r="D929" s="2"/>
      <c r="G929" s="1" t="s">
        <v>481</v>
      </c>
      <c r="H929" s="1" t="s">
        <v>1755</v>
      </c>
      <c r="I929" s="1" t="s">
        <v>1472</v>
      </c>
      <c r="K929" s="18"/>
      <c r="AA929" s="1" t="s">
        <v>1473</v>
      </c>
      <c r="AB929" s="3"/>
      <c r="AC929" s="3"/>
      <c r="AJ929" s="1" t="s">
        <v>3162</v>
      </c>
      <c r="BA929" s="1">
        <f t="shared" si="53"/>
        <v>1</v>
      </c>
    </row>
    <row r="930" spans="1:65" s="1" customFormat="1" x14ac:dyDescent="0.25">
      <c r="B930" s="2"/>
      <c r="C930" s="2"/>
      <c r="D930" s="2"/>
      <c r="G930" s="1" t="s">
        <v>481</v>
      </c>
      <c r="H930" s="1" t="s">
        <v>1756</v>
      </c>
      <c r="I930" s="1" t="s">
        <v>1341</v>
      </c>
      <c r="K930" s="18" t="s">
        <v>1757</v>
      </c>
      <c r="P930" s="1" t="s">
        <v>4213</v>
      </c>
      <c r="AA930" s="2"/>
      <c r="AB930" s="3"/>
      <c r="AC930" s="3"/>
      <c r="AD930" s="1" t="s">
        <v>2564</v>
      </c>
      <c r="BA930" s="1">
        <f t="shared" si="53"/>
        <v>0</v>
      </c>
    </row>
    <row r="931" spans="1:65" s="1" customFormat="1" x14ac:dyDescent="0.25">
      <c r="B931" s="2"/>
      <c r="C931" s="2"/>
      <c r="D931" s="2"/>
      <c r="G931" s="1" t="s">
        <v>3158</v>
      </c>
      <c r="H931" s="1" t="s">
        <v>2007</v>
      </c>
      <c r="I931" s="1" t="s">
        <v>3471</v>
      </c>
      <c r="K931" s="18"/>
      <c r="AA931" s="2"/>
      <c r="AB931" s="3"/>
      <c r="AC931" s="3"/>
      <c r="AO931" s="1" t="s">
        <v>3162</v>
      </c>
      <c r="BA931" s="1">
        <f t="shared" si="53"/>
        <v>1</v>
      </c>
    </row>
    <row r="932" spans="1:65" s="1" customFormat="1" x14ac:dyDescent="0.25">
      <c r="B932" s="2"/>
      <c r="C932" s="2"/>
      <c r="D932" s="2"/>
      <c r="G932" s="1" t="s">
        <v>481</v>
      </c>
      <c r="H932" s="1" t="s">
        <v>2007</v>
      </c>
      <c r="I932" s="1" t="s">
        <v>3790</v>
      </c>
      <c r="K932" s="18"/>
      <c r="AA932" s="2"/>
      <c r="AB932" s="3"/>
      <c r="AC932" s="3"/>
      <c r="AO932" s="1" t="s">
        <v>3162</v>
      </c>
      <c r="BA932" s="1">
        <f t="shared" si="53"/>
        <v>1</v>
      </c>
    </row>
    <row r="933" spans="1:65" s="1" customFormat="1" x14ac:dyDescent="0.25">
      <c r="B933" s="2"/>
      <c r="C933" s="2"/>
      <c r="D933" s="2"/>
      <c r="G933" s="1" t="s">
        <v>3158</v>
      </c>
      <c r="H933" s="1" t="s">
        <v>12</v>
      </c>
      <c r="I933" s="1" t="s">
        <v>13</v>
      </c>
      <c r="K933" s="18" t="s">
        <v>1203</v>
      </c>
      <c r="Y933" s="1" t="s">
        <v>3196</v>
      </c>
      <c r="Z933" s="1" t="s">
        <v>3161</v>
      </c>
      <c r="AA933" s="2"/>
      <c r="AB933" s="3"/>
      <c r="AC933" s="3"/>
      <c r="BA933" s="1">
        <f t="shared" si="53"/>
        <v>0</v>
      </c>
    </row>
    <row r="934" spans="1:65" s="1" customFormat="1" x14ac:dyDescent="0.25">
      <c r="B934" s="2"/>
      <c r="C934" s="2"/>
      <c r="D934" s="2"/>
      <c r="G934" s="1" t="s">
        <v>3158</v>
      </c>
      <c r="H934" s="1" t="s">
        <v>14</v>
      </c>
      <c r="I934" s="1" t="s">
        <v>15</v>
      </c>
      <c r="K934" s="18" t="s">
        <v>16</v>
      </c>
      <c r="P934" s="1" t="s">
        <v>4213</v>
      </c>
      <c r="Q934" s="1" t="s">
        <v>4712</v>
      </c>
      <c r="AA934" s="2"/>
      <c r="AB934" s="3"/>
      <c r="AC934" s="3"/>
      <c r="BA934" s="1">
        <f t="shared" si="53"/>
        <v>0</v>
      </c>
    </row>
    <row r="935" spans="1:65" s="1" customFormat="1" x14ac:dyDescent="0.25">
      <c r="A935" s="8"/>
      <c r="B935" s="2"/>
      <c r="C935" s="2"/>
      <c r="D935" s="2"/>
      <c r="E935" s="2"/>
      <c r="G935" s="1" t="s">
        <v>3158</v>
      </c>
      <c r="H935" s="1" t="s">
        <v>1375</v>
      </c>
      <c r="I935" s="1" t="s">
        <v>1377</v>
      </c>
      <c r="K935" s="18"/>
      <c r="AA935" s="2"/>
      <c r="AB935" s="3"/>
      <c r="AC935" s="3"/>
      <c r="AR935" s="1" t="s">
        <v>3162</v>
      </c>
      <c r="AZ935" s="1" t="s">
        <v>3162</v>
      </c>
      <c r="BA935" s="1">
        <f t="shared" si="53"/>
        <v>2</v>
      </c>
    </row>
    <row r="936" spans="1:65" s="1" customFormat="1" x14ac:dyDescent="0.25">
      <c r="A936" s="8"/>
      <c r="B936" s="2"/>
      <c r="C936" s="2"/>
      <c r="D936" s="2"/>
      <c r="E936" s="2"/>
      <c r="G936" s="1" t="s">
        <v>481</v>
      </c>
      <c r="H936" s="1" t="s">
        <v>1375</v>
      </c>
      <c r="I936" s="1" t="s">
        <v>1376</v>
      </c>
      <c r="K936" s="18"/>
      <c r="AA936" s="2"/>
      <c r="AB936" s="3"/>
      <c r="AC936" s="3"/>
      <c r="AR936" s="1" t="s">
        <v>3162</v>
      </c>
      <c r="AZ936" s="1" t="s">
        <v>3162</v>
      </c>
      <c r="BA936" s="1">
        <f t="shared" si="53"/>
        <v>2</v>
      </c>
    </row>
    <row r="937" spans="1:65" s="1" customFormat="1" x14ac:dyDescent="0.25">
      <c r="A937" s="8"/>
      <c r="B937" s="2"/>
      <c r="C937" s="2"/>
      <c r="D937" s="2"/>
      <c r="E937" s="2"/>
      <c r="G937" s="1" t="s">
        <v>481</v>
      </c>
      <c r="H937" s="1" t="s">
        <v>201</v>
      </c>
      <c r="I937" s="1" t="s">
        <v>202</v>
      </c>
      <c r="K937" s="18"/>
      <c r="AA937" s="2"/>
      <c r="AB937" s="3"/>
      <c r="AC937" s="3"/>
      <c r="AU937" s="1" t="s">
        <v>3162</v>
      </c>
      <c r="BA937" s="1">
        <f t="shared" si="53"/>
        <v>1</v>
      </c>
    </row>
    <row r="938" spans="1:65" s="1" customFormat="1" x14ac:dyDescent="0.25">
      <c r="A938" s="8"/>
      <c r="B938" s="2"/>
      <c r="C938" s="2"/>
      <c r="D938" s="2"/>
      <c r="E938" s="2"/>
      <c r="G938" s="1" t="s">
        <v>3158</v>
      </c>
      <c r="H938" s="1" t="s">
        <v>201</v>
      </c>
      <c r="I938" s="1" t="s">
        <v>563</v>
      </c>
      <c r="K938" s="18"/>
      <c r="AA938" s="2"/>
      <c r="AB938" s="3"/>
      <c r="AC938" s="3"/>
      <c r="AU938" s="1" t="s">
        <v>3162</v>
      </c>
      <c r="BA938" s="1">
        <f t="shared" si="53"/>
        <v>1</v>
      </c>
    </row>
    <row r="939" spans="1:65" s="1" customFormat="1" x14ac:dyDescent="0.25">
      <c r="B939" s="2"/>
      <c r="C939" s="2"/>
      <c r="D939" s="2"/>
      <c r="G939" s="1" t="s">
        <v>3158</v>
      </c>
      <c r="H939" s="1" t="s">
        <v>2446</v>
      </c>
      <c r="I939" s="1" t="s">
        <v>2447</v>
      </c>
      <c r="J939" s="1" t="s">
        <v>2987</v>
      </c>
      <c r="K939" s="18" t="s">
        <v>2989</v>
      </c>
      <c r="L939" s="1" t="s">
        <v>2988</v>
      </c>
      <c r="M939" s="1" t="s">
        <v>2448</v>
      </c>
      <c r="N939" s="1" t="s">
        <v>2449</v>
      </c>
      <c r="O939" s="1">
        <v>95928</v>
      </c>
      <c r="P939" s="1" t="s">
        <v>4213</v>
      </c>
      <c r="Y939" s="1" t="s">
        <v>3175</v>
      </c>
      <c r="Z939" s="1" t="s">
        <v>3189</v>
      </c>
      <c r="AA939" s="2" t="s">
        <v>2445</v>
      </c>
      <c r="AB939" s="3" t="s">
        <v>3161</v>
      </c>
      <c r="AC939" s="3"/>
      <c r="AD939" s="1" t="s">
        <v>2388</v>
      </c>
      <c r="BA939" s="1">
        <f t="shared" si="53"/>
        <v>0</v>
      </c>
    </row>
    <row r="940" spans="1:65" s="1" customFormat="1" x14ac:dyDescent="0.25">
      <c r="B940" s="2"/>
      <c r="C940" s="2"/>
      <c r="D940" s="2"/>
      <c r="G940" s="1" t="s">
        <v>481</v>
      </c>
      <c r="H940" s="1" t="s">
        <v>26</v>
      </c>
      <c r="I940" s="1" t="s">
        <v>116</v>
      </c>
      <c r="K940" s="18" t="s">
        <v>2386</v>
      </c>
      <c r="N940" s="1" t="s">
        <v>3802</v>
      </c>
      <c r="P940" s="1" t="s">
        <v>4213</v>
      </c>
      <c r="AA940" s="2"/>
      <c r="AB940" s="3"/>
      <c r="AC940" s="3"/>
      <c r="AD940" s="1" t="s">
        <v>2564</v>
      </c>
      <c r="BA940" s="1">
        <f t="shared" si="53"/>
        <v>0</v>
      </c>
    </row>
    <row r="941" spans="1:65" s="1" customFormat="1" x14ac:dyDescent="0.25">
      <c r="B941" s="2"/>
      <c r="C941" s="2"/>
      <c r="D941" s="2"/>
      <c r="G941" s="1" t="s">
        <v>3158</v>
      </c>
      <c r="H941" s="1" t="s">
        <v>43</v>
      </c>
      <c r="I941" s="1" t="s">
        <v>633</v>
      </c>
      <c r="J941" s="1" t="s">
        <v>44</v>
      </c>
      <c r="K941" s="18" t="s">
        <v>46</v>
      </c>
      <c r="L941" s="1" t="s">
        <v>45</v>
      </c>
      <c r="M941" s="1" t="s">
        <v>488</v>
      </c>
      <c r="N941" s="1" t="s">
        <v>296</v>
      </c>
      <c r="O941" s="1">
        <v>85206</v>
      </c>
      <c r="P941" s="1" t="s">
        <v>4213</v>
      </c>
      <c r="AA941" s="2"/>
      <c r="AB941" s="3"/>
      <c r="AC941" s="3"/>
      <c r="AD941" s="1" t="s">
        <v>2388</v>
      </c>
      <c r="BA941" s="1">
        <f t="shared" si="53"/>
        <v>0</v>
      </c>
    </row>
    <row r="942" spans="1:65" s="1" customFormat="1" x14ac:dyDescent="0.25">
      <c r="B942" s="2"/>
      <c r="C942" s="2"/>
      <c r="D942" s="2"/>
      <c r="G942" s="1" t="s">
        <v>481</v>
      </c>
      <c r="H942" s="1" t="s">
        <v>47</v>
      </c>
      <c r="I942" s="1" t="s">
        <v>48</v>
      </c>
      <c r="J942" s="1" t="s">
        <v>49</v>
      </c>
      <c r="K942" s="18"/>
      <c r="L942" s="1" t="s">
        <v>50</v>
      </c>
      <c r="M942" s="1" t="s">
        <v>3023</v>
      </c>
      <c r="N942" s="1" t="s">
        <v>296</v>
      </c>
      <c r="O942" s="1" t="s">
        <v>4670</v>
      </c>
      <c r="AA942" s="2"/>
      <c r="AB942" s="3"/>
      <c r="AC942" s="3"/>
      <c r="BA942" s="1">
        <f t="shared" si="53"/>
        <v>0</v>
      </c>
    </row>
    <row r="943" spans="1:65" s="1" customFormat="1" x14ac:dyDescent="0.25">
      <c r="B943" s="2"/>
      <c r="C943" s="2"/>
      <c r="D943" s="2"/>
      <c r="G943" s="1" t="s">
        <v>3158</v>
      </c>
      <c r="H943" s="1" t="s">
        <v>51</v>
      </c>
      <c r="I943" s="1" t="s">
        <v>2451</v>
      </c>
      <c r="J943" s="1" t="s">
        <v>52</v>
      </c>
      <c r="K943" s="18" t="s">
        <v>5190</v>
      </c>
      <c r="L943" s="1" t="s">
        <v>2854</v>
      </c>
      <c r="M943" s="1" t="s">
        <v>488</v>
      </c>
      <c r="N943" s="1" t="s">
        <v>296</v>
      </c>
      <c r="O943" s="1">
        <v>85208</v>
      </c>
      <c r="P943" s="1" t="s">
        <v>4213</v>
      </c>
      <c r="Y943" s="1" t="s">
        <v>3160</v>
      </c>
      <c r="Z943" s="1" t="s">
        <v>3161</v>
      </c>
      <c r="AA943" s="2"/>
      <c r="AB943" s="3" t="s">
        <v>3161</v>
      </c>
      <c r="AC943" s="3"/>
      <c r="AD943" s="1" t="s">
        <v>2388</v>
      </c>
      <c r="BA943" s="1">
        <f t="shared" si="53"/>
        <v>0</v>
      </c>
      <c r="BD943" s="1" t="s">
        <v>4712</v>
      </c>
      <c r="BE943" s="1" t="s">
        <v>4712</v>
      </c>
      <c r="BK943" s="1" t="s">
        <v>4712</v>
      </c>
      <c r="BL943" s="1" t="s">
        <v>4712</v>
      </c>
      <c r="BM943" s="1" t="s">
        <v>4712</v>
      </c>
    </row>
    <row r="944" spans="1:65" s="1" customFormat="1" x14ac:dyDescent="0.25">
      <c r="A944" s="8"/>
      <c r="B944" s="2"/>
      <c r="C944" s="2"/>
      <c r="D944" s="8"/>
      <c r="G944" s="1" t="s">
        <v>3158</v>
      </c>
      <c r="H944" s="1" t="s">
        <v>2855</v>
      </c>
      <c r="I944" s="1" t="s">
        <v>3917</v>
      </c>
      <c r="J944" s="1" t="s">
        <v>3918</v>
      </c>
      <c r="K944" s="18" t="s">
        <v>3919</v>
      </c>
      <c r="L944" s="1" t="s">
        <v>3921</v>
      </c>
      <c r="M944" s="1" t="s">
        <v>3920</v>
      </c>
      <c r="N944" s="1" t="s">
        <v>296</v>
      </c>
      <c r="O944" s="1">
        <v>85268</v>
      </c>
      <c r="AA944" s="2" t="s">
        <v>3922</v>
      </c>
      <c r="AB944" s="3"/>
      <c r="AC944" s="3"/>
      <c r="AJ944" s="1" t="s">
        <v>3162</v>
      </c>
      <c r="AN944" s="1" t="s">
        <v>481</v>
      </c>
      <c r="AQ944" s="1" t="s">
        <v>3158</v>
      </c>
      <c r="BA944" s="1">
        <f t="shared" si="53"/>
        <v>3</v>
      </c>
    </row>
    <row r="945" spans="1:53" s="1" customFormat="1" x14ac:dyDescent="0.25">
      <c r="B945" s="2"/>
      <c r="C945" s="2"/>
      <c r="D945" s="2"/>
      <c r="G945" s="1" t="s">
        <v>3158</v>
      </c>
      <c r="H945" s="1" t="s">
        <v>2855</v>
      </c>
      <c r="I945" s="1" t="s">
        <v>4578</v>
      </c>
      <c r="J945" s="1" t="s">
        <v>2856</v>
      </c>
      <c r="K945" s="18"/>
      <c r="L945" s="1" t="s">
        <v>2859</v>
      </c>
      <c r="M945" s="1" t="s">
        <v>2159</v>
      </c>
      <c r="N945" s="1" t="s">
        <v>296</v>
      </c>
      <c r="O945" s="1">
        <v>85044</v>
      </c>
      <c r="AA945" s="2"/>
      <c r="AB945" s="3"/>
      <c r="AC945" s="3"/>
      <c r="BA945" s="1">
        <f t="shared" si="53"/>
        <v>0</v>
      </c>
    </row>
    <row r="946" spans="1:53" s="1" customFormat="1" x14ac:dyDescent="0.25">
      <c r="B946" s="2"/>
      <c r="C946" s="2"/>
      <c r="D946" s="2"/>
      <c r="F946" s="1" t="s">
        <v>3162</v>
      </c>
      <c r="G946" s="1" t="s">
        <v>481</v>
      </c>
      <c r="H946" s="1" t="s">
        <v>2412</v>
      </c>
      <c r="I946" s="1" t="s">
        <v>299</v>
      </c>
      <c r="J946" s="1" t="s">
        <v>2860</v>
      </c>
      <c r="K946" s="18" t="s">
        <v>2861</v>
      </c>
      <c r="M946" s="1" t="s">
        <v>1676</v>
      </c>
      <c r="N946" s="1" t="s">
        <v>296</v>
      </c>
      <c r="O946" s="1" t="s">
        <v>2769</v>
      </c>
      <c r="P946" s="1" t="s">
        <v>4213</v>
      </c>
      <c r="X946" s="1" t="s">
        <v>2862</v>
      </c>
      <c r="AA946" s="2" t="s">
        <v>2409</v>
      </c>
      <c r="AB946" s="3"/>
      <c r="AC946" s="3"/>
      <c r="AD946" s="1" t="s">
        <v>2564</v>
      </c>
      <c r="BA946" s="1">
        <f t="shared" si="53"/>
        <v>0</v>
      </c>
    </row>
    <row r="947" spans="1:53" s="1" customFormat="1" x14ac:dyDescent="0.25">
      <c r="A947" s="30"/>
      <c r="B947" s="2"/>
      <c r="C947" s="2"/>
      <c r="D947" s="2"/>
      <c r="H947" s="1" t="s">
        <v>2780</v>
      </c>
      <c r="I947" s="1" t="s">
        <v>2781</v>
      </c>
      <c r="K947" s="18"/>
      <c r="AA947" s="2"/>
      <c r="AB947" s="3"/>
      <c r="AC947" s="3"/>
      <c r="AN947" s="1" t="s">
        <v>3162</v>
      </c>
      <c r="AP947" s="1" t="s">
        <v>3162</v>
      </c>
      <c r="BA947" s="1">
        <f t="shared" si="53"/>
        <v>2</v>
      </c>
    </row>
    <row r="948" spans="1:53" s="1" customFormat="1" x14ac:dyDescent="0.25">
      <c r="A948" s="8"/>
      <c r="B948" s="2"/>
      <c r="C948" s="2"/>
      <c r="D948" s="2"/>
      <c r="E948" s="2"/>
      <c r="H948" s="1" t="s">
        <v>1463</v>
      </c>
      <c r="I948" s="1" t="s">
        <v>3276</v>
      </c>
      <c r="K948" s="18"/>
      <c r="AA948" s="2"/>
      <c r="AB948" s="3"/>
      <c r="AC948" s="3"/>
      <c r="AE948" s="1" t="s">
        <v>3162</v>
      </c>
      <c r="AI948" s="1" t="s">
        <v>3162</v>
      </c>
      <c r="BA948" s="1">
        <f t="shared" si="53"/>
        <v>2</v>
      </c>
    </row>
    <row r="949" spans="1:53" s="1" customFormat="1" x14ac:dyDescent="0.25">
      <c r="B949" s="2"/>
      <c r="C949" s="2"/>
      <c r="D949" s="2"/>
      <c r="G949" s="1" t="s">
        <v>481</v>
      </c>
      <c r="H949" s="1" t="s">
        <v>2863</v>
      </c>
      <c r="I949" s="1" t="s">
        <v>2864</v>
      </c>
      <c r="K949" s="18" t="s">
        <v>2865</v>
      </c>
      <c r="N949" s="1" t="s">
        <v>296</v>
      </c>
      <c r="P949" s="1" t="s">
        <v>4213</v>
      </c>
      <c r="X949" s="1" t="s">
        <v>2866</v>
      </c>
      <c r="AA949" s="2"/>
      <c r="AB949" s="3"/>
      <c r="AC949" s="3"/>
      <c r="AD949" s="1" t="s">
        <v>2564</v>
      </c>
      <c r="BA949" s="1">
        <f t="shared" si="53"/>
        <v>0</v>
      </c>
    </row>
    <row r="950" spans="1:53" s="1" customFormat="1" x14ac:dyDescent="0.25">
      <c r="B950" s="2"/>
      <c r="C950" s="2"/>
      <c r="D950" s="2"/>
      <c r="G950" s="1" t="s">
        <v>3158</v>
      </c>
      <c r="H950" s="1" t="s">
        <v>2175</v>
      </c>
      <c r="I950" s="1" t="s">
        <v>2176</v>
      </c>
      <c r="K950" s="18" t="s">
        <v>2177</v>
      </c>
      <c r="P950" s="1" t="s">
        <v>4213</v>
      </c>
      <c r="AA950" s="2"/>
      <c r="AB950" s="3"/>
      <c r="AC950" s="3"/>
      <c r="AD950" s="1" t="s">
        <v>2564</v>
      </c>
      <c r="BA950" s="1">
        <f t="shared" si="53"/>
        <v>0</v>
      </c>
    </row>
    <row r="951" spans="1:53" s="1" customFormat="1" x14ac:dyDescent="0.25">
      <c r="B951" s="2"/>
      <c r="C951" s="2"/>
      <c r="D951" s="2"/>
      <c r="G951" s="1" t="s">
        <v>3158</v>
      </c>
      <c r="H951" s="1" t="s">
        <v>3096</v>
      </c>
      <c r="I951" s="1" t="s">
        <v>1004</v>
      </c>
      <c r="K951" s="18" t="s">
        <v>3097</v>
      </c>
      <c r="P951" s="1" t="s">
        <v>4213</v>
      </c>
      <c r="AA951" s="2"/>
      <c r="AB951" s="3"/>
      <c r="AC951" s="3"/>
      <c r="BA951" s="1">
        <f t="shared" si="53"/>
        <v>0</v>
      </c>
    </row>
    <row r="952" spans="1:53" s="1" customFormat="1" x14ac:dyDescent="0.25">
      <c r="B952" s="2"/>
      <c r="C952" s="2"/>
      <c r="D952" s="2"/>
      <c r="H952" s="1" t="s">
        <v>5154</v>
      </c>
      <c r="I952" s="1" t="s">
        <v>1532</v>
      </c>
      <c r="J952" s="1" t="s">
        <v>1608</v>
      </c>
      <c r="K952" s="18" t="s">
        <v>5155</v>
      </c>
      <c r="AA952" s="2"/>
      <c r="AB952" s="3"/>
      <c r="AC952" s="3"/>
      <c r="BA952" s="1">
        <f t="shared" si="53"/>
        <v>0</v>
      </c>
    </row>
    <row r="953" spans="1:53" s="1" customFormat="1" x14ac:dyDescent="0.25">
      <c r="A953" s="8"/>
      <c r="B953" s="2"/>
      <c r="C953" s="2"/>
      <c r="D953" s="2"/>
      <c r="E953" s="2"/>
      <c r="G953" s="1" t="s">
        <v>3158</v>
      </c>
      <c r="H953" s="1" t="s">
        <v>2000</v>
      </c>
      <c r="I953" s="1" t="s">
        <v>2001</v>
      </c>
      <c r="K953" s="18"/>
      <c r="AA953" s="2"/>
      <c r="AB953" s="3"/>
      <c r="AC953" s="3"/>
      <c r="AO953" s="1" t="s">
        <v>3162</v>
      </c>
      <c r="AQ953" s="1" t="s">
        <v>3162</v>
      </c>
      <c r="AX953" s="1" t="s">
        <v>3158</v>
      </c>
      <c r="BA953" s="1">
        <f t="shared" si="53"/>
        <v>3</v>
      </c>
    </row>
    <row r="954" spans="1:53" s="1" customFormat="1" x14ac:dyDescent="0.25">
      <c r="B954" s="2"/>
      <c r="C954" s="2"/>
      <c r="D954" s="2"/>
      <c r="G954" s="1" t="s">
        <v>3158</v>
      </c>
      <c r="H954" s="1" t="s">
        <v>2178</v>
      </c>
      <c r="I954" s="1" t="s">
        <v>2179</v>
      </c>
      <c r="J954" s="1" t="s">
        <v>4674</v>
      </c>
      <c r="K954" s="18"/>
      <c r="L954" s="1" t="s">
        <v>4675</v>
      </c>
      <c r="M954" s="1" t="s">
        <v>488</v>
      </c>
      <c r="N954" s="1" t="s">
        <v>296</v>
      </c>
      <c r="O954" s="1">
        <v>85209</v>
      </c>
      <c r="AA954" s="2"/>
      <c r="AB954" s="3"/>
      <c r="AC954" s="3"/>
      <c r="BA954" s="1">
        <f t="shared" si="53"/>
        <v>0</v>
      </c>
    </row>
    <row r="955" spans="1:53" s="1" customFormat="1" x14ac:dyDescent="0.25">
      <c r="B955" s="2"/>
      <c r="C955" s="2"/>
      <c r="D955" s="2"/>
      <c r="G955" s="1" t="s">
        <v>481</v>
      </c>
      <c r="H955" s="1" t="s">
        <v>2178</v>
      </c>
      <c r="I955" s="1" t="s">
        <v>4676</v>
      </c>
      <c r="J955" s="1" t="s">
        <v>4674</v>
      </c>
      <c r="K955" s="18"/>
      <c r="L955" s="1" t="s">
        <v>4675</v>
      </c>
      <c r="M955" s="1" t="s">
        <v>488</v>
      </c>
      <c r="N955" s="1" t="s">
        <v>296</v>
      </c>
      <c r="O955" s="1">
        <v>85209</v>
      </c>
      <c r="AA955" s="2"/>
      <c r="AB955" s="3"/>
      <c r="AC955" s="3"/>
      <c r="BA955" s="1">
        <f t="shared" si="53"/>
        <v>0</v>
      </c>
    </row>
    <row r="956" spans="1:53" s="1" customFormat="1" x14ac:dyDescent="0.25">
      <c r="B956" s="2"/>
      <c r="C956" s="2"/>
      <c r="D956" s="2"/>
      <c r="G956" s="1" t="s">
        <v>3158</v>
      </c>
      <c r="H956" s="1" t="s">
        <v>4677</v>
      </c>
      <c r="I956" s="1" t="s">
        <v>4678</v>
      </c>
      <c r="J956" s="1" t="s">
        <v>4679</v>
      </c>
      <c r="K956" s="18" t="s">
        <v>4681</v>
      </c>
      <c r="L956" s="1" t="s">
        <v>4680</v>
      </c>
      <c r="M956" s="1" t="s">
        <v>650</v>
      </c>
      <c r="N956" s="1" t="s">
        <v>296</v>
      </c>
      <c r="O956" s="1">
        <v>85249</v>
      </c>
      <c r="P956" s="1" t="s">
        <v>4213</v>
      </c>
      <c r="Y956" s="1" t="s">
        <v>4682</v>
      </c>
      <c r="AA956" s="2"/>
      <c r="AB956" s="3"/>
      <c r="AC956" s="3"/>
      <c r="AD956" s="1" t="s">
        <v>2388</v>
      </c>
      <c r="BA956" s="1">
        <f t="shared" si="53"/>
        <v>0</v>
      </c>
    </row>
    <row r="957" spans="1:53" s="1" customFormat="1" x14ac:dyDescent="0.25">
      <c r="B957" s="2"/>
      <c r="C957" s="2"/>
      <c r="G957" s="1" t="s">
        <v>3158</v>
      </c>
      <c r="H957" s="1" t="s">
        <v>2249</v>
      </c>
      <c r="I957" s="1" t="s">
        <v>3471</v>
      </c>
      <c r="J957" s="1" t="s">
        <v>79</v>
      </c>
      <c r="K957" s="18" t="s">
        <v>2578</v>
      </c>
      <c r="L957" s="1" t="s">
        <v>2244</v>
      </c>
      <c r="M957" s="1" t="s">
        <v>2870</v>
      </c>
      <c r="N957" s="1" t="s">
        <v>296</v>
      </c>
      <c r="O957" s="1">
        <v>85248</v>
      </c>
      <c r="P957" s="1" t="s">
        <v>4213</v>
      </c>
      <c r="X957" s="1" t="s">
        <v>307</v>
      </c>
      <c r="AA957" s="2"/>
      <c r="AB957" s="3"/>
      <c r="AC957" s="3"/>
      <c r="AD957" s="1" t="s">
        <v>2564</v>
      </c>
      <c r="AF957" s="1" t="s">
        <v>481</v>
      </c>
      <c r="AG957" s="1" t="s">
        <v>481</v>
      </c>
      <c r="AO957" s="1" t="s">
        <v>481</v>
      </c>
      <c r="AP957" s="1" t="s">
        <v>481</v>
      </c>
      <c r="AQ957" s="1" t="s">
        <v>481</v>
      </c>
      <c r="AS957" s="1" t="s">
        <v>481</v>
      </c>
      <c r="AT957" s="1" t="s">
        <v>481</v>
      </c>
      <c r="AU957" s="1" t="s">
        <v>481</v>
      </c>
      <c r="AV957" s="1" t="s">
        <v>481</v>
      </c>
      <c r="AW957" s="1" t="s">
        <v>481</v>
      </c>
      <c r="AY957" s="1" t="s">
        <v>481</v>
      </c>
      <c r="BA957" s="1">
        <f t="shared" si="53"/>
        <v>11</v>
      </c>
    </row>
    <row r="958" spans="1:53" s="1" customFormat="1" x14ac:dyDescent="0.25">
      <c r="A958" s="8"/>
      <c r="B958" s="2"/>
      <c r="C958" s="2"/>
      <c r="D958" s="2"/>
      <c r="E958" s="2"/>
      <c r="H958" s="1" t="s">
        <v>1503</v>
      </c>
      <c r="I958" s="1" t="s">
        <v>1494</v>
      </c>
      <c r="K958" s="18"/>
      <c r="AA958" s="2"/>
      <c r="AB958" s="3"/>
      <c r="AC958" s="3"/>
      <c r="AL958" s="1" t="s">
        <v>3162</v>
      </c>
      <c r="BA958" s="1">
        <f t="shared" si="53"/>
        <v>1</v>
      </c>
    </row>
    <row r="959" spans="1:53" s="1" customFormat="1" x14ac:dyDescent="0.25">
      <c r="B959" s="2"/>
      <c r="C959" s="2"/>
      <c r="D959" s="2"/>
      <c r="G959" s="1" t="s">
        <v>3158</v>
      </c>
      <c r="H959" s="1" t="s">
        <v>4683</v>
      </c>
      <c r="I959" s="1" t="s">
        <v>4684</v>
      </c>
      <c r="K959" s="18" t="s">
        <v>4685</v>
      </c>
      <c r="P959" s="1" t="s">
        <v>4213</v>
      </c>
      <c r="AA959" s="2"/>
      <c r="AB959" s="3"/>
      <c r="AC959" s="3"/>
      <c r="AD959" s="1" t="s">
        <v>2388</v>
      </c>
      <c r="BA959" s="1">
        <f t="shared" si="53"/>
        <v>0</v>
      </c>
    </row>
    <row r="960" spans="1:53" s="1" customFormat="1" x14ac:dyDescent="0.25">
      <c r="B960" s="2"/>
      <c r="C960" s="2"/>
      <c r="D960" s="2"/>
      <c r="G960" s="1" t="s">
        <v>3158</v>
      </c>
      <c r="H960" s="1" t="s">
        <v>4683</v>
      </c>
      <c r="I960" s="1" t="s">
        <v>4714</v>
      </c>
      <c r="K960" s="18" t="s">
        <v>4685</v>
      </c>
      <c r="P960" s="1" t="s">
        <v>4712</v>
      </c>
      <c r="AA960" s="2"/>
      <c r="AB960" s="3"/>
      <c r="AC960" s="3"/>
      <c r="AD960" s="1" t="s">
        <v>2392</v>
      </c>
      <c r="BA960" s="1">
        <f t="shared" si="53"/>
        <v>0</v>
      </c>
    </row>
    <row r="961" spans="1:60" s="1" customFormat="1" x14ac:dyDescent="0.25">
      <c r="B961" s="2"/>
      <c r="C961" s="2"/>
      <c r="D961" s="2"/>
      <c r="E961" s="3"/>
      <c r="F961" s="3"/>
      <c r="G961" s="1" t="s">
        <v>3158</v>
      </c>
      <c r="H961" s="6" t="s">
        <v>4494</v>
      </c>
      <c r="I961" s="1" t="s">
        <v>4495</v>
      </c>
      <c r="J961" s="1" t="s">
        <v>4496</v>
      </c>
      <c r="K961" s="18" t="s">
        <v>4497</v>
      </c>
      <c r="L961" s="1" t="s">
        <v>2092</v>
      </c>
      <c r="M961" s="1" t="s">
        <v>3195</v>
      </c>
      <c r="N961" s="1" t="s">
        <v>296</v>
      </c>
      <c r="O961" s="1">
        <v>85282</v>
      </c>
      <c r="P961" s="1" t="s">
        <v>4213</v>
      </c>
      <c r="BA961" s="1">
        <f t="shared" si="53"/>
        <v>0</v>
      </c>
      <c r="BB961" s="2"/>
      <c r="BC961" s="1" t="s">
        <v>2388</v>
      </c>
      <c r="BG961" s="1" t="s">
        <v>4712</v>
      </c>
      <c r="BH961" s="1" t="s">
        <v>4712</v>
      </c>
    </row>
    <row r="962" spans="1:60" s="1" customFormat="1" x14ac:dyDescent="0.25">
      <c r="A962" s="8"/>
      <c r="B962" s="2"/>
      <c r="C962" s="2"/>
      <c r="D962" s="2"/>
      <c r="G962" s="1" t="s">
        <v>3158</v>
      </c>
      <c r="H962" s="1" t="s">
        <v>1999</v>
      </c>
      <c r="I962" s="1" t="s">
        <v>2742</v>
      </c>
      <c r="K962" s="18"/>
      <c r="AA962" s="2"/>
      <c r="AB962" s="3"/>
      <c r="AC962" s="3"/>
      <c r="AO962" s="1" t="s">
        <v>3162</v>
      </c>
      <c r="BA962" s="1">
        <f t="shared" si="53"/>
        <v>1</v>
      </c>
    </row>
    <row r="963" spans="1:60" s="1" customFormat="1" x14ac:dyDescent="0.25">
      <c r="B963" s="2"/>
      <c r="C963" s="2"/>
      <c r="D963" s="2"/>
      <c r="G963" s="1" t="s">
        <v>3158</v>
      </c>
      <c r="H963" s="1" t="s">
        <v>3297</v>
      </c>
      <c r="I963" s="1" t="s">
        <v>3159</v>
      </c>
      <c r="K963" s="18"/>
      <c r="AA963" s="1" t="s">
        <v>4962</v>
      </c>
      <c r="AB963" s="3"/>
      <c r="AC963" s="3"/>
      <c r="AH963" s="1" t="s">
        <v>3162</v>
      </c>
      <c r="AZ963" s="1" t="s">
        <v>3162</v>
      </c>
      <c r="BA963" s="1">
        <f t="shared" si="53"/>
        <v>2</v>
      </c>
    </row>
    <row r="964" spans="1:60" s="1" customFormat="1" x14ac:dyDescent="0.25">
      <c r="A964" s="8"/>
      <c r="B964" s="2"/>
      <c r="C964" s="2"/>
      <c r="D964" s="2"/>
      <c r="G964" s="1" t="s">
        <v>481</v>
      </c>
      <c r="H964" s="1" t="s">
        <v>3040</v>
      </c>
      <c r="I964" s="1" t="s">
        <v>3041</v>
      </c>
      <c r="J964" s="1" t="s">
        <v>3043</v>
      </c>
      <c r="K964" s="18" t="s">
        <v>2554</v>
      </c>
      <c r="L964" s="1" t="s">
        <v>4931</v>
      </c>
      <c r="M964" s="1" t="s">
        <v>488</v>
      </c>
      <c r="N964" s="1" t="s">
        <v>296</v>
      </c>
      <c r="O964" s="1">
        <v>85206</v>
      </c>
      <c r="AA964" s="2"/>
      <c r="AB964" s="3"/>
      <c r="AC964" s="3"/>
      <c r="AD964" s="1" t="s">
        <v>2564</v>
      </c>
      <c r="AG964" s="1" t="s">
        <v>3162</v>
      </c>
      <c r="AH964" s="1" t="s">
        <v>481</v>
      </c>
      <c r="AJ964" s="1" t="s">
        <v>481</v>
      </c>
      <c r="AK964" s="1" t="s">
        <v>481</v>
      </c>
      <c r="AM964" s="1" t="s">
        <v>481</v>
      </c>
      <c r="AP964" s="1" t="s">
        <v>481</v>
      </c>
      <c r="AQ964" s="1" t="s">
        <v>481</v>
      </c>
      <c r="AR964" s="1" t="s">
        <v>481</v>
      </c>
      <c r="AS964" s="1" t="s">
        <v>481</v>
      </c>
      <c r="AT964" s="1" t="s">
        <v>481</v>
      </c>
      <c r="AU964" s="1" t="s">
        <v>481</v>
      </c>
      <c r="AV964" s="1" t="s">
        <v>481</v>
      </c>
      <c r="AW964" s="1" t="s">
        <v>481</v>
      </c>
      <c r="AX964" s="1" t="s">
        <v>481</v>
      </c>
      <c r="AY964" s="1" t="s">
        <v>481</v>
      </c>
      <c r="BA964" s="1">
        <f t="shared" si="53"/>
        <v>15</v>
      </c>
    </row>
    <row r="965" spans="1:60" s="1" customFormat="1" x14ac:dyDescent="0.25">
      <c r="B965" s="2"/>
      <c r="C965" s="2"/>
      <c r="D965" s="2"/>
      <c r="G965" s="1" t="s">
        <v>3158</v>
      </c>
      <c r="H965" s="1" t="s">
        <v>2925</v>
      </c>
      <c r="I965" s="1" t="s">
        <v>4578</v>
      </c>
      <c r="J965" s="1" t="s">
        <v>2935</v>
      </c>
      <c r="K965" s="18"/>
      <c r="L965" s="1" t="s">
        <v>2948</v>
      </c>
      <c r="M965" s="1" t="s">
        <v>488</v>
      </c>
      <c r="N965" s="1" t="s">
        <v>296</v>
      </c>
      <c r="O965" s="1">
        <v>85206</v>
      </c>
      <c r="AA965" s="2"/>
      <c r="AB965" s="3"/>
      <c r="AC965" s="3"/>
      <c r="BA965" s="1">
        <f t="shared" si="53"/>
        <v>0</v>
      </c>
    </row>
    <row r="966" spans="1:60" s="1" customFormat="1" x14ac:dyDescent="0.25">
      <c r="B966" s="2"/>
      <c r="C966" s="2"/>
      <c r="D966" s="2"/>
      <c r="G966" s="1" t="s">
        <v>481</v>
      </c>
      <c r="H966" s="1" t="s">
        <v>4686</v>
      </c>
      <c r="I966" s="1" t="s">
        <v>116</v>
      </c>
      <c r="K966" s="18" t="s">
        <v>4687</v>
      </c>
      <c r="P966" s="1" t="s">
        <v>4213</v>
      </c>
      <c r="AA966" s="2"/>
      <c r="AB966" s="3"/>
      <c r="AC966" s="3"/>
      <c r="AD966" s="1" t="s">
        <v>2564</v>
      </c>
      <c r="BA966" s="1">
        <f t="shared" si="53"/>
        <v>0</v>
      </c>
    </row>
    <row r="967" spans="1:60" s="1" customFormat="1" x14ac:dyDescent="0.25">
      <c r="A967" s="8"/>
      <c r="B967" s="2"/>
      <c r="C967" s="2"/>
      <c r="D967" s="2"/>
      <c r="G967" s="1" t="s">
        <v>3158</v>
      </c>
      <c r="H967" s="1" t="s">
        <v>2027</v>
      </c>
      <c r="I967" s="1" t="s">
        <v>2026</v>
      </c>
      <c r="K967" s="18"/>
      <c r="AA967" s="2"/>
      <c r="AB967" s="3"/>
      <c r="AC967" s="3"/>
      <c r="AP967" s="1" t="s">
        <v>3162</v>
      </c>
      <c r="BA967" s="1">
        <f t="shared" si="53"/>
        <v>1</v>
      </c>
    </row>
    <row r="968" spans="1:60" s="1" customFormat="1" x14ac:dyDescent="0.25">
      <c r="B968" s="2"/>
      <c r="C968" s="2"/>
      <c r="D968" s="2"/>
      <c r="G968" s="1" t="s">
        <v>3158</v>
      </c>
      <c r="H968" s="1" t="s">
        <v>4169</v>
      </c>
      <c r="I968" s="1" t="s">
        <v>2447</v>
      </c>
      <c r="K968" s="18" t="s">
        <v>4170</v>
      </c>
      <c r="P968" s="1" t="s">
        <v>4213</v>
      </c>
      <c r="AA968" s="2"/>
      <c r="AB968" s="3"/>
      <c r="AC968" s="3"/>
      <c r="AD968" s="1" t="s">
        <v>2388</v>
      </c>
      <c r="BA968" s="1">
        <f t="shared" si="53"/>
        <v>0</v>
      </c>
    </row>
    <row r="969" spans="1:60" s="1" customFormat="1" x14ac:dyDescent="0.25">
      <c r="B969" s="2"/>
      <c r="C969" s="2"/>
      <c r="D969" s="2"/>
      <c r="F969" s="1" t="s">
        <v>3161</v>
      </c>
      <c r="G969" s="1" t="s">
        <v>481</v>
      </c>
      <c r="H969" s="1" t="s">
        <v>4688</v>
      </c>
      <c r="I969" s="1" t="s">
        <v>4642</v>
      </c>
      <c r="J969" s="1" t="s">
        <v>4689</v>
      </c>
      <c r="K969" s="18" t="s">
        <v>4691</v>
      </c>
      <c r="L969" s="1" t="s">
        <v>4690</v>
      </c>
      <c r="M969" s="1" t="s">
        <v>488</v>
      </c>
      <c r="N969" s="1" t="s">
        <v>296</v>
      </c>
      <c r="O969" s="1">
        <v>85205</v>
      </c>
      <c r="P969" s="1" t="s">
        <v>4213</v>
      </c>
      <c r="AA969" s="2"/>
      <c r="AB969" s="3" t="s">
        <v>3161</v>
      </c>
      <c r="AC969" s="3"/>
      <c r="AD969" s="1" t="s">
        <v>2564</v>
      </c>
      <c r="BA969" s="1">
        <f t="shared" si="53"/>
        <v>0</v>
      </c>
    </row>
    <row r="970" spans="1:60" s="1" customFormat="1" x14ac:dyDescent="0.25">
      <c r="B970" s="2"/>
      <c r="C970" s="2"/>
      <c r="D970" s="2"/>
      <c r="G970" s="1" t="s">
        <v>3158</v>
      </c>
      <c r="H970" s="1" t="s">
        <v>4692</v>
      </c>
      <c r="I970" s="1" t="s">
        <v>4693</v>
      </c>
      <c r="K970" s="18" t="s">
        <v>4694</v>
      </c>
      <c r="P970" s="1" t="s">
        <v>4213</v>
      </c>
      <c r="AA970" s="2"/>
      <c r="AB970" s="3"/>
      <c r="AC970" s="3"/>
      <c r="AD970" s="1" t="s">
        <v>2564</v>
      </c>
      <c r="BA970" s="1">
        <f t="shared" si="53"/>
        <v>0</v>
      </c>
    </row>
    <row r="971" spans="1:60" s="1" customFormat="1" x14ac:dyDescent="0.25">
      <c r="A971" s="8"/>
      <c r="B971" s="2"/>
      <c r="C971" s="2"/>
      <c r="D971" s="2"/>
      <c r="G971" s="1" t="s">
        <v>481</v>
      </c>
      <c r="H971" s="1" t="s">
        <v>193</v>
      </c>
      <c r="I971" s="1" t="s">
        <v>194</v>
      </c>
      <c r="K971" s="18"/>
      <c r="AA971" s="2"/>
      <c r="AB971" s="3"/>
      <c r="AC971" s="3"/>
      <c r="AU971" s="1" t="s">
        <v>3162</v>
      </c>
      <c r="BA971" s="1">
        <f t="shared" si="53"/>
        <v>1</v>
      </c>
    </row>
    <row r="972" spans="1:60" s="1" customFormat="1" x14ac:dyDescent="0.25">
      <c r="B972" s="2"/>
      <c r="C972" s="2"/>
      <c r="D972" s="2"/>
      <c r="G972" s="1" t="s">
        <v>3158</v>
      </c>
      <c r="H972" s="1" t="s">
        <v>1557</v>
      </c>
      <c r="I972" s="1" t="s">
        <v>3639</v>
      </c>
      <c r="K972" s="18"/>
      <c r="AA972" s="2"/>
      <c r="AB972" s="3"/>
      <c r="AC972" s="3"/>
      <c r="BA972" s="1">
        <f t="shared" si="53"/>
        <v>0</v>
      </c>
    </row>
    <row r="973" spans="1:60" s="1" customFormat="1" x14ac:dyDescent="0.25">
      <c r="B973" s="2"/>
      <c r="C973" s="2"/>
      <c r="D973" s="2"/>
      <c r="G973" s="1" t="s">
        <v>481</v>
      </c>
      <c r="H973" s="1" t="s">
        <v>4216</v>
      </c>
      <c r="I973" s="1" t="s">
        <v>4217</v>
      </c>
      <c r="K973" s="18" t="s">
        <v>4218</v>
      </c>
      <c r="P973" s="1" t="s">
        <v>4213</v>
      </c>
      <c r="AA973" s="2"/>
      <c r="AB973" s="3"/>
      <c r="AC973" s="3"/>
      <c r="BA973" s="1">
        <f t="shared" si="53"/>
        <v>0</v>
      </c>
    </row>
    <row r="974" spans="1:60" s="1" customFormat="1" x14ac:dyDescent="0.25">
      <c r="B974" s="2"/>
      <c r="C974" s="2"/>
      <c r="D974" s="2"/>
      <c r="F974" s="1" t="s">
        <v>3161</v>
      </c>
      <c r="G974" s="1" t="s">
        <v>3158</v>
      </c>
      <c r="H974" s="1" t="s">
        <v>4695</v>
      </c>
      <c r="I974" s="1" t="s">
        <v>633</v>
      </c>
      <c r="J974" s="1" t="s">
        <v>4696</v>
      </c>
      <c r="K974" s="18" t="s">
        <v>3405</v>
      </c>
      <c r="L974" s="1" t="s">
        <v>3404</v>
      </c>
      <c r="M974" s="1" t="s">
        <v>488</v>
      </c>
      <c r="N974" s="1" t="s">
        <v>296</v>
      </c>
      <c r="O974" s="1">
        <v>85205</v>
      </c>
      <c r="P974" s="1" t="s">
        <v>4213</v>
      </c>
      <c r="Q974" s="1" t="s">
        <v>4712</v>
      </c>
      <c r="Y974" s="1" t="s">
        <v>3189</v>
      </c>
      <c r="AA974" s="2"/>
      <c r="AB974" s="3"/>
      <c r="AC974" s="3"/>
      <c r="AD974" s="1" t="s">
        <v>2388</v>
      </c>
      <c r="BA974" s="1">
        <f t="shared" si="53"/>
        <v>0</v>
      </c>
    </row>
    <row r="975" spans="1:60" s="1" customFormat="1" x14ac:dyDescent="0.25">
      <c r="A975" s="8"/>
      <c r="B975" s="2"/>
      <c r="C975" s="2"/>
      <c r="D975" s="2"/>
      <c r="G975" s="1" t="s">
        <v>481</v>
      </c>
      <c r="H975" s="1" t="s">
        <v>3411</v>
      </c>
      <c r="I975" s="1" t="s">
        <v>3412</v>
      </c>
      <c r="J975" s="1" t="s">
        <v>3413</v>
      </c>
      <c r="K975" s="18" t="s">
        <v>3415</v>
      </c>
      <c r="L975" s="1" t="s">
        <v>3414</v>
      </c>
      <c r="M975" s="1" t="s">
        <v>488</v>
      </c>
      <c r="N975" s="1" t="s">
        <v>296</v>
      </c>
      <c r="O975" s="1">
        <v>85209</v>
      </c>
      <c r="P975" s="1" t="s">
        <v>4213</v>
      </c>
      <c r="Y975" s="1" t="s">
        <v>3196</v>
      </c>
      <c r="Z975" s="1" t="s">
        <v>3161</v>
      </c>
      <c r="AA975" s="1" t="s">
        <v>3380</v>
      </c>
      <c r="AB975" s="3" t="s">
        <v>3161</v>
      </c>
      <c r="AC975" s="3"/>
      <c r="AD975" s="1" t="s">
        <v>2564</v>
      </c>
      <c r="BA975" s="1">
        <f t="shared" si="53"/>
        <v>0</v>
      </c>
    </row>
    <row r="976" spans="1:60" s="1" customFormat="1" x14ac:dyDescent="0.25">
      <c r="B976" s="2"/>
      <c r="C976" s="2"/>
      <c r="D976" s="2"/>
      <c r="G976" s="1" t="s">
        <v>3158</v>
      </c>
      <c r="H976" s="1" t="s">
        <v>3416</v>
      </c>
      <c r="I976" s="1" t="s">
        <v>3351</v>
      </c>
      <c r="J976" s="1" t="s">
        <v>3417</v>
      </c>
      <c r="K976" s="18" t="s">
        <v>3511</v>
      </c>
      <c r="L976" s="1" t="s">
        <v>3510</v>
      </c>
      <c r="M976" s="1" t="s">
        <v>2870</v>
      </c>
      <c r="N976" s="1" t="s">
        <v>296</v>
      </c>
      <c r="O976" s="1">
        <v>85248</v>
      </c>
      <c r="P976" s="1" t="s">
        <v>4213</v>
      </c>
      <c r="AA976" s="2" t="s">
        <v>3512</v>
      </c>
      <c r="AB976" s="3"/>
      <c r="AC976" s="3"/>
      <c r="AD976" s="1" t="s">
        <v>2564</v>
      </c>
      <c r="BA976" s="1">
        <f t="shared" si="53"/>
        <v>0</v>
      </c>
    </row>
    <row r="977" spans="1:53" s="1" customFormat="1" x14ac:dyDescent="0.25">
      <c r="B977" s="2"/>
      <c r="C977" s="2"/>
      <c r="D977" s="2"/>
      <c r="E977" s="3"/>
      <c r="F977" s="3"/>
      <c r="G977" s="1" t="s">
        <v>481</v>
      </c>
      <c r="H977" s="6" t="s">
        <v>4460</v>
      </c>
      <c r="I977" s="1" t="s">
        <v>18</v>
      </c>
      <c r="K977" s="18" t="s">
        <v>848</v>
      </c>
      <c r="P977" s="1" t="s">
        <v>4213</v>
      </c>
      <c r="AA977" s="1" t="s">
        <v>3786</v>
      </c>
      <c r="AB977" s="2"/>
      <c r="AC977" s="2"/>
      <c r="AS977" s="1" t="s">
        <v>3162</v>
      </c>
      <c r="AZ977" s="1" t="s">
        <v>1447</v>
      </c>
      <c r="BA977" s="1">
        <f t="shared" si="53"/>
        <v>2</v>
      </c>
    </row>
    <row r="978" spans="1:53" s="1" customFormat="1" x14ac:dyDescent="0.25">
      <c r="B978" s="2"/>
      <c r="C978" s="2"/>
      <c r="D978" s="2"/>
      <c r="E978" s="3"/>
      <c r="F978" s="3"/>
      <c r="G978" s="1" t="s">
        <v>3158</v>
      </c>
      <c r="H978" s="6" t="s">
        <v>4460</v>
      </c>
      <c r="I978" s="1" t="s">
        <v>3786</v>
      </c>
      <c r="K978" s="18" t="s">
        <v>848</v>
      </c>
      <c r="P978" s="1" t="s">
        <v>4712</v>
      </c>
      <c r="AA978" s="1" t="s">
        <v>18</v>
      </c>
      <c r="AB978" s="2"/>
      <c r="AC978" s="2"/>
      <c r="AS978" s="1" t="s">
        <v>3162</v>
      </c>
      <c r="BA978" s="1">
        <f t="shared" si="53"/>
        <v>1</v>
      </c>
    </row>
    <row r="979" spans="1:53" s="1" customFormat="1" x14ac:dyDescent="0.25">
      <c r="B979" s="2"/>
      <c r="C979" s="2"/>
      <c r="D979" s="2"/>
      <c r="G979" s="1" t="s">
        <v>481</v>
      </c>
      <c r="H979" s="1" t="s">
        <v>3513</v>
      </c>
      <c r="I979" s="1" t="s">
        <v>1542</v>
      </c>
      <c r="J979" s="1" t="s">
        <v>3514</v>
      </c>
      <c r="K979" s="18" t="s">
        <v>3516</v>
      </c>
      <c r="L979" s="1" t="s">
        <v>3515</v>
      </c>
      <c r="M979" s="1" t="s">
        <v>488</v>
      </c>
      <c r="N979" s="1" t="s">
        <v>296</v>
      </c>
      <c r="O979" s="1">
        <v>85207</v>
      </c>
      <c r="P979" s="1" t="s">
        <v>4213</v>
      </c>
      <c r="AA979" s="2"/>
      <c r="AB979" s="3"/>
      <c r="AC979" s="3"/>
      <c r="AD979" s="1" t="s">
        <v>2388</v>
      </c>
      <c r="BA979" s="1">
        <f t="shared" si="53"/>
        <v>0</v>
      </c>
    </row>
    <row r="980" spans="1:53" s="1" customFormat="1" x14ac:dyDescent="0.25">
      <c r="B980" s="2"/>
      <c r="C980" s="2"/>
      <c r="D980" s="2"/>
      <c r="G980" s="1" t="s">
        <v>481</v>
      </c>
      <c r="H980" s="1" t="s">
        <v>3064</v>
      </c>
      <c r="I980" s="1" t="s">
        <v>3313</v>
      </c>
      <c r="J980" s="1" t="s">
        <v>3517</v>
      </c>
      <c r="K980" s="18" t="s">
        <v>1645</v>
      </c>
      <c r="L980" s="1" t="s">
        <v>1644</v>
      </c>
      <c r="M980" s="1" t="s">
        <v>5031</v>
      </c>
      <c r="N980" s="1" t="s">
        <v>296</v>
      </c>
      <c r="O980" s="1">
        <v>85120</v>
      </c>
      <c r="P980" s="1" t="s">
        <v>4213</v>
      </c>
      <c r="AA980" s="2" t="s">
        <v>1646</v>
      </c>
      <c r="AB980" s="3"/>
      <c r="AC980" s="3"/>
      <c r="AD980" s="1" t="s">
        <v>2564</v>
      </c>
      <c r="BA980" s="1">
        <f t="shared" si="53"/>
        <v>0</v>
      </c>
    </row>
    <row r="981" spans="1:53" s="1" customFormat="1" x14ac:dyDescent="0.25">
      <c r="B981" s="2"/>
      <c r="C981" s="2"/>
      <c r="D981" s="2"/>
      <c r="G981" s="1" t="s">
        <v>3158</v>
      </c>
      <c r="H981" s="1" t="s">
        <v>2569</v>
      </c>
      <c r="I981" s="1" t="s">
        <v>2570</v>
      </c>
      <c r="K981" s="18" t="s">
        <v>2571</v>
      </c>
      <c r="P981" s="1" t="s">
        <v>4213</v>
      </c>
      <c r="AA981" s="2"/>
      <c r="AB981" s="3"/>
      <c r="AC981" s="3"/>
      <c r="AD981" s="1" t="s">
        <v>2564</v>
      </c>
      <c r="BA981" s="1">
        <f t="shared" si="53"/>
        <v>0</v>
      </c>
    </row>
    <row r="982" spans="1:53" s="1" customFormat="1" x14ac:dyDescent="0.25">
      <c r="B982" s="2"/>
      <c r="C982" s="2"/>
      <c r="D982" s="2"/>
      <c r="G982" s="1" t="s">
        <v>481</v>
      </c>
      <c r="H982" s="1" t="s">
        <v>4558</v>
      </c>
      <c r="I982" s="1" t="s">
        <v>3790</v>
      </c>
      <c r="J982" s="1" t="s">
        <v>772</v>
      </c>
      <c r="K982" s="18" t="s">
        <v>771</v>
      </c>
      <c r="L982" s="1" t="s">
        <v>3502</v>
      </c>
      <c r="M982" s="1" t="s">
        <v>488</v>
      </c>
      <c r="N982" s="1" t="s">
        <v>296</v>
      </c>
      <c r="O982" s="1">
        <v>85204</v>
      </c>
      <c r="P982" s="1" t="s">
        <v>4213</v>
      </c>
      <c r="Q982" s="1" t="s">
        <v>4712</v>
      </c>
      <c r="AA982" s="2"/>
      <c r="AB982" s="3"/>
      <c r="AC982" s="3"/>
      <c r="BA982" s="1">
        <f t="shared" si="53"/>
        <v>0</v>
      </c>
    </row>
    <row r="983" spans="1:53" s="1" customFormat="1" x14ac:dyDescent="0.25">
      <c r="A983" s="8"/>
      <c r="B983" s="2"/>
      <c r="C983" s="2"/>
      <c r="D983" s="2"/>
      <c r="G983" s="1" t="s">
        <v>481</v>
      </c>
      <c r="H983" s="1" t="s">
        <v>1647</v>
      </c>
      <c r="I983" s="1" t="s">
        <v>669</v>
      </c>
      <c r="J983" s="1" t="s">
        <v>4569</v>
      </c>
      <c r="K983" s="18"/>
      <c r="L983" s="1" t="s">
        <v>670</v>
      </c>
      <c r="M983" s="1" t="s">
        <v>488</v>
      </c>
      <c r="N983" s="1" t="s">
        <v>296</v>
      </c>
      <c r="O983" s="1">
        <v>85206</v>
      </c>
      <c r="P983" s="8"/>
      <c r="Q983" s="8"/>
      <c r="V983" s="4"/>
      <c r="Y983" s="1" t="s">
        <v>3196</v>
      </c>
      <c r="Z983" s="1" t="s">
        <v>671</v>
      </c>
      <c r="AA983" s="2" t="s">
        <v>672</v>
      </c>
      <c r="AB983" s="3"/>
      <c r="AC983" s="3"/>
      <c r="BA983" s="1">
        <f t="shared" si="53"/>
        <v>0</v>
      </c>
    </row>
    <row r="984" spans="1:53" s="1" customFormat="1" x14ac:dyDescent="0.25">
      <c r="B984" s="2"/>
      <c r="C984" s="2"/>
      <c r="D984" s="2"/>
      <c r="G984" s="1" t="s">
        <v>3158</v>
      </c>
      <c r="H984" s="1" t="s">
        <v>673</v>
      </c>
      <c r="I984" s="1" t="s">
        <v>674</v>
      </c>
      <c r="J984" s="1" t="s">
        <v>675</v>
      </c>
      <c r="K984" s="18" t="s">
        <v>1204</v>
      </c>
      <c r="L984" s="1" t="s">
        <v>676</v>
      </c>
      <c r="M984" s="1" t="s">
        <v>488</v>
      </c>
      <c r="N984" s="1" t="s">
        <v>296</v>
      </c>
      <c r="O984" s="1">
        <v>85206</v>
      </c>
      <c r="Y984" s="2"/>
      <c r="Z984" s="3"/>
      <c r="BA984" s="1">
        <f t="shared" si="53"/>
        <v>0</v>
      </c>
    </row>
    <row r="985" spans="1:53" s="1" customFormat="1" x14ac:dyDescent="0.25">
      <c r="B985" s="2"/>
      <c r="C985" s="2"/>
      <c r="D985" s="2"/>
      <c r="G985" s="1" t="s">
        <v>3158</v>
      </c>
      <c r="H985" s="1" t="s">
        <v>2565</v>
      </c>
      <c r="I985" s="1" t="s">
        <v>2566</v>
      </c>
      <c r="K985" s="21" t="s">
        <v>2567</v>
      </c>
      <c r="P985" s="1" t="s">
        <v>4213</v>
      </c>
      <c r="AA985" s="2"/>
      <c r="AB985" s="3"/>
      <c r="AC985" s="3"/>
      <c r="AD985" s="1" t="s">
        <v>2564</v>
      </c>
      <c r="BA985" s="1">
        <f t="shared" si="53"/>
        <v>0</v>
      </c>
    </row>
    <row r="986" spans="1:53" s="1" customFormat="1" x14ac:dyDescent="0.25">
      <c r="B986" s="2"/>
      <c r="C986" s="2"/>
      <c r="D986" s="2"/>
      <c r="E986" s="3"/>
      <c r="F986" s="3"/>
      <c r="G986" s="1" t="s">
        <v>481</v>
      </c>
      <c r="H986" s="6" t="s">
        <v>1413</v>
      </c>
      <c r="I986" s="1" t="s">
        <v>3194</v>
      </c>
      <c r="K986" s="18"/>
      <c r="AB986" s="2"/>
      <c r="AC986" s="2"/>
      <c r="AU986" s="1" t="s">
        <v>1447</v>
      </c>
      <c r="BA986" s="1">
        <f t="shared" ref="BA986:BA1049" si="54">COUNTA(AE986:AZ986)</f>
        <v>1</v>
      </c>
    </row>
    <row r="987" spans="1:53" s="1" customFormat="1" x14ac:dyDescent="0.25">
      <c r="B987" s="2"/>
      <c r="C987" s="2"/>
      <c r="D987" s="2"/>
      <c r="G987" s="1" t="s">
        <v>3158</v>
      </c>
      <c r="H987" s="1" t="s">
        <v>315</v>
      </c>
      <c r="I987" s="1" t="s">
        <v>677</v>
      </c>
      <c r="K987" s="18"/>
      <c r="AA987" s="1" t="s">
        <v>314</v>
      </c>
      <c r="AB987" s="3"/>
      <c r="AC987" s="3"/>
      <c r="BA987" s="1">
        <f t="shared" si="54"/>
        <v>0</v>
      </c>
    </row>
    <row r="988" spans="1:53" s="1" customFormat="1" x14ac:dyDescent="0.25">
      <c r="B988" s="2"/>
      <c r="C988" s="2"/>
      <c r="D988" s="2"/>
      <c r="G988" s="1" t="s">
        <v>3158</v>
      </c>
      <c r="H988" s="1" t="s">
        <v>3068</v>
      </c>
      <c r="I988" s="1" t="s">
        <v>3069</v>
      </c>
      <c r="J988" s="1" t="s">
        <v>3071</v>
      </c>
      <c r="K988" s="18" t="s">
        <v>3601</v>
      </c>
      <c r="L988" s="1" t="s">
        <v>3072</v>
      </c>
      <c r="M988" s="1" t="s">
        <v>650</v>
      </c>
      <c r="N988" s="1" t="s">
        <v>296</v>
      </c>
      <c r="O988" s="1">
        <v>85224</v>
      </c>
      <c r="P988" s="1" t="s">
        <v>4213</v>
      </c>
      <c r="Y988" s="1" t="s">
        <v>3160</v>
      </c>
      <c r="Z988" s="1" t="s">
        <v>3161</v>
      </c>
      <c r="AA988" s="2" t="s">
        <v>539</v>
      </c>
      <c r="AB988" s="3" t="s">
        <v>3161</v>
      </c>
      <c r="AC988" s="3"/>
      <c r="AD988" s="1" t="s">
        <v>2388</v>
      </c>
      <c r="BA988" s="1">
        <f t="shared" si="54"/>
        <v>0</v>
      </c>
    </row>
    <row r="989" spans="1:53" s="1" customFormat="1" x14ac:dyDescent="0.25">
      <c r="B989" s="2"/>
      <c r="C989" s="2"/>
      <c r="D989" s="2"/>
      <c r="F989" s="1" t="s">
        <v>3161</v>
      </c>
      <c r="G989" s="1" t="s">
        <v>481</v>
      </c>
      <c r="H989" s="1" t="s">
        <v>678</v>
      </c>
      <c r="I989" s="1" t="s">
        <v>679</v>
      </c>
      <c r="K989" s="18" t="s">
        <v>680</v>
      </c>
      <c r="P989" s="1" t="s">
        <v>4213</v>
      </c>
      <c r="AA989" s="2" t="s">
        <v>2973</v>
      </c>
      <c r="AB989" s="3"/>
      <c r="AC989" s="3"/>
      <c r="AD989" s="1" t="s">
        <v>2388</v>
      </c>
      <c r="BA989" s="1">
        <f t="shared" si="54"/>
        <v>0</v>
      </c>
    </row>
    <row r="990" spans="1:53" s="1" customFormat="1" x14ac:dyDescent="0.25">
      <c r="B990" s="2"/>
      <c r="C990" s="2"/>
      <c r="D990" s="2"/>
      <c r="G990" s="1" t="s">
        <v>3158</v>
      </c>
      <c r="H990" s="1" t="s">
        <v>3313</v>
      </c>
      <c r="I990" s="1" t="s">
        <v>2478</v>
      </c>
      <c r="K990" s="18"/>
      <c r="AA990" s="2" t="s">
        <v>4528</v>
      </c>
      <c r="AB990" s="3"/>
      <c r="AC990" s="3"/>
      <c r="BA990" s="1">
        <f t="shared" si="54"/>
        <v>0</v>
      </c>
    </row>
    <row r="991" spans="1:53" s="1" customFormat="1" x14ac:dyDescent="0.25">
      <c r="A991" s="8"/>
      <c r="B991" s="2"/>
      <c r="C991" s="2"/>
      <c r="D991" s="2"/>
      <c r="E991" s="2"/>
      <c r="G991" s="1" t="s">
        <v>3158</v>
      </c>
      <c r="H991" s="2" t="s">
        <v>681</v>
      </c>
      <c r="I991" s="1" t="s">
        <v>2222</v>
      </c>
      <c r="K991" s="18"/>
      <c r="AB991" s="3"/>
      <c r="AC991" s="3"/>
      <c r="AR991" s="1" t="s">
        <v>3162</v>
      </c>
      <c r="BA991" s="1">
        <f t="shared" si="54"/>
        <v>1</v>
      </c>
    </row>
    <row r="992" spans="1:53" s="1" customFormat="1" x14ac:dyDescent="0.25">
      <c r="B992" s="2"/>
      <c r="C992" s="2"/>
      <c r="D992" s="2"/>
      <c r="F992" s="1" t="s">
        <v>3161</v>
      </c>
      <c r="G992" s="1" t="s">
        <v>481</v>
      </c>
      <c r="H992" s="1" t="s">
        <v>681</v>
      </c>
      <c r="I992" s="1" t="s">
        <v>951</v>
      </c>
      <c r="J992" s="1" t="s">
        <v>4696</v>
      </c>
      <c r="K992" s="18" t="s">
        <v>682</v>
      </c>
      <c r="L992" s="1" t="s">
        <v>3404</v>
      </c>
      <c r="M992" s="1" t="s">
        <v>488</v>
      </c>
      <c r="N992" s="1" t="s">
        <v>296</v>
      </c>
      <c r="O992" s="1">
        <v>85205</v>
      </c>
      <c r="P992" s="1" t="s">
        <v>4213</v>
      </c>
      <c r="Y992" s="1" t="s">
        <v>3189</v>
      </c>
      <c r="AA992" s="2"/>
      <c r="AB992" s="3"/>
      <c r="AC992" s="3"/>
      <c r="AD992" s="1" t="s">
        <v>2388</v>
      </c>
      <c r="BA992" s="1">
        <f t="shared" si="54"/>
        <v>0</v>
      </c>
    </row>
    <row r="993" spans="1:55" s="1" customFormat="1" x14ac:dyDescent="0.25">
      <c r="A993" s="6"/>
      <c r="B993" s="2"/>
      <c r="C993" s="2"/>
      <c r="D993" s="2"/>
      <c r="G993" s="1" t="s">
        <v>3158</v>
      </c>
      <c r="H993" s="1" t="s">
        <v>3076</v>
      </c>
      <c r="I993" s="1" t="s">
        <v>3077</v>
      </c>
      <c r="J993" s="1" t="s">
        <v>3078</v>
      </c>
      <c r="K993" s="18" t="s">
        <v>4152</v>
      </c>
      <c r="L993" s="1" t="s">
        <v>3079</v>
      </c>
      <c r="M993" s="1" t="s">
        <v>3192</v>
      </c>
      <c r="N993" s="1" t="s">
        <v>296</v>
      </c>
      <c r="O993" s="1">
        <v>85118</v>
      </c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T993" s="2"/>
      <c r="AU993" s="2"/>
      <c r="AV993" s="2"/>
      <c r="AW993" s="2"/>
      <c r="AX993" s="2"/>
      <c r="AY993" s="2"/>
      <c r="AZ993" s="2"/>
      <c r="BA993" s="1">
        <f t="shared" si="54"/>
        <v>0</v>
      </c>
      <c r="BB993" s="3"/>
    </row>
    <row r="994" spans="1:55" s="1" customFormat="1" x14ac:dyDescent="0.25">
      <c r="A994" s="6"/>
      <c r="B994" s="2"/>
      <c r="C994" s="2"/>
      <c r="D994" s="2"/>
      <c r="G994" s="1" t="s">
        <v>481</v>
      </c>
      <c r="H994" s="1" t="s">
        <v>3076</v>
      </c>
      <c r="I994" s="1" t="s">
        <v>3080</v>
      </c>
      <c r="J994" s="1" t="s">
        <v>3078</v>
      </c>
      <c r="K994" s="18" t="s">
        <v>4152</v>
      </c>
      <c r="L994" s="1" t="s">
        <v>3079</v>
      </c>
      <c r="M994" s="1" t="s">
        <v>3192</v>
      </c>
      <c r="N994" s="1" t="s">
        <v>296</v>
      </c>
      <c r="O994" s="1">
        <v>85118</v>
      </c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T994" s="2"/>
      <c r="AU994" s="2"/>
      <c r="AV994" s="2"/>
      <c r="AW994" s="2"/>
      <c r="AX994" s="2"/>
      <c r="AY994" s="2"/>
      <c r="AZ994" s="2"/>
      <c r="BA994" s="1">
        <f t="shared" si="54"/>
        <v>0</v>
      </c>
      <c r="BB994" s="3"/>
    </row>
    <row r="995" spans="1:55" s="1" customFormat="1" x14ac:dyDescent="0.25">
      <c r="B995" s="2"/>
      <c r="C995" s="2"/>
      <c r="D995" s="2"/>
      <c r="G995" s="1" t="s">
        <v>3158</v>
      </c>
      <c r="H995" s="1" t="s">
        <v>683</v>
      </c>
      <c r="I995" s="1" t="s">
        <v>684</v>
      </c>
      <c r="K995" s="18" t="s">
        <v>685</v>
      </c>
      <c r="P995" s="1" t="s">
        <v>4213</v>
      </c>
      <c r="AA995" s="2"/>
      <c r="AB995" s="3"/>
      <c r="AC995" s="3"/>
      <c r="AD995" s="1" t="s">
        <v>2388</v>
      </c>
      <c r="BA995" s="1">
        <f t="shared" si="54"/>
        <v>0</v>
      </c>
    </row>
    <row r="996" spans="1:55" s="1" customFormat="1" x14ac:dyDescent="0.25">
      <c r="B996" s="2"/>
      <c r="C996" s="2"/>
      <c r="D996" s="2"/>
      <c r="G996" s="1" t="s">
        <v>481</v>
      </c>
      <c r="H996" s="1" t="s">
        <v>4957</v>
      </c>
      <c r="I996" s="1" t="s">
        <v>1178</v>
      </c>
      <c r="J996" s="1" t="s">
        <v>4958</v>
      </c>
      <c r="K996" s="18"/>
      <c r="L996" s="1" t="s">
        <v>4959</v>
      </c>
      <c r="M996" s="1" t="s">
        <v>488</v>
      </c>
      <c r="N996" s="1" t="s">
        <v>296</v>
      </c>
      <c r="O996" s="1">
        <v>85209</v>
      </c>
      <c r="AA996" s="1" t="s">
        <v>4960</v>
      </c>
      <c r="AB996" s="3"/>
      <c r="AC996" s="3"/>
      <c r="BA996" s="1">
        <f t="shared" si="54"/>
        <v>0</v>
      </c>
    </row>
    <row r="997" spans="1:55" s="1" customFormat="1" x14ac:dyDescent="0.25">
      <c r="B997" s="2"/>
      <c r="C997" s="2"/>
      <c r="D997" s="2"/>
      <c r="G997" s="1" t="s">
        <v>3158</v>
      </c>
      <c r="H997" s="1" t="s">
        <v>624</v>
      </c>
      <c r="I997" s="1" t="s">
        <v>2161</v>
      </c>
      <c r="K997" s="18"/>
      <c r="AA997" s="2"/>
      <c r="AB997" s="3"/>
      <c r="AC997" s="3"/>
      <c r="BA997" s="1">
        <f t="shared" si="54"/>
        <v>0</v>
      </c>
    </row>
    <row r="998" spans="1:55" s="1" customFormat="1" x14ac:dyDescent="0.25">
      <c r="A998" s="8"/>
      <c r="B998" s="2"/>
      <c r="C998" s="2"/>
      <c r="D998" s="2"/>
      <c r="E998" s="1" t="s">
        <v>297</v>
      </c>
      <c r="G998" s="1" t="s">
        <v>481</v>
      </c>
      <c r="H998" s="1" t="s">
        <v>1470</v>
      </c>
      <c r="I998" s="1" t="s">
        <v>4642</v>
      </c>
      <c r="K998" s="18"/>
      <c r="AA998" s="2"/>
      <c r="AB998" s="3"/>
      <c r="AC998" s="3"/>
      <c r="AI998" s="1" t="s">
        <v>3158</v>
      </c>
      <c r="BA998" s="1">
        <f t="shared" si="54"/>
        <v>1</v>
      </c>
    </row>
    <row r="999" spans="1:55" s="1" customFormat="1" x14ac:dyDescent="0.25">
      <c r="B999" s="2"/>
      <c r="C999" s="2"/>
      <c r="D999" s="2"/>
      <c r="G999" s="1" t="s">
        <v>481</v>
      </c>
      <c r="H999" s="1" t="s">
        <v>686</v>
      </c>
      <c r="I999" s="1" t="s">
        <v>1302</v>
      </c>
      <c r="J999" s="1" t="s">
        <v>687</v>
      </c>
      <c r="K999" s="18"/>
      <c r="L999" s="1" t="s">
        <v>486</v>
      </c>
      <c r="M999" s="1" t="s">
        <v>486</v>
      </c>
      <c r="N999" s="1" t="s">
        <v>486</v>
      </c>
      <c r="O999" s="1" t="s">
        <v>486</v>
      </c>
      <c r="AA999" s="2"/>
      <c r="AB999" s="3"/>
      <c r="AC999" s="3"/>
      <c r="BA999" s="1">
        <f t="shared" si="54"/>
        <v>0</v>
      </c>
    </row>
    <row r="1000" spans="1:55" s="1" customFormat="1" x14ac:dyDescent="0.25">
      <c r="B1000" s="2"/>
      <c r="C1000" s="2"/>
      <c r="D1000" s="2"/>
      <c r="G1000" s="1" t="s">
        <v>481</v>
      </c>
      <c r="H1000" s="1" t="s">
        <v>686</v>
      </c>
      <c r="I1000" s="1" t="s">
        <v>361</v>
      </c>
      <c r="J1000" s="1" t="s">
        <v>688</v>
      </c>
      <c r="K1000" s="18" t="s">
        <v>3962</v>
      </c>
      <c r="L1000" s="1" t="s">
        <v>3961</v>
      </c>
      <c r="M1000" s="1" t="s">
        <v>488</v>
      </c>
      <c r="N1000" s="1" t="s">
        <v>296</v>
      </c>
      <c r="O1000" s="1">
        <v>85206</v>
      </c>
      <c r="P1000" s="1" t="s">
        <v>4213</v>
      </c>
      <c r="AA1000" s="2"/>
      <c r="AB1000" s="3"/>
      <c r="AC1000" s="3"/>
      <c r="AD1000" s="1" t="s">
        <v>2564</v>
      </c>
      <c r="BA1000" s="1">
        <f t="shared" si="54"/>
        <v>0</v>
      </c>
    </row>
    <row r="1001" spans="1:55" s="1" customFormat="1" x14ac:dyDescent="0.25">
      <c r="A1001" s="8"/>
      <c r="B1001" s="2"/>
      <c r="C1001" s="2"/>
      <c r="D1001" s="2"/>
      <c r="E1001" s="2"/>
      <c r="G1001" s="1" t="s">
        <v>481</v>
      </c>
      <c r="H1001" s="1" t="s">
        <v>686</v>
      </c>
      <c r="I1001" s="1" t="s">
        <v>3624</v>
      </c>
      <c r="K1001" s="18"/>
      <c r="AA1001" s="1" t="s">
        <v>5033</v>
      </c>
      <c r="AB1001" s="3"/>
      <c r="AC1001" s="3"/>
      <c r="AZ1001" s="1" t="s">
        <v>3162</v>
      </c>
      <c r="BA1001" s="1">
        <f t="shared" si="54"/>
        <v>1</v>
      </c>
    </row>
    <row r="1002" spans="1:55" s="1" customFormat="1" x14ac:dyDescent="0.25">
      <c r="B1002" s="2"/>
      <c r="C1002" s="2"/>
      <c r="D1002" s="2"/>
      <c r="G1002" s="1" t="s">
        <v>481</v>
      </c>
      <c r="H1002" s="1" t="s">
        <v>686</v>
      </c>
      <c r="I1002" s="1" t="s">
        <v>3963</v>
      </c>
      <c r="J1002" s="1" t="s">
        <v>2976</v>
      </c>
      <c r="K1002" s="18"/>
      <c r="L1002" s="1" t="s">
        <v>2977</v>
      </c>
      <c r="M1002" s="1" t="s">
        <v>488</v>
      </c>
      <c r="N1002" s="1" t="s">
        <v>296</v>
      </c>
      <c r="O1002" s="1">
        <v>85206</v>
      </c>
      <c r="Y1002" s="1" t="s">
        <v>3189</v>
      </c>
      <c r="AA1002" s="2"/>
      <c r="AB1002" s="3"/>
      <c r="AC1002" s="3"/>
      <c r="BA1002" s="1">
        <f t="shared" si="54"/>
        <v>0</v>
      </c>
    </row>
    <row r="1003" spans="1:55" s="1" customFormat="1" x14ac:dyDescent="0.25">
      <c r="A1003" s="8"/>
      <c r="B1003" s="2"/>
      <c r="C1003" s="2"/>
      <c r="D1003" s="2"/>
      <c r="E1003" s="2"/>
      <c r="G1003" s="1" t="s">
        <v>481</v>
      </c>
      <c r="H1003" s="1" t="s">
        <v>686</v>
      </c>
      <c r="I1003" s="1" t="s">
        <v>1380</v>
      </c>
      <c r="K1003" s="18"/>
      <c r="AA1003" s="2"/>
      <c r="AB1003" s="3"/>
      <c r="AC1003" s="3"/>
      <c r="AR1003" s="1" t="s">
        <v>3162</v>
      </c>
      <c r="BA1003" s="1">
        <f t="shared" si="54"/>
        <v>1</v>
      </c>
    </row>
    <row r="1004" spans="1:55" s="1" customFormat="1" x14ac:dyDescent="0.25">
      <c r="B1004" s="2"/>
      <c r="C1004" s="2"/>
      <c r="D1004" s="2"/>
      <c r="G1004" s="1" t="s">
        <v>481</v>
      </c>
      <c r="H1004" s="1" t="s">
        <v>686</v>
      </c>
      <c r="I1004" s="1" t="s">
        <v>3964</v>
      </c>
      <c r="K1004" s="18" t="s">
        <v>3965</v>
      </c>
      <c r="P1004" s="1" t="s">
        <v>4213</v>
      </c>
      <c r="Q1004" s="1" t="s">
        <v>2562</v>
      </c>
      <c r="AA1004" s="2"/>
      <c r="AB1004" s="3"/>
      <c r="AC1004" s="3"/>
      <c r="AD1004" s="1" t="s">
        <v>2388</v>
      </c>
      <c r="BA1004" s="1">
        <f t="shared" si="54"/>
        <v>0</v>
      </c>
    </row>
    <row r="1005" spans="1:55" s="1" customFormat="1" x14ac:dyDescent="0.25">
      <c r="A1005" s="8"/>
      <c r="B1005" s="2"/>
      <c r="C1005" s="2"/>
      <c r="D1005" s="2"/>
      <c r="E1005" s="2"/>
      <c r="G1005" s="1" t="s">
        <v>3158</v>
      </c>
      <c r="H1005" s="1" t="s">
        <v>686</v>
      </c>
      <c r="I1005" s="1" t="s">
        <v>5033</v>
      </c>
      <c r="K1005" s="18"/>
      <c r="AA1005" s="1" t="s">
        <v>3624</v>
      </c>
      <c r="AB1005" s="3"/>
      <c r="AC1005" s="3"/>
      <c r="AZ1005" s="1" t="s">
        <v>3162</v>
      </c>
      <c r="BA1005" s="1">
        <f t="shared" si="54"/>
        <v>1</v>
      </c>
    </row>
    <row r="1006" spans="1:55" s="1" customFormat="1" x14ac:dyDescent="0.25">
      <c r="B1006" s="2"/>
      <c r="C1006" s="2"/>
      <c r="D1006" s="2"/>
      <c r="G1006" s="1" t="s">
        <v>481</v>
      </c>
      <c r="H1006" s="1" t="s">
        <v>686</v>
      </c>
      <c r="I1006" s="1" t="s">
        <v>4151</v>
      </c>
      <c r="J1006" s="1" t="s">
        <v>3966</v>
      </c>
      <c r="K1006" s="18"/>
      <c r="L1006" s="1" t="s">
        <v>3968</v>
      </c>
      <c r="M1006" s="1" t="s">
        <v>488</v>
      </c>
      <c r="N1006" s="1" t="s">
        <v>296</v>
      </c>
      <c r="O1006" s="1">
        <v>85205</v>
      </c>
      <c r="AA1006" s="2"/>
      <c r="AB1006" s="3"/>
      <c r="AC1006" s="3"/>
      <c r="BA1006" s="1">
        <f t="shared" si="54"/>
        <v>0</v>
      </c>
    </row>
    <row r="1007" spans="1:55" s="1" customFormat="1" x14ac:dyDescent="0.25">
      <c r="B1007" s="2"/>
      <c r="C1007" s="2"/>
      <c r="D1007" s="2"/>
      <c r="E1007" s="2"/>
      <c r="G1007" s="1" t="s">
        <v>481</v>
      </c>
      <c r="H1007" s="1" t="s">
        <v>3675</v>
      </c>
      <c r="I1007" s="1" t="s">
        <v>116</v>
      </c>
      <c r="J1007" s="1" t="s">
        <v>5176</v>
      </c>
      <c r="K1007" s="18"/>
      <c r="AA1007" s="2"/>
      <c r="AB1007" s="3"/>
      <c r="AC1007" s="3"/>
      <c r="BA1007" s="1">
        <f t="shared" si="54"/>
        <v>0</v>
      </c>
    </row>
    <row r="1008" spans="1:55" s="1" customFormat="1" x14ac:dyDescent="0.25">
      <c r="B1008" s="2"/>
      <c r="C1008" s="2"/>
      <c r="D1008" s="2"/>
      <c r="E1008" s="2"/>
      <c r="F1008" s="1" t="s">
        <v>3161</v>
      </c>
      <c r="G1008" s="1" t="s">
        <v>3158</v>
      </c>
      <c r="H1008" s="1" t="s">
        <v>3675</v>
      </c>
      <c r="I1008" s="1" t="s">
        <v>3676</v>
      </c>
      <c r="J1008" s="1" t="s">
        <v>3677</v>
      </c>
      <c r="K1008" s="18" t="s">
        <v>3679</v>
      </c>
      <c r="L1008" s="1" t="s">
        <v>3678</v>
      </c>
      <c r="M1008" s="1" t="s">
        <v>488</v>
      </c>
      <c r="N1008" s="1" t="s">
        <v>296</v>
      </c>
      <c r="O1008" s="1">
        <v>85209</v>
      </c>
      <c r="P1008" s="1" t="s">
        <v>4213</v>
      </c>
      <c r="Z1008" s="1" t="s">
        <v>1667</v>
      </c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1">
        <f t="shared" si="54"/>
        <v>0</v>
      </c>
      <c r="BB1008" s="3"/>
      <c r="BC1008" s="1" t="s">
        <v>2388</v>
      </c>
    </row>
    <row r="1009" spans="1:57" s="1" customFormat="1" x14ac:dyDescent="0.25">
      <c r="A1009" s="8"/>
      <c r="B1009" s="2"/>
      <c r="C1009" s="2"/>
      <c r="D1009" s="2"/>
      <c r="F1009" s="1" t="s">
        <v>3161</v>
      </c>
      <c r="G1009" s="1" t="s">
        <v>481</v>
      </c>
      <c r="H1009" s="1" t="s">
        <v>3213</v>
      </c>
      <c r="I1009" s="1" t="s">
        <v>3011</v>
      </c>
      <c r="J1009" s="1" t="s">
        <v>3969</v>
      </c>
      <c r="K1009" s="18" t="s">
        <v>3971</v>
      </c>
      <c r="L1009" s="1" t="s">
        <v>3970</v>
      </c>
      <c r="M1009" s="1" t="s">
        <v>488</v>
      </c>
      <c r="N1009" s="1" t="s">
        <v>296</v>
      </c>
      <c r="O1009" s="1">
        <v>85207</v>
      </c>
      <c r="P1009" s="1" t="s">
        <v>4213</v>
      </c>
      <c r="Y1009" s="1" t="s">
        <v>3196</v>
      </c>
      <c r="Z1009" s="1" t="s">
        <v>3161</v>
      </c>
      <c r="AA1009" s="2" t="s">
        <v>2012</v>
      </c>
      <c r="AB1009" s="3" t="s">
        <v>3161</v>
      </c>
      <c r="AC1009" s="3"/>
      <c r="AD1009" s="1" t="s">
        <v>2564</v>
      </c>
      <c r="AO1009" s="1" t="s">
        <v>3162</v>
      </c>
      <c r="BA1009" s="1">
        <f t="shared" si="54"/>
        <v>1</v>
      </c>
    </row>
    <row r="1010" spans="1:57" s="1" customFormat="1" x14ac:dyDescent="0.25">
      <c r="A1010" s="8"/>
      <c r="B1010" s="2"/>
      <c r="C1010" s="2"/>
      <c r="D1010" s="2"/>
      <c r="G1010" s="1" t="s">
        <v>3158</v>
      </c>
      <c r="H1010" s="1" t="s">
        <v>3213</v>
      </c>
      <c r="I1010" s="1" t="s">
        <v>3159</v>
      </c>
      <c r="K1010" s="18"/>
      <c r="AA1010" s="2"/>
      <c r="AB1010" s="3"/>
      <c r="AC1010" s="3"/>
      <c r="AE1010" s="1" t="s">
        <v>3162</v>
      </c>
      <c r="AI1010" s="1" t="s">
        <v>3162</v>
      </c>
      <c r="BA1010" s="1">
        <f t="shared" si="54"/>
        <v>2</v>
      </c>
    </row>
    <row r="1011" spans="1:57" s="1" customFormat="1" x14ac:dyDescent="0.25">
      <c r="A1011" s="8"/>
      <c r="B1011" s="2"/>
      <c r="C1011" s="2"/>
      <c r="D1011" s="2"/>
      <c r="G1011" s="1" t="s">
        <v>481</v>
      </c>
      <c r="H1011" s="1" t="s">
        <v>3213</v>
      </c>
      <c r="I1011" s="1" t="s">
        <v>299</v>
      </c>
      <c r="K1011" s="18"/>
      <c r="AA1011" s="2"/>
      <c r="AB1011" s="3"/>
      <c r="AC1011" s="3"/>
      <c r="AT1011" s="1" t="s">
        <v>3162</v>
      </c>
      <c r="BA1011" s="1">
        <f t="shared" si="54"/>
        <v>1</v>
      </c>
    </row>
    <row r="1012" spans="1:57" s="1" customFormat="1" x14ac:dyDescent="0.25">
      <c r="B1012" s="2"/>
      <c r="C1012" s="2"/>
      <c r="D1012" s="2"/>
      <c r="G1012" s="1" t="s">
        <v>3158</v>
      </c>
      <c r="H1012" s="1" t="s">
        <v>3213</v>
      </c>
      <c r="I1012" s="1" t="s">
        <v>1536</v>
      </c>
      <c r="K1012" s="18"/>
      <c r="AA1012" s="2"/>
      <c r="AB1012" s="3" t="s">
        <v>3161</v>
      </c>
      <c r="AC1012" s="3"/>
      <c r="BA1012" s="1">
        <f t="shared" si="54"/>
        <v>0</v>
      </c>
    </row>
    <row r="1013" spans="1:57" s="1" customFormat="1" x14ac:dyDescent="0.25">
      <c r="B1013" s="2"/>
      <c r="C1013" s="2"/>
      <c r="D1013" s="2"/>
      <c r="G1013" s="1" t="s">
        <v>481</v>
      </c>
      <c r="H1013" s="1" t="s">
        <v>3213</v>
      </c>
      <c r="I1013" s="1" t="s">
        <v>3081</v>
      </c>
      <c r="J1013" s="1" t="s">
        <v>3976</v>
      </c>
      <c r="K1013" s="18" t="s">
        <v>3977</v>
      </c>
      <c r="L1013" s="1" t="s">
        <v>4296</v>
      </c>
      <c r="M1013" s="1" t="s">
        <v>488</v>
      </c>
      <c r="N1013" s="1" t="s">
        <v>296</v>
      </c>
      <c r="O1013" s="1">
        <v>85208</v>
      </c>
      <c r="P1013" s="1" t="s">
        <v>4213</v>
      </c>
      <c r="Q1013" s="1" t="s">
        <v>4712</v>
      </c>
      <c r="Y1013" s="1" t="s">
        <v>3196</v>
      </c>
      <c r="Z1013" s="1" t="s">
        <v>3161</v>
      </c>
      <c r="AA1013" s="2" t="s">
        <v>3978</v>
      </c>
      <c r="AB1013" s="3"/>
      <c r="AC1013" s="3"/>
      <c r="BA1013" s="1">
        <f t="shared" si="54"/>
        <v>0</v>
      </c>
      <c r="BD1013" s="1" t="s">
        <v>4712</v>
      </c>
    </row>
    <row r="1014" spans="1:57" s="1" customFormat="1" x14ac:dyDescent="0.25">
      <c r="B1014" s="2"/>
      <c r="C1014" s="2"/>
      <c r="D1014" s="2"/>
      <c r="G1014" s="1" t="s">
        <v>3158</v>
      </c>
      <c r="H1014" s="1" t="s">
        <v>3213</v>
      </c>
      <c r="I1014" s="1" t="s">
        <v>3979</v>
      </c>
      <c r="K1014" s="5" t="s">
        <v>2648</v>
      </c>
      <c r="P1014" s="1" t="s">
        <v>4213</v>
      </c>
      <c r="Q1014" s="1" t="s">
        <v>4712</v>
      </c>
      <c r="AA1014" s="2"/>
      <c r="AB1014" s="3"/>
      <c r="AC1014" s="3"/>
      <c r="BA1014" s="1">
        <f t="shared" si="54"/>
        <v>0</v>
      </c>
    </row>
    <row r="1015" spans="1:57" s="1" customFormat="1" x14ac:dyDescent="0.25">
      <c r="B1015" s="2"/>
      <c r="C1015" s="2"/>
      <c r="D1015" s="2"/>
      <c r="G1015" s="1" t="s">
        <v>481</v>
      </c>
      <c r="H1015" s="1" t="s">
        <v>1458</v>
      </c>
      <c r="I1015" s="1" t="s">
        <v>1344</v>
      </c>
      <c r="K1015" s="18"/>
      <c r="AA1015" s="2"/>
      <c r="AB1015" s="3"/>
      <c r="AC1015" s="3"/>
      <c r="AH1015" s="1" t="s">
        <v>3162</v>
      </c>
      <c r="AI1015" s="1" t="s">
        <v>3162</v>
      </c>
      <c r="BA1015" s="1">
        <f t="shared" si="54"/>
        <v>2</v>
      </c>
    </row>
    <row r="1016" spans="1:57" s="1" customFormat="1" x14ac:dyDescent="0.25">
      <c r="B1016" s="2"/>
      <c r="C1016" s="2"/>
      <c r="D1016" s="2"/>
      <c r="G1016" s="1" t="s">
        <v>3158</v>
      </c>
      <c r="H1016" s="1" t="s">
        <v>3982</v>
      </c>
      <c r="I1016" s="1" t="s">
        <v>2161</v>
      </c>
      <c r="J1016" s="1" t="s">
        <v>3983</v>
      </c>
      <c r="K1016" s="18" t="s">
        <v>3988</v>
      </c>
      <c r="L1016" s="1" t="s">
        <v>3984</v>
      </c>
      <c r="M1016" s="1" t="s">
        <v>3192</v>
      </c>
      <c r="N1016" s="1" t="s">
        <v>296</v>
      </c>
      <c r="O1016" s="1">
        <v>85218</v>
      </c>
      <c r="P1016" s="1" t="s">
        <v>4213</v>
      </c>
      <c r="AA1016" s="2"/>
      <c r="AB1016" s="3"/>
      <c r="AC1016" s="3"/>
      <c r="AD1016" s="1" t="s">
        <v>2564</v>
      </c>
      <c r="BA1016" s="1">
        <f t="shared" si="54"/>
        <v>0</v>
      </c>
    </row>
    <row r="1017" spans="1:57" s="1" customFormat="1" x14ac:dyDescent="0.25">
      <c r="B1017" s="2"/>
      <c r="C1017" s="2"/>
      <c r="D1017" s="2"/>
      <c r="G1017" s="1" t="s">
        <v>3158</v>
      </c>
      <c r="H1017" s="1" t="s">
        <v>2009</v>
      </c>
      <c r="I1017" s="1" t="s">
        <v>563</v>
      </c>
      <c r="K1017" s="18"/>
      <c r="AA1017" s="2"/>
      <c r="AB1017" s="3"/>
      <c r="AC1017" s="3"/>
      <c r="AN1017" s="1" t="s">
        <v>3162</v>
      </c>
      <c r="AO1017" s="1" t="s">
        <v>3162</v>
      </c>
      <c r="BA1017" s="1">
        <f t="shared" si="54"/>
        <v>2</v>
      </c>
    </row>
    <row r="1018" spans="1:57" s="1" customFormat="1" x14ac:dyDescent="0.25">
      <c r="B1018" s="2"/>
      <c r="C1018" s="2"/>
      <c r="D1018" s="2"/>
      <c r="G1018" s="1" t="s">
        <v>3158</v>
      </c>
      <c r="H1018" s="1" t="s">
        <v>3989</v>
      </c>
      <c r="I1018" s="1" t="s">
        <v>2124</v>
      </c>
      <c r="K1018" s="18" t="s">
        <v>3990</v>
      </c>
      <c r="P1018" s="1" t="s">
        <v>4213</v>
      </c>
      <c r="AA1018" s="2"/>
      <c r="AB1018" s="3"/>
      <c r="AC1018" s="3"/>
      <c r="AD1018" s="1" t="s">
        <v>2564</v>
      </c>
      <c r="BA1018" s="1">
        <f t="shared" si="54"/>
        <v>0</v>
      </c>
    </row>
    <row r="1019" spans="1:57" s="1" customFormat="1" x14ac:dyDescent="0.25">
      <c r="B1019" s="2"/>
      <c r="C1019" s="2"/>
      <c r="D1019" s="2"/>
      <c r="G1019" s="1" t="s">
        <v>4682</v>
      </c>
      <c r="H1019" s="1" t="s">
        <v>88</v>
      </c>
      <c r="I1019" s="1" t="s">
        <v>299</v>
      </c>
      <c r="J1019" s="1" t="s">
        <v>89</v>
      </c>
      <c r="K1019" s="4" t="s">
        <v>90</v>
      </c>
      <c r="L1019" s="1" t="s">
        <v>2246</v>
      </c>
      <c r="M1019" s="1" t="s">
        <v>650</v>
      </c>
      <c r="N1019" s="1" t="s">
        <v>296</v>
      </c>
      <c r="O1019" s="1">
        <v>85225</v>
      </c>
      <c r="AA1019" s="2"/>
      <c r="AB1019" s="3"/>
      <c r="AC1019" s="3"/>
      <c r="AG1019" s="1" t="s">
        <v>481</v>
      </c>
      <c r="AI1019" s="1" t="s">
        <v>481</v>
      </c>
      <c r="AK1019" s="1" t="s">
        <v>481</v>
      </c>
      <c r="AM1019" s="1" t="s">
        <v>3158</v>
      </c>
      <c r="AQ1019" s="1" t="s">
        <v>481</v>
      </c>
      <c r="AR1019" s="1" t="s">
        <v>481</v>
      </c>
      <c r="AT1019" s="1" t="s">
        <v>481</v>
      </c>
      <c r="AU1019" s="1" t="s">
        <v>481</v>
      </c>
      <c r="AW1019" s="1" t="s">
        <v>481</v>
      </c>
      <c r="AX1019" s="1" t="s">
        <v>481</v>
      </c>
      <c r="AZ1019" s="1" t="s">
        <v>481</v>
      </c>
      <c r="BA1019" s="1">
        <f t="shared" si="54"/>
        <v>11</v>
      </c>
    </row>
    <row r="1020" spans="1:57" s="1" customFormat="1" x14ac:dyDescent="0.25">
      <c r="B1020" s="2"/>
      <c r="C1020" s="2"/>
      <c r="D1020" s="2"/>
      <c r="F1020" s="1" t="s">
        <v>3161</v>
      </c>
      <c r="G1020" s="1" t="s">
        <v>3158</v>
      </c>
      <c r="H1020" s="1" t="s">
        <v>3991</v>
      </c>
      <c r="I1020" s="1" t="s">
        <v>3992</v>
      </c>
      <c r="J1020" s="1" t="s">
        <v>3993</v>
      </c>
      <c r="K1020" s="18" t="s">
        <v>3996</v>
      </c>
      <c r="L1020" s="1" t="s">
        <v>3994</v>
      </c>
      <c r="M1020" s="1" t="s">
        <v>3995</v>
      </c>
      <c r="N1020" s="1" t="s">
        <v>296</v>
      </c>
      <c r="O1020" s="1">
        <v>85268</v>
      </c>
      <c r="P1020" s="1" t="s">
        <v>4213</v>
      </c>
      <c r="AA1020" s="2"/>
      <c r="AB1020" s="3"/>
      <c r="AC1020" s="3"/>
      <c r="AD1020" s="1" t="s">
        <v>2388</v>
      </c>
      <c r="BA1020" s="1">
        <f t="shared" si="54"/>
        <v>0</v>
      </c>
    </row>
    <row r="1021" spans="1:57" s="1" customFormat="1" x14ac:dyDescent="0.25">
      <c r="A1021" s="8"/>
      <c r="B1021" s="2"/>
      <c r="C1021" s="2"/>
      <c r="D1021" s="2"/>
      <c r="E1021" s="2"/>
      <c r="G1021" s="1" t="s">
        <v>3158</v>
      </c>
      <c r="H1021" s="1" t="s">
        <v>2044</v>
      </c>
      <c r="I1021" s="1" t="s">
        <v>2042</v>
      </c>
      <c r="K1021" s="18"/>
      <c r="AA1021" s="2"/>
      <c r="AB1021" s="3"/>
      <c r="AC1021" s="3"/>
      <c r="AQ1021" s="1" t="s">
        <v>3162</v>
      </c>
      <c r="BA1021" s="1">
        <f t="shared" si="54"/>
        <v>1</v>
      </c>
    </row>
    <row r="1022" spans="1:57" s="1" customFormat="1" x14ac:dyDescent="0.25">
      <c r="B1022" s="2"/>
      <c r="C1022" s="2"/>
      <c r="D1022" s="2"/>
      <c r="G1022" s="1" t="s">
        <v>3158</v>
      </c>
      <c r="H1022" s="1" t="s">
        <v>4570</v>
      </c>
      <c r="I1022" s="1" t="s">
        <v>4000</v>
      </c>
      <c r="J1022" s="1" t="s">
        <v>4571</v>
      </c>
      <c r="K1022" s="18" t="s">
        <v>304</v>
      </c>
      <c r="L1022" s="1" t="s">
        <v>303</v>
      </c>
      <c r="M1022" s="1" t="s">
        <v>5031</v>
      </c>
      <c r="N1022" s="1" t="s">
        <v>296</v>
      </c>
      <c r="O1022" s="1">
        <v>85120</v>
      </c>
      <c r="P1022" s="1" t="s">
        <v>4213</v>
      </c>
      <c r="AA1022" s="2"/>
      <c r="AB1022" s="3"/>
      <c r="AC1022" s="3"/>
      <c r="AD1022" s="1" t="s">
        <v>2388</v>
      </c>
      <c r="BA1022" s="1">
        <f t="shared" si="54"/>
        <v>0</v>
      </c>
    </row>
    <row r="1023" spans="1:57" s="1" customFormat="1" x14ac:dyDescent="0.25">
      <c r="B1023" s="2"/>
      <c r="C1023" s="2"/>
      <c r="D1023" s="2"/>
      <c r="F1023" s="1" t="s">
        <v>3161</v>
      </c>
      <c r="G1023" s="1" t="s">
        <v>3158</v>
      </c>
      <c r="H1023" s="1" t="s">
        <v>154</v>
      </c>
      <c r="I1023" s="1" t="s">
        <v>3711</v>
      </c>
      <c r="J1023" s="1" t="s">
        <v>3712</v>
      </c>
      <c r="K1023" s="18" t="s">
        <v>3713</v>
      </c>
      <c r="L1023" s="1" t="s">
        <v>532</v>
      </c>
      <c r="M1023" s="1" t="s">
        <v>3542</v>
      </c>
      <c r="N1023" s="1" t="s">
        <v>296</v>
      </c>
      <c r="O1023" s="1">
        <v>85138</v>
      </c>
      <c r="P1023" s="1" t="s">
        <v>4213</v>
      </c>
      <c r="AA1023" s="2"/>
      <c r="AB1023" s="3"/>
      <c r="AC1023" s="3"/>
      <c r="AD1023" s="1" t="s">
        <v>2388</v>
      </c>
      <c r="BA1023" s="1">
        <f t="shared" si="54"/>
        <v>0</v>
      </c>
    </row>
    <row r="1024" spans="1:57" s="1" customFormat="1" x14ac:dyDescent="0.25">
      <c r="B1024" s="2"/>
      <c r="C1024" s="2"/>
      <c r="D1024" s="2"/>
      <c r="G1024" s="1" t="s">
        <v>481</v>
      </c>
      <c r="H1024" s="1" t="s">
        <v>1729</v>
      </c>
      <c r="I1024" s="1" t="s">
        <v>1730</v>
      </c>
      <c r="K1024" s="18"/>
      <c r="AA1024" s="2"/>
      <c r="AB1024" s="3"/>
      <c r="AC1024" s="3"/>
      <c r="BA1024" s="1">
        <f t="shared" si="54"/>
        <v>0</v>
      </c>
      <c r="BD1024" s="1" t="s">
        <v>4712</v>
      </c>
      <c r="BE1024" s="1" t="s">
        <v>4712</v>
      </c>
    </row>
    <row r="1025" spans="1:53" s="1" customFormat="1" x14ac:dyDescent="0.25">
      <c r="B1025" s="2"/>
      <c r="C1025" s="2"/>
      <c r="D1025" s="2"/>
      <c r="G1025" s="1" t="s">
        <v>481</v>
      </c>
      <c r="H1025" s="1" t="s">
        <v>1731</v>
      </c>
      <c r="I1025" s="1" t="s">
        <v>1732</v>
      </c>
      <c r="J1025" s="1" t="s">
        <v>1733</v>
      </c>
      <c r="K1025" s="18"/>
      <c r="L1025" s="1" t="s">
        <v>1734</v>
      </c>
      <c r="M1025" s="1" t="s">
        <v>1735</v>
      </c>
      <c r="N1025" s="1" t="s">
        <v>296</v>
      </c>
      <c r="Y1025" s="1" t="s">
        <v>3196</v>
      </c>
      <c r="Z1025" s="1" t="s">
        <v>3189</v>
      </c>
      <c r="AA1025" s="2"/>
      <c r="AB1025" s="3" t="s">
        <v>3161</v>
      </c>
      <c r="AC1025" s="3"/>
      <c r="BA1025" s="1">
        <f t="shared" si="54"/>
        <v>0</v>
      </c>
    </row>
    <row r="1026" spans="1:53" s="1" customFormat="1" x14ac:dyDescent="0.25">
      <c r="B1026" s="2"/>
      <c r="C1026" s="2"/>
      <c r="D1026" s="2"/>
      <c r="G1026" s="1" t="s">
        <v>3158</v>
      </c>
      <c r="H1026" s="1" t="s">
        <v>1374</v>
      </c>
      <c r="I1026" s="1" t="s">
        <v>4297</v>
      </c>
      <c r="K1026" s="18"/>
      <c r="AA1026" s="2"/>
      <c r="AB1026" s="3"/>
      <c r="AC1026" s="3"/>
      <c r="AR1026" s="1" t="s">
        <v>3162</v>
      </c>
      <c r="BA1026" s="1">
        <f t="shared" si="54"/>
        <v>1</v>
      </c>
    </row>
    <row r="1027" spans="1:53" s="1" customFormat="1" x14ac:dyDescent="0.25">
      <c r="B1027" s="2"/>
      <c r="C1027" s="2"/>
      <c r="D1027" s="2"/>
      <c r="G1027" s="1" t="s">
        <v>481</v>
      </c>
      <c r="H1027" s="1" t="s">
        <v>4462</v>
      </c>
      <c r="I1027" s="1" t="s">
        <v>4899</v>
      </c>
      <c r="K1027" s="18"/>
      <c r="AA1027" s="2" t="s">
        <v>3064</v>
      </c>
      <c r="AB1027" s="3"/>
      <c r="AC1027" s="3"/>
      <c r="BA1027" s="1">
        <f t="shared" si="54"/>
        <v>0</v>
      </c>
    </row>
    <row r="1028" spans="1:53" s="1" customFormat="1" x14ac:dyDescent="0.25">
      <c r="B1028" s="2"/>
      <c r="C1028" s="2"/>
      <c r="D1028" s="2"/>
      <c r="G1028" s="1" t="s">
        <v>3158</v>
      </c>
      <c r="H1028" s="1" t="s">
        <v>1739</v>
      </c>
      <c r="I1028" s="1" t="s">
        <v>1740</v>
      </c>
      <c r="J1028" s="1" t="s">
        <v>1741</v>
      </c>
      <c r="K1028" s="18"/>
      <c r="L1028" s="1" t="s">
        <v>1742</v>
      </c>
      <c r="M1028" s="1" t="s">
        <v>3192</v>
      </c>
      <c r="N1028" s="1" t="s">
        <v>296</v>
      </c>
      <c r="O1028" s="1">
        <v>85118</v>
      </c>
      <c r="Y1028" s="2"/>
      <c r="Z1028" s="3"/>
      <c r="BA1028" s="1">
        <f t="shared" si="54"/>
        <v>0</v>
      </c>
    </row>
    <row r="1029" spans="1:53" s="1" customFormat="1" x14ac:dyDescent="0.25">
      <c r="B1029" s="2"/>
      <c r="C1029" s="2"/>
      <c r="D1029" s="2"/>
      <c r="G1029" s="1" t="s">
        <v>481</v>
      </c>
      <c r="H1029" s="1" t="s">
        <v>1739</v>
      </c>
      <c r="I1029" s="1" t="s">
        <v>1743</v>
      </c>
      <c r="J1029" s="1" t="s">
        <v>1741</v>
      </c>
      <c r="K1029" s="18"/>
      <c r="L1029" s="1" t="s">
        <v>1742</v>
      </c>
      <c r="M1029" s="1" t="s">
        <v>3192</v>
      </c>
      <c r="N1029" s="1" t="s">
        <v>296</v>
      </c>
      <c r="O1029" s="1">
        <v>85118</v>
      </c>
      <c r="Y1029" s="2"/>
      <c r="Z1029" s="3"/>
      <c r="BA1029" s="1">
        <f t="shared" si="54"/>
        <v>0</v>
      </c>
    </row>
    <row r="1030" spans="1:53" s="1" customFormat="1" x14ac:dyDescent="0.25">
      <c r="B1030" s="2"/>
      <c r="C1030" s="2"/>
      <c r="D1030" s="2"/>
      <c r="G1030" s="1" t="s">
        <v>481</v>
      </c>
      <c r="H1030" s="1" t="s">
        <v>4553</v>
      </c>
      <c r="I1030" s="1" t="s">
        <v>1726</v>
      </c>
      <c r="K1030" s="18"/>
      <c r="AA1030" s="1" t="s">
        <v>4552</v>
      </c>
      <c r="AB1030" s="3"/>
      <c r="AC1030" s="3"/>
      <c r="BA1030" s="1">
        <f t="shared" si="54"/>
        <v>0</v>
      </c>
    </row>
    <row r="1031" spans="1:53" s="1" customFormat="1" x14ac:dyDescent="0.25">
      <c r="B1031" s="2"/>
      <c r="C1031" s="2"/>
      <c r="D1031" s="2"/>
      <c r="G1031" s="1" t="s">
        <v>481</v>
      </c>
      <c r="H1031" s="1" t="s">
        <v>1744</v>
      </c>
      <c r="I1031" s="1" t="s">
        <v>3082</v>
      </c>
      <c r="J1031" s="1" t="s">
        <v>1745</v>
      </c>
      <c r="K1031" s="18" t="s">
        <v>3266</v>
      </c>
      <c r="L1031" s="1" t="s">
        <v>1746</v>
      </c>
      <c r="M1031" s="1" t="s">
        <v>488</v>
      </c>
      <c r="N1031" s="1" t="s">
        <v>296</v>
      </c>
      <c r="O1031" s="1">
        <v>85208</v>
      </c>
      <c r="P1031" s="1" t="s">
        <v>4213</v>
      </c>
      <c r="AA1031" s="2"/>
      <c r="AB1031" s="3"/>
      <c r="AC1031" s="3"/>
      <c r="AD1031" s="1" t="s">
        <v>2388</v>
      </c>
      <c r="BA1031" s="1">
        <f t="shared" si="54"/>
        <v>0</v>
      </c>
    </row>
    <row r="1032" spans="1:53" s="1" customFormat="1" x14ac:dyDescent="0.25">
      <c r="B1032" s="2"/>
      <c r="C1032" s="2"/>
      <c r="D1032" s="2"/>
      <c r="G1032" s="1" t="s">
        <v>481</v>
      </c>
      <c r="H1032" s="1" t="s">
        <v>1679</v>
      </c>
      <c r="I1032" s="1" t="s">
        <v>649</v>
      </c>
      <c r="K1032" s="18"/>
      <c r="AA1032" s="2"/>
      <c r="AB1032" s="3"/>
      <c r="AC1032" s="3"/>
      <c r="AU1032" s="1" t="s">
        <v>3162</v>
      </c>
      <c r="BA1032" s="1">
        <f t="shared" si="54"/>
        <v>1</v>
      </c>
    </row>
    <row r="1033" spans="1:53" s="1" customFormat="1" x14ac:dyDescent="0.25">
      <c r="B1033" s="2"/>
      <c r="C1033" s="2"/>
      <c r="D1033" s="2"/>
      <c r="G1033" s="1" t="s">
        <v>3158</v>
      </c>
      <c r="H1033" s="1" t="s">
        <v>4989</v>
      </c>
      <c r="I1033" s="1" t="s">
        <v>1055</v>
      </c>
      <c r="K1033" s="18" t="s">
        <v>3142</v>
      </c>
      <c r="P1033" s="1" t="s">
        <v>4213</v>
      </c>
      <c r="Y1033" s="2"/>
      <c r="Z1033" s="3"/>
      <c r="BA1033" s="1">
        <f t="shared" si="54"/>
        <v>0</v>
      </c>
    </row>
    <row r="1034" spans="1:53" s="1" customFormat="1" x14ac:dyDescent="0.25">
      <c r="B1034" s="2"/>
      <c r="C1034" s="2"/>
      <c r="D1034" s="2"/>
      <c r="G1034" s="1" t="s">
        <v>481</v>
      </c>
      <c r="H1034" s="1" t="s">
        <v>3754</v>
      </c>
      <c r="I1034" s="1" t="s">
        <v>3755</v>
      </c>
      <c r="J1034" s="1" t="s">
        <v>3756</v>
      </c>
      <c r="K1034" s="18" t="s">
        <v>486</v>
      </c>
      <c r="L1034" s="1" t="s">
        <v>3757</v>
      </c>
      <c r="M1034" s="1" t="s">
        <v>488</v>
      </c>
      <c r="N1034" s="1" t="s">
        <v>296</v>
      </c>
      <c r="O1034" s="1">
        <v>85213</v>
      </c>
      <c r="Y1034" s="2"/>
      <c r="Z1034" s="3" t="s">
        <v>3161</v>
      </c>
      <c r="BA1034" s="1">
        <f t="shared" si="54"/>
        <v>0</v>
      </c>
    </row>
    <row r="1035" spans="1:53" s="1" customFormat="1" x14ac:dyDescent="0.25">
      <c r="A1035" s="8"/>
      <c r="B1035" s="2"/>
      <c r="C1035" s="2"/>
      <c r="D1035" s="2"/>
      <c r="E1035" s="1" t="s">
        <v>4712</v>
      </c>
      <c r="G1035" s="1" t="s">
        <v>3158</v>
      </c>
      <c r="H1035" s="1" t="s">
        <v>4786</v>
      </c>
      <c r="I1035" s="1" t="s">
        <v>1590</v>
      </c>
      <c r="J1035" s="1" t="s">
        <v>3585</v>
      </c>
      <c r="K1035" s="18"/>
      <c r="L1035" s="1" t="s">
        <v>3586</v>
      </c>
      <c r="M1035" s="1" t="s">
        <v>3587</v>
      </c>
      <c r="N1035" s="1" t="s">
        <v>1936</v>
      </c>
      <c r="O1035" s="1">
        <v>56171</v>
      </c>
      <c r="Y1035" s="2"/>
      <c r="Z1035" s="3"/>
      <c r="AP1035" s="1" t="s">
        <v>3162</v>
      </c>
      <c r="AQ1035" s="1" t="s">
        <v>3158</v>
      </c>
      <c r="AR1035" s="1" t="s">
        <v>3158</v>
      </c>
      <c r="BA1035" s="1">
        <f t="shared" si="54"/>
        <v>3</v>
      </c>
    </row>
    <row r="1036" spans="1:53" s="1" customFormat="1" x14ac:dyDescent="0.25">
      <c r="B1036" s="2"/>
      <c r="C1036" s="2"/>
      <c r="D1036" s="2"/>
      <c r="G1036" s="1" t="s">
        <v>481</v>
      </c>
      <c r="H1036" s="1" t="s">
        <v>835</v>
      </c>
      <c r="I1036" s="1" t="s">
        <v>4560</v>
      </c>
      <c r="K1036" s="18"/>
      <c r="AA1036" s="1" t="s">
        <v>3393</v>
      </c>
      <c r="AB1036" s="3"/>
      <c r="AC1036" s="3"/>
      <c r="BA1036" s="1">
        <f t="shared" si="54"/>
        <v>0</v>
      </c>
    </row>
    <row r="1037" spans="1:53" s="1" customFormat="1" x14ac:dyDescent="0.25">
      <c r="B1037" s="2"/>
      <c r="C1037" s="2"/>
      <c r="D1037" s="2"/>
      <c r="F1037" s="1" t="s">
        <v>3161</v>
      </c>
      <c r="G1037" s="1" t="s">
        <v>481</v>
      </c>
      <c r="H1037" s="1" t="s">
        <v>3758</v>
      </c>
      <c r="I1037" s="1" t="s">
        <v>1554</v>
      </c>
      <c r="J1037" s="1" t="s">
        <v>3759</v>
      </c>
      <c r="K1037" s="18" t="s">
        <v>869</v>
      </c>
      <c r="L1037" s="1" t="s">
        <v>3760</v>
      </c>
      <c r="M1037" s="1" t="s">
        <v>488</v>
      </c>
      <c r="N1037" s="1" t="s">
        <v>296</v>
      </c>
      <c r="O1037" s="1">
        <v>85205</v>
      </c>
      <c r="AA1037" s="2"/>
      <c r="AB1037" s="3"/>
      <c r="AC1037" s="3"/>
      <c r="BA1037" s="1">
        <f t="shared" si="54"/>
        <v>0</v>
      </c>
    </row>
    <row r="1038" spans="1:53" s="1" customFormat="1" x14ac:dyDescent="0.25">
      <c r="B1038" s="2"/>
      <c r="C1038" s="2"/>
      <c r="D1038" s="2"/>
      <c r="G1038" s="1" t="s">
        <v>481</v>
      </c>
      <c r="H1038" s="1" t="s">
        <v>257</v>
      </c>
      <c r="I1038" s="1" t="s">
        <v>786</v>
      </c>
      <c r="K1038" s="18"/>
      <c r="AA1038" s="1" t="s">
        <v>263</v>
      </c>
      <c r="AB1038" s="3"/>
      <c r="AC1038" s="3"/>
      <c r="AX1038" s="1" t="s">
        <v>3162</v>
      </c>
      <c r="AY1038" s="1" t="s">
        <v>3162</v>
      </c>
      <c r="BA1038" s="1">
        <f t="shared" si="54"/>
        <v>2</v>
      </c>
    </row>
    <row r="1039" spans="1:53" s="1" customFormat="1" x14ac:dyDescent="0.25">
      <c r="B1039" s="2"/>
      <c r="C1039" s="2"/>
      <c r="D1039" s="2"/>
      <c r="G1039" s="1" t="s">
        <v>3158</v>
      </c>
      <c r="H1039" s="1" t="s">
        <v>2818</v>
      </c>
      <c r="I1039" s="1" t="s">
        <v>2406</v>
      </c>
      <c r="K1039" s="18"/>
      <c r="Y1039" s="1" t="s">
        <v>3175</v>
      </c>
      <c r="AA1039" s="2" t="s">
        <v>4788</v>
      </c>
      <c r="AB1039" s="3"/>
      <c r="AC1039" s="3"/>
      <c r="BA1039" s="1">
        <f t="shared" si="54"/>
        <v>0</v>
      </c>
    </row>
    <row r="1040" spans="1:53" s="1" customFormat="1" x14ac:dyDescent="0.25">
      <c r="B1040" s="2"/>
      <c r="C1040" s="2"/>
      <c r="D1040" s="2"/>
      <c r="G1040" s="1" t="s">
        <v>481</v>
      </c>
      <c r="H1040" s="1" t="s">
        <v>1898</v>
      </c>
      <c r="I1040" s="1" t="s">
        <v>1532</v>
      </c>
      <c r="J1040" s="1" t="s">
        <v>4927</v>
      </c>
      <c r="K1040" s="18" t="s">
        <v>2658</v>
      </c>
      <c r="L1040" s="1" t="s">
        <v>4928</v>
      </c>
      <c r="M1040" s="1" t="s">
        <v>488</v>
      </c>
      <c r="N1040" s="1" t="s">
        <v>296</v>
      </c>
      <c r="O1040" s="1">
        <v>85205</v>
      </c>
      <c r="P1040" s="1" t="s">
        <v>4213</v>
      </c>
      <c r="AA1040" s="2" t="s">
        <v>4625</v>
      </c>
      <c r="AB1040" s="3"/>
      <c r="AC1040" s="3"/>
      <c r="AD1040" s="1" t="s">
        <v>2564</v>
      </c>
      <c r="BA1040" s="1">
        <f t="shared" si="54"/>
        <v>0</v>
      </c>
    </row>
    <row r="1041" spans="1:65" s="1" customFormat="1" x14ac:dyDescent="0.25">
      <c r="B1041" s="2"/>
      <c r="C1041" s="2"/>
      <c r="D1041" s="2"/>
      <c r="H1041" s="1" t="s">
        <v>3293</v>
      </c>
      <c r="I1041" s="1" t="s">
        <v>1023</v>
      </c>
      <c r="K1041" s="18"/>
      <c r="AB1041" s="3"/>
      <c r="AC1041" s="3"/>
      <c r="AH1041" s="1" t="s">
        <v>3162</v>
      </c>
      <c r="BA1041" s="1">
        <f t="shared" si="54"/>
        <v>1</v>
      </c>
    </row>
    <row r="1042" spans="1:65" s="1" customFormat="1" x14ac:dyDescent="0.25">
      <c r="B1042" s="2"/>
      <c r="C1042" s="2"/>
      <c r="D1042" s="2"/>
      <c r="H1042" s="1" t="s">
        <v>3293</v>
      </c>
      <c r="I1042" s="1" t="s">
        <v>3294</v>
      </c>
      <c r="K1042" s="18"/>
      <c r="AB1042" s="3"/>
      <c r="AC1042" s="3"/>
      <c r="AH1042" s="1" t="s">
        <v>3162</v>
      </c>
      <c r="BA1042" s="1">
        <f t="shared" si="54"/>
        <v>1</v>
      </c>
    </row>
    <row r="1043" spans="1:65" s="1" customFormat="1" x14ac:dyDescent="0.25">
      <c r="B1043" s="2"/>
      <c r="C1043" s="2"/>
      <c r="D1043" s="2"/>
      <c r="G1043" s="1" t="s">
        <v>3158</v>
      </c>
      <c r="H1043" s="1" t="s">
        <v>3762</v>
      </c>
      <c r="I1043" s="1" t="s">
        <v>3763</v>
      </c>
      <c r="J1043" s="1" t="s">
        <v>1029</v>
      </c>
      <c r="K1043" s="18" t="s">
        <v>1205</v>
      </c>
      <c r="L1043" s="1" t="s">
        <v>1030</v>
      </c>
      <c r="M1043" s="1" t="s">
        <v>488</v>
      </c>
      <c r="N1043" s="1" t="s">
        <v>296</v>
      </c>
      <c r="O1043" s="1">
        <v>85207</v>
      </c>
      <c r="Y1043" s="2"/>
      <c r="Z1043" s="3"/>
      <c r="BA1043" s="1">
        <f t="shared" si="54"/>
        <v>0</v>
      </c>
    </row>
    <row r="1044" spans="1:65" s="1" customFormat="1" x14ac:dyDescent="0.25">
      <c r="B1044" s="2"/>
      <c r="C1044" s="2"/>
      <c r="D1044" s="2"/>
      <c r="G1044" s="1" t="s">
        <v>3158</v>
      </c>
      <c r="H1044" s="1" t="s">
        <v>3764</v>
      </c>
      <c r="I1044" s="1" t="s">
        <v>3765</v>
      </c>
      <c r="K1044" s="18" t="s">
        <v>3766</v>
      </c>
      <c r="P1044" s="1" t="s">
        <v>4213</v>
      </c>
      <c r="AA1044" s="2"/>
      <c r="AB1044" s="3"/>
      <c r="AC1044" s="3"/>
      <c r="AD1044" s="1" t="s">
        <v>2564</v>
      </c>
      <c r="BA1044" s="1">
        <f t="shared" si="54"/>
        <v>0</v>
      </c>
    </row>
    <row r="1045" spans="1:65" s="1" customFormat="1" x14ac:dyDescent="0.25">
      <c r="B1045" s="2"/>
      <c r="C1045" s="2"/>
      <c r="D1045" s="2"/>
      <c r="G1045" s="1" t="s">
        <v>481</v>
      </c>
      <c r="H1045" s="1" t="s">
        <v>1385</v>
      </c>
      <c r="I1045" s="1" t="s">
        <v>1236</v>
      </c>
      <c r="K1045" s="18"/>
      <c r="AA1045" s="2"/>
      <c r="AB1045" s="3"/>
      <c r="AC1045" s="3"/>
      <c r="AT1045" s="1" t="s">
        <v>3162</v>
      </c>
      <c r="AU1045" s="1" t="s">
        <v>3162</v>
      </c>
      <c r="AV1045" s="1" t="s">
        <v>3162</v>
      </c>
      <c r="BA1045" s="1">
        <f t="shared" si="54"/>
        <v>3</v>
      </c>
    </row>
    <row r="1046" spans="1:65" s="1" customFormat="1" x14ac:dyDescent="0.25">
      <c r="B1046" s="2"/>
      <c r="C1046" s="2"/>
      <c r="D1046" s="2"/>
      <c r="G1046" s="1" t="s">
        <v>481</v>
      </c>
      <c r="H1046" s="1" t="s">
        <v>3767</v>
      </c>
      <c r="I1046" s="1" t="s">
        <v>3768</v>
      </c>
      <c r="J1046" s="1" t="s">
        <v>3769</v>
      </c>
      <c r="K1046" s="18" t="s">
        <v>3771</v>
      </c>
      <c r="L1046" s="1" t="s">
        <v>3770</v>
      </c>
      <c r="M1046" s="1" t="s">
        <v>488</v>
      </c>
      <c r="N1046" s="1" t="s">
        <v>296</v>
      </c>
      <c r="O1046" s="1">
        <v>85205</v>
      </c>
      <c r="P1046" s="1" t="s">
        <v>4213</v>
      </c>
      <c r="AA1046" s="2"/>
      <c r="AB1046" s="3"/>
      <c r="AC1046" s="3"/>
      <c r="AD1046" s="1" t="s">
        <v>2564</v>
      </c>
      <c r="BA1046" s="1">
        <f t="shared" si="54"/>
        <v>0</v>
      </c>
    </row>
    <row r="1047" spans="1:65" s="1" customFormat="1" x14ac:dyDescent="0.25">
      <c r="B1047" s="2"/>
      <c r="C1047" s="2"/>
      <c r="D1047" s="2"/>
      <c r="G1047" s="1" t="s">
        <v>3158</v>
      </c>
      <c r="H1047" s="1" t="s">
        <v>3282</v>
      </c>
      <c r="I1047" s="1" t="s">
        <v>4430</v>
      </c>
      <c r="K1047" s="18"/>
      <c r="AA1047" s="2"/>
      <c r="AB1047" s="3"/>
      <c r="AC1047" s="3"/>
      <c r="AF1047" s="1" t="s">
        <v>3162</v>
      </c>
      <c r="BA1047" s="1">
        <f t="shared" si="54"/>
        <v>1</v>
      </c>
    </row>
    <row r="1048" spans="1:65" s="1" customFormat="1" x14ac:dyDescent="0.25">
      <c r="B1048" s="2"/>
      <c r="C1048" s="2"/>
      <c r="D1048" s="2"/>
      <c r="G1048" s="1" t="s">
        <v>3158</v>
      </c>
      <c r="H1048" s="1" t="s">
        <v>223</v>
      </c>
      <c r="I1048" s="1" t="s">
        <v>3389</v>
      </c>
      <c r="K1048" s="18"/>
      <c r="AA1048" s="2"/>
      <c r="AB1048" s="3"/>
      <c r="AC1048" s="3"/>
      <c r="AV1048" s="1" t="s">
        <v>3162</v>
      </c>
      <c r="BA1048" s="1">
        <f t="shared" si="54"/>
        <v>1</v>
      </c>
    </row>
    <row r="1049" spans="1:65" s="1" customFormat="1" x14ac:dyDescent="0.25">
      <c r="B1049" s="2"/>
      <c r="C1049" s="2"/>
      <c r="D1049" s="2"/>
      <c r="G1049" s="1" t="s">
        <v>3158</v>
      </c>
      <c r="H1049" s="1" t="s">
        <v>3772</v>
      </c>
      <c r="I1049" s="1" t="s">
        <v>2161</v>
      </c>
      <c r="J1049" s="1" t="s">
        <v>3773</v>
      </c>
      <c r="K1049" s="18" t="s">
        <v>3775</v>
      </c>
      <c r="L1049" s="1" t="s">
        <v>3774</v>
      </c>
      <c r="M1049" s="1" t="s">
        <v>488</v>
      </c>
      <c r="N1049" s="1" t="s">
        <v>296</v>
      </c>
      <c r="O1049" s="1">
        <v>85209</v>
      </c>
      <c r="P1049" s="1" t="s">
        <v>4712</v>
      </c>
      <c r="AA1049" s="2"/>
      <c r="AB1049" s="3"/>
      <c r="AC1049" s="3"/>
      <c r="AD1049" s="1" t="s">
        <v>2568</v>
      </c>
      <c r="BA1049" s="1">
        <f t="shared" si="54"/>
        <v>0</v>
      </c>
    </row>
    <row r="1050" spans="1:65" s="1" customFormat="1" x14ac:dyDescent="0.25">
      <c r="B1050" s="2"/>
      <c r="C1050" s="2"/>
      <c r="D1050" s="2"/>
      <c r="G1050" s="1" t="s">
        <v>481</v>
      </c>
      <c r="H1050" s="1" t="s">
        <v>3772</v>
      </c>
      <c r="I1050" s="1" t="s">
        <v>1761</v>
      </c>
      <c r="J1050" s="1" t="s">
        <v>3773</v>
      </c>
      <c r="K1050" s="18" t="s">
        <v>3775</v>
      </c>
      <c r="L1050" s="1" t="s">
        <v>3774</v>
      </c>
      <c r="M1050" s="1" t="s">
        <v>488</v>
      </c>
      <c r="N1050" s="1" t="s">
        <v>296</v>
      </c>
      <c r="O1050" s="1">
        <v>85209</v>
      </c>
      <c r="P1050" s="1" t="s">
        <v>4213</v>
      </c>
      <c r="AA1050" s="2"/>
      <c r="AB1050" s="3"/>
      <c r="AC1050" s="3"/>
      <c r="AD1050" s="1" t="s">
        <v>2564</v>
      </c>
      <c r="BA1050" s="1">
        <f t="shared" ref="BA1050:BA1112" si="55">COUNTA(AE1050:AZ1050)</f>
        <v>0</v>
      </c>
    </row>
    <row r="1051" spans="1:65" s="1" customFormat="1" x14ac:dyDescent="0.25">
      <c r="B1051" s="2"/>
      <c r="C1051" s="2"/>
      <c r="D1051" s="2"/>
      <c r="F1051" s="1" t="s">
        <v>3161</v>
      </c>
      <c r="G1051" s="1" t="s">
        <v>481</v>
      </c>
      <c r="H1051" s="1" t="s">
        <v>3776</v>
      </c>
      <c r="I1051" s="1" t="s">
        <v>2152</v>
      </c>
      <c r="J1051" s="1" t="s">
        <v>3777</v>
      </c>
      <c r="K1051" s="4" t="s">
        <v>2069</v>
      </c>
      <c r="L1051" s="1" t="s">
        <v>3778</v>
      </c>
      <c r="M1051" s="1" t="s">
        <v>3779</v>
      </c>
      <c r="N1051" s="1" t="s">
        <v>2449</v>
      </c>
      <c r="O1051" s="1">
        <v>92545</v>
      </c>
      <c r="P1051" s="1" t="s">
        <v>4712</v>
      </c>
      <c r="R1051" s="1">
        <v>0</v>
      </c>
      <c r="X1051" s="1" t="s">
        <v>2068</v>
      </c>
      <c r="Y1051" s="2"/>
      <c r="Z1051" s="3"/>
      <c r="AE1051" s="1" t="s">
        <v>3162</v>
      </c>
      <c r="BA1051" s="1">
        <f t="shared" si="55"/>
        <v>1</v>
      </c>
    </row>
    <row r="1052" spans="1:65" s="1" customFormat="1" x14ac:dyDescent="0.25">
      <c r="B1052" s="2"/>
      <c r="C1052" s="2"/>
      <c r="D1052" s="2"/>
      <c r="F1052" s="1" t="s">
        <v>3161</v>
      </c>
      <c r="G1052" s="1" t="s">
        <v>3158</v>
      </c>
      <c r="H1052" s="1" t="s">
        <v>3776</v>
      </c>
      <c r="I1052" s="1" t="s">
        <v>3268</v>
      </c>
      <c r="J1052" s="1" t="s">
        <v>3777</v>
      </c>
      <c r="K1052" s="18" t="s">
        <v>4407</v>
      </c>
      <c r="L1052" s="1" t="s">
        <v>3778</v>
      </c>
      <c r="M1052" s="1" t="s">
        <v>3779</v>
      </c>
      <c r="N1052" s="1" t="s">
        <v>2449</v>
      </c>
      <c r="O1052" s="1">
        <v>92545</v>
      </c>
      <c r="P1052" s="1" t="s">
        <v>4213</v>
      </c>
      <c r="Q1052" s="1" t="s">
        <v>4712</v>
      </c>
      <c r="R1052" s="1">
        <v>0</v>
      </c>
      <c r="Y1052" s="2"/>
      <c r="Z1052" s="3"/>
      <c r="AE1052" s="1" t="s">
        <v>3162</v>
      </c>
      <c r="BA1052" s="1">
        <f t="shared" si="55"/>
        <v>1</v>
      </c>
    </row>
    <row r="1053" spans="1:65" s="1" customFormat="1" x14ac:dyDescent="0.25">
      <c r="B1053" s="2"/>
      <c r="C1053" s="2"/>
      <c r="D1053" s="2"/>
      <c r="G1053" s="1" t="s">
        <v>3158</v>
      </c>
      <c r="H1053" s="1" t="s">
        <v>1283</v>
      </c>
      <c r="I1053" s="1" t="s">
        <v>2623</v>
      </c>
      <c r="J1053" s="1" t="s">
        <v>3681</v>
      </c>
      <c r="K1053" s="18"/>
      <c r="L1053" s="1" t="s">
        <v>3680</v>
      </c>
      <c r="M1053" s="1" t="s">
        <v>488</v>
      </c>
      <c r="N1053" s="1" t="s">
        <v>296</v>
      </c>
      <c r="O1053" s="1">
        <v>85215</v>
      </c>
      <c r="AA1053" s="2" t="s">
        <v>2624</v>
      </c>
      <c r="AB1053" s="3"/>
      <c r="AC1053" s="3"/>
      <c r="BA1053" s="1">
        <f t="shared" si="55"/>
        <v>0</v>
      </c>
    </row>
    <row r="1054" spans="1:65" s="1" customFormat="1" x14ac:dyDescent="0.25">
      <c r="B1054" s="2"/>
      <c r="C1054" s="2"/>
      <c r="D1054" s="2"/>
      <c r="G1054" s="1" t="s">
        <v>3158</v>
      </c>
      <c r="H1054" s="1" t="s">
        <v>6</v>
      </c>
      <c r="I1054" s="1" t="s">
        <v>3311</v>
      </c>
      <c r="J1054" s="1" t="s">
        <v>4192</v>
      </c>
      <c r="K1054" s="18" t="s">
        <v>4194</v>
      </c>
      <c r="L1054" s="1" t="s">
        <v>4193</v>
      </c>
      <c r="M1054" s="1" t="s">
        <v>488</v>
      </c>
      <c r="N1054" s="1" t="s">
        <v>296</v>
      </c>
      <c r="O1054" s="1">
        <v>85201</v>
      </c>
      <c r="P1054" s="1" t="s">
        <v>4213</v>
      </c>
      <c r="Q1054" s="1" t="s">
        <v>4712</v>
      </c>
      <c r="Y1054" s="1" t="s">
        <v>3175</v>
      </c>
      <c r="Z1054" s="1" t="s">
        <v>3161</v>
      </c>
      <c r="AA1054" s="1" t="s">
        <v>4053</v>
      </c>
      <c r="AB1054" s="3" t="s">
        <v>3161</v>
      </c>
      <c r="AC1054" s="3"/>
      <c r="AD1054" s="1" t="s">
        <v>2388</v>
      </c>
      <c r="BA1054" s="1">
        <f t="shared" si="55"/>
        <v>0</v>
      </c>
      <c r="BD1054" s="1" t="s">
        <v>4712</v>
      </c>
      <c r="BE1054" s="1" t="s">
        <v>4712</v>
      </c>
      <c r="BG1054" s="1" t="s">
        <v>4712</v>
      </c>
      <c r="BJ1054" s="1" t="s">
        <v>4712</v>
      </c>
      <c r="BK1054" s="1" t="s">
        <v>4712</v>
      </c>
      <c r="BL1054" s="1" t="s">
        <v>4712</v>
      </c>
      <c r="BM1054" s="1" t="s">
        <v>4712</v>
      </c>
    </row>
    <row r="1055" spans="1:65" s="1" customFormat="1" x14ac:dyDescent="0.25">
      <c r="B1055" s="2"/>
      <c r="C1055" s="2"/>
      <c r="D1055" s="2"/>
      <c r="G1055" s="1" t="s">
        <v>481</v>
      </c>
      <c r="H1055" s="1" t="s">
        <v>4195</v>
      </c>
      <c r="I1055" s="1" t="s">
        <v>4196</v>
      </c>
      <c r="K1055" s="18" t="s">
        <v>3874</v>
      </c>
      <c r="P1055" s="1" t="s">
        <v>4213</v>
      </c>
      <c r="AA1055" s="2" t="s">
        <v>1536</v>
      </c>
      <c r="AB1055" s="3"/>
      <c r="AC1055" s="3"/>
      <c r="AD1055" s="1" t="s">
        <v>2388</v>
      </c>
      <c r="BA1055" s="1">
        <f t="shared" si="55"/>
        <v>0</v>
      </c>
      <c r="BD1055" s="1" t="s">
        <v>4712</v>
      </c>
    </row>
    <row r="1056" spans="1:65" s="1" customFormat="1" x14ac:dyDescent="0.25">
      <c r="A1056" s="6"/>
      <c r="B1056" s="2"/>
      <c r="C1056" s="2"/>
      <c r="D1056" s="2"/>
      <c r="E1056" s="2"/>
      <c r="G1056" s="1" t="s">
        <v>481</v>
      </c>
      <c r="H1056" s="1" t="s">
        <v>2666</v>
      </c>
      <c r="I1056" s="1" t="s">
        <v>3611</v>
      </c>
      <c r="K1056" s="18"/>
      <c r="L1056" s="1" t="s">
        <v>2349</v>
      </c>
      <c r="M1056" s="1" t="s">
        <v>1842</v>
      </c>
      <c r="N1056" s="1" t="s">
        <v>615</v>
      </c>
      <c r="O1056" s="1">
        <v>49935</v>
      </c>
      <c r="AA1056" s="2" t="s">
        <v>2373</v>
      </c>
      <c r="AB1056" s="3"/>
      <c r="AC1056" s="3"/>
      <c r="BA1056" s="1">
        <f t="shared" si="55"/>
        <v>0</v>
      </c>
    </row>
    <row r="1057" spans="1:53" s="1" customFormat="1" ht="15.6" x14ac:dyDescent="0.3">
      <c r="A1057" s="8"/>
      <c r="B1057" s="2"/>
      <c r="C1057" s="2"/>
      <c r="D1057" s="2"/>
      <c r="E1057" s="2"/>
      <c r="G1057" s="1" t="s">
        <v>3158</v>
      </c>
      <c r="H1057" s="1" t="s">
        <v>1467</v>
      </c>
      <c r="I1057" s="1" t="s">
        <v>3311</v>
      </c>
      <c r="K1057" s="27" t="s">
        <v>543</v>
      </c>
      <c r="AA1057" s="1" t="s">
        <v>1468</v>
      </c>
      <c r="AB1057" s="3"/>
      <c r="AC1057" s="3"/>
      <c r="AI1057" s="1" t="s">
        <v>3162</v>
      </c>
      <c r="BA1057" s="1">
        <f t="shared" si="55"/>
        <v>1</v>
      </c>
    </row>
    <row r="1058" spans="1:53" s="1" customFormat="1" x14ac:dyDescent="0.25">
      <c r="B1058" s="2"/>
      <c r="C1058" s="2"/>
      <c r="D1058" s="2"/>
      <c r="G1058" s="1" t="s">
        <v>3158</v>
      </c>
      <c r="H1058" s="1" t="s">
        <v>3875</v>
      </c>
      <c r="I1058" s="1" t="s">
        <v>3876</v>
      </c>
      <c r="J1058" s="1" t="s">
        <v>3877</v>
      </c>
      <c r="K1058" s="18" t="s">
        <v>3878</v>
      </c>
      <c r="P1058" s="1" t="s">
        <v>4213</v>
      </c>
      <c r="Y1058" s="1" t="s">
        <v>3175</v>
      </c>
      <c r="Z1058" s="1" t="s">
        <v>3161</v>
      </c>
      <c r="AA1058" s="2" t="s">
        <v>3879</v>
      </c>
      <c r="AB1058" s="3" t="s">
        <v>3161</v>
      </c>
      <c r="AC1058" s="3"/>
      <c r="AD1058" s="1" t="s">
        <v>2564</v>
      </c>
      <c r="BA1058" s="1">
        <f t="shared" si="55"/>
        <v>0</v>
      </c>
    </row>
    <row r="1059" spans="1:53" s="1" customFormat="1" x14ac:dyDescent="0.25">
      <c r="B1059" s="2"/>
      <c r="C1059" s="2"/>
      <c r="D1059" s="2"/>
      <c r="G1059" s="1" t="s">
        <v>481</v>
      </c>
      <c r="H1059" s="1" t="s">
        <v>1777</v>
      </c>
      <c r="I1059" s="1" t="s">
        <v>116</v>
      </c>
      <c r="J1059" s="1" t="s">
        <v>2264</v>
      </c>
      <c r="K1059" s="18"/>
      <c r="L1059" s="1" t="s">
        <v>3810</v>
      </c>
      <c r="M1059" s="1" t="s">
        <v>3811</v>
      </c>
      <c r="N1059" s="1" t="s">
        <v>3812</v>
      </c>
      <c r="O1059" s="1">
        <v>59711</v>
      </c>
      <c r="AA1059" s="2"/>
      <c r="AB1059" s="3"/>
      <c r="AC1059" s="3"/>
      <c r="BA1059" s="1">
        <f t="shared" si="55"/>
        <v>0</v>
      </c>
    </row>
    <row r="1060" spans="1:53" s="1" customFormat="1" x14ac:dyDescent="0.25">
      <c r="B1060" s="2"/>
      <c r="C1060" s="2"/>
      <c r="D1060" s="2"/>
      <c r="G1060" s="1" t="s">
        <v>3158</v>
      </c>
      <c r="H1060" s="1" t="s">
        <v>1777</v>
      </c>
      <c r="I1060" s="1" t="s">
        <v>1171</v>
      </c>
      <c r="J1060" s="1" t="s">
        <v>2264</v>
      </c>
      <c r="K1060" s="18"/>
      <c r="L1060" s="1" t="s">
        <v>777</v>
      </c>
      <c r="M1060" s="1" t="s">
        <v>2703</v>
      </c>
      <c r="N1060" s="1" t="s">
        <v>296</v>
      </c>
      <c r="O1060" s="1">
        <v>85194</v>
      </c>
      <c r="AA1060" s="2"/>
      <c r="AB1060" s="3"/>
      <c r="AC1060" s="3"/>
      <c r="BA1060" s="1">
        <f t="shared" si="55"/>
        <v>0</v>
      </c>
    </row>
    <row r="1061" spans="1:53" s="1" customFormat="1" x14ac:dyDescent="0.25">
      <c r="B1061" s="2"/>
      <c r="C1061" s="2"/>
      <c r="D1061" s="2"/>
      <c r="G1061" s="1" t="s">
        <v>481</v>
      </c>
      <c r="H1061" s="1" t="s">
        <v>1445</v>
      </c>
      <c r="I1061" s="1" t="s">
        <v>1446</v>
      </c>
      <c r="K1061" s="18"/>
      <c r="AA1061" s="2"/>
      <c r="AB1061" s="3"/>
      <c r="AC1061" s="3"/>
      <c r="AI1061" s="1" t="s">
        <v>1447</v>
      </c>
      <c r="AJ1061" s="1" t="s">
        <v>3162</v>
      </c>
      <c r="BA1061" s="1">
        <f t="shared" si="55"/>
        <v>2</v>
      </c>
    </row>
    <row r="1062" spans="1:53" s="1" customFormat="1" x14ac:dyDescent="0.25">
      <c r="B1062" s="2"/>
      <c r="C1062" s="2"/>
      <c r="D1062" s="2"/>
      <c r="G1062" s="1" t="s">
        <v>3158</v>
      </c>
      <c r="H1062" s="1" t="s">
        <v>1445</v>
      </c>
      <c r="I1062" s="1" t="s">
        <v>1451</v>
      </c>
      <c r="K1062" s="18"/>
      <c r="AA1062" s="2"/>
      <c r="AB1062" s="3"/>
      <c r="AC1062" s="3"/>
      <c r="AI1062" s="1" t="s">
        <v>3162</v>
      </c>
      <c r="BA1062" s="1">
        <f t="shared" si="55"/>
        <v>1</v>
      </c>
    </row>
    <row r="1063" spans="1:53" s="1" customFormat="1" x14ac:dyDescent="0.25">
      <c r="B1063" s="2"/>
      <c r="C1063" s="2"/>
      <c r="D1063" s="2"/>
      <c r="G1063" s="1" t="s">
        <v>3158</v>
      </c>
      <c r="H1063" s="1" t="s">
        <v>844</v>
      </c>
      <c r="I1063" s="1" t="s">
        <v>879</v>
      </c>
      <c r="K1063" s="18" t="s">
        <v>845</v>
      </c>
      <c r="P1063" s="1" t="s">
        <v>4213</v>
      </c>
      <c r="AA1063" s="2"/>
      <c r="AB1063" s="3"/>
      <c r="AC1063" s="3"/>
      <c r="BA1063" s="1">
        <f t="shared" si="55"/>
        <v>0</v>
      </c>
    </row>
    <row r="1064" spans="1:53" s="1" customFormat="1" x14ac:dyDescent="0.25">
      <c r="B1064" s="2"/>
      <c r="C1064" s="2"/>
      <c r="D1064" s="2"/>
      <c r="G1064" s="1" t="s">
        <v>481</v>
      </c>
      <c r="H1064" s="1" t="s">
        <v>3880</v>
      </c>
      <c r="I1064" s="1" t="s">
        <v>3881</v>
      </c>
      <c r="J1064" s="1" t="s">
        <v>3882</v>
      </c>
      <c r="K1064" s="18" t="s">
        <v>3884</v>
      </c>
      <c r="L1064" s="1" t="s">
        <v>3883</v>
      </c>
      <c r="M1064" s="1" t="s">
        <v>3182</v>
      </c>
      <c r="N1064" s="1" t="s">
        <v>296</v>
      </c>
      <c r="P1064" s="1" t="s">
        <v>4213</v>
      </c>
      <c r="AA1064" s="2"/>
      <c r="AB1064" s="3"/>
      <c r="AC1064" s="3"/>
      <c r="AD1064" s="1" t="s">
        <v>2564</v>
      </c>
      <c r="BA1064" s="1">
        <f t="shared" si="55"/>
        <v>0</v>
      </c>
    </row>
    <row r="1065" spans="1:53" s="1" customFormat="1" x14ac:dyDescent="0.25">
      <c r="B1065" s="2"/>
      <c r="C1065" s="2"/>
      <c r="D1065" s="2"/>
      <c r="G1065" s="1" t="s">
        <v>481</v>
      </c>
      <c r="H1065" s="1" t="s">
        <v>3885</v>
      </c>
      <c r="I1065" s="1" t="s">
        <v>3194</v>
      </c>
      <c r="K1065" s="18" t="s">
        <v>3886</v>
      </c>
      <c r="P1065" s="1" t="s">
        <v>4213</v>
      </c>
      <c r="AA1065" s="2"/>
      <c r="AB1065" s="3"/>
      <c r="AC1065" s="3"/>
      <c r="AD1065" s="1" t="s">
        <v>2564</v>
      </c>
      <c r="BA1065" s="1">
        <f t="shared" si="55"/>
        <v>0</v>
      </c>
    </row>
    <row r="1066" spans="1:53" s="1" customFormat="1" x14ac:dyDescent="0.25">
      <c r="B1066" s="2"/>
      <c r="C1066" s="2"/>
      <c r="D1066" s="2"/>
      <c r="F1066" s="1" t="s">
        <v>3162</v>
      </c>
      <c r="G1066" s="1" t="s">
        <v>481</v>
      </c>
      <c r="H1066" s="1" t="s">
        <v>3887</v>
      </c>
      <c r="I1066" s="1" t="s">
        <v>3888</v>
      </c>
      <c r="J1066" s="1" t="s">
        <v>3889</v>
      </c>
      <c r="K1066" s="18" t="s">
        <v>2964</v>
      </c>
      <c r="L1066" s="1" t="s">
        <v>3890</v>
      </c>
      <c r="M1066" s="1" t="s">
        <v>3195</v>
      </c>
      <c r="N1066" s="1" t="s">
        <v>296</v>
      </c>
      <c r="O1066" s="1">
        <v>85284</v>
      </c>
      <c r="P1066" s="1" t="s">
        <v>4213</v>
      </c>
      <c r="Y1066" s="1" t="s">
        <v>3175</v>
      </c>
      <c r="AA1066" s="2"/>
      <c r="AB1066" s="3"/>
      <c r="AC1066" s="3"/>
      <c r="AD1066" s="1" t="s">
        <v>2388</v>
      </c>
      <c r="BA1066" s="1">
        <f t="shared" si="55"/>
        <v>0</v>
      </c>
    </row>
    <row r="1067" spans="1:53" s="1" customFormat="1" x14ac:dyDescent="0.25">
      <c r="B1067" s="2"/>
      <c r="C1067" s="2"/>
      <c r="D1067" s="2"/>
      <c r="F1067" s="1" t="s">
        <v>3162</v>
      </c>
      <c r="G1067" s="1" t="s">
        <v>3158</v>
      </c>
      <c r="H1067" s="1" t="s">
        <v>3887</v>
      </c>
      <c r="I1067" s="1" t="s">
        <v>3891</v>
      </c>
      <c r="J1067" s="1" t="s">
        <v>3892</v>
      </c>
      <c r="K1067" s="18" t="s">
        <v>3893</v>
      </c>
      <c r="L1067" s="1" t="s">
        <v>3890</v>
      </c>
      <c r="M1067" s="1" t="s">
        <v>3195</v>
      </c>
      <c r="N1067" s="1" t="s">
        <v>296</v>
      </c>
      <c r="O1067" s="1">
        <v>85284</v>
      </c>
      <c r="P1067" s="1" t="s">
        <v>4213</v>
      </c>
      <c r="AA1067" s="2"/>
      <c r="AB1067" s="3"/>
      <c r="AC1067" s="3"/>
      <c r="AD1067" s="1" t="s">
        <v>2388</v>
      </c>
      <c r="BA1067" s="1">
        <f t="shared" si="55"/>
        <v>0</v>
      </c>
    </row>
    <row r="1068" spans="1:53" s="1" customFormat="1" x14ac:dyDescent="0.25">
      <c r="B1068" s="2"/>
      <c r="C1068" s="2"/>
      <c r="D1068" s="2"/>
      <c r="G1068" s="1" t="s">
        <v>3158</v>
      </c>
      <c r="H1068" s="1" t="s">
        <v>3894</v>
      </c>
      <c r="I1068" s="1" t="s">
        <v>3895</v>
      </c>
      <c r="J1068" s="1" t="s">
        <v>3896</v>
      </c>
      <c r="K1068" s="18" t="s">
        <v>3898</v>
      </c>
      <c r="L1068" s="1" t="s">
        <v>3897</v>
      </c>
      <c r="M1068" s="1" t="s">
        <v>488</v>
      </c>
      <c r="N1068" s="1" t="s">
        <v>296</v>
      </c>
      <c r="O1068" s="1">
        <v>85206</v>
      </c>
      <c r="P1068" s="1" t="s">
        <v>4213</v>
      </c>
      <c r="AA1068" s="2"/>
      <c r="AB1068" s="3"/>
      <c r="AC1068" s="3"/>
      <c r="AD1068" s="1" t="s">
        <v>2388</v>
      </c>
      <c r="BA1068" s="1">
        <f t="shared" si="55"/>
        <v>0</v>
      </c>
    </row>
    <row r="1069" spans="1:53" s="1" customFormat="1" x14ac:dyDescent="0.25">
      <c r="B1069" s="2"/>
      <c r="C1069" s="2"/>
      <c r="D1069" s="2"/>
      <c r="G1069" s="1" t="s">
        <v>481</v>
      </c>
      <c r="H1069" s="1" t="s">
        <v>779</v>
      </c>
      <c r="I1069" s="1" t="s">
        <v>786</v>
      </c>
      <c r="K1069" s="18"/>
      <c r="AA1069" s="2"/>
      <c r="AB1069" s="3"/>
      <c r="AC1069" s="3"/>
      <c r="BA1069" s="1">
        <f t="shared" si="55"/>
        <v>0</v>
      </c>
    </row>
    <row r="1070" spans="1:53" s="1" customFormat="1" x14ac:dyDescent="0.25">
      <c r="B1070" s="2"/>
      <c r="C1070" s="2"/>
      <c r="D1070" s="2"/>
      <c r="F1070" s="1" t="s">
        <v>3161</v>
      </c>
      <c r="G1070" s="1" t="s">
        <v>481</v>
      </c>
      <c r="H1070" s="1" t="s">
        <v>3899</v>
      </c>
      <c r="I1070" s="1" t="s">
        <v>3900</v>
      </c>
      <c r="J1070" s="1" t="s">
        <v>3901</v>
      </c>
      <c r="K1070" s="18" t="s">
        <v>4594</v>
      </c>
      <c r="L1070" s="1" t="s">
        <v>3902</v>
      </c>
      <c r="M1070" s="1" t="s">
        <v>488</v>
      </c>
      <c r="N1070" s="1" t="s">
        <v>296</v>
      </c>
      <c r="O1070" s="1">
        <v>85206</v>
      </c>
      <c r="P1070" s="1" t="s">
        <v>4213</v>
      </c>
      <c r="AA1070" s="2" t="s">
        <v>4595</v>
      </c>
      <c r="AB1070" s="3"/>
      <c r="AC1070" s="3"/>
      <c r="AD1070" s="1" t="s">
        <v>2564</v>
      </c>
      <c r="BA1070" s="1">
        <f t="shared" si="55"/>
        <v>0</v>
      </c>
    </row>
    <row r="1071" spans="1:53" s="1" customFormat="1" x14ac:dyDescent="0.25">
      <c r="B1071" s="2"/>
      <c r="C1071" s="2"/>
      <c r="D1071" s="2"/>
      <c r="G1071" s="1" t="s">
        <v>3158</v>
      </c>
      <c r="H1071" s="1" t="s">
        <v>3664</v>
      </c>
      <c r="I1071" s="1" t="s">
        <v>3665</v>
      </c>
      <c r="J1071" s="1" t="s">
        <v>3673</v>
      </c>
      <c r="K1071" s="18" t="s">
        <v>3704</v>
      </c>
      <c r="L1071" s="1" t="s">
        <v>3674</v>
      </c>
      <c r="M1071" s="1" t="s">
        <v>488</v>
      </c>
      <c r="N1071" s="1" t="s">
        <v>296</v>
      </c>
      <c r="O1071" s="1">
        <v>85212</v>
      </c>
      <c r="P1071" s="1" t="s">
        <v>4213</v>
      </c>
      <c r="Y1071" s="1" t="s">
        <v>3160</v>
      </c>
      <c r="Z1071" s="1" t="s">
        <v>3161</v>
      </c>
      <c r="AA1071" s="2"/>
      <c r="AB1071" s="3" t="s">
        <v>3161</v>
      </c>
      <c r="AC1071" s="3"/>
      <c r="AD1071" s="1" t="s">
        <v>2564</v>
      </c>
      <c r="BA1071" s="1">
        <f t="shared" si="55"/>
        <v>0</v>
      </c>
    </row>
    <row r="1072" spans="1:53" s="1" customFormat="1" x14ac:dyDescent="0.25">
      <c r="B1072" s="2"/>
      <c r="C1072" s="2"/>
      <c r="D1072" s="2"/>
      <c r="G1072" s="1" t="s">
        <v>481</v>
      </c>
      <c r="H1072" s="1" t="s">
        <v>3664</v>
      </c>
      <c r="I1072" s="1" t="s">
        <v>3105</v>
      </c>
      <c r="J1072" s="1" t="s">
        <v>3673</v>
      </c>
      <c r="K1072" s="18" t="s">
        <v>3704</v>
      </c>
      <c r="L1072" s="1" t="s">
        <v>3674</v>
      </c>
      <c r="M1072" s="1" t="s">
        <v>488</v>
      </c>
      <c r="N1072" s="1" t="s">
        <v>296</v>
      </c>
      <c r="O1072" s="1">
        <v>85212</v>
      </c>
      <c r="P1072" s="1" t="s">
        <v>4712</v>
      </c>
      <c r="Y1072" s="1" t="s">
        <v>3160</v>
      </c>
      <c r="Z1072" s="1" t="s">
        <v>3705</v>
      </c>
      <c r="AA1072" s="2"/>
      <c r="AB1072" s="3" t="s">
        <v>3161</v>
      </c>
      <c r="AC1072" s="3"/>
      <c r="AD1072" s="1" t="s">
        <v>2568</v>
      </c>
      <c r="BA1072" s="1">
        <f t="shared" si="55"/>
        <v>0</v>
      </c>
    </row>
    <row r="1073" spans="1:54" s="1" customFormat="1" x14ac:dyDescent="0.25">
      <c r="B1073" s="2"/>
      <c r="C1073" s="2"/>
      <c r="D1073" s="2"/>
      <c r="G1073" s="1" t="s">
        <v>3158</v>
      </c>
      <c r="H1073" s="1" t="s">
        <v>3664</v>
      </c>
      <c r="I1073" s="1" t="s">
        <v>2447</v>
      </c>
      <c r="K1073" s="18"/>
      <c r="AA1073" s="2"/>
      <c r="AB1073" s="3"/>
      <c r="AC1073" s="3"/>
      <c r="AT1073" s="1" t="s">
        <v>3162</v>
      </c>
      <c r="BA1073" s="1">
        <f t="shared" si="55"/>
        <v>1</v>
      </c>
    </row>
    <row r="1074" spans="1:54" s="1" customFormat="1" x14ac:dyDescent="0.25">
      <c r="A1074" s="8"/>
      <c r="B1074" s="2"/>
      <c r="C1074" s="2"/>
      <c r="D1074" s="2"/>
      <c r="G1074" s="1" t="s">
        <v>481</v>
      </c>
      <c r="H1074" s="1" t="s">
        <v>2283</v>
      </c>
      <c r="I1074" s="1" t="s">
        <v>4210</v>
      </c>
      <c r="K1074" s="18" t="s">
        <v>4211</v>
      </c>
      <c r="P1074" s="1" t="s">
        <v>4213</v>
      </c>
      <c r="BA1074" s="1">
        <f t="shared" si="55"/>
        <v>0</v>
      </c>
      <c r="BB1074" s="3"/>
    </row>
    <row r="1075" spans="1:54" s="1" customFormat="1" x14ac:dyDescent="0.25">
      <c r="B1075" s="2"/>
      <c r="C1075" s="2"/>
      <c r="D1075" s="2"/>
      <c r="G1075" s="1" t="s">
        <v>3158</v>
      </c>
      <c r="H1075" s="1" t="s">
        <v>2283</v>
      </c>
      <c r="I1075" s="1" t="s">
        <v>436</v>
      </c>
      <c r="J1075" s="1" t="s">
        <v>2284</v>
      </c>
      <c r="K1075" s="18" t="s">
        <v>2640</v>
      </c>
      <c r="L1075" s="1" t="s">
        <v>2285</v>
      </c>
      <c r="M1075" s="1" t="s">
        <v>488</v>
      </c>
      <c r="N1075" s="1" t="s">
        <v>296</v>
      </c>
      <c r="O1075" s="1">
        <v>85207</v>
      </c>
      <c r="P1075" s="1" t="s">
        <v>4213</v>
      </c>
      <c r="AA1075" s="2"/>
      <c r="AB1075" s="3"/>
      <c r="AC1075" s="3"/>
      <c r="AD1075" s="1" t="s">
        <v>2568</v>
      </c>
      <c r="AU1075" s="1" t="s">
        <v>3162</v>
      </c>
      <c r="BA1075" s="1">
        <f t="shared" si="55"/>
        <v>1</v>
      </c>
    </row>
    <row r="1076" spans="1:54" s="1" customFormat="1" x14ac:dyDescent="0.25">
      <c r="B1076" s="2"/>
      <c r="C1076" s="2"/>
      <c r="D1076" s="2"/>
      <c r="G1076" s="1" t="s">
        <v>481</v>
      </c>
      <c r="H1076" s="1" t="s">
        <v>2283</v>
      </c>
      <c r="I1076" s="1" t="s">
        <v>4008</v>
      </c>
      <c r="J1076" s="1" t="s">
        <v>2284</v>
      </c>
      <c r="K1076" s="18" t="s">
        <v>2640</v>
      </c>
      <c r="L1076" s="1" t="s">
        <v>2285</v>
      </c>
      <c r="M1076" s="1" t="s">
        <v>488</v>
      </c>
      <c r="N1076" s="1" t="s">
        <v>296</v>
      </c>
      <c r="O1076" s="1">
        <v>85207</v>
      </c>
      <c r="P1076" s="1" t="s">
        <v>4712</v>
      </c>
      <c r="AA1076" s="2"/>
      <c r="AB1076" s="3"/>
      <c r="AC1076" s="3"/>
      <c r="AD1076" s="1" t="s">
        <v>2564</v>
      </c>
      <c r="AU1076" s="1" t="s">
        <v>3162</v>
      </c>
      <c r="BA1076" s="1">
        <f t="shared" si="55"/>
        <v>1</v>
      </c>
    </row>
    <row r="1077" spans="1:54" s="1" customFormat="1" x14ac:dyDescent="0.25">
      <c r="B1077" s="2"/>
      <c r="C1077" s="2"/>
      <c r="D1077" s="2"/>
      <c r="G1077" s="1" t="s">
        <v>3158</v>
      </c>
      <c r="H1077" s="1" t="s">
        <v>3706</v>
      </c>
      <c r="I1077" s="1" t="s">
        <v>2961</v>
      </c>
      <c r="K1077" s="18" t="s">
        <v>5002</v>
      </c>
      <c r="P1077" s="1" t="s">
        <v>4213</v>
      </c>
      <c r="Q1077" s="1" t="s">
        <v>4712</v>
      </c>
      <c r="AA1077" s="2"/>
      <c r="AB1077" s="3"/>
      <c r="AC1077" s="3"/>
      <c r="BA1077" s="1">
        <f t="shared" si="55"/>
        <v>0</v>
      </c>
    </row>
    <row r="1078" spans="1:54" s="1" customFormat="1" x14ac:dyDescent="0.25">
      <c r="B1078" s="2"/>
      <c r="C1078" s="2"/>
      <c r="D1078" s="2"/>
      <c r="G1078" s="1" t="s">
        <v>481</v>
      </c>
      <c r="H1078" s="1" t="s">
        <v>2777</v>
      </c>
      <c r="I1078" s="1" t="s">
        <v>2778</v>
      </c>
      <c r="K1078" s="18"/>
      <c r="AA1078" s="2"/>
      <c r="AB1078" s="3"/>
      <c r="AC1078" s="3"/>
      <c r="AN1078" s="1" t="s">
        <v>3158</v>
      </c>
      <c r="AP1078" s="1" t="s">
        <v>3162</v>
      </c>
      <c r="BA1078" s="1">
        <f t="shared" si="55"/>
        <v>2</v>
      </c>
    </row>
    <row r="1079" spans="1:54" s="1" customFormat="1" x14ac:dyDescent="0.25">
      <c r="B1079" s="2"/>
      <c r="C1079" s="2"/>
      <c r="D1079" s="2"/>
      <c r="G1079" s="1" t="s">
        <v>481</v>
      </c>
      <c r="H1079" s="1" t="s">
        <v>5003</v>
      </c>
      <c r="I1079" s="1" t="s">
        <v>5004</v>
      </c>
      <c r="K1079" s="18"/>
      <c r="Y1079" s="1" t="s">
        <v>297</v>
      </c>
      <c r="AA1079" s="2"/>
      <c r="AB1079" s="3"/>
      <c r="AC1079" s="3"/>
      <c r="BA1079" s="1">
        <f t="shared" si="55"/>
        <v>0</v>
      </c>
    </row>
    <row r="1080" spans="1:54" s="1" customFormat="1" x14ac:dyDescent="0.25">
      <c r="B1080" s="2"/>
      <c r="C1080" s="2"/>
      <c r="D1080" s="2"/>
      <c r="F1080" s="1" t="s">
        <v>3161</v>
      </c>
      <c r="G1080" s="1" t="s">
        <v>481</v>
      </c>
      <c r="H1080" s="1" t="s">
        <v>5005</v>
      </c>
      <c r="I1080" s="1" t="s">
        <v>5006</v>
      </c>
      <c r="J1080" s="1" t="s">
        <v>5007</v>
      </c>
      <c r="K1080" s="18" t="s">
        <v>5009</v>
      </c>
      <c r="L1080" s="1" t="s">
        <v>5008</v>
      </c>
      <c r="M1080" s="1" t="s">
        <v>488</v>
      </c>
      <c r="N1080" s="1" t="s">
        <v>296</v>
      </c>
      <c r="O1080" s="1">
        <v>85209</v>
      </c>
      <c r="P1080" s="1" t="s">
        <v>4712</v>
      </c>
      <c r="AA1080" s="2"/>
      <c r="AB1080" s="3" t="s">
        <v>3161</v>
      </c>
      <c r="AC1080" s="3"/>
      <c r="AD1080" s="1" t="s">
        <v>2568</v>
      </c>
      <c r="AK1080" s="1" t="s">
        <v>3162</v>
      </c>
      <c r="AN1080" s="1" t="s">
        <v>3162</v>
      </c>
      <c r="BA1080" s="1">
        <f t="shared" si="55"/>
        <v>2</v>
      </c>
    </row>
    <row r="1081" spans="1:54" s="1" customFormat="1" x14ac:dyDescent="0.25">
      <c r="B1081" s="2"/>
      <c r="C1081" s="2"/>
      <c r="D1081" s="2"/>
      <c r="F1081" s="1" t="s">
        <v>3161</v>
      </c>
      <c r="G1081" s="1" t="s">
        <v>3158</v>
      </c>
      <c r="H1081" s="1" t="s">
        <v>5005</v>
      </c>
      <c r="I1081" s="1" t="s">
        <v>1604</v>
      </c>
      <c r="J1081" s="1" t="s">
        <v>5007</v>
      </c>
      <c r="K1081" s="18" t="s">
        <v>5009</v>
      </c>
      <c r="L1081" s="1" t="s">
        <v>5008</v>
      </c>
      <c r="M1081" s="1" t="s">
        <v>488</v>
      </c>
      <c r="N1081" s="1" t="s">
        <v>296</v>
      </c>
      <c r="O1081" s="1">
        <v>85209</v>
      </c>
      <c r="P1081" s="1" t="s">
        <v>4213</v>
      </c>
      <c r="AA1081" s="2"/>
      <c r="AB1081" s="3" t="s">
        <v>3161</v>
      </c>
      <c r="AC1081" s="3"/>
      <c r="AD1081" s="1" t="s">
        <v>2564</v>
      </c>
      <c r="AK1081" s="1" t="s">
        <v>3162</v>
      </c>
      <c r="AN1081" s="1" t="s">
        <v>3162</v>
      </c>
      <c r="BA1081" s="1">
        <f t="shared" si="55"/>
        <v>2</v>
      </c>
    </row>
    <row r="1082" spans="1:54" s="1" customFormat="1" x14ac:dyDescent="0.25">
      <c r="B1082" s="2"/>
      <c r="C1082" s="2"/>
      <c r="D1082" s="2"/>
      <c r="G1082" s="1" t="s">
        <v>3158</v>
      </c>
      <c r="H1082" s="1" t="s">
        <v>4960</v>
      </c>
      <c r="I1082" s="1" t="s">
        <v>788</v>
      </c>
      <c r="J1082" s="1" t="s">
        <v>4958</v>
      </c>
      <c r="K1082" s="18"/>
      <c r="L1082" s="1" t="s">
        <v>4959</v>
      </c>
      <c r="M1082" s="1" t="s">
        <v>488</v>
      </c>
      <c r="N1082" s="1" t="s">
        <v>296</v>
      </c>
      <c r="O1082" s="1">
        <v>85209</v>
      </c>
      <c r="AA1082" s="1" t="s">
        <v>4957</v>
      </c>
      <c r="AZ1082" s="1" t="s">
        <v>3162</v>
      </c>
      <c r="BA1082" s="1">
        <f t="shared" si="55"/>
        <v>1</v>
      </c>
    </row>
    <row r="1083" spans="1:54" s="1" customFormat="1" x14ac:dyDescent="0.25">
      <c r="B1083" s="2"/>
      <c r="C1083" s="2"/>
      <c r="D1083" s="2"/>
      <c r="G1083" s="1" t="s">
        <v>3158</v>
      </c>
      <c r="H1083" s="1" t="s">
        <v>1485</v>
      </c>
      <c r="I1083" s="1" t="s">
        <v>1486</v>
      </c>
      <c r="K1083" s="18"/>
      <c r="AA1083" s="2"/>
      <c r="AB1083" s="3"/>
      <c r="AC1083" s="3"/>
      <c r="AK1083" s="1" t="s">
        <v>3162</v>
      </c>
      <c r="BA1083" s="1">
        <f t="shared" si="55"/>
        <v>1</v>
      </c>
    </row>
    <row r="1084" spans="1:54" s="1" customFormat="1" x14ac:dyDescent="0.25">
      <c r="B1084" s="2"/>
      <c r="C1084" s="2"/>
      <c r="D1084" s="2"/>
      <c r="G1084" s="1" t="s">
        <v>481</v>
      </c>
      <c r="H1084" s="1" t="s">
        <v>1485</v>
      </c>
      <c r="I1084" s="1" t="s">
        <v>1484</v>
      </c>
      <c r="K1084" s="18"/>
      <c r="AA1084" s="2"/>
      <c r="AB1084" s="3"/>
      <c r="AC1084" s="3"/>
      <c r="AK1084" s="1" t="s">
        <v>3162</v>
      </c>
      <c r="BA1084" s="1">
        <f t="shared" si="55"/>
        <v>1</v>
      </c>
    </row>
    <row r="1085" spans="1:54" s="1" customFormat="1" x14ac:dyDescent="0.25">
      <c r="B1085" s="2"/>
      <c r="C1085" s="2"/>
      <c r="D1085" s="2"/>
      <c r="G1085" s="1" t="s">
        <v>481</v>
      </c>
      <c r="H1085" s="1" t="s">
        <v>325</v>
      </c>
      <c r="I1085" s="1" t="s">
        <v>3082</v>
      </c>
      <c r="K1085" s="18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1">
        <f t="shared" si="55"/>
        <v>0</v>
      </c>
      <c r="BB1085" s="3"/>
    </row>
    <row r="1086" spans="1:54" s="1" customFormat="1" x14ac:dyDescent="0.25">
      <c r="B1086" s="2"/>
      <c r="C1086" s="2"/>
      <c r="D1086" s="2"/>
      <c r="G1086" s="1" t="s">
        <v>3158</v>
      </c>
      <c r="H1086" s="1" t="s">
        <v>325</v>
      </c>
      <c r="I1086" s="1" t="s">
        <v>4464</v>
      </c>
      <c r="K1086" s="18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1">
        <f t="shared" si="55"/>
        <v>0</v>
      </c>
      <c r="BB1086" s="3"/>
    </row>
    <row r="1087" spans="1:54" s="1" customFormat="1" x14ac:dyDescent="0.25">
      <c r="B1087" s="2"/>
      <c r="C1087" s="2"/>
      <c r="D1087" s="2"/>
      <c r="F1087" s="1" t="s">
        <v>3162</v>
      </c>
      <c r="G1087" s="1" t="s">
        <v>481</v>
      </c>
      <c r="H1087" s="1" t="s">
        <v>4341</v>
      </c>
      <c r="I1087" s="1" t="s">
        <v>361</v>
      </c>
      <c r="J1087" s="1" t="s">
        <v>5010</v>
      </c>
      <c r="K1087" s="18"/>
      <c r="L1087" s="1" t="s">
        <v>2980</v>
      </c>
      <c r="M1087" s="1" t="s">
        <v>488</v>
      </c>
      <c r="N1087" s="1" t="s">
        <v>296</v>
      </c>
      <c r="O1087" s="1">
        <v>85206</v>
      </c>
      <c r="Y1087" s="1" t="s">
        <v>3196</v>
      </c>
      <c r="Z1087" s="1" t="s">
        <v>3189</v>
      </c>
      <c r="AA1087" s="2"/>
      <c r="AB1087" s="3"/>
      <c r="AC1087" s="3"/>
      <c r="BA1087" s="1">
        <f t="shared" si="55"/>
        <v>0</v>
      </c>
    </row>
    <row r="1088" spans="1:54" s="1" customFormat="1" x14ac:dyDescent="0.25">
      <c r="B1088" s="2"/>
      <c r="C1088" s="2"/>
      <c r="D1088" s="2"/>
      <c r="G1088" s="1" t="s">
        <v>3158</v>
      </c>
      <c r="H1088" s="1" t="s">
        <v>4341</v>
      </c>
      <c r="I1088" s="1" t="s">
        <v>2981</v>
      </c>
      <c r="J1088" s="1" t="s">
        <v>486</v>
      </c>
      <c r="K1088" s="18"/>
      <c r="L1088" s="1" t="s">
        <v>2982</v>
      </c>
      <c r="M1088" s="1" t="s">
        <v>5031</v>
      </c>
      <c r="N1088" s="1" t="s">
        <v>296</v>
      </c>
      <c r="O1088" s="1" t="s">
        <v>486</v>
      </c>
      <c r="AA1088" s="2"/>
      <c r="AB1088" s="3"/>
      <c r="AC1088" s="3"/>
      <c r="BA1088" s="1">
        <f t="shared" si="55"/>
        <v>0</v>
      </c>
    </row>
    <row r="1089" spans="1:59" s="1" customFormat="1" x14ac:dyDescent="0.25">
      <c r="B1089" s="2"/>
      <c r="C1089" s="2"/>
      <c r="D1089" s="2"/>
      <c r="H1089" s="1" t="s">
        <v>4341</v>
      </c>
      <c r="I1089" s="1" t="s">
        <v>1494</v>
      </c>
      <c r="K1089" s="18"/>
      <c r="AA1089" s="2"/>
      <c r="AB1089" s="3"/>
      <c r="AC1089" s="3"/>
      <c r="AK1089" s="1" t="s">
        <v>3162</v>
      </c>
      <c r="BA1089" s="1">
        <f t="shared" si="55"/>
        <v>1</v>
      </c>
    </row>
    <row r="1090" spans="1:59" s="1" customFormat="1" x14ac:dyDescent="0.25">
      <c r="B1090" s="2"/>
      <c r="C1090" s="2"/>
      <c r="D1090" s="2"/>
      <c r="F1090" s="1" t="s">
        <v>3162</v>
      </c>
      <c r="G1090" s="1" t="s">
        <v>3158</v>
      </c>
      <c r="H1090" s="1" t="s">
        <v>4341</v>
      </c>
      <c r="I1090" s="1" t="s">
        <v>2983</v>
      </c>
      <c r="J1090" s="1" t="s">
        <v>5010</v>
      </c>
      <c r="K1090" s="18"/>
      <c r="L1090" s="1" t="s">
        <v>2980</v>
      </c>
      <c r="M1090" s="1" t="s">
        <v>488</v>
      </c>
      <c r="N1090" s="1" t="s">
        <v>296</v>
      </c>
      <c r="O1090" s="1">
        <v>85206</v>
      </c>
      <c r="Y1090" s="1" t="s">
        <v>3196</v>
      </c>
      <c r="Z1090" s="1" t="s">
        <v>3189</v>
      </c>
      <c r="AA1090" s="2"/>
      <c r="AB1090" s="3"/>
      <c r="AC1090" s="3"/>
      <c r="BA1090" s="1">
        <f t="shared" si="55"/>
        <v>0</v>
      </c>
    </row>
    <row r="1091" spans="1:59" s="1" customFormat="1" x14ac:dyDescent="0.25">
      <c r="B1091" s="2"/>
      <c r="C1091" s="2"/>
      <c r="D1091" s="2"/>
      <c r="F1091" s="1" t="s">
        <v>3161</v>
      </c>
      <c r="G1091" s="1" t="s">
        <v>481</v>
      </c>
      <c r="H1091" s="1" t="s">
        <v>4341</v>
      </c>
      <c r="I1091" s="1" t="s">
        <v>3790</v>
      </c>
      <c r="J1091" s="1" t="s">
        <v>2984</v>
      </c>
      <c r="K1091" s="18"/>
      <c r="L1091" s="1" t="s">
        <v>2985</v>
      </c>
      <c r="M1091" s="1" t="s">
        <v>3574</v>
      </c>
      <c r="N1091" s="1" t="s">
        <v>3575</v>
      </c>
      <c r="O1091" s="1">
        <v>50677</v>
      </c>
      <c r="AA1091" s="2"/>
      <c r="AB1091" s="3"/>
      <c r="AC1091" s="3"/>
      <c r="BA1091" s="1">
        <f t="shared" si="55"/>
        <v>0</v>
      </c>
    </row>
    <row r="1092" spans="1:59" s="1" customFormat="1" x14ac:dyDescent="0.25">
      <c r="A1092" s="8"/>
      <c r="B1092" s="2"/>
      <c r="C1092" s="2"/>
      <c r="D1092" s="2"/>
      <c r="G1092" s="1" t="s">
        <v>481</v>
      </c>
      <c r="H1092" s="1" t="s">
        <v>4341</v>
      </c>
      <c r="I1092" s="1" t="s">
        <v>4951</v>
      </c>
      <c r="J1092" s="1" t="s">
        <v>138</v>
      </c>
      <c r="K1092" s="18" t="s">
        <v>2208</v>
      </c>
      <c r="L1092" s="1" t="s">
        <v>2204</v>
      </c>
      <c r="M1092" s="1" t="s">
        <v>488</v>
      </c>
      <c r="N1092" s="1" t="s">
        <v>296</v>
      </c>
      <c r="O1092" s="1">
        <v>85215</v>
      </c>
      <c r="P1092" s="1" t="s">
        <v>4712</v>
      </c>
      <c r="X1092" s="1" t="s">
        <v>138</v>
      </c>
      <c r="AA1092" s="1" t="s">
        <v>2206</v>
      </c>
      <c r="AB1092" s="3"/>
      <c r="AC1092" s="3"/>
      <c r="AE1092" s="1" t="s">
        <v>481</v>
      </c>
      <c r="AF1092" s="1" t="s">
        <v>481</v>
      </c>
      <c r="AG1092" s="1" t="s">
        <v>481</v>
      </c>
      <c r="AH1092" s="1" t="s">
        <v>481</v>
      </c>
      <c r="AI1092" s="1" t="s">
        <v>481</v>
      </c>
      <c r="AL1092" s="1" t="s">
        <v>481</v>
      </c>
      <c r="AM1092" s="1" t="s">
        <v>481</v>
      </c>
      <c r="AP1092" s="1" t="s">
        <v>481</v>
      </c>
      <c r="AQ1092" s="1" t="s">
        <v>481</v>
      </c>
      <c r="AR1092" s="1" t="s">
        <v>481</v>
      </c>
      <c r="AS1092" s="1" t="s">
        <v>481</v>
      </c>
      <c r="AT1092" s="1" t="s">
        <v>481</v>
      </c>
      <c r="AU1092" s="1" t="s">
        <v>481</v>
      </c>
      <c r="AV1092" s="1" t="s">
        <v>481</v>
      </c>
      <c r="AY1092" s="1" t="s">
        <v>481</v>
      </c>
      <c r="BA1092" s="1">
        <f t="shared" si="55"/>
        <v>15</v>
      </c>
    </row>
    <row r="1093" spans="1:59" s="1" customFormat="1" x14ac:dyDescent="0.25">
      <c r="B1093" s="2"/>
      <c r="C1093" s="2"/>
      <c r="D1093" s="2"/>
      <c r="G1093" s="1" t="s">
        <v>3158</v>
      </c>
      <c r="H1093" s="1" t="s">
        <v>2260</v>
      </c>
      <c r="I1093" s="1" t="s">
        <v>577</v>
      </c>
      <c r="J1093" s="1" t="s">
        <v>138</v>
      </c>
      <c r="K1093" s="18" t="s">
        <v>2208</v>
      </c>
      <c r="L1093" s="1" t="s">
        <v>2204</v>
      </c>
      <c r="M1093" s="1" t="s">
        <v>488</v>
      </c>
      <c r="N1093" s="1" t="s">
        <v>296</v>
      </c>
      <c r="O1093" s="1">
        <v>85215</v>
      </c>
      <c r="P1093" s="1" t="s">
        <v>4712</v>
      </c>
      <c r="X1093" s="1" t="s">
        <v>2207</v>
      </c>
      <c r="AA1093" s="1" t="s">
        <v>4341</v>
      </c>
      <c r="AB1093" s="3"/>
      <c r="AC1093" s="3"/>
      <c r="AD1093" s="1" t="s">
        <v>2388</v>
      </c>
      <c r="AE1093" s="1" t="s">
        <v>481</v>
      </c>
      <c r="AF1093" s="1" t="s">
        <v>481</v>
      </c>
      <c r="AG1093" s="1" t="s">
        <v>481</v>
      </c>
      <c r="AH1093" s="1" t="s">
        <v>481</v>
      </c>
      <c r="AI1093" s="1" t="s">
        <v>481</v>
      </c>
      <c r="AL1093" s="1" t="s">
        <v>481</v>
      </c>
      <c r="AM1093" s="1" t="s">
        <v>481</v>
      </c>
      <c r="AP1093" s="1" t="s">
        <v>481</v>
      </c>
      <c r="AQ1093" s="1" t="s">
        <v>481</v>
      </c>
      <c r="AR1093" s="1" t="s">
        <v>481</v>
      </c>
      <c r="AS1093" s="1" t="s">
        <v>481</v>
      </c>
      <c r="AT1093" s="1" t="s">
        <v>481</v>
      </c>
      <c r="AU1093" s="1" t="s">
        <v>481</v>
      </c>
      <c r="AV1093" s="1" t="s">
        <v>481</v>
      </c>
      <c r="AY1093" s="1" t="s">
        <v>481</v>
      </c>
      <c r="BA1093" s="1">
        <f t="shared" si="55"/>
        <v>15</v>
      </c>
    </row>
    <row r="1094" spans="1:59" s="1" customFormat="1" x14ac:dyDescent="0.25">
      <c r="B1094" s="2"/>
      <c r="C1094" s="2"/>
      <c r="D1094" s="2"/>
      <c r="G1094" s="1" t="s">
        <v>3158</v>
      </c>
      <c r="H1094" s="1" t="s">
        <v>3576</v>
      </c>
      <c r="I1094" s="1" t="s">
        <v>3577</v>
      </c>
      <c r="K1094" s="18" t="s">
        <v>3578</v>
      </c>
      <c r="P1094" s="1" t="s">
        <v>4213</v>
      </c>
      <c r="AA1094" s="2"/>
      <c r="AB1094" s="3"/>
      <c r="AC1094" s="3"/>
      <c r="AD1094" s="1" t="s">
        <v>2388</v>
      </c>
      <c r="BA1094" s="1">
        <f t="shared" si="55"/>
        <v>0</v>
      </c>
    </row>
    <row r="1095" spans="1:59" s="1" customFormat="1" x14ac:dyDescent="0.25">
      <c r="B1095" s="2"/>
      <c r="C1095" s="2"/>
      <c r="D1095" s="2"/>
      <c r="F1095" s="1" t="s">
        <v>3161</v>
      </c>
      <c r="G1095" s="1" t="s">
        <v>3158</v>
      </c>
      <c r="H1095" s="1" t="s">
        <v>3579</v>
      </c>
      <c r="I1095" s="1" t="s">
        <v>1536</v>
      </c>
      <c r="J1095" s="1" t="s">
        <v>3580</v>
      </c>
      <c r="K1095" s="18"/>
      <c r="L1095" s="1" t="s">
        <v>4794</v>
      </c>
      <c r="M1095" s="1" t="s">
        <v>4795</v>
      </c>
      <c r="N1095" s="1" t="s">
        <v>296</v>
      </c>
      <c r="O1095" s="1">
        <v>85338</v>
      </c>
      <c r="AA1095" s="2"/>
      <c r="AB1095" s="3" t="s">
        <v>3161</v>
      </c>
      <c r="AC1095" s="3"/>
      <c r="BA1095" s="1">
        <f t="shared" si="55"/>
        <v>0</v>
      </c>
    </row>
    <row r="1096" spans="1:59" s="1" customFormat="1" x14ac:dyDescent="0.25">
      <c r="B1096" s="2"/>
      <c r="C1096" s="2"/>
      <c r="D1096" s="2"/>
      <c r="E1096" s="1" t="s">
        <v>297</v>
      </c>
      <c r="F1096" s="1" t="s">
        <v>3161</v>
      </c>
      <c r="G1096" s="1" t="s">
        <v>3158</v>
      </c>
      <c r="H1096" s="1" t="s">
        <v>3445</v>
      </c>
      <c r="I1096" s="1" t="s">
        <v>2471</v>
      </c>
      <c r="K1096" s="18"/>
      <c r="L1096" s="1" t="s">
        <v>3336</v>
      </c>
      <c r="M1096" s="1" t="s">
        <v>3335</v>
      </c>
      <c r="N1096" s="1" t="s">
        <v>3802</v>
      </c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1">
        <f t="shared" si="55"/>
        <v>0</v>
      </c>
      <c r="BB1096" s="3"/>
    </row>
    <row r="1097" spans="1:59" s="1" customFormat="1" x14ac:dyDescent="0.25">
      <c r="A1097" s="6"/>
      <c r="B1097" s="2"/>
      <c r="C1097" s="2"/>
      <c r="D1097" s="2"/>
      <c r="E1097" s="2"/>
      <c r="G1097" s="1" t="s">
        <v>3158</v>
      </c>
      <c r="H1097" s="1" t="s">
        <v>4392</v>
      </c>
      <c r="I1097" s="1" t="s">
        <v>1237</v>
      </c>
      <c r="K1097" s="18"/>
      <c r="AA1097" s="2" t="s">
        <v>1699</v>
      </c>
      <c r="AB1097" s="3"/>
      <c r="AC1097" s="3"/>
      <c r="BA1097" s="1">
        <f t="shared" si="55"/>
        <v>0</v>
      </c>
    </row>
    <row r="1098" spans="1:59" s="1" customFormat="1" x14ac:dyDescent="0.25">
      <c r="A1098" s="8"/>
      <c r="B1098" s="2"/>
      <c r="C1098" s="2"/>
      <c r="D1098" s="2"/>
      <c r="H1098" s="1" t="s">
        <v>212</v>
      </c>
      <c r="I1098" s="1" t="s">
        <v>2497</v>
      </c>
      <c r="K1098" s="18"/>
      <c r="AU1098" s="1" t="s">
        <v>3162</v>
      </c>
      <c r="BA1098" s="1">
        <f t="shared" si="55"/>
        <v>1</v>
      </c>
      <c r="BB1098" s="3"/>
    </row>
    <row r="1099" spans="1:59" s="1" customFormat="1" x14ac:dyDescent="0.25">
      <c r="B1099" s="2"/>
      <c r="C1099" s="2"/>
      <c r="D1099" s="2"/>
      <c r="F1099" s="1" t="s">
        <v>3161</v>
      </c>
      <c r="G1099" s="1" t="s">
        <v>481</v>
      </c>
      <c r="H1099" s="1" t="s">
        <v>2390</v>
      </c>
      <c r="I1099" s="1" t="s">
        <v>1031</v>
      </c>
      <c r="J1099" s="1" t="s">
        <v>4722</v>
      </c>
      <c r="K1099" s="18" t="s">
        <v>2389</v>
      </c>
      <c r="L1099" s="1" t="s">
        <v>4723</v>
      </c>
      <c r="M1099" s="1" t="s">
        <v>5031</v>
      </c>
      <c r="N1099" s="1" t="s">
        <v>296</v>
      </c>
      <c r="O1099" s="1">
        <v>85120</v>
      </c>
      <c r="P1099" s="1" t="s">
        <v>4213</v>
      </c>
      <c r="AA1099" s="2"/>
      <c r="AB1099" s="3" t="s">
        <v>3161</v>
      </c>
      <c r="AC1099" s="3"/>
      <c r="AD1099" s="1" t="s">
        <v>2568</v>
      </c>
      <c r="BA1099" s="1">
        <f t="shared" si="55"/>
        <v>0</v>
      </c>
    </row>
    <row r="1100" spans="1:59" s="1" customFormat="1" x14ac:dyDescent="0.25">
      <c r="B1100" s="2"/>
      <c r="C1100" s="2"/>
      <c r="D1100" s="2"/>
      <c r="F1100" s="1" t="s">
        <v>3161</v>
      </c>
      <c r="G1100" s="1" t="s">
        <v>3158</v>
      </c>
      <c r="H1100" s="1" t="s">
        <v>2390</v>
      </c>
      <c r="I1100" s="1" t="s">
        <v>4724</v>
      </c>
      <c r="J1100" s="1" t="s">
        <v>4722</v>
      </c>
      <c r="K1100" s="18" t="s">
        <v>2389</v>
      </c>
      <c r="L1100" s="1" t="s">
        <v>4723</v>
      </c>
      <c r="M1100" s="1" t="s">
        <v>5031</v>
      </c>
      <c r="N1100" s="1" t="s">
        <v>296</v>
      </c>
      <c r="O1100" s="1">
        <v>85120</v>
      </c>
      <c r="P1100" s="1" t="s">
        <v>4712</v>
      </c>
      <c r="AA1100" s="2"/>
      <c r="AB1100" s="3" t="s">
        <v>3161</v>
      </c>
      <c r="AC1100" s="3"/>
      <c r="AD1100" s="1" t="s">
        <v>2564</v>
      </c>
      <c r="BA1100" s="1">
        <f t="shared" si="55"/>
        <v>0</v>
      </c>
    </row>
    <row r="1101" spans="1:59" s="1" customFormat="1" x14ac:dyDescent="0.25">
      <c r="B1101" s="2"/>
      <c r="C1101" s="2"/>
      <c r="D1101" s="2"/>
      <c r="G1101" s="1" t="s">
        <v>481</v>
      </c>
      <c r="H1101" s="1" t="s">
        <v>4796</v>
      </c>
      <c r="I1101" s="1" t="s">
        <v>3082</v>
      </c>
      <c r="K1101" s="18" t="s">
        <v>4721</v>
      </c>
      <c r="P1101" s="1" t="s">
        <v>4213</v>
      </c>
      <c r="AA1101" s="2"/>
      <c r="AB1101" s="3"/>
      <c r="AC1101" s="3"/>
      <c r="AD1101" s="1" t="s">
        <v>2388</v>
      </c>
      <c r="BA1101" s="1">
        <f t="shared" si="55"/>
        <v>0</v>
      </c>
    </row>
    <row r="1102" spans="1:59" s="1" customFormat="1" x14ac:dyDescent="0.25">
      <c r="B1102" s="2"/>
      <c r="C1102" s="2"/>
      <c r="D1102" s="2"/>
      <c r="F1102" s="1" t="s">
        <v>3161</v>
      </c>
      <c r="G1102" s="1" t="s">
        <v>481</v>
      </c>
      <c r="H1102" s="1" t="s">
        <v>4725</v>
      </c>
      <c r="I1102" s="1" t="s">
        <v>2152</v>
      </c>
      <c r="J1102" s="1" t="s">
        <v>4961</v>
      </c>
      <c r="K1102" s="18" t="s">
        <v>4726</v>
      </c>
      <c r="L1102" s="1" t="s">
        <v>2665</v>
      </c>
      <c r="M1102" s="1" t="s">
        <v>488</v>
      </c>
      <c r="N1102" s="1" t="s">
        <v>296</v>
      </c>
      <c r="O1102" s="1">
        <v>85213</v>
      </c>
      <c r="P1102" s="1" t="s">
        <v>4213</v>
      </c>
      <c r="AA1102" s="1" t="s">
        <v>4727</v>
      </c>
      <c r="AB1102" s="3"/>
      <c r="AC1102" s="3"/>
      <c r="AD1102" s="1" t="s">
        <v>2564</v>
      </c>
      <c r="BA1102" s="1">
        <f t="shared" si="55"/>
        <v>0</v>
      </c>
      <c r="BD1102" s="1" t="s">
        <v>4712</v>
      </c>
      <c r="BE1102" s="1" t="s">
        <v>4712</v>
      </c>
      <c r="BG1102" s="1" t="s">
        <v>4712</v>
      </c>
    </row>
    <row r="1103" spans="1:59" s="1" customFormat="1" x14ac:dyDescent="0.25">
      <c r="B1103" s="2"/>
      <c r="C1103" s="2"/>
      <c r="D1103" s="2"/>
      <c r="F1103" s="1" t="s">
        <v>3161</v>
      </c>
      <c r="G1103" s="1" t="s">
        <v>3158</v>
      </c>
      <c r="H1103" s="1" t="s">
        <v>4725</v>
      </c>
      <c r="I1103" s="1" t="s">
        <v>4727</v>
      </c>
      <c r="J1103" s="1" t="s">
        <v>4961</v>
      </c>
      <c r="K1103" s="18" t="s">
        <v>4726</v>
      </c>
      <c r="L1103" s="1" t="s">
        <v>2665</v>
      </c>
      <c r="M1103" s="1" t="s">
        <v>488</v>
      </c>
      <c r="N1103" s="1" t="s">
        <v>296</v>
      </c>
      <c r="O1103" s="1">
        <v>85213</v>
      </c>
      <c r="P1103" s="1" t="s">
        <v>4712</v>
      </c>
      <c r="AA1103" s="1" t="s">
        <v>2152</v>
      </c>
      <c r="AB1103" s="3"/>
      <c r="AC1103" s="3"/>
      <c r="AD1103" s="1" t="s">
        <v>2568</v>
      </c>
      <c r="BA1103" s="1">
        <f t="shared" si="55"/>
        <v>0</v>
      </c>
      <c r="BD1103" s="1" t="s">
        <v>4712</v>
      </c>
      <c r="BE1103" s="1" t="s">
        <v>4712</v>
      </c>
      <c r="BG1103" s="1" t="s">
        <v>4712</v>
      </c>
    </row>
    <row r="1104" spans="1:59" s="1" customFormat="1" x14ac:dyDescent="0.25">
      <c r="B1104" s="2"/>
      <c r="C1104" s="2"/>
      <c r="D1104" s="2"/>
      <c r="G1104" s="1" t="s">
        <v>481</v>
      </c>
      <c r="H1104" s="1" t="s">
        <v>4728</v>
      </c>
      <c r="I1104" s="1" t="s">
        <v>4729</v>
      </c>
      <c r="K1104" s="18" t="s">
        <v>4730</v>
      </c>
      <c r="P1104" s="1" t="s">
        <v>4213</v>
      </c>
      <c r="AA1104" s="2"/>
      <c r="AB1104" s="3"/>
      <c r="AC1104" s="3"/>
      <c r="AD1104" s="1" t="s">
        <v>2388</v>
      </c>
      <c r="BA1104" s="1">
        <f t="shared" si="55"/>
        <v>0</v>
      </c>
    </row>
    <row r="1105" spans="1:61" s="1" customFormat="1" x14ac:dyDescent="0.25">
      <c r="B1105" s="2"/>
      <c r="C1105" s="2"/>
      <c r="D1105" s="2"/>
      <c r="E1105" s="2"/>
      <c r="G1105" s="1" t="s">
        <v>3158</v>
      </c>
      <c r="H1105" s="1" t="s">
        <v>1295</v>
      </c>
      <c r="I1105" s="1" t="s">
        <v>1294</v>
      </c>
      <c r="K1105" s="18"/>
      <c r="BA1105" s="1">
        <f t="shared" si="55"/>
        <v>0</v>
      </c>
      <c r="BB1105" s="3"/>
    </row>
    <row r="1106" spans="1:61" s="1" customFormat="1" x14ac:dyDescent="0.25">
      <c r="B1106" s="2"/>
      <c r="C1106" s="2"/>
      <c r="D1106" s="2"/>
      <c r="G1106" s="1" t="s">
        <v>481</v>
      </c>
      <c r="H1106" s="1" t="s">
        <v>4731</v>
      </c>
      <c r="I1106" s="1" t="s">
        <v>1875</v>
      </c>
      <c r="J1106" s="1" t="s">
        <v>4732</v>
      </c>
      <c r="K1106" s="18" t="s">
        <v>3870</v>
      </c>
      <c r="M1106" s="1" t="s">
        <v>924</v>
      </c>
      <c r="N1106" s="1" t="s">
        <v>296</v>
      </c>
      <c r="P1106" s="1" t="s">
        <v>4213</v>
      </c>
      <c r="AA1106" s="2"/>
      <c r="AB1106" s="3"/>
      <c r="AC1106" s="3"/>
      <c r="AD1106" s="1" t="s">
        <v>2564</v>
      </c>
      <c r="BA1106" s="1">
        <f t="shared" si="55"/>
        <v>0</v>
      </c>
      <c r="BD1106" s="1" t="s">
        <v>4712</v>
      </c>
      <c r="BE1106" s="1" t="s">
        <v>4712</v>
      </c>
      <c r="BF1106" s="1" t="s">
        <v>4712</v>
      </c>
      <c r="BG1106" s="1" t="s">
        <v>4712</v>
      </c>
      <c r="BH1106" s="1" t="s">
        <v>4712</v>
      </c>
      <c r="BI1106" s="1" t="s">
        <v>4712</v>
      </c>
    </row>
    <row r="1107" spans="1:61" s="1" customFormat="1" x14ac:dyDescent="0.25">
      <c r="A1107" s="8"/>
      <c r="B1107" s="2"/>
      <c r="C1107" s="2"/>
      <c r="D1107" s="2"/>
      <c r="F1107" s="1" t="s">
        <v>3161</v>
      </c>
      <c r="G1107" s="1" t="s">
        <v>3158</v>
      </c>
      <c r="H1107" s="1" t="s">
        <v>338</v>
      </c>
      <c r="I1107" s="1" t="s">
        <v>1604</v>
      </c>
      <c r="J1107" s="1" t="s">
        <v>4926</v>
      </c>
      <c r="K1107" s="18" t="s">
        <v>871</v>
      </c>
      <c r="L1107" s="1" t="s">
        <v>534</v>
      </c>
      <c r="M1107" s="1" t="s">
        <v>340</v>
      </c>
      <c r="N1107" s="1" t="s">
        <v>341</v>
      </c>
      <c r="O1107" s="1">
        <v>62675</v>
      </c>
      <c r="P1107" s="1" t="s">
        <v>4712</v>
      </c>
      <c r="X1107" s="1" t="s">
        <v>342</v>
      </c>
      <c r="Y1107" s="1" t="s">
        <v>3175</v>
      </c>
      <c r="Z1107" s="1" t="s">
        <v>3161</v>
      </c>
      <c r="AA1107" s="2"/>
      <c r="AB1107" s="3" t="s">
        <v>3161</v>
      </c>
      <c r="AC1107" s="3"/>
      <c r="AD1107" s="1" t="s">
        <v>2388</v>
      </c>
      <c r="AP1107" s="1" t="s">
        <v>481</v>
      </c>
      <c r="AQ1107" s="1" t="s">
        <v>481</v>
      </c>
      <c r="AS1107" s="1" t="s">
        <v>481</v>
      </c>
      <c r="AT1107" s="1" t="s">
        <v>481</v>
      </c>
      <c r="AU1107" s="1" t="s">
        <v>481</v>
      </c>
      <c r="BA1107" s="1">
        <f t="shared" si="55"/>
        <v>5</v>
      </c>
    </row>
    <row r="1108" spans="1:61" s="1" customFormat="1" x14ac:dyDescent="0.25">
      <c r="A1108" s="8"/>
      <c r="B1108" s="2"/>
      <c r="C1108" s="2"/>
      <c r="D1108" s="2"/>
      <c r="F1108" s="1" t="s">
        <v>3161</v>
      </c>
      <c r="G1108" s="1" t="s">
        <v>481</v>
      </c>
      <c r="H1108" s="1" t="s">
        <v>338</v>
      </c>
      <c r="I1108" s="1" t="s">
        <v>1549</v>
      </c>
      <c r="J1108" s="1" t="s">
        <v>4926</v>
      </c>
      <c r="K1108" s="18" t="s">
        <v>871</v>
      </c>
      <c r="L1108" s="1" t="s">
        <v>534</v>
      </c>
      <c r="M1108" s="1" t="s">
        <v>340</v>
      </c>
      <c r="N1108" s="1" t="s">
        <v>341</v>
      </c>
      <c r="O1108" s="1">
        <v>62675</v>
      </c>
      <c r="P1108" s="1" t="s">
        <v>4213</v>
      </c>
      <c r="X1108" s="1" t="s">
        <v>342</v>
      </c>
      <c r="Y1108" s="1" t="s">
        <v>3175</v>
      </c>
      <c r="Z1108" s="1" t="s">
        <v>343</v>
      </c>
      <c r="AA1108" s="2" t="s">
        <v>1604</v>
      </c>
      <c r="AB1108" s="3" t="s">
        <v>3161</v>
      </c>
      <c r="AC1108" s="3"/>
      <c r="AD1108" s="1" t="s">
        <v>2392</v>
      </c>
      <c r="AP1108" s="1" t="s">
        <v>481</v>
      </c>
      <c r="AQ1108" s="1" t="s">
        <v>481</v>
      </c>
      <c r="AS1108" s="1" t="s">
        <v>481</v>
      </c>
      <c r="AT1108" s="1" t="s">
        <v>481</v>
      </c>
      <c r="AU1108" s="1" t="s">
        <v>481</v>
      </c>
      <c r="BA1108" s="1">
        <f t="shared" si="55"/>
        <v>5</v>
      </c>
    </row>
    <row r="1109" spans="1:61" s="1" customFormat="1" x14ac:dyDescent="0.25">
      <c r="A1109" s="8"/>
      <c r="B1109" s="2"/>
      <c r="C1109" s="2"/>
      <c r="D1109" s="2"/>
      <c r="G1109" s="1" t="s">
        <v>481</v>
      </c>
      <c r="H1109" s="1" t="s">
        <v>197</v>
      </c>
      <c r="I1109" s="1" t="s">
        <v>198</v>
      </c>
      <c r="K1109" s="18"/>
      <c r="AU1109" s="1" t="s">
        <v>3162</v>
      </c>
      <c r="BA1109" s="1">
        <f t="shared" si="55"/>
        <v>1</v>
      </c>
      <c r="BB1109" s="3"/>
    </row>
    <row r="1110" spans="1:61" s="1" customFormat="1" x14ac:dyDescent="0.25">
      <c r="B1110" s="2"/>
      <c r="C1110" s="2"/>
      <c r="D1110" s="2"/>
      <c r="F1110" s="1" t="s">
        <v>3161</v>
      </c>
      <c r="G1110" s="1" t="s">
        <v>3158</v>
      </c>
      <c r="H1110" s="1" t="s">
        <v>1554</v>
      </c>
      <c r="I1110" s="1" t="s">
        <v>1604</v>
      </c>
      <c r="J1110" s="1" t="s">
        <v>1181</v>
      </c>
      <c r="K1110" s="18"/>
      <c r="L1110" s="1" t="s">
        <v>1556</v>
      </c>
      <c r="M1110" s="1" t="s">
        <v>488</v>
      </c>
      <c r="N1110" s="1" t="s">
        <v>296</v>
      </c>
      <c r="O1110" s="1">
        <v>85209</v>
      </c>
      <c r="Y1110" s="1" t="s">
        <v>3196</v>
      </c>
      <c r="Z1110" s="1" t="s">
        <v>3189</v>
      </c>
      <c r="AA1110" s="2"/>
      <c r="AB1110" s="3" t="s">
        <v>3161</v>
      </c>
      <c r="AC1110" s="3"/>
      <c r="BA1110" s="1">
        <f t="shared" si="55"/>
        <v>0</v>
      </c>
    </row>
    <row r="1111" spans="1:61" s="1" customFormat="1" x14ac:dyDescent="0.25">
      <c r="B1111" s="2"/>
      <c r="C1111" s="2"/>
      <c r="D1111" s="2"/>
      <c r="F1111" s="1" t="s">
        <v>3161</v>
      </c>
      <c r="G1111" s="1" t="s">
        <v>481</v>
      </c>
      <c r="H1111" s="1" t="s">
        <v>1554</v>
      </c>
      <c r="I1111" s="1" t="s">
        <v>1557</v>
      </c>
      <c r="J1111" s="1" t="s">
        <v>1181</v>
      </c>
      <c r="K1111" s="18"/>
      <c r="L1111" s="1" t="s">
        <v>1556</v>
      </c>
      <c r="M1111" s="1" t="s">
        <v>488</v>
      </c>
      <c r="N1111" s="1" t="s">
        <v>296</v>
      </c>
      <c r="O1111" s="1">
        <v>85209</v>
      </c>
      <c r="Y1111" s="1" t="s">
        <v>3196</v>
      </c>
      <c r="Z1111" s="1" t="s">
        <v>3189</v>
      </c>
      <c r="AA1111" s="2"/>
      <c r="AB1111" s="3" t="s">
        <v>3161</v>
      </c>
      <c r="AC1111" s="3"/>
      <c r="BA1111" s="1">
        <f t="shared" si="55"/>
        <v>0</v>
      </c>
    </row>
    <row r="1112" spans="1:61" s="1" customFormat="1" x14ac:dyDescent="0.25">
      <c r="B1112" s="2"/>
      <c r="C1112" s="2"/>
      <c r="D1112" s="2"/>
      <c r="G1112" s="1" t="s">
        <v>481</v>
      </c>
      <c r="H1112" s="1" t="s">
        <v>4839</v>
      </c>
      <c r="I1112" s="1" t="s">
        <v>3790</v>
      </c>
      <c r="K1112" s="18"/>
      <c r="AA1112" s="2"/>
      <c r="AB1112" s="3"/>
      <c r="AC1112" s="3"/>
      <c r="BA1112" s="1">
        <f t="shared" si="55"/>
        <v>0</v>
      </c>
    </row>
    <row r="1113" spans="1:61" s="1" customFormat="1" x14ac:dyDescent="0.25">
      <c r="B1113" s="2"/>
      <c r="C1113" s="2"/>
      <c r="D1113" s="2"/>
      <c r="G1113" s="1" t="s">
        <v>481</v>
      </c>
      <c r="H1113" s="1" t="s">
        <v>4733</v>
      </c>
      <c r="I1113" s="1" t="s">
        <v>4734</v>
      </c>
      <c r="K1113" s="18" t="s">
        <v>4735</v>
      </c>
      <c r="N1113" s="1" t="s">
        <v>296</v>
      </c>
      <c r="P1113" s="1" t="s">
        <v>4213</v>
      </c>
      <c r="AA1113" s="2"/>
      <c r="AB1113" s="3"/>
      <c r="AC1113" s="3"/>
      <c r="AD1113" s="1" t="s">
        <v>2388</v>
      </c>
      <c r="BA1113" s="1">
        <f t="shared" ref="BA1113:BA1176" si="56">COUNTA(AE1113:AZ1113)</f>
        <v>0</v>
      </c>
    </row>
    <row r="1114" spans="1:61" s="1" customFormat="1" x14ac:dyDescent="0.25">
      <c r="A1114" s="8"/>
      <c r="B1114" s="2"/>
      <c r="C1114" s="2"/>
      <c r="D1114" s="2"/>
      <c r="G1114" s="1" t="s">
        <v>3158</v>
      </c>
      <c r="H1114" s="1" t="s">
        <v>263</v>
      </c>
      <c r="I1114" s="1" t="s">
        <v>4578</v>
      </c>
      <c r="K1114" s="18"/>
      <c r="AA1114" s="1" t="s">
        <v>257</v>
      </c>
      <c r="AX1114" s="1" t="s">
        <v>3162</v>
      </c>
      <c r="AY1114" s="1" t="s">
        <v>3162</v>
      </c>
      <c r="BA1114" s="1">
        <f t="shared" si="56"/>
        <v>2</v>
      </c>
      <c r="BB1114" s="3"/>
    </row>
    <row r="1115" spans="1:61" s="1" customFormat="1" x14ac:dyDescent="0.25">
      <c r="B1115" s="2"/>
      <c r="C1115" s="2"/>
      <c r="D1115" s="2"/>
      <c r="G1115" s="1" t="s">
        <v>481</v>
      </c>
      <c r="H1115" s="1" t="s">
        <v>4736</v>
      </c>
      <c r="I1115" s="1" t="s">
        <v>299</v>
      </c>
      <c r="J1115" s="1" t="s">
        <v>4737</v>
      </c>
      <c r="K1115" s="18" t="s">
        <v>4739</v>
      </c>
      <c r="L1115" s="1" t="s">
        <v>4738</v>
      </c>
      <c r="M1115" s="1" t="s">
        <v>488</v>
      </c>
      <c r="N1115" s="1" t="s">
        <v>296</v>
      </c>
      <c r="O1115" s="1">
        <v>85213</v>
      </c>
      <c r="P1115" s="1" t="s">
        <v>4213</v>
      </c>
      <c r="AA1115" s="2"/>
      <c r="AB1115" s="3"/>
      <c r="AC1115" s="3"/>
      <c r="AD1115" s="1" t="s">
        <v>2564</v>
      </c>
      <c r="BA1115" s="1">
        <f t="shared" si="56"/>
        <v>0</v>
      </c>
    </row>
    <row r="1116" spans="1:61" s="1" customFormat="1" x14ac:dyDescent="0.25">
      <c r="B1116" s="2"/>
      <c r="C1116" s="2"/>
      <c r="D1116" s="2"/>
      <c r="G1116" s="1" t="s">
        <v>481</v>
      </c>
      <c r="H1116" s="1" t="s">
        <v>1259</v>
      </c>
      <c r="I1116" s="1" t="s">
        <v>144</v>
      </c>
      <c r="J1116" s="1" t="s">
        <v>4740</v>
      </c>
      <c r="K1116" s="18" t="s">
        <v>4742</v>
      </c>
      <c r="L1116" s="1" t="s">
        <v>4741</v>
      </c>
      <c r="M1116" s="1" t="s">
        <v>5031</v>
      </c>
      <c r="N1116" s="1" t="s">
        <v>296</v>
      </c>
      <c r="O1116" s="1">
        <v>85120</v>
      </c>
      <c r="P1116" s="1" t="s">
        <v>4213</v>
      </c>
      <c r="Y1116" s="1" t="s">
        <v>3175</v>
      </c>
      <c r="Z1116" s="1" t="s">
        <v>3161</v>
      </c>
      <c r="AA1116" s="2" t="s">
        <v>2920</v>
      </c>
      <c r="AB1116" s="3" t="s">
        <v>3161</v>
      </c>
      <c r="AC1116" s="3"/>
      <c r="AD1116" s="1" t="s">
        <v>2564</v>
      </c>
      <c r="BA1116" s="1">
        <f t="shared" si="56"/>
        <v>0</v>
      </c>
    </row>
    <row r="1117" spans="1:61" s="1" customFormat="1" x14ac:dyDescent="0.25">
      <c r="B1117" s="2"/>
      <c r="C1117" s="2"/>
      <c r="D1117" s="2"/>
      <c r="G1117" s="1" t="s">
        <v>3158</v>
      </c>
      <c r="H1117" s="1" t="s">
        <v>4743</v>
      </c>
      <c r="I1117" s="1" t="s">
        <v>371</v>
      </c>
      <c r="K1117" s="18" t="s">
        <v>2968</v>
      </c>
      <c r="P1117" s="1" t="s">
        <v>4213</v>
      </c>
      <c r="AA1117" s="2"/>
      <c r="AB1117" s="3"/>
      <c r="AC1117" s="3"/>
      <c r="AD1117" s="1" t="s">
        <v>2388</v>
      </c>
      <c r="BA1117" s="1">
        <f t="shared" si="56"/>
        <v>0</v>
      </c>
    </row>
    <row r="1118" spans="1:61" s="1" customFormat="1" x14ac:dyDescent="0.25">
      <c r="B1118" s="2"/>
      <c r="C1118" s="2"/>
      <c r="D1118" s="2"/>
      <c r="G1118" s="1" t="s">
        <v>3158</v>
      </c>
      <c r="H1118" s="1" t="s">
        <v>4745</v>
      </c>
      <c r="I1118" s="1" t="s">
        <v>4746</v>
      </c>
      <c r="J1118" s="1" t="s">
        <v>3901</v>
      </c>
      <c r="K1118" s="18"/>
      <c r="L1118" s="1" t="s">
        <v>3902</v>
      </c>
      <c r="M1118" s="1" t="s">
        <v>488</v>
      </c>
      <c r="N1118" s="1" t="s">
        <v>296</v>
      </c>
      <c r="O1118" s="1">
        <v>85206</v>
      </c>
      <c r="AA1118" s="2"/>
      <c r="AB1118" s="3"/>
      <c r="AC1118" s="3"/>
      <c r="BA1118" s="1">
        <f t="shared" si="56"/>
        <v>0</v>
      </c>
    </row>
    <row r="1119" spans="1:61" s="1" customFormat="1" x14ac:dyDescent="0.25">
      <c r="B1119" s="2"/>
      <c r="C1119" s="2"/>
      <c r="D1119" s="2"/>
      <c r="G1119" s="1" t="s">
        <v>3158</v>
      </c>
      <c r="H1119" s="1" t="s">
        <v>4747</v>
      </c>
      <c r="I1119" s="1" t="s">
        <v>4748</v>
      </c>
      <c r="J1119" s="1" t="s">
        <v>4749</v>
      </c>
      <c r="K1119" s="18" t="s">
        <v>1121</v>
      </c>
      <c r="L1119" s="1" t="s">
        <v>1120</v>
      </c>
      <c r="M1119" s="1" t="s">
        <v>488</v>
      </c>
      <c r="N1119" s="1" t="s">
        <v>296</v>
      </c>
      <c r="O1119" s="1">
        <v>85206</v>
      </c>
      <c r="P1119" s="1" t="s">
        <v>4213</v>
      </c>
      <c r="AA1119" s="2"/>
      <c r="AB1119" s="3"/>
      <c r="AC1119" s="3"/>
      <c r="AD1119" s="1" t="s">
        <v>2388</v>
      </c>
      <c r="AS1119" s="1" t="s">
        <v>3162</v>
      </c>
      <c r="BA1119" s="1">
        <f t="shared" si="56"/>
        <v>1</v>
      </c>
    </row>
    <row r="1120" spans="1:61" s="1" customFormat="1" x14ac:dyDescent="0.25">
      <c r="B1120" s="2"/>
      <c r="C1120" s="2"/>
      <c r="D1120" s="2"/>
      <c r="G1120" s="1" t="s">
        <v>3158</v>
      </c>
      <c r="H1120" s="1" t="s">
        <v>763</v>
      </c>
      <c r="I1120" s="1" t="s">
        <v>3147</v>
      </c>
      <c r="K1120" s="18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1">
        <f t="shared" si="56"/>
        <v>0</v>
      </c>
      <c r="BB1120" s="3"/>
    </row>
    <row r="1121" spans="2:54" s="1" customFormat="1" x14ac:dyDescent="0.25">
      <c r="B1121" s="2"/>
      <c r="C1121" s="2"/>
      <c r="D1121" s="2"/>
      <c r="G1121" s="1" t="s">
        <v>481</v>
      </c>
      <c r="H1121" s="1" t="s">
        <v>763</v>
      </c>
      <c r="I1121" s="1" t="s">
        <v>3148</v>
      </c>
      <c r="K1121" s="18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1">
        <f t="shared" si="56"/>
        <v>0</v>
      </c>
      <c r="BB1121" s="3"/>
    </row>
    <row r="1122" spans="2:54" s="1" customFormat="1" x14ac:dyDescent="0.25">
      <c r="B1122" s="2"/>
      <c r="C1122" s="2"/>
      <c r="D1122" s="2"/>
      <c r="G1122" s="1" t="s">
        <v>3158</v>
      </c>
      <c r="H1122" s="1" t="s">
        <v>763</v>
      </c>
      <c r="I1122" s="1" t="s">
        <v>3149</v>
      </c>
      <c r="K1122" s="18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1">
        <f t="shared" si="56"/>
        <v>0</v>
      </c>
      <c r="BB1122" s="3"/>
    </row>
    <row r="1123" spans="2:54" s="1" customFormat="1" x14ac:dyDescent="0.25">
      <c r="B1123" s="2"/>
      <c r="C1123" s="2"/>
      <c r="D1123" s="2"/>
      <c r="G1123" s="1" t="s">
        <v>481</v>
      </c>
      <c r="H1123" s="1" t="s">
        <v>763</v>
      </c>
      <c r="I1123" s="1" t="s">
        <v>3150</v>
      </c>
      <c r="K1123" s="18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1">
        <f t="shared" si="56"/>
        <v>0</v>
      </c>
      <c r="BB1123" s="3"/>
    </row>
    <row r="1124" spans="2:54" s="1" customFormat="1" x14ac:dyDescent="0.25">
      <c r="B1124" s="2"/>
      <c r="C1124" s="2"/>
      <c r="D1124" s="2"/>
      <c r="G1124" s="1" t="s">
        <v>3158</v>
      </c>
      <c r="H1124" s="1" t="s">
        <v>763</v>
      </c>
      <c r="I1124" s="1" t="s">
        <v>2365</v>
      </c>
      <c r="K1124" s="18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1">
        <f t="shared" si="56"/>
        <v>0</v>
      </c>
      <c r="BB1124" s="3"/>
    </row>
    <row r="1125" spans="2:54" s="1" customFormat="1" x14ac:dyDescent="0.25">
      <c r="B1125" s="2"/>
      <c r="C1125" s="2"/>
      <c r="D1125" s="2"/>
      <c r="G1125" s="1" t="s">
        <v>481</v>
      </c>
      <c r="H1125" s="1" t="s">
        <v>3151</v>
      </c>
      <c r="I1125" s="1" t="s">
        <v>443</v>
      </c>
      <c r="K1125" s="18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1">
        <f t="shared" si="56"/>
        <v>0</v>
      </c>
      <c r="BB1125" s="3"/>
    </row>
    <row r="1126" spans="2:54" s="1" customFormat="1" x14ac:dyDescent="0.25">
      <c r="B1126" s="2"/>
      <c r="C1126" s="2"/>
      <c r="D1126" s="2"/>
      <c r="G1126" s="1" t="s">
        <v>481</v>
      </c>
      <c r="H1126" s="1" t="s">
        <v>3151</v>
      </c>
      <c r="I1126" s="1" t="s">
        <v>442</v>
      </c>
      <c r="K1126" s="18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1">
        <f t="shared" si="56"/>
        <v>0</v>
      </c>
      <c r="BB1126" s="3"/>
    </row>
    <row r="1127" spans="2:54" s="1" customFormat="1" x14ac:dyDescent="0.25">
      <c r="B1127" s="2"/>
      <c r="C1127" s="2"/>
      <c r="D1127" s="2"/>
      <c r="G1127" s="1" t="s">
        <v>3158</v>
      </c>
      <c r="H1127" s="1" t="s">
        <v>3151</v>
      </c>
      <c r="I1127" s="1" t="s">
        <v>444</v>
      </c>
      <c r="K1127" s="18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1">
        <f t="shared" si="56"/>
        <v>0</v>
      </c>
      <c r="BB1127" s="3"/>
    </row>
    <row r="1128" spans="2:54" s="1" customFormat="1" x14ac:dyDescent="0.25">
      <c r="B1128" s="2"/>
      <c r="C1128" s="2"/>
      <c r="D1128" s="2"/>
      <c r="G1128" s="1" t="s">
        <v>481</v>
      </c>
      <c r="H1128" s="1" t="s">
        <v>3151</v>
      </c>
      <c r="I1128" s="1" t="s">
        <v>4743</v>
      </c>
      <c r="K1128" s="18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1">
        <f t="shared" si="56"/>
        <v>0</v>
      </c>
      <c r="BB1128" s="3"/>
    </row>
    <row r="1129" spans="2:54" s="1" customFormat="1" x14ac:dyDescent="0.25">
      <c r="B1129" s="2"/>
      <c r="C1129" s="2"/>
      <c r="D1129" s="2"/>
      <c r="G1129" s="1" t="s">
        <v>481</v>
      </c>
      <c r="H1129" s="1" t="s">
        <v>3151</v>
      </c>
      <c r="I1129" s="1" t="s">
        <v>5045</v>
      </c>
      <c r="K1129" s="18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1">
        <f t="shared" si="56"/>
        <v>0</v>
      </c>
      <c r="BB1129" s="3"/>
    </row>
    <row r="1130" spans="2:54" s="1" customFormat="1" x14ac:dyDescent="0.25">
      <c r="B1130" s="2"/>
      <c r="C1130" s="2"/>
      <c r="D1130" s="2"/>
      <c r="G1130" s="1" t="s">
        <v>481</v>
      </c>
      <c r="H1130" s="1" t="s">
        <v>2436</v>
      </c>
      <c r="I1130" s="1" t="s">
        <v>3178</v>
      </c>
      <c r="K1130" s="18" t="s">
        <v>2435</v>
      </c>
      <c r="L1130" s="1" t="s">
        <v>2434</v>
      </c>
      <c r="M1130" s="1" t="s">
        <v>924</v>
      </c>
      <c r="N1130" s="1" t="s">
        <v>296</v>
      </c>
      <c r="O1130" s="1">
        <v>85257</v>
      </c>
      <c r="P1130" s="1" t="s">
        <v>4213</v>
      </c>
      <c r="AA1130" s="2" t="s">
        <v>2433</v>
      </c>
      <c r="AB1130" s="3"/>
      <c r="AC1130" s="3"/>
      <c r="BA1130" s="1">
        <f t="shared" si="56"/>
        <v>0</v>
      </c>
    </row>
    <row r="1131" spans="2:54" s="1" customFormat="1" x14ac:dyDescent="0.25">
      <c r="B1131" s="2"/>
      <c r="C1131" s="2"/>
      <c r="D1131" s="2"/>
      <c r="G1131" s="1" t="s">
        <v>3158</v>
      </c>
      <c r="H1131" s="1" t="s">
        <v>2436</v>
      </c>
      <c r="I1131" s="1" t="s">
        <v>1452</v>
      </c>
      <c r="K1131" s="18"/>
      <c r="AA1131" s="2"/>
      <c r="AB1131" s="3"/>
      <c r="AC1131" s="3"/>
      <c r="AI1131" s="1" t="s">
        <v>3162</v>
      </c>
      <c r="BA1131" s="1">
        <f t="shared" si="56"/>
        <v>1</v>
      </c>
    </row>
    <row r="1132" spans="2:54" s="1" customFormat="1" x14ac:dyDescent="0.25">
      <c r="B1132" s="2"/>
      <c r="C1132" s="2"/>
      <c r="D1132" s="2"/>
      <c r="G1132" s="1" t="s">
        <v>3158</v>
      </c>
      <c r="H1132" s="1" t="s">
        <v>1125</v>
      </c>
      <c r="I1132" s="1" t="s">
        <v>1126</v>
      </c>
      <c r="J1132" s="1" t="s">
        <v>1127</v>
      </c>
      <c r="K1132" s="18" t="s">
        <v>1129</v>
      </c>
      <c r="L1132" s="1" t="s">
        <v>1128</v>
      </c>
      <c r="M1132" s="1" t="s">
        <v>488</v>
      </c>
      <c r="N1132" s="1" t="s">
        <v>296</v>
      </c>
      <c r="O1132" s="1">
        <v>85206</v>
      </c>
      <c r="P1132" s="1" t="s">
        <v>4213</v>
      </c>
      <c r="AA1132" s="2"/>
      <c r="AB1132" s="3"/>
      <c r="AC1132" s="3"/>
      <c r="AD1132" s="1" t="s">
        <v>2388</v>
      </c>
      <c r="BA1132" s="1">
        <f t="shared" si="56"/>
        <v>0</v>
      </c>
    </row>
    <row r="1133" spans="2:54" s="1" customFormat="1" x14ac:dyDescent="0.25">
      <c r="B1133" s="2"/>
      <c r="C1133" s="2"/>
      <c r="D1133" s="2"/>
      <c r="G1133" s="1" t="s">
        <v>481</v>
      </c>
      <c r="H1133" s="1" t="s">
        <v>1125</v>
      </c>
      <c r="I1133" s="1" t="s">
        <v>187</v>
      </c>
      <c r="J1133" s="1" t="s">
        <v>1127</v>
      </c>
      <c r="K1133" s="18" t="s">
        <v>1130</v>
      </c>
      <c r="L1133" s="1" t="s">
        <v>1128</v>
      </c>
      <c r="M1133" s="1" t="s">
        <v>488</v>
      </c>
      <c r="N1133" s="1" t="s">
        <v>296</v>
      </c>
      <c r="O1133" s="1">
        <v>85206</v>
      </c>
      <c r="P1133" s="1" t="s">
        <v>4213</v>
      </c>
      <c r="AA1133" s="2"/>
      <c r="AB1133" s="3"/>
      <c r="AC1133" s="3"/>
      <c r="AD1133" s="1" t="s">
        <v>2388</v>
      </c>
      <c r="BA1133" s="1">
        <f t="shared" si="56"/>
        <v>0</v>
      </c>
    </row>
    <row r="1134" spans="2:54" s="1" customFormat="1" x14ac:dyDescent="0.25">
      <c r="B1134" s="2"/>
      <c r="C1134" s="2"/>
      <c r="D1134" s="2"/>
      <c r="G1134" s="1" t="s">
        <v>3158</v>
      </c>
      <c r="H1134" s="1" t="s">
        <v>1131</v>
      </c>
      <c r="I1134" s="1" t="s">
        <v>436</v>
      </c>
      <c r="J1134" s="1" t="s">
        <v>3208</v>
      </c>
      <c r="K1134" s="18" t="s">
        <v>1132</v>
      </c>
      <c r="L1134" s="1" t="s">
        <v>3209</v>
      </c>
      <c r="M1134" s="1" t="s">
        <v>488</v>
      </c>
      <c r="N1134" s="1" t="s">
        <v>296</v>
      </c>
      <c r="O1134" s="1">
        <v>85207</v>
      </c>
      <c r="P1134" s="1" t="s">
        <v>4213</v>
      </c>
      <c r="X1134" s="1" t="s">
        <v>1133</v>
      </c>
      <c r="AA1134" s="2"/>
      <c r="AB1134" s="3"/>
      <c r="AC1134" s="3"/>
      <c r="AD1134" s="1" t="s">
        <v>2564</v>
      </c>
      <c r="BA1134" s="1">
        <f t="shared" si="56"/>
        <v>0</v>
      </c>
    </row>
    <row r="1135" spans="2:54" s="1" customFormat="1" x14ac:dyDescent="0.25">
      <c r="B1135" s="2"/>
      <c r="C1135" s="2"/>
      <c r="D1135" s="2"/>
      <c r="G1135" s="1" t="s">
        <v>3158</v>
      </c>
      <c r="H1135" s="1" t="s">
        <v>1262</v>
      </c>
      <c r="I1135" s="1" t="s">
        <v>3470</v>
      </c>
      <c r="K1135" s="18"/>
      <c r="AA1135" s="2" t="s">
        <v>1260</v>
      </c>
      <c r="AB1135" s="3"/>
      <c r="AC1135" s="3"/>
      <c r="BA1135" s="1">
        <f t="shared" si="56"/>
        <v>0</v>
      </c>
    </row>
    <row r="1136" spans="2:54" s="1" customFormat="1" x14ac:dyDescent="0.25">
      <c r="B1136" s="2"/>
      <c r="C1136" s="2"/>
      <c r="D1136" s="2"/>
      <c r="G1136" s="1" t="s">
        <v>481</v>
      </c>
      <c r="H1136" s="2" t="s">
        <v>561</v>
      </c>
      <c r="K1136" s="18"/>
      <c r="AA1136" s="1" t="s">
        <v>3486</v>
      </c>
      <c r="AB1136" s="3"/>
      <c r="AC1136" s="3"/>
      <c r="AN1136" s="1" t="s">
        <v>3162</v>
      </c>
      <c r="BA1136" s="1">
        <f t="shared" si="56"/>
        <v>1</v>
      </c>
    </row>
    <row r="1137" spans="1:55" s="1" customFormat="1" x14ac:dyDescent="0.25">
      <c r="B1137" s="2"/>
      <c r="C1137" s="2"/>
      <c r="D1137" s="2"/>
      <c r="G1137" s="1" t="s">
        <v>3158</v>
      </c>
      <c r="H1137" s="1" t="s">
        <v>1134</v>
      </c>
      <c r="I1137" s="1" t="s">
        <v>4297</v>
      </c>
      <c r="J1137" s="1" t="s">
        <v>1135</v>
      </c>
      <c r="K1137" s="18"/>
      <c r="L1137" s="1" t="s">
        <v>1136</v>
      </c>
      <c r="M1137" s="1" t="s">
        <v>488</v>
      </c>
      <c r="N1137" s="1" t="s">
        <v>296</v>
      </c>
      <c r="O1137" s="1">
        <v>85206</v>
      </c>
      <c r="AA1137" s="2"/>
      <c r="AB1137" s="3"/>
      <c r="AC1137" s="3"/>
      <c r="BA1137" s="1">
        <f t="shared" si="56"/>
        <v>0</v>
      </c>
    </row>
    <row r="1138" spans="1:55" s="1" customFormat="1" x14ac:dyDescent="0.25">
      <c r="A1138" s="8"/>
      <c r="B1138" s="2"/>
      <c r="C1138" s="2"/>
      <c r="D1138" s="2"/>
      <c r="E1138" s="2"/>
      <c r="G1138" s="1" t="s">
        <v>481</v>
      </c>
      <c r="H1138" s="1" t="s">
        <v>1491</v>
      </c>
      <c r="I1138" s="1" t="s">
        <v>4364</v>
      </c>
      <c r="K1138" s="18"/>
      <c r="AA1138" s="2"/>
      <c r="AB1138" s="3"/>
      <c r="AC1138" s="3"/>
      <c r="AK1138" s="1" t="s">
        <v>1492</v>
      </c>
      <c r="AL1138" s="1" t="s">
        <v>1492</v>
      </c>
      <c r="AM1138" s="1" t="s">
        <v>1492</v>
      </c>
      <c r="AN1138" s="1" t="s">
        <v>3158</v>
      </c>
      <c r="AO1138" s="1" t="s">
        <v>3162</v>
      </c>
      <c r="AP1138" s="1" t="s">
        <v>3162</v>
      </c>
      <c r="BA1138" s="1">
        <f t="shared" si="56"/>
        <v>6</v>
      </c>
    </row>
    <row r="1139" spans="1:55" s="1" customFormat="1" x14ac:dyDescent="0.25">
      <c r="A1139" s="6"/>
      <c r="B1139" s="2"/>
      <c r="C1139" s="2"/>
      <c r="D1139" s="2"/>
      <c r="F1139" s="1" t="s">
        <v>3162</v>
      </c>
      <c r="G1139" s="1" t="s">
        <v>3158</v>
      </c>
      <c r="H1139" s="1" t="s">
        <v>1672</v>
      </c>
      <c r="I1139" s="1" t="s">
        <v>28</v>
      </c>
      <c r="J1139" s="1" t="s">
        <v>29</v>
      </c>
      <c r="K1139" s="18" t="s">
        <v>30</v>
      </c>
      <c r="L1139" s="1" t="s">
        <v>1118</v>
      </c>
      <c r="M1139" s="1" t="s">
        <v>32</v>
      </c>
      <c r="N1139" s="1" t="s">
        <v>296</v>
      </c>
      <c r="O1139" s="1">
        <v>85234</v>
      </c>
      <c r="P1139" s="1" t="s">
        <v>4213</v>
      </c>
      <c r="R1139" s="1">
        <v>1</v>
      </c>
      <c r="S1139" s="1" t="s">
        <v>3357</v>
      </c>
      <c r="W1139" s="1">
        <v>0</v>
      </c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T1139" s="2"/>
      <c r="AU1139" s="2"/>
      <c r="AV1139" s="2"/>
      <c r="AW1139" s="2"/>
      <c r="AX1139" s="2"/>
      <c r="AY1139" s="2"/>
      <c r="AZ1139" s="2"/>
      <c r="BA1139" s="1">
        <f t="shared" si="56"/>
        <v>0</v>
      </c>
      <c r="BB1139" s="3"/>
      <c r="BC1139" s="1" t="s">
        <v>2388</v>
      </c>
    </row>
    <row r="1140" spans="1:55" s="1" customFormat="1" x14ac:dyDescent="0.25">
      <c r="A1140" s="2"/>
      <c r="B1140" s="2"/>
      <c r="C1140" s="2"/>
      <c r="D1140" s="2"/>
      <c r="G1140" s="1" t="s">
        <v>481</v>
      </c>
      <c r="H1140" s="1" t="s">
        <v>778</v>
      </c>
      <c r="I1140" s="1" t="s">
        <v>361</v>
      </c>
      <c r="K1140" s="18"/>
      <c r="AA1140" s="2"/>
      <c r="AB1140" s="3"/>
      <c r="AC1140" s="3"/>
      <c r="BA1140" s="1">
        <f t="shared" si="56"/>
        <v>0</v>
      </c>
    </row>
    <row r="1141" spans="1:55" s="1" customFormat="1" x14ac:dyDescent="0.25">
      <c r="A1141" s="2"/>
      <c r="B1141" s="2"/>
      <c r="C1141" s="2"/>
      <c r="D1141" s="2"/>
      <c r="G1141" s="1" t="s">
        <v>3158</v>
      </c>
      <c r="H1141" s="1" t="s">
        <v>778</v>
      </c>
      <c r="I1141" s="1" t="s">
        <v>3351</v>
      </c>
      <c r="K1141" s="18"/>
      <c r="AA1141" s="2"/>
      <c r="AB1141" s="3"/>
      <c r="AC1141" s="3"/>
      <c r="BA1141" s="1">
        <f t="shared" si="56"/>
        <v>0</v>
      </c>
    </row>
    <row r="1142" spans="1:55" s="1" customFormat="1" x14ac:dyDescent="0.25">
      <c r="A1142" s="2"/>
      <c r="B1142" s="2"/>
      <c r="C1142" s="2"/>
      <c r="D1142" s="2"/>
      <c r="F1142" s="1" t="s">
        <v>3161</v>
      </c>
      <c r="G1142" s="1" t="s">
        <v>3158</v>
      </c>
      <c r="H1142" s="1" t="s">
        <v>1141</v>
      </c>
      <c r="I1142" s="1" t="s">
        <v>1142</v>
      </c>
      <c r="J1142" s="1" t="s">
        <v>596</v>
      </c>
      <c r="K1142" s="18" t="s">
        <v>1144</v>
      </c>
      <c r="L1142" s="1" t="s">
        <v>1253</v>
      </c>
      <c r="M1142" s="1" t="s">
        <v>1251</v>
      </c>
      <c r="N1142" s="1" t="s">
        <v>1252</v>
      </c>
      <c r="O1142" s="1" t="s">
        <v>595</v>
      </c>
      <c r="P1142" s="1" t="s">
        <v>4213</v>
      </c>
      <c r="X1142" s="1" t="s">
        <v>1143</v>
      </c>
      <c r="AA1142" s="2"/>
      <c r="AB1142" s="3"/>
      <c r="AC1142" s="3"/>
      <c r="AD1142" s="1" t="s">
        <v>2388</v>
      </c>
      <c r="AU1142" s="1" t="s">
        <v>3162</v>
      </c>
      <c r="BA1142" s="1">
        <f t="shared" si="56"/>
        <v>1</v>
      </c>
    </row>
    <row r="1143" spans="1:55" s="1" customFormat="1" x14ac:dyDescent="0.25">
      <c r="A1143" s="2"/>
      <c r="B1143" s="2"/>
      <c r="C1143" s="2"/>
      <c r="D1143" s="2"/>
      <c r="G1143" s="1" t="s">
        <v>3158</v>
      </c>
      <c r="H1143" s="1" t="s">
        <v>187</v>
      </c>
      <c r="I1143" s="1" t="s">
        <v>2147</v>
      </c>
      <c r="J1143" s="1" t="s">
        <v>3791</v>
      </c>
      <c r="K1143" s="18"/>
      <c r="L1143" s="1" t="s">
        <v>3792</v>
      </c>
      <c r="M1143" s="1" t="s">
        <v>488</v>
      </c>
      <c r="N1143" s="1" t="s">
        <v>296</v>
      </c>
      <c r="O1143" s="1">
        <v>85209</v>
      </c>
      <c r="Y1143" s="1" t="s">
        <v>297</v>
      </c>
      <c r="AA1143" s="2"/>
      <c r="AB1143" s="3"/>
      <c r="AC1143" s="3"/>
      <c r="BA1143" s="1">
        <f t="shared" si="56"/>
        <v>0</v>
      </c>
    </row>
    <row r="1144" spans="1:55" s="1" customFormat="1" x14ac:dyDescent="0.25">
      <c r="A1144" s="2"/>
      <c r="B1144" s="2"/>
      <c r="C1144" s="2"/>
      <c r="D1144" s="2"/>
      <c r="G1144" s="1" t="s">
        <v>3158</v>
      </c>
      <c r="H1144" s="1" t="s">
        <v>187</v>
      </c>
      <c r="I1144" s="1" t="s">
        <v>2447</v>
      </c>
      <c r="K1144" s="5" t="s">
        <v>1785</v>
      </c>
      <c r="P1144" s="1" t="s">
        <v>4712</v>
      </c>
      <c r="AA1144" s="2"/>
      <c r="AB1144" s="3"/>
      <c r="AC1144" s="3"/>
      <c r="AD1144" s="1" t="s">
        <v>2392</v>
      </c>
      <c r="BA1144" s="1">
        <f t="shared" si="56"/>
        <v>0</v>
      </c>
    </row>
    <row r="1145" spans="1:55" s="1" customFormat="1" x14ac:dyDescent="0.25">
      <c r="A1145" s="2"/>
      <c r="B1145" s="2"/>
      <c r="C1145" s="2"/>
      <c r="D1145" s="2"/>
      <c r="G1145" s="1" t="s">
        <v>481</v>
      </c>
      <c r="H1145" s="1" t="s">
        <v>187</v>
      </c>
      <c r="I1145" s="1" t="s">
        <v>1010</v>
      </c>
      <c r="K1145" s="5" t="s">
        <v>1785</v>
      </c>
      <c r="P1145" s="1" t="s">
        <v>4213</v>
      </c>
      <c r="AA1145" s="2"/>
      <c r="AB1145" s="3"/>
      <c r="AC1145" s="3"/>
      <c r="AD1145" s="1" t="s">
        <v>2388</v>
      </c>
      <c r="BA1145" s="1">
        <f t="shared" si="56"/>
        <v>0</v>
      </c>
    </row>
    <row r="1146" spans="1:55" s="1" customFormat="1" x14ac:dyDescent="0.25">
      <c r="A1146" s="6"/>
      <c r="B1146" s="2"/>
      <c r="C1146" s="2"/>
      <c r="D1146" s="2"/>
      <c r="E1146" s="2"/>
      <c r="G1146" s="1" t="s">
        <v>481</v>
      </c>
      <c r="H1146" s="1" t="s">
        <v>1502</v>
      </c>
      <c r="I1146" s="1" t="s">
        <v>2144</v>
      </c>
      <c r="K1146" s="18"/>
      <c r="AA1146" s="2"/>
      <c r="AB1146" s="3"/>
      <c r="AC1146" s="3"/>
      <c r="AL1146" s="1" t="s">
        <v>3162</v>
      </c>
      <c r="BA1146" s="1">
        <f t="shared" si="56"/>
        <v>1</v>
      </c>
    </row>
    <row r="1147" spans="1:55" s="1" customFormat="1" x14ac:dyDescent="0.25">
      <c r="B1147" s="2"/>
      <c r="C1147" s="2"/>
      <c r="D1147" s="2"/>
      <c r="G1147" s="1" t="s">
        <v>3158</v>
      </c>
      <c r="H1147" s="1" t="s">
        <v>5187</v>
      </c>
      <c r="I1147" s="1" t="s">
        <v>5186</v>
      </c>
      <c r="K1147" s="18" t="s">
        <v>5188</v>
      </c>
      <c r="P1147" s="1" t="s">
        <v>4213</v>
      </c>
      <c r="Q1147" s="1" t="s">
        <v>2561</v>
      </c>
      <c r="AA1147" s="2"/>
      <c r="AB1147" s="3"/>
      <c r="AC1147" s="3"/>
      <c r="AD1147" s="1" t="s">
        <v>2388</v>
      </c>
      <c r="BA1147" s="1">
        <f t="shared" si="56"/>
        <v>0</v>
      </c>
    </row>
    <row r="1148" spans="1:55" s="1" customFormat="1" x14ac:dyDescent="0.25">
      <c r="B1148" s="2"/>
      <c r="C1148" s="2"/>
      <c r="D1148" s="2"/>
      <c r="F1148" s="1" t="s">
        <v>3162</v>
      </c>
      <c r="G1148" s="1" t="s">
        <v>3158</v>
      </c>
      <c r="H1148" s="1" t="s">
        <v>4466</v>
      </c>
      <c r="I1148" s="1" t="s">
        <v>4467</v>
      </c>
      <c r="K1148" s="18"/>
      <c r="Y1148" s="2"/>
      <c r="Z1148" s="3"/>
      <c r="BA1148" s="1">
        <f t="shared" si="56"/>
        <v>0</v>
      </c>
    </row>
    <row r="1149" spans="1:55" s="1" customFormat="1" x14ac:dyDescent="0.25">
      <c r="A1149" s="8"/>
      <c r="B1149" s="2"/>
      <c r="C1149" s="2"/>
      <c r="D1149" s="2"/>
      <c r="G1149" s="1" t="s">
        <v>283</v>
      </c>
      <c r="H1149" s="1" t="s">
        <v>92</v>
      </c>
      <c r="I1149" s="1" t="s">
        <v>1498</v>
      </c>
      <c r="J1149" s="1" t="s">
        <v>93</v>
      </c>
      <c r="K1149" s="18" t="s">
        <v>94</v>
      </c>
      <c r="L1149" s="1" t="s">
        <v>95</v>
      </c>
      <c r="M1149" s="1" t="s">
        <v>2237</v>
      </c>
      <c r="N1149" s="1" t="s">
        <v>2238</v>
      </c>
      <c r="O1149" s="1">
        <v>32174</v>
      </c>
      <c r="AA1149" s="2"/>
      <c r="AB1149" s="3"/>
      <c r="AC1149" s="3"/>
      <c r="AF1149" s="1" t="s">
        <v>3162</v>
      </c>
      <c r="AG1149" s="1" t="s">
        <v>481</v>
      </c>
      <c r="AL1149" s="1" t="s">
        <v>481</v>
      </c>
      <c r="AR1149" s="1" t="s">
        <v>481</v>
      </c>
      <c r="AU1149" s="1" t="s">
        <v>481</v>
      </c>
      <c r="AV1149" s="1" t="s">
        <v>3158</v>
      </c>
      <c r="BA1149" s="1">
        <f t="shared" si="56"/>
        <v>6</v>
      </c>
    </row>
    <row r="1150" spans="1:55" s="1" customFormat="1" x14ac:dyDescent="0.25">
      <c r="B1150" s="2"/>
      <c r="C1150" s="2"/>
      <c r="D1150" s="2"/>
      <c r="G1150" s="1" t="s">
        <v>481</v>
      </c>
      <c r="H1150" s="1" t="s">
        <v>1504</v>
      </c>
      <c r="I1150" s="1" t="s">
        <v>3194</v>
      </c>
      <c r="K1150" s="18"/>
      <c r="AA1150" s="2"/>
      <c r="AB1150" s="3"/>
      <c r="AC1150" s="3"/>
      <c r="AH1150" s="1" t="s">
        <v>3162</v>
      </c>
      <c r="AI1150" s="1" t="s">
        <v>3162</v>
      </c>
      <c r="AR1150" s="1" t="s">
        <v>3162</v>
      </c>
      <c r="AU1150" s="1" t="s">
        <v>3162</v>
      </c>
      <c r="AW1150" s="1" t="s">
        <v>3162</v>
      </c>
      <c r="AY1150" s="1" t="s">
        <v>3162</v>
      </c>
      <c r="AZ1150" s="1" t="s">
        <v>3162</v>
      </c>
      <c r="BA1150" s="1">
        <f t="shared" si="56"/>
        <v>7</v>
      </c>
    </row>
    <row r="1151" spans="1:55" s="1" customFormat="1" x14ac:dyDescent="0.25">
      <c r="B1151" s="2"/>
      <c r="C1151" s="2"/>
      <c r="D1151" s="2"/>
      <c r="G1151" s="1" t="s">
        <v>3158</v>
      </c>
      <c r="H1151" s="1" t="s">
        <v>1504</v>
      </c>
      <c r="I1151" s="1" t="s">
        <v>3069</v>
      </c>
      <c r="K1151" s="18"/>
      <c r="AA1151" s="2"/>
      <c r="AB1151" s="3"/>
      <c r="AC1151" s="3"/>
      <c r="AH1151" s="1" t="s">
        <v>3162</v>
      </c>
      <c r="AI1151" s="1" t="s">
        <v>3162</v>
      </c>
      <c r="AL1151" s="1" t="s">
        <v>3162</v>
      </c>
      <c r="AR1151" s="1" t="s">
        <v>3162</v>
      </c>
      <c r="AU1151" s="1" t="s">
        <v>3162</v>
      </c>
      <c r="AW1151" s="1" t="s">
        <v>3162</v>
      </c>
      <c r="AY1151" s="1" t="s">
        <v>3162</v>
      </c>
      <c r="AZ1151" s="1" t="s">
        <v>3162</v>
      </c>
      <c r="BA1151" s="1">
        <f t="shared" si="56"/>
        <v>8</v>
      </c>
    </row>
    <row r="1152" spans="1:55" s="1" customFormat="1" x14ac:dyDescent="0.25">
      <c r="A1152" s="8"/>
      <c r="B1152" s="2"/>
      <c r="C1152" s="2"/>
      <c r="D1152" s="2"/>
      <c r="E1152" s="2"/>
      <c r="G1152" s="1" t="s">
        <v>3158</v>
      </c>
      <c r="H1152" s="1" t="s">
        <v>2786</v>
      </c>
      <c r="I1152" s="1" t="s">
        <v>4544</v>
      </c>
      <c r="K1152" s="18"/>
      <c r="AA1152" s="2"/>
      <c r="AB1152" s="3"/>
      <c r="AC1152" s="3"/>
      <c r="AN1152" s="1" t="s">
        <v>3162</v>
      </c>
      <c r="BA1152" s="1">
        <f t="shared" si="56"/>
        <v>1</v>
      </c>
    </row>
    <row r="1153" spans="1:58" s="1" customFormat="1" x14ac:dyDescent="0.25">
      <c r="A1153" s="8"/>
      <c r="B1153" s="2"/>
      <c r="C1153" s="2"/>
      <c r="D1153" s="2"/>
      <c r="E1153" s="2"/>
      <c r="G1153" s="1" t="s">
        <v>481</v>
      </c>
      <c r="H1153" s="1" t="s">
        <v>2786</v>
      </c>
      <c r="I1153" s="1" t="s">
        <v>2728</v>
      </c>
      <c r="K1153" s="18"/>
      <c r="AA1153" s="2"/>
      <c r="AB1153" s="3"/>
      <c r="AC1153" s="3"/>
      <c r="AN1153" s="1" t="s">
        <v>3162</v>
      </c>
      <c r="BA1153" s="1">
        <f t="shared" si="56"/>
        <v>1</v>
      </c>
    </row>
    <row r="1154" spans="1:58" s="1" customFormat="1" x14ac:dyDescent="0.25">
      <c r="A1154" s="8"/>
      <c r="B1154" s="2"/>
      <c r="C1154" s="2"/>
      <c r="D1154" s="2"/>
      <c r="E1154" s="2"/>
      <c r="G1154" s="1" t="s">
        <v>481</v>
      </c>
      <c r="H1154" s="1" t="s">
        <v>507</v>
      </c>
      <c r="I1154" s="1" t="s">
        <v>5045</v>
      </c>
      <c r="K1154" s="18"/>
      <c r="AA1154" s="2"/>
      <c r="AB1154" s="3"/>
      <c r="AC1154" s="3"/>
      <c r="AM1154" s="1" t="s">
        <v>3162</v>
      </c>
      <c r="BA1154" s="1">
        <f t="shared" si="56"/>
        <v>1</v>
      </c>
    </row>
    <row r="1155" spans="1:58" s="1" customFormat="1" x14ac:dyDescent="0.25">
      <c r="A1155" s="8"/>
      <c r="B1155" s="2"/>
      <c r="C1155" s="2"/>
      <c r="D1155" s="2"/>
      <c r="E1155" s="2"/>
      <c r="G1155" s="1" t="s">
        <v>3158</v>
      </c>
      <c r="H1155" s="1" t="s">
        <v>507</v>
      </c>
      <c r="I1155" s="1" t="s">
        <v>1515</v>
      </c>
      <c r="K1155" s="18"/>
      <c r="AA1155" s="2"/>
      <c r="AB1155" s="3"/>
      <c r="AC1155" s="3"/>
      <c r="AM1155" s="1" t="s">
        <v>3162</v>
      </c>
      <c r="BA1155" s="1">
        <f t="shared" si="56"/>
        <v>1</v>
      </c>
    </row>
    <row r="1156" spans="1:58" s="1" customFormat="1" x14ac:dyDescent="0.25">
      <c r="B1156" s="2"/>
      <c r="C1156" s="2"/>
      <c r="D1156" s="2"/>
      <c r="G1156" s="1" t="s">
        <v>3158</v>
      </c>
      <c r="H1156" s="1" t="s">
        <v>1567</v>
      </c>
      <c r="I1156" s="1" t="s">
        <v>1568</v>
      </c>
      <c r="K1156" s="18" t="s">
        <v>1569</v>
      </c>
      <c r="P1156" s="1" t="s">
        <v>4213</v>
      </c>
      <c r="AA1156" s="2"/>
      <c r="AB1156" s="3"/>
      <c r="AC1156" s="3"/>
      <c r="AD1156" s="1" t="s">
        <v>2388</v>
      </c>
      <c r="BA1156" s="1">
        <f t="shared" si="56"/>
        <v>0</v>
      </c>
    </row>
    <row r="1157" spans="1:58" s="1" customFormat="1" x14ac:dyDescent="0.25">
      <c r="B1157" s="2"/>
      <c r="C1157" s="2"/>
      <c r="D1157" s="2"/>
      <c r="G1157" s="1" t="s">
        <v>481</v>
      </c>
      <c r="H1157" s="1" t="s">
        <v>1567</v>
      </c>
      <c r="I1157" s="1" t="s">
        <v>5150</v>
      </c>
      <c r="K1157" s="18" t="s">
        <v>1570</v>
      </c>
      <c r="P1157" s="1" t="s">
        <v>4213</v>
      </c>
      <c r="AA1157" s="2"/>
      <c r="AB1157" s="3"/>
      <c r="AC1157" s="3"/>
      <c r="AD1157" s="1" t="s">
        <v>2388</v>
      </c>
      <c r="BA1157" s="1">
        <f t="shared" si="56"/>
        <v>0</v>
      </c>
    </row>
    <row r="1158" spans="1:58" s="1" customFormat="1" x14ac:dyDescent="0.25">
      <c r="A1158" s="6"/>
      <c r="B1158" s="2"/>
      <c r="C1158" s="2"/>
      <c r="D1158" s="2"/>
      <c r="G1158" s="1" t="s">
        <v>3158</v>
      </c>
      <c r="H1158" s="1" t="s">
        <v>2160</v>
      </c>
      <c r="I1158" s="1" t="s">
        <v>2161</v>
      </c>
      <c r="J1158" s="1" t="s">
        <v>1247</v>
      </c>
      <c r="K1158" s="18" t="s">
        <v>2162</v>
      </c>
      <c r="L1158" s="1" t="s">
        <v>923</v>
      </c>
      <c r="M1158" s="1" t="s">
        <v>924</v>
      </c>
      <c r="N1158" s="1" t="s">
        <v>296</v>
      </c>
      <c r="O1158" s="1">
        <v>85258</v>
      </c>
      <c r="P1158" s="1" t="s">
        <v>4401</v>
      </c>
      <c r="AA1158" s="2"/>
      <c r="AB1158" s="3" t="s">
        <v>3161</v>
      </c>
      <c r="AC1158" s="3"/>
      <c r="AD1158" s="1" t="s">
        <v>2564</v>
      </c>
      <c r="BA1158" s="1">
        <f t="shared" si="56"/>
        <v>0</v>
      </c>
      <c r="BD1158" s="1" t="s">
        <v>4712</v>
      </c>
      <c r="BE1158" s="1" t="s">
        <v>4712</v>
      </c>
      <c r="BF1158" s="1" t="s">
        <v>3595</v>
      </c>
    </row>
    <row r="1159" spans="1:58" s="1" customFormat="1" x14ac:dyDescent="0.25">
      <c r="A1159" s="8"/>
      <c r="B1159" s="2"/>
      <c r="C1159" s="2"/>
      <c r="D1159" s="2"/>
      <c r="G1159" s="1" t="s">
        <v>3158</v>
      </c>
      <c r="H1159" s="1" t="s">
        <v>3737</v>
      </c>
      <c r="I1159" s="1" t="s">
        <v>2192</v>
      </c>
      <c r="J1159" s="1" t="s">
        <v>3738</v>
      </c>
      <c r="K1159" s="18" t="s">
        <v>4612</v>
      </c>
      <c r="L1159" s="1" t="s">
        <v>4613</v>
      </c>
      <c r="M1159" s="1" t="s">
        <v>488</v>
      </c>
      <c r="N1159" s="1" t="s">
        <v>296</v>
      </c>
      <c r="O1159" s="1">
        <v>85209</v>
      </c>
      <c r="P1159" s="1" t="s">
        <v>4213</v>
      </c>
      <c r="Z1159" s="2"/>
      <c r="AA1159" s="3"/>
      <c r="BA1159" s="1">
        <f t="shared" si="56"/>
        <v>0</v>
      </c>
    </row>
    <row r="1160" spans="1:58" s="1" customFormat="1" x14ac:dyDescent="0.25">
      <c r="A1160" s="8"/>
      <c r="B1160" s="2"/>
      <c r="C1160" s="2"/>
      <c r="D1160" s="2"/>
      <c r="E1160" s="2"/>
      <c r="G1160" s="1" t="s">
        <v>3158</v>
      </c>
      <c r="H1160" s="1" t="s">
        <v>2783</v>
      </c>
      <c r="I1160" s="1" t="s">
        <v>3069</v>
      </c>
      <c r="K1160" s="18"/>
      <c r="AA1160" s="2"/>
      <c r="AB1160" s="3"/>
      <c r="AC1160" s="3"/>
      <c r="AN1160" s="1" t="s">
        <v>3162</v>
      </c>
      <c r="BA1160" s="1">
        <f t="shared" si="56"/>
        <v>1</v>
      </c>
    </row>
    <row r="1161" spans="1:58" s="1" customFormat="1" x14ac:dyDescent="0.25">
      <c r="B1161" s="2"/>
      <c r="C1161" s="2"/>
      <c r="D1161" s="2"/>
      <c r="E1161" s="2"/>
      <c r="F1161" s="1" t="s">
        <v>3161</v>
      </c>
      <c r="G1161" s="1" t="s">
        <v>481</v>
      </c>
      <c r="H1161" s="1" t="s">
        <v>2888</v>
      </c>
      <c r="I1161" s="1" t="s">
        <v>786</v>
      </c>
      <c r="J1161" s="1" t="s">
        <v>2889</v>
      </c>
      <c r="K1161" s="18" t="s">
        <v>2174</v>
      </c>
      <c r="L1161" s="1" t="s">
        <v>2173</v>
      </c>
      <c r="M1161" s="1" t="s">
        <v>4836</v>
      </c>
      <c r="N1161" s="1" t="s">
        <v>4435</v>
      </c>
      <c r="O1161" s="1">
        <v>57103</v>
      </c>
      <c r="P1161" s="1" t="s">
        <v>4213</v>
      </c>
      <c r="AA1161" s="2"/>
      <c r="AB1161" s="3"/>
      <c r="AC1161" s="3"/>
      <c r="AD1161" s="1" t="s">
        <v>2388</v>
      </c>
      <c r="BA1161" s="1">
        <f t="shared" si="56"/>
        <v>0</v>
      </c>
    </row>
    <row r="1162" spans="1:58" s="1" customFormat="1" x14ac:dyDescent="0.25">
      <c r="B1162" s="2"/>
      <c r="C1162" s="2"/>
      <c r="D1162" s="2"/>
      <c r="G1162" s="1" t="s">
        <v>3158</v>
      </c>
      <c r="H1162" s="1" t="s">
        <v>2653</v>
      </c>
      <c r="I1162" s="1" t="s">
        <v>2451</v>
      </c>
      <c r="J1162" s="1" t="s">
        <v>2654</v>
      </c>
      <c r="K1162" s="18" t="s">
        <v>1206</v>
      </c>
      <c r="L1162" s="1" t="s">
        <v>389</v>
      </c>
      <c r="M1162" s="1" t="s">
        <v>650</v>
      </c>
      <c r="N1162" s="1" t="s">
        <v>296</v>
      </c>
      <c r="O1162" s="1">
        <v>85225</v>
      </c>
      <c r="AA1162" s="2"/>
      <c r="AB1162" s="3"/>
      <c r="AC1162" s="3"/>
      <c r="BA1162" s="1">
        <f t="shared" si="56"/>
        <v>0</v>
      </c>
    </row>
    <row r="1163" spans="1:58" s="1" customFormat="1" x14ac:dyDescent="0.25">
      <c r="B1163" s="2"/>
      <c r="C1163" s="2"/>
      <c r="D1163" s="2"/>
      <c r="G1163" s="1" t="s">
        <v>481</v>
      </c>
      <c r="H1163" s="1" t="s">
        <v>4482</v>
      </c>
      <c r="I1163" s="1" t="s">
        <v>1761</v>
      </c>
      <c r="K1163" s="18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 t="s">
        <v>3162</v>
      </c>
      <c r="AO1163" s="2"/>
      <c r="AP1163" s="2"/>
      <c r="AQ1163" s="2"/>
      <c r="AR1163" s="2" t="s">
        <v>3162</v>
      </c>
      <c r="AT1163" s="2"/>
      <c r="AU1163" s="2"/>
      <c r="AV1163" s="2" t="s">
        <v>3162</v>
      </c>
      <c r="AW1163" s="2"/>
      <c r="AX1163" s="2"/>
      <c r="AY1163" s="2"/>
      <c r="AZ1163" s="2"/>
      <c r="BA1163" s="1">
        <f t="shared" si="56"/>
        <v>3</v>
      </c>
      <c r="BB1163" s="3"/>
    </row>
    <row r="1164" spans="1:58" s="1" customFormat="1" x14ac:dyDescent="0.25">
      <c r="B1164" s="2"/>
      <c r="C1164" s="2"/>
      <c r="D1164" s="2"/>
      <c r="G1164" s="1" t="s">
        <v>481</v>
      </c>
      <c r="H1164" s="1" t="s">
        <v>4384</v>
      </c>
      <c r="I1164" s="1" t="s">
        <v>4385</v>
      </c>
      <c r="J1164" s="1" t="s">
        <v>4386</v>
      </c>
      <c r="K1164" s="18"/>
      <c r="L1164" s="1" t="s">
        <v>1207</v>
      </c>
      <c r="M1164" s="1" t="s">
        <v>5031</v>
      </c>
      <c r="N1164" s="1" t="s">
        <v>296</v>
      </c>
      <c r="O1164" s="1">
        <v>85119</v>
      </c>
      <c r="AA1164" s="2"/>
      <c r="AB1164" s="3"/>
      <c r="AC1164" s="3"/>
      <c r="BA1164" s="1">
        <f t="shared" si="56"/>
        <v>0</v>
      </c>
    </row>
    <row r="1165" spans="1:58" s="1" customFormat="1" x14ac:dyDescent="0.25">
      <c r="A1165" s="8"/>
      <c r="B1165" s="2"/>
      <c r="C1165" s="2"/>
      <c r="D1165" s="2"/>
      <c r="E1165" s="2"/>
      <c r="G1165" s="1" t="s">
        <v>481</v>
      </c>
      <c r="H1165" s="1" t="s">
        <v>217</v>
      </c>
      <c r="I1165" s="1" t="s">
        <v>1761</v>
      </c>
      <c r="K1165" s="18"/>
      <c r="AA1165" s="2"/>
      <c r="AB1165" s="3"/>
      <c r="AC1165" s="3"/>
      <c r="AU1165" s="1" t="s">
        <v>3162</v>
      </c>
      <c r="BA1165" s="1">
        <f t="shared" si="56"/>
        <v>1</v>
      </c>
    </row>
    <row r="1166" spans="1:58" s="1" customFormat="1" x14ac:dyDescent="0.25">
      <c r="B1166" s="2"/>
      <c r="C1166" s="2"/>
      <c r="D1166" s="2"/>
      <c r="F1166" s="1" t="s">
        <v>3161</v>
      </c>
      <c r="G1166" s="1" t="s">
        <v>481</v>
      </c>
      <c r="H1166" s="1" t="s">
        <v>1208</v>
      </c>
      <c r="I1166" s="1" t="s">
        <v>1875</v>
      </c>
      <c r="J1166" s="1" t="s">
        <v>1209</v>
      </c>
      <c r="K1166" s="18" t="s">
        <v>1211</v>
      </c>
      <c r="L1166" s="1" t="s">
        <v>1210</v>
      </c>
      <c r="M1166" s="1" t="s">
        <v>488</v>
      </c>
      <c r="N1166" s="1" t="s">
        <v>296</v>
      </c>
      <c r="O1166" s="1">
        <v>85205</v>
      </c>
      <c r="P1166" s="1" t="s">
        <v>4213</v>
      </c>
      <c r="AA1166" s="2"/>
      <c r="AB1166" s="3"/>
      <c r="AC1166" s="3"/>
      <c r="BA1166" s="1">
        <f t="shared" si="56"/>
        <v>0</v>
      </c>
    </row>
    <row r="1167" spans="1:58" s="1" customFormat="1" x14ac:dyDescent="0.25">
      <c r="B1167" s="2"/>
      <c r="C1167" s="2"/>
      <c r="D1167" s="2"/>
      <c r="F1167" s="1" t="s">
        <v>3161</v>
      </c>
      <c r="G1167" s="1" t="s">
        <v>3158</v>
      </c>
      <c r="H1167" s="1" t="s">
        <v>1208</v>
      </c>
      <c r="I1167" s="1" t="s">
        <v>4578</v>
      </c>
      <c r="J1167" s="1" t="s">
        <v>1209</v>
      </c>
      <c r="K1167" s="18" t="s">
        <v>1211</v>
      </c>
      <c r="L1167" s="1" t="s">
        <v>1210</v>
      </c>
      <c r="M1167" s="1" t="s">
        <v>488</v>
      </c>
      <c r="N1167" s="1" t="s">
        <v>296</v>
      </c>
      <c r="O1167" s="1">
        <v>85205</v>
      </c>
      <c r="P1167" s="1" t="s">
        <v>4213</v>
      </c>
      <c r="AA1167" s="2"/>
      <c r="AB1167" s="3"/>
      <c r="AC1167" s="3"/>
      <c r="BA1167" s="1">
        <f t="shared" si="56"/>
        <v>0</v>
      </c>
    </row>
    <row r="1168" spans="1:58" s="1" customFormat="1" x14ac:dyDescent="0.25">
      <c r="A1168" s="2"/>
      <c r="B1168" s="2"/>
      <c r="C1168" s="2"/>
      <c r="D1168" s="2"/>
      <c r="F1168" s="1" t="s">
        <v>3162</v>
      </c>
      <c r="G1168" s="1" t="s">
        <v>3158</v>
      </c>
      <c r="H1168" s="1" t="s">
        <v>3753</v>
      </c>
      <c r="I1168" s="1" t="s">
        <v>4578</v>
      </c>
      <c r="J1168" s="1" t="s">
        <v>1225</v>
      </c>
      <c r="K1168" s="18" t="s">
        <v>4944</v>
      </c>
      <c r="L1168" s="1" t="s">
        <v>1226</v>
      </c>
      <c r="M1168" s="1" t="s">
        <v>650</v>
      </c>
      <c r="N1168" s="1" t="s">
        <v>296</v>
      </c>
      <c r="O1168" s="1" t="s">
        <v>1227</v>
      </c>
      <c r="P1168" s="1" t="s">
        <v>4213</v>
      </c>
      <c r="T1168" s="1">
        <v>1</v>
      </c>
      <c r="AA1168" s="1" t="s">
        <v>3267</v>
      </c>
      <c r="AB1168" s="3" t="s">
        <v>3161</v>
      </c>
      <c r="AC1168" s="3"/>
      <c r="AD1168" s="1" t="s">
        <v>2388</v>
      </c>
      <c r="BA1168" s="1">
        <f t="shared" si="56"/>
        <v>0</v>
      </c>
    </row>
    <row r="1169" spans="1:76" s="1" customFormat="1" x14ac:dyDescent="0.25">
      <c r="A1169" s="2"/>
      <c r="B1169" s="2"/>
      <c r="C1169" s="2"/>
      <c r="D1169" s="2"/>
      <c r="G1169" s="1" t="s">
        <v>481</v>
      </c>
      <c r="H1169" s="1" t="s">
        <v>4945</v>
      </c>
      <c r="I1169" s="1" t="s">
        <v>5044</v>
      </c>
      <c r="J1169" s="1" t="s">
        <v>4366</v>
      </c>
      <c r="K1169" s="18"/>
      <c r="Y1169" s="2" t="s">
        <v>4946</v>
      </c>
      <c r="Z1169" s="3" t="s">
        <v>3161</v>
      </c>
      <c r="AL1169" s="1" t="s">
        <v>3162</v>
      </c>
      <c r="AZ1169" s="1" t="s">
        <v>3162</v>
      </c>
      <c r="BA1169" s="1">
        <f t="shared" si="56"/>
        <v>2</v>
      </c>
    </row>
    <row r="1170" spans="1:76" s="1" customFormat="1" x14ac:dyDescent="0.25">
      <c r="A1170" s="2"/>
      <c r="B1170" s="2"/>
      <c r="C1170" s="2"/>
      <c r="D1170" s="2"/>
      <c r="G1170" s="1" t="s">
        <v>3158</v>
      </c>
      <c r="H1170" s="1" t="s">
        <v>3938</v>
      </c>
      <c r="I1170" s="1" t="s">
        <v>3939</v>
      </c>
      <c r="J1170" s="1" t="s">
        <v>3940</v>
      </c>
      <c r="K1170" s="18" t="s">
        <v>3942</v>
      </c>
      <c r="L1170" s="1" t="s">
        <v>3941</v>
      </c>
      <c r="M1170" s="1" t="s">
        <v>650</v>
      </c>
      <c r="N1170" s="1" t="s">
        <v>296</v>
      </c>
      <c r="P1170" s="1" t="s">
        <v>4213</v>
      </c>
      <c r="AA1170" s="2"/>
      <c r="AB1170" s="3"/>
      <c r="AC1170" s="3"/>
      <c r="AD1170" s="1" t="s">
        <v>2564</v>
      </c>
      <c r="BA1170" s="1">
        <f t="shared" si="56"/>
        <v>0</v>
      </c>
    </row>
    <row r="1171" spans="1:76" s="1" customFormat="1" x14ac:dyDescent="0.25">
      <c r="A1171" s="2"/>
      <c r="B1171" s="2"/>
      <c r="C1171" s="2"/>
      <c r="D1171" s="2"/>
      <c r="G1171" s="1" t="s">
        <v>481</v>
      </c>
      <c r="H1171" s="1" t="s">
        <v>3943</v>
      </c>
      <c r="I1171" s="1" t="s">
        <v>2738</v>
      </c>
      <c r="J1171" s="1" t="s">
        <v>3944</v>
      </c>
      <c r="K1171" s="18"/>
      <c r="L1171" s="1" t="s">
        <v>3945</v>
      </c>
      <c r="M1171" s="1" t="s">
        <v>488</v>
      </c>
      <c r="N1171" s="1" t="s">
        <v>296</v>
      </c>
      <c r="O1171" s="1">
        <v>85203</v>
      </c>
      <c r="V1171" s="1" t="s">
        <v>297</v>
      </c>
      <c r="Y1171" s="1" t="s">
        <v>3946</v>
      </c>
      <c r="AA1171" s="2"/>
      <c r="AB1171" s="3"/>
      <c r="AC1171" s="3"/>
      <c r="BA1171" s="1">
        <f t="shared" si="56"/>
        <v>0</v>
      </c>
    </row>
    <row r="1172" spans="1:76" s="1" customFormat="1" x14ac:dyDescent="0.25">
      <c r="A1172" s="6"/>
      <c r="B1172" s="2"/>
      <c r="C1172" s="2"/>
      <c r="D1172" s="2"/>
      <c r="G1172" s="1" t="s">
        <v>481</v>
      </c>
      <c r="H1172" s="1" t="s">
        <v>3947</v>
      </c>
      <c r="I1172" s="1" t="s">
        <v>3948</v>
      </c>
      <c r="J1172" s="1" t="s">
        <v>467</v>
      </c>
      <c r="K1172" s="18" t="s">
        <v>3949</v>
      </c>
      <c r="L1172" s="1" t="s">
        <v>468</v>
      </c>
      <c r="M1172" s="1" t="s">
        <v>488</v>
      </c>
      <c r="N1172" s="1" t="s">
        <v>296</v>
      </c>
      <c r="O1172" s="1">
        <v>85286</v>
      </c>
      <c r="P1172" s="1" t="s">
        <v>4213</v>
      </c>
      <c r="Q1172" s="1" t="s">
        <v>4712</v>
      </c>
      <c r="Y1172" s="2"/>
      <c r="Z1172" s="3" t="s">
        <v>3161</v>
      </c>
      <c r="BA1172" s="1">
        <f t="shared" si="56"/>
        <v>0</v>
      </c>
    </row>
    <row r="1173" spans="1:76" s="1" customFormat="1" x14ac:dyDescent="0.25">
      <c r="B1173" s="2"/>
      <c r="C1173" s="2"/>
      <c r="D1173" s="2"/>
      <c r="F1173" s="1" t="s">
        <v>3161</v>
      </c>
      <c r="G1173" s="1" t="s">
        <v>3158</v>
      </c>
      <c r="H1173" s="1" t="s">
        <v>272</v>
      </c>
      <c r="I1173" s="1" t="s">
        <v>3786</v>
      </c>
      <c r="J1173" s="1" t="s">
        <v>3616</v>
      </c>
      <c r="K1173" s="18" t="s">
        <v>3617</v>
      </c>
      <c r="L1173" s="1" t="s">
        <v>3618</v>
      </c>
      <c r="M1173" s="1" t="s">
        <v>488</v>
      </c>
      <c r="N1173" s="1" t="s">
        <v>296</v>
      </c>
      <c r="O1173" s="1">
        <v>85206</v>
      </c>
      <c r="P1173" s="1" t="s">
        <v>4213</v>
      </c>
      <c r="R1173" s="1">
        <v>0</v>
      </c>
      <c r="AA1173" s="2"/>
      <c r="AB1173" s="3"/>
      <c r="AC1173" s="3"/>
      <c r="AD1173" s="1" t="s">
        <v>2388</v>
      </c>
      <c r="BA1173" s="1">
        <f t="shared" si="56"/>
        <v>0</v>
      </c>
    </row>
    <row r="1174" spans="1:76" s="1" customFormat="1" x14ac:dyDescent="0.25">
      <c r="B1174" s="2"/>
      <c r="C1174" s="2"/>
      <c r="D1174" s="2"/>
      <c r="H1174" s="1" t="s">
        <v>272</v>
      </c>
      <c r="I1174" s="1" t="s">
        <v>1391</v>
      </c>
      <c r="K1174" s="18"/>
      <c r="Y1174" s="2"/>
      <c r="Z1174" s="3"/>
      <c r="AT1174" s="1" t="s">
        <v>3162</v>
      </c>
      <c r="BA1174" s="1">
        <f t="shared" si="56"/>
        <v>1</v>
      </c>
    </row>
    <row r="1175" spans="1:76" s="1" customFormat="1" x14ac:dyDescent="0.25">
      <c r="B1175" s="2"/>
      <c r="C1175" s="2"/>
      <c r="D1175" s="2"/>
      <c r="F1175" s="1" t="s">
        <v>3161</v>
      </c>
      <c r="G1175" s="1" t="s">
        <v>481</v>
      </c>
      <c r="H1175" s="1" t="s">
        <v>272</v>
      </c>
      <c r="I1175" s="1" t="s">
        <v>273</v>
      </c>
      <c r="J1175" s="1" t="s">
        <v>274</v>
      </c>
      <c r="K1175" s="18"/>
      <c r="L1175" s="1" t="s">
        <v>1926</v>
      </c>
      <c r="M1175" s="1" t="s">
        <v>488</v>
      </c>
      <c r="N1175" s="1" t="s">
        <v>296</v>
      </c>
      <c r="Y1175" s="2"/>
      <c r="Z1175" s="3"/>
      <c r="BA1175" s="1">
        <f t="shared" si="56"/>
        <v>0</v>
      </c>
    </row>
    <row r="1176" spans="1:76" s="1" customFormat="1" x14ac:dyDescent="0.25">
      <c r="A1176" s="8"/>
      <c r="B1176" s="2"/>
      <c r="C1176" s="2"/>
      <c r="D1176" s="2"/>
      <c r="E1176" s="6"/>
      <c r="F1176" s="6" t="s">
        <v>3161</v>
      </c>
      <c r="G1176" s="1" t="s">
        <v>3158</v>
      </c>
      <c r="H1176" s="1" t="s">
        <v>3642</v>
      </c>
      <c r="I1176" s="1" t="s">
        <v>2593</v>
      </c>
      <c r="J1176" s="1" t="s">
        <v>4199</v>
      </c>
      <c r="K1176" s="18" t="s">
        <v>4200</v>
      </c>
      <c r="L1176" s="1" t="s">
        <v>4201</v>
      </c>
      <c r="M1176" s="1" t="s">
        <v>4202</v>
      </c>
      <c r="N1176" s="1" t="s">
        <v>5097</v>
      </c>
      <c r="O1176" s="1">
        <v>89104</v>
      </c>
      <c r="P1176" s="1" t="s">
        <v>4213</v>
      </c>
      <c r="AA1176" s="2"/>
      <c r="AB1176" s="3"/>
      <c r="AC1176" s="3"/>
      <c r="AF1176" s="1" t="s">
        <v>481</v>
      </c>
      <c r="AI1176" s="1" t="s">
        <v>481</v>
      </c>
      <c r="AJ1176" s="1" t="s">
        <v>481</v>
      </c>
      <c r="AL1176" s="1" t="s">
        <v>481</v>
      </c>
      <c r="AM1176" s="1" t="s">
        <v>481</v>
      </c>
      <c r="AN1176" s="1" t="s">
        <v>481</v>
      </c>
      <c r="AO1176" s="1" t="s">
        <v>481</v>
      </c>
      <c r="AQ1176" s="1" t="s">
        <v>481</v>
      </c>
      <c r="AV1176" s="1" t="s">
        <v>481</v>
      </c>
      <c r="BA1176" s="1">
        <f t="shared" si="56"/>
        <v>9</v>
      </c>
    </row>
    <row r="1177" spans="1:76" s="1" customFormat="1" x14ac:dyDescent="0.25">
      <c r="B1177" s="2"/>
      <c r="C1177" s="2"/>
      <c r="D1177" s="2"/>
      <c r="H1177" s="1" t="s">
        <v>3568</v>
      </c>
      <c r="I1177" s="1" t="s">
        <v>879</v>
      </c>
      <c r="K1177" s="5" t="s">
        <v>3569</v>
      </c>
      <c r="P1177" s="1" t="s">
        <v>4213</v>
      </c>
      <c r="Y1177" s="2"/>
      <c r="Z1177" s="3"/>
      <c r="BA1177" s="1">
        <f t="shared" ref="BA1177:BA1238" si="57">COUNTA(AE1177:AZ1177)</f>
        <v>0</v>
      </c>
    </row>
    <row r="1178" spans="1:76" s="1" customFormat="1" x14ac:dyDescent="0.25">
      <c r="B1178" s="2"/>
      <c r="C1178" s="2"/>
      <c r="D1178" s="2"/>
      <c r="G1178" s="1" t="s">
        <v>3158</v>
      </c>
      <c r="H1178" s="1" t="s">
        <v>3950</v>
      </c>
      <c r="I1178" s="1" t="s">
        <v>3951</v>
      </c>
      <c r="K1178" s="18" t="s">
        <v>3952</v>
      </c>
      <c r="N1178" s="1" t="s">
        <v>296</v>
      </c>
      <c r="P1178" s="1" t="s">
        <v>4213</v>
      </c>
      <c r="AA1178" s="2"/>
      <c r="AB1178" s="3"/>
      <c r="AC1178" s="3"/>
      <c r="AD1178" s="1" t="s">
        <v>2564</v>
      </c>
      <c r="BA1178" s="1">
        <f t="shared" si="57"/>
        <v>0</v>
      </c>
    </row>
    <row r="1179" spans="1:76" s="1" customFormat="1" x14ac:dyDescent="0.25">
      <c r="B1179" s="2"/>
      <c r="C1179" s="2"/>
      <c r="D1179" s="2"/>
      <c r="G1179" s="1" t="s">
        <v>3158</v>
      </c>
      <c r="H1179" s="1" t="s">
        <v>3953</v>
      </c>
      <c r="I1179" s="1" t="s">
        <v>3954</v>
      </c>
      <c r="K1179" s="18" t="s">
        <v>2591</v>
      </c>
      <c r="P1179" s="1" t="s">
        <v>4712</v>
      </c>
      <c r="AA1179" s="2"/>
      <c r="AB1179" s="3"/>
      <c r="AC1179" s="3"/>
      <c r="AD1179" s="1" t="s">
        <v>2392</v>
      </c>
      <c r="BA1179" s="1">
        <f t="shared" si="57"/>
        <v>0</v>
      </c>
    </row>
    <row r="1180" spans="1:76" s="1" customFormat="1" x14ac:dyDescent="0.25">
      <c r="B1180" s="2"/>
      <c r="C1180" s="2"/>
      <c r="D1180" s="2"/>
      <c r="G1180" s="1" t="s">
        <v>3158</v>
      </c>
      <c r="H1180" s="1" t="s">
        <v>3953</v>
      </c>
      <c r="I1180" s="1" t="s">
        <v>2966</v>
      </c>
      <c r="K1180" s="18" t="s">
        <v>2967</v>
      </c>
      <c r="P1180" s="1" t="s">
        <v>4213</v>
      </c>
      <c r="AA1180" s="2"/>
      <c r="AB1180" s="3"/>
      <c r="AC1180" s="3"/>
      <c r="AD1180" s="1" t="s">
        <v>2388</v>
      </c>
      <c r="BA1180" s="1">
        <f t="shared" si="57"/>
        <v>0</v>
      </c>
    </row>
    <row r="1181" spans="1:76" s="1" customFormat="1" x14ac:dyDescent="0.25">
      <c r="B1181" s="2"/>
      <c r="C1181" s="2"/>
      <c r="D1181" s="2"/>
      <c r="G1181" s="1" t="s">
        <v>481</v>
      </c>
      <c r="H1181" s="1" t="s">
        <v>3953</v>
      </c>
      <c r="I1181" s="1" t="s">
        <v>2738</v>
      </c>
      <c r="K1181" s="18" t="s">
        <v>2591</v>
      </c>
      <c r="P1181" s="1" t="s">
        <v>4213</v>
      </c>
      <c r="AA1181" s="2"/>
      <c r="AB1181" s="3"/>
      <c r="AC1181" s="3"/>
      <c r="AD1181" s="1" t="s">
        <v>2388</v>
      </c>
      <c r="BA1181" s="1">
        <f t="shared" si="57"/>
        <v>0</v>
      </c>
    </row>
    <row r="1182" spans="1:76" s="1" customFormat="1" x14ac:dyDescent="0.25">
      <c r="A1182" s="8"/>
      <c r="B1182" s="2"/>
      <c r="C1182" s="2"/>
      <c r="D1182" s="2"/>
      <c r="E1182" s="2"/>
      <c r="G1182" s="1" t="s">
        <v>481</v>
      </c>
      <c r="H1182" s="1" t="s">
        <v>2740</v>
      </c>
      <c r="I1182" s="1" t="s">
        <v>3178</v>
      </c>
      <c r="J1182" s="1" t="s">
        <v>2741</v>
      </c>
      <c r="K1182" s="18" t="s">
        <v>3101</v>
      </c>
      <c r="L1182" s="1" t="s">
        <v>1891</v>
      </c>
      <c r="M1182" s="1" t="s">
        <v>488</v>
      </c>
      <c r="N1182" s="1" t="s">
        <v>296</v>
      </c>
      <c r="O1182" s="1">
        <v>85206</v>
      </c>
      <c r="P1182" s="1" t="s">
        <v>4213</v>
      </c>
      <c r="T1182" s="1">
        <v>1</v>
      </c>
      <c r="AA1182" s="2" t="s">
        <v>4615</v>
      </c>
      <c r="AB1182" s="3" t="s">
        <v>3161</v>
      </c>
      <c r="AC1182" s="3"/>
      <c r="AD1182" s="1" t="s">
        <v>2564</v>
      </c>
      <c r="BA1182" s="1">
        <f t="shared" si="57"/>
        <v>0</v>
      </c>
      <c r="BD1182" s="1" t="s">
        <v>4712</v>
      </c>
      <c r="BE1182" s="1" t="s">
        <v>4712</v>
      </c>
      <c r="BF1182" s="1" t="s">
        <v>4712</v>
      </c>
      <c r="BH1182" s="1" t="s">
        <v>4712</v>
      </c>
      <c r="BI1182" s="1" t="s">
        <v>4712</v>
      </c>
      <c r="BJ1182" s="1" t="s">
        <v>4712</v>
      </c>
      <c r="BK1182" s="1" t="s">
        <v>4712</v>
      </c>
      <c r="BL1182" s="1" t="s">
        <v>4712</v>
      </c>
      <c r="BM1182" s="1" t="s">
        <v>4712</v>
      </c>
      <c r="BP1182" s="1" t="s">
        <v>4712</v>
      </c>
      <c r="BQ1182" s="1" t="s">
        <v>4712</v>
      </c>
      <c r="BX1182" s="1" t="s">
        <v>4712</v>
      </c>
    </row>
    <row r="1183" spans="1:76" s="1" customFormat="1" x14ac:dyDescent="0.25">
      <c r="B1183" s="2"/>
      <c r="C1183" s="2"/>
      <c r="D1183" s="2"/>
      <c r="G1183" s="1" t="s">
        <v>3158</v>
      </c>
      <c r="H1183" s="1" t="s">
        <v>2592</v>
      </c>
      <c r="I1183" s="1" t="s">
        <v>2593</v>
      </c>
      <c r="K1183" s="18" t="s">
        <v>2594</v>
      </c>
      <c r="L1183" s="1" t="s">
        <v>1054</v>
      </c>
      <c r="M1183" s="1" t="s">
        <v>488</v>
      </c>
      <c r="N1183" s="1" t="s">
        <v>296</v>
      </c>
      <c r="O1183" s="1">
        <v>85206</v>
      </c>
      <c r="P1183" s="1" t="s">
        <v>4712</v>
      </c>
      <c r="Y1183" s="1" t="s">
        <v>3189</v>
      </c>
      <c r="AA1183" s="2"/>
      <c r="AB1183" s="3"/>
      <c r="AC1183" s="3"/>
      <c r="AD1183" s="1" t="s">
        <v>2392</v>
      </c>
      <c r="BA1183" s="1">
        <f t="shared" si="57"/>
        <v>0</v>
      </c>
    </row>
    <row r="1184" spans="1:76" s="1" customFormat="1" x14ac:dyDescent="0.25">
      <c r="B1184" s="2"/>
      <c r="C1184" s="2"/>
      <c r="D1184" s="2"/>
      <c r="G1184" s="1" t="s">
        <v>3158</v>
      </c>
      <c r="H1184" s="1" t="s">
        <v>2592</v>
      </c>
      <c r="I1184" s="1" t="s">
        <v>436</v>
      </c>
      <c r="K1184" s="18"/>
      <c r="Y1184" s="2"/>
      <c r="Z1184" s="3"/>
      <c r="AA1184" s="1" t="s">
        <v>3379</v>
      </c>
      <c r="AO1184" s="1" t="s">
        <v>1447</v>
      </c>
      <c r="BA1184" s="1">
        <f t="shared" si="57"/>
        <v>1</v>
      </c>
    </row>
    <row r="1185" spans="1:56" s="1" customFormat="1" x14ac:dyDescent="0.25">
      <c r="B1185" s="2"/>
      <c r="C1185" s="2"/>
      <c r="D1185" s="2"/>
      <c r="G1185" s="1" t="s">
        <v>481</v>
      </c>
      <c r="H1185" s="1" t="s">
        <v>2592</v>
      </c>
      <c r="I1185" s="1" t="s">
        <v>106</v>
      </c>
      <c r="K1185" s="18" t="s">
        <v>2594</v>
      </c>
      <c r="L1185" s="1" t="s">
        <v>1054</v>
      </c>
      <c r="M1185" s="1" t="s">
        <v>488</v>
      </c>
      <c r="N1185" s="1" t="s">
        <v>296</v>
      </c>
      <c r="O1185" s="1">
        <v>85206</v>
      </c>
      <c r="P1185" s="1" t="s">
        <v>4213</v>
      </c>
      <c r="AA1185" s="2"/>
      <c r="AB1185" s="3"/>
      <c r="AC1185" s="3"/>
      <c r="AD1185" s="1" t="s">
        <v>2388</v>
      </c>
      <c r="BA1185" s="1">
        <f t="shared" si="57"/>
        <v>0</v>
      </c>
    </row>
    <row r="1186" spans="1:56" s="1" customFormat="1" x14ac:dyDescent="0.25">
      <c r="B1186" s="2"/>
      <c r="C1186" s="2"/>
      <c r="D1186" s="2"/>
      <c r="G1186" s="1" t="s">
        <v>481</v>
      </c>
      <c r="H1186" s="1" t="s">
        <v>4215</v>
      </c>
      <c r="I1186" s="1" t="s">
        <v>4537</v>
      </c>
      <c r="K1186" s="18" t="s">
        <v>4601</v>
      </c>
      <c r="P1186" s="1" t="s">
        <v>4213</v>
      </c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1">
        <f t="shared" si="57"/>
        <v>0</v>
      </c>
      <c r="BB1186" s="3"/>
    </row>
    <row r="1187" spans="1:56" s="1" customFormat="1" x14ac:dyDescent="0.25">
      <c r="B1187" s="2"/>
      <c r="C1187" s="2"/>
      <c r="D1187" s="2"/>
      <c r="G1187" s="1" t="s">
        <v>3158</v>
      </c>
      <c r="H1187" s="1" t="s">
        <v>2597</v>
      </c>
      <c r="I1187" s="1" t="s">
        <v>1536</v>
      </c>
      <c r="K1187" s="18" t="s">
        <v>2598</v>
      </c>
      <c r="P1187" s="1" t="s">
        <v>4213</v>
      </c>
      <c r="AA1187" s="2" t="s">
        <v>4195</v>
      </c>
      <c r="AB1187" s="3"/>
      <c r="AC1187" s="3"/>
      <c r="AD1187" s="1" t="s">
        <v>2564</v>
      </c>
      <c r="BA1187" s="1">
        <f t="shared" si="57"/>
        <v>0</v>
      </c>
      <c r="BD1187" s="1" t="s">
        <v>4712</v>
      </c>
    </row>
    <row r="1188" spans="1:56" s="1" customFormat="1" x14ac:dyDescent="0.25">
      <c r="A1188" s="8"/>
      <c r="B1188" s="2"/>
      <c r="C1188" s="2"/>
      <c r="D1188" s="2"/>
      <c r="E1188" s="2"/>
      <c r="H1188" s="1" t="s">
        <v>2015</v>
      </c>
      <c r="I1188" s="1" t="s">
        <v>2829</v>
      </c>
      <c r="K1188" s="18"/>
      <c r="AA1188" s="2"/>
      <c r="AB1188" s="3"/>
      <c r="AC1188" s="3"/>
      <c r="AK1188" s="1" t="s">
        <v>3162</v>
      </c>
      <c r="AN1188" s="1" t="s">
        <v>3162</v>
      </c>
      <c r="AO1188" s="1" t="s">
        <v>3162</v>
      </c>
      <c r="AS1188" s="1" t="s">
        <v>3162</v>
      </c>
      <c r="BA1188" s="1">
        <f t="shared" si="57"/>
        <v>4</v>
      </c>
    </row>
    <row r="1189" spans="1:56" s="1" customFormat="1" x14ac:dyDescent="0.25">
      <c r="B1189" s="2"/>
      <c r="C1189" s="2"/>
      <c r="D1189" s="2"/>
      <c r="G1189" s="1" t="s">
        <v>481</v>
      </c>
      <c r="H1189" s="1" t="s">
        <v>2992</v>
      </c>
      <c r="I1189" s="1" t="s">
        <v>2993</v>
      </c>
      <c r="K1189" s="18"/>
      <c r="W1189" s="1" t="s">
        <v>297</v>
      </c>
      <c r="Y1189" s="2"/>
      <c r="Z1189" s="3"/>
      <c r="BA1189" s="1">
        <f t="shared" si="57"/>
        <v>0</v>
      </c>
    </row>
    <row r="1190" spans="1:56" s="1" customFormat="1" x14ac:dyDescent="0.25">
      <c r="B1190" s="2"/>
      <c r="C1190" s="2"/>
      <c r="D1190" s="2"/>
      <c r="G1190" s="1" t="s">
        <v>3158</v>
      </c>
      <c r="H1190" s="1" t="s">
        <v>2992</v>
      </c>
      <c r="I1190" s="1" t="s">
        <v>2451</v>
      </c>
      <c r="K1190" s="18"/>
      <c r="W1190" s="1" t="s">
        <v>297</v>
      </c>
      <c r="Y1190" s="2"/>
      <c r="Z1190" s="3"/>
      <c r="BA1190" s="1">
        <f t="shared" si="57"/>
        <v>0</v>
      </c>
    </row>
    <row r="1191" spans="1:56" s="1" customFormat="1" x14ac:dyDescent="0.25">
      <c r="B1191" s="2"/>
      <c r="C1191" s="2"/>
      <c r="D1191" s="2"/>
      <c r="F1191" s="1" t="s">
        <v>3162</v>
      </c>
      <c r="G1191" s="1" t="s">
        <v>3158</v>
      </c>
      <c r="H1191" s="1" t="s">
        <v>1633</v>
      </c>
      <c r="I1191" s="1" t="s">
        <v>2994</v>
      </c>
      <c r="J1191" s="1" t="s">
        <v>4052</v>
      </c>
      <c r="K1191" s="18" t="s">
        <v>2995</v>
      </c>
      <c r="M1191" s="1" t="s">
        <v>650</v>
      </c>
      <c r="N1191" s="1" t="s">
        <v>296</v>
      </c>
      <c r="O1191" s="1" t="s">
        <v>1227</v>
      </c>
      <c r="P1191" s="1" t="s">
        <v>4213</v>
      </c>
      <c r="R1191" s="1">
        <v>1</v>
      </c>
      <c r="S1191" s="1" t="s">
        <v>3357</v>
      </c>
      <c r="AA1191" s="2" t="s">
        <v>379</v>
      </c>
      <c r="AB1191" s="3" t="s">
        <v>3161</v>
      </c>
      <c r="AC1191" s="3"/>
      <c r="AD1191" s="1" t="s">
        <v>1771</v>
      </c>
      <c r="AJ1191" s="1" t="s">
        <v>3162</v>
      </c>
      <c r="BA1191" s="1">
        <f t="shared" si="57"/>
        <v>1</v>
      </c>
    </row>
    <row r="1192" spans="1:56" s="1" customFormat="1" x14ac:dyDescent="0.25">
      <c r="B1192" s="2"/>
      <c r="C1192" s="2"/>
      <c r="D1192" s="2"/>
      <c r="G1192" s="1" t="s">
        <v>3158</v>
      </c>
      <c r="H1192" s="1" t="s">
        <v>2998</v>
      </c>
      <c r="I1192" s="1" t="s">
        <v>879</v>
      </c>
      <c r="K1192" s="18" t="s">
        <v>2999</v>
      </c>
      <c r="P1192" s="1" t="s">
        <v>4213</v>
      </c>
      <c r="AA1192" s="2"/>
      <c r="AB1192" s="3"/>
      <c r="AC1192" s="3"/>
      <c r="AD1192" s="1" t="s">
        <v>2564</v>
      </c>
      <c r="BA1192" s="1">
        <f t="shared" si="57"/>
        <v>0</v>
      </c>
    </row>
    <row r="1193" spans="1:56" s="1" customFormat="1" x14ac:dyDescent="0.25">
      <c r="B1193" s="2"/>
      <c r="C1193" s="2"/>
      <c r="D1193" s="2"/>
      <c r="G1193" s="1" t="s">
        <v>481</v>
      </c>
      <c r="H1193" s="1" t="s">
        <v>2998</v>
      </c>
      <c r="I1193" s="1" t="s">
        <v>2438</v>
      </c>
      <c r="K1193" s="18" t="s">
        <v>2999</v>
      </c>
      <c r="P1193" s="1" t="s">
        <v>4712</v>
      </c>
      <c r="AA1193" s="2"/>
      <c r="AB1193" s="3"/>
      <c r="AC1193" s="3"/>
      <c r="AD1193" s="1" t="s">
        <v>2568</v>
      </c>
      <c r="BA1193" s="1">
        <f t="shared" si="57"/>
        <v>0</v>
      </c>
    </row>
    <row r="1194" spans="1:56" s="1" customFormat="1" x14ac:dyDescent="0.25">
      <c r="B1194" s="2"/>
      <c r="C1194" s="2"/>
      <c r="D1194" s="2"/>
      <c r="G1194" s="1" t="s">
        <v>3158</v>
      </c>
      <c r="H1194" s="1" t="s">
        <v>3000</v>
      </c>
      <c r="I1194" s="1" t="s">
        <v>3159</v>
      </c>
      <c r="K1194" s="18" t="s">
        <v>3001</v>
      </c>
      <c r="P1194" s="1" t="s">
        <v>4213</v>
      </c>
      <c r="AA1194" s="2"/>
      <c r="AB1194" s="3"/>
      <c r="AC1194" s="3"/>
      <c r="AD1194" s="1" t="s">
        <v>2564</v>
      </c>
      <c r="BA1194" s="1">
        <f t="shared" si="57"/>
        <v>0</v>
      </c>
      <c r="BD1194" s="1" t="s">
        <v>4712</v>
      </c>
    </row>
    <row r="1195" spans="1:56" s="1" customFormat="1" x14ac:dyDescent="0.25">
      <c r="B1195" s="2"/>
      <c r="C1195" s="2"/>
      <c r="D1195" s="2"/>
      <c r="G1195" s="1" t="s">
        <v>3158</v>
      </c>
      <c r="H1195" s="1" t="s">
        <v>3640</v>
      </c>
      <c r="I1195" s="1" t="s">
        <v>3641</v>
      </c>
      <c r="K1195" s="18"/>
      <c r="AA1195" s="2"/>
      <c r="AB1195" s="3"/>
      <c r="AC1195" s="3"/>
      <c r="BA1195" s="1">
        <f t="shared" si="57"/>
        <v>0</v>
      </c>
    </row>
    <row r="1196" spans="1:56" s="1" customFormat="1" x14ac:dyDescent="0.25">
      <c r="A1196" s="6"/>
      <c r="B1196" s="2"/>
      <c r="C1196" s="2"/>
      <c r="D1196" s="2"/>
      <c r="H1196" s="1" t="s">
        <v>275</v>
      </c>
      <c r="I1196" s="1" t="s">
        <v>222</v>
      </c>
      <c r="K1196" s="18"/>
      <c r="AA1196" s="2"/>
      <c r="AB1196" s="3"/>
      <c r="AC1196" s="3"/>
      <c r="AV1196" s="1" t="s">
        <v>3162</v>
      </c>
      <c r="BA1196" s="1">
        <f t="shared" si="57"/>
        <v>1</v>
      </c>
    </row>
    <row r="1197" spans="1:56" s="1" customFormat="1" x14ac:dyDescent="0.25">
      <c r="A1197" s="2"/>
      <c r="B1197" s="2"/>
      <c r="C1197" s="2"/>
      <c r="D1197" s="2"/>
      <c r="F1197" s="1" t="s">
        <v>3161</v>
      </c>
      <c r="G1197" s="1" t="s">
        <v>481</v>
      </c>
      <c r="H1197" s="1" t="s">
        <v>3007</v>
      </c>
      <c r="I1197" s="1" t="s">
        <v>3178</v>
      </c>
      <c r="J1197" s="1" t="s">
        <v>808</v>
      </c>
      <c r="K1197" s="18" t="s">
        <v>2680</v>
      </c>
      <c r="L1197" s="1" t="s">
        <v>807</v>
      </c>
      <c r="M1197" s="1" t="s">
        <v>488</v>
      </c>
      <c r="N1197" s="1" t="s">
        <v>296</v>
      </c>
      <c r="P1197" s="1" t="s">
        <v>4213</v>
      </c>
      <c r="AA1197" s="2"/>
      <c r="AB1197" s="3"/>
      <c r="AC1197" s="3"/>
      <c r="AD1197" s="1" t="s">
        <v>2564</v>
      </c>
      <c r="AK1197" s="1" t="s">
        <v>3162</v>
      </c>
      <c r="AN1197" s="1" t="s">
        <v>3162</v>
      </c>
      <c r="AX1197" s="1" t="s">
        <v>3162</v>
      </c>
      <c r="BA1197" s="1">
        <f t="shared" si="57"/>
        <v>3</v>
      </c>
    </row>
    <row r="1198" spans="1:56" s="1" customFormat="1" x14ac:dyDescent="0.25">
      <c r="A1198" s="2"/>
      <c r="B1198" s="2"/>
      <c r="C1198" s="2"/>
      <c r="D1198" s="2"/>
      <c r="G1198" s="1" t="s">
        <v>481</v>
      </c>
      <c r="H1198" s="1" t="s">
        <v>1365</v>
      </c>
      <c r="I1198" s="1" t="s">
        <v>3178</v>
      </c>
      <c r="K1198" s="18"/>
      <c r="AA1198" s="2" t="s">
        <v>4578</v>
      </c>
      <c r="AB1198" s="3"/>
      <c r="AC1198" s="3"/>
      <c r="AR1198" s="1" t="s">
        <v>3162</v>
      </c>
      <c r="AS1198" s="1" t="s">
        <v>3162</v>
      </c>
      <c r="BA1198" s="1">
        <f t="shared" si="57"/>
        <v>2</v>
      </c>
    </row>
    <row r="1199" spans="1:56" s="1" customFormat="1" x14ac:dyDescent="0.25">
      <c r="A1199" s="2"/>
      <c r="B1199" s="2"/>
      <c r="C1199" s="2"/>
      <c r="D1199" s="2"/>
      <c r="G1199" s="1" t="s">
        <v>3158</v>
      </c>
      <c r="H1199" s="1" t="s">
        <v>1365</v>
      </c>
      <c r="I1199" s="2" t="s">
        <v>1748</v>
      </c>
      <c r="K1199" s="18"/>
      <c r="AA1199" s="1" t="s">
        <v>4713</v>
      </c>
      <c r="AB1199" s="3"/>
      <c r="AC1199" s="3"/>
      <c r="AR1199" s="1" t="s">
        <v>3162</v>
      </c>
      <c r="AS1199" s="1" t="s">
        <v>3162</v>
      </c>
      <c r="BA1199" s="1">
        <f t="shared" si="57"/>
        <v>2</v>
      </c>
    </row>
    <row r="1200" spans="1:56" s="1" customFormat="1" x14ac:dyDescent="0.25">
      <c r="A1200" s="6"/>
      <c r="B1200" s="2"/>
      <c r="C1200" s="2"/>
      <c r="D1200" s="2"/>
      <c r="G1200" s="1" t="s">
        <v>481</v>
      </c>
      <c r="H1200" s="1" t="s">
        <v>569</v>
      </c>
      <c r="I1200" s="1" t="s">
        <v>1532</v>
      </c>
      <c r="J1200" s="1" t="s">
        <v>570</v>
      </c>
      <c r="K1200" s="18" t="s">
        <v>4616</v>
      </c>
      <c r="L1200" s="1" t="s">
        <v>571</v>
      </c>
      <c r="M1200" s="1" t="s">
        <v>4795</v>
      </c>
      <c r="N1200" s="1" t="s">
        <v>296</v>
      </c>
      <c r="O1200" s="1">
        <v>85395</v>
      </c>
      <c r="P1200" s="1" t="s">
        <v>4213</v>
      </c>
      <c r="AA1200" s="2"/>
      <c r="AB1200" s="3"/>
      <c r="AC1200" s="3"/>
      <c r="BA1200" s="1">
        <f t="shared" si="57"/>
        <v>0</v>
      </c>
    </row>
    <row r="1201" spans="1:66" s="1" customFormat="1" x14ac:dyDescent="0.25">
      <c r="B1201" s="2"/>
      <c r="C1201" s="2"/>
      <c r="D1201" s="2"/>
      <c r="G1201" s="1" t="s">
        <v>481</v>
      </c>
      <c r="H1201" s="1" t="s">
        <v>769</v>
      </c>
      <c r="I1201" s="1" t="s">
        <v>786</v>
      </c>
      <c r="K1201" s="18"/>
      <c r="AA1201" s="2" t="s">
        <v>399</v>
      </c>
      <c r="AB1201" s="3"/>
      <c r="AC1201" s="3"/>
      <c r="BA1201" s="1">
        <f t="shared" si="57"/>
        <v>0</v>
      </c>
    </row>
    <row r="1202" spans="1:66" s="1" customFormat="1" x14ac:dyDescent="0.25">
      <c r="A1202" s="8"/>
      <c r="B1202" s="2"/>
      <c r="C1202" s="2"/>
      <c r="D1202" s="2"/>
      <c r="E1202" s="2"/>
      <c r="G1202" s="1" t="s">
        <v>481</v>
      </c>
      <c r="H1202" s="1" t="s">
        <v>192</v>
      </c>
      <c r="I1202" s="1" t="s">
        <v>1469</v>
      </c>
      <c r="K1202" s="18"/>
      <c r="AA1202" s="2"/>
      <c r="AB1202" s="3"/>
      <c r="AC1202" s="3"/>
      <c r="AH1202" s="1" t="s">
        <v>3162</v>
      </c>
      <c r="AI1202" s="1" t="s">
        <v>3162</v>
      </c>
      <c r="AU1202" s="1" t="s">
        <v>3162</v>
      </c>
      <c r="BA1202" s="1">
        <f t="shared" si="57"/>
        <v>3</v>
      </c>
    </row>
    <row r="1203" spans="1:66" s="1" customFormat="1" x14ac:dyDescent="0.25">
      <c r="B1203" s="2"/>
      <c r="C1203" s="2"/>
      <c r="D1203" s="2"/>
      <c r="G1203" s="1" t="s">
        <v>481</v>
      </c>
      <c r="H1203" s="1" t="s">
        <v>2685</v>
      </c>
      <c r="I1203" s="1" t="s">
        <v>2152</v>
      </c>
      <c r="K1203" s="18"/>
      <c r="AA1203" s="2"/>
      <c r="AB1203" s="3" t="s">
        <v>3161</v>
      </c>
      <c r="AC1203" s="3"/>
      <c r="BA1203" s="1">
        <f t="shared" si="57"/>
        <v>0</v>
      </c>
    </row>
    <row r="1204" spans="1:66" s="1" customFormat="1" x14ac:dyDescent="0.25">
      <c r="B1204" s="2"/>
      <c r="C1204" s="2"/>
      <c r="D1204" s="2"/>
      <c r="G1204" s="1" t="s">
        <v>481</v>
      </c>
      <c r="H1204" s="1" t="s">
        <v>4788</v>
      </c>
      <c r="I1204" s="1" t="s">
        <v>4787</v>
      </c>
      <c r="K1204" s="18"/>
      <c r="AA1204" s="1" t="s">
        <v>3761</v>
      </c>
      <c r="AB1204" s="3"/>
      <c r="AC1204" s="3"/>
      <c r="BA1204" s="1">
        <f t="shared" si="57"/>
        <v>0</v>
      </c>
    </row>
    <row r="1205" spans="1:66" s="1" customFormat="1" x14ac:dyDescent="0.25">
      <c r="B1205" s="2"/>
      <c r="C1205" s="2"/>
      <c r="D1205" s="2"/>
      <c r="G1205" s="1" t="s">
        <v>481</v>
      </c>
      <c r="H1205" s="1" t="s">
        <v>2428</v>
      </c>
      <c r="I1205" s="1" t="s">
        <v>3082</v>
      </c>
      <c r="J1205" s="1" t="s">
        <v>612</v>
      </c>
      <c r="K1205" s="18" t="s">
        <v>5013</v>
      </c>
      <c r="L1205" s="1" t="s">
        <v>5011</v>
      </c>
      <c r="M1205" s="1" t="s">
        <v>5012</v>
      </c>
      <c r="N1205" s="1" t="s">
        <v>615</v>
      </c>
      <c r="O1205" s="1">
        <v>49650</v>
      </c>
      <c r="P1205" s="1" t="s">
        <v>4213</v>
      </c>
      <c r="AA1205" s="2"/>
      <c r="AB1205" s="3"/>
      <c r="AC1205" s="3"/>
      <c r="AD1205" s="1" t="s">
        <v>2388</v>
      </c>
      <c r="BA1205" s="1">
        <f t="shared" si="57"/>
        <v>0</v>
      </c>
    </row>
    <row r="1206" spans="1:66" s="1" customFormat="1" x14ac:dyDescent="0.25">
      <c r="B1206" s="2"/>
      <c r="C1206" s="2"/>
      <c r="D1206" s="2"/>
      <c r="G1206" s="1" t="s">
        <v>3158</v>
      </c>
      <c r="H1206" s="1" t="s">
        <v>2463</v>
      </c>
      <c r="I1206" s="1" t="s">
        <v>2464</v>
      </c>
      <c r="K1206" s="18" t="s">
        <v>2465</v>
      </c>
      <c r="P1206" s="1" t="s">
        <v>4213</v>
      </c>
      <c r="AA1206" s="2"/>
      <c r="AB1206" s="3"/>
      <c r="AC1206" s="3"/>
      <c r="AD1206" s="1" t="s">
        <v>2388</v>
      </c>
      <c r="BA1206" s="1">
        <f t="shared" si="57"/>
        <v>0</v>
      </c>
    </row>
    <row r="1207" spans="1:66" s="1" customFormat="1" x14ac:dyDescent="0.25">
      <c r="B1207" s="2"/>
      <c r="C1207" s="2"/>
      <c r="D1207" s="2"/>
      <c r="G1207" s="1" t="s">
        <v>3158</v>
      </c>
      <c r="H1207" s="1" t="s">
        <v>228</v>
      </c>
      <c r="I1207" s="2" t="s">
        <v>944</v>
      </c>
      <c r="K1207" s="18"/>
      <c r="AA1207" s="1" t="s">
        <v>229</v>
      </c>
      <c r="AB1207" s="3"/>
      <c r="AC1207" s="3"/>
      <c r="AV1207" s="1" t="s">
        <v>3162</v>
      </c>
      <c r="AW1207" s="1" t="s">
        <v>3162</v>
      </c>
      <c r="BA1207" s="1">
        <f t="shared" si="57"/>
        <v>2</v>
      </c>
    </row>
    <row r="1208" spans="1:66" s="1" customFormat="1" x14ac:dyDescent="0.25">
      <c r="B1208" s="2"/>
      <c r="C1208" s="2"/>
      <c r="D1208" s="2"/>
      <c r="H1208" s="1" t="s">
        <v>235</v>
      </c>
      <c r="I1208" s="2" t="s">
        <v>4684</v>
      </c>
      <c r="K1208" s="18"/>
      <c r="AB1208" s="3"/>
      <c r="AC1208" s="3"/>
      <c r="AW1208" s="1" t="s">
        <v>3162</v>
      </c>
      <c r="BA1208" s="1">
        <f t="shared" si="57"/>
        <v>1</v>
      </c>
    </row>
    <row r="1209" spans="1:66" s="1" customFormat="1" x14ac:dyDescent="0.25">
      <c r="B1209" s="2"/>
      <c r="C1209" s="2"/>
      <c r="D1209" s="2"/>
      <c r="H1209" s="1" t="s">
        <v>203</v>
      </c>
      <c r="I1209" s="2" t="s">
        <v>204</v>
      </c>
      <c r="K1209" s="18"/>
      <c r="AB1209" s="3"/>
      <c r="AC1209" s="3"/>
      <c r="AU1209" s="1" t="s">
        <v>3162</v>
      </c>
      <c r="BA1209" s="1">
        <f t="shared" si="57"/>
        <v>1</v>
      </c>
    </row>
    <row r="1210" spans="1:66" s="1" customFormat="1" x14ac:dyDescent="0.25">
      <c r="A1210" s="8"/>
      <c r="B1210" s="2"/>
      <c r="C1210" s="2"/>
      <c r="D1210" s="2"/>
      <c r="F1210" s="1" t="s">
        <v>3161</v>
      </c>
      <c r="G1210" s="1" t="s">
        <v>481</v>
      </c>
      <c r="H1210" s="1" t="s">
        <v>2758</v>
      </c>
      <c r="I1210" s="1" t="s">
        <v>361</v>
      </c>
      <c r="J1210" s="1" t="s">
        <v>1199</v>
      </c>
      <c r="K1210" s="18" t="s">
        <v>2759</v>
      </c>
      <c r="L1210" s="1" t="s">
        <v>2761</v>
      </c>
      <c r="M1210" s="1" t="s">
        <v>488</v>
      </c>
      <c r="N1210" s="1" t="s">
        <v>296</v>
      </c>
      <c r="O1210" s="1">
        <v>85209</v>
      </c>
      <c r="P1210" s="1" t="s">
        <v>4712</v>
      </c>
      <c r="X1210" s="1" t="s">
        <v>809</v>
      </c>
      <c r="Y1210" s="1" t="s">
        <v>3196</v>
      </c>
      <c r="Z1210" s="1" t="s">
        <v>2757</v>
      </c>
      <c r="AA1210" s="2" t="s">
        <v>2762</v>
      </c>
      <c r="AB1210" s="3"/>
      <c r="AC1210" s="3"/>
      <c r="AD1210" s="1" t="s">
        <v>2568</v>
      </c>
      <c r="AF1210" s="1" t="s">
        <v>481</v>
      </c>
      <c r="AI1210" s="1" t="s">
        <v>481</v>
      </c>
      <c r="AJ1210" s="1" t="s">
        <v>481</v>
      </c>
      <c r="AL1210" s="1" t="s">
        <v>481</v>
      </c>
      <c r="AN1210" s="1" t="s">
        <v>481</v>
      </c>
      <c r="AQ1210" s="1" t="s">
        <v>481</v>
      </c>
      <c r="AU1210" s="1" t="s">
        <v>481</v>
      </c>
      <c r="AV1210" s="1" t="s">
        <v>481</v>
      </c>
      <c r="AY1210" s="1" t="s">
        <v>481</v>
      </c>
      <c r="AZ1210" s="1" t="s">
        <v>481</v>
      </c>
      <c r="BA1210" s="1">
        <f t="shared" si="57"/>
        <v>10</v>
      </c>
      <c r="BD1210" s="1" t="s">
        <v>4712</v>
      </c>
      <c r="BE1210" s="1" t="s">
        <v>4712</v>
      </c>
      <c r="BH1210" s="1" t="s">
        <v>4712</v>
      </c>
      <c r="BI1210" s="1" t="s">
        <v>4712</v>
      </c>
      <c r="BJ1210" s="1" t="s">
        <v>4712</v>
      </c>
      <c r="BM1210" s="1" t="s">
        <v>4712</v>
      </c>
      <c r="BN1210" s="1" t="s">
        <v>4712</v>
      </c>
    </row>
    <row r="1211" spans="1:66" s="1" customFormat="1" x14ac:dyDescent="0.25">
      <c r="A1211" s="8"/>
      <c r="B1211" s="2"/>
      <c r="C1211" s="2"/>
      <c r="D1211" s="2"/>
      <c r="F1211" s="1" t="s">
        <v>3161</v>
      </c>
      <c r="G1211" s="1" t="s">
        <v>3158</v>
      </c>
      <c r="H1211" s="1" t="s">
        <v>2758</v>
      </c>
      <c r="I1211" s="1" t="s">
        <v>2762</v>
      </c>
      <c r="J1211" s="1" t="s">
        <v>1199</v>
      </c>
      <c r="K1211" s="18" t="s">
        <v>2759</v>
      </c>
      <c r="L1211" s="1" t="s">
        <v>2761</v>
      </c>
      <c r="M1211" s="1" t="s">
        <v>3023</v>
      </c>
      <c r="N1211" s="1" t="s">
        <v>296</v>
      </c>
      <c r="O1211" s="1">
        <v>85209</v>
      </c>
      <c r="P1211" s="1" t="s">
        <v>4213</v>
      </c>
      <c r="X1211" s="1" t="s">
        <v>2763</v>
      </c>
      <c r="Y1211" s="1" t="s">
        <v>3196</v>
      </c>
      <c r="Z1211" s="1" t="s">
        <v>3161</v>
      </c>
      <c r="AA1211" s="2"/>
      <c r="AB1211" s="3"/>
      <c r="AC1211" s="3"/>
      <c r="AD1211" s="1" t="s">
        <v>2564</v>
      </c>
      <c r="AF1211" s="1" t="s">
        <v>481</v>
      </c>
      <c r="AI1211" s="1" t="s">
        <v>481</v>
      </c>
      <c r="AL1211" s="1" t="s">
        <v>481</v>
      </c>
      <c r="AN1211" s="1" t="s">
        <v>481</v>
      </c>
      <c r="AQ1211" s="1" t="s">
        <v>481</v>
      </c>
      <c r="AU1211" s="1" t="s">
        <v>481</v>
      </c>
      <c r="AV1211" s="1" t="s">
        <v>481</v>
      </c>
      <c r="AY1211" s="1" t="s">
        <v>481</v>
      </c>
      <c r="AZ1211" s="1" t="s">
        <v>481</v>
      </c>
      <c r="BA1211" s="1">
        <f t="shared" si="57"/>
        <v>9</v>
      </c>
      <c r="BD1211" s="1" t="s">
        <v>4712</v>
      </c>
      <c r="BE1211" s="1" t="s">
        <v>4712</v>
      </c>
      <c r="BH1211" s="1" t="s">
        <v>4712</v>
      </c>
      <c r="BI1211" s="1" t="s">
        <v>4712</v>
      </c>
      <c r="BJ1211" s="1" t="s">
        <v>4712</v>
      </c>
      <c r="BL1211" s="1" t="s">
        <v>4712</v>
      </c>
      <c r="BM1211" s="1" t="s">
        <v>4712</v>
      </c>
      <c r="BN1211" s="1" t="s">
        <v>4712</v>
      </c>
    </row>
    <row r="1212" spans="1:66" s="1" customFormat="1" x14ac:dyDescent="0.25">
      <c r="A1212" s="6"/>
      <c r="B1212" s="2"/>
      <c r="C1212" s="2"/>
      <c r="D1212" s="2"/>
      <c r="F1212" s="1" t="s">
        <v>3161</v>
      </c>
      <c r="G1212" s="1" t="s">
        <v>3158</v>
      </c>
      <c r="H1212" s="1" t="s">
        <v>2764</v>
      </c>
      <c r="I1212" s="1" t="s">
        <v>879</v>
      </c>
      <c r="J1212" s="1" t="s">
        <v>811</v>
      </c>
      <c r="K1212" s="18" t="s">
        <v>813</v>
      </c>
      <c r="L1212" s="1" t="s">
        <v>812</v>
      </c>
      <c r="M1212" s="1" t="s">
        <v>488</v>
      </c>
      <c r="N1212" s="1" t="s">
        <v>296</v>
      </c>
      <c r="O1212" s="1">
        <v>85212</v>
      </c>
      <c r="P1212" s="1" t="s">
        <v>4712</v>
      </c>
      <c r="AA1212" s="2"/>
      <c r="AB1212" s="3"/>
      <c r="AC1212" s="3"/>
      <c r="BA1212" s="1">
        <f t="shared" si="57"/>
        <v>0</v>
      </c>
    </row>
    <row r="1213" spans="1:66" s="1" customFormat="1" x14ac:dyDescent="0.25">
      <c r="A1213" s="8"/>
      <c r="B1213" s="2"/>
      <c r="C1213" s="2"/>
      <c r="D1213" s="2"/>
      <c r="G1213" s="1" t="s">
        <v>3158</v>
      </c>
      <c r="H1213" s="1" t="s">
        <v>2764</v>
      </c>
      <c r="I1213" s="1" t="s">
        <v>2918</v>
      </c>
      <c r="J1213" s="1" t="s">
        <v>2929</v>
      </c>
      <c r="K1213" s="18" t="s">
        <v>581</v>
      </c>
      <c r="L1213" s="1" t="s">
        <v>2930</v>
      </c>
      <c r="M1213" s="1" t="s">
        <v>488</v>
      </c>
      <c r="N1213" s="1" t="s">
        <v>296</v>
      </c>
      <c r="O1213" s="1">
        <v>85206</v>
      </c>
      <c r="P1213" s="1" t="s">
        <v>4213</v>
      </c>
      <c r="AA1213" s="2"/>
      <c r="AB1213" s="3"/>
      <c r="AC1213" s="3"/>
      <c r="BA1213" s="1">
        <f t="shared" si="57"/>
        <v>0</v>
      </c>
    </row>
    <row r="1214" spans="1:66" s="1" customFormat="1" x14ac:dyDescent="0.25">
      <c r="B1214" s="2"/>
      <c r="C1214" s="2"/>
      <c r="D1214" s="2"/>
      <c r="G1214" s="1" t="s">
        <v>481</v>
      </c>
      <c r="H1214" s="1" t="s">
        <v>2764</v>
      </c>
      <c r="I1214" s="1" t="s">
        <v>2728</v>
      </c>
      <c r="J1214" s="1" t="s">
        <v>2466</v>
      </c>
      <c r="K1214" s="18" t="s">
        <v>2468</v>
      </c>
      <c r="L1214" s="1" t="s">
        <v>2467</v>
      </c>
      <c r="M1214" s="1" t="s">
        <v>5031</v>
      </c>
      <c r="N1214" s="1" t="s">
        <v>296</v>
      </c>
      <c r="O1214" s="1">
        <v>85220</v>
      </c>
      <c r="Y1214" s="1" t="s">
        <v>3175</v>
      </c>
      <c r="Z1214" s="1" t="s">
        <v>2469</v>
      </c>
      <c r="AA1214" s="2" t="s">
        <v>1558</v>
      </c>
      <c r="AB1214" s="3"/>
      <c r="AC1214" s="3"/>
      <c r="BA1214" s="1">
        <f t="shared" si="57"/>
        <v>0</v>
      </c>
    </row>
    <row r="1215" spans="1:66" s="1" customFormat="1" x14ac:dyDescent="0.25">
      <c r="B1215" s="2"/>
      <c r="C1215" s="2"/>
      <c r="D1215" s="2"/>
      <c r="F1215" s="1" t="s">
        <v>3161</v>
      </c>
      <c r="G1215" s="1" t="s">
        <v>481</v>
      </c>
      <c r="H1215" s="1" t="s">
        <v>2764</v>
      </c>
      <c r="I1215" s="1" t="s">
        <v>810</v>
      </c>
      <c r="J1215" s="1" t="s">
        <v>811</v>
      </c>
      <c r="K1215" s="18" t="s">
        <v>813</v>
      </c>
      <c r="L1215" s="1" t="s">
        <v>812</v>
      </c>
      <c r="M1215" s="1" t="s">
        <v>488</v>
      </c>
      <c r="N1215" s="1" t="s">
        <v>296</v>
      </c>
      <c r="O1215" s="1">
        <v>85212</v>
      </c>
      <c r="P1215" s="1" t="s">
        <v>3161</v>
      </c>
      <c r="AA1215" s="2"/>
      <c r="AB1215" s="3"/>
      <c r="AC1215" s="3"/>
      <c r="BA1215" s="1">
        <f t="shared" si="57"/>
        <v>0</v>
      </c>
    </row>
    <row r="1216" spans="1:66" s="1" customFormat="1" x14ac:dyDescent="0.25">
      <c r="B1216" s="2"/>
      <c r="C1216" s="2"/>
      <c r="D1216" s="2"/>
      <c r="G1216" s="1" t="s">
        <v>3158</v>
      </c>
      <c r="H1216" s="1" t="s">
        <v>2275</v>
      </c>
      <c r="I1216" s="1" t="s">
        <v>4789</v>
      </c>
      <c r="K1216" s="18"/>
      <c r="AB1216" s="3"/>
      <c r="AC1216" s="3"/>
      <c r="BA1216" s="1">
        <f t="shared" si="57"/>
        <v>0</v>
      </c>
    </row>
    <row r="1217" spans="1:53" s="1" customFormat="1" x14ac:dyDescent="0.25">
      <c r="B1217" s="2"/>
      <c r="C1217" s="2"/>
      <c r="D1217" s="2"/>
      <c r="G1217" s="1" t="s">
        <v>481</v>
      </c>
      <c r="H1217" s="1" t="s">
        <v>1279</v>
      </c>
      <c r="I1217" s="1" t="s">
        <v>1280</v>
      </c>
      <c r="K1217" s="18"/>
      <c r="AA1217" s="1" t="s">
        <v>953</v>
      </c>
      <c r="AB1217" s="3"/>
      <c r="AC1217" s="3"/>
      <c r="BA1217" s="1">
        <f t="shared" si="57"/>
        <v>0</v>
      </c>
    </row>
    <row r="1218" spans="1:53" s="1" customFormat="1" x14ac:dyDescent="0.25">
      <c r="B1218" s="2"/>
      <c r="C1218" s="2"/>
      <c r="D1218" s="2"/>
      <c r="G1218" s="1" t="s">
        <v>3158</v>
      </c>
      <c r="H1218" s="1" t="s">
        <v>2470</v>
      </c>
      <c r="I1218" s="1" t="s">
        <v>2471</v>
      </c>
      <c r="K1218" s="18" t="s">
        <v>2472</v>
      </c>
      <c r="P1218" s="1" t="s">
        <v>4213</v>
      </c>
      <c r="AA1218" s="2"/>
      <c r="AB1218" s="3"/>
      <c r="AC1218" s="3"/>
      <c r="AD1218" s="1" t="s">
        <v>2388</v>
      </c>
      <c r="BA1218" s="1">
        <f t="shared" si="57"/>
        <v>0</v>
      </c>
    </row>
    <row r="1219" spans="1:53" s="1" customFormat="1" x14ac:dyDescent="0.25">
      <c r="B1219" s="2"/>
      <c r="C1219" s="2"/>
      <c r="D1219" s="2"/>
      <c r="F1219" s="1" t="s">
        <v>3161</v>
      </c>
      <c r="G1219" s="1" t="s">
        <v>3158</v>
      </c>
      <c r="H1219" s="1" t="s">
        <v>2473</v>
      </c>
      <c r="I1219" s="1" t="s">
        <v>2474</v>
      </c>
      <c r="J1219" s="1" t="s">
        <v>2475</v>
      </c>
      <c r="K1219" s="18" t="s">
        <v>2481</v>
      </c>
      <c r="M1219" s="1" t="s">
        <v>2476</v>
      </c>
      <c r="N1219" s="1" t="s">
        <v>2477</v>
      </c>
      <c r="P1219" s="1" t="s">
        <v>4213</v>
      </c>
      <c r="X1219" s="1" t="s">
        <v>2482</v>
      </c>
      <c r="AA1219" s="2"/>
      <c r="AB1219" s="3"/>
      <c r="AC1219" s="3"/>
      <c r="AD1219" s="1" t="s">
        <v>2388</v>
      </c>
      <c r="BA1219" s="1">
        <f t="shared" si="57"/>
        <v>0</v>
      </c>
    </row>
    <row r="1220" spans="1:53" s="1" customFormat="1" x14ac:dyDescent="0.25">
      <c r="B1220" s="2"/>
      <c r="C1220" s="2"/>
      <c r="D1220" s="2"/>
      <c r="H1220" s="1" t="s">
        <v>267</v>
      </c>
      <c r="I1220" s="2" t="s">
        <v>1510</v>
      </c>
      <c r="K1220" s="18"/>
      <c r="AB1220" s="3"/>
      <c r="AC1220" s="3"/>
      <c r="AY1220" s="1" t="s">
        <v>1492</v>
      </c>
      <c r="AZ1220" s="1" t="s">
        <v>1492</v>
      </c>
      <c r="BA1220" s="1">
        <f t="shared" si="57"/>
        <v>2</v>
      </c>
    </row>
    <row r="1221" spans="1:53" s="1" customFormat="1" x14ac:dyDescent="0.25">
      <c r="B1221" s="2"/>
      <c r="C1221" s="2"/>
      <c r="D1221" s="2"/>
      <c r="F1221" s="1" t="s">
        <v>3161</v>
      </c>
      <c r="G1221" s="1" t="s">
        <v>481</v>
      </c>
      <c r="H1221" s="1" t="s">
        <v>2483</v>
      </c>
      <c r="I1221" s="1" t="s">
        <v>2484</v>
      </c>
      <c r="J1221" s="1" t="s">
        <v>2485</v>
      </c>
      <c r="K1221" s="18"/>
      <c r="L1221" s="1" t="s">
        <v>2486</v>
      </c>
      <c r="M1221" s="1" t="s">
        <v>5031</v>
      </c>
      <c r="N1221" s="1" t="s">
        <v>296</v>
      </c>
      <c r="O1221" s="1">
        <v>85119</v>
      </c>
      <c r="AA1221" s="2"/>
      <c r="AB1221" s="3"/>
      <c r="AC1221" s="3"/>
      <c r="BA1221" s="1">
        <f t="shared" si="57"/>
        <v>0</v>
      </c>
    </row>
    <row r="1222" spans="1:53" s="1" customFormat="1" x14ac:dyDescent="0.25">
      <c r="B1222" s="2"/>
      <c r="C1222" s="2"/>
      <c r="D1222" s="2"/>
      <c r="F1222" s="1" t="s">
        <v>3161</v>
      </c>
      <c r="G1222" s="1" t="s">
        <v>3158</v>
      </c>
      <c r="H1222" s="1" t="s">
        <v>2483</v>
      </c>
      <c r="I1222" s="1" t="s">
        <v>3311</v>
      </c>
      <c r="J1222" s="1" t="s">
        <v>2485</v>
      </c>
      <c r="K1222" s="18"/>
      <c r="L1222" s="1" t="s">
        <v>2486</v>
      </c>
      <c r="M1222" s="1" t="s">
        <v>5031</v>
      </c>
      <c r="N1222" s="1" t="s">
        <v>296</v>
      </c>
      <c r="O1222" s="1">
        <v>85119</v>
      </c>
      <c r="AA1222" s="2"/>
      <c r="AB1222" s="3"/>
      <c r="AC1222" s="3"/>
      <c r="BA1222" s="1">
        <f t="shared" si="57"/>
        <v>0</v>
      </c>
    </row>
    <row r="1223" spans="1:53" s="1" customFormat="1" x14ac:dyDescent="0.25">
      <c r="B1223" s="2"/>
      <c r="C1223" s="2"/>
      <c r="D1223" s="2"/>
      <c r="G1223" s="1" t="s">
        <v>481</v>
      </c>
      <c r="H1223" s="1" t="s">
        <v>2016</v>
      </c>
      <c r="I1223" s="1" t="s">
        <v>3048</v>
      </c>
      <c r="K1223" s="18"/>
      <c r="AA1223" s="2"/>
      <c r="AB1223" s="3"/>
      <c r="AC1223" s="3"/>
      <c r="AO1223" s="1" t="s">
        <v>3162</v>
      </c>
      <c r="AP1223" s="1" t="s">
        <v>3162</v>
      </c>
      <c r="BA1223" s="1">
        <f t="shared" si="57"/>
        <v>2</v>
      </c>
    </row>
    <row r="1224" spans="1:53" s="1" customFormat="1" x14ac:dyDescent="0.25">
      <c r="B1224" s="2"/>
      <c r="C1224" s="2"/>
      <c r="D1224" s="2"/>
      <c r="G1224" s="1" t="s">
        <v>3158</v>
      </c>
      <c r="H1224" s="1" t="s">
        <v>4803</v>
      </c>
      <c r="I1224" s="1" t="s">
        <v>3477</v>
      </c>
      <c r="K1224" s="18"/>
      <c r="AA1224" s="1" t="s">
        <v>4801</v>
      </c>
      <c r="AB1224" s="3"/>
      <c r="AC1224" s="3"/>
      <c r="BA1224" s="1">
        <f t="shared" si="57"/>
        <v>0</v>
      </c>
    </row>
    <row r="1225" spans="1:53" s="1" customFormat="1" x14ac:dyDescent="0.25">
      <c r="B1225" s="2"/>
      <c r="C1225" s="2"/>
      <c r="D1225" s="2"/>
      <c r="F1225" s="1" t="s">
        <v>3162</v>
      </c>
      <c r="G1225" s="1" t="s">
        <v>3158</v>
      </c>
      <c r="H1225" s="1" t="s">
        <v>2271</v>
      </c>
      <c r="I1225" s="1" t="s">
        <v>2272</v>
      </c>
      <c r="J1225" s="1" t="s">
        <v>2274</v>
      </c>
      <c r="K1225" s="18" t="s">
        <v>2273</v>
      </c>
      <c r="L1225" s="1" t="s">
        <v>4203</v>
      </c>
      <c r="M1225" s="1" t="s">
        <v>488</v>
      </c>
      <c r="N1225" s="1" t="s">
        <v>296</v>
      </c>
      <c r="O1225" s="1">
        <v>85209</v>
      </c>
      <c r="P1225" s="1" t="s">
        <v>4213</v>
      </c>
      <c r="AA1225" s="1" t="s">
        <v>712</v>
      </c>
      <c r="AB1225" s="3"/>
      <c r="AC1225" s="3"/>
      <c r="AD1225" s="1" t="s">
        <v>2564</v>
      </c>
      <c r="BA1225" s="1">
        <f t="shared" si="57"/>
        <v>0</v>
      </c>
    </row>
    <row r="1226" spans="1:53" s="1" customFormat="1" x14ac:dyDescent="0.25">
      <c r="B1226" s="2"/>
      <c r="C1226" s="2"/>
      <c r="D1226" s="2"/>
      <c r="F1226" s="1" t="s">
        <v>3161</v>
      </c>
      <c r="G1226" s="1" t="s">
        <v>3158</v>
      </c>
      <c r="H1226" s="1" t="s">
        <v>1689</v>
      </c>
      <c r="I1226" s="1" t="s">
        <v>2487</v>
      </c>
      <c r="J1226" s="1" t="s">
        <v>1685</v>
      </c>
      <c r="K1226" s="18" t="s">
        <v>1688</v>
      </c>
      <c r="L1226" s="1" t="s">
        <v>1686</v>
      </c>
      <c r="M1226" s="1" t="s">
        <v>1687</v>
      </c>
      <c r="N1226" s="1" t="s">
        <v>296</v>
      </c>
      <c r="O1226" s="1">
        <v>85374</v>
      </c>
      <c r="P1226" s="1" t="s">
        <v>4712</v>
      </c>
      <c r="AA1226" s="2" t="s">
        <v>1678</v>
      </c>
      <c r="AB1226" s="3"/>
      <c r="AC1226" s="3"/>
      <c r="BA1226" s="1">
        <f t="shared" si="57"/>
        <v>0</v>
      </c>
    </row>
    <row r="1227" spans="1:53" s="1" customFormat="1" x14ac:dyDescent="0.25">
      <c r="B1227" s="2"/>
      <c r="C1227" s="2"/>
      <c r="D1227" s="2"/>
      <c r="G1227" s="1" t="s">
        <v>3158</v>
      </c>
      <c r="H1227" s="1" t="s">
        <v>3421</v>
      </c>
      <c r="I1227" s="1" t="s">
        <v>1536</v>
      </c>
      <c r="J1227" s="1" t="s">
        <v>3423</v>
      </c>
      <c r="K1227" s="18" t="s">
        <v>2276</v>
      </c>
      <c r="L1227" s="1" t="s">
        <v>4924</v>
      </c>
      <c r="M1227" s="1" t="s">
        <v>3192</v>
      </c>
      <c r="N1227" s="1" t="s">
        <v>296</v>
      </c>
      <c r="O1227" s="1">
        <v>85118</v>
      </c>
      <c r="P1227" s="1" t="s">
        <v>4712</v>
      </c>
      <c r="AA1227" s="2"/>
      <c r="AB1227" s="3"/>
      <c r="AC1227" s="3"/>
      <c r="AD1227" s="1" t="s">
        <v>2388</v>
      </c>
      <c r="BA1227" s="1">
        <f t="shared" si="57"/>
        <v>0</v>
      </c>
    </row>
    <row r="1228" spans="1:53" s="1" customFormat="1" x14ac:dyDescent="0.25">
      <c r="B1228" s="2"/>
      <c r="C1228" s="2"/>
      <c r="D1228" s="2"/>
      <c r="G1228" s="1" t="s">
        <v>481</v>
      </c>
      <c r="H1228" s="1" t="s">
        <v>3421</v>
      </c>
      <c r="I1228" s="1" t="s">
        <v>2277</v>
      </c>
      <c r="J1228" s="1" t="s">
        <v>3422</v>
      </c>
      <c r="K1228" s="18" t="s">
        <v>2276</v>
      </c>
      <c r="L1228" s="1" t="s">
        <v>4924</v>
      </c>
      <c r="M1228" s="1" t="s">
        <v>3192</v>
      </c>
      <c r="N1228" s="1" t="s">
        <v>296</v>
      </c>
      <c r="O1228" s="1">
        <v>85118</v>
      </c>
      <c r="P1228" s="1" t="s">
        <v>4213</v>
      </c>
      <c r="AA1228" s="2"/>
      <c r="AB1228" s="3"/>
      <c r="AC1228" s="3"/>
      <c r="AD1228" s="1" t="s">
        <v>2388</v>
      </c>
      <c r="BA1228" s="1">
        <f t="shared" si="57"/>
        <v>0</v>
      </c>
    </row>
    <row r="1229" spans="1:53" s="1" customFormat="1" x14ac:dyDescent="0.25">
      <c r="B1229" s="2"/>
      <c r="C1229" s="2"/>
      <c r="D1229" s="2"/>
      <c r="G1229" s="1" t="s">
        <v>3158</v>
      </c>
      <c r="H1229" s="1" t="s">
        <v>2488</v>
      </c>
      <c r="I1229" s="1" t="s">
        <v>2489</v>
      </c>
      <c r="J1229" s="1" t="s">
        <v>2490</v>
      </c>
      <c r="K1229" s="18" t="s">
        <v>2492</v>
      </c>
      <c r="L1229" s="1" t="s">
        <v>2491</v>
      </c>
      <c r="M1229" s="1" t="s">
        <v>488</v>
      </c>
      <c r="N1229" s="1" t="s">
        <v>296</v>
      </c>
      <c r="P1229" s="1" t="s">
        <v>4213</v>
      </c>
      <c r="AA1229" s="2"/>
      <c r="AB1229" s="3"/>
      <c r="AC1229" s="3"/>
      <c r="AD1229" s="1" t="s">
        <v>2388</v>
      </c>
      <c r="BA1229" s="1">
        <f t="shared" si="57"/>
        <v>0</v>
      </c>
    </row>
    <row r="1230" spans="1:53" s="1" customFormat="1" x14ac:dyDescent="0.25">
      <c r="B1230" s="2"/>
      <c r="C1230" s="2"/>
      <c r="D1230" s="2"/>
      <c r="G1230" s="1" t="s">
        <v>3158</v>
      </c>
      <c r="H1230" s="1" t="s">
        <v>2488</v>
      </c>
      <c r="I1230" s="1" t="s">
        <v>2451</v>
      </c>
      <c r="K1230" s="18" t="s">
        <v>2493</v>
      </c>
      <c r="P1230" s="1" t="s">
        <v>4213</v>
      </c>
      <c r="AA1230" s="2"/>
      <c r="AB1230" s="3"/>
      <c r="AC1230" s="3"/>
      <c r="AD1230" s="1" t="s">
        <v>2388</v>
      </c>
      <c r="BA1230" s="1">
        <f t="shared" si="57"/>
        <v>0</v>
      </c>
    </row>
    <row r="1231" spans="1:53" s="1" customFormat="1" x14ac:dyDescent="0.25">
      <c r="A1231" s="6"/>
      <c r="B1231" s="2"/>
      <c r="C1231" s="2"/>
      <c r="D1231" s="2"/>
      <c r="G1231" s="1" t="s">
        <v>481</v>
      </c>
      <c r="H1231" s="1" t="s">
        <v>2496</v>
      </c>
      <c r="I1231" s="1" t="s">
        <v>2497</v>
      </c>
      <c r="J1231" s="1" t="s">
        <v>2498</v>
      </c>
      <c r="K1231" s="18" t="s">
        <v>2499</v>
      </c>
      <c r="N1231" s="1" t="s">
        <v>296</v>
      </c>
      <c r="P1231" s="1" t="s">
        <v>4213</v>
      </c>
      <c r="Y1231" s="1" t="s">
        <v>3196</v>
      </c>
      <c r="Z1231" s="1" t="s">
        <v>3161</v>
      </c>
      <c r="AA1231" s="2" t="s">
        <v>1698</v>
      </c>
      <c r="AB1231" s="3" t="s">
        <v>3161</v>
      </c>
      <c r="AC1231" s="3"/>
      <c r="AD1231" s="1" t="s">
        <v>2564</v>
      </c>
      <c r="BA1231" s="1">
        <f t="shared" si="57"/>
        <v>0</v>
      </c>
    </row>
    <row r="1232" spans="1:53" s="1" customFormat="1" x14ac:dyDescent="0.25">
      <c r="B1232" s="2"/>
      <c r="C1232" s="2"/>
      <c r="D1232" s="2"/>
      <c r="G1232" s="1" t="s">
        <v>3158</v>
      </c>
      <c r="H1232" s="1" t="s">
        <v>2496</v>
      </c>
      <c r="I1232" s="1" t="s">
        <v>3786</v>
      </c>
      <c r="K1232" s="18"/>
      <c r="AA1232" s="2"/>
      <c r="AB1232" s="3"/>
      <c r="AC1232" s="3"/>
      <c r="AU1232" s="1" t="s">
        <v>3162</v>
      </c>
      <c r="BA1232" s="1">
        <f t="shared" si="57"/>
        <v>1</v>
      </c>
    </row>
    <row r="1233" spans="1:54" s="1" customFormat="1" x14ac:dyDescent="0.25">
      <c r="A1233" s="8"/>
      <c r="B1233" s="2"/>
      <c r="C1233" s="2"/>
      <c r="D1233" s="2"/>
      <c r="H1233" s="1" t="s">
        <v>1411</v>
      </c>
      <c r="I1233" s="1" t="s">
        <v>1412</v>
      </c>
      <c r="K1233" s="18"/>
      <c r="AB1233" s="3"/>
      <c r="AC1233" s="3"/>
      <c r="AS1233" s="1" t="s">
        <v>3162</v>
      </c>
      <c r="BA1233" s="1">
        <f t="shared" si="57"/>
        <v>1</v>
      </c>
    </row>
    <row r="1234" spans="1:54" s="1" customFormat="1" x14ac:dyDescent="0.25">
      <c r="A1234" s="8"/>
      <c r="B1234" s="2"/>
      <c r="C1234" s="2"/>
      <c r="D1234" s="2"/>
      <c r="H1234" s="1" t="s">
        <v>1411</v>
      </c>
      <c r="K1234" s="18"/>
      <c r="AB1234" s="3"/>
      <c r="AC1234" s="3"/>
      <c r="AS1234" s="1" t="s">
        <v>3162</v>
      </c>
      <c r="BA1234" s="1">
        <f t="shared" si="57"/>
        <v>1</v>
      </c>
    </row>
    <row r="1235" spans="1:54" s="1" customFormat="1" x14ac:dyDescent="0.25">
      <c r="A1235" s="8"/>
      <c r="B1235" s="2"/>
      <c r="C1235" s="2"/>
      <c r="D1235" s="2"/>
      <c r="G1235" s="1" t="s">
        <v>481</v>
      </c>
      <c r="H1235" s="1" t="s">
        <v>2039</v>
      </c>
      <c r="I1235" s="1" t="s">
        <v>2040</v>
      </c>
      <c r="K1235" s="18"/>
      <c r="AB1235" s="3"/>
      <c r="AC1235" s="3"/>
      <c r="AQ1235" s="1" t="s">
        <v>1492</v>
      </c>
      <c r="BA1235" s="1">
        <f t="shared" si="57"/>
        <v>1</v>
      </c>
    </row>
    <row r="1236" spans="1:54" s="1" customFormat="1" x14ac:dyDescent="0.25">
      <c r="A1236" s="8"/>
      <c r="B1236" s="2"/>
      <c r="C1236" s="2"/>
      <c r="D1236" s="2"/>
      <c r="G1236" s="1" t="s">
        <v>481</v>
      </c>
      <c r="H1236" s="1" t="s">
        <v>2039</v>
      </c>
      <c r="I1236" s="1" t="s">
        <v>5022</v>
      </c>
      <c r="K1236" s="18"/>
      <c r="AB1236" s="3"/>
      <c r="AC1236" s="3"/>
      <c r="AQ1236" s="1" t="s">
        <v>1492</v>
      </c>
      <c r="BA1236" s="1">
        <f t="shared" si="57"/>
        <v>1</v>
      </c>
    </row>
    <row r="1237" spans="1:54" s="1" customFormat="1" x14ac:dyDescent="0.25">
      <c r="B1237" s="2"/>
      <c r="C1237" s="2"/>
      <c r="D1237" s="2"/>
      <c r="G1237" s="1" t="s">
        <v>3158</v>
      </c>
      <c r="H1237" s="1" t="s">
        <v>4470</v>
      </c>
      <c r="I1237" s="1" t="s">
        <v>4807</v>
      </c>
      <c r="K1237" s="18"/>
      <c r="BA1237" s="1">
        <f t="shared" si="57"/>
        <v>0</v>
      </c>
      <c r="BB1237" s="3"/>
    </row>
    <row r="1238" spans="1:54" s="1" customFormat="1" x14ac:dyDescent="0.25">
      <c r="B1238" s="2"/>
      <c r="C1238" s="2"/>
      <c r="D1238" s="2"/>
      <c r="G1238" s="1" t="s">
        <v>481</v>
      </c>
      <c r="H1238" s="1" t="s">
        <v>4470</v>
      </c>
      <c r="I1238" s="1" t="s">
        <v>3816</v>
      </c>
      <c r="K1238" s="18"/>
      <c r="BA1238" s="1">
        <f t="shared" si="57"/>
        <v>0</v>
      </c>
      <c r="BB1238" s="3"/>
    </row>
    <row r="1239" spans="1:54" s="1" customFormat="1" x14ac:dyDescent="0.25">
      <c r="B1239" s="2"/>
      <c r="C1239" s="2"/>
      <c r="D1239" s="2"/>
      <c r="G1239" s="1" t="s">
        <v>3158</v>
      </c>
      <c r="H1239" s="1" t="s">
        <v>2500</v>
      </c>
      <c r="I1239" s="1" t="s">
        <v>2501</v>
      </c>
      <c r="K1239" s="18" t="s">
        <v>2502</v>
      </c>
      <c r="P1239" s="1" t="s">
        <v>4213</v>
      </c>
      <c r="AA1239" s="2"/>
      <c r="AB1239" s="3"/>
      <c r="AC1239" s="3"/>
      <c r="AD1239" s="1" t="s">
        <v>2564</v>
      </c>
      <c r="BA1239" s="1">
        <f t="shared" ref="BA1239:BA1301" si="58">COUNTA(AE1239:AZ1239)</f>
        <v>0</v>
      </c>
    </row>
    <row r="1240" spans="1:54" s="1" customFormat="1" x14ac:dyDescent="0.25">
      <c r="B1240" s="2"/>
      <c r="C1240" s="2"/>
      <c r="D1240" s="2"/>
      <c r="G1240" s="1" t="s">
        <v>3158</v>
      </c>
      <c r="H1240" s="1" t="s">
        <v>2019</v>
      </c>
      <c r="I1240" s="1" t="s">
        <v>2036</v>
      </c>
      <c r="K1240" s="18"/>
      <c r="AA1240" s="2"/>
      <c r="AB1240" s="3"/>
      <c r="AC1240" s="3"/>
      <c r="AP1240" s="1" t="s">
        <v>3162</v>
      </c>
      <c r="AQ1240" s="1" t="s">
        <v>3162</v>
      </c>
      <c r="AR1240" s="1" t="s">
        <v>3162</v>
      </c>
      <c r="BA1240" s="1">
        <f t="shared" si="58"/>
        <v>3</v>
      </c>
    </row>
    <row r="1241" spans="1:54" s="1" customFormat="1" x14ac:dyDescent="0.25">
      <c r="B1241" s="2"/>
      <c r="C1241" s="2"/>
      <c r="D1241" s="2"/>
      <c r="G1241" s="1" t="s">
        <v>481</v>
      </c>
      <c r="H1241" s="1" t="s">
        <v>2503</v>
      </c>
      <c r="I1241" s="1" t="s">
        <v>2504</v>
      </c>
      <c r="J1241" s="1" t="s">
        <v>2505</v>
      </c>
      <c r="K1241" s="18" t="s">
        <v>956</v>
      </c>
      <c r="L1241" s="1" t="s">
        <v>955</v>
      </c>
      <c r="M1241" s="1" t="s">
        <v>488</v>
      </c>
      <c r="N1241" s="1" t="s">
        <v>296</v>
      </c>
      <c r="O1241" s="1" t="s">
        <v>2769</v>
      </c>
      <c r="P1241" s="1" t="s">
        <v>4213</v>
      </c>
      <c r="Y1241" s="1" t="s">
        <v>3196</v>
      </c>
      <c r="Z1241" s="1" t="s">
        <v>3161</v>
      </c>
      <c r="AA1241" s="2"/>
      <c r="AB1241" s="3"/>
      <c r="AC1241" s="3"/>
      <c r="AD1241" s="1" t="s">
        <v>2564</v>
      </c>
      <c r="BA1241" s="1">
        <f t="shared" si="58"/>
        <v>0</v>
      </c>
    </row>
    <row r="1242" spans="1:54" s="1" customFormat="1" x14ac:dyDescent="0.25">
      <c r="B1242" s="2"/>
      <c r="C1242" s="2"/>
      <c r="D1242" s="2"/>
      <c r="G1242" s="1" t="s">
        <v>3158</v>
      </c>
      <c r="H1242" s="1" t="s">
        <v>2503</v>
      </c>
      <c r="I1242" s="1" t="s">
        <v>1142</v>
      </c>
      <c r="J1242" s="1" t="s">
        <v>2505</v>
      </c>
      <c r="K1242" s="18" t="s">
        <v>956</v>
      </c>
      <c r="L1242" s="1" t="s">
        <v>955</v>
      </c>
      <c r="M1242" s="1" t="s">
        <v>488</v>
      </c>
      <c r="N1242" s="1" t="s">
        <v>296</v>
      </c>
      <c r="P1242" s="1" t="s">
        <v>4712</v>
      </c>
      <c r="Y1242" s="1" t="s">
        <v>3196</v>
      </c>
      <c r="Z1242" s="1" t="s">
        <v>957</v>
      </c>
      <c r="AA1242" s="2"/>
      <c r="AB1242" s="3"/>
      <c r="AC1242" s="3"/>
      <c r="AD1242" s="1" t="s">
        <v>2568</v>
      </c>
      <c r="BA1242" s="1">
        <f t="shared" si="58"/>
        <v>0</v>
      </c>
    </row>
    <row r="1243" spans="1:54" s="1" customFormat="1" x14ac:dyDescent="0.25">
      <c r="B1243" s="2"/>
      <c r="C1243" s="2"/>
      <c r="D1243" s="2"/>
      <c r="G1243" s="1" t="s">
        <v>481</v>
      </c>
      <c r="H1243" s="1" t="s">
        <v>958</v>
      </c>
      <c r="I1243" s="1" t="s">
        <v>959</v>
      </c>
      <c r="K1243" s="18" t="s">
        <v>960</v>
      </c>
      <c r="P1243" s="1" t="s">
        <v>4213</v>
      </c>
      <c r="AA1243" s="2"/>
      <c r="AB1243" s="3"/>
      <c r="AC1243" s="3"/>
      <c r="AD1243" s="1" t="s">
        <v>2564</v>
      </c>
      <c r="BA1243" s="1">
        <f t="shared" si="58"/>
        <v>0</v>
      </c>
    </row>
    <row r="1244" spans="1:54" s="1" customFormat="1" x14ac:dyDescent="0.25">
      <c r="B1244" s="2"/>
      <c r="C1244" s="2"/>
      <c r="D1244" s="2"/>
      <c r="G1244" s="1" t="s">
        <v>3158</v>
      </c>
      <c r="H1244" s="1" t="s">
        <v>887</v>
      </c>
      <c r="I1244" s="1" t="s">
        <v>4297</v>
      </c>
      <c r="J1244" s="1" t="s">
        <v>963</v>
      </c>
      <c r="K1244" s="18"/>
      <c r="Y1244" s="1" t="s">
        <v>3189</v>
      </c>
      <c r="AA1244" s="2" t="s">
        <v>713</v>
      </c>
      <c r="AB1244" s="3" t="s">
        <v>3161</v>
      </c>
      <c r="AC1244" s="3"/>
      <c r="BA1244" s="1">
        <f t="shared" si="58"/>
        <v>0</v>
      </c>
    </row>
    <row r="1245" spans="1:54" s="1" customFormat="1" x14ac:dyDescent="0.25">
      <c r="B1245" s="2"/>
      <c r="C1245" s="2"/>
      <c r="D1245" s="2"/>
      <c r="G1245" s="1" t="s">
        <v>481</v>
      </c>
      <c r="H1245" s="1" t="s">
        <v>1820</v>
      </c>
      <c r="I1245" s="1" t="s">
        <v>116</v>
      </c>
      <c r="K1245" s="18"/>
      <c r="AA1245" s="1" t="s">
        <v>3311</v>
      </c>
      <c r="AB1245" s="3"/>
      <c r="AC1245" s="3"/>
      <c r="BA1245" s="1">
        <f t="shared" si="58"/>
        <v>0</v>
      </c>
    </row>
    <row r="1246" spans="1:54" s="1" customFormat="1" x14ac:dyDescent="0.25">
      <c r="B1246" s="2"/>
      <c r="C1246" s="2"/>
      <c r="D1246" s="2"/>
      <c r="G1246" s="1" t="s">
        <v>3158</v>
      </c>
      <c r="H1246" s="1" t="s">
        <v>1820</v>
      </c>
      <c r="I1246" s="1" t="s">
        <v>3311</v>
      </c>
      <c r="K1246" s="18"/>
      <c r="AA1246" s="1" t="s">
        <v>116</v>
      </c>
      <c r="AB1246" s="3"/>
      <c r="AC1246" s="3"/>
      <c r="BA1246" s="1">
        <f t="shared" si="58"/>
        <v>0</v>
      </c>
    </row>
    <row r="1247" spans="1:54" s="1" customFormat="1" x14ac:dyDescent="0.25">
      <c r="B1247" s="2"/>
      <c r="C1247" s="2"/>
      <c r="D1247" s="2"/>
      <c r="H1247" s="1" t="s">
        <v>3143</v>
      </c>
      <c r="I1247" s="1" t="s">
        <v>3144</v>
      </c>
      <c r="K1247" s="18" t="s">
        <v>4603</v>
      </c>
      <c r="P1247" s="1" t="s">
        <v>4213</v>
      </c>
      <c r="AA1247" s="2"/>
      <c r="AB1247" s="3"/>
      <c r="AC1247" s="3"/>
      <c r="BA1247" s="1">
        <f t="shared" si="58"/>
        <v>0</v>
      </c>
    </row>
    <row r="1248" spans="1:54" s="1" customFormat="1" x14ac:dyDescent="0.25">
      <c r="B1248" s="2"/>
      <c r="C1248" s="2"/>
      <c r="D1248" s="2"/>
      <c r="G1248" s="1" t="s">
        <v>3158</v>
      </c>
      <c r="H1248" s="1" t="s">
        <v>2278</v>
      </c>
      <c r="I1248" s="1" t="s">
        <v>2279</v>
      </c>
      <c r="J1248" s="1" t="s">
        <v>2281</v>
      </c>
      <c r="K1248" s="18" t="s">
        <v>2280</v>
      </c>
      <c r="L1248" s="1" t="s">
        <v>2282</v>
      </c>
      <c r="M1248" s="1" t="s">
        <v>3182</v>
      </c>
      <c r="N1248" s="1" t="s">
        <v>296</v>
      </c>
      <c r="O1248" s="1">
        <v>85298</v>
      </c>
      <c r="P1248" s="1" t="s">
        <v>4213</v>
      </c>
      <c r="AA1248" s="2"/>
      <c r="AB1248" s="3" t="s">
        <v>3161</v>
      </c>
      <c r="AC1248" s="3"/>
      <c r="AD1248" s="1" t="s">
        <v>2388</v>
      </c>
      <c r="BA1248" s="1">
        <f t="shared" si="58"/>
        <v>0</v>
      </c>
    </row>
    <row r="1249" spans="1:56" s="1" customFormat="1" x14ac:dyDescent="0.25">
      <c r="B1249" s="2"/>
      <c r="C1249" s="2"/>
      <c r="D1249" s="2"/>
      <c r="E1249" s="2"/>
      <c r="F1249" s="1" t="s">
        <v>3162</v>
      </c>
      <c r="G1249" s="1" t="s">
        <v>3158</v>
      </c>
      <c r="H1249" s="1" t="s">
        <v>4499</v>
      </c>
      <c r="I1249" s="1" t="s">
        <v>4578</v>
      </c>
      <c r="J1249" s="1" t="s">
        <v>4500</v>
      </c>
      <c r="K1249" s="18" t="s">
        <v>4501</v>
      </c>
      <c r="L1249" s="1" t="s">
        <v>380</v>
      </c>
      <c r="M1249" s="1" t="s">
        <v>488</v>
      </c>
      <c r="N1249" s="1" t="s">
        <v>296</v>
      </c>
      <c r="O1249" s="1">
        <v>85209</v>
      </c>
      <c r="P1249" s="1" t="s">
        <v>4213</v>
      </c>
      <c r="R1249" s="1">
        <v>1</v>
      </c>
      <c r="S1249" s="1" t="s">
        <v>3357</v>
      </c>
      <c r="U1249" s="1">
        <v>1</v>
      </c>
      <c r="AA1249" s="2"/>
      <c r="AB1249" s="3"/>
      <c r="AC1249" s="3"/>
      <c r="AD1249" s="1" t="s">
        <v>2388</v>
      </c>
      <c r="BA1249" s="1">
        <f t="shared" si="58"/>
        <v>0</v>
      </c>
    </row>
    <row r="1250" spans="1:56" s="1" customFormat="1" x14ac:dyDescent="0.25">
      <c r="A1250" s="8"/>
      <c r="B1250" s="2"/>
      <c r="C1250" s="2"/>
      <c r="D1250" s="2"/>
      <c r="G1250" s="1" t="s">
        <v>481</v>
      </c>
      <c r="H1250" s="1" t="s">
        <v>205</v>
      </c>
      <c r="I1250" s="1" t="s">
        <v>2773</v>
      </c>
      <c r="K1250" s="18"/>
      <c r="AB1250" s="3"/>
      <c r="AC1250" s="3"/>
      <c r="AU1250" s="1" t="s">
        <v>3162</v>
      </c>
      <c r="BA1250" s="1">
        <f t="shared" si="58"/>
        <v>1</v>
      </c>
    </row>
    <row r="1251" spans="1:56" s="1" customFormat="1" x14ac:dyDescent="0.25">
      <c r="A1251" s="8"/>
      <c r="B1251" s="2"/>
      <c r="C1251" s="2"/>
      <c r="D1251" s="2"/>
      <c r="G1251" s="1" t="s">
        <v>3158</v>
      </c>
      <c r="H1251" s="1" t="s">
        <v>205</v>
      </c>
      <c r="I1251" s="1" t="s">
        <v>206</v>
      </c>
      <c r="K1251" s="18"/>
      <c r="AB1251" s="3"/>
      <c r="AC1251" s="3"/>
      <c r="AU1251" s="1" t="s">
        <v>3162</v>
      </c>
      <c r="BA1251" s="1">
        <f t="shared" si="58"/>
        <v>1</v>
      </c>
    </row>
    <row r="1252" spans="1:56" s="1" customFormat="1" x14ac:dyDescent="0.25">
      <c r="B1252" s="2"/>
      <c r="C1252" s="2"/>
      <c r="D1252" s="2"/>
      <c r="F1252" s="1" t="s">
        <v>3161</v>
      </c>
      <c r="G1252" s="1" t="s">
        <v>2607</v>
      </c>
      <c r="H1252" s="1" t="s">
        <v>2608</v>
      </c>
      <c r="I1252" s="1" t="s">
        <v>1574</v>
      </c>
      <c r="J1252" s="1" t="s">
        <v>2609</v>
      </c>
      <c r="K1252" s="18"/>
      <c r="L1252" s="1" t="s">
        <v>3109</v>
      </c>
      <c r="M1252" s="1" t="s">
        <v>3110</v>
      </c>
      <c r="N1252" s="1" t="s">
        <v>1946</v>
      </c>
      <c r="O1252" s="1">
        <v>99212</v>
      </c>
      <c r="AA1252" s="2"/>
      <c r="AB1252" s="3"/>
      <c r="AC1252" s="3"/>
      <c r="BA1252" s="1">
        <f t="shared" si="58"/>
        <v>0</v>
      </c>
    </row>
    <row r="1253" spans="1:56" s="1" customFormat="1" x14ac:dyDescent="0.25">
      <c r="B1253" s="2"/>
      <c r="C1253" s="2"/>
      <c r="D1253" s="2"/>
      <c r="G1253" s="1" t="s">
        <v>3158</v>
      </c>
      <c r="H1253" s="1" t="s">
        <v>1726</v>
      </c>
      <c r="I1253" s="1" t="s">
        <v>3113</v>
      </c>
      <c r="J1253" s="1" t="s">
        <v>3114</v>
      </c>
      <c r="K1253" s="18" t="s">
        <v>4937</v>
      </c>
      <c r="L1253" s="1" t="s">
        <v>3115</v>
      </c>
      <c r="M1253" s="1" t="s">
        <v>3023</v>
      </c>
      <c r="N1253" s="1" t="s">
        <v>4426</v>
      </c>
      <c r="O1253" s="1">
        <v>85213</v>
      </c>
      <c r="AA1253" s="2"/>
      <c r="AB1253" s="3"/>
      <c r="AC1253" s="3"/>
      <c r="BA1253" s="1">
        <f t="shared" si="58"/>
        <v>0</v>
      </c>
    </row>
    <row r="1254" spans="1:56" s="1" customFormat="1" x14ac:dyDescent="0.25">
      <c r="A1254" s="8"/>
      <c r="B1254" s="2"/>
      <c r="C1254" s="2"/>
      <c r="D1254" s="2"/>
      <c r="G1254" s="1" t="s">
        <v>3158</v>
      </c>
      <c r="H1254" s="1" t="s">
        <v>1010</v>
      </c>
      <c r="I1254" s="1" t="s">
        <v>3744</v>
      </c>
      <c r="K1254" s="18"/>
      <c r="AB1254" s="3"/>
      <c r="AC1254" s="3"/>
      <c r="AQ1254" s="1" t="s">
        <v>3162</v>
      </c>
      <c r="BA1254" s="1">
        <f t="shared" si="58"/>
        <v>1</v>
      </c>
    </row>
    <row r="1255" spans="1:56" s="1" customFormat="1" x14ac:dyDescent="0.25">
      <c r="A1255" s="8"/>
      <c r="B1255" s="2"/>
      <c r="C1255" s="2"/>
      <c r="D1255" s="2"/>
      <c r="G1255" s="1" t="s">
        <v>481</v>
      </c>
      <c r="H1255" s="1" t="s">
        <v>1010</v>
      </c>
      <c r="I1255" s="1" t="s">
        <v>3178</v>
      </c>
      <c r="K1255" s="18"/>
      <c r="AB1255" s="3"/>
      <c r="AC1255" s="3"/>
      <c r="AQ1255" s="1" t="s">
        <v>3162</v>
      </c>
      <c r="BA1255" s="1">
        <f t="shared" si="58"/>
        <v>1</v>
      </c>
    </row>
    <row r="1256" spans="1:56" s="1" customFormat="1" x14ac:dyDescent="0.25">
      <c r="B1256" s="2"/>
      <c r="C1256" s="2"/>
      <c r="D1256" s="2"/>
      <c r="G1256" s="1" t="s">
        <v>481</v>
      </c>
      <c r="H1256" s="1" t="s">
        <v>3116</v>
      </c>
      <c r="I1256" s="1" t="s">
        <v>3790</v>
      </c>
      <c r="J1256" s="1" t="s">
        <v>486</v>
      </c>
      <c r="K1256" s="18"/>
      <c r="L1256" s="1" t="s">
        <v>486</v>
      </c>
      <c r="M1256" s="1" t="s">
        <v>488</v>
      </c>
      <c r="N1256" s="1" t="s">
        <v>296</v>
      </c>
      <c r="O1256" s="1" t="s">
        <v>486</v>
      </c>
      <c r="AA1256" s="2"/>
      <c r="AB1256" s="3"/>
      <c r="AC1256" s="3"/>
      <c r="BA1256" s="1">
        <f t="shared" si="58"/>
        <v>0</v>
      </c>
    </row>
    <row r="1257" spans="1:56" s="1" customFormat="1" ht="15.6" x14ac:dyDescent="0.3">
      <c r="A1257" s="8"/>
      <c r="B1257" s="2"/>
      <c r="C1257" s="2"/>
      <c r="D1257" s="2"/>
      <c r="E1257" s="2"/>
      <c r="G1257" s="1" t="s">
        <v>481</v>
      </c>
      <c r="H1257" s="1" t="s">
        <v>1468</v>
      </c>
      <c r="I1257" s="1" t="s">
        <v>299</v>
      </c>
      <c r="K1257" s="27" t="s">
        <v>544</v>
      </c>
      <c r="AA1257" s="1" t="s">
        <v>1467</v>
      </c>
      <c r="AB1257" s="3"/>
      <c r="AC1257" s="3"/>
      <c r="AI1257" s="1" t="s">
        <v>3162</v>
      </c>
      <c r="AJ1257" s="1" t="s">
        <v>3162</v>
      </c>
      <c r="BA1257" s="1">
        <f t="shared" si="58"/>
        <v>2</v>
      </c>
    </row>
    <row r="1258" spans="1:56" s="1" customFormat="1" x14ac:dyDescent="0.25">
      <c r="A1258" s="29"/>
      <c r="B1258" s="2"/>
      <c r="C1258" s="2"/>
      <c r="D1258" s="2"/>
      <c r="E1258" s="2"/>
      <c r="G1258" s="1" t="s">
        <v>481</v>
      </c>
      <c r="H1258" s="1" t="s">
        <v>2779</v>
      </c>
      <c r="I1258" s="1" t="s">
        <v>2728</v>
      </c>
      <c r="K1258" s="18"/>
      <c r="AB1258" s="3"/>
      <c r="AC1258" s="3"/>
      <c r="AN1258" s="1" t="s">
        <v>3162</v>
      </c>
      <c r="AP1258" s="1" t="s">
        <v>3162</v>
      </c>
      <c r="BA1258" s="1">
        <f t="shared" si="58"/>
        <v>2</v>
      </c>
    </row>
    <row r="1259" spans="1:56" s="1" customFormat="1" x14ac:dyDescent="0.25">
      <c r="B1259" s="2"/>
      <c r="C1259" s="2"/>
      <c r="D1259" s="2"/>
      <c r="G1259" s="1" t="s">
        <v>481</v>
      </c>
      <c r="H1259" s="1" t="s">
        <v>3320</v>
      </c>
      <c r="I1259" s="1" t="s">
        <v>4642</v>
      </c>
      <c r="K1259" s="18" t="s">
        <v>3321</v>
      </c>
      <c r="N1259" s="1" t="s">
        <v>296</v>
      </c>
      <c r="P1259" s="1" t="s">
        <v>4213</v>
      </c>
      <c r="AA1259" s="2"/>
      <c r="AB1259" s="3"/>
      <c r="AC1259" s="3"/>
      <c r="AD1259" s="1" t="s">
        <v>2564</v>
      </c>
      <c r="BA1259" s="1">
        <f t="shared" si="58"/>
        <v>0</v>
      </c>
    </row>
    <row r="1260" spans="1:56" s="1" customFormat="1" x14ac:dyDescent="0.25">
      <c r="B1260" s="2"/>
      <c r="C1260" s="2"/>
      <c r="D1260" s="2"/>
      <c r="G1260" s="1" t="s">
        <v>481</v>
      </c>
      <c r="H1260" s="1" t="s">
        <v>2606</v>
      </c>
      <c r="I1260" s="1" t="s">
        <v>48</v>
      </c>
      <c r="J1260" s="1" t="s">
        <v>574</v>
      </c>
      <c r="K1260" s="18" t="s">
        <v>4581</v>
      </c>
      <c r="L1260" s="1" t="s">
        <v>3322</v>
      </c>
      <c r="M1260" s="1" t="s">
        <v>3182</v>
      </c>
      <c r="N1260" s="1" t="s">
        <v>296</v>
      </c>
      <c r="O1260" s="1">
        <v>85256</v>
      </c>
      <c r="Y1260" s="1" t="s">
        <v>3196</v>
      </c>
      <c r="Z1260" s="1" t="s">
        <v>3189</v>
      </c>
      <c r="AA1260" s="2" t="s">
        <v>2602</v>
      </c>
      <c r="AB1260" s="3"/>
      <c r="AC1260" s="3"/>
      <c r="BA1260" s="1">
        <f t="shared" si="58"/>
        <v>0</v>
      </c>
    </row>
    <row r="1261" spans="1:56" s="1" customFormat="1" x14ac:dyDescent="0.25">
      <c r="B1261" s="2"/>
      <c r="C1261" s="2"/>
      <c r="D1261" s="2"/>
      <c r="H1261" s="1" t="s">
        <v>2961</v>
      </c>
      <c r="I1261" s="1" t="s">
        <v>4208</v>
      </c>
      <c r="K1261" s="18" t="s">
        <v>4209</v>
      </c>
      <c r="P1261" s="1" t="s">
        <v>4213</v>
      </c>
      <c r="AA1261" s="2"/>
      <c r="AB1261" s="3"/>
      <c r="AC1261" s="3"/>
      <c r="BA1261" s="1">
        <f t="shared" si="58"/>
        <v>0</v>
      </c>
    </row>
    <row r="1262" spans="1:56" s="1" customFormat="1" x14ac:dyDescent="0.25">
      <c r="B1262" s="2"/>
      <c r="C1262" s="2"/>
      <c r="D1262" s="2"/>
      <c r="G1262" s="1" t="s">
        <v>481</v>
      </c>
      <c r="H1262" s="1" t="s">
        <v>2540</v>
      </c>
      <c r="I1262" s="1" t="s">
        <v>2541</v>
      </c>
      <c r="K1262" s="18" t="s">
        <v>2542</v>
      </c>
      <c r="P1262" s="1" t="s">
        <v>4213</v>
      </c>
      <c r="Q1262" s="1" t="s">
        <v>4712</v>
      </c>
      <c r="AA1262" s="2"/>
      <c r="AB1262" s="3"/>
      <c r="AC1262" s="3"/>
      <c r="AD1262" s="1" t="s">
        <v>2388</v>
      </c>
      <c r="BA1262" s="1">
        <f t="shared" si="58"/>
        <v>0</v>
      </c>
    </row>
    <row r="1263" spans="1:56" s="1" customFormat="1" ht="15.6" thickBot="1" x14ac:dyDescent="0.3">
      <c r="B1263" s="2"/>
      <c r="C1263" s="2"/>
      <c r="D1263" s="2"/>
      <c r="G1263" s="1" t="s">
        <v>3158</v>
      </c>
      <c r="H1263" s="1" t="s">
        <v>3327</v>
      </c>
      <c r="I1263" s="1" t="s">
        <v>3328</v>
      </c>
      <c r="J1263" s="1" t="s">
        <v>3329</v>
      </c>
      <c r="K1263" s="18"/>
      <c r="L1263" s="1" t="s">
        <v>3330</v>
      </c>
      <c r="M1263" s="1" t="s">
        <v>488</v>
      </c>
      <c r="N1263" s="1" t="s">
        <v>296</v>
      </c>
      <c r="O1263" s="1">
        <v>85206</v>
      </c>
      <c r="AA1263" s="2"/>
      <c r="AB1263" s="3"/>
      <c r="AC1263" s="3"/>
      <c r="BA1263" s="1">
        <f t="shared" si="58"/>
        <v>0</v>
      </c>
      <c r="BD1263" s="1" t="s">
        <v>4712</v>
      </c>
    </row>
    <row r="1264" spans="1:56" s="1" customFormat="1" ht="15.6" thickBot="1" x14ac:dyDescent="0.3">
      <c r="A1264" s="8"/>
      <c r="B1264" s="2"/>
      <c r="C1264" s="2"/>
      <c r="D1264" s="2"/>
      <c r="G1264" s="1" t="s">
        <v>3158</v>
      </c>
      <c r="H1264" s="1" t="s">
        <v>2771</v>
      </c>
      <c r="I1264" s="1" t="s">
        <v>436</v>
      </c>
      <c r="K1264" s="22"/>
      <c r="AA1264" s="2" t="s">
        <v>786</v>
      </c>
      <c r="AB1264" s="3"/>
      <c r="AC1264" s="3"/>
      <c r="AP1264" s="1" t="s">
        <v>3162</v>
      </c>
      <c r="AW1264" s="1" t="s">
        <v>3162</v>
      </c>
      <c r="BA1264" s="1">
        <f>COUNTA(AE1264:AZ1264)</f>
        <v>2</v>
      </c>
    </row>
    <row r="1265" spans="1:64" s="1" customFormat="1" x14ac:dyDescent="0.25">
      <c r="A1265" s="8"/>
      <c r="B1265" s="2"/>
      <c r="C1265" s="2"/>
      <c r="D1265" s="2"/>
      <c r="G1265" s="1" t="s">
        <v>481</v>
      </c>
      <c r="H1265" s="1" t="s">
        <v>2771</v>
      </c>
      <c r="I1265" s="1" t="s">
        <v>786</v>
      </c>
      <c r="K1265" s="18"/>
      <c r="AA1265" s="2" t="s">
        <v>436</v>
      </c>
      <c r="AB1265" s="3"/>
      <c r="AC1265" s="3"/>
      <c r="AP1265" s="1" t="s">
        <v>3162</v>
      </c>
      <c r="AW1265" s="1" t="s">
        <v>3162</v>
      </c>
      <c r="BA1265" s="1">
        <f t="shared" si="58"/>
        <v>2</v>
      </c>
    </row>
    <row r="1266" spans="1:64" s="1" customFormat="1" x14ac:dyDescent="0.25">
      <c r="B1266" s="2"/>
      <c r="C1266" s="2"/>
      <c r="D1266" s="2"/>
      <c r="E1266" s="2"/>
      <c r="G1266" s="1" t="s">
        <v>481</v>
      </c>
      <c r="H1266" s="1" t="s">
        <v>4503</v>
      </c>
      <c r="I1266" s="1" t="s">
        <v>4364</v>
      </c>
      <c r="J1266" s="1" t="s">
        <v>4504</v>
      </c>
      <c r="K1266" s="18" t="s">
        <v>4505</v>
      </c>
      <c r="L1266" s="1" t="s">
        <v>535</v>
      </c>
      <c r="M1266" s="1" t="s">
        <v>488</v>
      </c>
      <c r="N1266" s="1" t="s">
        <v>296</v>
      </c>
      <c r="O1266" s="1">
        <v>85208</v>
      </c>
      <c r="P1266" s="1" t="s">
        <v>4213</v>
      </c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1">
        <f t="shared" si="58"/>
        <v>0</v>
      </c>
      <c r="BB1266" s="3"/>
      <c r="BC1266" s="1" t="s">
        <v>2388</v>
      </c>
    </row>
    <row r="1267" spans="1:64" s="1" customFormat="1" x14ac:dyDescent="0.25">
      <c r="B1267" s="2"/>
      <c r="C1267" s="2"/>
      <c r="D1267" s="2"/>
      <c r="E1267" s="2"/>
      <c r="F1267" s="1" t="s">
        <v>3162</v>
      </c>
      <c r="G1267" s="1" t="s">
        <v>3158</v>
      </c>
      <c r="H1267" s="1" t="s">
        <v>4519</v>
      </c>
      <c r="I1267" s="1" t="s">
        <v>954</v>
      </c>
      <c r="J1267" s="1" t="s">
        <v>4520</v>
      </c>
      <c r="K1267" s="18" t="s">
        <v>3395</v>
      </c>
      <c r="L1267" s="1" t="s">
        <v>4753</v>
      </c>
      <c r="M1267" s="1" t="s">
        <v>131</v>
      </c>
      <c r="N1267" s="1" t="s">
        <v>296</v>
      </c>
      <c r="O1267" s="1">
        <v>85203</v>
      </c>
      <c r="P1267" s="1" t="s">
        <v>4213</v>
      </c>
      <c r="R1267" s="1">
        <v>1</v>
      </c>
      <c r="S1267" s="1" t="s">
        <v>3357</v>
      </c>
      <c r="AA1267" s="1" t="s">
        <v>3082</v>
      </c>
      <c r="AD1267" s="1" t="s">
        <v>1771</v>
      </c>
      <c r="AR1267" s="1" t="s">
        <v>3162</v>
      </c>
      <c r="BA1267" s="1">
        <f t="shared" si="58"/>
        <v>1</v>
      </c>
    </row>
    <row r="1268" spans="1:64" s="1" customFormat="1" x14ac:dyDescent="0.25">
      <c r="B1268" s="2"/>
      <c r="C1268" s="2"/>
      <c r="D1268" s="2"/>
      <c r="E1268" s="2"/>
      <c r="F1268" s="1" t="s">
        <v>3162</v>
      </c>
      <c r="G1268" s="1" t="s">
        <v>481</v>
      </c>
      <c r="H1268" s="1" t="s">
        <v>4519</v>
      </c>
      <c r="I1268" s="1" t="s">
        <v>3082</v>
      </c>
      <c r="J1268" s="1" t="s">
        <v>4520</v>
      </c>
      <c r="K1268" s="18" t="s">
        <v>3395</v>
      </c>
      <c r="L1268" s="1" t="s">
        <v>4753</v>
      </c>
      <c r="M1268" s="1" t="s">
        <v>131</v>
      </c>
      <c r="N1268" s="1" t="s">
        <v>296</v>
      </c>
      <c r="O1268" s="1">
        <v>85203</v>
      </c>
      <c r="P1268" s="1" t="s">
        <v>4712</v>
      </c>
      <c r="R1268" s="1">
        <v>1</v>
      </c>
      <c r="S1268" s="1" t="s">
        <v>3357</v>
      </c>
      <c r="AA1268" s="1" t="s">
        <v>954</v>
      </c>
      <c r="AD1268" s="1" t="s">
        <v>1774</v>
      </c>
      <c r="AR1268" s="1" t="s">
        <v>3162</v>
      </c>
      <c r="BA1268" s="1">
        <f t="shared" si="58"/>
        <v>1</v>
      </c>
    </row>
    <row r="1269" spans="1:64" s="1" customFormat="1" x14ac:dyDescent="0.25">
      <c r="B1269" s="2"/>
      <c r="C1269" s="2"/>
      <c r="D1269" s="2"/>
      <c r="G1269" s="1" t="s">
        <v>481</v>
      </c>
      <c r="H1269" s="1" t="s">
        <v>3334</v>
      </c>
      <c r="I1269" s="1" t="s">
        <v>3178</v>
      </c>
      <c r="J1269" s="1" t="s">
        <v>3337</v>
      </c>
      <c r="K1269" s="18" t="s">
        <v>2395</v>
      </c>
      <c r="L1269" s="1" t="s">
        <v>2393</v>
      </c>
      <c r="M1269" s="1" t="s">
        <v>5031</v>
      </c>
      <c r="N1269" s="1" t="s">
        <v>296</v>
      </c>
      <c r="O1269" s="1">
        <v>85219</v>
      </c>
      <c r="P1269" s="1" t="s">
        <v>4213</v>
      </c>
      <c r="AA1269" s="2"/>
      <c r="AB1269" s="3"/>
      <c r="AC1269" s="3"/>
      <c r="AD1269" s="1" t="s">
        <v>2564</v>
      </c>
      <c r="BA1269" s="1">
        <f t="shared" si="58"/>
        <v>0</v>
      </c>
    </row>
    <row r="1270" spans="1:64" s="1" customFormat="1" x14ac:dyDescent="0.25">
      <c r="B1270" s="2"/>
      <c r="C1270" s="2"/>
      <c r="D1270" s="2"/>
      <c r="G1270" s="1" t="s">
        <v>3158</v>
      </c>
      <c r="H1270" s="1" t="s">
        <v>3334</v>
      </c>
      <c r="I1270" s="1" t="s">
        <v>2447</v>
      </c>
      <c r="J1270" s="1" t="s">
        <v>3337</v>
      </c>
      <c r="K1270" s="18" t="s">
        <v>2457</v>
      </c>
      <c r="L1270" s="1" t="s">
        <v>2393</v>
      </c>
      <c r="M1270" s="1" t="s">
        <v>5031</v>
      </c>
      <c r="N1270" s="1" t="s">
        <v>296</v>
      </c>
      <c r="O1270" s="1">
        <v>85219</v>
      </c>
      <c r="P1270" s="1" t="s">
        <v>4213</v>
      </c>
      <c r="AA1270" s="2"/>
      <c r="AB1270" s="3"/>
      <c r="AC1270" s="3"/>
      <c r="AD1270" s="1" t="s">
        <v>2388</v>
      </c>
      <c r="BA1270" s="1">
        <f t="shared" si="58"/>
        <v>0</v>
      </c>
    </row>
    <row r="1271" spans="1:64" s="1" customFormat="1" x14ac:dyDescent="0.25">
      <c r="B1271" s="2"/>
      <c r="C1271" s="2"/>
      <c r="D1271" s="2"/>
      <c r="G1271" s="1" t="s">
        <v>481</v>
      </c>
      <c r="H1271" s="1" t="s">
        <v>3334</v>
      </c>
      <c r="I1271" s="1" t="s">
        <v>409</v>
      </c>
      <c r="K1271" s="18"/>
      <c r="AB1271" s="3"/>
      <c r="AC1271" s="3"/>
      <c r="BA1271" s="1">
        <f t="shared" si="58"/>
        <v>0</v>
      </c>
    </row>
    <row r="1272" spans="1:64" s="1" customFormat="1" x14ac:dyDescent="0.25">
      <c r="B1272" s="2"/>
      <c r="C1272" s="2"/>
      <c r="D1272" s="2"/>
      <c r="G1272" s="1" t="s">
        <v>481</v>
      </c>
      <c r="H1272" s="1" t="s">
        <v>3512</v>
      </c>
      <c r="I1272" s="1" t="s">
        <v>2458</v>
      </c>
      <c r="J1272" s="1" t="s">
        <v>2459</v>
      </c>
      <c r="K1272" s="18"/>
      <c r="L1272" s="1" t="s">
        <v>2460</v>
      </c>
      <c r="M1272" s="1" t="s">
        <v>2870</v>
      </c>
      <c r="N1272" s="1" t="s">
        <v>296</v>
      </c>
      <c r="O1272" s="1">
        <v>85248</v>
      </c>
      <c r="AA1272" s="2" t="s">
        <v>3416</v>
      </c>
      <c r="AB1272" s="3"/>
      <c r="AC1272" s="3"/>
      <c r="BA1272" s="1">
        <f t="shared" si="58"/>
        <v>0</v>
      </c>
    </row>
    <row r="1273" spans="1:64" s="1" customFormat="1" x14ac:dyDescent="0.25">
      <c r="B1273" s="2"/>
      <c r="C1273" s="2"/>
      <c r="D1273" s="2"/>
      <c r="E1273" s="1" t="s">
        <v>297</v>
      </c>
      <c r="G1273" s="1" t="s">
        <v>481</v>
      </c>
      <c r="H1273" s="1" t="s">
        <v>1015</v>
      </c>
      <c r="I1273" s="1" t="s">
        <v>2949</v>
      </c>
      <c r="J1273" s="1" t="s">
        <v>1981</v>
      </c>
      <c r="K1273" s="18"/>
      <c r="L1273" s="1" t="s">
        <v>4977</v>
      </c>
      <c r="M1273" s="1" t="s">
        <v>4978</v>
      </c>
      <c r="N1273" s="1" t="s">
        <v>296</v>
      </c>
      <c r="O1273" s="1">
        <v>85234</v>
      </c>
      <c r="AA1273" s="1" t="s">
        <v>2032</v>
      </c>
      <c r="AB1273" s="3"/>
      <c r="AC1273" s="3"/>
      <c r="AE1273" s="1" t="s">
        <v>3158</v>
      </c>
      <c r="AN1273" s="1" t="s">
        <v>3158</v>
      </c>
      <c r="AO1273" s="1" t="s">
        <v>3158</v>
      </c>
      <c r="AQ1273" s="1" t="s">
        <v>3158</v>
      </c>
      <c r="AR1273" s="1" t="s">
        <v>3158</v>
      </c>
      <c r="BA1273" s="1">
        <f t="shared" si="58"/>
        <v>5</v>
      </c>
      <c r="BD1273" s="1" t="s">
        <v>4712</v>
      </c>
      <c r="BE1273" s="1" t="s">
        <v>4712</v>
      </c>
      <c r="BF1273" s="1" t="s">
        <v>4712</v>
      </c>
      <c r="BL1273" s="1" t="s">
        <v>4712</v>
      </c>
    </row>
    <row r="1274" spans="1:64" s="1" customFormat="1" x14ac:dyDescent="0.25">
      <c r="B1274" s="2"/>
      <c r="C1274" s="2"/>
      <c r="D1274" s="2"/>
      <c r="G1274" s="1" t="s">
        <v>3158</v>
      </c>
      <c r="H1274" s="1" t="s">
        <v>4471</v>
      </c>
      <c r="I1274" s="1" t="s">
        <v>3954</v>
      </c>
      <c r="K1274" s="18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1">
        <f t="shared" si="58"/>
        <v>0</v>
      </c>
      <c r="BB1274" s="3"/>
    </row>
    <row r="1275" spans="1:64" s="1" customFormat="1" x14ac:dyDescent="0.25">
      <c r="B1275" s="2"/>
      <c r="C1275" s="2"/>
      <c r="D1275" s="2"/>
      <c r="G1275" s="1" t="s">
        <v>481</v>
      </c>
      <c r="H1275" s="1" t="s">
        <v>4471</v>
      </c>
      <c r="I1275" s="1" t="s">
        <v>2738</v>
      </c>
      <c r="K1275" s="18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1">
        <f t="shared" si="58"/>
        <v>0</v>
      </c>
      <c r="BB1275" s="3"/>
    </row>
    <row r="1276" spans="1:64" s="1" customFormat="1" x14ac:dyDescent="0.25">
      <c r="A1276" s="6"/>
      <c r="B1276" s="2"/>
      <c r="C1276" s="2"/>
      <c r="D1276" s="2"/>
      <c r="G1276" s="1" t="s">
        <v>481</v>
      </c>
      <c r="H1276" s="1" t="s">
        <v>2528</v>
      </c>
      <c r="I1276" s="1" t="s">
        <v>3951</v>
      </c>
      <c r="K1276" s="18"/>
      <c r="AA1276" s="2"/>
      <c r="AB1276" s="3"/>
      <c r="AC1276" s="3"/>
      <c r="BA1276" s="1">
        <f t="shared" si="58"/>
        <v>0</v>
      </c>
    </row>
    <row r="1277" spans="1:64" s="1" customFormat="1" x14ac:dyDescent="0.25">
      <c r="B1277" s="2"/>
      <c r="C1277" s="2"/>
      <c r="D1277" s="2"/>
      <c r="G1277" s="1" t="s">
        <v>3158</v>
      </c>
      <c r="H1277" s="1" t="s">
        <v>2950</v>
      </c>
      <c r="I1277" s="1" t="s">
        <v>599</v>
      </c>
      <c r="J1277" s="1" t="s">
        <v>2951</v>
      </c>
      <c r="K1277" s="18" t="s">
        <v>4938</v>
      </c>
      <c r="L1277" s="1" t="s">
        <v>2952</v>
      </c>
      <c r="M1277" s="1" t="s">
        <v>488</v>
      </c>
      <c r="N1277" s="1" t="s">
        <v>296</v>
      </c>
      <c r="O1277" s="1">
        <v>85206</v>
      </c>
      <c r="AA1277" s="2"/>
      <c r="AB1277" s="3"/>
      <c r="AC1277" s="3"/>
      <c r="BA1277" s="1">
        <f t="shared" si="58"/>
        <v>0</v>
      </c>
    </row>
    <row r="1278" spans="1:64" s="1" customFormat="1" x14ac:dyDescent="0.25">
      <c r="B1278" s="2"/>
      <c r="C1278" s="2"/>
      <c r="D1278" s="2"/>
      <c r="G1278" s="1" t="s">
        <v>481</v>
      </c>
      <c r="H1278" s="1" t="s">
        <v>2950</v>
      </c>
      <c r="I1278" s="1" t="s">
        <v>3082</v>
      </c>
      <c r="J1278" s="1" t="s">
        <v>2951</v>
      </c>
      <c r="K1278" s="18" t="s">
        <v>4938</v>
      </c>
      <c r="L1278" s="1" t="s">
        <v>2952</v>
      </c>
      <c r="M1278" s="1" t="s">
        <v>488</v>
      </c>
      <c r="N1278" s="1" t="s">
        <v>296</v>
      </c>
      <c r="O1278" s="1">
        <v>85206</v>
      </c>
      <c r="AA1278" s="2"/>
      <c r="AB1278" s="3"/>
      <c r="AC1278" s="3"/>
      <c r="BA1278" s="1">
        <f t="shared" si="58"/>
        <v>0</v>
      </c>
    </row>
    <row r="1279" spans="1:64" s="1" customFormat="1" x14ac:dyDescent="0.25">
      <c r="B1279" s="2"/>
      <c r="C1279" s="2"/>
      <c r="D1279" s="2"/>
      <c r="F1279" s="1" t="s">
        <v>3162</v>
      </c>
      <c r="G1279" s="1" t="s">
        <v>3158</v>
      </c>
      <c r="H1279" s="1" t="s">
        <v>309</v>
      </c>
      <c r="I1279" s="1" t="s">
        <v>310</v>
      </c>
      <c r="J1279" s="1" t="s">
        <v>311</v>
      </c>
      <c r="K1279" s="18" t="s">
        <v>3222</v>
      </c>
      <c r="L1279" s="1" t="s">
        <v>3221</v>
      </c>
      <c r="M1279" s="1" t="s">
        <v>488</v>
      </c>
      <c r="N1279" s="1" t="s">
        <v>296</v>
      </c>
      <c r="O1279" s="1">
        <v>85205</v>
      </c>
      <c r="P1279" s="1" t="s">
        <v>4213</v>
      </c>
      <c r="R1279" s="1">
        <v>1</v>
      </c>
      <c r="S1279" s="1" t="s">
        <v>3357</v>
      </c>
      <c r="AA1279" s="2"/>
      <c r="AB1279" s="3"/>
      <c r="AC1279" s="3"/>
      <c r="AD1279" s="1" t="s">
        <v>1771</v>
      </c>
      <c r="BA1279" s="1">
        <f t="shared" si="58"/>
        <v>0</v>
      </c>
    </row>
    <row r="1280" spans="1:64" s="1" customFormat="1" x14ac:dyDescent="0.25">
      <c r="B1280" s="2"/>
      <c r="C1280" s="2"/>
      <c r="D1280" s="2"/>
      <c r="E1280" s="2"/>
      <c r="G1280" s="1" t="s">
        <v>3162</v>
      </c>
      <c r="H1280" s="1" t="s">
        <v>1383</v>
      </c>
      <c r="I1280" s="1" t="s">
        <v>4364</v>
      </c>
      <c r="K1280" s="18"/>
      <c r="AT1280" s="1" t="s">
        <v>1447</v>
      </c>
      <c r="BA1280" s="1">
        <f t="shared" si="58"/>
        <v>1</v>
      </c>
    </row>
    <row r="1281" spans="1:76" s="1" customFormat="1" x14ac:dyDescent="0.25">
      <c r="B1281" s="2"/>
      <c r="C1281" s="2"/>
      <c r="D1281" s="2"/>
      <c r="G1281" s="1" t="s">
        <v>3158</v>
      </c>
      <c r="H1281" s="1" t="s">
        <v>1147</v>
      </c>
      <c r="I1281" s="1" t="s">
        <v>2451</v>
      </c>
      <c r="J1281" s="1" t="s">
        <v>1148</v>
      </c>
      <c r="K1281" s="18" t="s">
        <v>4472</v>
      </c>
      <c r="L1281" s="1" t="s">
        <v>2726</v>
      </c>
      <c r="M1281" s="1" t="s">
        <v>5031</v>
      </c>
      <c r="N1281" s="1" t="s">
        <v>296</v>
      </c>
      <c r="O1281" s="1">
        <v>85119</v>
      </c>
      <c r="AA1281" s="2"/>
      <c r="AB1281" s="3"/>
      <c r="AC1281" s="3"/>
      <c r="BA1281" s="1">
        <f t="shared" si="58"/>
        <v>0</v>
      </c>
    </row>
    <row r="1282" spans="1:76" s="1" customFormat="1" x14ac:dyDescent="0.25">
      <c r="B1282" s="2"/>
      <c r="C1282" s="2"/>
      <c r="D1282" s="2"/>
      <c r="G1282" s="1" t="s">
        <v>481</v>
      </c>
      <c r="H1282" s="1" t="s">
        <v>2953</v>
      </c>
      <c r="I1282" s="1" t="s">
        <v>1344</v>
      </c>
      <c r="K1282" s="18"/>
      <c r="AA1282" s="2"/>
      <c r="AB1282" s="3"/>
      <c r="AC1282" s="3"/>
      <c r="BA1282" s="1">
        <f t="shared" si="58"/>
        <v>0</v>
      </c>
    </row>
    <row r="1283" spans="1:76" s="1" customFormat="1" x14ac:dyDescent="0.25">
      <c r="A1283" s="8"/>
      <c r="B1283" s="2"/>
      <c r="C1283" s="2"/>
      <c r="D1283" s="2"/>
      <c r="G1283" s="1" t="s">
        <v>3158</v>
      </c>
      <c r="H1283" s="1" t="s">
        <v>1361</v>
      </c>
      <c r="I1283" s="1" t="s">
        <v>1362</v>
      </c>
      <c r="K1283" s="18"/>
      <c r="AA1283" s="2"/>
      <c r="AB1283" s="3"/>
      <c r="AC1283" s="3"/>
      <c r="AR1283" s="1" t="s">
        <v>3162</v>
      </c>
      <c r="BA1283" s="1">
        <f t="shared" si="58"/>
        <v>1</v>
      </c>
    </row>
    <row r="1284" spans="1:76" s="1" customFormat="1" x14ac:dyDescent="0.25">
      <c r="A1284" s="2"/>
      <c r="B1284" s="2"/>
      <c r="C1284" s="2"/>
      <c r="D1284" s="2"/>
      <c r="F1284" s="1" t="s">
        <v>3161</v>
      </c>
      <c r="G1284" s="1" t="s">
        <v>3158</v>
      </c>
      <c r="H1284" s="1" t="s">
        <v>2736</v>
      </c>
      <c r="I1284" s="1" t="s">
        <v>4936</v>
      </c>
      <c r="J1284" s="1" t="s">
        <v>1778</v>
      </c>
      <c r="K1284" s="18" t="s">
        <v>1780</v>
      </c>
      <c r="L1284" s="1" t="s">
        <v>1779</v>
      </c>
      <c r="M1284" s="1" t="s">
        <v>488</v>
      </c>
      <c r="O1284" s="1">
        <v>85209</v>
      </c>
      <c r="P1284" s="1" t="s">
        <v>4213</v>
      </c>
      <c r="Y1284" s="1" t="s">
        <v>3196</v>
      </c>
      <c r="Z1284" s="1" t="s">
        <v>3850</v>
      </c>
      <c r="AA1284" s="2"/>
      <c r="AB1284" s="3"/>
      <c r="AC1284" s="3"/>
      <c r="AD1284" s="1" t="s">
        <v>2564</v>
      </c>
      <c r="BA1284" s="1">
        <f t="shared" si="58"/>
        <v>0</v>
      </c>
    </row>
    <row r="1285" spans="1:76" s="1" customFormat="1" x14ac:dyDescent="0.25">
      <c r="A1285" s="2"/>
      <c r="B1285" s="2"/>
      <c r="C1285" s="2"/>
      <c r="D1285" s="2"/>
      <c r="G1285" s="1" t="s">
        <v>481</v>
      </c>
      <c r="H1285" s="1" t="s">
        <v>247</v>
      </c>
      <c r="I1285" s="1" t="s">
        <v>246</v>
      </c>
      <c r="K1285" s="18"/>
      <c r="AA1285" s="1" t="s">
        <v>245</v>
      </c>
      <c r="AB1285" s="3"/>
      <c r="AC1285" s="3"/>
      <c r="AW1285" s="1" t="s">
        <v>1492</v>
      </c>
      <c r="AX1285"/>
      <c r="BA1285" s="1">
        <f t="shared" si="58"/>
        <v>1</v>
      </c>
    </row>
    <row r="1286" spans="1:76" s="1" customFormat="1" x14ac:dyDescent="0.25">
      <c r="B1286" s="2"/>
      <c r="C1286" s="2"/>
      <c r="D1286" s="2"/>
      <c r="G1286" s="1" t="s">
        <v>3158</v>
      </c>
      <c r="H1286" s="1" t="s">
        <v>538</v>
      </c>
      <c r="I1286" s="1" t="s">
        <v>492</v>
      </c>
      <c r="J1286" s="1" t="s">
        <v>1198</v>
      </c>
      <c r="K1286" s="18"/>
      <c r="L1286" s="1" t="s">
        <v>4007</v>
      </c>
      <c r="M1286" s="1" t="s">
        <v>488</v>
      </c>
      <c r="N1286" s="1" t="s">
        <v>296</v>
      </c>
      <c r="O1286" s="1">
        <v>85208</v>
      </c>
      <c r="T1286" s="1">
        <v>1</v>
      </c>
      <c r="AA1286" s="2" t="s">
        <v>334</v>
      </c>
      <c r="AB1286" s="3" t="s">
        <v>3161</v>
      </c>
      <c r="AC1286" s="3"/>
      <c r="BA1286" s="1">
        <f t="shared" si="58"/>
        <v>0</v>
      </c>
    </row>
    <row r="1287" spans="1:76" s="1" customFormat="1" x14ac:dyDescent="0.25">
      <c r="A1287" s="2"/>
      <c r="B1287" s="2"/>
      <c r="C1287" s="2"/>
      <c r="D1287" s="2"/>
      <c r="G1287" s="1" t="s">
        <v>481</v>
      </c>
      <c r="H1287" s="1" t="s">
        <v>3295</v>
      </c>
      <c r="I1287" s="1" t="s">
        <v>3194</v>
      </c>
      <c r="K1287" s="18"/>
      <c r="AB1287" s="3"/>
      <c r="AC1287" s="3"/>
      <c r="AH1287" s="1" t="s">
        <v>3162</v>
      </c>
      <c r="AX1287"/>
      <c r="BA1287" s="1">
        <f t="shared" si="58"/>
        <v>1</v>
      </c>
    </row>
    <row r="1288" spans="1:76" s="1" customFormat="1" x14ac:dyDescent="0.25">
      <c r="A1288" s="2"/>
      <c r="B1288" s="2"/>
      <c r="C1288" s="2"/>
      <c r="D1288" s="2"/>
      <c r="G1288" s="1" t="s">
        <v>3158</v>
      </c>
      <c r="H1288" s="1" t="s">
        <v>3295</v>
      </c>
      <c r="I1288" s="1" t="s">
        <v>196</v>
      </c>
      <c r="K1288" s="18"/>
      <c r="AB1288" s="3"/>
      <c r="AC1288" s="3"/>
      <c r="AH1288" s="1" t="s">
        <v>3162</v>
      </c>
      <c r="AX1288"/>
      <c r="BA1288" s="1">
        <f t="shared" si="58"/>
        <v>1</v>
      </c>
    </row>
    <row r="1289" spans="1:76" s="1" customFormat="1" x14ac:dyDescent="0.25">
      <c r="B1289" s="2"/>
      <c r="C1289" s="2"/>
      <c r="D1289" s="2"/>
      <c r="F1289" s="1" t="s">
        <v>3161</v>
      </c>
      <c r="G1289" s="1" t="s">
        <v>481</v>
      </c>
      <c r="H1289" s="1" t="s">
        <v>1531</v>
      </c>
      <c r="I1289" s="1" t="s">
        <v>1532</v>
      </c>
      <c r="J1289" s="1" t="s">
        <v>639</v>
      </c>
      <c r="K1289" s="18" t="s">
        <v>1533</v>
      </c>
      <c r="L1289" s="1" t="s">
        <v>2749</v>
      </c>
      <c r="M1289" s="1" t="s">
        <v>2750</v>
      </c>
      <c r="N1289" s="1" t="s">
        <v>2751</v>
      </c>
      <c r="P1289" s="1" t="s">
        <v>4213</v>
      </c>
      <c r="X1289" s="1" t="s">
        <v>639</v>
      </c>
      <c r="AA1289" s="2" t="s">
        <v>537</v>
      </c>
      <c r="AB1289" s="3"/>
      <c r="AC1289" s="3"/>
      <c r="AD1289" s="1" t="s">
        <v>2564</v>
      </c>
      <c r="BA1289" s="1">
        <f t="shared" si="58"/>
        <v>0</v>
      </c>
    </row>
    <row r="1290" spans="1:76" s="1" customFormat="1" x14ac:dyDescent="0.25">
      <c r="A1290" s="2"/>
      <c r="B1290" s="2"/>
      <c r="C1290" s="2"/>
      <c r="D1290" s="2"/>
      <c r="F1290" s="1" t="s">
        <v>3162</v>
      </c>
      <c r="G1290" s="1" t="s">
        <v>3158</v>
      </c>
      <c r="H1290" s="1" t="s">
        <v>2739</v>
      </c>
      <c r="I1290" s="1" t="s">
        <v>1536</v>
      </c>
      <c r="J1290" s="1" t="s">
        <v>1538</v>
      </c>
      <c r="K1290" s="18" t="s">
        <v>1537</v>
      </c>
      <c r="L1290" s="1" t="s">
        <v>1539</v>
      </c>
      <c r="M1290" s="1" t="s">
        <v>1540</v>
      </c>
      <c r="N1290" s="1" t="s">
        <v>296</v>
      </c>
      <c r="O1290" s="1">
        <v>85374</v>
      </c>
      <c r="P1290" s="1" t="s">
        <v>4213</v>
      </c>
      <c r="AA1290" s="2" t="s">
        <v>1042</v>
      </c>
      <c r="AB1290" s="3" t="s">
        <v>3161</v>
      </c>
      <c r="AC1290" s="3"/>
      <c r="AD1290" s="1" t="s">
        <v>2564</v>
      </c>
      <c r="BA1290" s="1">
        <f t="shared" si="58"/>
        <v>0</v>
      </c>
      <c r="BD1290" s="1" t="s">
        <v>4712</v>
      </c>
      <c r="BE1290" s="1" t="s">
        <v>4712</v>
      </c>
      <c r="BF1290" s="1" t="s">
        <v>4712</v>
      </c>
      <c r="BH1290" s="1" t="s">
        <v>4712</v>
      </c>
      <c r="BI1290" s="1" t="s">
        <v>4712</v>
      </c>
      <c r="BJ1290" s="1" t="s">
        <v>4712</v>
      </c>
      <c r="BK1290" s="1" t="s">
        <v>4712</v>
      </c>
      <c r="BL1290" s="1" t="s">
        <v>4712</v>
      </c>
      <c r="BM1290" s="1" t="s">
        <v>4712</v>
      </c>
      <c r="BP1290" s="1" t="s">
        <v>4712</v>
      </c>
      <c r="BQ1290" s="1" t="s">
        <v>4712</v>
      </c>
      <c r="BX1290" s="1" t="s">
        <v>4712</v>
      </c>
    </row>
    <row r="1291" spans="1:76" s="1" customFormat="1" x14ac:dyDescent="0.25">
      <c r="A1291" s="6"/>
      <c r="B1291" s="2"/>
      <c r="C1291" s="2"/>
      <c r="D1291" s="2"/>
      <c r="G1291" s="1" t="s">
        <v>3158</v>
      </c>
      <c r="H1291" s="1" t="s">
        <v>672</v>
      </c>
      <c r="I1291" s="1" t="s">
        <v>2161</v>
      </c>
      <c r="J1291" s="1" t="s">
        <v>4569</v>
      </c>
      <c r="K1291" s="18" t="s">
        <v>1781</v>
      </c>
      <c r="L1291" s="1" t="s">
        <v>670</v>
      </c>
      <c r="M1291" s="1" t="s">
        <v>488</v>
      </c>
      <c r="N1291" s="1" t="s">
        <v>296</v>
      </c>
      <c r="O1291" s="1">
        <v>85206</v>
      </c>
      <c r="P1291" s="1" t="s">
        <v>4401</v>
      </c>
      <c r="T1291" s="1">
        <v>1</v>
      </c>
      <c r="Y1291" s="1" t="s">
        <v>3196</v>
      </c>
      <c r="Z1291" s="1" t="s">
        <v>3161</v>
      </c>
      <c r="AA1291" s="2" t="s">
        <v>1647</v>
      </c>
      <c r="AB1291" s="3"/>
      <c r="AC1291" s="3"/>
      <c r="AD1291" s="1" t="s">
        <v>2564</v>
      </c>
      <c r="BA1291" s="1">
        <f t="shared" si="58"/>
        <v>0</v>
      </c>
    </row>
    <row r="1292" spans="1:76" s="1" customFormat="1" x14ac:dyDescent="0.25">
      <c r="A1292" s="2"/>
      <c r="B1292" s="2"/>
      <c r="C1292" s="2"/>
      <c r="D1292" s="2"/>
      <c r="G1292" s="1" t="s">
        <v>3158</v>
      </c>
      <c r="H1292" s="1" t="s">
        <v>672</v>
      </c>
      <c r="I1292" s="1" t="s">
        <v>1782</v>
      </c>
      <c r="J1292" s="1" t="s">
        <v>1783</v>
      </c>
      <c r="K1292" s="18" t="s">
        <v>738</v>
      </c>
      <c r="L1292" s="1" t="s">
        <v>1784</v>
      </c>
      <c r="M1292" s="1" t="s">
        <v>488</v>
      </c>
      <c r="N1292" s="1" t="s">
        <v>296</v>
      </c>
      <c r="O1292" s="1">
        <v>85208</v>
      </c>
      <c r="P1292" s="1" t="s">
        <v>4213</v>
      </c>
      <c r="AA1292" s="2" t="s">
        <v>2445</v>
      </c>
      <c r="AB1292" s="3"/>
      <c r="AC1292" s="3"/>
      <c r="AD1292" s="1" t="s">
        <v>2564</v>
      </c>
      <c r="BA1292" s="1">
        <f t="shared" si="58"/>
        <v>0</v>
      </c>
    </row>
    <row r="1293" spans="1:76" s="1" customFormat="1" x14ac:dyDescent="0.25">
      <c r="A1293" s="2"/>
      <c r="B1293" s="2"/>
      <c r="C1293" s="2"/>
      <c r="D1293" s="2"/>
      <c r="G1293" s="1" t="s">
        <v>3158</v>
      </c>
      <c r="H1293" s="1" t="s">
        <v>739</v>
      </c>
      <c r="I1293" s="1" t="s">
        <v>740</v>
      </c>
      <c r="K1293" s="18" t="s">
        <v>741</v>
      </c>
      <c r="P1293" s="1" t="s">
        <v>4213</v>
      </c>
      <c r="AA1293" s="2"/>
      <c r="AB1293" s="3"/>
      <c r="AC1293" s="3"/>
      <c r="AD1293" s="1" t="s">
        <v>2388</v>
      </c>
      <c r="BA1293" s="1">
        <f t="shared" si="58"/>
        <v>0</v>
      </c>
    </row>
    <row r="1294" spans="1:76" s="1" customFormat="1" x14ac:dyDescent="0.25">
      <c r="A1294" s="2"/>
      <c r="B1294" s="2"/>
      <c r="C1294" s="2"/>
      <c r="D1294" s="2"/>
      <c r="G1294" s="1" t="s">
        <v>481</v>
      </c>
      <c r="H1294" s="1" t="s">
        <v>1577</v>
      </c>
      <c r="I1294" s="1" t="s">
        <v>2728</v>
      </c>
      <c r="K1294" s="18" t="s">
        <v>1578</v>
      </c>
      <c r="P1294" s="1" t="s">
        <v>4213</v>
      </c>
      <c r="AA1294" s="2"/>
      <c r="AB1294" s="3"/>
      <c r="AC1294" s="3"/>
      <c r="AD1294" s="1" t="s">
        <v>2564</v>
      </c>
      <c r="BA1294" s="1">
        <f t="shared" si="58"/>
        <v>0</v>
      </c>
    </row>
    <row r="1295" spans="1:76" s="1" customFormat="1" x14ac:dyDescent="0.25">
      <c r="A1295" s="2"/>
      <c r="B1295" s="2"/>
      <c r="C1295" s="2"/>
      <c r="D1295" s="2"/>
      <c r="G1295" s="1" t="s">
        <v>3158</v>
      </c>
      <c r="H1295" s="1" t="s">
        <v>1577</v>
      </c>
      <c r="I1295" s="1" t="s">
        <v>1579</v>
      </c>
      <c r="K1295" s="18" t="s">
        <v>1578</v>
      </c>
      <c r="P1295" s="1" t="s">
        <v>4712</v>
      </c>
      <c r="AA1295" s="2"/>
      <c r="AB1295" s="3"/>
      <c r="AC1295" s="3"/>
      <c r="AD1295" s="1" t="s">
        <v>2568</v>
      </c>
      <c r="BA1295" s="1">
        <f t="shared" si="58"/>
        <v>0</v>
      </c>
    </row>
    <row r="1296" spans="1:76" s="1" customFormat="1" x14ac:dyDescent="0.25">
      <c r="A1296" s="6"/>
      <c r="B1296" s="2"/>
      <c r="C1296" s="2"/>
      <c r="D1296" s="2"/>
      <c r="G1296" s="1" t="s">
        <v>3158</v>
      </c>
      <c r="H1296" s="1" t="s">
        <v>1541</v>
      </c>
      <c r="I1296" s="1" t="s">
        <v>1542</v>
      </c>
      <c r="J1296" s="1" t="s">
        <v>1197</v>
      </c>
      <c r="K1296" s="18" t="s">
        <v>1545</v>
      </c>
      <c r="L1296" s="1" t="s">
        <v>98</v>
      </c>
      <c r="M1296" s="1" t="s">
        <v>488</v>
      </c>
      <c r="N1296" s="1" t="s">
        <v>296</v>
      </c>
      <c r="O1296" s="1">
        <v>85206</v>
      </c>
      <c r="P1296" s="1" t="s">
        <v>4213</v>
      </c>
      <c r="T1296" s="1">
        <v>1</v>
      </c>
      <c r="Y1296" s="1" t="s">
        <v>3196</v>
      </c>
      <c r="Z1296" s="1" t="s">
        <v>3161</v>
      </c>
      <c r="AA1296" s="2" t="s">
        <v>1550</v>
      </c>
      <c r="AB1296" s="3" t="s">
        <v>3161</v>
      </c>
      <c r="AC1296" s="3"/>
      <c r="AD1296" s="1" t="s">
        <v>2388</v>
      </c>
      <c r="BA1296" s="1">
        <f t="shared" si="58"/>
        <v>0</v>
      </c>
      <c r="BC1296" s="1" t="s">
        <v>497</v>
      </c>
      <c r="BD1296" s="1" t="s">
        <v>4712</v>
      </c>
      <c r="BE1296" s="1" t="s">
        <v>4712</v>
      </c>
      <c r="BJ1296" s="1" t="s">
        <v>4712</v>
      </c>
    </row>
    <row r="1297" spans="1:57" s="1" customFormat="1" x14ac:dyDescent="0.25">
      <c r="A1297" s="6"/>
      <c r="B1297" s="2"/>
      <c r="C1297" s="2"/>
      <c r="D1297" s="2"/>
      <c r="G1297" s="1" t="s">
        <v>481</v>
      </c>
      <c r="H1297" s="1" t="s">
        <v>99</v>
      </c>
      <c r="I1297" s="1" t="s">
        <v>2152</v>
      </c>
      <c r="J1297" s="1" t="s">
        <v>1196</v>
      </c>
      <c r="K1297" s="18" t="s">
        <v>100</v>
      </c>
      <c r="L1297" s="1" t="s">
        <v>102</v>
      </c>
      <c r="M1297" s="1" t="s">
        <v>488</v>
      </c>
      <c r="N1297" s="1" t="s">
        <v>296</v>
      </c>
      <c r="O1297" s="1">
        <v>85206</v>
      </c>
      <c r="P1297" s="1" t="s">
        <v>4213</v>
      </c>
      <c r="AA1297" s="2"/>
      <c r="AB1297" s="3"/>
      <c r="AC1297" s="3"/>
      <c r="AD1297" s="1" t="s">
        <v>2564</v>
      </c>
      <c r="BA1297" s="1">
        <f t="shared" si="58"/>
        <v>0</v>
      </c>
      <c r="BD1297" s="1" t="s">
        <v>4712</v>
      </c>
      <c r="BE1297" s="1" t="s">
        <v>4712</v>
      </c>
    </row>
    <row r="1298" spans="1:57" s="1" customFormat="1" x14ac:dyDescent="0.25">
      <c r="A1298" s="8"/>
      <c r="B1298" s="2"/>
      <c r="C1298" s="2"/>
      <c r="D1298" s="2"/>
      <c r="E1298" s="2"/>
      <c r="G1298" s="1" t="s">
        <v>3158</v>
      </c>
      <c r="H1298" s="1" t="s">
        <v>2017</v>
      </c>
      <c r="I1298" s="1" t="s">
        <v>565</v>
      </c>
      <c r="K1298" s="18"/>
      <c r="AA1298" s="2"/>
      <c r="AB1298" s="3"/>
      <c r="AC1298" s="3"/>
      <c r="AO1298" s="1" t="s">
        <v>3162</v>
      </c>
      <c r="BA1298" s="1">
        <f t="shared" si="58"/>
        <v>1</v>
      </c>
    </row>
    <row r="1299" spans="1:57" s="1" customFormat="1" x14ac:dyDescent="0.25">
      <c r="B1299" s="2"/>
      <c r="C1299" s="2"/>
      <c r="D1299" s="2"/>
      <c r="G1299" s="1" t="s">
        <v>481</v>
      </c>
      <c r="H1299" s="2" t="s">
        <v>2624</v>
      </c>
      <c r="I1299" s="1" t="s">
        <v>2738</v>
      </c>
      <c r="J1299" s="1" t="s">
        <v>3682</v>
      </c>
      <c r="K1299" s="18"/>
      <c r="L1299" s="1" t="s">
        <v>3680</v>
      </c>
      <c r="M1299" s="1" t="s">
        <v>488</v>
      </c>
      <c r="N1299" s="1" t="s">
        <v>296</v>
      </c>
      <c r="O1299" s="1">
        <v>85215</v>
      </c>
      <c r="AA1299" s="1" t="s">
        <v>2622</v>
      </c>
      <c r="AB1299" s="3"/>
      <c r="AC1299" s="3"/>
      <c r="BA1299" s="1">
        <f t="shared" si="58"/>
        <v>0</v>
      </c>
    </row>
    <row r="1300" spans="1:57" s="1" customFormat="1" x14ac:dyDescent="0.25">
      <c r="B1300" s="2"/>
      <c r="C1300" s="2"/>
      <c r="D1300" s="2"/>
      <c r="G1300" s="1" t="s">
        <v>481</v>
      </c>
      <c r="H1300" s="2" t="s">
        <v>819</v>
      </c>
      <c r="I1300" s="1" t="s">
        <v>1710</v>
      </c>
      <c r="K1300" s="18" t="s">
        <v>820</v>
      </c>
      <c r="P1300" s="1" t="s">
        <v>3161</v>
      </c>
      <c r="Z1300" s="3"/>
      <c r="BA1300" s="1">
        <f t="shared" si="58"/>
        <v>0</v>
      </c>
    </row>
    <row r="1301" spans="1:57" s="1" customFormat="1" x14ac:dyDescent="0.25">
      <c r="B1301" s="2"/>
      <c r="C1301" s="2"/>
      <c r="D1301" s="2"/>
      <c r="G1301" s="1" t="s">
        <v>3158</v>
      </c>
      <c r="H1301" s="2" t="s">
        <v>819</v>
      </c>
      <c r="I1301" s="1" t="s">
        <v>633</v>
      </c>
      <c r="K1301" s="18"/>
      <c r="Z1301" s="3"/>
      <c r="BA1301" s="1">
        <f t="shared" si="58"/>
        <v>0</v>
      </c>
    </row>
    <row r="1302" spans="1:57" s="1" customFormat="1" x14ac:dyDescent="0.25">
      <c r="B1302" s="2"/>
      <c r="C1302" s="2"/>
      <c r="D1302" s="2"/>
      <c r="G1302" s="1" t="s">
        <v>3158</v>
      </c>
      <c r="H1302" s="1" t="s">
        <v>745</v>
      </c>
      <c r="I1302" s="1" t="s">
        <v>3939</v>
      </c>
      <c r="J1302" s="1" t="s">
        <v>746</v>
      </c>
      <c r="K1302" s="18"/>
      <c r="AA1302" s="2" t="s">
        <v>747</v>
      </c>
      <c r="AB1302" s="3"/>
      <c r="AC1302" s="3"/>
      <c r="BA1302" s="1">
        <f t="shared" ref="BA1302:BA1363" si="59">COUNTA(AE1302:AZ1302)</f>
        <v>0</v>
      </c>
    </row>
    <row r="1303" spans="1:57" s="1" customFormat="1" x14ac:dyDescent="0.25">
      <c r="A1303" s="8"/>
      <c r="B1303" s="2"/>
      <c r="C1303" s="2"/>
      <c r="D1303" s="2"/>
      <c r="E1303" s="2"/>
      <c r="G1303" s="1" t="s">
        <v>3158</v>
      </c>
      <c r="H1303" s="1" t="s">
        <v>221</v>
      </c>
      <c r="I1303" s="1" t="s">
        <v>3780</v>
      </c>
      <c r="K1303" s="18"/>
      <c r="AA1303" s="2"/>
      <c r="AB1303" s="3"/>
      <c r="AC1303" s="3"/>
      <c r="AV1303" s="1" t="s">
        <v>3162</v>
      </c>
      <c r="BA1303" s="1">
        <f t="shared" si="59"/>
        <v>1</v>
      </c>
    </row>
    <row r="1304" spans="1:57" s="1" customFormat="1" x14ac:dyDescent="0.25">
      <c r="B1304" s="2"/>
      <c r="C1304" s="2"/>
      <c r="D1304" s="2"/>
      <c r="F1304" s="1" t="s">
        <v>3161</v>
      </c>
      <c r="G1304" s="1" t="s">
        <v>481</v>
      </c>
      <c r="H1304" s="1" t="s">
        <v>105</v>
      </c>
      <c r="I1304" s="1" t="s">
        <v>106</v>
      </c>
      <c r="J1304" s="1" t="s">
        <v>814</v>
      </c>
      <c r="K1304" s="18" t="s">
        <v>107</v>
      </c>
      <c r="L1304" s="1" t="s">
        <v>109</v>
      </c>
      <c r="M1304" s="1" t="s">
        <v>488</v>
      </c>
      <c r="N1304" s="1" t="s">
        <v>296</v>
      </c>
      <c r="O1304" s="1">
        <v>85215</v>
      </c>
      <c r="P1304" s="1" t="s">
        <v>4213</v>
      </c>
      <c r="X1304" s="1" t="s">
        <v>814</v>
      </c>
      <c r="Y1304" s="1" t="s">
        <v>3196</v>
      </c>
      <c r="Z1304" s="1" t="s">
        <v>104</v>
      </c>
      <c r="AA1304" s="2"/>
      <c r="AB1304" s="3"/>
      <c r="AC1304" s="3"/>
      <c r="AD1304" s="1" t="s">
        <v>2392</v>
      </c>
      <c r="BA1304" s="1">
        <f t="shared" si="59"/>
        <v>0</v>
      </c>
    </row>
    <row r="1305" spans="1:57" s="1" customFormat="1" x14ac:dyDescent="0.25">
      <c r="B1305" s="2"/>
      <c r="C1305" s="2"/>
      <c r="D1305" s="2"/>
      <c r="H1305" s="1" t="s">
        <v>1378</v>
      </c>
      <c r="I1305" s="1" t="s">
        <v>1706</v>
      </c>
      <c r="K1305" s="18"/>
      <c r="AA1305" s="2"/>
      <c r="AB1305" s="3"/>
      <c r="AC1305" s="3"/>
      <c r="AE1305" s="1" t="s">
        <v>3162</v>
      </c>
      <c r="BA1305" s="1">
        <f t="shared" si="59"/>
        <v>1</v>
      </c>
    </row>
    <row r="1306" spans="1:57" s="1" customFormat="1" x14ac:dyDescent="0.25">
      <c r="B1306" s="2"/>
      <c r="C1306" s="2"/>
      <c r="D1306" s="2"/>
      <c r="G1306" s="1" t="s">
        <v>3158</v>
      </c>
      <c r="H1306" s="1" t="s">
        <v>751</v>
      </c>
      <c r="I1306" s="1" t="s">
        <v>358</v>
      </c>
      <c r="J1306" s="1" t="s">
        <v>752</v>
      </c>
      <c r="K1306" s="18" t="s">
        <v>1214</v>
      </c>
      <c r="L1306" s="1" t="s">
        <v>753</v>
      </c>
      <c r="M1306" s="1" t="s">
        <v>3023</v>
      </c>
      <c r="N1306" s="1" t="s">
        <v>296</v>
      </c>
      <c r="O1306" s="1">
        <v>85209</v>
      </c>
      <c r="AA1306" s="2"/>
      <c r="AB1306" s="3"/>
      <c r="AC1306" s="3"/>
      <c r="AD1306" s="1" t="s">
        <v>2564</v>
      </c>
      <c r="BA1306" s="1">
        <f t="shared" si="59"/>
        <v>0</v>
      </c>
    </row>
    <row r="1307" spans="1:57" s="1" customFormat="1" x14ac:dyDescent="0.25">
      <c r="B1307" s="2"/>
      <c r="C1307" s="2"/>
      <c r="D1307" s="2"/>
      <c r="F1307" s="1" t="s">
        <v>3161</v>
      </c>
      <c r="G1307" s="1" t="s">
        <v>481</v>
      </c>
      <c r="H1307" s="1" t="s">
        <v>754</v>
      </c>
      <c r="I1307" s="1" t="s">
        <v>755</v>
      </c>
      <c r="J1307" s="1" t="s">
        <v>920</v>
      </c>
      <c r="K1307" s="18" t="s">
        <v>757</v>
      </c>
      <c r="L1307" s="1" t="s">
        <v>756</v>
      </c>
      <c r="M1307" s="1" t="s">
        <v>488</v>
      </c>
      <c r="N1307" s="1" t="s">
        <v>296</v>
      </c>
      <c r="O1307" s="1">
        <v>85206</v>
      </c>
      <c r="P1307" s="1" t="s">
        <v>4712</v>
      </c>
      <c r="Y1307" s="1" t="s">
        <v>3189</v>
      </c>
      <c r="AA1307" s="2"/>
      <c r="AB1307" s="3" t="s">
        <v>3161</v>
      </c>
      <c r="AC1307" s="3"/>
      <c r="AD1307" s="1" t="s">
        <v>2388</v>
      </c>
      <c r="AX1307" s="1" t="s">
        <v>3162</v>
      </c>
      <c r="BA1307" s="1">
        <f t="shared" si="59"/>
        <v>1</v>
      </c>
    </row>
    <row r="1308" spans="1:57" s="1" customFormat="1" x14ac:dyDescent="0.25">
      <c r="B1308" s="2"/>
      <c r="C1308" s="2"/>
      <c r="D1308" s="2"/>
      <c r="G1308" s="1" t="s">
        <v>481</v>
      </c>
      <c r="H1308" s="1" t="s">
        <v>3479</v>
      </c>
      <c r="I1308" s="1" t="s">
        <v>299</v>
      </c>
      <c r="J1308" s="1" t="s">
        <v>3480</v>
      </c>
      <c r="K1308" s="18" t="s">
        <v>3482</v>
      </c>
      <c r="L1308" s="1" t="s">
        <v>993</v>
      </c>
      <c r="M1308" s="1" t="s">
        <v>3481</v>
      </c>
      <c r="O1308" s="1">
        <v>85140</v>
      </c>
      <c r="P1308" s="1" t="s">
        <v>4213</v>
      </c>
      <c r="AA1308" s="2"/>
      <c r="AB1308" s="3"/>
      <c r="AC1308" s="3"/>
      <c r="AD1308" s="1" t="s">
        <v>2564</v>
      </c>
      <c r="BA1308" s="1">
        <f t="shared" si="59"/>
        <v>0</v>
      </c>
    </row>
    <row r="1309" spans="1:57" s="1" customFormat="1" x14ac:dyDescent="0.25">
      <c r="A1309" s="8"/>
      <c r="B1309" s="2"/>
      <c r="C1309" s="2"/>
      <c r="D1309" s="2"/>
      <c r="E1309" s="2"/>
      <c r="G1309" s="1" t="s">
        <v>481</v>
      </c>
      <c r="H1309" s="1" t="s">
        <v>1482</v>
      </c>
      <c r="I1309" s="1" t="s">
        <v>4510</v>
      </c>
      <c r="K1309" s="18"/>
      <c r="AA1309" s="2"/>
      <c r="AB1309" s="3"/>
      <c r="AC1309" s="3"/>
      <c r="AK1309" s="1" t="s">
        <v>3162</v>
      </c>
      <c r="BA1309" s="1">
        <f t="shared" si="59"/>
        <v>1</v>
      </c>
    </row>
    <row r="1310" spans="1:57" s="1" customFormat="1" x14ac:dyDescent="0.25">
      <c r="A1310" s="8"/>
      <c r="B1310" s="2"/>
      <c r="C1310" s="2"/>
      <c r="D1310" s="2"/>
      <c r="E1310" s="2"/>
      <c r="G1310" s="1" t="s">
        <v>481</v>
      </c>
      <c r="H1310" s="1" t="s">
        <v>1482</v>
      </c>
      <c r="I1310" s="1" t="s">
        <v>2144</v>
      </c>
      <c r="K1310" s="18"/>
      <c r="AA1310" s="2"/>
      <c r="AB1310" s="3"/>
      <c r="AC1310" s="3"/>
      <c r="AK1310" s="1" t="s">
        <v>3162</v>
      </c>
      <c r="BA1310" s="1">
        <f t="shared" si="59"/>
        <v>1</v>
      </c>
    </row>
    <row r="1311" spans="1:57" s="1" customFormat="1" x14ac:dyDescent="0.25">
      <c r="A1311" s="8"/>
      <c r="B1311" s="2"/>
      <c r="C1311" s="2"/>
      <c r="D1311" s="2"/>
      <c r="E1311" s="2"/>
      <c r="G1311" s="1" t="s">
        <v>3158</v>
      </c>
      <c r="H1311" s="1" t="s">
        <v>1482</v>
      </c>
      <c r="I1311" s="1" t="s">
        <v>3016</v>
      </c>
      <c r="K1311" s="18"/>
      <c r="AA1311" s="2"/>
      <c r="AB1311" s="3"/>
      <c r="AC1311" s="3"/>
      <c r="AK1311" s="1" t="s">
        <v>3162</v>
      </c>
      <c r="BA1311" s="1">
        <f t="shared" si="59"/>
        <v>1</v>
      </c>
    </row>
    <row r="1312" spans="1:57" s="1" customFormat="1" x14ac:dyDescent="0.25">
      <c r="B1312" s="2"/>
      <c r="C1312" s="2"/>
      <c r="D1312" s="2"/>
      <c r="G1312" s="1" t="s">
        <v>481</v>
      </c>
      <c r="H1312" s="1" t="s">
        <v>2610</v>
      </c>
      <c r="I1312" s="1" t="s">
        <v>3313</v>
      </c>
      <c r="J1312" s="1" t="s">
        <v>2612</v>
      </c>
      <c r="K1312" s="18" t="s">
        <v>2611</v>
      </c>
      <c r="L1312" s="1" t="s">
        <v>2613</v>
      </c>
      <c r="M1312" s="1" t="s">
        <v>3023</v>
      </c>
      <c r="N1312" s="1" t="s">
        <v>296</v>
      </c>
      <c r="O1312" s="1">
        <v>85208</v>
      </c>
      <c r="P1312" s="1" t="s">
        <v>4213</v>
      </c>
      <c r="Y1312" s="1" t="s">
        <v>3175</v>
      </c>
      <c r="Z1312" s="1" t="s">
        <v>3161</v>
      </c>
      <c r="AA1312" s="2" t="s">
        <v>1897</v>
      </c>
      <c r="AB1312" s="3" t="s">
        <v>3161</v>
      </c>
      <c r="AC1312" s="3"/>
      <c r="AD1312" s="1" t="s">
        <v>2564</v>
      </c>
      <c r="BA1312" s="1">
        <f t="shared" si="59"/>
        <v>0</v>
      </c>
    </row>
    <row r="1313" spans="1:56" s="1" customFormat="1" x14ac:dyDescent="0.25">
      <c r="B1313" s="2"/>
      <c r="C1313" s="2"/>
      <c r="D1313" s="2"/>
      <c r="G1313" s="1" t="s">
        <v>3158</v>
      </c>
      <c r="H1313" s="1" t="s">
        <v>33</v>
      </c>
      <c r="I1313" s="1" t="s">
        <v>4578</v>
      </c>
      <c r="K1313" s="18"/>
      <c r="AA1313" s="2"/>
      <c r="AB1313" s="3"/>
      <c r="AC1313" s="3"/>
      <c r="AL1313" s="1" t="s">
        <v>3162</v>
      </c>
      <c r="BA1313" s="1">
        <f t="shared" si="59"/>
        <v>1</v>
      </c>
    </row>
    <row r="1314" spans="1:56" s="1" customFormat="1" x14ac:dyDescent="0.25">
      <c r="B1314" s="2"/>
      <c r="C1314" s="2"/>
      <c r="D1314" s="2"/>
      <c r="G1314" s="1" t="s">
        <v>3158</v>
      </c>
      <c r="H1314" s="1" t="s">
        <v>33</v>
      </c>
      <c r="I1314" s="1" t="s">
        <v>34</v>
      </c>
      <c r="J1314" s="1" t="s">
        <v>35</v>
      </c>
      <c r="K1314" s="18"/>
      <c r="L1314" s="1" t="s">
        <v>2705</v>
      </c>
      <c r="M1314" s="1" t="s">
        <v>488</v>
      </c>
      <c r="N1314" s="1" t="s">
        <v>296</v>
      </c>
      <c r="O1314" s="1">
        <v>85000</v>
      </c>
      <c r="AA1314" s="2"/>
      <c r="AB1314" s="3"/>
      <c r="AC1314" s="3"/>
      <c r="BA1314" s="1">
        <f t="shared" si="59"/>
        <v>0</v>
      </c>
    </row>
    <row r="1315" spans="1:56" s="1" customFormat="1" x14ac:dyDescent="0.25">
      <c r="B1315" s="2"/>
      <c r="C1315" s="2"/>
      <c r="D1315" s="2"/>
      <c r="G1315" s="1" t="s">
        <v>481</v>
      </c>
      <c r="H1315" s="1" t="s">
        <v>758</v>
      </c>
      <c r="I1315" s="1" t="s">
        <v>2152</v>
      </c>
      <c r="K1315" s="18" t="s">
        <v>2375</v>
      </c>
      <c r="P1315" s="1" t="s">
        <v>4213</v>
      </c>
      <c r="Y1315" s="1" t="s">
        <v>3196</v>
      </c>
      <c r="Z1315" s="1" t="s">
        <v>3161</v>
      </c>
      <c r="AA1315" s="2"/>
      <c r="AB1315" s="3"/>
      <c r="AC1315" s="3"/>
      <c r="AD1315" s="1" t="s">
        <v>2564</v>
      </c>
      <c r="BA1315" s="1">
        <f t="shared" si="59"/>
        <v>0</v>
      </c>
    </row>
    <row r="1316" spans="1:56" s="1" customFormat="1" x14ac:dyDescent="0.25">
      <c r="B1316" s="2"/>
      <c r="C1316" s="2"/>
      <c r="D1316" s="2"/>
      <c r="G1316" s="1" t="s">
        <v>481</v>
      </c>
      <c r="H1316" s="1" t="s">
        <v>1454</v>
      </c>
      <c r="I1316" s="1" t="s">
        <v>1532</v>
      </c>
      <c r="K1316" s="18"/>
      <c r="AA1316" s="2"/>
      <c r="AB1316" s="3"/>
      <c r="AC1316" s="3"/>
      <c r="AI1316" s="1" t="s">
        <v>3162</v>
      </c>
      <c r="BA1316" s="1">
        <f t="shared" si="59"/>
        <v>1</v>
      </c>
    </row>
    <row r="1317" spans="1:56" s="1" customFormat="1" x14ac:dyDescent="0.25">
      <c r="B1317" s="2"/>
      <c r="C1317" s="2"/>
      <c r="D1317" s="2"/>
      <c r="G1317" s="1" t="s">
        <v>481</v>
      </c>
      <c r="H1317" s="1" t="s">
        <v>1406</v>
      </c>
      <c r="I1317" s="1" t="s">
        <v>4364</v>
      </c>
      <c r="K1317" s="18"/>
      <c r="AA1317" s="2"/>
      <c r="AB1317" s="3"/>
      <c r="AC1317" s="3"/>
      <c r="AS1317" s="1" t="s">
        <v>3162</v>
      </c>
      <c r="AT1317" s="1" t="s">
        <v>3162</v>
      </c>
      <c r="BA1317" s="1">
        <f t="shared" si="59"/>
        <v>2</v>
      </c>
    </row>
    <row r="1318" spans="1:56" s="1" customFormat="1" x14ac:dyDescent="0.25">
      <c r="A1318" s="6"/>
      <c r="B1318" s="2"/>
      <c r="C1318" s="2"/>
      <c r="D1318" s="2"/>
      <c r="F1318" s="1" t="s">
        <v>3162</v>
      </c>
      <c r="G1318" s="1" t="s">
        <v>481</v>
      </c>
      <c r="H1318" s="1" t="s">
        <v>2614</v>
      </c>
      <c r="I1318" s="1" t="s">
        <v>2615</v>
      </c>
      <c r="J1318" s="1" t="s">
        <v>1195</v>
      </c>
      <c r="K1318" s="18" t="s">
        <v>2616</v>
      </c>
      <c r="L1318" s="1" t="s">
        <v>3693</v>
      </c>
      <c r="M1318" s="1" t="s">
        <v>3182</v>
      </c>
      <c r="N1318" s="1" t="s">
        <v>296</v>
      </c>
      <c r="O1318" s="1">
        <v>85234</v>
      </c>
      <c r="R1318" s="1">
        <v>1</v>
      </c>
      <c r="AA1318" s="2" t="s">
        <v>3717</v>
      </c>
      <c r="AB1318" s="3" t="s">
        <v>3161</v>
      </c>
      <c r="AC1318" s="3"/>
      <c r="AD1318" s="1" t="s">
        <v>2564</v>
      </c>
      <c r="BA1318" s="1">
        <f t="shared" si="59"/>
        <v>0</v>
      </c>
    </row>
    <row r="1319" spans="1:56" s="1" customFormat="1" x14ac:dyDescent="0.25">
      <c r="A1319" s="6"/>
      <c r="B1319" s="2"/>
      <c r="C1319" s="2"/>
      <c r="D1319" s="2"/>
      <c r="F1319" s="1" t="s">
        <v>3161</v>
      </c>
      <c r="G1319" s="1" t="s">
        <v>3158</v>
      </c>
      <c r="H1319" s="1" t="s">
        <v>2614</v>
      </c>
      <c r="I1319" s="1" t="s">
        <v>371</v>
      </c>
      <c r="J1319" s="1" t="s">
        <v>796</v>
      </c>
      <c r="K1319" s="18" t="s">
        <v>3695</v>
      </c>
      <c r="L1319" s="1" t="s">
        <v>1995</v>
      </c>
      <c r="M1319" s="1" t="s">
        <v>488</v>
      </c>
      <c r="N1319" s="1" t="s">
        <v>296</v>
      </c>
      <c r="O1319" s="1">
        <v>85209</v>
      </c>
      <c r="P1319" s="1" t="s">
        <v>4712</v>
      </c>
      <c r="X1319" s="1" t="s">
        <v>796</v>
      </c>
      <c r="Y1319" s="1" t="s">
        <v>3196</v>
      </c>
      <c r="Z1319" s="1" t="s">
        <v>3694</v>
      </c>
      <c r="AA1319" s="2" t="s">
        <v>786</v>
      </c>
      <c r="AB1319" s="3"/>
      <c r="AC1319" s="3"/>
      <c r="AD1319" s="1" t="s">
        <v>2392</v>
      </c>
      <c r="AJ1319" s="1" t="s">
        <v>3162</v>
      </c>
      <c r="AL1319" s="1" t="s">
        <v>3158</v>
      </c>
      <c r="AN1319" s="1" t="s">
        <v>3162</v>
      </c>
      <c r="AQ1319" s="1" t="s">
        <v>3162</v>
      </c>
      <c r="AU1319" s="1" t="s">
        <v>3162</v>
      </c>
      <c r="AV1319" s="1" t="s">
        <v>3162</v>
      </c>
      <c r="AY1319" s="1" t="s">
        <v>3162</v>
      </c>
      <c r="AZ1319" s="1" t="s">
        <v>3162</v>
      </c>
      <c r="BA1319" s="1">
        <f t="shared" si="59"/>
        <v>8</v>
      </c>
    </row>
    <row r="1320" spans="1:56" s="1" customFormat="1" x14ac:dyDescent="0.25">
      <c r="A1320" s="6"/>
      <c r="B1320" s="2"/>
      <c r="C1320" s="2"/>
      <c r="D1320" s="2"/>
      <c r="E1320" s="2" t="s">
        <v>297</v>
      </c>
      <c r="F1320" s="1" t="s">
        <v>3161</v>
      </c>
      <c r="G1320" s="1" t="s">
        <v>481</v>
      </c>
      <c r="H1320" s="1" t="s">
        <v>493</v>
      </c>
      <c r="I1320" s="1" t="s">
        <v>1532</v>
      </c>
      <c r="J1320" s="1" t="s">
        <v>1792</v>
      </c>
      <c r="K1320" s="18"/>
      <c r="L1320" s="1" t="s">
        <v>5168</v>
      </c>
      <c r="M1320" s="1" t="s">
        <v>488</v>
      </c>
      <c r="N1320" s="1" t="s">
        <v>296</v>
      </c>
      <c r="O1320" s="1">
        <v>85206</v>
      </c>
      <c r="Q1320" s="14">
        <v>9550</v>
      </c>
      <c r="X1320" s="1" t="s">
        <v>3402</v>
      </c>
      <c r="AA1320" s="1" t="s">
        <v>1793</v>
      </c>
      <c r="AB1320" s="3"/>
      <c r="AC1320" s="3"/>
      <c r="BA1320" s="1">
        <f t="shared" si="59"/>
        <v>0</v>
      </c>
    </row>
    <row r="1321" spans="1:56" s="1" customFormat="1" x14ac:dyDescent="0.25">
      <c r="B1321" s="2"/>
      <c r="C1321" s="2"/>
      <c r="D1321" s="2"/>
      <c r="G1321" s="1" t="s">
        <v>3158</v>
      </c>
      <c r="H1321" s="1" t="s">
        <v>2376</v>
      </c>
      <c r="I1321" s="1" t="s">
        <v>3614</v>
      </c>
      <c r="J1321" s="1" t="s">
        <v>4992</v>
      </c>
      <c r="K1321" s="18" t="s">
        <v>3615</v>
      </c>
      <c r="L1321" s="1" t="s">
        <v>4991</v>
      </c>
      <c r="M1321" s="1" t="s">
        <v>488</v>
      </c>
      <c r="N1321" s="1" t="s">
        <v>296</v>
      </c>
      <c r="O1321" s="1">
        <v>85213</v>
      </c>
      <c r="P1321" s="1" t="s">
        <v>4213</v>
      </c>
      <c r="X1321" s="1" t="s">
        <v>4319</v>
      </c>
      <c r="AA1321" s="1" t="s">
        <v>4848</v>
      </c>
      <c r="AB1321" s="3"/>
      <c r="AC1321" s="3"/>
      <c r="AD1321" s="1" t="s">
        <v>2564</v>
      </c>
      <c r="BA1321" s="1">
        <f t="shared" si="59"/>
        <v>0</v>
      </c>
    </row>
    <row r="1322" spans="1:56" s="1" customFormat="1" x14ac:dyDescent="0.25">
      <c r="B1322" s="2"/>
      <c r="C1322" s="2"/>
      <c r="D1322" s="2"/>
      <c r="G1322" s="1" t="s">
        <v>3158</v>
      </c>
      <c r="H1322" s="1" t="s">
        <v>3274</v>
      </c>
      <c r="I1322" s="1" t="s">
        <v>908</v>
      </c>
      <c r="K1322" s="18"/>
      <c r="AA1322" s="2"/>
      <c r="AB1322" s="3"/>
      <c r="AC1322" s="3"/>
      <c r="AE1322" s="1" t="s">
        <v>3162</v>
      </c>
      <c r="BA1322" s="1">
        <f t="shared" si="59"/>
        <v>1</v>
      </c>
    </row>
    <row r="1323" spans="1:56" s="1" customFormat="1" x14ac:dyDescent="0.25">
      <c r="B1323" s="2"/>
      <c r="C1323" s="2"/>
      <c r="D1323" s="2"/>
      <c r="G1323" s="1" t="s">
        <v>3158</v>
      </c>
      <c r="H1323" s="1" t="s">
        <v>1000</v>
      </c>
      <c r="I1323" s="1" t="s">
        <v>1001</v>
      </c>
      <c r="K1323" s="18" t="s">
        <v>1002</v>
      </c>
      <c r="P1323" s="1" t="s">
        <v>4213</v>
      </c>
      <c r="AA1323" s="2"/>
      <c r="AB1323" s="3"/>
      <c r="AC1323" s="3"/>
      <c r="AD1323" s="1" t="s">
        <v>2388</v>
      </c>
      <c r="BA1323" s="1">
        <f t="shared" si="59"/>
        <v>0</v>
      </c>
    </row>
    <row r="1324" spans="1:56" s="1" customFormat="1" x14ac:dyDescent="0.25">
      <c r="B1324" s="2"/>
      <c r="C1324" s="2"/>
      <c r="D1324" s="2"/>
      <c r="G1324" s="1" t="s">
        <v>3158</v>
      </c>
      <c r="H1324" s="1" t="s">
        <v>1003</v>
      </c>
      <c r="I1324" s="1" t="s">
        <v>1004</v>
      </c>
      <c r="J1324" s="1" t="s">
        <v>1229</v>
      </c>
      <c r="K1324" s="18" t="s">
        <v>2892</v>
      </c>
      <c r="M1324" s="1" t="s">
        <v>1230</v>
      </c>
      <c r="N1324" s="1" t="s">
        <v>296</v>
      </c>
      <c r="P1324" s="1" t="s">
        <v>4213</v>
      </c>
      <c r="AA1324" s="2"/>
      <c r="AB1324" s="3"/>
      <c r="AC1324" s="3"/>
      <c r="AD1324" s="1" t="s">
        <v>2564</v>
      </c>
      <c r="BA1324" s="1">
        <f t="shared" si="59"/>
        <v>0</v>
      </c>
      <c r="BD1324" s="1" t="s">
        <v>4712</v>
      </c>
    </row>
    <row r="1325" spans="1:56" s="1" customFormat="1" x14ac:dyDescent="0.25">
      <c r="B1325" s="2"/>
      <c r="C1325" s="2"/>
      <c r="D1325" s="2"/>
      <c r="G1325" s="1" t="s">
        <v>3158</v>
      </c>
      <c r="H1325" s="1" t="s">
        <v>3298</v>
      </c>
      <c r="I1325" s="1" t="s">
        <v>248</v>
      </c>
      <c r="K1325" s="18"/>
      <c r="AA1325" s="2"/>
      <c r="AB1325" s="3"/>
      <c r="AC1325" s="3"/>
      <c r="AZ1325" s="1" t="s">
        <v>3162</v>
      </c>
      <c r="BA1325" s="1">
        <f t="shared" si="59"/>
        <v>1</v>
      </c>
    </row>
    <row r="1326" spans="1:56" s="1" customFormat="1" x14ac:dyDescent="0.25">
      <c r="B1326" s="2"/>
      <c r="C1326" s="2"/>
      <c r="D1326" s="2"/>
      <c r="G1326" s="1" t="s">
        <v>481</v>
      </c>
      <c r="H1326" s="1" t="s">
        <v>2895</v>
      </c>
      <c r="I1326" s="1" t="s">
        <v>1978</v>
      </c>
      <c r="J1326" s="1" t="s">
        <v>2896</v>
      </c>
      <c r="K1326" s="18" t="s">
        <v>2897</v>
      </c>
      <c r="L1326" s="1" t="s">
        <v>2854</v>
      </c>
      <c r="M1326" s="1" t="s">
        <v>488</v>
      </c>
      <c r="N1326" s="1" t="s">
        <v>296</v>
      </c>
      <c r="O1326" s="1">
        <v>85208</v>
      </c>
      <c r="P1326" s="1" t="s">
        <v>4213</v>
      </c>
      <c r="AA1326" s="2"/>
      <c r="AB1326" s="3"/>
      <c r="AC1326" s="3"/>
      <c r="AD1326" s="1" t="s">
        <v>2564</v>
      </c>
      <c r="BA1326" s="1">
        <f t="shared" si="59"/>
        <v>0</v>
      </c>
    </row>
    <row r="1327" spans="1:56" s="1" customFormat="1" x14ac:dyDescent="0.25">
      <c r="B1327" s="2"/>
      <c r="C1327" s="2"/>
      <c r="D1327" s="2"/>
      <c r="G1327" s="1" t="s">
        <v>481</v>
      </c>
      <c r="H1327" s="1" t="s">
        <v>1479</v>
      </c>
      <c r="I1327" s="1" t="s">
        <v>1726</v>
      </c>
      <c r="K1327" s="18"/>
      <c r="AA1327" s="2"/>
      <c r="AB1327" s="3"/>
      <c r="AC1327" s="3"/>
      <c r="AJ1327" s="1" t="s">
        <v>3162</v>
      </c>
      <c r="BA1327" s="1">
        <f t="shared" si="59"/>
        <v>1</v>
      </c>
    </row>
    <row r="1328" spans="1:56" s="1" customFormat="1" x14ac:dyDescent="0.25">
      <c r="B1328" s="2"/>
      <c r="C1328" s="2"/>
      <c r="D1328" s="2"/>
      <c r="G1328" s="1" t="s">
        <v>3158</v>
      </c>
      <c r="H1328" s="1" t="s">
        <v>2313</v>
      </c>
      <c r="I1328" s="1" t="s">
        <v>1612</v>
      </c>
      <c r="K1328" s="18"/>
      <c r="AA1328" s="2"/>
      <c r="AB1328" s="3"/>
      <c r="AC1328" s="3"/>
      <c r="AF1328" s="1" t="s">
        <v>3162</v>
      </c>
      <c r="AG1328" s="1" t="s">
        <v>3162</v>
      </c>
      <c r="AI1328" s="1" t="s">
        <v>3162</v>
      </c>
      <c r="AN1328" s="1" t="s">
        <v>3162</v>
      </c>
      <c r="AO1328" s="1" t="s">
        <v>3162</v>
      </c>
      <c r="AQ1328" s="1" t="s">
        <v>3162</v>
      </c>
      <c r="BA1328" s="1">
        <f t="shared" si="59"/>
        <v>6</v>
      </c>
    </row>
    <row r="1329" spans="1:53" s="1" customFormat="1" x14ac:dyDescent="0.25">
      <c r="B1329" s="2"/>
      <c r="C1329" s="2"/>
      <c r="D1329" s="2"/>
      <c r="F1329" s="1" t="s">
        <v>3161</v>
      </c>
      <c r="G1329" s="1" t="s">
        <v>3158</v>
      </c>
      <c r="H1329" s="1" t="s">
        <v>4378</v>
      </c>
      <c r="I1329" s="1" t="s">
        <v>4379</v>
      </c>
      <c r="J1329" s="1" t="s">
        <v>4380</v>
      </c>
      <c r="K1329" s="18" t="s">
        <v>4381</v>
      </c>
      <c r="P1329" s="1" t="s">
        <v>4213</v>
      </c>
      <c r="AA1329" s="2"/>
      <c r="AB1329" s="3"/>
      <c r="AC1329" s="3"/>
      <c r="AD1329" s="1" t="s">
        <v>2564</v>
      </c>
      <c r="BA1329" s="1">
        <f t="shared" si="59"/>
        <v>0</v>
      </c>
    </row>
    <row r="1330" spans="1:53" s="1" customFormat="1" x14ac:dyDescent="0.25">
      <c r="A1330" s="6"/>
      <c r="B1330" s="2"/>
      <c r="C1330" s="2"/>
      <c r="D1330" s="2"/>
      <c r="G1330" s="1" t="s">
        <v>481</v>
      </c>
      <c r="H1330" s="1" t="s">
        <v>4378</v>
      </c>
      <c r="I1330" s="1" t="s">
        <v>4636</v>
      </c>
      <c r="K1330" s="18"/>
      <c r="AA1330" s="2"/>
      <c r="AB1330" s="3"/>
      <c r="AC1330" s="3"/>
      <c r="BA1330" s="1">
        <f t="shared" si="59"/>
        <v>0</v>
      </c>
    </row>
    <row r="1331" spans="1:53" s="1" customFormat="1" x14ac:dyDescent="0.25">
      <c r="A1331" s="6"/>
      <c r="B1331" s="2"/>
      <c r="C1331" s="2"/>
      <c r="D1331" s="2"/>
      <c r="G1331" s="1" t="s">
        <v>3158</v>
      </c>
      <c r="H1331" s="1" t="s">
        <v>4378</v>
      </c>
      <c r="I1331" s="1" t="s">
        <v>4474</v>
      </c>
      <c r="K1331" s="18"/>
      <c r="AA1331" s="2"/>
      <c r="AB1331" s="3"/>
      <c r="AC1331" s="3"/>
      <c r="BA1331" s="1">
        <f t="shared" si="59"/>
        <v>0</v>
      </c>
    </row>
    <row r="1332" spans="1:53" s="1" customFormat="1" x14ac:dyDescent="0.25">
      <c r="B1332" s="2"/>
      <c r="C1332" s="2"/>
      <c r="D1332" s="2"/>
      <c r="G1332" s="1" t="s">
        <v>3158</v>
      </c>
      <c r="H1332" s="1" t="s">
        <v>3668</v>
      </c>
      <c r="I1332" s="1" t="s">
        <v>633</v>
      </c>
      <c r="J1332" s="1" t="s">
        <v>3669</v>
      </c>
      <c r="K1332" s="18"/>
      <c r="N1332" s="1" t="s">
        <v>4435</v>
      </c>
      <c r="AA1332" s="2"/>
      <c r="AB1332" s="3"/>
      <c r="AC1332" s="3"/>
      <c r="BA1332" s="1">
        <f t="shared" si="59"/>
        <v>0</v>
      </c>
    </row>
    <row r="1333" spans="1:53" s="1" customFormat="1" x14ac:dyDescent="0.25">
      <c r="B1333" s="2"/>
      <c r="C1333" s="2"/>
      <c r="D1333" s="2"/>
      <c r="E1333" s="2"/>
      <c r="G1333" s="1" t="s">
        <v>3158</v>
      </c>
      <c r="H1333" s="1" t="s">
        <v>3434</v>
      </c>
      <c r="I1333" s="1" t="s">
        <v>3435</v>
      </c>
      <c r="J1333" s="1" t="s">
        <v>3436</v>
      </c>
      <c r="K1333" s="18" t="s">
        <v>3446</v>
      </c>
      <c r="L1333" s="1" t="s">
        <v>3439</v>
      </c>
      <c r="M1333" s="1" t="s">
        <v>5031</v>
      </c>
      <c r="N1333" s="1" t="s">
        <v>296</v>
      </c>
      <c r="O1333" s="1">
        <v>85119</v>
      </c>
      <c r="P1333" s="1" t="s">
        <v>4213</v>
      </c>
      <c r="AA1333" s="1" t="s">
        <v>1043</v>
      </c>
      <c r="AB1333" s="3"/>
      <c r="AC1333" s="3"/>
      <c r="AD1333" s="1" t="s">
        <v>2564</v>
      </c>
      <c r="BA1333" s="1">
        <f t="shared" si="59"/>
        <v>0</v>
      </c>
    </row>
    <row r="1334" spans="1:53" s="1" customFormat="1" x14ac:dyDescent="0.25">
      <c r="B1334" s="2"/>
      <c r="C1334" s="2"/>
      <c r="D1334" s="2"/>
      <c r="G1334" s="1" t="s">
        <v>3158</v>
      </c>
      <c r="H1334" s="1" t="s">
        <v>787</v>
      </c>
      <c r="I1334" s="1" t="s">
        <v>788</v>
      </c>
      <c r="J1334" s="1" t="s">
        <v>790</v>
      </c>
      <c r="K1334" s="18" t="s">
        <v>789</v>
      </c>
      <c r="L1334" s="1" t="s">
        <v>792</v>
      </c>
      <c r="M1334" s="1" t="s">
        <v>488</v>
      </c>
      <c r="N1334" s="1" t="s">
        <v>296</v>
      </c>
      <c r="O1334" s="1">
        <v>85212</v>
      </c>
      <c r="P1334" s="1" t="s">
        <v>4213</v>
      </c>
      <c r="X1334" s="1" t="s">
        <v>3103</v>
      </c>
      <c r="AA1334" s="2" t="s">
        <v>3104</v>
      </c>
      <c r="AB1334" s="3"/>
      <c r="AC1334" s="3"/>
      <c r="AD1334" s="1" t="s">
        <v>2564</v>
      </c>
      <c r="BA1334" s="1">
        <f t="shared" si="59"/>
        <v>0</v>
      </c>
    </row>
    <row r="1335" spans="1:53" s="1" customFormat="1" x14ac:dyDescent="0.25">
      <c r="B1335" s="2"/>
      <c r="C1335" s="2"/>
      <c r="D1335" s="2"/>
      <c r="G1335" s="1" t="s">
        <v>3158</v>
      </c>
      <c r="H1335" s="1" t="s">
        <v>2898</v>
      </c>
      <c r="I1335" s="1" t="s">
        <v>2523</v>
      </c>
      <c r="J1335" s="1" t="s">
        <v>2899</v>
      </c>
      <c r="K1335" s="18"/>
      <c r="AA1335" s="2"/>
      <c r="AB1335" s="3" t="s">
        <v>3161</v>
      </c>
      <c r="AC1335" s="3"/>
      <c r="BA1335" s="1">
        <f t="shared" si="59"/>
        <v>0</v>
      </c>
    </row>
    <row r="1336" spans="1:53" s="1" customFormat="1" x14ac:dyDescent="0.25">
      <c r="B1336" s="2"/>
      <c r="C1336" s="2"/>
      <c r="D1336" s="2"/>
      <c r="F1336" s="1" t="s">
        <v>3161</v>
      </c>
      <c r="G1336" s="1" t="s">
        <v>3158</v>
      </c>
      <c r="H1336" s="1" t="s">
        <v>2900</v>
      </c>
      <c r="I1336" s="1" t="s">
        <v>2901</v>
      </c>
      <c r="J1336" s="1" t="s">
        <v>2902</v>
      </c>
      <c r="K1336" s="18"/>
      <c r="L1336" s="1" t="s">
        <v>2903</v>
      </c>
      <c r="M1336" s="1" t="s">
        <v>3110</v>
      </c>
      <c r="N1336" s="1" t="s">
        <v>1946</v>
      </c>
      <c r="O1336" s="1">
        <v>99212</v>
      </c>
      <c r="AA1336" s="2"/>
      <c r="AB1336" s="3"/>
      <c r="AC1336" s="3"/>
      <c r="BA1336" s="1">
        <f t="shared" si="59"/>
        <v>0</v>
      </c>
    </row>
    <row r="1337" spans="1:53" s="1" customFormat="1" x14ac:dyDescent="0.25">
      <c r="A1337" s="8"/>
      <c r="B1337" s="2"/>
      <c r="C1337" s="2"/>
      <c r="D1337" s="2"/>
      <c r="E1337" s="2"/>
      <c r="G1337" s="1" t="s">
        <v>3158</v>
      </c>
      <c r="H1337" s="1" t="s">
        <v>1459</v>
      </c>
      <c r="I1337" s="1" t="s">
        <v>2120</v>
      </c>
      <c r="K1337" s="18"/>
      <c r="AA1337" s="2"/>
      <c r="AB1337" s="3"/>
      <c r="AC1337" s="3"/>
      <c r="AI1337" s="1" t="s">
        <v>3162</v>
      </c>
      <c r="BA1337" s="1">
        <f t="shared" si="59"/>
        <v>1</v>
      </c>
    </row>
    <row r="1338" spans="1:53" s="1" customFormat="1" x14ac:dyDescent="0.25">
      <c r="B1338" s="2"/>
      <c r="C1338" s="2"/>
      <c r="D1338" s="2"/>
      <c r="G1338" s="1" t="s">
        <v>3158</v>
      </c>
      <c r="H1338" s="1" t="s">
        <v>191</v>
      </c>
      <c r="I1338" s="1" t="s">
        <v>4578</v>
      </c>
      <c r="K1338" s="18"/>
      <c r="AA1338" s="2"/>
      <c r="AB1338" s="3"/>
      <c r="AC1338" s="3"/>
      <c r="AU1338" s="1" t="s">
        <v>3162</v>
      </c>
      <c r="BA1338" s="1">
        <f t="shared" si="59"/>
        <v>1</v>
      </c>
    </row>
    <row r="1339" spans="1:53" s="1" customFormat="1" x14ac:dyDescent="0.25">
      <c r="B1339" s="2"/>
      <c r="C1339" s="2"/>
      <c r="D1339" s="2"/>
      <c r="G1339" s="1" t="s">
        <v>3158</v>
      </c>
      <c r="H1339" s="1" t="s">
        <v>200</v>
      </c>
      <c r="I1339" s="1" t="s">
        <v>1171</v>
      </c>
      <c r="K1339" s="18"/>
      <c r="AA1339" s="2"/>
      <c r="AB1339" s="3"/>
      <c r="AC1339" s="3"/>
      <c r="AU1339" s="1" t="s">
        <v>3162</v>
      </c>
      <c r="BA1339" s="1">
        <f t="shared" si="59"/>
        <v>1</v>
      </c>
    </row>
    <row r="1340" spans="1:53" s="1" customFormat="1" x14ac:dyDescent="0.25">
      <c r="B1340" s="2"/>
      <c r="C1340" s="2"/>
      <c r="D1340" s="2"/>
      <c r="G1340" s="1" t="s">
        <v>481</v>
      </c>
      <c r="H1340" s="1" t="s">
        <v>2904</v>
      </c>
      <c r="I1340" s="1" t="s">
        <v>2738</v>
      </c>
      <c r="J1340" s="1" t="s">
        <v>2905</v>
      </c>
      <c r="K1340" s="18" t="s">
        <v>2907</v>
      </c>
      <c r="L1340" s="1" t="s">
        <v>2906</v>
      </c>
      <c r="M1340" s="1" t="s">
        <v>488</v>
      </c>
      <c r="N1340" s="1" t="s">
        <v>296</v>
      </c>
      <c r="O1340" s="1">
        <v>85207</v>
      </c>
      <c r="P1340" s="1" t="s">
        <v>4213</v>
      </c>
      <c r="AA1340" s="2"/>
      <c r="AB1340" s="3"/>
      <c r="AC1340" s="3"/>
      <c r="AD1340" s="1" t="s">
        <v>2388</v>
      </c>
      <c r="BA1340" s="1">
        <f t="shared" si="59"/>
        <v>0</v>
      </c>
    </row>
    <row r="1341" spans="1:53" s="1" customFormat="1" x14ac:dyDescent="0.25">
      <c r="B1341" s="2"/>
      <c r="C1341" s="2"/>
      <c r="D1341" s="2"/>
      <c r="E1341" s="1" t="s">
        <v>297</v>
      </c>
      <c r="G1341" s="1" t="s">
        <v>3158</v>
      </c>
      <c r="H1341" s="1" t="s">
        <v>2908</v>
      </c>
      <c r="I1341" s="1" t="s">
        <v>3172</v>
      </c>
      <c r="J1341" s="1" t="s">
        <v>2909</v>
      </c>
      <c r="K1341" s="18"/>
      <c r="L1341" s="1" t="s">
        <v>2910</v>
      </c>
      <c r="M1341" s="1" t="s">
        <v>488</v>
      </c>
      <c r="N1341" s="1" t="s">
        <v>296</v>
      </c>
      <c r="O1341" s="1">
        <v>85205</v>
      </c>
      <c r="AA1341" s="2"/>
      <c r="AB1341" s="3"/>
      <c r="AC1341" s="3"/>
      <c r="BA1341" s="1">
        <f t="shared" si="59"/>
        <v>0</v>
      </c>
    </row>
    <row r="1342" spans="1:53" s="1" customFormat="1" x14ac:dyDescent="0.25">
      <c r="A1342" s="6"/>
      <c r="B1342" s="2"/>
      <c r="C1342" s="2"/>
      <c r="D1342" s="2"/>
      <c r="E1342" s="2"/>
      <c r="G1342" s="1" t="s">
        <v>3158</v>
      </c>
      <c r="H1342" s="1" t="s">
        <v>1793</v>
      </c>
      <c r="I1342" s="1" t="s">
        <v>3470</v>
      </c>
      <c r="J1342" s="1" t="s">
        <v>3402</v>
      </c>
      <c r="K1342" s="18"/>
      <c r="L1342" s="1" t="s">
        <v>5168</v>
      </c>
      <c r="M1342" s="1" t="s">
        <v>488</v>
      </c>
      <c r="N1342" s="1" t="s">
        <v>296</v>
      </c>
      <c r="O1342" s="1">
        <v>85206</v>
      </c>
      <c r="AA1342" s="1" t="s">
        <v>493</v>
      </c>
      <c r="AB1342" s="3"/>
      <c r="AC1342" s="3"/>
      <c r="BA1342" s="1">
        <f t="shared" si="59"/>
        <v>0</v>
      </c>
    </row>
    <row r="1343" spans="1:53" s="1" customFormat="1" x14ac:dyDescent="0.25">
      <c r="A1343" s="6"/>
      <c r="B1343" s="2"/>
      <c r="C1343" s="2"/>
      <c r="D1343" s="2"/>
      <c r="F1343" s="1" t="s">
        <v>3162</v>
      </c>
      <c r="G1343" s="1" t="s">
        <v>3158</v>
      </c>
      <c r="H1343" s="1" t="s">
        <v>793</v>
      </c>
      <c r="I1343" s="1" t="s">
        <v>794</v>
      </c>
      <c r="J1343" s="1" t="s">
        <v>1193</v>
      </c>
      <c r="K1343" s="18" t="s">
        <v>821</v>
      </c>
      <c r="L1343" s="1" t="s">
        <v>4356</v>
      </c>
      <c r="M1343" s="1" t="s">
        <v>924</v>
      </c>
      <c r="N1343" s="1" t="s">
        <v>296</v>
      </c>
      <c r="O1343" s="1">
        <v>85050</v>
      </c>
      <c r="P1343" s="1" t="s">
        <v>4213</v>
      </c>
      <c r="T1343" s="1">
        <v>1</v>
      </c>
      <c r="Y1343" s="1" t="s">
        <v>3196</v>
      </c>
      <c r="Z1343" s="1" t="s">
        <v>3161</v>
      </c>
      <c r="AA1343" s="2" t="s">
        <v>323</v>
      </c>
      <c r="AB1343" s="3" t="s">
        <v>3161</v>
      </c>
      <c r="AC1343" s="3"/>
      <c r="AD1343" s="1" t="s">
        <v>2564</v>
      </c>
      <c r="BA1343" s="1">
        <f t="shared" si="59"/>
        <v>0</v>
      </c>
    </row>
    <row r="1344" spans="1:53" s="1" customFormat="1" x14ac:dyDescent="0.25">
      <c r="B1344" s="2"/>
      <c r="C1344" s="2"/>
      <c r="D1344" s="2"/>
      <c r="F1344" s="1" t="s">
        <v>3161</v>
      </c>
      <c r="G1344" s="1" t="s">
        <v>3158</v>
      </c>
      <c r="H1344" s="1" t="s">
        <v>2209</v>
      </c>
      <c r="I1344" s="1" t="s">
        <v>2210</v>
      </c>
      <c r="J1344" s="1" t="s">
        <v>4549</v>
      </c>
      <c r="K1344" s="18" t="s">
        <v>4551</v>
      </c>
      <c r="L1344" s="1" t="s">
        <v>4550</v>
      </c>
      <c r="M1344" s="1" t="s">
        <v>488</v>
      </c>
      <c r="N1344" s="1" t="s">
        <v>296</v>
      </c>
      <c r="O1344" s="1">
        <v>85205</v>
      </c>
      <c r="P1344" s="1" t="s">
        <v>4213</v>
      </c>
      <c r="AA1344" s="2"/>
      <c r="AB1344" s="3"/>
      <c r="AC1344" s="3"/>
      <c r="AD1344" s="1" t="s">
        <v>2388</v>
      </c>
      <c r="BA1344" s="1">
        <f t="shared" si="59"/>
        <v>0</v>
      </c>
    </row>
    <row r="1345" spans="1:54" s="1" customFormat="1" x14ac:dyDescent="0.25">
      <c r="B1345" s="2"/>
      <c r="C1345" s="2"/>
      <c r="D1345" s="2"/>
      <c r="G1345" s="1" t="s">
        <v>3158</v>
      </c>
      <c r="H1345" s="1" t="s">
        <v>2211</v>
      </c>
      <c r="I1345" s="1" t="s">
        <v>2212</v>
      </c>
      <c r="K1345" s="18"/>
      <c r="AA1345" s="2"/>
      <c r="AB1345" s="3" t="s">
        <v>3161</v>
      </c>
      <c r="AC1345" s="3"/>
      <c r="BA1345" s="1">
        <f t="shared" si="59"/>
        <v>0</v>
      </c>
    </row>
    <row r="1346" spans="1:54" s="1" customFormat="1" x14ac:dyDescent="0.25">
      <c r="B1346" s="2"/>
      <c r="C1346" s="2"/>
      <c r="D1346" s="2"/>
      <c r="G1346" s="1" t="s">
        <v>481</v>
      </c>
      <c r="H1346" s="1" t="s">
        <v>2211</v>
      </c>
      <c r="I1346" s="1" t="s">
        <v>3011</v>
      </c>
      <c r="K1346" s="18"/>
      <c r="AA1346" s="2"/>
      <c r="AB1346" s="3" t="s">
        <v>3161</v>
      </c>
      <c r="AC1346" s="3"/>
      <c r="BA1346" s="1">
        <f t="shared" si="59"/>
        <v>0</v>
      </c>
    </row>
    <row r="1347" spans="1:54" s="1" customFormat="1" x14ac:dyDescent="0.25">
      <c r="A1347" s="6"/>
      <c r="B1347" s="2"/>
      <c r="C1347" s="2"/>
      <c r="D1347" s="2"/>
      <c r="G1347" s="1" t="s">
        <v>481</v>
      </c>
      <c r="H1347" s="1" t="s">
        <v>721</v>
      </c>
      <c r="I1347" s="1" t="s">
        <v>361</v>
      </c>
      <c r="K1347" s="18"/>
      <c r="AA1347" s="1" t="s">
        <v>4457</v>
      </c>
      <c r="BA1347" s="1">
        <f t="shared" si="59"/>
        <v>0</v>
      </c>
      <c r="BB1347" s="3"/>
    </row>
    <row r="1348" spans="1:54" s="1" customFormat="1" x14ac:dyDescent="0.25">
      <c r="B1348" s="2"/>
      <c r="C1348" s="2"/>
      <c r="D1348" s="2"/>
      <c r="G1348" s="1" t="s">
        <v>481</v>
      </c>
      <c r="H1348" s="1" t="s">
        <v>4165</v>
      </c>
      <c r="I1348" s="1" t="s">
        <v>3082</v>
      </c>
      <c r="K1348" s="18" t="s">
        <v>4166</v>
      </c>
      <c r="P1348" s="1" t="s">
        <v>4213</v>
      </c>
      <c r="AA1348" s="2"/>
      <c r="AB1348" s="3"/>
      <c r="AC1348" s="3"/>
      <c r="AD1348" s="1" t="s">
        <v>2388</v>
      </c>
      <c r="BA1348" s="1">
        <f t="shared" si="59"/>
        <v>0</v>
      </c>
    </row>
    <row r="1349" spans="1:54" s="1" customFormat="1" x14ac:dyDescent="0.25">
      <c r="B1349" s="2"/>
      <c r="C1349" s="2"/>
      <c r="D1349" s="2"/>
      <c r="G1349" s="1" t="s">
        <v>3158</v>
      </c>
      <c r="H1349" s="1" t="s">
        <v>4165</v>
      </c>
      <c r="I1349" s="1" t="s">
        <v>2447</v>
      </c>
      <c r="K1349" s="18" t="s">
        <v>4166</v>
      </c>
      <c r="P1349" s="1" t="s">
        <v>4712</v>
      </c>
      <c r="AA1349" s="2"/>
      <c r="AB1349" s="3"/>
      <c r="AC1349" s="3"/>
      <c r="AD1349" s="1" t="s">
        <v>2392</v>
      </c>
      <c r="BA1349" s="1">
        <f t="shared" si="59"/>
        <v>0</v>
      </c>
    </row>
    <row r="1350" spans="1:54" s="1" customFormat="1" x14ac:dyDescent="0.25">
      <c r="B1350" s="2"/>
      <c r="C1350" s="2"/>
      <c r="D1350" s="2"/>
      <c r="E1350" s="2"/>
      <c r="G1350" s="1" t="s">
        <v>3158</v>
      </c>
      <c r="H1350" s="1" t="s">
        <v>4506</v>
      </c>
      <c r="I1350" s="1" t="s">
        <v>582</v>
      </c>
      <c r="J1350" s="1" t="s">
        <v>4508</v>
      </c>
      <c r="K1350" s="18" t="s">
        <v>892</v>
      </c>
      <c r="L1350" s="1" t="s">
        <v>2706</v>
      </c>
      <c r="M1350" s="1" t="s">
        <v>5031</v>
      </c>
      <c r="N1350" s="1" t="s">
        <v>296</v>
      </c>
      <c r="O1350" s="1">
        <v>85120</v>
      </c>
      <c r="P1350" s="1" t="s">
        <v>4213</v>
      </c>
      <c r="T1350" s="1">
        <v>1</v>
      </c>
      <c r="AA1350" s="2" t="s">
        <v>2740</v>
      </c>
      <c r="AB1350" s="3"/>
      <c r="AC1350" s="3"/>
      <c r="AD1350" s="1" t="s">
        <v>2388</v>
      </c>
      <c r="BA1350" s="1">
        <f t="shared" si="59"/>
        <v>0</v>
      </c>
    </row>
    <row r="1351" spans="1:54" s="1" customFormat="1" x14ac:dyDescent="0.25">
      <c r="B1351" s="2"/>
      <c r="C1351" s="2"/>
      <c r="D1351" s="2"/>
      <c r="G1351" s="1" t="s">
        <v>481</v>
      </c>
      <c r="H1351" s="1" t="s">
        <v>824</v>
      </c>
      <c r="I1351" s="1" t="s">
        <v>144</v>
      </c>
      <c r="J1351" s="1" t="s">
        <v>825</v>
      </c>
      <c r="K1351" s="18" t="s">
        <v>4358</v>
      </c>
      <c r="L1351" s="1" t="s">
        <v>1652</v>
      </c>
      <c r="M1351" s="1" t="s">
        <v>488</v>
      </c>
      <c r="N1351" s="1" t="s">
        <v>296</v>
      </c>
      <c r="O1351" s="1">
        <v>85205</v>
      </c>
      <c r="P1351" s="1" t="s">
        <v>4213</v>
      </c>
      <c r="Y1351" s="1" t="s">
        <v>3175</v>
      </c>
      <c r="Z1351" s="1" t="s">
        <v>3401</v>
      </c>
      <c r="AA1351" s="2" t="s">
        <v>3500</v>
      </c>
      <c r="AB1351" s="3" t="s">
        <v>3161</v>
      </c>
      <c r="AC1351" s="3"/>
      <c r="AD1351" s="1" t="s">
        <v>2564</v>
      </c>
      <c r="AG1351" s="1" t="s">
        <v>481</v>
      </c>
      <c r="BA1351" s="1">
        <f t="shared" si="59"/>
        <v>1</v>
      </c>
    </row>
    <row r="1352" spans="1:54" s="1" customFormat="1" x14ac:dyDescent="0.25">
      <c r="B1352" s="2"/>
      <c r="C1352" s="2"/>
      <c r="D1352" s="2"/>
      <c r="G1352" s="1" t="s">
        <v>3158</v>
      </c>
      <c r="H1352" s="1" t="s">
        <v>2213</v>
      </c>
      <c r="I1352" s="1" t="s">
        <v>4031</v>
      </c>
      <c r="J1352" s="1" t="s">
        <v>4032</v>
      </c>
      <c r="K1352" s="18"/>
      <c r="L1352" s="1" t="s">
        <v>4033</v>
      </c>
      <c r="M1352" s="1" t="s">
        <v>488</v>
      </c>
      <c r="N1352" s="1" t="s">
        <v>296</v>
      </c>
      <c r="O1352" s="1">
        <v>85205</v>
      </c>
      <c r="AA1352" s="2"/>
      <c r="AB1352" s="3"/>
      <c r="AC1352" s="3"/>
      <c r="BA1352" s="1">
        <f t="shared" si="59"/>
        <v>0</v>
      </c>
    </row>
    <row r="1353" spans="1:54" s="1" customFormat="1" x14ac:dyDescent="0.25">
      <c r="B1353" s="2"/>
      <c r="C1353" s="2"/>
      <c r="D1353" s="2"/>
      <c r="G1353" s="1" t="s">
        <v>481</v>
      </c>
      <c r="H1353" s="1" t="s">
        <v>2716</v>
      </c>
      <c r="I1353" s="1" t="s">
        <v>4642</v>
      </c>
      <c r="J1353" s="1" t="s">
        <v>2717</v>
      </c>
      <c r="K1353" s="18"/>
      <c r="BA1353" s="1">
        <f t="shared" si="59"/>
        <v>0</v>
      </c>
      <c r="BB1353" s="3"/>
    </row>
    <row r="1354" spans="1:54" s="1" customFormat="1" x14ac:dyDescent="0.25">
      <c r="A1354" s="6"/>
      <c r="B1354" s="2"/>
      <c r="C1354" s="2"/>
      <c r="D1354" s="2"/>
      <c r="G1354" s="1" t="s">
        <v>481</v>
      </c>
      <c r="H1354" s="1" t="s">
        <v>4526</v>
      </c>
      <c r="I1354" s="1" t="s">
        <v>4427</v>
      </c>
      <c r="J1354" s="6" t="s">
        <v>3460</v>
      </c>
      <c r="L1354" s="6" t="s">
        <v>2527</v>
      </c>
      <c r="M1354" s="6" t="s">
        <v>488</v>
      </c>
      <c r="N1354" s="6" t="s">
        <v>296</v>
      </c>
      <c r="O1354" s="3">
        <v>85207</v>
      </c>
      <c r="AA1354" s="1" t="s">
        <v>4630</v>
      </c>
      <c r="AB1354" s="2"/>
      <c r="AC1354" s="2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T1354" s="3"/>
      <c r="AU1354" s="3"/>
      <c r="AV1354" s="3"/>
      <c r="AW1354" s="3"/>
      <c r="AX1354" s="3"/>
      <c r="AY1354" s="3"/>
      <c r="AZ1354" s="3"/>
      <c r="BA1354" s="1">
        <f t="shared" si="59"/>
        <v>0</v>
      </c>
    </row>
    <row r="1355" spans="1:54" s="1" customFormat="1" x14ac:dyDescent="0.25">
      <c r="A1355" s="2"/>
      <c r="B1355" s="2"/>
      <c r="C1355" s="2"/>
      <c r="D1355" s="2"/>
      <c r="G1355" s="1" t="s">
        <v>3158</v>
      </c>
      <c r="H1355" s="1" t="s">
        <v>4526</v>
      </c>
      <c r="I1355" s="1" t="s">
        <v>4034</v>
      </c>
      <c r="K1355" s="18"/>
      <c r="AA1355" s="2"/>
      <c r="AB1355" s="3"/>
      <c r="AC1355" s="3"/>
      <c r="BA1355" s="1">
        <f t="shared" si="59"/>
        <v>0</v>
      </c>
    </row>
    <row r="1356" spans="1:54" s="1" customFormat="1" x14ac:dyDescent="0.25">
      <c r="A1356" s="6"/>
      <c r="B1356" s="2"/>
      <c r="C1356" s="2"/>
      <c r="D1356" s="2"/>
      <c r="E1356" s="2"/>
      <c r="G1356" s="1" t="s">
        <v>3158</v>
      </c>
      <c r="H1356" s="1" t="s">
        <v>1466</v>
      </c>
      <c r="I1356" s="1" t="s">
        <v>2161</v>
      </c>
      <c r="K1356" s="18"/>
      <c r="AA1356" s="2"/>
      <c r="AB1356" s="3"/>
      <c r="AC1356" s="3"/>
      <c r="AI1356" s="1" t="s">
        <v>3162</v>
      </c>
      <c r="BA1356" s="1">
        <f t="shared" si="59"/>
        <v>1</v>
      </c>
    </row>
    <row r="1357" spans="1:54" s="1" customFormat="1" x14ac:dyDescent="0.25">
      <c r="A1357" s="6"/>
      <c r="B1357" s="2"/>
      <c r="C1357" s="2"/>
      <c r="D1357" s="2"/>
      <c r="E1357" s="2"/>
      <c r="G1357" s="1" t="s">
        <v>481</v>
      </c>
      <c r="H1357" s="1" t="s">
        <v>1466</v>
      </c>
      <c r="I1357" s="1" t="s">
        <v>2728</v>
      </c>
      <c r="K1357" s="18"/>
      <c r="AA1357" s="2"/>
      <c r="AB1357" s="3"/>
      <c r="AC1357" s="3"/>
      <c r="AI1357" s="1" t="s">
        <v>3162</v>
      </c>
      <c r="BA1357" s="1">
        <f t="shared" si="59"/>
        <v>1</v>
      </c>
    </row>
    <row r="1358" spans="1:54" s="1" customFormat="1" x14ac:dyDescent="0.25">
      <c r="A1358" s="2"/>
      <c r="B1358" s="2"/>
      <c r="C1358" s="2"/>
      <c r="D1358" s="2"/>
      <c r="G1358" s="1" t="s">
        <v>3158</v>
      </c>
      <c r="H1358" s="1" t="s">
        <v>2506</v>
      </c>
      <c r="I1358" s="1" t="s">
        <v>788</v>
      </c>
      <c r="K1358" s="18" t="s">
        <v>1580</v>
      </c>
      <c r="N1358" s="1" t="s">
        <v>296</v>
      </c>
      <c r="P1358" s="1" t="s">
        <v>4213</v>
      </c>
      <c r="AA1358" s="2"/>
      <c r="AB1358" s="3"/>
      <c r="AC1358" s="3"/>
      <c r="AD1358" s="1" t="s">
        <v>2564</v>
      </c>
      <c r="BA1358" s="1">
        <f t="shared" si="59"/>
        <v>0</v>
      </c>
    </row>
    <row r="1359" spans="1:54" s="1" customFormat="1" x14ac:dyDescent="0.25">
      <c r="A1359" s="2"/>
      <c r="B1359" s="2"/>
      <c r="C1359" s="2"/>
      <c r="D1359" s="2"/>
      <c r="G1359" s="1" t="s">
        <v>3158</v>
      </c>
      <c r="H1359" s="1" t="s">
        <v>5054</v>
      </c>
      <c r="I1359" s="1" t="s">
        <v>5075</v>
      </c>
      <c r="K1359" s="18" t="s">
        <v>5055</v>
      </c>
      <c r="P1359" s="1" t="s">
        <v>4213</v>
      </c>
      <c r="AA1359" s="2"/>
      <c r="AB1359" s="3"/>
      <c r="AC1359" s="3"/>
      <c r="AD1359" s="1" t="s">
        <v>2564</v>
      </c>
      <c r="BA1359" s="1">
        <f t="shared" si="59"/>
        <v>0</v>
      </c>
    </row>
    <row r="1360" spans="1:54" s="1" customFormat="1" x14ac:dyDescent="0.25">
      <c r="A1360" s="2"/>
      <c r="B1360" s="2"/>
      <c r="C1360" s="2"/>
      <c r="D1360" s="2"/>
      <c r="G1360" s="1" t="s">
        <v>481</v>
      </c>
      <c r="H1360" s="1" t="s">
        <v>5054</v>
      </c>
      <c r="I1360" s="1" t="s">
        <v>3035</v>
      </c>
      <c r="J1360" s="1" t="s">
        <v>4921</v>
      </c>
      <c r="K1360" s="18" t="s">
        <v>5056</v>
      </c>
      <c r="L1360" s="1" t="s">
        <v>4922</v>
      </c>
      <c r="M1360" s="1" t="s">
        <v>488</v>
      </c>
      <c r="N1360" s="1" t="s">
        <v>296</v>
      </c>
      <c r="O1360" s="1">
        <v>85207</v>
      </c>
      <c r="P1360" s="1" t="s">
        <v>4213</v>
      </c>
      <c r="AA1360" s="2"/>
      <c r="AB1360" s="3" t="s">
        <v>3161</v>
      </c>
      <c r="AC1360" s="3"/>
      <c r="AD1360" s="1" t="s">
        <v>2564</v>
      </c>
      <c r="BA1360" s="1">
        <f t="shared" si="59"/>
        <v>0</v>
      </c>
    </row>
    <row r="1361" spans="1:53" s="1" customFormat="1" x14ac:dyDescent="0.25">
      <c r="A1361" s="2"/>
      <c r="B1361" s="2"/>
      <c r="C1361" s="2"/>
      <c r="D1361" s="2"/>
      <c r="G1361" s="1" t="s">
        <v>481</v>
      </c>
      <c r="H1361" s="1" t="s">
        <v>2518</v>
      </c>
      <c r="I1361" s="1" t="s">
        <v>4642</v>
      </c>
      <c r="K1361" s="18" t="s">
        <v>2519</v>
      </c>
      <c r="P1361" s="1" t="s">
        <v>4213</v>
      </c>
      <c r="AA1361" s="2"/>
      <c r="AB1361" s="3"/>
      <c r="AC1361" s="3"/>
      <c r="AD1361" s="1" t="s">
        <v>2564</v>
      </c>
      <c r="BA1361" s="1">
        <f t="shared" si="59"/>
        <v>0</v>
      </c>
    </row>
    <row r="1362" spans="1:53" s="1" customFormat="1" x14ac:dyDescent="0.25">
      <c r="A1362" s="6"/>
      <c r="B1362" s="2"/>
      <c r="C1362" s="2"/>
      <c r="D1362" s="2"/>
      <c r="G1362" s="1" t="s">
        <v>3158</v>
      </c>
      <c r="H1362" s="1" t="s">
        <v>3020</v>
      </c>
      <c r="I1362" s="1" t="s">
        <v>916</v>
      </c>
      <c r="J1362" s="1" t="s">
        <v>2520</v>
      </c>
      <c r="K1362" s="18" t="s">
        <v>2522</v>
      </c>
      <c r="L1362" s="1" t="s">
        <v>2521</v>
      </c>
      <c r="M1362" s="1" t="s">
        <v>924</v>
      </c>
      <c r="N1362" s="1" t="s">
        <v>296</v>
      </c>
      <c r="O1362" s="1">
        <v>85255</v>
      </c>
      <c r="P1362" s="1" t="s">
        <v>4213</v>
      </c>
      <c r="AA1362" s="2" t="s">
        <v>3021</v>
      </c>
      <c r="AB1362" s="3" t="s">
        <v>3161</v>
      </c>
      <c r="AC1362" s="3"/>
      <c r="AD1362" s="1" t="s">
        <v>2564</v>
      </c>
      <c r="BA1362" s="1">
        <f t="shared" si="59"/>
        <v>0</v>
      </c>
    </row>
    <row r="1363" spans="1:53" s="1" customFormat="1" x14ac:dyDescent="0.25">
      <c r="A1363" s="8"/>
      <c r="B1363" s="2"/>
      <c r="C1363" s="2"/>
      <c r="D1363" s="2"/>
      <c r="E1363" s="2"/>
      <c r="G1363" s="1" t="s">
        <v>481</v>
      </c>
      <c r="H1363" s="1" t="s">
        <v>215</v>
      </c>
      <c r="I1363" s="1" t="s">
        <v>216</v>
      </c>
      <c r="K1363" s="18"/>
      <c r="AA1363" s="2"/>
      <c r="AB1363" s="3"/>
      <c r="AC1363" s="3"/>
      <c r="AU1363" s="1" t="s">
        <v>3162</v>
      </c>
      <c r="BA1363" s="1">
        <f t="shared" si="59"/>
        <v>1</v>
      </c>
    </row>
    <row r="1364" spans="1:53" s="1" customFormat="1" x14ac:dyDescent="0.25">
      <c r="A1364" s="8"/>
      <c r="B1364" s="2"/>
      <c r="C1364" s="2"/>
      <c r="D1364" s="2"/>
      <c r="E1364" s="2"/>
      <c r="G1364" s="1" t="s">
        <v>481</v>
      </c>
      <c r="H1364" s="1" t="s">
        <v>215</v>
      </c>
      <c r="I1364" s="1" t="s">
        <v>4578</v>
      </c>
      <c r="K1364" s="18"/>
      <c r="AA1364" s="2"/>
      <c r="AB1364" s="3"/>
      <c r="AC1364" s="3"/>
      <c r="AU1364" s="1" t="s">
        <v>3162</v>
      </c>
      <c r="BA1364" s="1">
        <f t="shared" ref="BA1364:BA1427" si="60">COUNTA(AE1364:AZ1364)</f>
        <v>1</v>
      </c>
    </row>
    <row r="1365" spans="1:53" s="1" customFormat="1" x14ac:dyDescent="0.25">
      <c r="A1365" s="8"/>
      <c r="B1365" s="2"/>
      <c r="C1365" s="2"/>
      <c r="D1365" s="2"/>
      <c r="E1365" s="2"/>
      <c r="H1365" s="1" t="s">
        <v>225</v>
      </c>
      <c r="I1365" s="1" t="s">
        <v>3799</v>
      </c>
      <c r="K1365" s="18"/>
      <c r="AA1365" s="2"/>
      <c r="AB1365" s="3"/>
      <c r="AC1365" s="3"/>
      <c r="AV1365" s="1" t="s">
        <v>3162</v>
      </c>
      <c r="BA1365" s="1">
        <f t="shared" si="60"/>
        <v>1</v>
      </c>
    </row>
    <row r="1366" spans="1:53" s="1" customFormat="1" x14ac:dyDescent="0.25">
      <c r="A1366" s="8"/>
      <c r="B1366" s="2"/>
      <c r="C1366" s="2"/>
      <c r="D1366" s="2"/>
      <c r="E1366" s="2"/>
      <c r="G1366" s="1" t="s">
        <v>3158</v>
      </c>
      <c r="H1366" s="1" t="s">
        <v>2784</v>
      </c>
      <c r="I1366" s="1" t="s">
        <v>2785</v>
      </c>
      <c r="K1366" s="18"/>
      <c r="AA1366" s="2"/>
      <c r="AB1366" s="3"/>
      <c r="AC1366" s="3"/>
      <c r="AN1366" s="1" t="s">
        <v>3162</v>
      </c>
      <c r="BA1366" s="1">
        <f t="shared" si="60"/>
        <v>1</v>
      </c>
    </row>
    <row r="1367" spans="1:53" s="1" customFormat="1" x14ac:dyDescent="0.25">
      <c r="B1367" s="2"/>
      <c r="C1367" s="2"/>
      <c r="D1367" s="2"/>
      <c r="G1367" s="1" t="s">
        <v>3158</v>
      </c>
      <c r="H1367" s="1" t="s">
        <v>4946</v>
      </c>
      <c r="I1367" s="1" t="s">
        <v>2523</v>
      </c>
      <c r="K1367" s="18"/>
      <c r="AA1367" s="1" t="s">
        <v>2524</v>
      </c>
      <c r="AB1367" s="3" t="s">
        <v>3161</v>
      </c>
      <c r="AC1367" s="3"/>
      <c r="AL1367" s="1" t="s">
        <v>3162</v>
      </c>
      <c r="AZ1367" s="1" t="s">
        <v>3162</v>
      </c>
      <c r="BA1367" s="1">
        <f t="shared" si="60"/>
        <v>2</v>
      </c>
    </row>
    <row r="1368" spans="1:53" s="1" customFormat="1" x14ac:dyDescent="0.25">
      <c r="B1368" s="2"/>
      <c r="C1368" s="2"/>
      <c r="D1368" s="2"/>
      <c r="G1368" s="1" t="s">
        <v>3158</v>
      </c>
      <c r="H1368" s="1" t="s">
        <v>2525</v>
      </c>
      <c r="I1368" s="1" t="s">
        <v>2526</v>
      </c>
      <c r="J1368" s="1" t="s">
        <v>486</v>
      </c>
      <c r="K1368" s="18" t="s">
        <v>3834</v>
      </c>
      <c r="L1368" s="1" t="s">
        <v>3833</v>
      </c>
      <c r="M1368" s="1" t="s">
        <v>488</v>
      </c>
      <c r="N1368" s="1" t="s">
        <v>296</v>
      </c>
      <c r="O1368" s="1">
        <v>85209</v>
      </c>
      <c r="P1368" s="1" t="s">
        <v>4213</v>
      </c>
      <c r="AA1368" s="2"/>
      <c r="AB1368" s="3"/>
      <c r="AC1368" s="3"/>
      <c r="AD1368" s="1" t="s">
        <v>2564</v>
      </c>
      <c r="BA1368" s="1">
        <f t="shared" si="60"/>
        <v>0</v>
      </c>
    </row>
    <row r="1369" spans="1:53" s="1" customFormat="1" x14ac:dyDescent="0.25">
      <c r="B1369" s="2"/>
      <c r="C1369" s="2"/>
      <c r="D1369" s="2"/>
      <c r="G1369" s="1" t="s">
        <v>3158</v>
      </c>
      <c r="H1369" s="1" t="s">
        <v>3835</v>
      </c>
      <c r="I1369" s="1" t="s">
        <v>879</v>
      </c>
      <c r="J1369" s="1" t="s">
        <v>3836</v>
      </c>
      <c r="K1369" s="18" t="s">
        <v>3837</v>
      </c>
      <c r="M1369" s="1" t="s">
        <v>924</v>
      </c>
      <c r="N1369" s="1" t="s">
        <v>296</v>
      </c>
      <c r="P1369" s="1" t="s">
        <v>4213</v>
      </c>
      <c r="AA1369" s="2"/>
      <c r="AB1369" s="3" t="s">
        <v>3161</v>
      </c>
      <c r="AC1369" s="3"/>
      <c r="AD1369" s="1" t="s">
        <v>2564</v>
      </c>
      <c r="BA1369" s="1">
        <f t="shared" si="60"/>
        <v>0</v>
      </c>
    </row>
    <row r="1370" spans="1:53" s="1" customFormat="1" x14ac:dyDescent="0.25">
      <c r="B1370" s="2"/>
      <c r="C1370" s="2"/>
      <c r="D1370" s="2"/>
      <c r="G1370" s="1" t="s">
        <v>481</v>
      </c>
      <c r="H1370" s="1" t="s">
        <v>3838</v>
      </c>
      <c r="I1370" s="1" t="s">
        <v>3257</v>
      </c>
      <c r="J1370" s="1" t="s">
        <v>3839</v>
      </c>
      <c r="K1370" s="18"/>
      <c r="L1370" s="1" t="s">
        <v>3840</v>
      </c>
      <c r="M1370" s="1" t="s">
        <v>488</v>
      </c>
      <c r="N1370" s="1" t="s">
        <v>296</v>
      </c>
      <c r="O1370" s="1">
        <v>85269</v>
      </c>
      <c r="W1370" s="1" t="s">
        <v>297</v>
      </c>
      <c r="Y1370" s="1" t="s">
        <v>3196</v>
      </c>
      <c r="Z1370" s="1" t="s">
        <v>3189</v>
      </c>
      <c r="AA1370" s="2"/>
      <c r="AB1370" s="3"/>
      <c r="AC1370" s="3"/>
      <c r="BA1370" s="1">
        <f t="shared" si="60"/>
        <v>0</v>
      </c>
    </row>
    <row r="1371" spans="1:53" s="1" customFormat="1" x14ac:dyDescent="0.25">
      <c r="B1371" s="2"/>
      <c r="C1371" s="2"/>
      <c r="D1371" s="2"/>
      <c r="H1371" s="1" t="s">
        <v>229</v>
      </c>
      <c r="I1371" s="1" t="s">
        <v>230</v>
      </c>
      <c r="K1371" s="18"/>
      <c r="AA1371" s="1" t="s">
        <v>228</v>
      </c>
      <c r="AB1371" s="3"/>
      <c r="AC1371" s="3"/>
      <c r="AV1371" s="1" t="s">
        <v>3162</v>
      </c>
      <c r="AW1371" s="1" t="s">
        <v>3162</v>
      </c>
      <c r="BA1371" s="1">
        <f t="shared" si="60"/>
        <v>2</v>
      </c>
    </row>
    <row r="1372" spans="1:53" s="1" customFormat="1" x14ac:dyDescent="0.25">
      <c r="B1372" s="2"/>
      <c r="C1372" s="2"/>
      <c r="D1372" s="2"/>
      <c r="F1372" s="1" t="s">
        <v>3162</v>
      </c>
      <c r="G1372" s="1" t="s">
        <v>3158</v>
      </c>
      <c r="H1372" s="1" t="s">
        <v>605</v>
      </c>
      <c r="I1372" s="1" t="s">
        <v>3939</v>
      </c>
      <c r="J1372" s="1" t="s">
        <v>3841</v>
      </c>
      <c r="K1372" s="18" t="s">
        <v>935</v>
      </c>
      <c r="L1372" s="1" t="s">
        <v>3842</v>
      </c>
      <c r="M1372" s="1" t="s">
        <v>924</v>
      </c>
      <c r="N1372" s="1" t="s">
        <v>296</v>
      </c>
      <c r="O1372" s="1">
        <v>85257</v>
      </c>
      <c r="P1372" s="1" t="s">
        <v>4213</v>
      </c>
      <c r="Y1372" s="1" t="s">
        <v>3175</v>
      </c>
      <c r="Z1372" s="1" t="s">
        <v>3161</v>
      </c>
      <c r="AA1372" s="2" t="s">
        <v>602</v>
      </c>
      <c r="AB1372" s="3" t="s">
        <v>3161</v>
      </c>
      <c r="AC1372" s="3"/>
      <c r="AD1372" s="1" t="s">
        <v>2564</v>
      </c>
      <c r="BA1372" s="1">
        <f t="shared" si="60"/>
        <v>0</v>
      </c>
    </row>
    <row r="1373" spans="1:53" s="1" customFormat="1" x14ac:dyDescent="0.25">
      <c r="B1373" s="2"/>
      <c r="C1373" s="2"/>
      <c r="D1373" s="2"/>
      <c r="F1373" s="1" t="s">
        <v>3161</v>
      </c>
      <c r="G1373" s="1" t="s">
        <v>3158</v>
      </c>
      <c r="H1373" s="1" t="s">
        <v>936</v>
      </c>
      <c r="I1373" s="1" t="s">
        <v>2124</v>
      </c>
      <c r="K1373" s="18" t="s">
        <v>937</v>
      </c>
      <c r="M1373" s="1" t="s">
        <v>924</v>
      </c>
      <c r="N1373" s="1" t="s">
        <v>296</v>
      </c>
      <c r="P1373" s="1" t="s">
        <v>4712</v>
      </c>
      <c r="AA1373" s="2"/>
      <c r="AB1373" s="3"/>
      <c r="AC1373" s="3"/>
      <c r="AD1373" s="1" t="s">
        <v>2568</v>
      </c>
      <c r="BA1373" s="1">
        <f t="shared" si="60"/>
        <v>0</v>
      </c>
    </row>
    <row r="1374" spans="1:53" s="1" customFormat="1" x14ac:dyDescent="0.25">
      <c r="B1374" s="2"/>
      <c r="C1374" s="2"/>
      <c r="D1374" s="2"/>
      <c r="F1374" s="1" t="s">
        <v>3161</v>
      </c>
      <c r="G1374" s="1" t="s">
        <v>481</v>
      </c>
      <c r="H1374" s="1" t="s">
        <v>936</v>
      </c>
      <c r="I1374" s="1" t="s">
        <v>116</v>
      </c>
      <c r="K1374" s="18" t="s">
        <v>937</v>
      </c>
      <c r="M1374" s="1" t="s">
        <v>924</v>
      </c>
      <c r="N1374" s="1" t="s">
        <v>296</v>
      </c>
      <c r="P1374" s="1" t="s">
        <v>4213</v>
      </c>
      <c r="AA1374" s="2"/>
      <c r="AB1374" s="3"/>
      <c r="AC1374" s="3"/>
      <c r="AD1374" s="1" t="s">
        <v>2564</v>
      </c>
      <c r="BA1374" s="1">
        <f t="shared" si="60"/>
        <v>0</v>
      </c>
    </row>
    <row r="1375" spans="1:53" s="1" customFormat="1" x14ac:dyDescent="0.25">
      <c r="B1375" s="2"/>
      <c r="C1375" s="2"/>
      <c r="D1375" s="2"/>
      <c r="E1375" s="2"/>
      <c r="F1375" s="1" t="s">
        <v>3162</v>
      </c>
      <c r="G1375" s="1" t="s">
        <v>3158</v>
      </c>
      <c r="H1375" s="1" t="s">
        <v>1660</v>
      </c>
      <c r="I1375" s="1" t="s">
        <v>1665</v>
      </c>
      <c r="J1375" s="1" t="s">
        <v>1661</v>
      </c>
      <c r="K1375" s="18" t="s">
        <v>1662</v>
      </c>
      <c r="L1375" s="1" t="s">
        <v>4752</v>
      </c>
      <c r="M1375" s="1" t="s">
        <v>3182</v>
      </c>
      <c r="N1375" s="1" t="s">
        <v>296</v>
      </c>
      <c r="O1375" s="1">
        <v>85296</v>
      </c>
      <c r="P1375" s="1" t="s">
        <v>4213</v>
      </c>
      <c r="R1375" s="1">
        <v>1</v>
      </c>
      <c r="S1375" s="1" t="s">
        <v>2936</v>
      </c>
      <c r="AA1375" s="2"/>
      <c r="AB1375" s="3"/>
      <c r="AC1375" s="3"/>
      <c r="AD1375" s="1" t="s">
        <v>2564</v>
      </c>
      <c r="BA1375" s="1">
        <f t="shared" si="60"/>
        <v>0</v>
      </c>
    </row>
    <row r="1376" spans="1:53" s="1" customFormat="1" x14ac:dyDescent="0.25">
      <c r="B1376" s="2"/>
      <c r="C1376" s="2"/>
      <c r="D1376" s="2"/>
      <c r="G1376" s="1" t="s">
        <v>481</v>
      </c>
      <c r="H1376" s="1" t="s">
        <v>938</v>
      </c>
      <c r="I1376" s="1" t="s">
        <v>939</v>
      </c>
      <c r="J1376" s="1" t="s">
        <v>940</v>
      </c>
      <c r="K1376" s="18" t="s">
        <v>942</v>
      </c>
      <c r="L1376" s="1" t="s">
        <v>941</v>
      </c>
      <c r="M1376" s="1" t="s">
        <v>5031</v>
      </c>
      <c r="N1376" s="1" t="s">
        <v>296</v>
      </c>
      <c r="O1376" s="1">
        <v>85220</v>
      </c>
      <c r="P1376" s="1" t="s">
        <v>4213</v>
      </c>
      <c r="AA1376" s="2"/>
      <c r="AB1376" s="3"/>
      <c r="AC1376" s="3"/>
      <c r="AD1376" s="1" t="s">
        <v>2564</v>
      </c>
      <c r="BA1376" s="1">
        <f t="shared" si="60"/>
        <v>0</v>
      </c>
    </row>
    <row r="1377" spans="1:57" s="1" customFormat="1" ht="15.6" x14ac:dyDescent="0.3">
      <c r="A1377" s="14">
        <v>45317</v>
      </c>
      <c r="B1377" s="2"/>
      <c r="C1377" s="2"/>
      <c r="D1377" s="2"/>
      <c r="G1377" s="1" t="s">
        <v>3158</v>
      </c>
      <c r="H1377" s="1" t="s">
        <v>943</v>
      </c>
      <c r="I1377" s="1" t="s">
        <v>944</v>
      </c>
      <c r="J1377" s="55" t="s">
        <v>5814</v>
      </c>
      <c r="K1377" s="4" t="s">
        <v>5815</v>
      </c>
      <c r="L1377" s="1" t="s">
        <v>946</v>
      </c>
      <c r="M1377" s="1" t="s">
        <v>488</v>
      </c>
      <c r="N1377" s="1" t="s">
        <v>296</v>
      </c>
      <c r="O1377" s="1">
        <v>85209</v>
      </c>
      <c r="P1377" s="1" t="s">
        <v>4213</v>
      </c>
      <c r="AA1377" s="56" t="s">
        <v>5816</v>
      </c>
      <c r="AB1377" s="3"/>
      <c r="AC1377" s="3"/>
      <c r="AD1377" s="1" t="s">
        <v>2388</v>
      </c>
      <c r="BA1377" s="1">
        <f t="shared" si="60"/>
        <v>0</v>
      </c>
    </row>
    <row r="1378" spans="1:57" s="1" customFormat="1" ht="15.6" x14ac:dyDescent="0.3">
      <c r="A1378" s="14">
        <v>45317</v>
      </c>
      <c r="B1378" s="2"/>
      <c r="C1378" s="2"/>
      <c r="D1378" s="2"/>
      <c r="F1378" s="1" t="s">
        <v>481</v>
      </c>
      <c r="G1378" s="1" t="s">
        <v>3158</v>
      </c>
      <c r="H1378" s="56" t="s">
        <v>5816</v>
      </c>
      <c r="I1378" s="1" t="s">
        <v>2152</v>
      </c>
      <c r="J1378" s="55" t="s">
        <v>5814</v>
      </c>
      <c r="K1378" s="4" t="s">
        <v>5817</v>
      </c>
      <c r="L1378" s="1" t="s">
        <v>946</v>
      </c>
      <c r="M1378" s="1" t="s">
        <v>488</v>
      </c>
      <c r="N1378" s="1" t="s">
        <v>296</v>
      </c>
      <c r="O1378" s="1">
        <v>85209</v>
      </c>
      <c r="P1378" s="1" t="s">
        <v>4213</v>
      </c>
      <c r="AA1378" s="1" t="s">
        <v>943</v>
      </c>
      <c r="AB1378" s="3"/>
      <c r="AC1378" s="3"/>
      <c r="AD1378" s="1" t="s">
        <v>2388</v>
      </c>
      <c r="BA1378" s="1">
        <f t="shared" si="60"/>
        <v>0</v>
      </c>
    </row>
    <row r="1379" spans="1:57" s="1" customFormat="1" x14ac:dyDescent="0.25">
      <c r="B1379" s="2"/>
      <c r="C1379" s="2"/>
      <c r="D1379" s="2"/>
      <c r="F1379" s="1" t="s">
        <v>3161</v>
      </c>
      <c r="G1379" s="1" t="s">
        <v>3158</v>
      </c>
      <c r="H1379" s="1" t="s">
        <v>948</v>
      </c>
      <c r="I1379" s="1" t="s">
        <v>3799</v>
      </c>
      <c r="J1379" s="1" t="s">
        <v>949</v>
      </c>
      <c r="K1379" s="18" t="s">
        <v>519</v>
      </c>
      <c r="L1379" s="1" t="s">
        <v>950</v>
      </c>
      <c r="M1379" s="1" t="s">
        <v>488</v>
      </c>
      <c r="N1379" s="1" t="s">
        <v>296</v>
      </c>
      <c r="O1379" s="1">
        <v>85208</v>
      </c>
      <c r="P1379" s="1" t="s">
        <v>4213</v>
      </c>
      <c r="Y1379" s="1" t="s">
        <v>3196</v>
      </c>
      <c r="Z1379" s="1" t="s">
        <v>3161</v>
      </c>
      <c r="AA1379" s="2" t="s">
        <v>520</v>
      </c>
      <c r="AB1379" s="3" t="s">
        <v>3161</v>
      </c>
      <c r="AC1379" s="3"/>
      <c r="AD1379" s="1" t="s">
        <v>2388</v>
      </c>
      <c r="AN1379" s="1" t="s">
        <v>3162</v>
      </c>
      <c r="AU1379" s="1" t="s">
        <v>3162</v>
      </c>
      <c r="BA1379" s="1">
        <f t="shared" si="60"/>
        <v>2</v>
      </c>
    </row>
    <row r="1380" spans="1:57" s="1" customFormat="1" x14ac:dyDescent="0.25">
      <c r="B1380" s="2"/>
      <c r="C1380" s="2"/>
      <c r="D1380" s="2"/>
      <c r="F1380" s="1" t="s">
        <v>3161</v>
      </c>
      <c r="G1380" s="1" t="s">
        <v>481</v>
      </c>
      <c r="H1380" s="1" t="s">
        <v>998</v>
      </c>
      <c r="I1380" s="1" t="s">
        <v>951</v>
      </c>
      <c r="J1380" s="1" t="s">
        <v>727</v>
      </c>
      <c r="K1380" s="18" t="s">
        <v>999</v>
      </c>
      <c r="L1380" s="1" t="s">
        <v>1929</v>
      </c>
      <c r="M1380" s="1" t="s">
        <v>488</v>
      </c>
      <c r="N1380" s="1" t="s">
        <v>296</v>
      </c>
      <c r="O1380" s="1">
        <v>85209</v>
      </c>
      <c r="P1380" s="1" t="s">
        <v>4213</v>
      </c>
      <c r="Y1380" s="1" t="s">
        <v>3196</v>
      </c>
      <c r="Z1380" s="1" t="s">
        <v>3161</v>
      </c>
      <c r="AA1380" s="2" t="s">
        <v>3106</v>
      </c>
      <c r="AB1380" s="3"/>
      <c r="AC1380" s="3"/>
      <c r="AD1380" s="1" t="s">
        <v>2388</v>
      </c>
      <c r="AI1380" s="1" t="s">
        <v>3162</v>
      </c>
      <c r="AJ1380" s="1" t="s">
        <v>3162</v>
      </c>
      <c r="AN1380" s="1" t="s">
        <v>3162</v>
      </c>
      <c r="AO1380" s="1" t="s">
        <v>3162</v>
      </c>
      <c r="AP1380" s="1" t="s">
        <v>3162</v>
      </c>
      <c r="AQ1380" s="1" t="s">
        <v>3162</v>
      </c>
      <c r="AR1380" s="1" t="s">
        <v>3158</v>
      </c>
      <c r="AS1380" s="1" t="s">
        <v>3162</v>
      </c>
      <c r="AU1380" s="1" t="s">
        <v>3162</v>
      </c>
      <c r="AV1380" s="1" t="s">
        <v>3162</v>
      </c>
      <c r="AW1380" s="1" t="s">
        <v>3162</v>
      </c>
      <c r="AX1380" s="1" t="s">
        <v>3162</v>
      </c>
      <c r="AY1380" s="1" t="s">
        <v>3162</v>
      </c>
      <c r="AZ1380" s="1" t="s">
        <v>3162</v>
      </c>
      <c r="BA1380" s="1">
        <f t="shared" si="60"/>
        <v>14</v>
      </c>
    </row>
    <row r="1381" spans="1:57" s="1" customFormat="1" x14ac:dyDescent="0.25">
      <c r="B1381" s="2"/>
      <c r="C1381" s="2"/>
      <c r="D1381" s="2"/>
      <c r="G1381" s="1" t="s">
        <v>3158</v>
      </c>
      <c r="H1381" s="1" t="s">
        <v>521</v>
      </c>
      <c r="I1381" s="1" t="s">
        <v>522</v>
      </c>
      <c r="J1381" s="1" t="s">
        <v>523</v>
      </c>
      <c r="K1381" s="18" t="s">
        <v>4939</v>
      </c>
      <c r="L1381" s="1" t="s">
        <v>524</v>
      </c>
      <c r="M1381" s="1" t="s">
        <v>650</v>
      </c>
      <c r="N1381" s="1" t="s">
        <v>296</v>
      </c>
      <c r="O1381" s="1">
        <v>85225</v>
      </c>
      <c r="AA1381" s="2"/>
      <c r="AB1381" s="3"/>
      <c r="AC1381" s="3"/>
      <c r="BA1381" s="1">
        <f t="shared" si="60"/>
        <v>0</v>
      </c>
    </row>
    <row r="1382" spans="1:57" s="1" customFormat="1" x14ac:dyDescent="0.25">
      <c r="A1382" s="8"/>
      <c r="B1382" s="2"/>
      <c r="C1382" s="2"/>
      <c r="D1382" s="2"/>
      <c r="G1382" s="1" t="s">
        <v>3158</v>
      </c>
      <c r="H1382" s="1" t="s">
        <v>3271</v>
      </c>
      <c r="I1382" s="1" t="s">
        <v>3270</v>
      </c>
      <c r="K1382" s="18"/>
      <c r="AA1382" s="2"/>
      <c r="AB1382" s="3"/>
      <c r="AC1382" s="3"/>
      <c r="AE1382" s="1" t="s">
        <v>3162</v>
      </c>
      <c r="BA1382" s="1">
        <f t="shared" si="60"/>
        <v>1</v>
      </c>
    </row>
    <row r="1383" spans="1:57" s="1" customFormat="1" x14ac:dyDescent="0.25">
      <c r="B1383" s="2"/>
      <c r="C1383" s="2"/>
      <c r="D1383" s="2"/>
      <c r="F1383" s="1" t="s">
        <v>3161</v>
      </c>
      <c r="G1383" s="1" t="s">
        <v>481</v>
      </c>
      <c r="H1383" s="1" t="s">
        <v>5057</v>
      </c>
      <c r="I1383" s="1" t="s">
        <v>5058</v>
      </c>
      <c r="J1383" s="1" t="s">
        <v>5059</v>
      </c>
      <c r="K1383" s="18"/>
      <c r="L1383" s="1" t="s">
        <v>5060</v>
      </c>
      <c r="M1383" s="1" t="s">
        <v>488</v>
      </c>
      <c r="N1383" s="1" t="s">
        <v>296</v>
      </c>
      <c r="O1383" s="1">
        <v>85205</v>
      </c>
      <c r="AA1383" s="2"/>
      <c r="AB1383" s="3" t="s">
        <v>3161</v>
      </c>
      <c r="AC1383" s="3"/>
      <c r="BA1383" s="1">
        <f t="shared" si="60"/>
        <v>0</v>
      </c>
    </row>
    <row r="1384" spans="1:57" s="1" customFormat="1" x14ac:dyDescent="0.25">
      <c r="B1384" s="2"/>
      <c r="C1384" s="2"/>
      <c r="D1384" s="2"/>
      <c r="G1384" s="1" t="s">
        <v>481</v>
      </c>
      <c r="H1384" s="1" t="s">
        <v>208</v>
      </c>
      <c r="I1384" s="1" t="s">
        <v>209</v>
      </c>
      <c r="K1384" s="18"/>
      <c r="AA1384" s="2"/>
      <c r="AB1384" s="3"/>
      <c r="AC1384" s="3"/>
      <c r="AU1384" s="1" t="s">
        <v>3162</v>
      </c>
      <c r="BA1384" s="1">
        <f t="shared" si="60"/>
        <v>1</v>
      </c>
    </row>
    <row r="1385" spans="1:57" s="1" customFormat="1" x14ac:dyDescent="0.25">
      <c r="B1385" s="2"/>
      <c r="C1385" s="2"/>
      <c r="D1385" s="2"/>
      <c r="G1385" s="1" t="s">
        <v>3158</v>
      </c>
      <c r="H1385" s="1" t="s">
        <v>208</v>
      </c>
      <c r="I1385" s="1" t="s">
        <v>4333</v>
      </c>
      <c r="K1385" s="18"/>
      <c r="AA1385" s="2"/>
      <c r="AB1385" s="3"/>
      <c r="AC1385" s="3"/>
      <c r="AU1385" s="1" t="s">
        <v>3162</v>
      </c>
      <c r="BA1385" s="1">
        <f t="shared" si="60"/>
        <v>1</v>
      </c>
    </row>
    <row r="1386" spans="1:57" s="1" customFormat="1" x14ac:dyDescent="0.25">
      <c r="B1386" s="2"/>
      <c r="C1386" s="2"/>
      <c r="D1386" s="2"/>
      <c r="G1386" s="1" t="s">
        <v>3158</v>
      </c>
      <c r="H1386" s="1" t="s">
        <v>1930</v>
      </c>
      <c r="I1386" s="1" t="s">
        <v>3159</v>
      </c>
      <c r="K1386" s="18"/>
      <c r="AA1386" s="2"/>
      <c r="AB1386" s="3"/>
      <c r="AC1386" s="3"/>
      <c r="AK1386" s="1" t="s">
        <v>3162</v>
      </c>
      <c r="AZ1386" s="1" t="s">
        <v>3162</v>
      </c>
      <c r="BA1386" s="1">
        <f t="shared" si="60"/>
        <v>2</v>
      </c>
    </row>
    <row r="1387" spans="1:57" s="1" customFormat="1" x14ac:dyDescent="0.25">
      <c r="B1387" s="2"/>
      <c r="C1387" s="2"/>
      <c r="D1387" s="2"/>
      <c r="F1387" s="1" t="s">
        <v>3161</v>
      </c>
      <c r="G1387" s="1" t="s">
        <v>481</v>
      </c>
      <c r="H1387" s="1" t="s">
        <v>1930</v>
      </c>
      <c r="I1387" s="1" t="s">
        <v>1931</v>
      </c>
      <c r="J1387" s="1" t="s">
        <v>1933</v>
      </c>
      <c r="K1387" s="18" t="s">
        <v>1932</v>
      </c>
      <c r="L1387" s="1" t="s">
        <v>1934</v>
      </c>
      <c r="M1387" s="1" t="s">
        <v>1935</v>
      </c>
      <c r="N1387" s="1" t="s">
        <v>1936</v>
      </c>
      <c r="O1387" s="1">
        <v>56537</v>
      </c>
      <c r="P1387" s="1" t="s">
        <v>4213</v>
      </c>
      <c r="AA1387" s="2" t="s">
        <v>4625</v>
      </c>
      <c r="AB1387" s="3" t="s">
        <v>3161</v>
      </c>
      <c r="AC1387" s="3"/>
      <c r="AD1387" s="1" t="s">
        <v>2388</v>
      </c>
      <c r="AK1387" s="1" t="s">
        <v>3162</v>
      </c>
      <c r="AZ1387" s="1" t="s">
        <v>3162</v>
      </c>
      <c r="BA1387" s="1">
        <f t="shared" si="60"/>
        <v>2</v>
      </c>
      <c r="BD1387" s="1" t="s">
        <v>4712</v>
      </c>
      <c r="BE1387" s="1" t="s">
        <v>4712</v>
      </c>
    </row>
    <row r="1388" spans="1:57" s="1" customFormat="1" x14ac:dyDescent="0.25">
      <c r="B1388" s="2"/>
      <c r="C1388" s="2"/>
      <c r="D1388" s="2"/>
      <c r="G1388" s="1" t="s">
        <v>481</v>
      </c>
      <c r="H1388" s="1" t="s">
        <v>3879</v>
      </c>
      <c r="I1388" s="1" t="s">
        <v>4714</v>
      </c>
      <c r="J1388" s="1" t="s">
        <v>3877</v>
      </c>
      <c r="K1388" s="18"/>
      <c r="Y1388" s="1" t="s">
        <v>3175</v>
      </c>
      <c r="Z1388" s="1" t="s">
        <v>4828</v>
      </c>
      <c r="AA1388" s="2" t="s">
        <v>3875</v>
      </c>
      <c r="AB1388" s="3" t="s">
        <v>3161</v>
      </c>
      <c r="AC1388" s="3"/>
      <c r="BA1388" s="1">
        <f t="shared" si="60"/>
        <v>0</v>
      </c>
    </row>
    <row r="1389" spans="1:57" s="1" customFormat="1" x14ac:dyDescent="0.25">
      <c r="B1389" s="2"/>
      <c r="C1389" s="2"/>
      <c r="D1389" s="2"/>
      <c r="G1389" s="1" t="s">
        <v>283</v>
      </c>
      <c r="H1389" s="1" t="s">
        <v>5070</v>
      </c>
      <c r="I1389" s="1" t="s">
        <v>4593</v>
      </c>
      <c r="J1389" s="1" t="s">
        <v>5071</v>
      </c>
      <c r="K1389" s="18" t="s">
        <v>4619</v>
      </c>
      <c r="L1389" s="1" t="s">
        <v>3671</v>
      </c>
      <c r="M1389" s="1" t="s">
        <v>488</v>
      </c>
      <c r="N1389" s="1" t="s">
        <v>296</v>
      </c>
      <c r="O1389" s="1">
        <v>85205</v>
      </c>
      <c r="P1389" s="1" t="s">
        <v>4213</v>
      </c>
      <c r="AA1389" s="2"/>
      <c r="AB1389" s="3"/>
      <c r="AC1389" s="3"/>
      <c r="BA1389" s="1">
        <f t="shared" si="60"/>
        <v>0</v>
      </c>
    </row>
    <row r="1390" spans="1:57" s="1" customFormat="1" x14ac:dyDescent="0.25">
      <c r="B1390" s="2"/>
      <c r="C1390" s="2"/>
      <c r="D1390" s="2"/>
      <c r="G1390" s="1" t="s">
        <v>3158</v>
      </c>
      <c r="H1390" s="1" t="s">
        <v>1389</v>
      </c>
      <c r="I1390" s="1" t="s">
        <v>3471</v>
      </c>
      <c r="K1390" s="18"/>
      <c r="AA1390" s="2"/>
      <c r="AB1390" s="3"/>
      <c r="AC1390" s="3"/>
      <c r="AT1390" s="1" t="s">
        <v>3162</v>
      </c>
      <c r="AU1390" s="1" t="s">
        <v>3162</v>
      </c>
      <c r="BA1390" s="1">
        <f t="shared" si="60"/>
        <v>2</v>
      </c>
    </row>
    <row r="1391" spans="1:57" s="1" customFormat="1" x14ac:dyDescent="0.25">
      <c r="B1391" s="2"/>
      <c r="C1391" s="2"/>
      <c r="D1391" s="2"/>
      <c r="G1391" s="1" t="s">
        <v>3158</v>
      </c>
      <c r="H1391" s="1" t="s">
        <v>4829</v>
      </c>
      <c r="I1391" s="1" t="s">
        <v>4341</v>
      </c>
      <c r="J1391" s="1" t="s">
        <v>4830</v>
      </c>
      <c r="K1391" s="18" t="s">
        <v>4832</v>
      </c>
      <c r="L1391" s="1" t="s">
        <v>4831</v>
      </c>
      <c r="M1391" s="1" t="s">
        <v>488</v>
      </c>
      <c r="N1391" s="1" t="s">
        <v>296</v>
      </c>
      <c r="O1391" s="1">
        <v>85209</v>
      </c>
      <c r="P1391" s="1" t="s">
        <v>4213</v>
      </c>
      <c r="AA1391" s="2"/>
      <c r="AB1391" s="3"/>
      <c r="AC1391" s="3"/>
      <c r="AD1391" s="1" t="s">
        <v>2388</v>
      </c>
      <c r="BA1391" s="1">
        <f t="shared" si="60"/>
        <v>0</v>
      </c>
    </row>
    <row r="1392" spans="1:57" s="1" customFormat="1" x14ac:dyDescent="0.25">
      <c r="B1392" s="2"/>
      <c r="C1392" s="2"/>
      <c r="D1392" s="2"/>
      <c r="G1392" s="1" t="s">
        <v>3158</v>
      </c>
      <c r="H1392" s="1" t="s">
        <v>211</v>
      </c>
      <c r="I1392" s="1" t="s">
        <v>565</v>
      </c>
      <c r="K1392" s="18"/>
      <c r="AA1392" s="2"/>
      <c r="AB1392" s="3"/>
      <c r="AC1392" s="3"/>
      <c r="AT1392" s="1" t="s">
        <v>3162</v>
      </c>
      <c r="AU1392" s="1" t="s">
        <v>3162</v>
      </c>
      <c r="AV1392" s="1" t="s">
        <v>3162</v>
      </c>
      <c r="BA1392" s="1">
        <f t="shared" si="60"/>
        <v>3</v>
      </c>
    </row>
    <row r="1393" spans="1:53" s="1" customFormat="1" x14ac:dyDescent="0.25">
      <c r="B1393" s="2"/>
      <c r="C1393" s="2"/>
      <c r="D1393" s="2"/>
      <c r="G1393" s="1" t="s">
        <v>481</v>
      </c>
      <c r="H1393" s="1" t="s">
        <v>4528</v>
      </c>
      <c r="I1393" s="1" t="s">
        <v>4537</v>
      </c>
      <c r="K1393" s="18"/>
      <c r="AA1393" s="1" t="s">
        <v>3313</v>
      </c>
      <c r="AB1393" s="3"/>
      <c r="AC1393" s="3"/>
      <c r="BA1393" s="1">
        <f t="shared" si="60"/>
        <v>0</v>
      </c>
    </row>
    <row r="1394" spans="1:53" s="1" customFormat="1" x14ac:dyDescent="0.25">
      <c r="A1394" s="6"/>
      <c r="B1394" s="2"/>
      <c r="C1394" s="2"/>
      <c r="D1394" s="2"/>
      <c r="F1394" s="1" t="s">
        <v>3161</v>
      </c>
      <c r="G1394" s="1" t="s">
        <v>481</v>
      </c>
      <c r="H1394" s="1" t="s">
        <v>4656</v>
      </c>
      <c r="I1394" s="1" t="s">
        <v>4833</v>
      </c>
      <c r="J1394" s="1" t="s">
        <v>4834</v>
      </c>
      <c r="K1394" s="18" t="s">
        <v>607</v>
      </c>
      <c r="L1394" s="1" t="s">
        <v>3581</v>
      </c>
      <c r="M1394" s="1" t="s">
        <v>4836</v>
      </c>
      <c r="N1394" s="1" t="s">
        <v>4435</v>
      </c>
      <c r="O1394" s="1">
        <v>57104</v>
      </c>
      <c r="P1394" s="1" t="s">
        <v>4213</v>
      </c>
      <c r="Y1394" s="1" t="s">
        <v>3175</v>
      </c>
      <c r="Z1394" s="1" t="s">
        <v>3161</v>
      </c>
      <c r="AA1394" s="2" t="s">
        <v>1232</v>
      </c>
      <c r="AB1394" s="3" t="s">
        <v>3161</v>
      </c>
      <c r="AC1394" s="3"/>
      <c r="AD1394" s="1" t="s">
        <v>2388</v>
      </c>
      <c r="BA1394" s="1">
        <f t="shared" si="60"/>
        <v>0</v>
      </c>
    </row>
    <row r="1395" spans="1:53" s="1" customFormat="1" x14ac:dyDescent="0.25">
      <c r="B1395" s="2"/>
      <c r="C1395" s="2"/>
      <c r="D1395" s="2"/>
      <c r="H1395" s="1" t="s">
        <v>3280</v>
      </c>
      <c r="I1395" s="1" t="s">
        <v>4970</v>
      </c>
      <c r="K1395" s="18"/>
      <c r="AB1395" s="3"/>
      <c r="AC1395" s="3"/>
      <c r="AF1395" s="1" t="s">
        <v>3162</v>
      </c>
      <c r="BA1395" s="1">
        <f t="shared" si="60"/>
        <v>1</v>
      </c>
    </row>
    <row r="1396" spans="1:53" s="1" customFormat="1" x14ac:dyDescent="0.25">
      <c r="B1396" s="2"/>
      <c r="C1396" s="2"/>
      <c r="D1396" s="2"/>
      <c r="G1396" s="1" t="s">
        <v>481</v>
      </c>
      <c r="H1396" s="1" t="s">
        <v>1379</v>
      </c>
      <c r="I1396" s="1" t="s">
        <v>5150</v>
      </c>
      <c r="K1396" s="18"/>
      <c r="AA1396" s="2"/>
      <c r="AB1396" s="3"/>
      <c r="AC1396" s="3"/>
      <c r="AR1396" s="1" t="s">
        <v>3162</v>
      </c>
      <c r="BA1396" s="1">
        <f t="shared" si="60"/>
        <v>1</v>
      </c>
    </row>
    <row r="1397" spans="1:53" s="1" customFormat="1" x14ac:dyDescent="0.25">
      <c r="B1397" s="2"/>
      <c r="C1397" s="2"/>
      <c r="D1397" s="2"/>
      <c r="G1397" s="1" t="s">
        <v>481</v>
      </c>
      <c r="H1397" s="1" t="s">
        <v>456</v>
      </c>
      <c r="I1397" s="1" t="s">
        <v>3082</v>
      </c>
      <c r="J1397" s="1" t="s">
        <v>608</v>
      </c>
      <c r="K1397" s="18" t="s">
        <v>968</v>
      </c>
      <c r="L1397" s="1" t="s">
        <v>609</v>
      </c>
      <c r="M1397" s="1" t="s">
        <v>488</v>
      </c>
      <c r="N1397" s="1" t="s">
        <v>296</v>
      </c>
      <c r="O1397" s="1">
        <v>85205</v>
      </c>
      <c r="P1397" s="1" t="s">
        <v>4213</v>
      </c>
      <c r="Y1397" s="1" t="s">
        <v>3175</v>
      </c>
      <c r="Z1397" s="1" t="s">
        <v>3161</v>
      </c>
      <c r="AA1397" s="2" t="s">
        <v>620</v>
      </c>
      <c r="AB1397" s="3" t="s">
        <v>3161</v>
      </c>
      <c r="AC1397" s="3"/>
      <c r="AD1397" s="1" t="s">
        <v>2388</v>
      </c>
      <c r="BA1397" s="1">
        <f t="shared" si="60"/>
        <v>0</v>
      </c>
    </row>
    <row r="1398" spans="1:53" s="1" customFormat="1" x14ac:dyDescent="0.25">
      <c r="B1398" s="2"/>
      <c r="C1398" s="2"/>
      <c r="D1398" s="2"/>
      <c r="G1398" s="1" t="s">
        <v>3158</v>
      </c>
      <c r="H1398" s="1" t="s">
        <v>969</v>
      </c>
      <c r="I1398" s="1" t="s">
        <v>4297</v>
      </c>
      <c r="K1398" s="18"/>
      <c r="Y1398" s="1" t="s">
        <v>3175</v>
      </c>
      <c r="Z1398" s="1" t="s">
        <v>970</v>
      </c>
      <c r="AA1398" s="2" t="s">
        <v>971</v>
      </c>
      <c r="AB1398" s="3"/>
      <c r="AC1398" s="3"/>
      <c r="BA1398" s="1">
        <f t="shared" si="60"/>
        <v>0</v>
      </c>
    </row>
    <row r="1399" spans="1:53" s="1" customFormat="1" x14ac:dyDescent="0.25">
      <c r="B1399" s="2"/>
      <c r="C1399" s="2"/>
      <c r="D1399" s="2"/>
      <c r="G1399" s="1" t="s">
        <v>3158</v>
      </c>
      <c r="H1399" s="1" t="s">
        <v>972</v>
      </c>
      <c r="I1399" s="1" t="s">
        <v>975</v>
      </c>
      <c r="J1399" s="1" t="s">
        <v>976</v>
      </c>
      <c r="K1399" s="18"/>
      <c r="L1399" s="1" t="s">
        <v>2660</v>
      </c>
      <c r="M1399" s="1" t="s">
        <v>488</v>
      </c>
      <c r="N1399" s="1" t="s">
        <v>296</v>
      </c>
      <c r="O1399" s="1">
        <v>85209</v>
      </c>
      <c r="AA1399" s="2"/>
      <c r="AB1399" s="3"/>
      <c r="AC1399" s="3"/>
      <c r="BA1399" s="1">
        <f t="shared" si="60"/>
        <v>0</v>
      </c>
    </row>
    <row r="1400" spans="1:53" s="1" customFormat="1" x14ac:dyDescent="0.25">
      <c r="B1400" s="2"/>
      <c r="C1400" s="2"/>
      <c r="D1400" s="2"/>
      <c r="G1400" s="1" t="s">
        <v>3158</v>
      </c>
      <c r="H1400" s="1" t="s">
        <v>2047</v>
      </c>
      <c r="I1400" s="1" t="s">
        <v>2048</v>
      </c>
      <c r="K1400" s="18"/>
      <c r="AA1400" s="2"/>
      <c r="AB1400" s="3"/>
      <c r="AC1400" s="3"/>
      <c r="AQ1400" s="1" t="s">
        <v>3162</v>
      </c>
      <c r="BA1400" s="1">
        <f t="shared" si="60"/>
        <v>1</v>
      </c>
    </row>
    <row r="1401" spans="1:53" s="1" customFormat="1" x14ac:dyDescent="0.25">
      <c r="B1401" s="2"/>
      <c r="C1401" s="2"/>
      <c r="D1401" s="2"/>
      <c r="G1401" s="1" t="s">
        <v>481</v>
      </c>
      <c r="H1401" s="1" t="s">
        <v>2047</v>
      </c>
      <c r="I1401" s="1" t="s">
        <v>5004</v>
      </c>
      <c r="K1401" s="18"/>
      <c r="AA1401" s="2"/>
      <c r="AB1401" s="3"/>
      <c r="AC1401" s="3"/>
      <c r="AQ1401" s="1" t="s">
        <v>3162</v>
      </c>
      <c r="BA1401" s="1">
        <f t="shared" si="60"/>
        <v>1</v>
      </c>
    </row>
    <row r="1402" spans="1:53" s="1" customFormat="1" x14ac:dyDescent="0.25">
      <c r="B1402" s="2"/>
      <c r="C1402" s="2"/>
      <c r="D1402" s="2"/>
      <c r="G1402" s="1" t="s">
        <v>3158</v>
      </c>
      <c r="H1402" s="1" t="s">
        <v>1941</v>
      </c>
      <c r="I1402" s="1" t="s">
        <v>2222</v>
      </c>
      <c r="K1402" s="18"/>
      <c r="AA1402" s="2"/>
      <c r="AB1402" s="3"/>
      <c r="AC1402" s="3"/>
      <c r="AR1402" s="1" t="s">
        <v>3162</v>
      </c>
      <c r="BA1402" s="1">
        <f t="shared" si="60"/>
        <v>1</v>
      </c>
    </row>
    <row r="1403" spans="1:53" s="1" customFormat="1" x14ac:dyDescent="0.25">
      <c r="B1403" s="2"/>
      <c r="C1403" s="2"/>
      <c r="D1403" s="2"/>
      <c r="F1403" s="1" t="s">
        <v>3161</v>
      </c>
      <c r="G1403" s="1" t="s">
        <v>481</v>
      </c>
      <c r="H1403" s="1" t="s">
        <v>1941</v>
      </c>
      <c r="I1403" s="1" t="s">
        <v>1942</v>
      </c>
      <c r="J1403" s="1" t="s">
        <v>1943</v>
      </c>
      <c r="K1403" s="18"/>
      <c r="L1403" s="1" t="s">
        <v>1944</v>
      </c>
      <c r="M1403" s="1" t="s">
        <v>1945</v>
      </c>
      <c r="N1403" s="1" t="s">
        <v>1946</v>
      </c>
      <c r="O1403" s="1">
        <v>54758</v>
      </c>
      <c r="Y1403" s="1" t="s">
        <v>3196</v>
      </c>
      <c r="Z1403" s="1" t="s">
        <v>3189</v>
      </c>
      <c r="AA1403" s="2" t="s">
        <v>3064</v>
      </c>
      <c r="AB1403" s="3" t="s">
        <v>3161</v>
      </c>
      <c r="AC1403" s="3"/>
      <c r="AR1403" s="1" t="s">
        <v>3162</v>
      </c>
      <c r="BA1403" s="1">
        <f t="shared" si="60"/>
        <v>1</v>
      </c>
    </row>
    <row r="1404" spans="1:53" s="1" customFormat="1" x14ac:dyDescent="0.25">
      <c r="B1404" s="2"/>
      <c r="C1404" s="2"/>
      <c r="D1404" s="2"/>
      <c r="G1404" s="1" t="s">
        <v>481</v>
      </c>
      <c r="H1404" s="1" t="s">
        <v>3283</v>
      </c>
      <c r="I1404" s="1" t="s">
        <v>3178</v>
      </c>
      <c r="K1404" s="18"/>
      <c r="AA1404" s="2"/>
      <c r="AB1404" s="3"/>
      <c r="AC1404" s="3"/>
      <c r="AF1404" s="1" t="s">
        <v>3162</v>
      </c>
      <c r="AG1404" s="1" t="s">
        <v>3162</v>
      </c>
      <c r="BA1404" s="1">
        <f t="shared" si="60"/>
        <v>2</v>
      </c>
    </row>
    <row r="1405" spans="1:53" s="1" customFormat="1" x14ac:dyDescent="0.25">
      <c r="B1405" s="2"/>
      <c r="C1405" s="2"/>
      <c r="D1405" s="2"/>
      <c r="G1405" s="1" t="s">
        <v>3158</v>
      </c>
      <c r="H1405" s="1" t="s">
        <v>977</v>
      </c>
      <c r="I1405" s="1" t="s">
        <v>978</v>
      </c>
      <c r="J1405" s="1" t="s">
        <v>3863</v>
      </c>
      <c r="K1405" s="18" t="s">
        <v>3865</v>
      </c>
      <c r="L1405" s="1" t="s">
        <v>3864</v>
      </c>
      <c r="M1405" s="1" t="s">
        <v>488</v>
      </c>
      <c r="N1405" s="1" t="s">
        <v>296</v>
      </c>
      <c r="O1405" s="1">
        <v>85209</v>
      </c>
      <c r="P1405" s="1" t="s">
        <v>4712</v>
      </c>
      <c r="Y1405" s="2"/>
      <c r="Z1405" s="3"/>
      <c r="BA1405" s="1">
        <f t="shared" si="60"/>
        <v>0</v>
      </c>
    </row>
    <row r="1406" spans="1:53" s="1" customFormat="1" x14ac:dyDescent="0.25">
      <c r="B1406" s="2"/>
      <c r="C1406" s="2"/>
      <c r="D1406" s="2"/>
      <c r="F1406" s="1" t="s">
        <v>3161</v>
      </c>
      <c r="G1406" s="1" t="s">
        <v>3158</v>
      </c>
      <c r="H1406" s="1" t="s">
        <v>1659</v>
      </c>
      <c r="I1406" s="1" t="s">
        <v>1425</v>
      </c>
      <c r="J1406" s="1" t="s">
        <v>2164</v>
      </c>
      <c r="K1406" s="18" t="s">
        <v>2165</v>
      </c>
      <c r="L1406" s="1" t="s">
        <v>5061</v>
      </c>
      <c r="M1406" s="1" t="s">
        <v>488</v>
      </c>
      <c r="N1406" s="1" t="s">
        <v>296</v>
      </c>
      <c r="O1406" s="1">
        <v>85205</v>
      </c>
      <c r="P1406" s="1" t="s">
        <v>4213</v>
      </c>
      <c r="Y1406" s="2"/>
      <c r="Z1406" s="3"/>
      <c r="AA1406" s="1" t="s">
        <v>2564</v>
      </c>
      <c r="BA1406" s="1">
        <f t="shared" si="60"/>
        <v>0</v>
      </c>
    </row>
    <row r="1407" spans="1:53" s="1" customFormat="1" x14ac:dyDescent="0.25">
      <c r="B1407" s="2"/>
      <c r="C1407" s="2"/>
      <c r="D1407" s="2"/>
      <c r="G1407" s="1" t="s">
        <v>481</v>
      </c>
      <c r="H1407" s="1" t="s">
        <v>1296</v>
      </c>
      <c r="I1407" s="1" t="s">
        <v>5006</v>
      </c>
      <c r="K1407" s="18" t="s">
        <v>1297</v>
      </c>
      <c r="L1407" s="1" t="s">
        <v>4751</v>
      </c>
      <c r="M1407" s="1" t="s">
        <v>3192</v>
      </c>
      <c r="N1407" s="1" t="s">
        <v>296</v>
      </c>
      <c r="O1407" s="1">
        <v>85118</v>
      </c>
      <c r="P1407" s="1" t="s">
        <v>4400</v>
      </c>
      <c r="AA1407" s="2"/>
      <c r="AB1407" s="3"/>
      <c r="AC1407" s="3"/>
      <c r="AD1407" s="1" t="s">
        <v>2388</v>
      </c>
      <c r="BA1407" s="1">
        <f t="shared" si="60"/>
        <v>0</v>
      </c>
    </row>
    <row r="1408" spans="1:53" s="1" customFormat="1" x14ac:dyDescent="0.25">
      <c r="B1408" s="2"/>
      <c r="C1408" s="2"/>
      <c r="D1408" s="2"/>
      <c r="G1408" s="1" t="s">
        <v>3158</v>
      </c>
      <c r="H1408" s="1" t="s">
        <v>2661</v>
      </c>
      <c r="I1408" s="1" t="s">
        <v>3471</v>
      </c>
      <c r="K1408" s="18" t="s">
        <v>3338</v>
      </c>
      <c r="P1408" s="1" t="s">
        <v>4213</v>
      </c>
      <c r="AA1408" s="2"/>
      <c r="AB1408" s="3"/>
      <c r="AC1408" s="3"/>
      <c r="AD1408" s="1" t="s">
        <v>2564</v>
      </c>
      <c r="BA1408" s="1">
        <f t="shared" si="60"/>
        <v>0</v>
      </c>
    </row>
    <row r="1409" spans="1:68" s="1" customFormat="1" x14ac:dyDescent="0.25">
      <c r="B1409" s="2"/>
      <c r="C1409" s="2"/>
      <c r="D1409" s="2"/>
      <c r="G1409" s="1" t="s">
        <v>3158</v>
      </c>
      <c r="H1409" s="1" t="s">
        <v>5157</v>
      </c>
      <c r="I1409" s="1" t="s">
        <v>5158</v>
      </c>
      <c r="K1409" s="18"/>
      <c r="AA1409" s="2"/>
      <c r="AB1409" s="3"/>
      <c r="AC1409" s="3"/>
      <c r="BA1409" s="1">
        <f t="shared" si="60"/>
        <v>0</v>
      </c>
    </row>
    <row r="1410" spans="1:68" s="1" customFormat="1" x14ac:dyDescent="0.25">
      <c r="B1410" s="2"/>
      <c r="C1410" s="2"/>
      <c r="D1410" s="2"/>
      <c r="G1410" s="1" t="s">
        <v>481</v>
      </c>
      <c r="H1410" s="1" t="s">
        <v>5157</v>
      </c>
      <c r="I1410" s="1" t="s">
        <v>2738</v>
      </c>
      <c r="K1410" s="18"/>
      <c r="AA1410" s="2"/>
      <c r="AB1410" s="3"/>
      <c r="AC1410" s="3"/>
      <c r="BA1410" s="1">
        <f t="shared" si="60"/>
        <v>0</v>
      </c>
    </row>
    <row r="1411" spans="1:68" s="1" customFormat="1" x14ac:dyDescent="0.25">
      <c r="B1411" s="2"/>
      <c r="C1411" s="2"/>
      <c r="D1411" s="2"/>
      <c r="F1411" s="1" t="s">
        <v>3162</v>
      </c>
      <c r="G1411" s="1" t="s">
        <v>3158</v>
      </c>
      <c r="H1411" s="1" t="s">
        <v>1612</v>
      </c>
      <c r="I1411" s="1" t="s">
        <v>1613</v>
      </c>
      <c r="J1411" s="1" t="s">
        <v>1192</v>
      </c>
      <c r="K1411" s="18" t="s">
        <v>3603</v>
      </c>
      <c r="L1411" s="1" t="s">
        <v>1616</v>
      </c>
      <c r="M1411" s="1" t="s">
        <v>488</v>
      </c>
      <c r="N1411" s="1" t="s">
        <v>296</v>
      </c>
      <c r="O1411" s="1">
        <v>85205</v>
      </c>
      <c r="P1411" s="1" t="s">
        <v>4213</v>
      </c>
      <c r="R1411" s="1">
        <v>1</v>
      </c>
      <c r="S1411" s="1" t="s">
        <v>5192</v>
      </c>
      <c r="T1411" s="1">
        <v>1</v>
      </c>
      <c r="V1411" s="1" t="s">
        <v>297</v>
      </c>
      <c r="Y1411" s="1" t="s">
        <v>3196</v>
      </c>
      <c r="Z1411" s="1" t="s">
        <v>3161</v>
      </c>
      <c r="AA1411" s="2" t="s">
        <v>1627</v>
      </c>
      <c r="AB1411" s="3" t="s">
        <v>3161</v>
      </c>
      <c r="AC1411" s="3"/>
      <c r="AD1411" s="1" t="s">
        <v>2564</v>
      </c>
      <c r="BA1411" s="1">
        <f t="shared" si="60"/>
        <v>0</v>
      </c>
      <c r="BD1411" s="1" t="s">
        <v>4712</v>
      </c>
      <c r="BE1411" s="1" t="s">
        <v>4712</v>
      </c>
      <c r="BF1411" s="1" t="s">
        <v>4712</v>
      </c>
      <c r="BK1411" s="1" t="s">
        <v>4712</v>
      </c>
      <c r="BL1411" s="1" t="s">
        <v>4712</v>
      </c>
      <c r="BP1411" s="1" t="s">
        <v>4712</v>
      </c>
    </row>
    <row r="1412" spans="1:68" s="1" customFormat="1" x14ac:dyDescent="0.25">
      <c r="B1412" s="2"/>
      <c r="C1412" s="2"/>
      <c r="D1412" s="2"/>
      <c r="G1412" s="1" t="s">
        <v>3158</v>
      </c>
      <c r="H1412" s="1" t="s">
        <v>2167</v>
      </c>
      <c r="I1412" s="1" t="s">
        <v>2168</v>
      </c>
      <c r="K1412" s="18"/>
      <c r="Y1412" s="2"/>
      <c r="Z1412" s="3" t="s">
        <v>3161</v>
      </c>
      <c r="BA1412" s="1">
        <f t="shared" si="60"/>
        <v>0</v>
      </c>
    </row>
    <row r="1413" spans="1:68" s="1" customFormat="1" x14ac:dyDescent="0.25">
      <c r="B1413" s="2"/>
      <c r="C1413" s="2"/>
      <c r="D1413" s="2"/>
      <c r="F1413" s="1" t="s">
        <v>3161</v>
      </c>
      <c r="G1413" s="1" t="s">
        <v>3158</v>
      </c>
      <c r="H1413" s="1" t="s">
        <v>1617</v>
      </c>
      <c r="I1413" s="1" t="s">
        <v>2450</v>
      </c>
      <c r="J1413" s="1" t="s">
        <v>815</v>
      </c>
      <c r="K1413" s="18" t="s">
        <v>1618</v>
      </c>
      <c r="L1413" s="1" t="s">
        <v>4562</v>
      </c>
      <c r="M1413" s="1" t="s">
        <v>1622</v>
      </c>
      <c r="N1413" s="1" t="s">
        <v>1623</v>
      </c>
      <c r="O1413" s="1">
        <v>17222</v>
      </c>
      <c r="P1413" s="1" t="s">
        <v>4712</v>
      </c>
      <c r="X1413" s="1" t="s">
        <v>1621</v>
      </c>
      <c r="AA1413" s="2"/>
      <c r="AB1413" s="3" t="s">
        <v>3161</v>
      </c>
      <c r="AC1413" s="3"/>
      <c r="AD1413" s="1" t="s">
        <v>2568</v>
      </c>
      <c r="AN1413" s="1" t="s">
        <v>481</v>
      </c>
      <c r="AO1413" s="1" t="s">
        <v>481</v>
      </c>
      <c r="AQ1413" s="1" t="s">
        <v>481</v>
      </c>
      <c r="AS1413" s="1" t="s">
        <v>481</v>
      </c>
      <c r="BA1413" s="1">
        <f t="shared" si="60"/>
        <v>4</v>
      </c>
    </row>
    <row r="1414" spans="1:68" s="1" customFormat="1" x14ac:dyDescent="0.25">
      <c r="B1414" s="2"/>
      <c r="C1414" s="2"/>
      <c r="D1414" s="2"/>
      <c r="F1414" s="1" t="s">
        <v>3161</v>
      </c>
      <c r="G1414" s="1" t="s">
        <v>481</v>
      </c>
      <c r="H1414" s="1" t="s">
        <v>1617</v>
      </c>
      <c r="I1414" s="1" t="s">
        <v>3178</v>
      </c>
      <c r="J1414" s="1" t="s">
        <v>815</v>
      </c>
      <c r="K1414" s="18" t="s">
        <v>1618</v>
      </c>
      <c r="L1414" s="1" t="s">
        <v>4562</v>
      </c>
      <c r="M1414" s="1" t="s">
        <v>1622</v>
      </c>
      <c r="N1414" s="1" t="s">
        <v>1623</v>
      </c>
      <c r="O1414" s="1">
        <v>17222</v>
      </c>
      <c r="P1414" s="1" t="s">
        <v>4213</v>
      </c>
      <c r="AA1414" s="2"/>
      <c r="AB1414" s="3" t="s">
        <v>3161</v>
      </c>
      <c r="AC1414" s="3"/>
      <c r="AD1414" s="1" t="s">
        <v>2564</v>
      </c>
      <c r="AN1414" s="1" t="s">
        <v>481</v>
      </c>
      <c r="AO1414" s="1" t="s">
        <v>481</v>
      </c>
      <c r="AQ1414" s="1" t="s">
        <v>481</v>
      </c>
      <c r="AS1414" s="1" t="s">
        <v>481</v>
      </c>
      <c r="BA1414" s="1">
        <f t="shared" si="60"/>
        <v>4</v>
      </c>
    </row>
    <row r="1415" spans="1:68" s="1" customFormat="1" x14ac:dyDescent="0.25">
      <c r="B1415" s="2"/>
      <c r="C1415" s="2"/>
      <c r="D1415" s="2"/>
      <c r="F1415" s="1" t="s">
        <v>3162</v>
      </c>
      <c r="G1415" s="1" t="s">
        <v>3158</v>
      </c>
      <c r="H1415" s="1" t="s">
        <v>2169</v>
      </c>
      <c r="I1415" s="1" t="s">
        <v>3069</v>
      </c>
      <c r="J1415" s="1" t="s">
        <v>2170</v>
      </c>
      <c r="K1415" s="18" t="s">
        <v>3543</v>
      </c>
      <c r="L1415" s="1" t="s">
        <v>2171</v>
      </c>
      <c r="M1415" s="1" t="s">
        <v>3542</v>
      </c>
      <c r="N1415" s="1" t="s">
        <v>296</v>
      </c>
      <c r="O1415" s="1">
        <v>85138</v>
      </c>
      <c r="P1415" s="1" t="s">
        <v>4213</v>
      </c>
      <c r="Y1415" s="1" t="s">
        <v>3196</v>
      </c>
      <c r="Z1415" s="1" t="s">
        <v>3161</v>
      </c>
      <c r="AA1415" s="2"/>
      <c r="AB1415" s="3"/>
      <c r="AC1415" s="3"/>
      <c r="AD1415" s="1" t="s">
        <v>2388</v>
      </c>
      <c r="BA1415" s="1">
        <f t="shared" si="60"/>
        <v>0</v>
      </c>
    </row>
    <row r="1416" spans="1:68" s="1" customFormat="1" x14ac:dyDescent="0.25">
      <c r="B1416" s="2"/>
      <c r="C1416" s="2"/>
      <c r="D1416" s="2"/>
      <c r="G1416" s="1" t="s">
        <v>3158</v>
      </c>
      <c r="H1416" s="1" t="s">
        <v>3544</v>
      </c>
      <c r="I1416" s="1" t="s">
        <v>3016</v>
      </c>
      <c r="J1416" s="1" t="s">
        <v>3545</v>
      </c>
      <c r="K1416" s="18" t="s">
        <v>4940</v>
      </c>
      <c r="L1416" s="1" t="s">
        <v>3546</v>
      </c>
      <c r="M1416" s="1" t="s">
        <v>488</v>
      </c>
      <c r="N1416" s="1" t="s">
        <v>296</v>
      </c>
      <c r="O1416" s="1">
        <v>85206</v>
      </c>
      <c r="X1416" s="1" t="s">
        <v>3547</v>
      </c>
      <c r="Y1416" s="1" t="s">
        <v>3189</v>
      </c>
      <c r="AA1416" s="2"/>
      <c r="AB1416" s="3"/>
      <c r="AC1416" s="3"/>
      <c r="BA1416" s="1">
        <f t="shared" si="60"/>
        <v>0</v>
      </c>
    </row>
    <row r="1417" spans="1:68" s="1" customFormat="1" x14ac:dyDescent="0.25">
      <c r="B1417" s="2"/>
      <c r="C1417" s="2"/>
      <c r="D1417" s="2"/>
      <c r="G1417" s="1" t="s">
        <v>481</v>
      </c>
      <c r="H1417" s="1" t="s">
        <v>3548</v>
      </c>
      <c r="I1417" s="1" t="s">
        <v>4899</v>
      </c>
      <c r="K1417" s="18"/>
      <c r="Y1417" s="1" t="s">
        <v>297</v>
      </c>
      <c r="AA1417" s="2"/>
      <c r="AB1417" s="3"/>
      <c r="AC1417" s="3"/>
      <c r="BA1417" s="1">
        <f t="shared" si="60"/>
        <v>0</v>
      </c>
    </row>
    <row r="1418" spans="1:68" s="1" customFormat="1" x14ac:dyDescent="0.25">
      <c r="B1418" s="2"/>
      <c r="C1418" s="2"/>
      <c r="D1418" s="2"/>
      <c r="G1418" s="1" t="s">
        <v>3158</v>
      </c>
      <c r="H1418" s="1" t="s">
        <v>3548</v>
      </c>
      <c r="I1418" s="1" t="s">
        <v>4578</v>
      </c>
      <c r="K1418" s="18"/>
      <c r="Y1418" s="1" t="s">
        <v>297</v>
      </c>
      <c r="AA1418" s="2"/>
      <c r="AB1418" s="3"/>
      <c r="AC1418" s="3"/>
      <c r="BA1418" s="1">
        <f t="shared" si="60"/>
        <v>0</v>
      </c>
    </row>
    <row r="1419" spans="1:68" s="1" customFormat="1" x14ac:dyDescent="0.25">
      <c r="B1419" s="2"/>
      <c r="C1419" s="2"/>
      <c r="D1419" s="2"/>
      <c r="G1419" s="1" t="s">
        <v>3158</v>
      </c>
      <c r="H1419" s="1" t="s">
        <v>245</v>
      </c>
      <c r="I1419" s="1" t="s">
        <v>244</v>
      </c>
      <c r="K1419" s="18"/>
      <c r="AA1419" s="1" t="s">
        <v>247</v>
      </c>
      <c r="AB1419" s="3"/>
      <c r="AC1419" s="3"/>
      <c r="AW1419" s="1" t="s">
        <v>1492</v>
      </c>
      <c r="AX1419"/>
      <c r="BA1419" s="1">
        <f t="shared" si="60"/>
        <v>1</v>
      </c>
    </row>
    <row r="1420" spans="1:68" s="1" customFormat="1" x14ac:dyDescent="0.25">
      <c r="A1420" s="8"/>
      <c r="B1420" s="2"/>
      <c r="C1420" s="2"/>
      <c r="D1420" s="2"/>
      <c r="E1420" s="2"/>
      <c r="G1420" s="1" t="s">
        <v>481</v>
      </c>
      <c r="H1420" s="1" t="s">
        <v>1462</v>
      </c>
      <c r="I1420" s="1" t="s">
        <v>4309</v>
      </c>
      <c r="K1420" s="18"/>
      <c r="AA1420" s="2"/>
      <c r="AB1420" s="3"/>
      <c r="AC1420" s="3"/>
      <c r="AI1420" s="1" t="s">
        <v>3162</v>
      </c>
      <c r="AX1420"/>
      <c r="BA1420" s="1">
        <f t="shared" si="60"/>
        <v>1</v>
      </c>
    </row>
    <row r="1421" spans="1:68" s="1" customFormat="1" x14ac:dyDescent="0.25">
      <c r="A1421" s="8"/>
      <c r="B1421" s="2"/>
      <c r="C1421" s="2"/>
      <c r="D1421" s="2"/>
      <c r="E1421" s="2"/>
      <c r="G1421" s="1" t="s">
        <v>3158</v>
      </c>
      <c r="H1421" s="1" t="s">
        <v>1404</v>
      </c>
      <c r="I1421" s="1" t="s">
        <v>1405</v>
      </c>
      <c r="K1421" s="18"/>
      <c r="AA1421" s="2"/>
      <c r="AB1421" s="3"/>
      <c r="AC1421" s="3"/>
      <c r="AS1421" s="1" t="s">
        <v>3162</v>
      </c>
      <c r="BA1421" s="1">
        <f t="shared" si="60"/>
        <v>1</v>
      </c>
    </row>
    <row r="1422" spans="1:68" s="1" customFormat="1" x14ac:dyDescent="0.25">
      <c r="A1422" s="8"/>
      <c r="B1422" s="2"/>
      <c r="C1422" s="2"/>
      <c r="D1422" s="2"/>
      <c r="E1422" s="2"/>
      <c r="G1422" s="1" t="s">
        <v>3158</v>
      </c>
      <c r="H1422" s="1" t="s">
        <v>214</v>
      </c>
      <c r="I1422" s="1" t="s">
        <v>1579</v>
      </c>
      <c r="K1422" s="18"/>
      <c r="AA1422" s="2"/>
      <c r="AB1422" s="3"/>
      <c r="AC1422" s="3"/>
      <c r="AU1422" s="1" t="s">
        <v>3162</v>
      </c>
      <c r="BA1422" s="1">
        <f t="shared" si="60"/>
        <v>1</v>
      </c>
    </row>
    <row r="1423" spans="1:68" s="1" customFormat="1" x14ac:dyDescent="0.25">
      <c r="A1423" s="8"/>
      <c r="B1423" s="2"/>
      <c r="C1423" s="2"/>
      <c r="D1423" s="2"/>
      <c r="E1423" s="2"/>
      <c r="G1423" s="1" t="s">
        <v>481</v>
      </c>
      <c r="H1423" s="1" t="s">
        <v>1366</v>
      </c>
      <c r="I1423" s="1" t="s">
        <v>4309</v>
      </c>
      <c r="K1423" s="18"/>
      <c r="AA1423" s="2"/>
      <c r="AB1423" s="3"/>
      <c r="AC1423" s="3"/>
      <c r="AR1423" s="1" t="s">
        <v>3162</v>
      </c>
      <c r="BA1423" s="1">
        <f t="shared" si="60"/>
        <v>1</v>
      </c>
    </row>
    <row r="1424" spans="1:68" s="1" customFormat="1" x14ac:dyDescent="0.25">
      <c r="B1424" s="2"/>
      <c r="C1424" s="2"/>
      <c r="D1424" s="2"/>
      <c r="G1424" s="1" t="s">
        <v>481</v>
      </c>
      <c r="H1424" s="1" t="s">
        <v>1566</v>
      </c>
      <c r="I1424" s="1" t="s">
        <v>361</v>
      </c>
      <c r="J1424" s="1" t="s">
        <v>3552</v>
      </c>
      <c r="K1424" s="18" t="s">
        <v>3553</v>
      </c>
      <c r="L1424" s="1" t="s">
        <v>1562</v>
      </c>
      <c r="M1424" s="1" t="s">
        <v>488</v>
      </c>
      <c r="N1424" s="1" t="s">
        <v>296</v>
      </c>
      <c r="O1424" s="1">
        <v>85206</v>
      </c>
      <c r="P1424" s="1" t="s">
        <v>4213</v>
      </c>
      <c r="Y1424" s="1" t="s">
        <v>3175</v>
      </c>
      <c r="Z1424" s="1" t="s">
        <v>3161</v>
      </c>
      <c r="AA1424" s="1" t="s">
        <v>1560</v>
      </c>
      <c r="AB1424" s="3" t="s">
        <v>3161</v>
      </c>
      <c r="AC1424" s="3"/>
      <c r="AD1424" s="1" t="s">
        <v>2564</v>
      </c>
      <c r="AZ1424" s="1" t="s">
        <v>3162</v>
      </c>
      <c r="BA1424" s="1">
        <f t="shared" si="60"/>
        <v>1</v>
      </c>
    </row>
    <row r="1425" spans="1:53" s="1" customFormat="1" x14ac:dyDescent="0.25">
      <c r="B1425" s="2"/>
      <c r="C1425" s="2"/>
      <c r="D1425" s="2"/>
      <c r="G1425" s="1" t="s">
        <v>3158</v>
      </c>
      <c r="H1425" s="1" t="s">
        <v>1514</v>
      </c>
      <c r="I1425" s="1" t="s">
        <v>788</v>
      </c>
      <c r="J1425" s="1" t="s">
        <v>1561</v>
      </c>
      <c r="K1425" s="18" t="s">
        <v>1563</v>
      </c>
      <c r="L1425" s="1" t="s">
        <v>1562</v>
      </c>
      <c r="M1425" s="1" t="s">
        <v>488</v>
      </c>
      <c r="N1425" s="1" t="s">
        <v>296</v>
      </c>
      <c r="O1425" s="1">
        <v>85206</v>
      </c>
      <c r="Y1425" s="1" t="s">
        <v>1564</v>
      </c>
      <c r="Z1425" s="1" t="s">
        <v>1565</v>
      </c>
      <c r="AA1425" s="2" t="s">
        <v>1566</v>
      </c>
      <c r="AB1425" s="3" t="s">
        <v>3161</v>
      </c>
      <c r="AC1425" s="3"/>
      <c r="AZ1425" s="1" t="s">
        <v>3162</v>
      </c>
      <c r="BA1425" s="1">
        <f t="shared" si="60"/>
        <v>1</v>
      </c>
    </row>
    <row r="1426" spans="1:53" s="1" customFormat="1" x14ac:dyDescent="0.25">
      <c r="A1426" s="8"/>
      <c r="B1426" s="2"/>
      <c r="C1426" s="2"/>
      <c r="D1426" s="2"/>
      <c r="F1426" s="1" t="s">
        <v>3161</v>
      </c>
      <c r="G1426" s="1" t="s">
        <v>481</v>
      </c>
      <c r="H1426" s="1" t="s">
        <v>2969</v>
      </c>
      <c r="I1426" s="1" t="s">
        <v>4642</v>
      </c>
      <c r="K1426" s="18" t="s">
        <v>2970</v>
      </c>
      <c r="M1426" s="1" t="s">
        <v>974</v>
      </c>
      <c r="N1426" s="1" t="s">
        <v>973</v>
      </c>
      <c r="P1426" s="1" t="s">
        <v>4712</v>
      </c>
      <c r="Q1426" s="8"/>
      <c r="AB1426" s="3"/>
      <c r="AC1426" s="3"/>
      <c r="AD1426" s="1" t="s">
        <v>2392</v>
      </c>
      <c r="BA1426" s="1">
        <f t="shared" si="60"/>
        <v>0</v>
      </c>
    </row>
    <row r="1427" spans="1:53" s="1" customFormat="1" x14ac:dyDescent="0.25">
      <c r="A1427" s="8"/>
      <c r="B1427" s="2"/>
      <c r="C1427" s="2"/>
      <c r="D1427" s="2"/>
      <c r="F1427" s="1" t="s">
        <v>3161</v>
      </c>
      <c r="G1427" s="1" t="s">
        <v>3158</v>
      </c>
      <c r="H1427" s="1" t="s">
        <v>2969</v>
      </c>
      <c r="I1427" s="1" t="s">
        <v>4578</v>
      </c>
      <c r="K1427" s="18" t="s">
        <v>2970</v>
      </c>
      <c r="M1427" s="1" t="s">
        <v>974</v>
      </c>
      <c r="N1427" s="1" t="s">
        <v>973</v>
      </c>
      <c r="P1427" s="1" t="s">
        <v>4213</v>
      </c>
      <c r="AB1427" s="3"/>
      <c r="AC1427" s="3"/>
      <c r="AD1427" s="1" t="s">
        <v>2388</v>
      </c>
      <c r="BA1427" s="1">
        <f t="shared" si="60"/>
        <v>0</v>
      </c>
    </row>
    <row r="1428" spans="1:53" s="1" customFormat="1" x14ac:dyDescent="0.25">
      <c r="B1428" s="2"/>
      <c r="C1428" s="2"/>
      <c r="D1428" s="2"/>
      <c r="H1428" s="1" t="s">
        <v>2870</v>
      </c>
      <c r="I1428" s="1" t="s">
        <v>4398</v>
      </c>
      <c r="K1428" s="18" t="s">
        <v>4399</v>
      </c>
      <c r="P1428" s="1" t="s">
        <v>4213</v>
      </c>
      <c r="AA1428" s="2"/>
      <c r="AB1428" s="3"/>
      <c r="AC1428" s="3"/>
      <c r="BA1428" s="1">
        <f t="shared" ref="BA1428:BA1491" si="61">COUNTA(AE1428:AZ1428)</f>
        <v>0</v>
      </c>
    </row>
    <row r="1429" spans="1:53" s="1" customFormat="1" x14ac:dyDescent="0.25">
      <c r="B1429" s="2"/>
      <c r="C1429" s="2"/>
      <c r="D1429" s="2"/>
      <c r="G1429" s="1" t="s">
        <v>481</v>
      </c>
      <c r="H1429" s="1" t="s">
        <v>3922</v>
      </c>
      <c r="I1429" s="1" t="s">
        <v>3790</v>
      </c>
      <c r="J1429" s="1" t="s">
        <v>3923</v>
      </c>
      <c r="K1429" s="18" t="s">
        <v>3924</v>
      </c>
      <c r="L1429" s="1" t="s">
        <v>3921</v>
      </c>
      <c r="M1429" s="1" t="s">
        <v>3920</v>
      </c>
      <c r="N1429" s="1" t="s">
        <v>296</v>
      </c>
      <c r="O1429" s="1">
        <v>85268</v>
      </c>
      <c r="AA1429" s="2" t="s">
        <v>3925</v>
      </c>
      <c r="AB1429" s="3"/>
      <c r="AC1429" s="3"/>
      <c r="AJ1429" s="1" t="s">
        <v>3162</v>
      </c>
      <c r="AN1429" s="1" t="s">
        <v>481</v>
      </c>
      <c r="AQ1429" s="1" t="s">
        <v>481</v>
      </c>
      <c r="BA1429" s="1">
        <f t="shared" si="61"/>
        <v>3</v>
      </c>
    </row>
    <row r="1430" spans="1:53" s="1" customFormat="1" x14ac:dyDescent="0.25">
      <c r="B1430" s="2"/>
      <c r="C1430" s="2"/>
      <c r="D1430" s="2"/>
      <c r="G1430" s="1" t="s">
        <v>3158</v>
      </c>
      <c r="H1430" s="1" t="s">
        <v>1627</v>
      </c>
      <c r="I1430" s="1" t="s">
        <v>3554</v>
      </c>
      <c r="J1430" s="1" t="s">
        <v>3555</v>
      </c>
      <c r="K1430" s="18"/>
      <c r="L1430" s="1" t="s">
        <v>3556</v>
      </c>
      <c r="M1430" s="1" t="s">
        <v>488</v>
      </c>
      <c r="N1430" s="1" t="s">
        <v>296</v>
      </c>
      <c r="AA1430" s="2"/>
      <c r="AB1430" s="3"/>
      <c r="AC1430" s="3"/>
      <c r="BA1430" s="1">
        <f t="shared" si="61"/>
        <v>0</v>
      </c>
    </row>
    <row r="1431" spans="1:53" s="1" customFormat="1" x14ac:dyDescent="0.25">
      <c r="B1431" s="2"/>
      <c r="C1431" s="2"/>
      <c r="D1431" s="2"/>
      <c r="G1431" s="1" t="s">
        <v>481</v>
      </c>
      <c r="H1431" s="1" t="s">
        <v>1627</v>
      </c>
      <c r="I1431" s="1" t="s">
        <v>3011</v>
      </c>
      <c r="K1431" s="18"/>
      <c r="AA1431" s="1" t="s">
        <v>1392</v>
      </c>
      <c r="AB1431" s="3"/>
      <c r="AC1431" s="3"/>
      <c r="AT1431" s="1" t="s">
        <v>3162</v>
      </c>
      <c r="BA1431" s="1">
        <f t="shared" si="61"/>
        <v>1</v>
      </c>
    </row>
    <row r="1432" spans="1:53" s="1" customFormat="1" x14ac:dyDescent="0.25">
      <c r="B1432" s="2"/>
      <c r="C1432" s="2"/>
      <c r="D1432" s="2"/>
      <c r="G1432" s="1" t="s">
        <v>481</v>
      </c>
      <c r="H1432" s="1" t="s">
        <v>1627</v>
      </c>
      <c r="I1432" s="1" t="s">
        <v>3557</v>
      </c>
      <c r="J1432" s="1" t="s">
        <v>3558</v>
      </c>
      <c r="K1432" s="18"/>
      <c r="L1432" s="1" t="s">
        <v>3559</v>
      </c>
      <c r="M1432" s="1" t="s">
        <v>488</v>
      </c>
      <c r="N1432" s="1" t="s">
        <v>296</v>
      </c>
      <c r="O1432" s="1">
        <v>85205</v>
      </c>
      <c r="V1432" s="1" t="s">
        <v>297</v>
      </c>
      <c r="AA1432" s="2"/>
      <c r="AB1432" s="3"/>
      <c r="AC1432" s="3"/>
      <c r="BA1432" s="1">
        <f t="shared" si="61"/>
        <v>0</v>
      </c>
    </row>
    <row r="1433" spans="1:53" s="1" customFormat="1" x14ac:dyDescent="0.25">
      <c r="B1433" s="2"/>
      <c r="C1433" s="2"/>
      <c r="D1433" s="2"/>
      <c r="F1433" s="1" t="s">
        <v>3161</v>
      </c>
      <c r="G1433" s="1" t="s">
        <v>481</v>
      </c>
      <c r="H1433" s="1" t="s">
        <v>1627</v>
      </c>
      <c r="I1433" s="1" t="s">
        <v>4899</v>
      </c>
      <c r="J1433" s="1" t="s">
        <v>3560</v>
      </c>
      <c r="K1433" s="18" t="s">
        <v>3562</v>
      </c>
      <c r="L1433" s="1" t="s">
        <v>3561</v>
      </c>
      <c r="M1433" s="1" t="s">
        <v>5031</v>
      </c>
      <c r="N1433" s="1" t="s">
        <v>296</v>
      </c>
      <c r="O1433" s="1">
        <v>85119</v>
      </c>
      <c r="P1433" s="1" t="s">
        <v>3161</v>
      </c>
      <c r="AA1433" s="2"/>
      <c r="AB1433" s="3"/>
      <c r="AC1433" s="3"/>
      <c r="AD1433" s="1" t="s">
        <v>2564</v>
      </c>
      <c r="BA1433" s="1">
        <f t="shared" si="61"/>
        <v>0</v>
      </c>
    </row>
    <row r="1434" spans="1:53" s="1" customFormat="1" x14ac:dyDescent="0.25">
      <c r="B1434" s="2"/>
      <c r="C1434" s="2"/>
      <c r="D1434" s="2"/>
      <c r="G1434" s="1" t="s">
        <v>3158</v>
      </c>
      <c r="H1434" s="1" t="s">
        <v>1627</v>
      </c>
      <c r="I1434" s="1" t="s">
        <v>3563</v>
      </c>
      <c r="J1434" s="1" t="s">
        <v>3564</v>
      </c>
      <c r="K1434" s="18" t="s">
        <v>0</v>
      </c>
      <c r="L1434" s="1" t="s">
        <v>3566</v>
      </c>
      <c r="M1434" s="1" t="s">
        <v>5031</v>
      </c>
      <c r="N1434" s="1" t="s">
        <v>296</v>
      </c>
      <c r="O1434" s="1">
        <v>85120</v>
      </c>
      <c r="P1434" s="1" t="s">
        <v>4213</v>
      </c>
      <c r="AA1434" s="2"/>
      <c r="AB1434" s="3" t="s">
        <v>3161</v>
      </c>
      <c r="AC1434" s="3"/>
      <c r="AD1434" s="1" t="s">
        <v>2564</v>
      </c>
      <c r="BA1434" s="1">
        <f t="shared" si="61"/>
        <v>0</v>
      </c>
    </row>
    <row r="1435" spans="1:53" s="1" customFormat="1" x14ac:dyDescent="0.25">
      <c r="B1435" s="2"/>
      <c r="C1435" s="2"/>
      <c r="D1435" s="2"/>
      <c r="F1435" s="1" t="s">
        <v>3161</v>
      </c>
      <c r="G1435" s="1" t="s">
        <v>3158</v>
      </c>
      <c r="H1435" s="1" t="s">
        <v>1627</v>
      </c>
      <c r="I1435" s="1" t="s">
        <v>1</v>
      </c>
      <c r="J1435" s="1" t="s">
        <v>2</v>
      </c>
      <c r="K1435" s="18" t="s">
        <v>3</v>
      </c>
      <c r="L1435" s="1" t="s">
        <v>3561</v>
      </c>
      <c r="M1435" s="1" t="s">
        <v>5031</v>
      </c>
      <c r="N1435" s="1" t="s">
        <v>296</v>
      </c>
      <c r="O1435" s="1">
        <v>85119</v>
      </c>
      <c r="P1435" s="1" t="s">
        <v>4213</v>
      </c>
      <c r="AA1435" s="2"/>
      <c r="AB1435" s="3"/>
      <c r="AC1435" s="3"/>
      <c r="AD1435" s="1" t="s">
        <v>2388</v>
      </c>
      <c r="BA1435" s="1">
        <f t="shared" si="61"/>
        <v>0</v>
      </c>
    </row>
    <row r="1436" spans="1:53" s="1" customFormat="1" x14ac:dyDescent="0.25">
      <c r="B1436" s="2"/>
      <c r="C1436" s="2"/>
      <c r="D1436" s="2"/>
      <c r="G1436" s="1" t="s">
        <v>481</v>
      </c>
      <c r="H1436" s="1" t="s">
        <v>1627</v>
      </c>
      <c r="I1436" s="1" t="s">
        <v>2438</v>
      </c>
      <c r="K1436" s="18"/>
      <c r="L1436" s="1" t="s">
        <v>2053</v>
      </c>
      <c r="M1436" s="1" t="s">
        <v>2054</v>
      </c>
      <c r="N1436" s="1" t="s">
        <v>296</v>
      </c>
      <c r="O1436" s="1">
        <v>85375</v>
      </c>
      <c r="Y1436" s="1" t="s">
        <v>3196</v>
      </c>
      <c r="Z1436" s="1" t="s">
        <v>2055</v>
      </c>
      <c r="AA1436" s="2" t="s">
        <v>1612</v>
      </c>
      <c r="AB1436" s="3" t="s">
        <v>3161</v>
      </c>
      <c r="AC1436" s="3"/>
      <c r="BA1436" s="1">
        <f t="shared" si="61"/>
        <v>0</v>
      </c>
    </row>
    <row r="1437" spans="1:53" s="1" customFormat="1" x14ac:dyDescent="0.25">
      <c r="B1437" s="2"/>
      <c r="C1437" s="2"/>
      <c r="D1437" s="2"/>
      <c r="G1437" s="1" t="s">
        <v>3158</v>
      </c>
      <c r="H1437" s="1" t="s">
        <v>1627</v>
      </c>
      <c r="I1437" s="1" t="s">
        <v>1392</v>
      </c>
      <c r="K1437" s="18"/>
      <c r="AA1437" s="1" t="s">
        <v>3011</v>
      </c>
      <c r="AB1437" s="3"/>
      <c r="AC1437" s="3"/>
      <c r="AT1437" s="1" t="s">
        <v>3162</v>
      </c>
      <c r="BA1437" s="1">
        <f t="shared" si="61"/>
        <v>1</v>
      </c>
    </row>
    <row r="1438" spans="1:53" s="1" customFormat="1" x14ac:dyDescent="0.25">
      <c r="B1438" s="2"/>
      <c r="C1438" s="2"/>
      <c r="D1438" s="2"/>
      <c r="F1438" s="1" t="s">
        <v>3161</v>
      </c>
      <c r="G1438" s="1" t="s">
        <v>481</v>
      </c>
      <c r="H1438" s="1" t="s">
        <v>2056</v>
      </c>
      <c r="I1438" s="1" t="s">
        <v>2418</v>
      </c>
      <c r="J1438" s="1" t="s">
        <v>2057</v>
      </c>
      <c r="K1438" s="18" t="s">
        <v>2060</v>
      </c>
      <c r="L1438" s="1" t="s">
        <v>2058</v>
      </c>
      <c r="M1438" s="1" t="s">
        <v>2059</v>
      </c>
      <c r="N1438" s="1" t="s">
        <v>296</v>
      </c>
      <c r="P1438" s="1" t="s">
        <v>4213</v>
      </c>
      <c r="AA1438" s="1" t="s">
        <v>1740</v>
      </c>
      <c r="AB1438" s="3"/>
      <c r="AC1438" s="3"/>
      <c r="AD1438" s="1" t="s">
        <v>2564</v>
      </c>
      <c r="BA1438" s="1">
        <f t="shared" si="61"/>
        <v>0</v>
      </c>
    </row>
    <row r="1439" spans="1:53" s="1" customFormat="1" x14ac:dyDescent="0.25">
      <c r="B1439" s="2"/>
      <c r="C1439" s="2"/>
      <c r="D1439" s="2"/>
      <c r="F1439" s="1" t="s">
        <v>3161</v>
      </c>
      <c r="G1439" s="1" t="s">
        <v>3158</v>
      </c>
      <c r="H1439" s="1" t="s">
        <v>2056</v>
      </c>
      <c r="I1439" s="1" t="s">
        <v>1740</v>
      </c>
      <c r="J1439" s="1" t="s">
        <v>2062</v>
      </c>
      <c r="K1439" s="18" t="s">
        <v>512</v>
      </c>
      <c r="L1439" s="1" t="s">
        <v>2058</v>
      </c>
      <c r="M1439" s="1" t="s">
        <v>2059</v>
      </c>
      <c r="N1439" s="1" t="s">
        <v>296</v>
      </c>
      <c r="P1439" s="1" t="s">
        <v>4213</v>
      </c>
      <c r="AA1439" s="1" t="s">
        <v>2418</v>
      </c>
      <c r="AB1439" s="3"/>
      <c r="AC1439" s="3"/>
      <c r="AD1439" s="1" t="s">
        <v>2388</v>
      </c>
      <c r="BA1439" s="1">
        <f t="shared" si="61"/>
        <v>0</v>
      </c>
    </row>
    <row r="1440" spans="1:53" s="1" customFormat="1" x14ac:dyDescent="0.25">
      <c r="B1440" s="2"/>
      <c r="C1440" s="2"/>
      <c r="D1440" s="2"/>
      <c r="G1440" s="1" t="s">
        <v>481</v>
      </c>
      <c r="H1440" s="1" t="s">
        <v>513</v>
      </c>
      <c r="I1440" s="1" t="s">
        <v>514</v>
      </c>
      <c r="K1440" s="18" t="s">
        <v>515</v>
      </c>
      <c r="P1440" s="1" t="s">
        <v>4213</v>
      </c>
      <c r="AA1440" s="2"/>
      <c r="AB1440" s="3"/>
      <c r="AC1440" s="3"/>
      <c r="BA1440" s="1">
        <f t="shared" si="61"/>
        <v>0</v>
      </c>
    </row>
    <row r="1441" spans="2:91" s="1" customFormat="1" x14ac:dyDescent="0.25">
      <c r="B1441" s="2"/>
      <c r="C1441" s="2"/>
      <c r="D1441" s="2"/>
      <c r="G1441" s="1" t="s">
        <v>3158</v>
      </c>
      <c r="H1441" s="1" t="s">
        <v>513</v>
      </c>
      <c r="I1441" s="1" t="s">
        <v>633</v>
      </c>
      <c r="K1441" s="18" t="s">
        <v>515</v>
      </c>
      <c r="P1441" s="1" t="s">
        <v>4712</v>
      </c>
      <c r="AA1441" s="2"/>
      <c r="AB1441" s="3"/>
      <c r="AC1441" s="3"/>
      <c r="BA1441" s="1">
        <f t="shared" si="61"/>
        <v>0</v>
      </c>
    </row>
    <row r="1442" spans="2:91" s="1" customFormat="1" x14ac:dyDescent="0.25">
      <c r="B1442" s="2"/>
      <c r="C1442" s="2"/>
      <c r="D1442" s="2"/>
      <c r="G1442" s="1" t="s">
        <v>3158</v>
      </c>
      <c r="H1442" s="1" t="s">
        <v>516</v>
      </c>
      <c r="I1442" s="1" t="s">
        <v>139</v>
      </c>
      <c r="J1442" s="1" t="s">
        <v>517</v>
      </c>
      <c r="L1442" s="1" t="s">
        <v>518</v>
      </c>
      <c r="M1442" s="1" t="s">
        <v>488</v>
      </c>
      <c r="N1442" s="1" t="s">
        <v>296</v>
      </c>
      <c r="O1442" s="1">
        <v>85208</v>
      </c>
      <c r="AA1442" s="2"/>
      <c r="AB1442" s="3" t="s">
        <v>3161</v>
      </c>
      <c r="AC1442" s="3"/>
      <c r="BA1442" s="1">
        <f t="shared" si="61"/>
        <v>0</v>
      </c>
    </row>
    <row r="1443" spans="2:91" s="1" customFormat="1" x14ac:dyDescent="0.25">
      <c r="B1443" s="2"/>
      <c r="C1443" s="2"/>
      <c r="D1443" s="2"/>
      <c r="G1443" s="1" t="s">
        <v>481</v>
      </c>
      <c r="H1443" s="1" t="s">
        <v>516</v>
      </c>
      <c r="I1443" s="1" t="s">
        <v>2077</v>
      </c>
      <c r="J1443" s="1" t="s">
        <v>517</v>
      </c>
      <c r="K1443" s="5"/>
      <c r="L1443" s="1" t="s">
        <v>518</v>
      </c>
      <c r="M1443" s="1" t="s">
        <v>488</v>
      </c>
      <c r="N1443" s="1" t="s">
        <v>296</v>
      </c>
      <c r="O1443" s="1">
        <v>85208</v>
      </c>
      <c r="AA1443" s="2"/>
      <c r="AB1443" s="3" t="s">
        <v>3161</v>
      </c>
      <c r="AC1443" s="3"/>
      <c r="BA1443" s="1">
        <f t="shared" si="61"/>
        <v>0</v>
      </c>
    </row>
    <row r="1444" spans="2:91" s="1" customFormat="1" x14ac:dyDescent="0.25">
      <c r="B1444" s="2"/>
      <c r="C1444" s="2"/>
      <c r="D1444" s="2"/>
      <c r="F1444" s="1" t="s">
        <v>3161</v>
      </c>
      <c r="G1444" s="1" t="s">
        <v>3158</v>
      </c>
      <c r="H1444" s="1" t="s">
        <v>2399</v>
      </c>
      <c r="I1444" s="1" t="s">
        <v>916</v>
      </c>
      <c r="J1444" s="1" t="s">
        <v>2400</v>
      </c>
      <c r="K1444" s="18"/>
      <c r="L1444" s="1" t="s">
        <v>1807</v>
      </c>
      <c r="M1444" s="1" t="s">
        <v>488</v>
      </c>
      <c r="N1444" s="1" t="s">
        <v>296</v>
      </c>
      <c r="O1444" s="1">
        <v>85209</v>
      </c>
      <c r="AA1444" s="2" t="s">
        <v>914</v>
      </c>
      <c r="AB1444" s="3"/>
      <c r="AC1444" s="3"/>
      <c r="AR1444" s="1" t="s">
        <v>3162</v>
      </c>
      <c r="AU1444" s="1" t="s">
        <v>3162</v>
      </c>
      <c r="AV1444" s="1" t="s">
        <v>3162</v>
      </c>
      <c r="BA1444" s="1">
        <f t="shared" si="61"/>
        <v>3</v>
      </c>
    </row>
    <row r="1445" spans="2:91" s="1" customFormat="1" x14ac:dyDescent="0.25">
      <c r="B1445" s="2"/>
      <c r="C1445" s="2"/>
      <c r="D1445" s="2"/>
      <c r="G1445" s="1" t="s">
        <v>4682</v>
      </c>
      <c r="H1445" s="1" t="s">
        <v>3448</v>
      </c>
      <c r="I1445" s="1" t="s">
        <v>3449</v>
      </c>
      <c r="J1445" s="1" t="s">
        <v>3450</v>
      </c>
      <c r="K1445" s="18" t="s">
        <v>3452</v>
      </c>
      <c r="L1445" s="1" t="s">
        <v>3670</v>
      </c>
      <c r="M1445" s="1" t="s">
        <v>488</v>
      </c>
      <c r="N1445" s="1" t="s">
        <v>296</v>
      </c>
      <c r="O1445" s="1">
        <v>85207</v>
      </c>
      <c r="AA1445" s="2"/>
      <c r="AB1445" s="3"/>
      <c r="AC1445" s="3"/>
      <c r="BA1445" s="1">
        <f t="shared" si="61"/>
        <v>0</v>
      </c>
    </row>
    <row r="1446" spans="2:91" s="1" customFormat="1" x14ac:dyDescent="0.25">
      <c r="B1446" s="2"/>
      <c r="C1446" s="2"/>
      <c r="D1446" s="2"/>
      <c r="G1446" s="1" t="s">
        <v>283</v>
      </c>
      <c r="H1446" s="1" t="s">
        <v>3448</v>
      </c>
      <c r="I1446" s="1" t="s">
        <v>5033</v>
      </c>
      <c r="J1446" s="1" t="s">
        <v>3450</v>
      </c>
      <c r="K1446" s="18" t="s">
        <v>3452</v>
      </c>
      <c r="L1446" s="1" t="s">
        <v>3670</v>
      </c>
      <c r="M1446" s="1" t="s">
        <v>488</v>
      </c>
      <c r="N1446" s="1" t="s">
        <v>296</v>
      </c>
      <c r="O1446" s="1">
        <v>85207</v>
      </c>
      <c r="P1446" s="1" t="s">
        <v>4213</v>
      </c>
      <c r="AA1446" s="2"/>
      <c r="AB1446" s="3"/>
      <c r="AC1446" s="3"/>
      <c r="BA1446" s="1">
        <f t="shared" si="61"/>
        <v>0</v>
      </c>
    </row>
    <row r="1447" spans="2:91" s="1" customFormat="1" x14ac:dyDescent="0.25">
      <c r="B1447" s="2"/>
      <c r="C1447" s="2"/>
      <c r="D1447" s="2"/>
      <c r="F1447" s="1" t="s">
        <v>3161</v>
      </c>
      <c r="G1447" s="1" t="s">
        <v>3158</v>
      </c>
      <c r="H1447" s="1" t="s">
        <v>1691</v>
      </c>
      <c r="I1447" s="1" t="s">
        <v>1692</v>
      </c>
      <c r="J1447" s="1" t="s">
        <v>5104</v>
      </c>
      <c r="K1447" s="18" t="s">
        <v>3720</v>
      </c>
      <c r="L1447" s="1" t="s">
        <v>5105</v>
      </c>
      <c r="M1447" s="1" t="s">
        <v>5031</v>
      </c>
      <c r="N1447" s="1" t="s">
        <v>296</v>
      </c>
      <c r="O1447" s="1">
        <v>85219</v>
      </c>
      <c r="P1447" s="1" t="s">
        <v>4213</v>
      </c>
      <c r="Y1447" s="1" t="s">
        <v>3196</v>
      </c>
      <c r="Z1447" s="1" t="s">
        <v>3161</v>
      </c>
      <c r="AA1447" s="1" t="s">
        <v>4016</v>
      </c>
      <c r="AB1447" s="3"/>
      <c r="AC1447" s="3"/>
      <c r="AD1447" s="1" t="s">
        <v>4021</v>
      </c>
      <c r="BA1447" s="1">
        <f t="shared" si="61"/>
        <v>0</v>
      </c>
    </row>
    <row r="1448" spans="2:91" s="1" customFormat="1" x14ac:dyDescent="0.25">
      <c r="B1448" s="2"/>
      <c r="C1448" s="2"/>
      <c r="D1448" s="2"/>
      <c r="H1448" s="1" t="s">
        <v>255</v>
      </c>
      <c r="I1448" s="1" t="s">
        <v>3389</v>
      </c>
      <c r="K1448" s="18"/>
      <c r="AA1448" s="2"/>
      <c r="AB1448" s="3"/>
      <c r="AC1448" s="3"/>
      <c r="AX1448" s="1" t="s">
        <v>3162</v>
      </c>
      <c r="BA1448" s="1">
        <f t="shared" si="61"/>
        <v>1</v>
      </c>
    </row>
    <row r="1449" spans="2:91" s="1" customFormat="1" x14ac:dyDescent="0.25">
      <c r="B1449" s="2"/>
      <c r="C1449" s="2"/>
      <c r="D1449" s="2"/>
      <c r="H1449" s="1" t="s">
        <v>4222</v>
      </c>
      <c r="I1449" s="1" t="s">
        <v>4221</v>
      </c>
      <c r="K1449" s="18" t="s">
        <v>4223</v>
      </c>
      <c r="P1449" s="1" t="s">
        <v>4213</v>
      </c>
      <c r="AA1449" s="2"/>
      <c r="AB1449" s="3"/>
      <c r="AC1449" s="3"/>
      <c r="BA1449" s="1">
        <f t="shared" si="61"/>
        <v>0</v>
      </c>
    </row>
    <row r="1450" spans="2:91" s="1" customFormat="1" x14ac:dyDescent="0.25">
      <c r="B1450" s="2"/>
      <c r="C1450" s="2"/>
      <c r="D1450" s="2"/>
      <c r="F1450" s="1" t="s">
        <v>3162</v>
      </c>
      <c r="G1450" s="1" t="s">
        <v>481</v>
      </c>
      <c r="H1450" s="1" t="s">
        <v>2082</v>
      </c>
      <c r="I1450" s="1" t="s">
        <v>2083</v>
      </c>
      <c r="J1450" s="1" t="s">
        <v>2084</v>
      </c>
      <c r="K1450" s="18" t="s">
        <v>2215</v>
      </c>
      <c r="L1450" s="1" t="s">
        <v>2214</v>
      </c>
      <c r="M1450" s="1" t="s">
        <v>488</v>
      </c>
      <c r="N1450" s="1" t="s">
        <v>296</v>
      </c>
      <c r="O1450" s="1">
        <v>85207</v>
      </c>
      <c r="P1450" s="1" t="s">
        <v>4213</v>
      </c>
      <c r="Y1450" s="1" t="s">
        <v>3189</v>
      </c>
      <c r="AA1450" s="2" t="s">
        <v>2216</v>
      </c>
      <c r="AB1450" s="3"/>
      <c r="AC1450" s="3"/>
      <c r="AD1450" s="1" t="s">
        <v>2564</v>
      </c>
      <c r="AY1450" s="1" t="s">
        <v>3162</v>
      </c>
      <c r="BA1450" s="1">
        <f t="shared" si="61"/>
        <v>1</v>
      </c>
      <c r="CM1450" s="4" t="s">
        <v>2217</v>
      </c>
    </row>
    <row r="1451" spans="2:91" s="1" customFormat="1" x14ac:dyDescent="0.25">
      <c r="B1451" s="2"/>
      <c r="C1451" s="2"/>
      <c r="D1451" s="2"/>
      <c r="G1451" s="1" t="s">
        <v>3158</v>
      </c>
      <c r="H1451" s="1" t="s">
        <v>264</v>
      </c>
      <c r="I1451" s="1" t="s">
        <v>2347</v>
      </c>
      <c r="J1451" s="1" t="s">
        <v>2084</v>
      </c>
      <c r="K1451" s="18" t="s">
        <v>2072</v>
      </c>
      <c r="L1451" s="1" t="s">
        <v>2214</v>
      </c>
      <c r="M1451" s="1" t="s">
        <v>488</v>
      </c>
      <c r="N1451" s="1" t="s">
        <v>296</v>
      </c>
      <c r="O1451" s="1">
        <v>85207</v>
      </c>
      <c r="P1451" s="1" t="s">
        <v>4213</v>
      </c>
      <c r="Y1451" s="1" t="s">
        <v>3189</v>
      </c>
      <c r="AA1451" s="2" t="s">
        <v>2082</v>
      </c>
      <c r="AB1451" s="3"/>
      <c r="AC1451" s="3"/>
      <c r="AD1451" s="1" t="s">
        <v>2564</v>
      </c>
      <c r="AY1451" s="1" t="s">
        <v>3162</v>
      </c>
      <c r="BA1451" s="1">
        <f t="shared" si="61"/>
        <v>1</v>
      </c>
    </row>
    <row r="1452" spans="2:91" s="1" customFormat="1" x14ac:dyDescent="0.25">
      <c r="B1452" s="2"/>
      <c r="C1452" s="2"/>
      <c r="D1452" s="2"/>
      <c r="H1452" s="1" t="s">
        <v>3299</v>
      </c>
      <c r="I1452" s="1" t="s">
        <v>3300</v>
      </c>
      <c r="K1452" s="18"/>
      <c r="AA1452" s="2"/>
      <c r="AB1452" s="3"/>
      <c r="AC1452" s="3"/>
      <c r="AZ1452" s="1" t="s">
        <v>3162</v>
      </c>
      <c r="BA1452" s="1">
        <f t="shared" si="61"/>
        <v>1</v>
      </c>
    </row>
    <row r="1453" spans="2:91" s="1" customFormat="1" x14ac:dyDescent="0.25">
      <c r="B1453" s="2"/>
      <c r="C1453" s="2"/>
      <c r="D1453" s="2"/>
      <c r="G1453" s="1" t="s">
        <v>3158</v>
      </c>
      <c r="H1453" s="1" t="s">
        <v>2218</v>
      </c>
      <c r="I1453" s="1" t="s">
        <v>3016</v>
      </c>
      <c r="J1453" s="1" t="s">
        <v>2219</v>
      </c>
      <c r="K1453" s="18"/>
      <c r="L1453" s="1" t="s">
        <v>2220</v>
      </c>
      <c r="M1453" s="1" t="s">
        <v>488</v>
      </c>
      <c r="N1453" s="1" t="s">
        <v>296</v>
      </c>
      <c r="O1453" s="1">
        <v>85201</v>
      </c>
      <c r="AA1453" s="2"/>
      <c r="AB1453" s="3" t="s">
        <v>3161</v>
      </c>
      <c r="AC1453" s="3"/>
      <c r="BA1453" s="1">
        <f t="shared" si="61"/>
        <v>0</v>
      </c>
      <c r="BD1453" s="1" t="s">
        <v>4712</v>
      </c>
      <c r="BE1453" s="1" t="s">
        <v>4712</v>
      </c>
      <c r="BK1453" s="1" t="s">
        <v>4712</v>
      </c>
      <c r="BL1453" s="1" t="s">
        <v>4712</v>
      </c>
      <c r="BM1453" s="1" t="s">
        <v>4712</v>
      </c>
    </row>
    <row r="1454" spans="2:91" s="1" customFormat="1" x14ac:dyDescent="0.25">
      <c r="B1454" s="2"/>
      <c r="C1454" s="2"/>
      <c r="D1454" s="2"/>
      <c r="G1454" s="1" t="s">
        <v>3158</v>
      </c>
      <c r="H1454" s="1" t="s">
        <v>2221</v>
      </c>
      <c r="I1454" s="1" t="s">
        <v>2222</v>
      </c>
      <c r="J1454" s="1" t="s">
        <v>2223</v>
      </c>
      <c r="K1454" s="18"/>
      <c r="L1454" s="1" t="s">
        <v>2224</v>
      </c>
      <c r="M1454" s="1" t="s">
        <v>488</v>
      </c>
      <c r="N1454" s="1" t="s">
        <v>296</v>
      </c>
      <c r="O1454" s="1">
        <v>85208</v>
      </c>
      <c r="AA1454" s="2"/>
      <c r="AB1454" s="3"/>
      <c r="AC1454" s="3"/>
      <c r="BA1454" s="1">
        <f t="shared" si="61"/>
        <v>0</v>
      </c>
    </row>
    <row r="1455" spans="2:91" s="1" customFormat="1" x14ac:dyDescent="0.25">
      <c r="B1455" s="2"/>
      <c r="C1455" s="2"/>
      <c r="D1455" s="2"/>
      <c r="G1455" s="1" t="s">
        <v>3158</v>
      </c>
      <c r="H1455" s="1" t="s">
        <v>2225</v>
      </c>
      <c r="I1455" s="1" t="s">
        <v>4297</v>
      </c>
      <c r="K1455" s="18" t="s">
        <v>4941</v>
      </c>
      <c r="AA1455" s="2"/>
      <c r="AB1455" s="3"/>
      <c r="AC1455" s="3"/>
      <c r="BA1455" s="1">
        <f t="shared" si="61"/>
        <v>0</v>
      </c>
    </row>
    <row r="1456" spans="2:91" s="1" customFormat="1" x14ac:dyDescent="0.25">
      <c r="B1456" s="2"/>
      <c r="C1456" s="2"/>
      <c r="D1456" s="2"/>
      <c r="G1456" s="1" t="s">
        <v>481</v>
      </c>
      <c r="H1456" s="1" t="s">
        <v>2225</v>
      </c>
      <c r="I1456" s="1" t="s">
        <v>1875</v>
      </c>
      <c r="K1456" s="18" t="s">
        <v>4941</v>
      </c>
      <c r="AA1456" s="2"/>
      <c r="AB1456" s="3"/>
      <c r="AC1456" s="3"/>
      <c r="BA1456" s="1">
        <f t="shared" si="61"/>
        <v>0</v>
      </c>
    </row>
    <row r="1457" spans="1:68" s="1" customFormat="1" x14ac:dyDescent="0.25">
      <c r="B1457" s="2"/>
      <c r="C1457" s="2"/>
      <c r="D1457" s="2"/>
      <c r="G1457" s="1" t="s">
        <v>481</v>
      </c>
      <c r="H1457" s="1" t="s">
        <v>4167</v>
      </c>
      <c r="I1457" s="1" t="s">
        <v>458</v>
      </c>
      <c r="K1457" s="18" t="s">
        <v>4168</v>
      </c>
      <c r="P1457" s="1" t="s">
        <v>4213</v>
      </c>
      <c r="AA1457" s="2"/>
      <c r="AB1457" s="3"/>
      <c r="AC1457" s="3"/>
      <c r="AD1457" s="1" t="s">
        <v>2388</v>
      </c>
      <c r="BA1457" s="1">
        <f t="shared" si="61"/>
        <v>0</v>
      </c>
    </row>
    <row r="1458" spans="1:68" s="1" customFormat="1" x14ac:dyDescent="0.25">
      <c r="B1458" s="2"/>
      <c r="C1458" s="2"/>
      <c r="D1458" s="2"/>
      <c r="G1458" s="1" t="s">
        <v>3158</v>
      </c>
      <c r="H1458" s="1" t="s">
        <v>1266</v>
      </c>
      <c r="I1458" s="1" t="s">
        <v>1267</v>
      </c>
      <c r="K1458" s="18"/>
      <c r="AA1458" s="2"/>
      <c r="AB1458" s="3"/>
      <c r="AC1458" s="3"/>
      <c r="BA1458" s="1">
        <f t="shared" si="61"/>
        <v>0</v>
      </c>
    </row>
    <row r="1459" spans="1:68" s="1" customFormat="1" x14ac:dyDescent="0.25">
      <c r="B1459" s="2"/>
      <c r="C1459" s="2"/>
      <c r="D1459" s="2"/>
      <c r="G1459" s="1" t="s">
        <v>481</v>
      </c>
      <c r="H1459" s="1" t="s">
        <v>1266</v>
      </c>
      <c r="I1459" s="1" t="s">
        <v>2438</v>
      </c>
      <c r="K1459" s="18"/>
      <c r="AA1459" s="2"/>
      <c r="AB1459" s="3"/>
      <c r="AC1459" s="3"/>
      <c r="BA1459" s="1">
        <f t="shared" si="61"/>
        <v>0</v>
      </c>
    </row>
    <row r="1460" spans="1:68" s="1" customFormat="1" x14ac:dyDescent="0.25">
      <c r="B1460" s="2"/>
      <c r="C1460" s="2"/>
      <c r="D1460" s="2"/>
      <c r="G1460" s="1" t="s">
        <v>3158</v>
      </c>
      <c r="H1460" s="1" t="s">
        <v>2115</v>
      </c>
      <c r="I1460" s="1" t="s">
        <v>2116</v>
      </c>
      <c r="J1460" s="1" t="s">
        <v>2117</v>
      </c>
      <c r="K1460" s="18"/>
      <c r="L1460" s="1" t="s">
        <v>2118</v>
      </c>
      <c r="M1460" s="1" t="s">
        <v>924</v>
      </c>
      <c r="N1460" s="1" t="s">
        <v>296</v>
      </c>
      <c r="O1460" s="1">
        <v>85251</v>
      </c>
      <c r="AA1460" s="2"/>
      <c r="AB1460" s="3"/>
      <c r="AC1460" s="3"/>
      <c r="BA1460" s="1">
        <f t="shared" si="61"/>
        <v>0</v>
      </c>
      <c r="BD1460" s="1" t="s">
        <v>4712</v>
      </c>
      <c r="BE1460" s="1" t="s">
        <v>4712</v>
      </c>
      <c r="BF1460" s="1" t="s">
        <v>4712</v>
      </c>
      <c r="BG1460" s="1" t="s">
        <v>4712</v>
      </c>
      <c r="BJ1460" s="1" t="s">
        <v>4712</v>
      </c>
      <c r="BK1460" s="1" t="s">
        <v>4712</v>
      </c>
      <c r="BL1460" s="1" t="s">
        <v>4712</v>
      </c>
      <c r="BM1460" s="1" t="s">
        <v>4712</v>
      </c>
    </row>
    <row r="1461" spans="1:68" s="1" customFormat="1" x14ac:dyDescent="0.25">
      <c r="B1461" s="2"/>
      <c r="C1461" s="2"/>
      <c r="D1461" s="2"/>
      <c r="G1461" s="1" t="s">
        <v>3158</v>
      </c>
      <c r="H1461" s="1" t="s">
        <v>1646</v>
      </c>
      <c r="I1461" s="1" t="s">
        <v>1142</v>
      </c>
      <c r="J1461" s="1" t="s">
        <v>2226</v>
      </c>
      <c r="K1461" s="18" t="s">
        <v>1645</v>
      </c>
      <c r="L1461" s="1" t="s">
        <v>1644</v>
      </c>
      <c r="M1461" s="1" t="s">
        <v>5031</v>
      </c>
      <c r="N1461" s="1" t="s">
        <v>296</v>
      </c>
      <c r="O1461" s="1">
        <v>85120</v>
      </c>
      <c r="P1461" s="1" t="s">
        <v>4712</v>
      </c>
      <c r="AA1461" s="2" t="s">
        <v>3064</v>
      </c>
      <c r="AB1461" s="3"/>
      <c r="AC1461" s="3"/>
      <c r="AD1461" s="1" t="s">
        <v>2564</v>
      </c>
      <c r="BA1461" s="1">
        <f t="shared" si="61"/>
        <v>0</v>
      </c>
    </row>
    <row r="1462" spans="1:68" s="1" customFormat="1" x14ac:dyDescent="0.25">
      <c r="B1462" s="2"/>
      <c r="C1462" s="2"/>
      <c r="D1462" s="2"/>
      <c r="G1462" s="1" t="s">
        <v>481</v>
      </c>
      <c r="H1462" s="1" t="s">
        <v>227</v>
      </c>
      <c r="I1462" s="1" t="s">
        <v>187</v>
      </c>
      <c r="K1462" s="18"/>
      <c r="AA1462" s="2"/>
      <c r="AB1462" s="3"/>
      <c r="AC1462" s="3"/>
      <c r="AV1462" s="1" t="s">
        <v>3162</v>
      </c>
      <c r="BA1462" s="1">
        <f t="shared" si="61"/>
        <v>1</v>
      </c>
    </row>
    <row r="1463" spans="1:68" s="1" customFormat="1" x14ac:dyDescent="0.25">
      <c r="B1463" s="2"/>
      <c r="C1463" s="2"/>
      <c r="D1463" s="2"/>
      <c r="G1463" s="1" t="s">
        <v>3158</v>
      </c>
      <c r="H1463" s="1" t="s">
        <v>227</v>
      </c>
      <c r="I1463" s="1" t="s">
        <v>1515</v>
      </c>
      <c r="K1463" s="18"/>
      <c r="AA1463" s="2"/>
      <c r="AB1463" s="3"/>
      <c r="AC1463" s="3"/>
      <c r="AV1463" s="1" t="s">
        <v>3162</v>
      </c>
      <c r="BA1463" s="1">
        <f t="shared" si="61"/>
        <v>1</v>
      </c>
    </row>
    <row r="1464" spans="1:68" s="1" customFormat="1" x14ac:dyDescent="0.25">
      <c r="B1464" s="2"/>
      <c r="C1464" s="2"/>
      <c r="D1464" s="2"/>
      <c r="G1464" s="1" t="s">
        <v>481</v>
      </c>
      <c r="H1464" s="1" t="s">
        <v>2879</v>
      </c>
      <c r="I1464" s="1" t="s">
        <v>2773</v>
      </c>
      <c r="J1464" s="12" t="s">
        <v>4414</v>
      </c>
      <c r="K1464" s="18" t="s">
        <v>2926</v>
      </c>
      <c r="L1464" s="1" t="s">
        <v>2927</v>
      </c>
      <c r="M1464" s="1" t="s">
        <v>2928</v>
      </c>
      <c r="N1464" s="1" t="s">
        <v>296</v>
      </c>
      <c r="O1464" s="1">
        <v>85224</v>
      </c>
      <c r="P1464" s="1" t="s">
        <v>4213</v>
      </c>
      <c r="R1464" s="1">
        <v>1</v>
      </c>
      <c r="S1464" s="1" t="s">
        <v>3357</v>
      </c>
      <c r="U1464" s="1">
        <v>1</v>
      </c>
      <c r="AB1464" s="3"/>
      <c r="AC1464" s="3"/>
      <c r="BA1464" s="1">
        <f t="shared" si="61"/>
        <v>0</v>
      </c>
    </row>
    <row r="1465" spans="1:68" s="1" customFormat="1" x14ac:dyDescent="0.25">
      <c r="B1465" s="2"/>
      <c r="C1465" s="2"/>
      <c r="D1465" s="2"/>
      <c r="G1465" s="1" t="s">
        <v>481</v>
      </c>
      <c r="H1465" s="1" t="s">
        <v>2227</v>
      </c>
      <c r="I1465" s="1" t="s">
        <v>2738</v>
      </c>
      <c r="J1465" s="1" t="s">
        <v>2228</v>
      </c>
      <c r="K1465" s="18" t="s">
        <v>4942</v>
      </c>
      <c r="L1465" s="1" t="s">
        <v>2229</v>
      </c>
      <c r="M1465" s="1" t="s">
        <v>488</v>
      </c>
      <c r="N1465" s="1" t="s">
        <v>296</v>
      </c>
      <c r="O1465" s="1">
        <v>85205</v>
      </c>
      <c r="Y1465" s="2"/>
      <c r="Z1465" s="3"/>
      <c r="BA1465" s="1">
        <f t="shared" si="61"/>
        <v>0</v>
      </c>
    </row>
    <row r="1466" spans="1:68" s="1" customFormat="1" x14ac:dyDescent="0.25">
      <c r="B1466" s="2"/>
      <c r="C1466" s="2"/>
      <c r="D1466" s="2"/>
      <c r="G1466" s="1" t="s">
        <v>3158</v>
      </c>
      <c r="H1466" s="1" t="s">
        <v>2230</v>
      </c>
      <c r="I1466" s="1" t="s">
        <v>326</v>
      </c>
      <c r="K1466" s="18" t="s">
        <v>2231</v>
      </c>
      <c r="P1466" s="1" t="s">
        <v>4213</v>
      </c>
      <c r="AA1466" s="2"/>
      <c r="AB1466" s="3"/>
      <c r="AC1466" s="3"/>
      <c r="AD1466" s="1" t="s">
        <v>2564</v>
      </c>
      <c r="BA1466" s="1">
        <f t="shared" si="61"/>
        <v>0</v>
      </c>
    </row>
    <row r="1467" spans="1:68" s="1" customFormat="1" x14ac:dyDescent="0.25">
      <c r="A1467" s="8"/>
      <c r="B1467" s="2"/>
      <c r="C1467" s="2"/>
      <c r="D1467" s="2"/>
      <c r="E1467" s="2"/>
      <c r="G1467" s="1" t="s">
        <v>481</v>
      </c>
      <c r="H1467" s="1" t="s">
        <v>1490</v>
      </c>
      <c r="I1467" s="1" t="s">
        <v>4642</v>
      </c>
      <c r="K1467" s="18"/>
      <c r="AA1467" s="2"/>
      <c r="AB1467" s="3"/>
      <c r="AC1467" s="3"/>
      <c r="AK1467" s="1" t="s">
        <v>3162</v>
      </c>
      <c r="BA1467" s="1">
        <f t="shared" si="61"/>
        <v>1</v>
      </c>
    </row>
    <row r="1468" spans="1:68" s="1" customFormat="1" x14ac:dyDescent="0.25">
      <c r="B1468" s="2"/>
      <c r="C1468" s="2"/>
      <c r="D1468" s="2"/>
      <c r="G1468" s="1" t="s">
        <v>3158</v>
      </c>
      <c r="H1468" s="1" t="s">
        <v>1215</v>
      </c>
      <c r="I1468" s="1" t="s">
        <v>4430</v>
      </c>
      <c r="K1468" s="18" t="s">
        <v>1217</v>
      </c>
      <c r="L1468" s="1" t="s">
        <v>1216</v>
      </c>
      <c r="M1468" s="1" t="s">
        <v>2476</v>
      </c>
      <c r="N1468" s="1" t="s">
        <v>2477</v>
      </c>
      <c r="P1468" s="1" t="s">
        <v>4213</v>
      </c>
      <c r="AA1468" s="2" t="s">
        <v>1218</v>
      </c>
      <c r="AB1468" s="3"/>
      <c r="AC1468" s="3"/>
      <c r="BA1468" s="1">
        <f t="shared" si="61"/>
        <v>0</v>
      </c>
    </row>
    <row r="1469" spans="1:68" s="1" customFormat="1" x14ac:dyDescent="0.25">
      <c r="B1469" s="2"/>
      <c r="C1469" s="2"/>
      <c r="D1469" s="2"/>
      <c r="G1469" s="1" t="s">
        <v>481</v>
      </c>
      <c r="H1469" s="1" t="s">
        <v>2931</v>
      </c>
      <c r="I1469" s="1" t="s">
        <v>1532</v>
      </c>
      <c r="K1469" s="18" t="s">
        <v>2932</v>
      </c>
      <c r="P1469" s="1" t="s">
        <v>4213</v>
      </c>
      <c r="AA1469" s="2"/>
      <c r="AB1469" s="3"/>
      <c r="AC1469" s="3"/>
      <c r="BA1469" s="1">
        <f t="shared" si="61"/>
        <v>0</v>
      </c>
    </row>
    <row r="1470" spans="1:68" s="1" customFormat="1" x14ac:dyDescent="0.25">
      <c r="A1470" s="8"/>
      <c r="B1470" s="2"/>
      <c r="C1470" s="2"/>
      <c r="D1470" s="2"/>
      <c r="E1470" s="2"/>
      <c r="G1470" s="1" t="s">
        <v>3158</v>
      </c>
      <c r="H1470" s="1" t="s">
        <v>1363</v>
      </c>
      <c r="I1470" s="1" t="s">
        <v>3389</v>
      </c>
      <c r="K1470" s="18"/>
      <c r="AA1470" s="2"/>
      <c r="AB1470" s="3"/>
      <c r="AC1470" s="3"/>
      <c r="AR1470" s="1" t="s">
        <v>3162</v>
      </c>
      <c r="BA1470" s="1">
        <f t="shared" si="61"/>
        <v>1</v>
      </c>
    </row>
    <row r="1471" spans="1:68" s="1" customFormat="1" x14ac:dyDescent="0.25">
      <c r="B1471" s="2"/>
      <c r="C1471" s="2"/>
      <c r="D1471" s="2"/>
      <c r="F1471" s="1" t="s">
        <v>3161</v>
      </c>
      <c r="G1471" s="1" t="s">
        <v>3158</v>
      </c>
      <c r="H1471" s="1" t="s">
        <v>2236</v>
      </c>
      <c r="I1471" s="1" t="s">
        <v>1023</v>
      </c>
      <c r="J1471" s="1" t="s">
        <v>96</v>
      </c>
      <c r="K1471" s="18" t="s">
        <v>3814</v>
      </c>
      <c r="L1471" s="1" t="s">
        <v>986</v>
      </c>
      <c r="M1471" s="1" t="s">
        <v>5031</v>
      </c>
      <c r="N1471" s="1" t="s">
        <v>296</v>
      </c>
      <c r="O1471" s="1">
        <v>85120</v>
      </c>
      <c r="P1471" s="1" t="s">
        <v>4213</v>
      </c>
      <c r="AA1471" s="2"/>
      <c r="AB1471" s="3"/>
      <c r="AC1471" s="3"/>
      <c r="AD1471" s="1" t="s">
        <v>2388</v>
      </c>
      <c r="BA1471" s="1">
        <f t="shared" si="61"/>
        <v>0</v>
      </c>
      <c r="BD1471" s="1" t="s">
        <v>4712</v>
      </c>
      <c r="BE1471" s="1" t="s">
        <v>4712</v>
      </c>
      <c r="BF1471" s="1" t="s">
        <v>4712</v>
      </c>
      <c r="BH1471" s="1" t="s">
        <v>4712</v>
      </c>
      <c r="BI1471" s="1" t="s">
        <v>4712</v>
      </c>
      <c r="BL1471" s="1" t="s">
        <v>4712</v>
      </c>
      <c r="BM1471" s="1" t="s">
        <v>4712</v>
      </c>
      <c r="BP1471" s="1" t="s">
        <v>4712</v>
      </c>
    </row>
    <row r="1472" spans="1:68" s="1" customFormat="1" x14ac:dyDescent="0.25">
      <c r="B1472" s="2"/>
      <c r="C1472" s="2"/>
      <c r="D1472" s="2"/>
      <c r="G1472" s="1" t="s">
        <v>481</v>
      </c>
      <c r="H1472" s="1" t="s">
        <v>3815</v>
      </c>
      <c r="I1472" s="1" t="s">
        <v>3816</v>
      </c>
      <c r="K1472" s="18" t="s">
        <v>1673</v>
      </c>
      <c r="AA1472" s="2"/>
      <c r="AB1472" s="3"/>
      <c r="AC1472" s="3"/>
      <c r="AD1472" s="1" t="s">
        <v>2388</v>
      </c>
      <c r="BA1472" s="1">
        <f t="shared" si="61"/>
        <v>0</v>
      </c>
    </row>
    <row r="1473" spans="1:54" s="1" customFormat="1" x14ac:dyDescent="0.25">
      <c r="B1473" s="2"/>
      <c r="C1473" s="2"/>
      <c r="D1473" s="2"/>
      <c r="G1473" s="1" t="s">
        <v>3158</v>
      </c>
      <c r="H1473" s="1" t="s">
        <v>3815</v>
      </c>
      <c r="I1473" s="1" t="s">
        <v>3817</v>
      </c>
      <c r="K1473" s="18" t="s">
        <v>1673</v>
      </c>
      <c r="AA1473" s="2"/>
      <c r="AB1473" s="3"/>
      <c r="AC1473" s="3"/>
      <c r="AD1473" s="1" t="s">
        <v>2392</v>
      </c>
      <c r="BA1473" s="1">
        <f t="shared" si="61"/>
        <v>0</v>
      </c>
    </row>
    <row r="1474" spans="1:54" s="1" customFormat="1" x14ac:dyDescent="0.25">
      <c r="B1474" s="2"/>
      <c r="C1474" s="2"/>
      <c r="D1474" s="2"/>
      <c r="G1474" s="1" t="s">
        <v>481</v>
      </c>
      <c r="H1474" s="1" t="s">
        <v>4850</v>
      </c>
      <c r="I1474" s="1" t="s">
        <v>4851</v>
      </c>
      <c r="J1474" s="1" t="s">
        <v>4994</v>
      </c>
      <c r="K1474" s="18"/>
      <c r="L1474" s="1" t="s">
        <v>4995</v>
      </c>
      <c r="M1474" s="1" t="s">
        <v>4997</v>
      </c>
      <c r="N1474" s="1" t="s">
        <v>4998</v>
      </c>
      <c r="O1474" s="1">
        <v>55072</v>
      </c>
      <c r="BA1474" s="1">
        <f t="shared" si="61"/>
        <v>0</v>
      </c>
      <c r="BB1474" s="3"/>
    </row>
    <row r="1475" spans="1:54" s="1" customFormat="1" x14ac:dyDescent="0.25">
      <c r="B1475" s="2"/>
      <c r="C1475" s="2"/>
      <c r="D1475" s="2"/>
      <c r="G1475" s="1" t="s">
        <v>481</v>
      </c>
      <c r="H1475" s="1" t="s">
        <v>3818</v>
      </c>
      <c r="I1475" s="1" t="s">
        <v>4008</v>
      </c>
      <c r="J1475" s="1" t="s">
        <v>752</v>
      </c>
      <c r="K1475" s="18" t="s">
        <v>3821</v>
      </c>
      <c r="L1475" s="1" t="s">
        <v>3820</v>
      </c>
      <c r="M1475" s="1" t="s">
        <v>488</v>
      </c>
      <c r="N1475" s="1" t="s">
        <v>296</v>
      </c>
      <c r="O1475" s="1">
        <v>85206</v>
      </c>
      <c r="P1475" s="1" t="s">
        <v>4213</v>
      </c>
      <c r="AA1475" s="2"/>
      <c r="AB1475" s="3"/>
      <c r="AC1475" s="3"/>
      <c r="AD1475" s="1" t="s">
        <v>2388</v>
      </c>
      <c r="BA1475" s="1">
        <f t="shared" si="61"/>
        <v>0</v>
      </c>
    </row>
    <row r="1476" spans="1:54" s="1" customFormat="1" x14ac:dyDescent="0.25">
      <c r="B1476" s="2"/>
      <c r="C1476" s="2"/>
      <c r="D1476" s="2"/>
      <c r="G1476" s="1" t="s">
        <v>481</v>
      </c>
      <c r="H1476" s="1" t="s">
        <v>3822</v>
      </c>
      <c r="I1476" s="1" t="s">
        <v>3826</v>
      </c>
      <c r="J1476" s="1" t="s">
        <v>3823</v>
      </c>
      <c r="K1476" s="18" t="s">
        <v>3825</v>
      </c>
      <c r="L1476" s="1" t="s">
        <v>3824</v>
      </c>
      <c r="M1476" s="1" t="s">
        <v>5031</v>
      </c>
      <c r="N1476" s="1" t="s">
        <v>296</v>
      </c>
      <c r="O1476" s="1">
        <v>85219</v>
      </c>
      <c r="P1476" s="1" t="s">
        <v>4213</v>
      </c>
      <c r="Q1476" s="1" t="s">
        <v>4712</v>
      </c>
      <c r="AA1476" s="2"/>
      <c r="AB1476" s="3"/>
      <c r="AC1476" s="3"/>
      <c r="AD1476" s="1" t="s">
        <v>2388</v>
      </c>
      <c r="BA1476" s="1">
        <f t="shared" si="61"/>
        <v>0</v>
      </c>
    </row>
    <row r="1477" spans="1:54" s="1" customFormat="1" x14ac:dyDescent="0.25">
      <c r="B1477" s="2"/>
      <c r="C1477" s="2"/>
      <c r="D1477" s="2"/>
      <c r="G1477" s="1" t="s">
        <v>481</v>
      </c>
      <c r="H1477" s="1" t="s">
        <v>4716</v>
      </c>
      <c r="I1477" s="1" t="s">
        <v>649</v>
      </c>
      <c r="J1477" s="1" t="s">
        <v>4717</v>
      </c>
      <c r="K1477" s="18"/>
      <c r="L1477" s="1" t="s">
        <v>4718</v>
      </c>
      <c r="M1477" s="1" t="s">
        <v>488</v>
      </c>
      <c r="N1477" s="1" t="s">
        <v>296</v>
      </c>
      <c r="O1477" s="1">
        <v>85215</v>
      </c>
      <c r="AA1477" s="2"/>
      <c r="AB1477" s="3" t="s">
        <v>3161</v>
      </c>
      <c r="AC1477" s="3"/>
      <c r="BA1477" s="1">
        <f t="shared" si="61"/>
        <v>0</v>
      </c>
    </row>
    <row r="1478" spans="1:54" s="1" customFormat="1" x14ac:dyDescent="0.25">
      <c r="B1478" s="2"/>
      <c r="C1478" s="2"/>
      <c r="D1478" s="2"/>
      <c r="G1478" s="1" t="s">
        <v>3158</v>
      </c>
      <c r="H1478" s="1" t="s">
        <v>4716</v>
      </c>
      <c r="I1478" s="1" t="s">
        <v>4719</v>
      </c>
      <c r="J1478" s="1" t="s">
        <v>4717</v>
      </c>
      <c r="K1478" s="18"/>
      <c r="L1478" s="1" t="s">
        <v>4718</v>
      </c>
      <c r="M1478" s="1" t="s">
        <v>488</v>
      </c>
      <c r="N1478" s="1" t="s">
        <v>296</v>
      </c>
      <c r="O1478" s="1">
        <v>85215</v>
      </c>
      <c r="AA1478" s="2"/>
      <c r="AB1478" s="3" t="s">
        <v>3161</v>
      </c>
      <c r="AC1478" s="3"/>
      <c r="BA1478" s="1">
        <f t="shared" si="61"/>
        <v>0</v>
      </c>
    </row>
    <row r="1479" spans="1:54" s="1" customFormat="1" x14ac:dyDescent="0.25">
      <c r="B1479" s="2"/>
      <c r="C1479" s="2"/>
      <c r="D1479" s="2"/>
      <c r="G1479" s="1" t="s">
        <v>3158</v>
      </c>
      <c r="H1479" s="1" t="s">
        <v>4720</v>
      </c>
      <c r="I1479" s="1" t="s">
        <v>1860</v>
      </c>
      <c r="K1479" s="18"/>
      <c r="AA1479" s="2"/>
      <c r="AB1479" s="3" t="s">
        <v>3161</v>
      </c>
      <c r="AC1479" s="3"/>
      <c r="BA1479" s="1">
        <f t="shared" si="61"/>
        <v>0</v>
      </c>
    </row>
    <row r="1480" spans="1:54" s="1" customFormat="1" x14ac:dyDescent="0.25">
      <c r="B1480" s="2"/>
      <c r="C1480" s="2"/>
      <c r="D1480" s="2"/>
      <c r="G1480" s="1" t="s">
        <v>481</v>
      </c>
      <c r="H1480" s="1" t="s">
        <v>3223</v>
      </c>
      <c r="I1480" s="1" t="s">
        <v>2615</v>
      </c>
      <c r="J1480" s="1" t="s">
        <v>3224</v>
      </c>
      <c r="K1480" s="18"/>
      <c r="L1480" s="1" t="s">
        <v>3225</v>
      </c>
      <c r="M1480" s="1" t="s">
        <v>488</v>
      </c>
      <c r="N1480" s="1" t="s">
        <v>296</v>
      </c>
      <c r="O1480" s="1">
        <v>85209</v>
      </c>
      <c r="AA1480" s="2"/>
      <c r="AB1480" s="3"/>
      <c r="AC1480" s="3"/>
      <c r="BA1480" s="1">
        <f t="shared" si="61"/>
        <v>0</v>
      </c>
    </row>
    <row r="1481" spans="1:54" s="1" customFormat="1" x14ac:dyDescent="0.25">
      <c r="A1481" s="8"/>
      <c r="B1481" s="2"/>
      <c r="C1481" s="2"/>
      <c r="D1481" s="2"/>
      <c r="E1481" s="2"/>
      <c r="G1481" s="1" t="s">
        <v>3158</v>
      </c>
      <c r="H1481" s="1" t="s">
        <v>1496</v>
      </c>
      <c r="I1481" s="1" t="s">
        <v>310</v>
      </c>
      <c r="K1481" s="18"/>
      <c r="AA1481" s="2"/>
      <c r="AB1481" s="3"/>
      <c r="AC1481" s="3"/>
      <c r="AK1481" s="1" t="s">
        <v>3162</v>
      </c>
      <c r="AN1481" s="1" t="s">
        <v>3162</v>
      </c>
      <c r="AO1481" s="1" t="s">
        <v>3162</v>
      </c>
      <c r="AR1481" s="1" t="s">
        <v>3158</v>
      </c>
      <c r="AS1481" s="1" t="s">
        <v>3162</v>
      </c>
      <c r="BA1481" s="1">
        <f t="shared" si="61"/>
        <v>5</v>
      </c>
    </row>
    <row r="1482" spans="1:54" s="1" customFormat="1" x14ac:dyDescent="0.25">
      <c r="A1482" s="8"/>
      <c r="B1482" s="2"/>
      <c r="C1482" s="2"/>
      <c r="D1482" s="2"/>
      <c r="E1482" s="2"/>
      <c r="H1482" s="1" t="s">
        <v>1355</v>
      </c>
      <c r="I1482" s="1" t="s">
        <v>1356</v>
      </c>
      <c r="K1482" s="18"/>
      <c r="AA1482" s="2"/>
      <c r="AB1482" s="3"/>
      <c r="AC1482" s="3"/>
      <c r="AQ1482" s="1" t="s">
        <v>3162</v>
      </c>
      <c r="BA1482" s="1">
        <f t="shared" si="61"/>
        <v>1</v>
      </c>
    </row>
    <row r="1483" spans="1:54" s="1" customFormat="1" x14ac:dyDescent="0.25">
      <c r="B1483" s="2"/>
      <c r="C1483" s="2"/>
      <c r="D1483" s="2"/>
      <c r="F1483" s="1" t="s">
        <v>3161</v>
      </c>
      <c r="G1483" s="1" t="s">
        <v>481</v>
      </c>
      <c r="H1483" s="1" t="s">
        <v>1864</v>
      </c>
      <c r="I1483" s="1" t="s">
        <v>525</v>
      </c>
      <c r="J1483" s="1" t="s">
        <v>2744</v>
      </c>
      <c r="K1483" s="18"/>
      <c r="AA1483" s="2"/>
      <c r="AB1483" s="3" t="s">
        <v>3161</v>
      </c>
      <c r="AC1483" s="3"/>
      <c r="BA1483" s="1">
        <f t="shared" si="61"/>
        <v>0</v>
      </c>
    </row>
    <row r="1484" spans="1:54" s="1" customFormat="1" x14ac:dyDescent="0.25">
      <c r="B1484" s="2"/>
      <c r="C1484" s="2"/>
      <c r="D1484" s="2"/>
      <c r="G1484" s="1" t="s">
        <v>3158</v>
      </c>
      <c r="H1484" s="1" t="s">
        <v>529</v>
      </c>
      <c r="I1484" s="1" t="s">
        <v>1871</v>
      </c>
      <c r="J1484" s="1" t="s">
        <v>530</v>
      </c>
      <c r="K1484" s="18"/>
      <c r="L1484" s="1" t="s">
        <v>1149</v>
      </c>
      <c r="M1484" s="1" t="s">
        <v>488</v>
      </c>
      <c r="N1484" s="1" t="s">
        <v>296</v>
      </c>
      <c r="O1484" s="1">
        <v>85207</v>
      </c>
      <c r="AA1484" s="2"/>
      <c r="AB1484" s="3"/>
      <c r="AC1484" s="3"/>
      <c r="BA1484" s="1">
        <f t="shared" si="61"/>
        <v>0</v>
      </c>
    </row>
    <row r="1485" spans="1:54" s="1" customFormat="1" x14ac:dyDescent="0.25">
      <c r="B1485" s="2"/>
      <c r="C1485" s="2"/>
      <c r="D1485" s="2"/>
      <c r="G1485" s="1" t="s">
        <v>3158</v>
      </c>
      <c r="H1485" s="1" t="s">
        <v>2380</v>
      </c>
      <c r="I1485" s="1" t="s">
        <v>3852</v>
      </c>
      <c r="K1485" s="18" t="s">
        <v>2381</v>
      </c>
      <c r="P1485" s="1" t="s">
        <v>4213</v>
      </c>
      <c r="AA1485" s="2"/>
      <c r="AB1485" s="3"/>
      <c r="AC1485" s="3"/>
      <c r="AD1485" s="1" t="s">
        <v>2564</v>
      </c>
      <c r="BA1485" s="1">
        <f t="shared" si="61"/>
        <v>0</v>
      </c>
    </row>
    <row r="1486" spans="1:54" s="1" customFormat="1" x14ac:dyDescent="0.25">
      <c r="A1486" s="8"/>
      <c r="B1486" s="2"/>
      <c r="C1486" s="2"/>
      <c r="D1486" s="2"/>
      <c r="E1486" s="2"/>
      <c r="G1486" s="1" t="s">
        <v>481</v>
      </c>
      <c r="H1486" s="1" t="s">
        <v>2380</v>
      </c>
      <c r="I1486" s="1" t="s">
        <v>3816</v>
      </c>
      <c r="K1486" s="18"/>
      <c r="AA1486" s="2"/>
      <c r="AB1486" s="3"/>
      <c r="AC1486" s="3"/>
      <c r="AL1486" s="1" t="s">
        <v>3162</v>
      </c>
      <c r="BA1486" s="1">
        <f t="shared" si="61"/>
        <v>1</v>
      </c>
    </row>
    <row r="1487" spans="1:54" s="1" customFormat="1" x14ac:dyDescent="0.25">
      <c r="B1487" s="2"/>
      <c r="C1487" s="2"/>
      <c r="D1487" s="2"/>
      <c r="G1487" s="1" t="s">
        <v>3158</v>
      </c>
      <c r="H1487" s="1" t="s">
        <v>1150</v>
      </c>
      <c r="I1487" s="1" t="s">
        <v>4341</v>
      </c>
      <c r="K1487" s="18"/>
      <c r="AA1487" s="2"/>
      <c r="AB1487" s="3" t="s">
        <v>3161</v>
      </c>
      <c r="AC1487" s="3"/>
      <c r="BA1487" s="1">
        <f t="shared" si="61"/>
        <v>0</v>
      </c>
    </row>
    <row r="1488" spans="1:54" s="1" customFormat="1" x14ac:dyDescent="0.25">
      <c r="A1488" s="8"/>
      <c r="B1488" s="2"/>
      <c r="C1488" s="2"/>
      <c r="D1488" s="2"/>
      <c r="E1488" s="2"/>
      <c r="G1488" s="1" t="s">
        <v>481</v>
      </c>
      <c r="H1488" s="1" t="s">
        <v>3303</v>
      </c>
      <c r="I1488" s="1" t="s">
        <v>592</v>
      </c>
      <c r="K1488" s="18"/>
      <c r="AA1488" s="2"/>
      <c r="AB1488" s="3"/>
      <c r="AC1488" s="3"/>
      <c r="AZ1488" s="1" t="s">
        <v>3162</v>
      </c>
      <c r="BA1488" s="1">
        <f t="shared" si="61"/>
        <v>1</v>
      </c>
    </row>
    <row r="1489" spans="1:54" s="1" customFormat="1" x14ac:dyDescent="0.25">
      <c r="B1489" s="2"/>
      <c r="C1489" s="2"/>
      <c r="D1489" s="2"/>
      <c r="G1489" s="1" t="s">
        <v>481</v>
      </c>
      <c r="H1489" s="1" t="s">
        <v>3861</v>
      </c>
      <c r="I1489" s="1" t="s">
        <v>1151</v>
      </c>
      <c r="J1489" s="1" t="s">
        <v>1642</v>
      </c>
      <c r="K1489" s="18" t="s">
        <v>3262</v>
      </c>
      <c r="L1489" s="1" t="s">
        <v>3859</v>
      </c>
      <c r="M1489" s="1" t="s">
        <v>3860</v>
      </c>
      <c r="N1489" s="1" t="s">
        <v>296</v>
      </c>
      <c r="O1489" s="1">
        <v>85739</v>
      </c>
      <c r="P1489" s="1" t="s">
        <v>4213</v>
      </c>
      <c r="AA1489" s="2" t="s">
        <v>3263</v>
      </c>
      <c r="AB1489" s="3"/>
      <c r="AC1489" s="3"/>
      <c r="AD1489" s="1" t="s">
        <v>2388</v>
      </c>
      <c r="BA1489" s="1">
        <f t="shared" si="61"/>
        <v>0</v>
      </c>
    </row>
    <row r="1490" spans="1:54" s="1" customFormat="1" x14ac:dyDescent="0.25">
      <c r="B1490" s="2"/>
      <c r="C1490" s="2"/>
      <c r="D1490" s="2"/>
      <c r="E1490" s="1" t="s">
        <v>297</v>
      </c>
      <c r="G1490" s="1" t="s">
        <v>481</v>
      </c>
      <c r="H1490" s="1" t="s">
        <v>1803</v>
      </c>
      <c r="I1490" s="1" t="s">
        <v>1761</v>
      </c>
      <c r="J1490" s="1" t="s">
        <v>1804</v>
      </c>
      <c r="K1490" s="18"/>
      <c r="L1490" s="1" t="s">
        <v>992</v>
      </c>
      <c r="M1490" s="1" t="s">
        <v>4920</v>
      </c>
      <c r="N1490" s="1" t="s">
        <v>4919</v>
      </c>
      <c r="O1490" s="8" t="s">
        <v>3604</v>
      </c>
      <c r="R1490" s="8"/>
      <c r="S1490" s="8"/>
      <c r="T1490" s="8"/>
      <c r="U1490" s="8"/>
      <c r="AA1490" s="2"/>
      <c r="AB1490" s="3"/>
      <c r="AC1490" s="3"/>
      <c r="BA1490" s="1">
        <f t="shared" si="61"/>
        <v>0</v>
      </c>
    </row>
    <row r="1491" spans="1:54" s="1" customFormat="1" x14ac:dyDescent="0.25">
      <c r="A1491" s="8"/>
      <c r="B1491" s="2"/>
      <c r="C1491" s="2"/>
      <c r="D1491" s="2"/>
      <c r="G1491" s="1" t="s">
        <v>3158</v>
      </c>
      <c r="H1491" s="1" t="s">
        <v>4413</v>
      </c>
      <c r="I1491" s="1" t="s">
        <v>4578</v>
      </c>
      <c r="K1491" s="18"/>
      <c r="AA1491" s="2" t="s">
        <v>3381</v>
      </c>
      <c r="AB1491" s="3"/>
      <c r="AC1491" s="3"/>
      <c r="BA1491" s="1">
        <f t="shared" si="61"/>
        <v>0</v>
      </c>
    </row>
    <row r="1492" spans="1:54" s="1" customFormat="1" x14ac:dyDescent="0.25">
      <c r="B1492" s="2"/>
      <c r="C1492" s="2"/>
      <c r="D1492" s="2"/>
      <c r="G1492" s="1" t="s">
        <v>481</v>
      </c>
      <c r="H1492" s="1" t="s">
        <v>3606</v>
      </c>
      <c r="I1492" s="1" t="s">
        <v>299</v>
      </c>
      <c r="J1492" s="1" t="s">
        <v>3607</v>
      </c>
      <c r="K1492" s="18"/>
      <c r="L1492" s="1" t="s">
        <v>3608</v>
      </c>
      <c r="M1492" s="1" t="s">
        <v>488</v>
      </c>
      <c r="N1492" s="1" t="s">
        <v>296</v>
      </c>
      <c r="O1492" s="1">
        <v>85206</v>
      </c>
      <c r="Y1492" s="1" t="s">
        <v>3609</v>
      </c>
      <c r="AA1492" s="2" t="s">
        <v>3610</v>
      </c>
      <c r="AB1492" s="3" t="s">
        <v>3161</v>
      </c>
      <c r="AC1492" s="3"/>
      <c r="BA1492" s="1">
        <f t="shared" ref="BA1492:BA1551" si="62">COUNTA(AE1492:AZ1492)</f>
        <v>0</v>
      </c>
    </row>
    <row r="1493" spans="1:54" s="1" customFormat="1" x14ac:dyDescent="0.25">
      <c r="A1493" s="8"/>
      <c r="B1493" s="2"/>
      <c r="C1493" s="2"/>
      <c r="D1493" s="2"/>
      <c r="E1493" s="2"/>
      <c r="H1493" s="1" t="s">
        <v>2123</v>
      </c>
      <c r="I1493" s="1" t="s">
        <v>3306</v>
      </c>
      <c r="K1493" s="18"/>
      <c r="AA1493" s="2"/>
      <c r="AB1493" s="3"/>
      <c r="AC1493" s="3"/>
      <c r="AZ1493" s="1" t="s">
        <v>1447</v>
      </c>
      <c r="BA1493" s="1">
        <f t="shared" si="62"/>
        <v>1</v>
      </c>
    </row>
    <row r="1494" spans="1:54" s="1" customFormat="1" x14ac:dyDescent="0.25">
      <c r="A1494" s="8"/>
      <c r="B1494" s="2"/>
      <c r="C1494" s="2"/>
      <c r="D1494" s="2"/>
      <c r="E1494" s="2"/>
      <c r="H1494" s="1" t="s">
        <v>2123</v>
      </c>
      <c r="I1494" s="1" t="s">
        <v>3305</v>
      </c>
      <c r="K1494" s="18"/>
      <c r="AA1494" s="2"/>
      <c r="AB1494" s="3"/>
      <c r="AC1494" s="3"/>
      <c r="AZ1494" s="1" t="s">
        <v>1447</v>
      </c>
      <c r="BA1494" s="1">
        <f t="shared" si="62"/>
        <v>1</v>
      </c>
    </row>
    <row r="1495" spans="1:54" s="1" customFormat="1" x14ac:dyDescent="0.25">
      <c r="A1495" s="8"/>
      <c r="B1495" s="2"/>
      <c r="C1495" s="2"/>
      <c r="D1495" s="2"/>
      <c r="E1495" s="2"/>
      <c r="H1495" s="1" t="s">
        <v>2123</v>
      </c>
      <c r="I1495" s="1" t="s">
        <v>563</v>
      </c>
      <c r="K1495" s="18"/>
      <c r="AA1495" s="2"/>
      <c r="AB1495" s="3"/>
      <c r="AC1495" s="3"/>
      <c r="AZ1495" s="1" t="s">
        <v>1447</v>
      </c>
      <c r="BA1495" s="1">
        <f t="shared" si="62"/>
        <v>1</v>
      </c>
    </row>
    <row r="1496" spans="1:54" s="1" customFormat="1" x14ac:dyDescent="0.25">
      <c r="B1496" s="2"/>
      <c r="C1496" s="2"/>
      <c r="D1496" s="2"/>
      <c r="G1496" s="1" t="s">
        <v>3158</v>
      </c>
      <c r="H1496" s="1" t="s">
        <v>1152</v>
      </c>
      <c r="I1496" s="1" t="s">
        <v>1153</v>
      </c>
      <c r="J1496" s="1" t="s">
        <v>1154</v>
      </c>
      <c r="K1496" s="18" t="s">
        <v>1156</v>
      </c>
      <c r="L1496" s="1" t="s">
        <v>1155</v>
      </c>
      <c r="M1496" s="1" t="s">
        <v>488</v>
      </c>
      <c r="N1496" s="1" t="s">
        <v>296</v>
      </c>
      <c r="O1496" s="1">
        <v>85206</v>
      </c>
      <c r="P1496" s="1" t="s">
        <v>4213</v>
      </c>
      <c r="AA1496" s="2"/>
      <c r="AB1496" s="3"/>
      <c r="AC1496" s="3"/>
      <c r="AD1496" s="1" t="s">
        <v>2388</v>
      </c>
      <c r="BA1496" s="1">
        <f t="shared" si="62"/>
        <v>0</v>
      </c>
    </row>
    <row r="1497" spans="1:54" s="1" customFormat="1" x14ac:dyDescent="0.25">
      <c r="B1497" s="2"/>
      <c r="C1497" s="2"/>
      <c r="D1497" s="2"/>
      <c r="G1497" s="1" t="s">
        <v>481</v>
      </c>
      <c r="H1497" s="1" t="s">
        <v>1157</v>
      </c>
      <c r="I1497" s="1" t="s">
        <v>4427</v>
      </c>
      <c r="J1497" s="1" t="s">
        <v>3545</v>
      </c>
      <c r="K1497" s="18"/>
      <c r="L1497" s="1" t="s">
        <v>3546</v>
      </c>
      <c r="M1497" s="1" t="s">
        <v>488</v>
      </c>
      <c r="N1497" s="1" t="s">
        <v>296</v>
      </c>
      <c r="O1497" s="1">
        <v>85206</v>
      </c>
      <c r="AA1497" s="2"/>
      <c r="AB1497" s="3"/>
      <c r="AC1497" s="3"/>
      <c r="BA1497" s="1">
        <f t="shared" si="62"/>
        <v>0</v>
      </c>
    </row>
    <row r="1498" spans="1:54" s="1" customFormat="1" x14ac:dyDescent="0.25">
      <c r="A1498" s="8"/>
      <c r="B1498" s="2"/>
      <c r="C1498" s="2"/>
      <c r="D1498" s="2"/>
      <c r="E1498" s="2"/>
      <c r="G1498" s="1" t="s">
        <v>3158</v>
      </c>
      <c r="H1498" s="1" t="s">
        <v>1157</v>
      </c>
      <c r="I1498" s="1" t="s">
        <v>2451</v>
      </c>
      <c r="K1498" s="18"/>
      <c r="AA1498" s="2"/>
      <c r="AB1498" s="3"/>
      <c r="AC1498" s="3"/>
      <c r="AR1498" s="1" t="s">
        <v>3162</v>
      </c>
      <c r="BA1498" s="1">
        <f t="shared" si="62"/>
        <v>1</v>
      </c>
    </row>
    <row r="1499" spans="1:54" s="1" customFormat="1" x14ac:dyDescent="0.25">
      <c r="B1499" s="2"/>
      <c r="C1499" s="2"/>
      <c r="D1499" s="2"/>
      <c r="G1499" s="1" t="s">
        <v>481</v>
      </c>
      <c r="H1499" s="1" t="s">
        <v>1163</v>
      </c>
      <c r="I1499" s="1" t="s">
        <v>1167</v>
      </c>
      <c r="J1499" s="1" t="s">
        <v>132</v>
      </c>
      <c r="K1499" s="18" t="s">
        <v>2480</v>
      </c>
      <c r="L1499" s="1" t="s">
        <v>1166</v>
      </c>
      <c r="M1499" s="1" t="s">
        <v>488</v>
      </c>
      <c r="N1499" s="1" t="s">
        <v>296</v>
      </c>
      <c r="O1499" s="1">
        <v>85215</v>
      </c>
      <c r="P1499" s="1" t="s">
        <v>4213</v>
      </c>
      <c r="AA1499" s="2" t="s">
        <v>1558</v>
      </c>
      <c r="AB1499" s="3"/>
      <c r="AC1499" s="3"/>
      <c r="AD1499" s="1" t="s">
        <v>2388</v>
      </c>
      <c r="AT1499" s="1" t="s">
        <v>3162</v>
      </c>
      <c r="BA1499" s="1">
        <f t="shared" si="62"/>
        <v>1</v>
      </c>
    </row>
    <row r="1500" spans="1:54" s="1" customFormat="1" x14ac:dyDescent="0.25">
      <c r="B1500" s="2"/>
      <c r="C1500" s="2"/>
      <c r="D1500" s="2"/>
      <c r="G1500" s="1" t="s">
        <v>3158</v>
      </c>
      <c r="H1500" s="1" t="s">
        <v>4219</v>
      </c>
      <c r="I1500" s="1" t="s">
        <v>2516</v>
      </c>
      <c r="K1500" s="18" t="s">
        <v>4220</v>
      </c>
      <c r="P1500" s="1" t="s">
        <v>4213</v>
      </c>
      <c r="AA1500" s="2"/>
      <c r="AB1500" s="3"/>
      <c r="AC1500" s="3"/>
      <c r="BA1500" s="1">
        <f t="shared" si="62"/>
        <v>0</v>
      </c>
    </row>
    <row r="1501" spans="1:54" s="1" customFormat="1" x14ac:dyDescent="0.25">
      <c r="B1501" s="2"/>
      <c r="C1501" s="2"/>
      <c r="D1501" s="2"/>
      <c r="F1501" s="1" t="s">
        <v>3162</v>
      </c>
      <c r="G1501" s="1" t="s">
        <v>3158</v>
      </c>
      <c r="H1501" s="1" t="s">
        <v>2825</v>
      </c>
      <c r="I1501" s="1" t="s">
        <v>2161</v>
      </c>
      <c r="J1501" s="1" t="s">
        <v>5000</v>
      </c>
      <c r="K1501" s="18" t="s">
        <v>2391</v>
      </c>
      <c r="L1501" s="1" t="s">
        <v>5001</v>
      </c>
      <c r="M1501" s="1" t="s">
        <v>1676</v>
      </c>
      <c r="N1501" s="1" t="s">
        <v>296</v>
      </c>
      <c r="O1501" s="1">
        <v>85255</v>
      </c>
      <c r="P1501" s="1" t="s">
        <v>4213</v>
      </c>
      <c r="R1501" s="1">
        <v>1</v>
      </c>
      <c r="S1501" s="1" t="s">
        <v>3357</v>
      </c>
      <c r="AA1501" s="2"/>
      <c r="AB1501" s="3"/>
      <c r="AC1501" s="3"/>
      <c r="BA1501" s="1">
        <f t="shared" si="62"/>
        <v>0</v>
      </c>
    </row>
    <row r="1502" spans="1:54" s="1" customFormat="1" x14ac:dyDescent="0.25">
      <c r="B1502" s="2"/>
      <c r="C1502" s="2"/>
      <c r="D1502" s="2"/>
      <c r="G1502" s="1" t="s">
        <v>3158</v>
      </c>
      <c r="H1502" s="1" t="s">
        <v>566</v>
      </c>
      <c r="I1502" s="1" t="s">
        <v>565</v>
      </c>
      <c r="K1502" s="18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 t="s">
        <v>3162</v>
      </c>
      <c r="AO1502" s="2"/>
      <c r="AP1502" s="2" t="s">
        <v>3162</v>
      </c>
      <c r="AQ1502" s="2"/>
      <c r="AR1502" s="2"/>
      <c r="AT1502" s="2"/>
      <c r="AU1502" s="2"/>
      <c r="AV1502" s="2"/>
      <c r="AW1502" s="2"/>
      <c r="AX1502" s="2"/>
      <c r="AY1502" s="2"/>
      <c r="AZ1502" s="2"/>
      <c r="BA1502" s="1">
        <f t="shared" si="62"/>
        <v>2</v>
      </c>
      <c r="BB1502" s="3"/>
    </row>
    <row r="1503" spans="1:54" s="1" customFormat="1" x14ac:dyDescent="0.25">
      <c r="B1503" s="2"/>
      <c r="C1503" s="2"/>
      <c r="D1503" s="2"/>
      <c r="G1503" s="1" t="s">
        <v>481</v>
      </c>
      <c r="H1503" s="1" t="s">
        <v>1997</v>
      </c>
      <c r="I1503" s="1" t="s">
        <v>1998</v>
      </c>
      <c r="K1503" s="18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 t="s">
        <v>3162</v>
      </c>
      <c r="AP1503" s="2" t="s">
        <v>3162</v>
      </c>
      <c r="AQ1503" s="2"/>
      <c r="AR1503" s="2"/>
      <c r="AT1503" s="2"/>
      <c r="AU1503" s="2"/>
      <c r="AV1503" s="2"/>
      <c r="AW1503" s="2"/>
      <c r="AX1503" s="2"/>
      <c r="AY1503" s="2"/>
      <c r="AZ1503" s="2"/>
      <c r="BA1503" s="1">
        <f t="shared" si="62"/>
        <v>2</v>
      </c>
      <c r="BB1503" s="3"/>
    </row>
    <row r="1504" spans="1:54" s="1" customFormat="1" x14ac:dyDescent="0.25">
      <c r="B1504" s="2"/>
      <c r="C1504" s="2"/>
      <c r="D1504" s="2"/>
      <c r="G1504" s="1" t="s">
        <v>3158</v>
      </c>
      <c r="H1504" s="1" t="s">
        <v>1997</v>
      </c>
      <c r="I1504" s="1" t="s">
        <v>3351</v>
      </c>
      <c r="K1504" s="18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 t="s">
        <v>3162</v>
      </c>
      <c r="AP1504" s="2" t="s">
        <v>3162</v>
      </c>
      <c r="AQ1504" s="2"/>
      <c r="AR1504" s="2"/>
      <c r="AT1504" s="2"/>
      <c r="AU1504" s="2"/>
      <c r="AV1504" s="2"/>
      <c r="AW1504" s="2"/>
      <c r="AX1504" s="2"/>
      <c r="AY1504" s="2"/>
      <c r="AZ1504" s="2"/>
      <c r="BA1504" s="1">
        <f t="shared" si="62"/>
        <v>2</v>
      </c>
      <c r="BB1504" s="3"/>
    </row>
    <row r="1505" spans="1:127" s="1" customFormat="1" x14ac:dyDescent="0.25">
      <c r="A1505" s="6"/>
      <c r="B1505" s="2"/>
      <c r="C1505" s="2"/>
      <c r="D1505" s="2"/>
      <c r="F1505" s="1" t="s">
        <v>3162</v>
      </c>
      <c r="G1505" s="1" t="s">
        <v>3158</v>
      </c>
      <c r="H1505" s="1" t="s">
        <v>2051</v>
      </c>
      <c r="I1505" s="1" t="s">
        <v>363</v>
      </c>
      <c r="J1505" s="1" t="s">
        <v>3709</v>
      </c>
      <c r="K1505" s="18" t="s">
        <v>3249</v>
      </c>
      <c r="L1505" s="1" t="s">
        <v>2942</v>
      </c>
      <c r="M1505" s="1" t="s">
        <v>5031</v>
      </c>
      <c r="N1505" s="1" t="s">
        <v>296</v>
      </c>
      <c r="O1505" s="1">
        <v>85119</v>
      </c>
      <c r="P1505" s="1" t="s">
        <v>4213</v>
      </c>
      <c r="Q1505" s="1" t="s">
        <v>4712</v>
      </c>
      <c r="R1505" s="1">
        <v>1</v>
      </c>
      <c r="S1505" s="1" t="s">
        <v>5189</v>
      </c>
      <c r="AD1505" s="2"/>
      <c r="AE1505" s="2"/>
      <c r="AF1505" s="2"/>
      <c r="AG1505" s="2"/>
      <c r="AH1505" s="2"/>
      <c r="AI1505" s="2"/>
      <c r="AJ1505" s="2"/>
      <c r="AK1505" s="2" t="s">
        <v>3162</v>
      </c>
      <c r="AL1505" s="2"/>
      <c r="AM1505" s="2"/>
      <c r="AN1505" s="2"/>
      <c r="AO1505" s="2"/>
      <c r="AP1505" s="2"/>
      <c r="AQ1505" s="2"/>
      <c r="AR1505" s="2"/>
      <c r="AT1505" s="2"/>
      <c r="AU1505" s="2"/>
      <c r="AV1505" s="2"/>
      <c r="AW1505" s="2"/>
      <c r="AX1505" s="2"/>
      <c r="AY1505" s="2"/>
      <c r="AZ1505" s="2"/>
      <c r="BA1505" s="1">
        <f t="shared" si="62"/>
        <v>1</v>
      </c>
      <c r="BB1505" s="3"/>
    </row>
    <row r="1506" spans="1:127" s="1" customFormat="1" x14ac:dyDescent="0.25">
      <c r="A1506" s="2"/>
      <c r="B1506" s="2"/>
      <c r="C1506" s="2"/>
      <c r="D1506" s="2"/>
      <c r="G1506" s="1" t="s">
        <v>481</v>
      </c>
      <c r="H1506" s="1" t="s">
        <v>1168</v>
      </c>
      <c r="I1506" s="1" t="s">
        <v>299</v>
      </c>
      <c r="J1506" s="1" t="s">
        <v>1169</v>
      </c>
      <c r="K1506" s="23" t="s">
        <v>2180</v>
      </c>
      <c r="L1506" s="1" t="s">
        <v>1170</v>
      </c>
      <c r="M1506" s="1" t="s">
        <v>488</v>
      </c>
      <c r="N1506" s="1" t="s">
        <v>296</v>
      </c>
      <c r="O1506" s="1">
        <v>85206</v>
      </c>
      <c r="P1506" s="1" t="s">
        <v>4213</v>
      </c>
      <c r="AA1506" s="2"/>
      <c r="AB1506" s="3"/>
      <c r="AC1506" s="3"/>
      <c r="AD1506" s="1" t="s">
        <v>2564</v>
      </c>
      <c r="BA1506" s="1">
        <f t="shared" si="62"/>
        <v>0</v>
      </c>
    </row>
    <row r="1507" spans="1:127" s="1" customFormat="1" x14ac:dyDescent="0.25">
      <c r="A1507" s="2"/>
      <c r="B1507" s="2"/>
      <c r="C1507" s="2"/>
      <c r="D1507" s="2"/>
      <c r="F1507" s="1" t="s">
        <v>3162</v>
      </c>
      <c r="G1507" s="1" t="s">
        <v>3158</v>
      </c>
      <c r="H1507" s="1" t="s">
        <v>1168</v>
      </c>
      <c r="I1507" s="1" t="s">
        <v>1171</v>
      </c>
      <c r="J1507" s="1" t="s">
        <v>1169</v>
      </c>
      <c r="K1507" s="23" t="s">
        <v>2180</v>
      </c>
      <c r="L1507" s="1" t="s">
        <v>1170</v>
      </c>
      <c r="M1507" s="1" t="s">
        <v>488</v>
      </c>
      <c r="N1507" s="1" t="s">
        <v>296</v>
      </c>
      <c r="O1507" s="1">
        <v>85206</v>
      </c>
      <c r="P1507" s="1" t="s">
        <v>4712</v>
      </c>
      <c r="AA1507" s="2"/>
      <c r="AB1507" s="3"/>
      <c r="AC1507" s="3"/>
      <c r="AD1507" s="1" t="s">
        <v>2568</v>
      </c>
      <c r="BA1507" s="1">
        <f t="shared" si="62"/>
        <v>0</v>
      </c>
    </row>
    <row r="1508" spans="1:127" s="1" customFormat="1" x14ac:dyDescent="0.25">
      <c r="A1508" s="2"/>
      <c r="B1508" s="2"/>
      <c r="C1508" s="2"/>
      <c r="D1508" s="2"/>
      <c r="G1508" s="1" t="s">
        <v>481</v>
      </c>
      <c r="H1508" s="1" t="s">
        <v>2538</v>
      </c>
      <c r="I1508" s="1" t="s">
        <v>2738</v>
      </c>
      <c r="K1508" s="18" t="s">
        <v>2539</v>
      </c>
      <c r="P1508" s="1" t="s">
        <v>4213</v>
      </c>
      <c r="Q1508" s="1" t="s">
        <v>4712</v>
      </c>
      <c r="AA1508" s="2"/>
      <c r="AB1508" s="3"/>
      <c r="AC1508" s="3"/>
      <c r="AD1508" s="1" t="s">
        <v>2388</v>
      </c>
      <c r="AF1508" s="1" t="s">
        <v>3162</v>
      </c>
      <c r="BA1508" s="1">
        <f t="shared" si="62"/>
        <v>1</v>
      </c>
    </row>
    <row r="1509" spans="1:127" s="1" customFormat="1" x14ac:dyDescent="0.25">
      <c r="A1509" s="6"/>
      <c r="B1509" s="2"/>
      <c r="C1509" s="2"/>
      <c r="D1509" s="2"/>
      <c r="H1509" s="1" t="s">
        <v>218</v>
      </c>
      <c r="K1509" s="18"/>
      <c r="AA1509" s="2"/>
      <c r="AB1509" s="3"/>
      <c r="AC1509" s="3"/>
      <c r="AV1509" s="1" t="s">
        <v>481</v>
      </c>
      <c r="BA1509" s="1">
        <f t="shared" si="62"/>
        <v>1</v>
      </c>
    </row>
    <row r="1510" spans="1:127" s="1" customFormat="1" x14ac:dyDescent="0.25">
      <c r="B1510" s="2"/>
      <c r="C1510" s="2"/>
      <c r="D1510" s="2"/>
      <c r="G1510" s="1" t="s">
        <v>3158</v>
      </c>
      <c r="H1510" s="1" t="s">
        <v>2587</v>
      </c>
      <c r="I1510" s="1" t="s">
        <v>1536</v>
      </c>
      <c r="J1510" s="1" t="s">
        <v>2588</v>
      </c>
      <c r="K1510" s="18" t="s">
        <v>2589</v>
      </c>
      <c r="L1510" s="1" t="s">
        <v>2590</v>
      </c>
      <c r="M1510" s="1" t="s">
        <v>4978</v>
      </c>
      <c r="N1510" s="1" t="s">
        <v>296</v>
      </c>
      <c r="O1510" s="1">
        <v>85234</v>
      </c>
      <c r="AA1510" s="2" t="s">
        <v>1015</v>
      </c>
      <c r="AB1510" s="3"/>
      <c r="AC1510" s="3"/>
      <c r="AE1510" s="1" t="s">
        <v>3162</v>
      </c>
      <c r="AN1510" s="1" t="s">
        <v>481</v>
      </c>
      <c r="AO1510" s="1" t="s">
        <v>481</v>
      </c>
      <c r="AQ1510" s="1" t="s">
        <v>481</v>
      </c>
      <c r="AR1510" s="1" t="s">
        <v>481</v>
      </c>
      <c r="BA1510" s="1">
        <f t="shared" si="62"/>
        <v>5</v>
      </c>
    </row>
    <row r="1511" spans="1:127" s="1" customFormat="1" x14ac:dyDescent="0.25">
      <c r="A1511" s="2"/>
      <c r="B1511" s="2"/>
      <c r="C1511" s="2"/>
      <c r="D1511" s="2"/>
      <c r="G1511" s="1" t="s">
        <v>3158</v>
      </c>
      <c r="H1511" s="1" t="s">
        <v>1172</v>
      </c>
      <c r="I1511" s="1" t="s">
        <v>1536</v>
      </c>
      <c r="K1511" s="18" t="s">
        <v>1173</v>
      </c>
      <c r="P1511" s="1" t="s">
        <v>4712</v>
      </c>
      <c r="AA1511" s="2"/>
      <c r="AB1511" s="3"/>
      <c r="AC1511" s="3"/>
      <c r="AD1511" s="1" t="s">
        <v>2388</v>
      </c>
      <c r="BA1511" s="1">
        <f t="shared" si="62"/>
        <v>0</v>
      </c>
      <c r="BD1511" s="1" t="s">
        <v>3162</v>
      </c>
      <c r="BE1511" s="1" t="s">
        <v>4712</v>
      </c>
      <c r="BF1511" s="1" t="s">
        <v>4712</v>
      </c>
      <c r="BG1511" s="1" t="s">
        <v>4712</v>
      </c>
    </row>
    <row r="1512" spans="1:127" s="1" customFormat="1" x14ac:dyDescent="0.25">
      <c r="A1512" s="2"/>
      <c r="B1512" s="2"/>
      <c r="C1512" s="2"/>
      <c r="D1512" s="2"/>
      <c r="G1512" s="1" t="s">
        <v>481</v>
      </c>
      <c r="H1512" s="1" t="s">
        <v>1172</v>
      </c>
      <c r="I1512" s="1" t="s">
        <v>1174</v>
      </c>
      <c r="K1512" s="18" t="s">
        <v>1173</v>
      </c>
      <c r="P1512" s="1" t="s">
        <v>4213</v>
      </c>
      <c r="AA1512" s="2"/>
      <c r="AB1512" s="3"/>
      <c r="AC1512" s="3"/>
      <c r="AD1512" s="1" t="s">
        <v>2392</v>
      </c>
      <c r="BA1512" s="1">
        <f t="shared" si="62"/>
        <v>0</v>
      </c>
      <c r="BD1512" s="1" t="s">
        <v>3162</v>
      </c>
      <c r="BE1512" s="1" t="s">
        <v>4712</v>
      </c>
      <c r="BF1512" s="1" t="s">
        <v>4712</v>
      </c>
      <c r="BG1512" s="1" t="s">
        <v>4712</v>
      </c>
    </row>
    <row r="1513" spans="1:127" s="1" customFormat="1" x14ac:dyDescent="0.25">
      <c r="A1513"/>
      <c r="B1513" s="2"/>
      <c r="C1513" s="2"/>
      <c r="D1513" s="2"/>
      <c r="E1513"/>
      <c r="F1513"/>
      <c r="G1513" s="1" t="s">
        <v>481</v>
      </c>
      <c r="H1513" s="1" t="s">
        <v>1949</v>
      </c>
      <c r="I1513" s="1" t="s">
        <v>1950</v>
      </c>
      <c r="J1513" s="1" t="s">
        <v>1951</v>
      </c>
      <c r="K1513" s="18"/>
      <c r="L1513"/>
      <c r="M1513"/>
      <c r="N1513"/>
      <c r="O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1">
        <f t="shared" si="62"/>
        <v>0</v>
      </c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V1513"/>
      <c r="DW1513"/>
    </row>
    <row r="1514" spans="1:127" s="1" customFormat="1" x14ac:dyDescent="0.25">
      <c r="A1514" s="2"/>
      <c r="B1514" s="2"/>
      <c r="C1514" s="2"/>
      <c r="D1514" s="2"/>
      <c r="F1514" s="1" t="s">
        <v>3162</v>
      </c>
      <c r="G1514" s="1" t="s">
        <v>3158</v>
      </c>
      <c r="H1514" s="1" t="s">
        <v>3176</v>
      </c>
      <c r="I1514" s="1" t="s">
        <v>1421</v>
      </c>
      <c r="J1514" s="1" t="s">
        <v>1422</v>
      </c>
      <c r="K1514" s="18"/>
      <c r="L1514" s="1" t="s">
        <v>1423</v>
      </c>
      <c r="M1514" s="1" t="s">
        <v>924</v>
      </c>
      <c r="N1514" s="1" t="s">
        <v>296</v>
      </c>
      <c r="O1514" s="1">
        <v>85257</v>
      </c>
      <c r="T1514" s="1">
        <v>1</v>
      </c>
      <c r="AA1514" s="1" t="s">
        <v>3175</v>
      </c>
      <c r="AB1514" s="1" t="s">
        <v>1420</v>
      </c>
      <c r="AD1514" s="2" t="s">
        <v>3177</v>
      </c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1">
        <f t="shared" si="62"/>
        <v>0</v>
      </c>
      <c r="BB1514" s="3" t="s">
        <v>3161</v>
      </c>
    </row>
    <row r="1515" spans="1:127" s="1" customFormat="1" x14ac:dyDescent="0.25">
      <c r="A1515" s="6"/>
      <c r="B1515" s="2"/>
      <c r="C1515" s="2"/>
      <c r="D1515" s="2"/>
      <c r="G1515" s="1" t="s">
        <v>3158</v>
      </c>
      <c r="H1515" s="1" t="s">
        <v>4157</v>
      </c>
      <c r="I1515" s="1" t="s">
        <v>3159</v>
      </c>
      <c r="J1515" s="1" t="s">
        <v>3929</v>
      </c>
      <c r="K1515" s="18" t="s">
        <v>3930</v>
      </c>
      <c r="Z1515" s="2"/>
      <c r="AA1515" s="3" t="s">
        <v>1548</v>
      </c>
      <c r="BA1515" s="1">
        <f t="shared" si="62"/>
        <v>0</v>
      </c>
    </row>
    <row r="1516" spans="1:127" s="1" customFormat="1" x14ac:dyDescent="0.25">
      <c r="B1516" s="2"/>
      <c r="C1516" s="2"/>
      <c r="D1516" s="2"/>
      <c r="F1516" s="1" t="s">
        <v>3161</v>
      </c>
      <c r="G1516" s="1" t="s">
        <v>481</v>
      </c>
      <c r="H1516" s="1" t="s">
        <v>1175</v>
      </c>
      <c r="I1516" s="1" t="s">
        <v>4580</v>
      </c>
      <c r="J1516" s="1" t="s">
        <v>1176</v>
      </c>
      <c r="K1516" s="18" t="s">
        <v>2088</v>
      </c>
      <c r="L1516" s="1" t="s">
        <v>1177</v>
      </c>
      <c r="M1516" s="1" t="s">
        <v>3192</v>
      </c>
      <c r="N1516" s="1" t="s">
        <v>296</v>
      </c>
      <c r="O1516" s="1">
        <v>85218</v>
      </c>
      <c r="P1516" s="1" t="s">
        <v>4213</v>
      </c>
      <c r="AA1516" s="2"/>
      <c r="AB1516" s="3" t="s">
        <v>3161</v>
      </c>
      <c r="AC1516" s="3"/>
      <c r="AD1516" s="1" t="s">
        <v>2564</v>
      </c>
      <c r="BA1516" s="1">
        <f t="shared" si="62"/>
        <v>0</v>
      </c>
    </row>
    <row r="1517" spans="1:127" s="1" customFormat="1" x14ac:dyDescent="0.25">
      <c r="B1517" s="2"/>
      <c r="C1517" s="2"/>
      <c r="D1517" s="2"/>
      <c r="F1517" s="1" t="s">
        <v>3161</v>
      </c>
      <c r="G1517" s="1" t="s">
        <v>3158</v>
      </c>
      <c r="H1517" s="1" t="s">
        <v>1175</v>
      </c>
      <c r="I1517" s="1" t="s">
        <v>2089</v>
      </c>
      <c r="J1517" s="1" t="s">
        <v>1176</v>
      </c>
      <c r="K1517" s="18" t="s">
        <v>2088</v>
      </c>
      <c r="L1517" s="1" t="s">
        <v>1177</v>
      </c>
      <c r="M1517" s="1" t="s">
        <v>3192</v>
      </c>
      <c r="N1517" s="1" t="s">
        <v>296</v>
      </c>
      <c r="O1517" s="1">
        <v>85218</v>
      </c>
      <c r="P1517" s="1" t="s">
        <v>4712</v>
      </c>
      <c r="AA1517" s="2"/>
      <c r="AB1517" s="3" t="s">
        <v>3161</v>
      </c>
      <c r="AC1517" s="3"/>
      <c r="AD1517" s="1" t="s">
        <v>2568</v>
      </c>
      <c r="BA1517" s="1">
        <f t="shared" si="62"/>
        <v>0</v>
      </c>
    </row>
    <row r="1518" spans="1:127" s="1" customFormat="1" x14ac:dyDescent="0.25">
      <c r="B1518" s="2"/>
      <c r="C1518" s="2"/>
      <c r="D1518" s="2"/>
      <c r="F1518" s="1" t="s">
        <v>3162</v>
      </c>
      <c r="G1518" s="1" t="s">
        <v>481</v>
      </c>
      <c r="H1518" s="1" t="s">
        <v>1424</v>
      </c>
      <c r="I1518" s="1" t="s">
        <v>3194</v>
      </c>
      <c r="J1518" s="1" t="s">
        <v>413</v>
      </c>
      <c r="K1518" s="18" t="s">
        <v>1426</v>
      </c>
      <c r="L1518" s="1" t="s">
        <v>1958</v>
      </c>
      <c r="M1518" s="1" t="s">
        <v>488</v>
      </c>
      <c r="N1518" s="1" t="s">
        <v>296</v>
      </c>
      <c r="O1518" s="1">
        <v>85209</v>
      </c>
      <c r="P1518" s="1" t="s">
        <v>4213</v>
      </c>
      <c r="Y1518" s="1" t="s">
        <v>3160</v>
      </c>
      <c r="Z1518" s="1" t="s">
        <v>1429</v>
      </c>
      <c r="AA1518" s="2"/>
      <c r="AB1518" s="3" t="s">
        <v>3161</v>
      </c>
      <c r="AC1518" s="3"/>
      <c r="AD1518" s="1" t="s">
        <v>2564</v>
      </c>
      <c r="BA1518" s="1">
        <f t="shared" si="62"/>
        <v>0</v>
      </c>
    </row>
    <row r="1519" spans="1:127" s="1" customFormat="1" x14ac:dyDescent="0.25">
      <c r="B1519" s="2"/>
      <c r="C1519" s="2"/>
      <c r="D1519" s="2"/>
      <c r="F1519" s="1" t="s">
        <v>3162</v>
      </c>
      <c r="G1519" s="1" t="s">
        <v>3158</v>
      </c>
      <c r="H1519" s="1" t="s">
        <v>1424</v>
      </c>
      <c r="I1519" s="1" t="s">
        <v>1612</v>
      </c>
      <c r="J1519" s="1" t="s">
        <v>413</v>
      </c>
      <c r="K1519" s="18" t="s">
        <v>1426</v>
      </c>
      <c r="L1519" s="1" t="s">
        <v>1958</v>
      </c>
      <c r="M1519" s="1" t="s">
        <v>488</v>
      </c>
      <c r="N1519" s="1" t="s">
        <v>296</v>
      </c>
      <c r="O1519" s="1">
        <v>85209</v>
      </c>
      <c r="P1519" s="1" t="s">
        <v>4712</v>
      </c>
      <c r="AA1519" s="2"/>
      <c r="AB1519" s="3"/>
      <c r="AC1519" s="3"/>
      <c r="AD1519" s="1" t="s">
        <v>2568</v>
      </c>
      <c r="BA1519" s="1">
        <f t="shared" si="62"/>
        <v>0</v>
      </c>
    </row>
    <row r="1520" spans="1:127" s="1" customFormat="1" x14ac:dyDescent="0.25">
      <c r="B1520" s="2"/>
      <c r="C1520" s="2"/>
      <c r="D1520" s="2"/>
      <c r="G1520" s="1" t="s">
        <v>481</v>
      </c>
      <c r="H1520" s="1" t="s">
        <v>2090</v>
      </c>
      <c r="I1520" s="1" t="s">
        <v>2091</v>
      </c>
      <c r="J1520" s="1" t="s">
        <v>4513</v>
      </c>
      <c r="K1520" s="18" t="s">
        <v>2093</v>
      </c>
      <c r="L1520" s="1" t="s">
        <v>2092</v>
      </c>
      <c r="M1520" s="1" t="s">
        <v>3195</v>
      </c>
      <c r="N1520" s="1" t="s">
        <v>296</v>
      </c>
      <c r="O1520" s="1">
        <v>85282</v>
      </c>
      <c r="P1520" s="1" t="s">
        <v>4213</v>
      </c>
      <c r="AA1520" s="2"/>
      <c r="AB1520" s="3"/>
      <c r="AC1520" s="3"/>
      <c r="AD1520" s="1" t="s">
        <v>2388</v>
      </c>
      <c r="BA1520" s="1">
        <f t="shared" si="62"/>
        <v>0</v>
      </c>
    </row>
    <row r="1521" spans="1:59" s="1" customFormat="1" x14ac:dyDescent="0.25">
      <c r="B1521" s="2"/>
      <c r="C1521" s="2"/>
      <c r="D1521" s="2"/>
      <c r="G1521" s="1" t="s">
        <v>481</v>
      </c>
      <c r="H1521" s="1" t="s">
        <v>1954</v>
      </c>
      <c r="I1521" s="1" t="s">
        <v>1955</v>
      </c>
      <c r="J1521" s="1" t="s">
        <v>1956</v>
      </c>
      <c r="K1521" s="18"/>
      <c r="L1521" s="1" t="s">
        <v>1959</v>
      </c>
      <c r="M1521" s="1" t="s">
        <v>488</v>
      </c>
      <c r="N1521" s="1" t="s">
        <v>296</v>
      </c>
      <c r="O1521" s="1">
        <v>85206</v>
      </c>
      <c r="Y1521" s="2"/>
      <c r="Z1521" s="3"/>
      <c r="BA1521" s="1">
        <f t="shared" si="62"/>
        <v>0</v>
      </c>
    </row>
    <row r="1522" spans="1:59" s="1" customFormat="1" x14ac:dyDescent="0.25">
      <c r="B1522" s="2"/>
      <c r="C1522" s="2"/>
      <c r="D1522" s="2"/>
      <c r="F1522" s="1" t="s">
        <v>3162</v>
      </c>
      <c r="G1522" s="1" t="s">
        <v>481</v>
      </c>
      <c r="H1522" s="1" t="s">
        <v>2094</v>
      </c>
      <c r="I1522" s="1" t="s">
        <v>2738</v>
      </c>
      <c r="J1522" s="1" t="s">
        <v>2095</v>
      </c>
      <c r="K1522" s="18"/>
      <c r="L1522" s="1" t="s">
        <v>2099</v>
      </c>
      <c r="M1522" s="1" t="s">
        <v>924</v>
      </c>
      <c r="N1522" s="1" t="s">
        <v>296</v>
      </c>
      <c r="O1522" s="1">
        <v>85257</v>
      </c>
      <c r="AA1522" s="2"/>
      <c r="AB1522" s="3"/>
      <c r="AC1522" s="3"/>
      <c r="BA1522" s="1">
        <f t="shared" si="62"/>
        <v>0</v>
      </c>
    </row>
    <row r="1523" spans="1:59" s="1" customFormat="1" x14ac:dyDescent="0.25">
      <c r="B1523" s="2"/>
      <c r="C1523" s="2"/>
      <c r="D1523" s="2"/>
      <c r="H1523" s="1" t="s">
        <v>3302</v>
      </c>
      <c r="I1523" s="1" t="s">
        <v>3301</v>
      </c>
      <c r="K1523" s="18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T1523" s="2"/>
      <c r="AU1523" s="2"/>
      <c r="AV1523" s="2"/>
      <c r="AW1523" s="2"/>
      <c r="AX1523" s="2"/>
      <c r="AY1523" s="2"/>
      <c r="AZ1523" s="2" t="s">
        <v>3162</v>
      </c>
      <c r="BA1523" s="1">
        <f t="shared" si="62"/>
        <v>1</v>
      </c>
      <c r="BB1523" s="3"/>
    </row>
    <row r="1524" spans="1:59" s="1" customFormat="1" x14ac:dyDescent="0.25">
      <c r="B1524" s="2"/>
      <c r="C1524" s="2"/>
      <c r="D1524" s="2"/>
      <c r="F1524" s="1" t="s">
        <v>3161</v>
      </c>
      <c r="G1524" s="1" t="s">
        <v>3158</v>
      </c>
      <c r="H1524" s="1" t="s">
        <v>2100</v>
      </c>
      <c r="I1524" s="1" t="s">
        <v>2101</v>
      </c>
      <c r="J1524" s="1" t="s">
        <v>816</v>
      </c>
      <c r="K1524" s="18" t="s">
        <v>2103</v>
      </c>
      <c r="L1524" s="1" t="s">
        <v>2102</v>
      </c>
      <c r="M1524" s="1" t="s">
        <v>488</v>
      </c>
      <c r="N1524" s="1" t="s">
        <v>296</v>
      </c>
      <c r="O1524" s="1">
        <v>85215</v>
      </c>
      <c r="P1524" s="1" t="s">
        <v>4712</v>
      </c>
      <c r="X1524" s="1" t="s">
        <v>817</v>
      </c>
      <c r="AA1524" s="2"/>
      <c r="AB1524" s="3" t="s">
        <v>3161</v>
      </c>
      <c r="AC1524" s="3"/>
      <c r="AD1524" s="1" t="s">
        <v>2388</v>
      </c>
      <c r="BA1524" s="1">
        <f t="shared" si="62"/>
        <v>0</v>
      </c>
      <c r="BD1524" s="1" t="s">
        <v>4712</v>
      </c>
      <c r="BE1524" s="1" t="s">
        <v>4712</v>
      </c>
      <c r="BG1524" s="1" t="s">
        <v>4712</v>
      </c>
    </row>
    <row r="1525" spans="1:59" s="1" customFormat="1" x14ac:dyDescent="0.25">
      <c r="B1525" s="2"/>
      <c r="C1525" s="2"/>
      <c r="D1525" s="2"/>
      <c r="G1525" s="1" t="s">
        <v>481</v>
      </c>
      <c r="H1525" s="1" t="s">
        <v>2105</v>
      </c>
      <c r="I1525" s="1" t="s">
        <v>3491</v>
      </c>
      <c r="K1525" s="18" t="s">
        <v>2106</v>
      </c>
      <c r="N1525" s="1" t="s">
        <v>296</v>
      </c>
      <c r="P1525" s="1" t="s">
        <v>4213</v>
      </c>
      <c r="AA1525" s="2"/>
      <c r="AB1525" s="3"/>
      <c r="AC1525" s="3"/>
      <c r="AD1525" s="1" t="s">
        <v>2388</v>
      </c>
      <c r="BA1525" s="1">
        <f t="shared" si="62"/>
        <v>0</v>
      </c>
    </row>
    <row r="1526" spans="1:59" s="1" customFormat="1" x14ac:dyDescent="0.25">
      <c r="B1526" s="2"/>
      <c r="C1526" s="2"/>
      <c r="D1526" s="2"/>
      <c r="F1526" s="1" t="s">
        <v>3162</v>
      </c>
      <c r="G1526" s="1" t="s">
        <v>3158</v>
      </c>
      <c r="H1526" s="1" t="s">
        <v>2107</v>
      </c>
      <c r="I1526" s="1" t="s">
        <v>2108</v>
      </c>
      <c r="J1526" s="1" t="s">
        <v>2109</v>
      </c>
      <c r="K1526" s="18" t="s">
        <v>2111</v>
      </c>
      <c r="L1526" s="1" t="s">
        <v>2110</v>
      </c>
      <c r="M1526" s="1" t="s">
        <v>488</v>
      </c>
      <c r="N1526" s="1" t="s">
        <v>296</v>
      </c>
      <c r="O1526" s="1">
        <v>85209</v>
      </c>
      <c r="P1526" s="1" t="s">
        <v>4213</v>
      </c>
      <c r="R1526" s="8"/>
      <c r="Y1526" s="1" t="s">
        <v>3609</v>
      </c>
      <c r="AA1526" s="2"/>
      <c r="AB1526" s="3" t="s">
        <v>3161</v>
      </c>
      <c r="AC1526" s="3"/>
      <c r="BA1526" s="1">
        <f t="shared" si="62"/>
        <v>0</v>
      </c>
    </row>
    <row r="1527" spans="1:59" s="1" customFormat="1" x14ac:dyDescent="0.25">
      <c r="B1527" s="2"/>
      <c r="C1527" s="2"/>
      <c r="D1527" s="2"/>
      <c r="G1527" s="1" t="s">
        <v>481</v>
      </c>
      <c r="H1527" s="1" t="s">
        <v>1308</v>
      </c>
      <c r="I1527" s="1" t="s">
        <v>2728</v>
      </c>
      <c r="K1527" s="18" t="s">
        <v>1309</v>
      </c>
      <c r="P1527" s="1" t="s">
        <v>4213</v>
      </c>
      <c r="AA1527" s="2"/>
      <c r="AB1527" s="3"/>
      <c r="AC1527" s="3"/>
      <c r="AD1527" s="1" t="s">
        <v>2564</v>
      </c>
      <c r="BA1527" s="1">
        <f t="shared" si="62"/>
        <v>0</v>
      </c>
    </row>
    <row r="1528" spans="1:59" s="1" customFormat="1" x14ac:dyDescent="0.25">
      <c r="B1528" s="2"/>
      <c r="C1528" s="2"/>
      <c r="D1528" s="2"/>
      <c r="G1528" s="1" t="s">
        <v>3158</v>
      </c>
      <c r="H1528" s="1" t="s">
        <v>1308</v>
      </c>
      <c r="I1528" s="1" t="s">
        <v>5049</v>
      </c>
      <c r="K1528" s="18" t="s">
        <v>1309</v>
      </c>
      <c r="P1528" s="1" t="s">
        <v>4712</v>
      </c>
      <c r="AA1528" s="2"/>
      <c r="AB1528" s="3"/>
      <c r="AC1528" s="3"/>
      <c r="AD1528" s="1" t="s">
        <v>2568</v>
      </c>
      <c r="BA1528" s="1">
        <f t="shared" si="62"/>
        <v>0</v>
      </c>
    </row>
    <row r="1529" spans="1:59" s="1" customFormat="1" x14ac:dyDescent="0.25">
      <c r="B1529" s="2"/>
      <c r="C1529" s="2"/>
      <c r="D1529" s="2"/>
      <c r="F1529" s="1" t="s">
        <v>3161</v>
      </c>
      <c r="G1529" s="1" t="s">
        <v>3158</v>
      </c>
      <c r="H1529" s="1" t="s">
        <v>1310</v>
      </c>
      <c r="I1529" s="1" t="s">
        <v>2979</v>
      </c>
      <c r="J1529" s="1" t="s">
        <v>1311</v>
      </c>
      <c r="K1529" s="18"/>
      <c r="Y1529" s="2"/>
      <c r="Z1529" s="3"/>
      <c r="BA1529" s="1">
        <f t="shared" si="62"/>
        <v>0</v>
      </c>
      <c r="BB1529" s="1" t="s">
        <v>4712</v>
      </c>
      <c r="BC1529" s="1" t="s">
        <v>4712</v>
      </c>
    </row>
    <row r="1530" spans="1:59" s="1" customFormat="1" x14ac:dyDescent="0.25">
      <c r="A1530" s="8"/>
      <c r="B1530" s="2"/>
      <c r="C1530" s="2"/>
      <c r="D1530" s="2"/>
      <c r="E1530" s="2"/>
      <c r="G1530" s="1" t="s">
        <v>3158</v>
      </c>
      <c r="H1530" s="1" t="s">
        <v>1480</v>
      </c>
      <c r="I1530" s="1" t="s">
        <v>3722</v>
      </c>
      <c r="J1530" s="1" t="s">
        <v>2810</v>
      </c>
      <c r="K1530" s="4" t="s">
        <v>2811</v>
      </c>
      <c r="L1530" s="1" t="s">
        <v>2812</v>
      </c>
      <c r="M1530" s="1" t="s">
        <v>488</v>
      </c>
      <c r="N1530" s="1" t="s">
        <v>296</v>
      </c>
      <c r="O1530" s="1">
        <v>85215</v>
      </c>
      <c r="AA1530" s="2"/>
      <c r="AB1530" s="3"/>
      <c r="AC1530" s="3"/>
      <c r="AG1530" s="1" t="s">
        <v>3162</v>
      </c>
      <c r="AH1530" s="1" t="s">
        <v>3162</v>
      </c>
      <c r="AJ1530" s="1" t="s">
        <v>3162</v>
      </c>
      <c r="AK1530" s="1" t="s">
        <v>3162</v>
      </c>
      <c r="AM1530" s="1" t="s">
        <v>3162</v>
      </c>
      <c r="AP1530" s="1" t="s">
        <v>3162</v>
      </c>
      <c r="AQ1530" s="1" t="s">
        <v>3158</v>
      </c>
      <c r="AR1530" s="1" t="s">
        <v>3162</v>
      </c>
      <c r="AS1530" s="1" t="s">
        <v>3162</v>
      </c>
      <c r="AT1530" s="1" t="s">
        <v>3162</v>
      </c>
      <c r="AU1530" s="1" t="s">
        <v>3162</v>
      </c>
      <c r="AV1530" s="1" t="s">
        <v>3162</v>
      </c>
      <c r="AW1530" s="1" t="s">
        <v>3162</v>
      </c>
      <c r="AX1530" s="1" t="s">
        <v>3162</v>
      </c>
      <c r="AY1530" s="1" t="s">
        <v>3162</v>
      </c>
      <c r="BA1530" s="1">
        <f t="shared" si="62"/>
        <v>15</v>
      </c>
    </row>
    <row r="1531" spans="1:59" s="1" customFormat="1" x14ac:dyDescent="0.25">
      <c r="A1531" s="8"/>
      <c r="B1531" s="2"/>
      <c r="C1531" s="2"/>
      <c r="D1531" s="2"/>
      <c r="E1531" s="2"/>
      <c r="G1531" s="1" t="s">
        <v>3158</v>
      </c>
      <c r="H1531" s="1" t="s">
        <v>2020</v>
      </c>
      <c r="I1531" s="1" t="s">
        <v>2021</v>
      </c>
      <c r="K1531" s="18"/>
      <c r="AA1531" s="2"/>
      <c r="AB1531" s="3"/>
      <c r="AC1531" s="3"/>
      <c r="AP1531" s="1" t="s">
        <v>3158</v>
      </c>
      <c r="BA1531" s="1">
        <f t="shared" si="62"/>
        <v>1</v>
      </c>
    </row>
    <row r="1532" spans="1:59" s="1" customFormat="1" x14ac:dyDescent="0.25">
      <c r="B1532" s="2"/>
      <c r="C1532" s="2"/>
      <c r="D1532" s="2"/>
      <c r="G1532" s="1" t="s">
        <v>481</v>
      </c>
      <c r="H1532" s="1" t="s">
        <v>1440</v>
      </c>
      <c r="I1532" s="1" t="s">
        <v>4348</v>
      </c>
      <c r="J1532" s="1" t="s">
        <v>1187</v>
      </c>
      <c r="K1532" s="18"/>
      <c r="L1532" s="1" t="s">
        <v>1241</v>
      </c>
      <c r="M1532" s="1" t="s">
        <v>488</v>
      </c>
      <c r="N1532" s="1" t="s">
        <v>296</v>
      </c>
      <c r="O1532" s="1">
        <v>85206</v>
      </c>
      <c r="Y1532" s="1" t="s">
        <v>3196</v>
      </c>
      <c r="Z1532" s="1" t="s">
        <v>3189</v>
      </c>
      <c r="AA1532" s="2"/>
      <c r="AB1532" s="3"/>
      <c r="AC1532" s="3"/>
      <c r="BA1532" s="1">
        <f t="shared" si="62"/>
        <v>0</v>
      </c>
    </row>
    <row r="1533" spans="1:59" s="1" customFormat="1" x14ac:dyDescent="0.25">
      <c r="A1533" s="8"/>
      <c r="B1533" s="2"/>
      <c r="C1533" s="2"/>
      <c r="D1533" s="2"/>
      <c r="E1533" s="2"/>
      <c r="G1533" s="1" t="s">
        <v>481</v>
      </c>
      <c r="H1533" s="1" t="s">
        <v>1440</v>
      </c>
      <c r="I1533" s="1" t="s">
        <v>1532</v>
      </c>
      <c r="K1533" s="18"/>
      <c r="AA1533" s="2"/>
      <c r="AB1533" s="3"/>
      <c r="AC1533" s="3"/>
      <c r="AR1533" s="1" t="s">
        <v>3162</v>
      </c>
      <c r="BA1533" s="1">
        <f t="shared" si="62"/>
        <v>1</v>
      </c>
    </row>
    <row r="1534" spans="1:59" s="1" customFormat="1" x14ac:dyDescent="0.25">
      <c r="B1534" s="2"/>
      <c r="C1534" s="2"/>
      <c r="D1534" s="2"/>
      <c r="G1534" s="1" t="s">
        <v>3158</v>
      </c>
      <c r="H1534" s="1" t="s">
        <v>2358</v>
      </c>
      <c r="I1534" s="1" t="s">
        <v>4578</v>
      </c>
      <c r="J1534" s="1" t="s">
        <v>2359</v>
      </c>
      <c r="K1534" s="18" t="s">
        <v>4943</v>
      </c>
      <c r="L1534" s="1" t="s">
        <v>2360</v>
      </c>
      <c r="M1534" s="1" t="s">
        <v>488</v>
      </c>
      <c r="N1534" s="1" t="s">
        <v>296</v>
      </c>
      <c r="O1534" s="1">
        <v>85207</v>
      </c>
      <c r="AA1534" s="2"/>
      <c r="AB1534" s="3"/>
      <c r="AC1534" s="3"/>
      <c r="BA1534" s="1">
        <f t="shared" si="62"/>
        <v>0</v>
      </c>
    </row>
    <row r="1535" spans="1:59" s="1" customFormat="1" x14ac:dyDescent="0.25">
      <c r="B1535" s="2"/>
      <c r="C1535" s="2"/>
      <c r="D1535" s="2"/>
      <c r="E1535" s="2" t="s">
        <v>4712</v>
      </c>
      <c r="G1535" s="1" t="s">
        <v>481</v>
      </c>
      <c r="H1535" s="1" t="s">
        <v>1242</v>
      </c>
      <c r="I1535" s="1" t="s">
        <v>3048</v>
      </c>
      <c r="J1535" s="1" t="s">
        <v>1243</v>
      </c>
      <c r="K1535" s="18" t="s">
        <v>2172</v>
      </c>
      <c r="L1535" s="1" t="s">
        <v>1244</v>
      </c>
      <c r="M1535" s="1" t="s">
        <v>488</v>
      </c>
      <c r="N1535" s="1" t="s">
        <v>296</v>
      </c>
      <c r="O1535" s="1">
        <v>85208</v>
      </c>
      <c r="AA1535" s="2"/>
      <c r="AB1535" s="3"/>
      <c r="AC1535" s="3"/>
      <c r="AE1535" s="1" t="s">
        <v>481</v>
      </c>
      <c r="AN1535" s="1" t="s">
        <v>3158</v>
      </c>
      <c r="AO1535" s="1" t="s">
        <v>481</v>
      </c>
      <c r="AP1535" s="1" t="s">
        <v>481</v>
      </c>
      <c r="AQ1535" s="1" t="s">
        <v>481</v>
      </c>
      <c r="AR1535" s="1" t="s">
        <v>3158</v>
      </c>
      <c r="AS1535" s="1" t="s">
        <v>3158</v>
      </c>
      <c r="AT1535" s="1" t="s">
        <v>3158</v>
      </c>
      <c r="AV1535" s="1" t="s">
        <v>3158</v>
      </c>
      <c r="BA1535" s="1">
        <f t="shared" si="62"/>
        <v>9</v>
      </c>
    </row>
    <row r="1536" spans="1:59" s="1" customFormat="1" x14ac:dyDescent="0.25">
      <c r="B1536" s="2"/>
      <c r="C1536" s="2"/>
      <c r="D1536" s="2"/>
      <c r="G1536" s="1" t="s">
        <v>481</v>
      </c>
      <c r="H1536" s="1" t="s">
        <v>1242</v>
      </c>
      <c r="I1536" s="1" t="s">
        <v>4206</v>
      </c>
      <c r="K1536" s="18" t="s">
        <v>4207</v>
      </c>
      <c r="L1536" s="1" t="s">
        <v>979</v>
      </c>
      <c r="P1536" s="1" t="s">
        <v>3161</v>
      </c>
      <c r="AA1536" s="2"/>
      <c r="AB1536" s="3"/>
      <c r="AC1536" s="3"/>
      <c r="BA1536" s="1">
        <f t="shared" si="62"/>
        <v>0</v>
      </c>
    </row>
    <row r="1537" spans="1:53" s="1" customFormat="1" x14ac:dyDescent="0.25">
      <c r="B1537" s="2"/>
      <c r="C1537" s="2"/>
      <c r="D1537" s="2"/>
      <c r="G1537" s="1" t="s">
        <v>481</v>
      </c>
      <c r="H1537" s="1" t="s">
        <v>2063</v>
      </c>
      <c r="I1537" s="1" t="s">
        <v>2064</v>
      </c>
      <c r="K1537" s="18" t="s">
        <v>2065</v>
      </c>
      <c r="P1537" s="1" t="s">
        <v>4213</v>
      </c>
      <c r="AA1537" s="2"/>
      <c r="AB1537" s="3"/>
      <c r="AC1537" s="3"/>
      <c r="AD1537" s="1" t="s">
        <v>2564</v>
      </c>
      <c r="BA1537" s="1">
        <f t="shared" si="62"/>
        <v>0</v>
      </c>
    </row>
    <row r="1538" spans="1:53" s="1" customFormat="1" x14ac:dyDescent="0.25">
      <c r="A1538" s="6"/>
      <c r="B1538" s="2"/>
      <c r="C1538" s="2"/>
      <c r="D1538" s="2"/>
      <c r="G1538" s="1" t="s">
        <v>481</v>
      </c>
      <c r="H1538" s="1" t="s">
        <v>4476</v>
      </c>
      <c r="I1538" s="1" t="s">
        <v>4477</v>
      </c>
      <c r="K1538" s="18" t="s">
        <v>4597</v>
      </c>
      <c r="P1538" s="1" t="s">
        <v>4712</v>
      </c>
      <c r="Y1538" s="1" t="s">
        <v>3175</v>
      </c>
      <c r="Z1538" s="1" t="s">
        <v>509</v>
      </c>
      <c r="AA1538" s="2"/>
      <c r="AB1538" s="3"/>
      <c r="AC1538" s="3"/>
      <c r="BA1538" s="1">
        <f t="shared" si="62"/>
        <v>0</v>
      </c>
    </row>
    <row r="1539" spans="1:53" s="1" customFormat="1" x14ac:dyDescent="0.25">
      <c r="A1539" s="6"/>
      <c r="B1539" s="2"/>
      <c r="C1539" s="2"/>
      <c r="D1539" s="2"/>
      <c r="G1539" s="1" t="s">
        <v>3158</v>
      </c>
      <c r="H1539" s="1" t="s">
        <v>4476</v>
      </c>
      <c r="I1539" s="1" t="s">
        <v>3799</v>
      </c>
      <c r="K1539" s="18" t="s">
        <v>4597</v>
      </c>
      <c r="P1539" s="1" t="s">
        <v>4213</v>
      </c>
      <c r="Y1539" s="2"/>
      <c r="Z1539" s="3"/>
      <c r="BA1539" s="1">
        <f t="shared" si="62"/>
        <v>0</v>
      </c>
    </row>
    <row r="1540" spans="1:53" s="1" customFormat="1" x14ac:dyDescent="0.25">
      <c r="B1540" s="2"/>
      <c r="C1540" s="2"/>
      <c r="D1540" s="2"/>
      <c r="G1540" s="1" t="s">
        <v>481</v>
      </c>
      <c r="H1540" s="1" t="s">
        <v>4819</v>
      </c>
      <c r="I1540" s="1" t="s">
        <v>3178</v>
      </c>
      <c r="J1540" s="1" t="s">
        <v>4821</v>
      </c>
      <c r="K1540" s="18" t="s">
        <v>4823</v>
      </c>
      <c r="L1540" s="1" t="s">
        <v>4822</v>
      </c>
      <c r="M1540" s="1" t="s">
        <v>488</v>
      </c>
      <c r="N1540" s="1" t="s">
        <v>3193</v>
      </c>
      <c r="O1540" s="1">
        <v>85206</v>
      </c>
      <c r="P1540" s="1" t="s">
        <v>4213</v>
      </c>
      <c r="AA1540" s="2"/>
      <c r="AB1540" s="3"/>
      <c r="AC1540" s="3"/>
      <c r="AD1540" s="1" t="s">
        <v>2564</v>
      </c>
      <c r="BA1540" s="1">
        <f t="shared" si="62"/>
        <v>0</v>
      </c>
    </row>
    <row r="1541" spans="1:53" s="1" customFormat="1" x14ac:dyDescent="0.25">
      <c r="B1541" s="2"/>
      <c r="C1541" s="2"/>
      <c r="D1541" s="2"/>
      <c r="G1541" s="1" t="s">
        <v>3158</v>
      </c>
      <c r="H1541" s="1" t="s">
        <v>4819</v>
      </c>
      <c r="I1541" s="1" t="s">
        <v>4820</v>
      </c>
      <c r="J1541" s="1" t="s">
        <v>4821</v>
      </c>
      <c r="K1541" s="18" t="s">
        <v>4823</v>
      </c>
      <c r="L1541" s="1" t="s">
        <v>4822</v>
      </c>
      <c r="M1541" s="1" t="s">
        <v>488</v>
      </c>
      <c r="N1541" s="1" t="s">
        <v>3193</v>
      </c>
      <c r="O1541" s="1">
        <v>85206</v>
      </c>
      <c r="P1541" s="1" t="s">
        <v>4712</v>
      </c>
      <c r="AA1541" s="2"/>
      <c r="AB1541" s="3"/>
      <c r="AC1541" s="3"/>
      <c r="AD1541" s="1" t="s">
        <v>2568</v>
      </c>
      <c r="BA1541" s="1">
        <f t="shared" si="62"/>
        <v>0</v>
      </c>
    </row>
    <row r="1542" spans="1:53" s="1" customFormat="1" x14ac:dyDescent="0.25">
      <c r="A1542" s="8"/>
      <c r="B1542" s="2"/>
      <c r="C1542" s="2"/>
      <c r="D1542" s="2"/>
      <c r="E1542" s="2"/>
      <c r="G1542" s="1" t="s">
        <v>3158</v>
      </c>
      <c r="H1542" s="1" t="s">
        <v>2776</v>
      </c>
      <c r="I1542" s="1" t="s">
        <v>3471</v>
      </c>
      <c r="K1542" s="18"/>
      <c r="AA1542" s="2"/>
      <c r="AB1542" s="3"/>
      <c r="AC1542" s="3"/>
      <c r="AN1542" s="1" t="s">
        <v>1447</v>
      </c>
      <c r="BA1542" s="1">
        <f t="shared" si="62"/>
        <v>1</v>
      </c>
    </row>
    <row r="1543" spans="1:53" s="1" customFormat="1" x14ac:dyDescent="0.25">
      <c r="B1543" s="2"/>
      <c r="C1543" s="2"/>
      <c r="D1543" s="2"/>
      <c r="G1543" s="1" t="s">
        <v>3158</v>
      </c>
      <c r="H1543" s="1" t="s">
        <v>424</v>
      </c>
      <c r="I1543" s="1" t="s">
        <v>1265</v>
      </c>
      <c r="J1543" s="1" t="s">
        <v>427</v>
      </c>
      <c r="K1543" s="4" t="s">
        <v>425</v>
      </c>
      <c r="L1543" s="1" t="s">
        <v>426</v>
      </c>
      <c r="M1543" s="1" t="s">
        <v>488</v>
      </c>
      <c r="N1543" s="1" t="s">
        <v>296</v>
      </c>
      <c r="O1543" s="1">
        <v>85209</v>
      </c>
      <c r="Y1543" s="1" t="s">
        <v>3189</v>
      </c>
      <c r="AA1543" s="2"/>
      <c r="AB1543" s="3" t="s">
        <v>3161</v>
      </c>
      <c r="AC1543" s="3"/>
      <c r="AD1543" s="1" t="s">
        <v>2568</v>
      </c>
      <c r="BA1543" s="1">
        <f t="shared" si="62"/>
        <v>0</v>
      </c>
    </row>
    <row r="1544" spans="1:53" s="1" customFormat="1" x14ac:dyDescent="0.25">
      <c r="B1544" s="2"/>
      <c r="C1544" s="2"/>
      <c r="D1544" s="2"/>
      <c r="G1544" s="1" t="s">
        <v>3158</v>
      </c>
      <c r="H1544" s="1" t="s">
        <v>2182</v>
      </c>
      <c r="I1544" s="1" t="s">
        <v>879</v>
      </c>
      <c r="J1544" s="1" t="s">
        <v>486</v>
      </c>
      <c r="K1544" s="18"/>
      <c r="L1544" s="1" t="s">
        <v>2183</v>
      </c>
      <c r="M1544" s="1" t="s">
        <v>488</v>
      </c>
      <c r="N1544" s="1" t="s">
        <v>296</v>
      </c>
      <c r="O1544" s="1">
        <v>85215</v>
      </c>
      <c r="AA1544" s="2"/>
      <c r="AB1544" s="3"/>
      <c r="AC1544" s="3"/>
      <c r="BA1544" s="1">
        <f t="shared" si="62"/>
        <v>0</v>
      </c>
    </row>
    <row r="1545" spans="1:53" s="1" customFormat="1" x14ac:dyDescent="0.25">
      <c r="B1545" s="2"/>
      <c r="C1545" s="2"/>
      <c r="D1545" s="2"/>
      <c r="G1545" s="1" t="s">
        <v>3158</v>
      </c>
      <c r="H1545" s="1" t="s">
        <v>2184</v>
      </c>
      <c r="I1545" s="1" t="s">
        <v>4430</v>
      </c>
      <c r="K1545" s="18" t="s">
        <v>2185</v>
      </c>
      <c r="P1545" s="1" t="s">
        <v>4213</v>
      </c>
      <c r="AA1545" s="2"/>
      <c r="AB1545" s="3"/>
      <c r="AC1545" s="3"/>
      <c r="AD1545" s="1" t="s">
        <v>2388</v>
      </c>
      <c r="BA1545" s="1">
        <f t="shared" si="62"/>
        <v>0</v>
      </c>
    </row>
    <row r="1546" spans="1:53" s="1" customFormat="1" x14ac:dyDescent="0.25">
      <c r="A1546" s="8"/>
      <c r="B1546" s="2"/>
      <c r="C1546" s="2"/>
      <c r="D1546" s="2"/>
      <c r="E1546" s="2"/>
      <c r="G1546" s="1" t="s">
        <v>3158</v>
      </c>
      <c r="H1546" s="1" t="s">
        <v>1483</v>
      </c>
      <c r="I1546" s="1" t="s">
        <v>861</v>
      </c>
      <c r="K1546" s="18"/>
      <c r="AA1546" s="2"/>
      <c r="AB1546" s="3"/>
      <c r="AC1546" s="3"/>
      <c r="AK1546" s="1" t="s">
        <v>3162</v>
      </c>
      <c r="BA1546" s="1">
        <f t="shared" si="62"/>
        <v>1</v>
      </c>
    </row>
    <row r="1547" spans="1:53" s="1" customFormat="1" x14ac:dyDescent="0.25">
      <c r="B1547" s="2"/>
      <c r="C1547" s="2"/>
      <c r="D1547" s="2"/>
      <c r="G1547" s="1" t="s">
        <v>3158</v>
      </c>
      <c r="H1547" s="1" t="s">
        <v>2186</v>
      </c>
      <c r="I1547" s="1" t="s">
        <v>2187</v>
      </c>
      <c r="J1547" s="1" t="s">
        <v>2188</v>
      </c>
      <c r="K1547" s="18" t="s">
        <v>2190</v>
      </c>
      <c r="L1547" s="1" t="s">
        <v>2189</v>
      </c>
      <c r="M1547" s="1" t="s">
        <v>2159</v>
      </c>
      <c r="N1547" s="1" t="s">
        <v>296</v>
      </c>
      <c r="O1547" s="1">
        <v>85027</v>
      </c>
      <c r="P1547" s="1" t="s">
        <v>4213</v>
      </c>
      <c r="AA1547" s="2"/>
      <c r="AB1547" s="3"/>
      <c r="AC1547" s="3"/>
      <c r="AD1547" s="1" t="s">
        <v>2564</v>
      </c>
      <c r="BA1547" s="1">
        <f t="shared" si="62"/>
        <v>0</v>
      </c>
    </row>
    <row r="1548" spans="1:53" s="1" customFormat="1" x14ac:dyDescent="0.25">
      <c r="A1548" s="6"/>
      <c r="B1548" s="2"/>
      <c r="C1548" s="2"/>
      <c r="D1548" s="2"/>
      <c r="G1548" s="1" t="s">
        <v>3158</v>
      </c>
      <c r="H1548" s="1" t="s">
        <v>4396</v>
      </c>
      <c r="I1548" s="1" t="s">
        <v>4397</v>
      </c>
      <c r="J1548" s="1" t="s">
        <v>3582</v>
      </c>
      <c r="K1548" s="18"/>
      <c r="L1548" s="1" t="s">
        <v>3583</v>
      </c>
      <c r="M1548" s="1" t="s">
        <v>3584</v>
      </c>
      <c r="N1548" s="1" t="s">
        <v>296</v>
      </c>
      <c r="O1548" s="1">
        <v>85351</v>
      </c>
      <c r="AA1548" s="1" t="s">
        <v>2882</v>
      </c>
      <c r="AB1548" s="3"/>
      <c r="AC1548" s="3"/>
      <c r="BA1548" s="1">
        <f t="shared" si="62"/>
        <v>0</v>
      </c>
    </row>
    <row r="1549" spans="1:53" s="1" customFormat="1" x14ac:dyDescent="0.25">
      <c r="B1549" s="2"/>
      <c r="C1549" s="2"/>
      <c r="D1549" s="2"/>
      <c r="G1549" s="1" t="s">
        <v>3158</v>
      </c>
      <c r="H1549" s="1" t="s">
        <v>129</v>
      </c>
      <c r="I1549" s="1" t="s">
        <v>954</v>
      </c>
      <c r="J1549" s="1" t="s">
        <v>130</v>
      </c>
      <c r="K1549" s="18"/>
      <c r="L1549" s="1" t="s">
        <v>4296</v>
      </c>
      <c r="M1549" s="1" t="s">
        <v>131</v>
      </c>
      <c r="N1549" s="1" t="s">
        <v>296</v>
      </c>
      <c r="O1549" s="1">
        <v>85205</v>
      </c>
      <c r="AA1549" s="1" t="s">
        <v>124</v>
      </c>
      <c r="AB1549" s="3"/>
      <c r="AC1549" s="3"/>
      <c r="BA1549" s="1">
        <f t="shared" si="62"/>
        <v>0</v>
      </c>
    </row>
    <row r="1550" spans="1:53" s="1" customFormat="1" x14ac:dyDescent="0.25">
      <c r="B1550" s="2"/>
      <c r="C1550" s="2"/>
      <c r="D1550" s="2"/>
      <c r="G1550" s="1" t="s">
        <v>3158</v>
      </c>
      <c r="H1550" s="1" t="s">
        <v>2191</v>
      </c>
      <c r="I1550" s="1" t="s">
        <v>2192</v>
      </c>
      <c r="J1550" s="1" t="s">
        <v>4854</v>
      </c>
      <c r="K1550" s="18"/>
      <c r="L1550" s="1" t="s">
        <v>4855</v>
      </c>
      <c r="M1550" s="1" t="s">
        <v>3182</v>
      </c>
      <c r="N1550" s="1" t="s">
        <v>296</v>
      </c>
      <c r="O1550" s="1">
        <v>85234</v>
      </c>
      <c r="AA1550" s="2"/>
      <c r="AB1550" s="3"/>
      <c r="AC1550" s="3"/>
      <c r="BA1550" s="1">
        <f t="shared" si="62"/>
        <v>0</v>
      </c>
    </row>
    <row r="1551" spans="1:53" s="1" customFormat="1" x14ac:dyDescent="0.25">
      <c r="A1551" s="8"/>
      <c r="B1551" s="2"/>
      <c r="C1551" s="2"/>
      <c r="D1551" s="2"/>
      <c r="E1551" s="2"/>
      <c r="G1551" s="1" t="s">
        <v>3158</v>
      </c>
      <c r="H1551" s="1" t="s">
        <v>239</v>
      </c>
      <c r="I1551" s="1" t="s">
        <v>4660</v>
      </c>
      <c r="K1551" s="18"/>
      <c r="AA1551" s="2"/>
      <c r="AB1551" s="3"/>
      <c r="AC1551" s="3"/>
      <c r="AW1551" s="1" t="s">
        <v>3162</v>
      </c>
      <c r="BA1551" s="1">
        <f t="shared" si="62"/>
        <v>1</v>
      </c>
    </row>
    <row r="1552" spans="1:53" s="1" customFormat="1" x14ac:dyDescent="0.25">
      <c r="A1552" s="8"/>
      <c r="B1552" s="2"/>
      <c r="C1552" s="2"/>
      <c r="D1552" s="2"/>
      <c r="E1552" s="2"/>
      <c r="G1552" s="1" t="s">
        <v>481</v>
      </c>
      <c r="H1552" s="1" t="s">
        <v>239</v>
      </c>
      <c r="I1552" s="1" t="s">
        <v>4477</v>
      </c>
      <c r="K1552" s="18"/>
      <c r="AA1552" s="2"/>
      <c r="AB1552" s="3"/>
      <c r="AC1552" s="3"/>
      <c r="AW1552" s="1" t="s">
        <v>3162</v>
      </c>
      <c r="BA1552" s="1">
        <f t="shared" ref="BA1552:BA1615" si="63">COUNTA(AE1552:AZ1552)</f>
        <v>1</v>
      </c>
    </row>
    <row r="1553" spans="1:54" s="1" customFormat="1" x14ac:dyDescent="0.25">
      <c r="B1553" s="2"/>
      <c r="C1553" s="2"/>
      <c r="D1553" s="2"/>
      <c r="G1553" s="1" t="s">
        <v>481</v>
      </c>
      <c r="H1553" s="1" t="s">
        <v>520</v>
      </c>
      <c r="I1553" s="1" t="s">
        <v>4856</v>
      </c>
      <c r="J1553" s="1" t="s">
        <v>949</v>
      </c>
      <c r="K1553" s="18" t="s">
        <v>4858</v>
      </c>
      <c r="L1553" s="1" t="s">
        <v>4857</v>
      </c>
      <c r="M1553" s="1" t="s">
        <v>488</v>
      </c>
      <c r="N1553" s="1" t="s">
        <v>296</v>
      </c>
      <c r="O1553" s="1">
        <v>85208</v>
      </c>
      <c r="P1553" s="1" t="s">
        <v>4213</v>
      </c>
      <c r="Y1553" s="1" t="s">
        <v>3196</v>
      </c>
      <c r="Z1553" s="1" t="s">
        <v>3161</v>
      </c>
      <c r="AA1553" s="2" t="s">
        <v>948</v>
      </c>
      <c r="AB1553" s="3" t="s">
        <v>3161</v>
      </c>
      <c r="AC1553" s="3"/>
      <c r="AD1553" s="1" t="s">
        <v>2564</v>
      </c>
      <c r="AN1553" s="1" t="s">
        <v>3162</v>
      </c>
      <c r="AU1553" s="1" t="s">
        <v>3162</v>
      </c>
      <c r="BA1553" s="1">
        <f t="shared" si="63"/>
        <v>2</v>
      </c>
    </row>
    <row r="1554" spans="1:54" s="1" customFormat="1" x14ac:dyDescent="0.25">
      <c r="A1554" s="6"/>
      <c r="B1554" s="2"/>
      <c r="C1554" s="2"/>
      <c r="D1554" s="2"/>
      <c r="G1554" s="1" t="s">
        <v>3158</v>
      </c>
      <c r="H1554" s="2" t="s">
        <v>4389</v>
      </c>
      <c r="I1554" s="1" t="s">
        <v>4390</v>
      </c>
      <c r="K1554" s="18"/>
      <c r="AA1554" s="1" t="s">
        <v>3382</v>
      </c>
      <c r="AB1554" s="3"/>
      <c r="AC1554" s="3"/>
      <c r="BA1554" s="1">
        <f t="shared" si="63"/>
        <v>0</v>
      </c>
    </row>
    <row r="1555" spans="1:54" s="1" customFormat="1" x14ac:dyDescent="0.25">
      <c r="B1555" s="2"/>
      <c r="C1555" s="2"/>
      <c r="D1555" s="2"/>
      <c r="G1555" s="1" t="s">
        <v>481</v>
      </c>
      <c r="H1555" s="1" t="s">
        <v>1990</v>
      </c>
      <c r="I1555" s="1" t="s">
        <v>4869</v>
      </c>
      <c r="J1555" s="1" t="s">
        <v>4870</v>
      </c>
      <c r="K1555" s="18" t="s">
        <v>2327</v>
      </c>
      <c r="L1555" s="1" t="s">
        <v>1593</v>
      </c>
      <c r="M1555" s="1" t="s">
        <v>1594</v>
      </c>
      <c r="N1555" s="1" t="s">
        <v>2325</v>
      </c>
      <c r="O1555" s="1" t="s">
        <v>2326</v>
      </c>
      <c r="P1555" s="1" t="s">
        <v>4213</v>
      </c>
      <c r="AA1555" s="2"/>
      <c r="AB1555" s="3"/>
      <c r="AC1555" s="3"/>
      <c r="AD1555" s="1" t="s">
        <v>2564</v>
      </c>
      <c r="BA1555" s="1">
        <f t="shared" si="63"/>
        <v>0</v>
      </c>
    </row>
    <row r="1556" spans="1:54" s="1" customFormat="1" x14ac:dyDescent="0.25">
      <c r="B1556" s="2"/>
      <c r="C1556" s="2"/>
      <c r="D1556" s="2"/>
      <c r="G1556" s="1" t="s">
        <v>3158</v>
      </c>
      <c r="H1556" s="1" t="s">
        <v>1990</v>
      </c>
      <c r="I1556" s="1" t="s">
        <v>4000</v>
      </c>
      <c r="K1556" s="18" t="s">
        <v>4205</v>
      </c>
      <c r="P1556" s="1" t="s">
        <v>4213</v>
      </c>
      <c r="AA1556" s="2"/>
      <c r="AB1556" s="3"/>
      <c r="AC1556" s="3"/>
      <c r="AD1556" s="1" t="s">
        <v>2388</v>
      </c>
      <c r="BA1556" s="1">
        <f t="shared" si="63"/>
        <v>0</v>
      </c>
    </row>
    <row r="1557" spans="1:54" s="1" customFormat="1" x14ac:dyDescent="0.25">
      <c r="B1557" s="2"/>
      <c r="C1557" s="2"/>
      <c r="D1557" s="2"/>
      <c r="G1557" s="1" t="s">
        <v>481</v>
      </c>
      <c r="H1557" s="1" t="s">
        <v>1012</v>
      </c>
      <c r="I1557" s="1" t="s">
        <v>2328</v>
      </c>
      <c r="K1557" s="18" t="s">
        <v>2329</v>
      </c>
      <c r="P1557" s="1" t="s">
        <v>4213</v>
      </c>
      <c r="AA1557" s="2"/>
      <c r="AB1557" s="3"/>
      <c r="AC1557" s="3"/>
      <c r="AD1557" s="1" t="s">
        <v>2564</v>
      </c>
      <c r="BA1557" s="1">
        <f t="shared" si="63"/>
        <v>0</v>
      </c>
      <c r="BB1557" s="1" t="s">
        <v>4712</v>
      </c>
    </row>
    <row r="1558" spans="1:54" s="1" customFormat="1" x14ac:dyDescent="0.25">
      <c r="B1558" s="2"/>
      <c r="C1558" s="2"/>
      <c r="D1558" s="2"/>
      <c r="G1558" s="1" t="s">
        <v>3158</v>
      </c>
      <c r="H1558" s="1" t="s">
        <v>2330</v>
      </c>
      <c r="I1558" s="1" t="s">
        <v>2161</v>
      </c>
      <c r="J1558" s="1" t="s">
        <v>2331</v>
      </c>
      <c r="K1558" s="18" t="s">
        <v>2333</v>
      </c>
      <c r="L1558" s="1" t="s">
        <v>2332</v>
      </c>
      <c r="M1558" s="1" t="s">
        <v>3023</v>
      </c>
      <c r="N1558" s="1" t="s">
        <v>296</v>
      </c>
      <c r="O1558" s="1">
        <v>85206</v>
      </c>
      <c r="P1558" s="1" t="s">
        <v>4712</v>
      </c>
      <c r="AA1558" s="2"/>
      <c r="AB1558" s="3"/>
      <c r="AC1558" s="3"/>
      <c r="AD1558" s="1" t="s">
        <v>2568</v>
      </c>
      <c r="BA1558" s="1">
        <f t="shared" si="63"/>
        <v>0</v>
      </c>
    </row>
    <row r="1559" spans="1:54" s="1" customFormat="1" x14ac:dyDescent="0.25">
      <c r="B1559" s="2"/>
      <c r="C1559" s="2"/>
      <c r="D1559" s="2"/>
      <c r="G1559" s="1" t="s">
        <v>3158</v>
      </c>
      <c r="H1559" s="1" t="s">
        <v>2330</v>
      </c>
      <c r="I1559" s="1" t="s">
        <v>3026</v>
      </c>
      <c r="K1559" s="18"/>
      <c r="AA1559" s="2"/>
      <c r="AB1559" s="3"/>
      <c r="AC1559" s="3"/>
      <c r="AZ1559" s="1" t="s">
        <v>3162</v>
      </c>
      <c r="BA1559" s="1">
        <f t="shared" si="63"/>
        <v>1</v>
      </c>
    </row>
    <row r="1560" spans="1:54" s="1" customFormat="1" x14ac:dyDescent="0.25">
      <c r="B1560" s="2"/>
      <c r="C1560" s="2"/>
      <c r="D1560" s="2"/>
      <c r="G1560" s="1" t="s">
        <v>481</v>
      </c>
      <c r="H1560" s="1" t="s">
        <v>2330</v>
      </c>
      <c r="I1560" s="1" t="s">
        <v>3178</v>
      </c>
      <c r="J1560" s="1" t="s">
        <v>2331</v>
      </c>
      <c r="K1560" s="18" t="s">
        <v>2333</v>
      </c>
      <c r="L1560" s="1" t="s">
        <v>2332</v>
      </c>
      <c r="M1560" s="1" t="s">
        <v>3023</v>
      </c>
      <c r="N1560" s="1" t="s">
        <v>296</v>
      </c>
      <c r="O1560" s="1">
        <v>85206</v>
      </c>
      <c r="P1560" s="1" t="s">
        <v>4213</v>
      </c>
      <c r="AA1560" s="2"/>
      <c r="AB1560" s="3"/>
      <c r="AC1560" s="3"/>
      <c r="AD1560" s="1" t="s">
        <v>2564</v>
      </c>
      <c r="BA1560" s="1">
        <f t="shared" si="63"/>
        <v>0</v>
      </c>
    </row>
    <row r="1561" spans="1:54" s="1" customFormat="1" x14ac:dyDescent="0.25">
      <c r="B1561" s="2"/>
      <c r="C1561" s="2"/>
      <c r="D1561" s="2"/>
      <c r="G1561" s="1" t="s">
        <v>481</v>
      </c>
      <c r="H1561" s="1" t="s">
        <v>2330</v>
      </c>
      <c r="I1561" s="1" t="s">
        <v>299</v>
      </c>
      <c r="K1561" s="18" t="s">
        <v>4599</v>
      </c>
      <c r="P1561" s="1" t="s">
        <v>4213</v>
      </c>
      <c r="AB1561" s="3"/>
      <c r="AC1561" s="3"/>
      <c r="BA1561" s="1">
        <f t="shared" si="63"/>
        <v>0</v>
      </c>
    </row>
    <row r="1562" spans="1:54" s="1" customFormat="1" x14ac:dyDescent="0.25">
      <c r="B1562" s="2"/>
      <c r="C1562" s="2"/>
      <c r="D1562" s="2"/>
      <c r="G1562" s="1" t="s">
        <v>3158</v>
      </c>
      <c r="H1562" s="1" t="s">
        <v>2330</v>
      </c>
      <c r="I1562" s="1" t="s">
        <v>4600</v>
      </c>
      <c r="K1562" s="18" t="s">
        <v>4599</v>
      </c>
      <c r="P1562" s="1" t="s">
        <v>4712</v>
      </c>
      <c r="AB1562" s="3"/>
      <c r="AC1562" s="3"/>
      <c r="BA1562" s="1">
        <f t="shared" si="63"/>
        <v>0</v>
      </c>
    </row>
    <row r="1563" spans="1:54" s="1" customFormat="1" x14ac:dyDescent="0.25">
      <c r="A1563" s="6"/>
      <c r="B1563" s="2"/>
      <c r="C1563" s="2"/>
      <c r="D1563" s="2"/>
      <c r="G1563" s="1" t="s">
        <v>3158</v>
      </c>
      <c r="H1563" s="1" t="s">
        <v>2330</v>
      </c>
      <c r="I1563" s="1" t="s">
        <v>4391</v>
      </c>
      <c r="K1563" s="18"/>
      <c r="AA1563" s="2" t="s">
        <v>3383</v>
      </c>
      <c r="AB1563" s="3"/>
      <c r="AC1563" s="3"/>
      <c r="BA1563" s="1">
        <f t="shared" si="63"/>
        <v>0</v>
      </c>
    </row>
    <row r="1564" spans="1:54" s="1" customFormat="1" x14ac:dyDescent="0.25">
      <c r="B1564" s="2"/>
      <c r="C1564" s="2"/>
      <c r="D1564" s="2"/>
      <c r="G1564" s="1" t="s">
        <v>481</v>
      </c>
      <c r="H1564" s="1" t="s">
        <v>4967</v>
      </c>
      <c r="I1564" s="1" t="s">
        <v>2949</v>
      </c>
      <c r="J1564" s="1" t="s">
        <v>4968</v>
      </c>
      <c r="K1564" s="18"/>
      <c r="L1564" s="1" t="s">
        <v>3593</v>
      </c>
      <c r="M1564" s="1" t="s">
        <v>488</v>
      </c>
      <c r="N1564" s="1" t="s">
        <v>296</v>
      </c>
      <c r="O1564" s="1">
        <v>85207</v>
      </c>
      <c r="AA1564" s="2"/>
      <c r="AB1564" s="3"/>
      <c r="AC1564" s="3"/>
      <c r="BA1564" s="1">
        <f t="shared" si="63"/>
        <v>0</v>
      </c>
    </row>
    <row r="1565" spans="1:54" s="1" customFormat="1" x14ac:dyDescent="0.25">
      <c r="B1565" s="2"/>
      <c r="C1565" s="2"/>
      <c r="D1565" s="2"/>
      <c r="G1565" s="1" t="s">
        <v>3158</v>
      </c>
      <c r="H1565" s="1" t="s">
        <v>2877</v>
      </c>
      <c r="I1565" s="1" t="s">
        <v>4593</v>
      </c>
      <c r="J1565" s="1" t="s">
        <v>2878</v>
      </c>
      <c r="K1565" s="18"/>
      <c r="L1565" s="1" t="s">
        <v>5169</v>
      </c>
      <c r="M1565" s="1" t="s">
        <v>488</v>
      </c>
      <c r="N1565" s="1" t="s">
        <v>296</v>
      </c>
      <c r="O1565" s="1">
        <v>85210</v>
      </c>
      <c r="AA1565" s="1" t="s">
        <v>918</v>
      </c>
      <c r="AB1565" s="3"/>
      <c r="AC1565" s="3"/>
      <c r="BA1565" s="1">
        <f t="shared" si="63"/>
        <v>0</v>
      </c>
    </row>
    <row r="1566" spans="1:54" s="1" customFormat="1" x14ac:dyDescent="0.25">
      <c r="B1566" s="2"/>
      <c r="C1566" s="2"/>
      <c r="D1566" s="2"/>
      <c r="G1566" s="1" t="s">
        <v>481</v>
      </c>
      <c r="H1566" s="1" t="s">
        <v>1474</v>
      </c>
      <c r="I1566" s="1" t="s">
        <v>1475</v>
      </c>
      <c r="K1566" s="18"/>
      <c r="AA1566" s="2"/>
      <c r="AB1566" s="3"/>
      <c r="AC1566" s="3"/>
      <c r="AJ1566" s="1" t="s">
        <v>3162</v>
      </c>
      <c r="BA1566" s="1">
        <f t="shared" si="63"/>
        <v>1</v>
      </c>
    </row>
    <row r="1567" spans="1:54" s="1" customFormat="1" x14ac:dyDescent="0.25">
      <c r="B1567" s="2"/>
      <c r="C1567" s="2"/>
      <c r="D1567" s="2"/>
      <c r="G1567" s="1" t="s">
        <v>3158</v>
      </c>
      <c r="H1567" s="1" t="s">
        <v>1474</v>
      </c>
      <c r="I1567" s="1" t="s">
        <v>1579</v>
      </c>
      <c r="K1567" s="18"/>
      <c r="AA1567" s="2"/>
      <c r="AB1567" s="3"/>
      <c r="AC1567" s="3"/>
      <c r="AJ1567" s="1" t="s">
        <v>3162</v>
      </c>
      <c r="BA1567" s="1">
        <f t="shared" si="63"/>
        <v>1</v>
      </c>
    </row>
    <row r="1568" spans="1:54" s="1" customFormat="1" x14ac:dyDescent="0.25">
      <c r="A1568" s="6"/>
      <c r="B1568" s="2"/>
      <c r="C1568" s="2"/>
      <c r="D1568" s="2"/>
      <c r="G1568" s="1" t="s">
        <v>3158</v>
      </c>
      <c r="H1568" s="1" t="s">
        <v>2334</v>
      </c>
      <c r="I1568" s="1" t="s">
        <v>2335</v>
      </c>
      <c r="K1568" s="18"/>
      <c r="Y1568" s="1" t="s">
        <v>3175</v>
      </c>
      <c r="Z1568" s="1" t="s">
        <v>509</v>
      </c>
      <c r="AA1568" s="2"/>
      <c r="AB1568" s="3"/>
      <c r="AC1568" s="3"/>
      <c r="BA1568" s="1">
        <f t="shared" si="63"/>
        <v>0</v>
      </c>
    </row>
    <row r="1569" spans="1:53" s="1" customFormat="1" x14ac:dyDescent="0.25">
      <c r="A1569" s="6"/>
      <c r="B1569" s="2"/>
      <c r="C1569" s="2"/>
      <c r="D1569" s="2"/>
      <c r="G1569" s="1" t="s">
        <v>481</v>
      </c>
      <c r="H1569" s="1" t="s">
        <v>2334</v>
      </c>
      <c r="I1569" s="1" t="s">
        <v>2336</v>
      </c>
      <c r="K1569" s="18"/>
      <c r="Y1569" s="1" t="s">
        <v>3175</v>
      </c>
      <c r="Z1569" s="1" t="s">
        <v>509</v>
      </c>
      <c r="AA1569" s="2"/>
      <c r="AB1569" s="3"/>
      <c r="AC1569" s="3"/>
      <c r="BA1569" s="1">
        <f t="shared" si="63"/>
        <v>0</v>
      </c>
    </row>
    <row r="1570" spans="1:53" s="1" customFormat="1" x14ac:dyDescent="0.25">
      <c r="A1570" s="6"/>
      <c r="B1570" s="2"/>
      <c r="C1570" s="2"/>
      <c r="D1570" s="2"/>
      <c r="G1570" s="1" t="s">
        <v>3158</v>
      </c>
      <c r="H1570" s="1" t="s">
        <v>4155</v>
      </c>
      <c r="I1570" s="1" t="s">
        <v>1055</v>
      </c>
      <c r="K1570" s="18"/>
      <c r="Y1570" s="2"/>
      <c r="Z1570" s="3"/>
      <c r="AH1570" s="1" t="s">
        <v>3162</v>
      </c>
      <c r="AI1570" s="1" t="s">
        <v>3162</v>
      </c>
      <c r="AU1570" s="1" t="s">
        <v>3162</v>
      </c>
      <c r="BA1570" s="1">
        <f t="shared" si="63"/>
        <v>3</v>
      </c>
    </row>
    <row r="1571" spans="1:53" s="1" customFormat="1" x14ac:dyDescent="0.25">
      <c r="B1571" s="2"/>
      <c r="C1571" s="2"/>
      <c r="D1571" s="2"/>
      <c r="E1571" s="2"/>
      <c r="G1571" s="1" t="s">
        <v>481</v>
      </c>
      <c r="H1571" s="1" t="s">
        <v>2337</v>
      </c>
      <c r="I1571" s="1" t="s">
        <v>2418</v>
      </c>
      <c r="K1571" s="18"/>
      <c r="AA1571" s="2"/>
      <c r="AB1571" s="3"/>
      <c r="AC1571" s="3"/>
      <c r="BA1571" s="1">
        <f t="shared" si="63"/>
        <v>0</v>
      </c>
    </row>
    <row r="1572" spans="1:53" s="1" customFormat="1" x14ac:dyDescent="0.25">
      <c r="B1572" s="2"/>
      <c r="C1572" s="2"/>
      <c r="D1572" s="2"/>
      <c r="G1572" s="1" t="s">
        <v>3158</v>
      </c>
      <c r="H1572" s="1" t="s">
        <v>2337</v>
      </c>
      <c r="I1572" s="1" t="s">
        <v>398</v>
      </c>
      <c r="K1572" s="18"/>
      <c r="Y1572" s="1" t="s">
        <v>297</v>
      </c>
      <c r="AA1572" s="2"/>
      <c r="AB1572" s="3"/>
      <c r="AC1572" s="3"/>
      <c r="BA1572" s="1">
        <f t="shared" si="63"/>
        <v>0</v>
      </c>
    </row>
    <row r="1573" spans="1:53" s="1" customFormat="1" x14ac:dyDescent="0.25">
      <c r="B1573" s="2"/>
      <c r="C1573" s="2"/>
      <c r="D1573" s="2"/>
      <c r="F1573" s="1" t="s">
        <v>3161</v>
      </c>
      <c r="G1573" s="1" t="s">
        <v>3158</v>
      </c>
      <c r="H1573" s="1" t="s">
        <v>2338</v>
      </c>
      <c r="I1573" s="1" t="s">
        <v>2339</v>
      </c>
      <c r="J1573" s="1" t="s">
        <v>2340</v>
      </c>
      <c r="K1573" s="18" t="s">
        <v>2342</v>
      </c>
      <c r="L1573" s="1" t="s">
        <v>2341</v>
      </c>
      <c r="M1573" s="1" t="s">
        <v>488</v>
      </c>
      <c r="N1573" s="1" t="s">
        <v>296</v>
      </c>
      <c r="O1573" s="1">
        <v>85029</v>
      </c>
      <c r="P1573" s="1" t="s">
        <v>4213</v>
      </c>
      <c r="AA1573" s="2"/>
      <c r="AB1573" s="3"/>
      <c r="AC1573" s="3"/>
      <c r="AD1573" s="1" t="s">
        <v>2388</v>
      </c>
      <c r="BA1573" s="1">
        <f t="shared" si="63"/>
        <v>0</v>
      </c>
    </row>
    <row r="1574" spans="1:53" s="1" customFormat="1" x14ac:dyDescent="0.25">
      <c r="A1574" s="8"/>
      <c r="B1574" s="2"/>
      <c r="C1574" s="2"/>
      <c r="D1574" s="2"/>
      <c r="G1574" s="1" t="s">
        <v>481</v>
      </c>
      <c r="H1574" s="1" t="s">
        <v>2037</v>
      </c>
      <c r="I1574" s="1" t="s">
        <v>2418</v>
      </c>
      <c r="K1574" s="18"/>
      <c r="Y1574" s="2"/>
      <c r="Z1574" s="3"/>
      <c r="AE1574" s="1" t="s">
        <v>3162</v>
      </c>
      <c r="AF1574" s="1" t="s">
        <v>3162</v>
      </c>
      <c r="AQ1574" s="1" t="s">
        <v>3162</v>
      </c>
      <c r="BA1574" s="1">
        <f t="shared" si="63"/>
        <v>3</v>
      </c>
    </row>
    <row r="1575" spans="1:53" s="1" customFormat="1" x14ac:dyDescent="0.25">
      <c r="B1575" s="2"/>
      <c r="C1575" s="2"/>
      <c r="D1575" s="2"/>
      <c r="G1575" s="1" t="s">
        <v>3158</v>
      </c>
      <c r="H1575" s="1" t="s">
        <v>2343</v>
      </c>
      <c r="I1575" s="1" t="s">
        <v>2344</v>
      </c>
      <c r="K1575" s="18"/>
      <c r="Y1575" s="1" t="s">
        <v>3160</v>
      </c>
      <c r="Z1575" s="1" t="s">
        <v>2345</v>
      </c>
      <c r="AA1575" s="2" t="s">
        <v>2610</v>
      </c>
      <c r="AB1575" s="3"/>
      <c r="AC1575" s="3"/>
      <c r="BA1575" s="1">
        <f t="shared" si="63"/>
        <v>0</v>
      </c>
    </row>
    <row r="1576" spans="1:53" s="1" customFormat="1" x14ac:dyDescent="0.25">
      <c r="B1576" s="2"/>
      <c r="C1576" s="2"/>
      <c r="D1576" s="2"/>
      <c r="G1576" s="1" t="s">
        <v>3158</v>
      </c>
      <c r="H1576" s="1" t="s">
        <v>2346</v>
      </c>
      <c r="I1576" s="1" t="s">
        <v>2347</v>
      </c>
      <c r="J1576" s="1" t="s">
        <v>858</v>
      </c>
      <c r="K1576" s="18" t="s">
        <v>4417</v>
      </c>
      <c r="L1576" s="1" t="s">
        <v>859</v>
      </c>
      <c r="M1576" s="1" t="s">
        <v>488</v>
      </c>
      <c r="N1576" s="1" t="s">
        <v>296</v>
      </c>
      <c r="O1576" s="1">
        <v>85206</v>
      </c>
      <c r="AA1576" s="2"/>
      <c r="AB1576" s="3"/>
      <c r="AC1576" s="3"/>
      <c r="BA1576" s="1">
        <f t="shared" si="63"/>
        <v>0</v>
      </c>
    </row>
    <row r="1577" spans="1:53" s="1" customFormat="1" x14ac:dyDescent="0.25">
      <c r="B1577" s="2"/>
      <c r="C1577" s="2"/>
      <c r="D1577" s="2"/>
      <c r="G1577" s="1" t="s">
        <v>3158</v>
      </c>
      <c r="H1577" s="1" t="s">
        <v>860</v>
      </c>
      <c r="I1577" s="1" t="s">
        <v>861</v>
      </c>
      <c r="K1577" s="18" t="s">
        <v>3346</v>
      </c>
      <c r="P1577" s="1" t="s">
        <v>4213</v>
      </c>
      <c r="Y1577" s="1" t="s">
        <v>297</v>
      </c>
      <c r="AA1577" s="2" t="s">
        <v>862</v>
      </c>
      <c r="AB1577" s="3"/>
      <c r="AC1577" s="3"/>
      <c r="AD1577" s="1" t="s">
        <v>2564</v>
      </c>
      <c r="BA1577" s="1">
        <f t="shared" si="63"/>
        <v>0</v>
      </c>
    </row>
    <row r="1578" spans="1:53" s="1" customFormat="1" x14ac:dyDescent="0.25">
      <c r="B1578" s="2"/>
      <c r="C1578" s="2"/>
      <c r="D1578" s="2"/>
      <c r="G1578" s="1" t="s">
        <v>3158</v>
      </c>
      <c r="H1578" s="1" t="s">
        <v>1457</v>
      </c>
      <c r="I1578" s="1" t="s">
        <v>1456</v>
      </c>
      <c r="K1578" s="18"/>
      <c r="AA1578" s="2"/>
      <c r="AB1578" s="3"/>
      <c r="AC1578" s="3"/>
      <c r="AI1578" s="1" t="s">
        <v>3162</v>
      </c>
      <c r="BA1578" s="1">
        <f t="shared" si="63"/>
        <v>1</v>
      </c>
    </row>
    <row r="1579" spans="1:53" s="1" customFormat="1" x14ac:dyDescent="0.25">
      <c r="B1579" s="2"/>
      <c r="C1579" s="2"/>
      <c r="D1579" s="2"/>
      <c r="G1579" s="1" t="s">
        <v>481</v>
      </c>
      <c r="H1579" s="1" t="s">
        <v>863</v>
      </c>
      <c r="I1579" s="1" t="s">
        <v>2336</v>
      </c>
      <c r="J1579" s="1" t="s">
        <v>864</v>
      </c>
      <c r="K1579" s="18" t="s">
        <v>4418</v>
      </c>
      <c r="L1579" s="1" t="s">
        <v>865</v>
      </c>
      <c r="M1579" s="1" t="s">
        <v>924</v>
      </c>
      <c r="N1579" s="1" t="s">
        <v>296</v>
      </c>
      <c r="O1579" s="1">
        <v>85253</v>
      </c>
      <c r="AA1579" s="2"/>
      <c r="AB1579" s="3"/>
      <c r="AC1579" s="3"/>
      <c r="BA1579" s="1">
        <f t="shared" si="63"/>
        <v>0</v>
      </c>
    </row>
    <row r="1580" spans="1:53" s="1" customFormat="1" x14ac:dyDescent="0.25">
      <c r="B1580" s="2"/>
      <c r="C1580" s="2"/>
      <c r="D1580" s="2"/>
      <c r="G1580" s="1" t="s">
        <v>3158</v>
      </c>
      <c r="H1580" s="1" t="s">
        <v>863</v>
      </c>
      <c r="I1580" s="1" t="s">
        <v>866</v>
      </c>
      <c r="J1580" s="1" t="s">
        <v>864</v>
      </c>
      <c r="K1580" s="18" t="s">
        <v>4418</v>
      </c>
      <c r="L1580" s="1" t="s">
        <v>865</v>
      </c>
      <c r="M1580" s="1" t="s">
        <v>924</v>
      </c>
      <c r="N1580" s="1" t="s">
        <v>296</v>
      </c>
      <c r="O1580" s="1">
        <v>85253</v>
      </c>
      <c r="AA1580" s="2"/>
      <c r="AB1580" s="3"/>
      <c r="AC1580" s="3"/>
      <c r="BA1580" s="1">
        <f t="shared" si="63"/>
        <v>0</v>
      </c>
    </row>
    <row r="1581" spans="1:53" s="1" customFormat="1" x14ac:dyDescent="0.25">
      <c r="B1581" s="2"/>
      <c r="C1581" s="2"/>
      <c r="D1581" s="2"/>
      <c r="G1581" s="1" t="s">
        <v>3158</v>
      </c>
      <c r="H1581" s="1" t="s">
        <v>2013</v>
      </c>
      <c r="I1581" s="1" t="s">
        <v>2014</v>
      </c>
      <c r="K1581" s="18"/>
      <c r="AA1581" s="2"/>
      <c r="AB1581" s="3"/>
      <c r="AC1581" s="3"/>
      <c r="AO1581" s="1" t="s">
        <v>3162</v>
      </c>
      <c r="BA1581" s="1">
        <f t="shared" si="63"/>
        <v>1</v>
      </c>
    </row>
    <row r="1582" spans="1:53" s="1" customFormat="1" x14ac:dyDescent="0.25">
      <c r="B1582" s="2"/>
      <c r="C1582" s="2"/>
      <c r="D1582" s="2"/>
      <c r="H1582" s="1" t="s">
        <v>867</v>
      </c>
      <c r="I1582" s="1" t="s">
        <v>4684</v>
      </c>
      <c r="K1582" s="18"/>
      <c r="AA1582" s="2"/>
      <c r="AB1582" s="3"/>
      <c r="AC1582" s="3"/>
      <c r="BA1582" s="1">
        <f t="shared" si="63"/>
        <v>0</v>
      </c>
    </row>
    <row r="1583" spans="1:53" s="1" customFormat="1" x14ac:dyDescent="0.25">
      <c r="B1583" s="2"/>
      <c r="C1583" s="2"/>
      <c r="D1583" s="2"/>
      <c r="G1583" s="1" t="s">
        <v>3158</v>
      </c>
      <c r="H1583" s="1" t="s">
        <v>867</v>
      </c>
      <c r="I1583" s="1" t="s">
        <v>3069</v>
      </c>
      <c r="K1583" s="18"/>
      <c r="AA1583" s="2"/>
      <c r="AB1583" s="3"/>
      <c r="AC1583" s="3"/>
      <c r="BA1583" s="1">
        <f t="shared" si="63"/>
        <v>0</v>
      </c>
    </row>
    <row r="1584" spans="1:53" s="1" customFormat="1" x14ac:dyDescent="0.25">
      <c r="B1584" s="2"/>
      <c r="C1584" s="2"/>
      <c r="D1584" s="2"/>
      <c r="G1584" s="1" t="s">
        <v>481</v>
      </c>
      <c r="H1584" s="1" t="s">
        <v>867</v>
      </c>
      <c r="I1584" s="1" t="s">
        <v>2738</v>
      </c>
      <c r="K1584" s="18" t="s">
        <v>2070</v>
      </c>
      <c r="N1584" s="1" t="s">
        <v>296</v>
      </c>
      <c r="P1584" s="1" t="s">
        <v>4213</v>
      </c>
      <c r="AA1584" s="2"/>
      <c r="AB1584" s="3"/>
      <c r="AC1584" s="3"/>
      <c r="AD1584" s="1" t="s">
        <v>2388</v>
      </c>
      <c r="BA1584" s="1">
        <f t="shared" si="63"/>
        <v>0</v>
      </c>
    </row>
    <row r="1585" spans="1:84" s="1" customFormat="1" x14ac:dyDescent="0.25">
      <c r="B1585" s="2"/>
      <c r="C1585" s="2"/>
      <c r="D1585" s="2"/>
      <c r="F1585" s="1" t="s">
        <v>3162</v>
      </c>
      <c r="G1585" s="1" t="s">
        <v>481</v>
      </c>
      <c r="H1585" s="1" t="s">
        <v>1918</v>
      </c>
      <c r="I1585" s="1" t="s">
        <v>299</v>
      </c>
      <c r="J1585" s="1" t="s">
        <v>1919</v>
      </c>
      <c r="K1585" s="18" t="s">
        <v>1920</v>
      </c>
      <c r="L1585" s="1" t="s">
        <v>841</v>
      </c>
      <c r="M1585" s="1" t="s">
        <v>650</v>
      </c>
      <c r="N1585" s="1" t="s">
        <v>296</v>
      </c>
      <c r="O1585" s="1">
        <v>85248</v>
      </c>
      <c r="P1585" s="1" t="s">
        <v>4213</v>
      </c>
      <c r="R1585" s="1">
        <v>1</v>
      </c>
      <c r="S1585" s="1" t="s">
        <v>3357</v>
      </c>
      <c r="AA1585" s="2" t="s">
        <v>3728</v>
      </c>
      <c r="AB1585" s="3"/>
      <c r="AC1585" s="3"/>
      <c r="AD1585" s="1" t="s">
        <v>1771</v>
      </c>
      <c r="BA1585" s="1">
        <f t="shared" si="63"/>
        <v>0</v>
      </c>
    </row>
    <row r="1586" spans="1:84" s="1" customFormat="1" x14ac:dyDescent="0.25">
      <c r="B1586" s="2"/>
      <c r="C1586" s="2"/>
      <c r="D1586" s="2"/>
      <c r="F1586" s="1" t="s">
        <v>3161</v>
      </c>
      <c r="G1586" s="1" t="s">
        <v>481</v>
      </c>
      <c r="H1586" s="1" t="s">
        <v>1275</v>
      </c>
      <c r="I1586" s="1" t="s">
        <v>299</v>
      </c>
      <c r="J1586" s="1" t="s">
        <v>4947</v>
      </c>
      <c r="K1586" s="18"/>
      <c r="L1586" s="1" t="s">
        <v>4948</v>
      </c>
      <c r="M1586" s="1" t="s">
        <v>4949</v>
      </c>
      <c r="N1586" s="1" t="s">
        <v>4950</v>
      </c>
      <c r="O1586" s="1">
        <v>61240</v>
      </c>
      <c r="Y1586" s="2"/>
      <c r="Z1586" s="3"/>
      <c r="BA1586" s="1">
        <f t="shared" si="63"/>
        <v>0</v>
      </c>
    </row>
    <row r="1587" spans="1:84" s="1" customFormat="1" x14ac:dyDescent="0.25">
      <c r="B1587" s="2"/>
      <c r="C1587" s="2"/>
      <c r="D1587" s="2"/>
      <c r="H1587" s="1" t="s">
        <v>219</v>
      </c>
      <c r="I1587" s="1" t="s">
        <v>2210</v>
      </c>
      <c r="K1587" s="18"/>
      <c r="AA1587" s="2"/>
      <c r="AB1587" s="3"/>
      <c r="AC1587" s="3"/>
      <c r="AV1587" s="1" t="s">
        <v>3162</v>
      </c>
      <c r="BA1587" s="1">
        <f t="shared" si="63"/>
        <v>1</v>
      </c>
    </row>
    <row r="1588" spans="1:84" s="1" customFormat="1" x14ac:dyDescent="0.25">
      <c r="B1588" s="2"/>
      <c r="C1588" s="2"/>
      <c r="D1588" s="2"/>
      <c r="G1588" s="1" t="s">
        <v>3158</v>
      </c>
      <c r="H1588" s="1" t="s">
        <v>4481</v>
      </c>
      <c r="I1588" s="1" t="s">
        <v>781</v>
      </c>
      <c r="K1588" s="18"/>
      <c r="AA1588" s="1" t="s">
        <v>4656</v>
      </c>
      <c r="AB1588" s="3"/>
      <c r="AC1588" s="3"/>
      <c r="BA1588" s="1">
        <f t="shared" si="63"/>
        <v>0</v>
      </c>
    </row>
    <row r="1589" spans="1:84" s="1" customFormat="1" x14ac:dyDescent="0.25">
      <c r="B1589" s="2"/>
      <c r="C1589" s="2"/>
      <c r="D1589" s="2"/>
      <c r="G1589" s="1" t="s">
        <v>481</v>
      </c>
      <c r="H1589" s="1" t="s">
        <v>591</v>
      </c>
      <c r="I1589" s="1" t="s">
        <v>592</v>
      </c>
      <c r="J1589" s="1" t="s">
        <v>589</v>
      </c>
      <c r="K1589" s="18" t="s">
        <v>593</v>
      </c>
      <c r="L1589" s="1" t="s">
        <v>2946</v>
      </c>
      <c r="M1589" s="1" t="s">
        <v>5031</v>
      </c>
      <c r="N1589" s="1" t="s">
        <v>296</v>
      </c>
      <c r="O1589" s="1">
        <v>85120</v>
      </c>
      <c r="P1589" s="1" t="s">
        <v>4213</v>
      </c>
      <c r="AA1589" s="2" t="s">
        <v>587</v>
      </c>
      <c r="AB1589" s="3"/>
      <c r="AC1589" s="3"/>
      <c r="AD1589" s="1" t="s">
        <v>2388</v>
      </c>
      <c r="BA1589" s="1">
        <f t="shared" si="63"/>
        <v>0</v>
      </c>
    </row>
    <row r="1590" spans="1:84" s="1" customFormat="1" x14ac:dyDescent="0.25">
      <c r="B1590" s="2"/>
      <c r="C1590" s="2"/>
      <c r="D1590" s="2"/>
      <c r="G1590" s="1" t="s">
        <v>3158</v>
      </c>
      <c r="H1590" s="1" t="s">
        <v>210</v>
      </c>
      <c r="I1590" s="1" t="s">
        <v>326</v>
      </c>
      <c r="K1590" s="18"/>
      <c r="AA1590" s="2"/>
      <c r="AB1590" s="3"/>
      <c r="AC1590" s="3"/>
      <c r="AU1590" s="1" t="s">
        <v>3162</v>
      </c>
      <c r="BA1590" s="1">
        <f t="shared" si="63"/>
        <v>1</v>
      </c>
    </row>
    <row r="1591" spans="1:84" s="1" customFormat="1" x14ac:dyDescent="0.25">
      <c r="B1591" s="2"/>
      <c r="C1591" s="2"/>
      <c r="D1591" s="2"/>
      <c r="G1591" s="1" t="s">
        <v>3158</v>
      </c>
      <c r="H1591" s="1" t="s">
        <v>4525</v>
      </c>
      <c r="I1591" s="1" t="s">
        <v>2071</v>
      </c>
      <c r="K1591" s="18"/>
      <c r="L1591" s="1" t="s">
        <v>4523</v>
      </c>
      <c r="M1591" s="1" t="s">
        <v>488</v>
      </c>
      <c r="N1591" s="1" t="s">
        <v>296</v>
      </c>
      <c r="AA1591" s="2" t="s">
        <v>1277</v>
      </c>
      <c r="AB1591" s="3"/>
      <c r="AC1591" s="3"/>
      <c r="BA1591" s="1">
        <f t="shared" si="63"/>
        <v>0</v>
      </c>
    </row>
    <row r="1592" spans="1:84" s="1" customFormat="1" x14ac:dyDescent="0.25">
      <c r="B1592" s="2"/>
      <c r="C1592" s="2"/>
      <c r="D1592" s="2"/>
      <c r="G1592" s="1" t="s">
        <v>3158</v>
      </c>
      <c r="H1592" s="1" t="s">
        <v>2073</v>
      </c>
      <c r="I1592" s="1" t="s">
        <v>2742</v>
      </c>
      <c r="K1592" s="18" t="s">
        <v>2074</v>
      </c>
      <c r="P1592" s="1" t="s">
        <v>4213</v>
      </c>
      <c r="AA1592" s="2"/>
      <c r="AB1592" s="3"/>
      <c r="AC1592" s="3"/>
      <c r="AD1592" s="1" t="s">
        <v>2388</v>
      </c>
      <c r="BA1592" s="1">
        <f t="shared" si="63"/>
        <v>0</v>
      </c>
    </row>
    <row r="1593" spans="1:84" s="1" customFormat="1" x14ac:dyDescent="0.25">
      <c r="A1593" s="29"/>
      <c r="B1593" s="2"/>
      <c r="C1593" s="2"/>
      <c r="D1593" s="2"/>
      <c r="G1593" s="1" t="s">
        <v>481</v>
      </c>
      <c r="H1593" s="1" t="s">
        <v>2049</v>
      </c>
      <c r="I1593" s="1" t="s">
        <v>3074</v>
      </c>
      <c r="K1593" s="18"/>
      <c r="AA1593" s="2"/>
      <c r="AB1593" s="3"/>
      <c r="AC1593" s="3"/>
      <c r="AN1593" s="1" t="s">
        <v>3162</v>
      </c>
      <c r="AO1593" s="1" t="s">
        <v>3162</v>
      </c>
      <c r="AQ1593" s="1" t="s">
        <v>3162</v>
      </c>
      <c r="AT1593" s="1" t="s">
        <v>3162</v>
      </c>
      <c r="AU1593" s="1" t="s">
        <v>3162</v>
      </c>
      <c r="AV1593" s="1" t="s">
        <v>3162</v>
      </c>
      <c r="AW1593" s="1" t="s">
        <v>3162</v>
      </c>
      <c r="BA1593" s="1">
        <f t="shared" si="63"/>
        <v>7</v>
      </c>
    </row>
    <row r="1594" spans="1:84" s="1" customFormat="1" x14ac:dyDescent="0.25">
      <c r="A1594" s="6"/>
      <c r="B1594" s="2"/>
      <c r="C1594" s="2"/>
      <c r="D1594" s="2"/>
      <c r="F1594" s="1" t="s">
        <v>3162</v>
      </c>
      <c r="G1594" s="1" t="s">
        <v>3158</v>
      </c>
      <c r="H1594" s="1" t="s">
        <v>37</v>
      </c>
      <c r="I1594" s="1" t="s">
        <v>1740</v>
      </c>
      <c r="J1594" s="1" t="s">
        <v>38</v>
      </c>
      <c r="K1594" s="18" t="s">
        <v>39</v>
      </c>
      <c r="L1594" s="1" t="s">
        <v>1960</v>
      </c>
      <c r="M1594" s="1" t="s">
        <v>488</v>
      </c>
      <c r="N1594" s="1" t="s">
        <v>296</v>
      </c>
      <c r="O1594" s="1">
        <v>85215</v>
      </c>
      <c r="P1594" s="1" t="s">
        <v>4712</v>
      </c>
      <c r="R1594" s="1">
        <v>1</v>
      </c>
      <c r="S1594" s="1" t="s">
        <v>3357</v>
      </c>
      <c r="AA1594" s="2" t="s">
        <v>7</v>
      </c>
      <c r="AB1594" s="3"/>
      <c r="AC1594" s="3"/>
      <c r="AD1594" s="1" t="s">
        <v>2388</v>
      </c>
      <c r="AX1594" s="1" t="s">
        <v>3162</v>
      </c>
      <c r="AY1594" s="1" t="s">
        <v>3162</v>
      </c>
      <c r="BA1594" s="1">
        <f t="shared" si="63"/>
        <v>2</v>
      </c>
    </row>
    <row r="1595" spans="1:84" s="1" customFormat="1" x14ac:dyDescent="0.25">
      <c r="B1595" s="2"/>
      <c r="C1595" s="2"/>
      <c r="D1595" s="2"/>
      <c r="F1595" s="1" t="s">
        <v>3161</v>
      </c>
      <c r="G1595" s="1" t="s">
        <v>481</v>
      </c>
      <c r="H1595" s="1" t="s">
        <v>4016</v>
      </c>
      <c r="I1595" s="1" t="s">
        <v>4364</v>
      </c>
      <c r="AA1595" s="1" t="s">
        <v>1691</v>
      </c>
      <c r="BA1595" s="1">
        <f t="shared" si="63"/>
        <v>0</v>
      </c>
      <c r="BM1595" s="1" t="s">
        <v>4712</v>
      </c>
      <c r="BQ1595" s="1" t="s">
        <v>4712</v>
      </c>
      <c r="CD1595" s="1" t="s">
        <v>4712</v>
      </c>
      <c r="CF1595" s="1" t="s">
        <v>4712</v>
      </c>
    </row>
    <row r="1596" spans="1:84" s="1" customFormat="1" x14ac:dyDescent="0.25">
      <c r="B1596" s="2"/>
      <c r="C1596" s="2"/>
      <c r="D1596" s="2"/>
      <c r="G1596" s="1" t="s">
        <v>3158</v>
      </c>
      <c r="H1596" s="1" t="s">
        <v>1399</v>
      </c>
      <c r="I1596" s="1" t="s">
        <v>1400</v>
      </c>
      <c r="K1596" s="18"/>
      <c r="AA1596" s="2"/>
      <c r="AB1596" s="3"/>
      <c r="AC1596" s="3"/>
      <c r="AS1596" s="1" t="s">
        <v>3162</v>
      </c>
      <c r="BA1596" s="1">
        <f t="shared" si="63"/>
        <v>1</v>
      </c>
    </row>
    <row r="1597" spans="1:84" s="1" customFormat="1" x14ac:dyDescent="0.25">
      <c r="B1597" s="2"/>
      <c r="C1597" s="2"/>
      <c r="D1597" s="2"/>
      <c r="G1597" s="1" t="s">
        <v>481</v>
      </c>
      <c r="H1597" s="1" t="s">
        <v>4848</v>
      </c>
      <c r="I1597" s="1" t="s">
        <v>4849</v>
      </c>
      <c r="J1597" s="1" t="s">
        <v>4993</v>
      </c>
      <c r="K1597" s="18"/>
      <c r="L1597" s="1" t="s">
        <v>4991</v>
      </c>
      <c r="M1597" s="1" t="s">
        <v>488</v>
      </c>
      <c r="N1597" s="1" t="s">
        <v>296</v>
      </c>
      <c r="O1597" s="1">
        <v>85213</v>
      </c>
      <c r="AA1597" s="1" t="s">
        <v>3045</v>
      </c>
      <c r="AD1597" s="1" t="s">
        <v>2376</v>
      </c>
      <c r="BA1597" s="1">
        <f t="shared" si="63"/>
        <v>0</v>
      </c>
      <c r="BB1597" s="3"/>
    </row>
    <row r="1598" spans="1:84" s="1" customFormat="1" x14ac:dyDescent="0.25">
      <c r="A1598" s="8"/>
      <c r="B1598" s="2"/>
      <c r="C1598" s="2"/>
      <c r="D1598" s="2"/>
      <c r="K1598" s="18"/>
      <c r="Y1598" s="2"/>
      <c r="Z1598" s="3"/>
      <c r="BA1598" s="1">
        <f t="shared" si="63"/>
        <v>0</v>
      </c>
    </row>
    <row r="1599" spans="1:84" s="1" customFormat="1" x14ac:dyDescent="0.25">
      <c r="B1599" s="2"/>
      <c r="C1599" s="2"/>
      <c r="D1599" s="2"/>
      <c r="K1599" s="18"/>
      <c r="AA1599" s="2"/>
      <c r="AB1599" s="3"/>
      <c r="AC1599" s="3"/>
      <c r="BA1599" s="1">
        <f t="shared" si="63"/>
        <v>0</v>
      </c>
    </row>
    <row r="1600" spans="1:84" s="1" customFormat="1" x14ac:dyDescent="0.25">
      <c r="B1600" s="2"/>
      <c r="C1600" s="2"/>
      <c r="D1600" s="2"/>
      <c r="I1600" s="1" t="s">
        <v>1471</v>
      </c>
      <c r="K1600" s="18" t="s">
        <v>4598</v>
      </c>
      <c r="P1600" s="1" t="s">
        <v>4213</v>
      </c>
      <c r="Y1600" s="2"/>
      <c r="Z1600" s="3"/>
      <c r="BA1600" s="1">
        <f t="shared" si="63"/>
        <v>0</v>
      </c>
    </row>
    <row r="1601" spans="1:53" s="1" customFormat="1" x14ac:dyDescent="0.25">
      <c r="B1601" s="2"/>
      <c r="C1601" s="2"/>
      <c r="D1601" s="2"/>
      <c r="G1601" s="1" t="s">
        <v>3158</v>
      </c>
      <c r="I1601" s="1" t="s">
        <v>3146</v>
      </c>
      <c r="K1601" s="18" t="s">
        <v>3567</v>
      </c>
      <c r="P1601" s="1" t="s">
        <v>4213</v>
      </c>
      <c r="Y1601" s="2"/>
      <c r="Z1601" s="3"/>
      <c r="BA1601" s="1">
        <f t="shared" si="63"/>
        <v>0</v>
      </c>
    </row>
    <row r="1602" spans="1:53" s="1" customFormat="1" x14ac:dyDescent="0.25">
      <c r="B1602" s="2"/>
      <c r="C1602" s="2"/>
      <c r="D1602" s="2"/>
      <c r="I1602" s="1" t="s">
        <v>846</v>
      </c>
      <c r="K1602" s="18" t="s">
        <v>847</v>
      </c>
      <c r="P1602" s="1" t="s">
        <v>4213</v>
      </c>
      <c r="Y1602" s="2"/>
      <c r="Z1602" s="3"/>
      <c r="BA1602" s="1">
        <f t="shared" si="63"/>
        <v>0</v>
      </c>
    </row>
    <row r="1603" spans="1:53" s="1" customFormat="1" x14ac:dyDescent="0.25">
      <c r="B1603" s="2"/>
      <c r="C1603" s="2"/>
      <c r="D1603" s="2"/>
      <c r="G1603" s="1" t="s">
        <v>481</v>
      </c>
      <c r="I1603" s="1" t="s">
        <v>854</v>
      </c>
      <c r="K1603" s="18" t="s">
        <v>4982</v>
      </c>
      <c r="P1603" s="1" t="s">
        <v>4213</v>
      </c>
      <c r="Y1603" s="2"/>
      <c r="Z1603" s="3"/>
      <c r="BA1603" s="1">
        <f t="shared" si="63"/>
        <v>0</v>
      </c>
    </row>
    <row r="1604" spans="1:53" s="1" customFormat="1" x14ac:dyDescent="0.25">
      <c r="B1604" s="2"/>
      <c r="C1604" s="2"/>
      <c r="D1604" s="2"/>
      <c r="G1604" s="1" t="s">
        <v>481</v>
      </c>
      <c r="I1604" s="1" t="s">
        <v>1236</v>
      </c>
      <c r="K1604" s="18" t="s">
        <v>4987</v>
      </c>
      <c r="P1604" s="1" t="s">
        <v>4213</v>
      </c>
      <c r="Y1604" s="2"/>
      <c r="Z1604" s="3"/>
      <c r="BA1604" s="1">
        <f t="shared" si="63"/>
        <v>0</v>
      </c>
    </row>
    <row r="1605" spans="1:53" s="1" customFormat="1" x14ac:dyDescent="0.25">
      <c r="B1605" s="2"/>
      <c r="C1605" s="2"/>
      <c r="D1605" s="2"/>
      <c r="G1605" s="1" t="s">
        <v>481</v>
      </c>
      <c r="I1605" s="1" t="s">
        <v>1765</v>
      </c>
      <c r="K1605" s="18" t="s">
        <v>1766</v>
      </c>
      <c r="P1605" s="1" t="s">
        <v>4213</v>
      </c>
      <c r="AA1605" s="2"/>
      <c r="AB1605" s="3"/>
      <c r="AC1605" s="3"/>
      <c r="AD1605" s="1" t="s">
        <v>2564</v>
      </c>
      <c r="BA1605" s="1">
        <f t="shared" si="63"/>
        <v>0</v>
      </c>
    </row>
    <row r="1606" spans="1:53" s="1" customFormat="1" x14ac:dyDescent="0.25">
      <c r="B1606" s="2"/>
      <c r="C1606" s="2"/>
      <c r="D1606" s="2"/>
      <c r="G1606" s="1" t="s">
        <v>3158</v>
      </c>
      <c r="I1606" s="1" t="s">
        <v>1237</v>
      </c>
      <c r="K1606" s="18" t="s">
        <v>4987</v>
      </c>
      <c r="P1606" s="1" t="s">
        <v>4712</v>
      </c>
      <c r="AA1606" s="2"/>
      <c r="AB1606" s="3"/>
      <c r="AC1606" s="3"/>
      <c r="BA1606" s="1">
        <f t="shared" si="63"/>
        <v>0</v>
      </c>
    </row>
    <row r="1607" spans="1:53" s="1" customFormat="1" x14ac:dyDescent="0.25">
      <c r="B1607" s="2"/>
      <c r="C1607" s="2"/>
      <c r="D1607" s="2"/>
      <c r="G1607" s="1" t="s">
        <v>481</v>
      </c>
      <c r="I1607" s="1" t="s">
        <v>3178</v>
      </c>
      <c r="K1607" s="18" t="s">
        <v>4988</v>
      </c>
      <c r="P1607" s="1" t="s">
        <v>4213</v>
      </c>
      <c r="AA1607" s="2"/>
      <c r="AB1607" s="3"/>
      <c r="AC1607" s="3"/>
      <c r="BA1607" s="1">
        <f t="shared" si="63"/>
        <v>0</v>
      </c>
    </row>
    <row r="1608" spans="1:53" s="1" customFormat="1" x14ac:dyDescent="0.25">
      <c r="B1608" s="2"/>
      <c r="C1608" s="2"/>
      <c r="D1608" s="2"/>
      <c r="I1608" s="1" t="s">
        <v>1786</v>
      </c>
      <c r="K1608" s="18" t="s">
        <v>1787</v>
      </c>
      <c r="P1608" s="1" t="s">
        <v>4213</v>
      </c>
      <c r="Q1608" s="1" t="s">
        <v>4712</v>
      </c>
      <c r="AA1608" s="2"/>
      <c r="AB1608" s="3"/>
      <c r="AC1608" s="3"/>
      <c r="BA1608" s="1">
        <f t="shared" si="63"/>
        <v>0</v>
      </c>
    </row>
    <row r="1609" spans="1:53" s="1" customFormat="1" x14ac:dyDescent="0.25">
      <c r="A1609" s="8"/>
      <c r="B1609" s="2"/>
      <c r="C1609" s="2"/>
      <c r="D1609" s="2"/>
      <c r="G1609" s="1" t="s">
        <v>481</v>
      </c>
      <c r="I1609" s="1" t="s">
        <v>5045</v>
      </c>
      <c r="K1609" s="18" t="s">
        <v>4180</v>
      </c>
      <c r="P1609" s="1" t="s">
        <v>4213</v>
      </c>
      <c r="AA1609" s="2"/>
      <c r="AB1609" s="3"/>
      <c r="AC1609" s="3"/>
      <c r="AD1609" s="1" t="s">
        <v>2388</v>
      </c>
      <c r="BA1609" s="1">
        <f t="shared" si="63"/>
        <v>0</v>
      </c>
    </row>
    <row r="1610" spans="1:53" s="1" customFormat="1" x14ac:dyDescent="0.25">
      <c r="A1610" s="8"/>
      <c r="B1610" s="2"/>
      <c r="C1610" s="2"/>
      <c r="D1610" s="2"/>
      <c r="G1610" s="1" t="s">
        <v>481</v>
      </c>
      <c r="I1610" s="1" t="s">
        <v>2738</v>
      </c>
      <c r="K1610" s="18" t="s">
        <v>2535</v>
      </c>
      <c r="P1610" s="1" t="s">
        <v>4213</v>
      </c>
      <c r="Q1610" s="1" t="s">
        <v>4712</v>
      </c>
      <c r="AA1610" s="2"/>
      <c r="AB1610" s="3"/>
      <c r="AC1610" s="3"/>
      <c r="AD1610" s="1" t="s">
        <v>2388</v>
      </c>
      <c r="BA1610" s="1">
        <f t="shared" si="63"/>
        <v>0</v>
      </c>
    </row>
    <row r="1611" spans="1:53" s="1" customFormat="1" x14ac:dyDescent="0.25">
      <c r="B1611" s="2"/>
      <c r="C1611" s="2"/>
      <c r="D1611" s="2"/>
      <c r="G1611" s="1" t="s">
        <v>481</v>
      </c>
      <c r="I1611" s="1" t="s">
        <v>4970</v>
      </c>
      <c r="J1611" s="1" t="s">
        <v>3789</v>
      </c>
      <c r="K1611" s="18"/>
      <c r="AA1611" s="1" t="s">
        <v>4971</v>
      </c>
      <c r="AB1611" s="3"/>
      <c r="AC1611" s="3"/>
      <c r="BA1611" s="1">
        <f t="shared" si="63"/>
        <v>0</v>
      </c>
    </row>
    <row r="1612" spans="1:53" s="1" customFormat="1" x14ac:dyDescent="0.25">
      <c r="B1612" s="2"/>
      <c r="C1612" s="2"/>
      <c r="D1612" s="2"/>
      <c r="G1612" s="1" t="s">
        <v>481</v>
      </c>
      <c r="I1612" s="1" t="s">
        <v>348</v>
      </c>
      <c r="K1612" s="18"/>
      <c r="T1612" s="1">
        <v>1</v>
      </c>
      <c r="AA1612" s="2" t="s">
        <v>3068</v>
      </c>
      <c r="AB1612" s="3"/>
      <c r="AC1612" s="3"/>
      <c r="BA1612" s="1">
        <f t="shared" si="63"/>
        <v>0</v>
      </c>
    </row>
    <row r="1613" spans="1:53" s="1" customFormat="1" x14ac:dyDescent="0.25">
      <c r="B1613" s="2"/>
      <c r="C1613" s="2"/>
      <c r="D1613" s="2"/>
      <c r="G1613" s="1" t="s">
        <v>3158</v>
      </c>
      <c r="I1613" s="1" t="s">
        <v>428</v>
      </c>
      <c r="K1613" s="18" t="s">
        <v>381</v>
      </c>
      <c r="AA1613" s="2"/>
      <c r="AB1613" s="3"/>
      <c r="AC1613" s="3"/>
      <c r="AD1613" s="1" t="s">
        <v>2388</v>
      </c>
      <c r="BA1613" s="1">
        <f t="shared" si="63"/>
        <v>0</v>
      </c>
    </row>
    <row r="1614" spans="1:53" s="1" customFormat="1" x14ac:dyDescent="0.25">
      <c r="B1614" s="2"/>
      <c r="C1614" s="2"/>
      <c r="D1614" s="2"/>
      <c r="G1614" s="1" t="s">
        <v>3158</v>
      </c>
      <c r="I1614" s="1" t="s">
        <v>4971</v>
      </c>
      <c r="J1614" s="1" t="s">
        <v>3789</v>
      </c>
      <c r="K1614" s="18"/>
      <c r="AA1614" s="1" t="s">
        <v>4970</v>
      </c>
      <c r="AB1614" s="3"/>
      <c r="AC1614" s="3"/>
      <c r="BA1614" s="1">
        <f t="shared" si="63"/>
        <v>0</v>
      </c>
    </row>
    <row r="1615" spans="1:53" s="1" customFormat="1" ht="15.75" customHeight="1" x14ac:dyDescent="0.25">
      <c r="A1615" s="8"/>
      <c r="B1615" s="2"/>
      <c r="C1615" s="2"/>
      <c r="D1615" s="2"/>
      <c r="K1615" s="18"/>
      <c r="P1615" s="8"/>
      <c r="Q1615" s="8"/>
      <c r="R1615" s="1">
        <f>SUM(R175:R1614)</f>
        <v>40</v>
      </c>
      <c r="S1615" s="1">
        <f>SUM(S175:S1614)</f>
        <v>1</v>
      </c>
      <c r="AA1615" s="2"/>
      <c r="AB1615" s="3"/>
      <c r="AC1615" s="3"/>
      <c r="BA1615" s="1">
        <f t="shared" si="63"/>
        <v>0</v>
      </c>
    </row>
    <row r="1616" spans="1:53" s="1" customFormat="1" x14ac:dyDescent="0.25">
      <c r="A1616" s="6" t="s">
        <v>5905</v>
      </c>
      <c r="B1616" s="2"/>
      <c r="C1616" s="2"/>
      <c r="D1616" s="2"/>
      <c r="F1616" s="1" t="s">
        <v>3162</v>
      </c>
      <c r="G1616" s="1" t="s">
        <v>3158</v>
      </c>
      <c r="H1616" s="1" t="s">
        <v>5039</v>
      </c>
      <c r="I1616" s="1" t="s">
        <v>703</v>
      </c>
      <c r="J1616" s="1" t="s">
        <v>5041</v>
      </c>
      <c r="K1616" s="18" t="s">
        <v>839</v>
      </c>
      <c r="L1616" s="1" t="s">
        <v>499</v>
      </c>
      <c r="M1616" s="1" t="s">
        <v>488</v>
      </c>
      <c r="N1616" s="1" t="s">
        <v>296</v>
      </c>
      <c r="O1616" s="1">
        <v>85028</v>
      </c>
      <c r="R1616" s="1">
        <v>1</v>
      </c>
      <c r="S1616" s="1" t="s">
        <v>378</v>
      </c>
      <c r="X1616" s="1" t="s">
        <v>5042</v>
      </c>
      <c r="Y1616" s="1" t="s">
        <v>3175</v>
      </c>
      <c r="Z1616" s="1" t="s">
        <v>5037</v>
      </c>
      <c r="AA1616" s="2" t="s">
        <v>5038</v>
      </c>
      <c r="AB1616" s="3" t="s">
        <v>3161</v>
      </c>
      <c r="AC1616" s="3"/>
      <c r="AL1616" s="1" t="s">
        <v>3162</v>
      </c>
      <c r="AZ1616" s="1" t="s">
        <v>3162</v>
      </c>
      <c r="BA1616" s="1">
        <f>COUNTA(AE1616:AZ1616)</f>
        <v>2</v>
      </c>
    </row>
    <row r="1617" spans="1:68" s="1" customFormat="1" x14ac:dyDescent="0.25">
      <c r="A1617" s="1" t="s">
        <v>1709</v>
      </c>
      <c r="B1617" s="2"/>
      <c r="C1617" s="2"/>
      <c r="D1617" s="2"/>
      <c r="F1617" s="1" t="s">
        <v>3162</v>
      </c>
      <c r="G1617" s="1" t="s">
        <v>3158</v>
      </c>
      <c r="H1617" s="1" t="s">
        <v>2119</v>
      </c>
      <c r="I1617" s="1" t="s">
        <v>2120</v>
      </c>
      <c r="J1617" s="1" t="s">
        <v>1190</v>
      </c>
      <c r="K1617" s="18"/>
      <c r="L1617" s="1" t="s">
        <v>2122</v>
      </c>
      <c r="M1617" s="1" t="s">
        <v>488</v>
      </c>
      <c r="N1617" s="1" t="s">
        <v>296</v>
      </c>
      <c r="O1617" s="1">
        <v>85206</v>
      </c>
      <c r="AA1617" s="1" t="s">
        <v>3196</v>
      </c>
      <c r="AB1617" s="1" t="s">
        <v>3189</v>
      </c>
      <c r="AD1617" s="2" t="s">
        <v>1015</v>
      </c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1">
        <f t="shared" ref="BA1617:BA1681" si="64">COUNTA(AE1617:AZ1617)</f>
        <v>0</v>
      </c>
      <c r="BB1617" s="3" t="s">
        <v>3161</v>
      </c>
      <c r="BF1617" s="1" t="s">
        <v>4712</v>
      </c>
      <c r="BG1617" s="1" t="s">
        <v>4712</v>
      </c>
      <c r="BH1617" s="1" t="s">
        <v>4712</v>
      </c>
      <c r="BN1617" s="1" t="s">
        <v>4712</v>
      </c>
    </row>
    <row r="1618" spans="1:68" s="1" customFormat="1" x14ac:dyDescent="0.25">
      <c r="A1618" s="1" t="s">
        <v>1596</v>
      </c>
      <c r="B1618" s="2"/>
      <c r="C1618" s="2"/>
      <c r="D1618" s="2"/>
      <c r="F1618" s="1" t="s">
        <v>3162</v>
      </c>
      <c r="G1618" s="1" t="s">
        <v>3158</v>
      </c>
      <c r="H1618" s="1" t="s">
        <v>362</v>
      </c>
      <c r="I1618" s="1" t="s">
        <v>363</v>
      </c>
      <c r="J1618" s="1" t="s">
        <v>3819</v>
      </c>
      <c r="K1618" s="18" t="s">
        <v>364</v>
      </c>
      <c r="L1618" s="1" t="s">
        <v>1599</v>
      </c>
      <c r="M1618" s="1" t="s">
        <v>1597</v>
      </c>
      <c r="N1618" s="1" t="s">
        <v>1598</v>
      </c>
      <c r="P1618" s="1" t="s">
        <v>4213</v>
      </c>
      <c r="T1618" s="1">
        <v>1</v>
      </c>
      <c r="W1618" s="1" t="s">
        <v>297</v>
      </c>
      <c r="Y1618" s="1" t="s">
        <v>3196</v>
      </c>
      <c r="Z1618" s="1" t="s">
        <v>3161</v>
      </c>
      <c r="AA1618" s="1" t="s">
        <v>1700</v>
      </c>
      <c r="AB1618" s="3" t="s">
        <v>3161</v>
      </c>
      <c r="AC1618" s="3"/>
      <c r="AD1618" s="1" t="s">
        <v>2388</v>
      </c>
      <c r="AW1618" s="1" t="s">
        <v>1703</v>
      </c>
      <c r="BA1618" s="1">
        <f t="shared" si="64"/>
        <v>1</v>
      </c>
    </row>
    <row r="1619" spans="1:68" s="1" customFormat="1" x14ac:dyDescent="0.25">
      <c r="A1619" s="1" t="s">
        <v>344</v>
      </c>
      <c r="B1619" s="2"/>
      <c r="C1619" s="2"/>
      <c r="D1619" s="2"/>
      <c r="F1619" s="1" t="s">
        <v>3162</v>
      </c>
      <c r="G1619" s="1" t="s">
        <v>481</v>
      </c>
      <c r="H1619" s="1" t="s">
        <v>2151</v>
      </c>
      <c r="I1619" s="1" t="s">
        <v>2152</v>
      </c>
      <c r="J1619" s="1" t="s">
        <v>3098</v>
      </c>
      <c r="K1619" s="18"/>
      <c r="L1619" s="1" t="s">
        <v>2154</v>
      </c>
      <c r="M1619" s="1" t="s">
        <v>4425</v>
      </c>
      <c r="N1619" s="1" t="s">
        <v>296</v>
      </c>
      <c r="O1619" s="1">
        <v>85242</v>
      </c>
      <c r="P1619" s="8"/>
      <c r="Q1619" s="8"/>
      <c r="Y1619" s="1" t="s">
        <v>3160</v>
      </c>
      <c r="Z1619" s="1" t="s">
        <v>2148</v>
      </c>
      <c r="AA1619" s="2"/>
      <c r="AB1619" s="3" t="s">
        <v>3161</v>
      </c>
      <c r="AC1619" s="3"/>
      <c r="BA1619" s="1">
        <f t="shared" si="64"/>
        <v>0</v>
      </c>
      <c r="BD1619" s="1" t="s">
        <v>4712</v>
      </c>
      <c r="BE1619" s="1" t="s">
        <v>4712</v>
      </c>
      <c r="BO1619" s="1" t="s">
        <v>4712</v>
      </c>
      <c r="BP1619" s="1" t="s">
        <v>4712</v>
      </c>
    </row>
    <row r="1620" spans="1:68" s="1" customFormat="1" x14ac:dyDescent="0.25">
      <c r="A1620" s="1" t="s">
        <v>3872</v>
      </c>
      <c r="B1620" s="2"/>
      <c r="C1620" s="2"/>
      <c r="D1620" s="2"/>
      <c r="G1620" s="1" t="s">
        <v>481</v>
      </c>
      <c r="H1620" s="1" t="s">
        <v>2268</v>
      </c>
      <c r="I1620" s="1" t="s">
        <v>907</v>
      </c>
      <c r="J1620" s="1" t="s">
        <v>2270</v>
      </c>
      <c r="K1620" s="18"/>
      <c r="L1620" s="1" t="s">
        <v>4925</v>
      </c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1">
        <f t="shared" si="64"/>
        <v>0</v>
      </c>
      <c r="BB1620" s="3"/>
    </row>
    <row r="1621" spans="1:68" s="1" customFormat="1" x14ac:dyDescent="0.25">
      <c r="A1621" s="1" t="s">
        <v>3871</v>
      </c>
      <c r="B1621" s="2"/>
      <c r="C1621" s="2"/>
      <c r="D1621" s="2"/>
      <c r="F1621" s="1" t="s">
        <v>3161</v>
      </c>
      <c r="G1621" s="1" t="s">
        <v>3158</v>
      </c>
      <c r="H1621" s="1" t="s">
        <v>105</v>
      </c>
      <c r="I1621" s="1" t="s">
        <v>3311</v>
      </c>
      <c r="J1621" s="1" t="s">
        <v>814</v>
      </c>
      <c r="K1621" s="18" t="s">
        <v>107</v>
      </c>
      <c r="L1621" s="1" t="s">
        <v>109</v>
      </c>
      <c r="P1621" s="1" t="s">
        <v>4712</v>
      </c>
      <c r="X1621" s="1" t="s">
        <v>814</v>
      </c>
      <c r="Y1621" s="1" t="s">
        <v>3196</v>
      </c>
      <c r="Z1621" s="1" t="s">
        <v>3161</v>
      </c>
      <c r="AA1621" s="2"/>
      <c r="AB1621" s="3"/>
      <c r="AC1621" s="3"/>
      <c r="AD1621" s="1" t="s">
        <v>2388</v>
      </c>
      <c r="BA1621" s="1">
        <f t="shared" si="64"/>
        <v>0</v>
      </c>
    </row>
    <row r="1622" spans="1:68" s="1" customFormat="1" x14ac:dyDescent="0.25">
      <c r="A1622" s="1" t="s">
        <v>4812</v>
      </c>
      <c r="B1622" s="2"/>
      <c r="C1622" s="2"/>
      <c r="D1622" s="2"/>
      <c r="F1622" s="1" t="s">
        <v>3162</v>
      </c>
      <c r="G1622" s="1" t="s">
        <v>481</v>
      </c>
      <c r="H1622" s="1" t="s">
        <v>994</v>
      </c>
      <c r="I1622" s="1" t="s">
        <v>2152</v>
      </c>
      <c r="J1622" s="1" t="s">
        <v>996</v>
      </c>
      <c r="K1622" s="18" t="s">
        <v>995</v>
      </c>
      <c r="P1622" s="1" t="s">
        <v>4213</v>
      </c>
      <c r="Y1622" s="1" t="s">
        <v>3196</v>
      </c>
      <c r="Z1622" s="1" t="s">
        <v>3161</v>
      </c>
      <c r="AA1622" s="2"/>
      <c r="AB1622" s="3"/>
      <c r="AC1622" s="3"/>
      <c r="AD1622" s="1" t="s">
        <v>2564</v>
      </c>
      <c r="BA1622" s="1">
        <f t="shared" si="64"/>
        <v>0</v>
      </c>
    </row>
    <row r="1623" spans="1:68" s="1" customFormat="1" x14ac:dyDescent="0.25">
      <c r="A1623" s="2" t="s">
        <v>5093</v>
      </c>
      <c r="B1623" s="2"/>
      <c r="C1623" s="2"/>
      <c r="D1623" s="2"/>
      <c r="G1623" s="1" t="s">
        <v>3158</v>
      </c>
      <c r="H1623" s="1" t="s">
        <v>1962</v>
      </c>
      <c r="I1623" s="1" t="s">
        <v>2447</v>
      </c>
      <c r="K1623" s="18" t="s">
        <v>1963</v>
      </c>
      <c r="AA1623" s="2"/>
      <c r="AB1623" s="3"/>
      <c r="AC1623" s="3"/>
      <c r="AD1623" s="1" t="s">
        <v>2388</v>
      </c>
      <c r="BA1623" s="1">
        <f t="shared" si="64"/>
        <v>0</v>
      </c>
    </row>
    <row r="1624" spans="1:68" s="1" customFormat="1" x14ac:dyDescent="0.25">
      <c r="A1624" s="1" t="s">
        <v>4602</v>
      </c>
      <c r="B1624" s="2"/>
      <c r="C1624" s="2"/>
      <c r="D1624" s="2"/>
      <c r="G1624" s="1" t="s">
        <v>3158</v>
      </c>
      <c r="H1624" s="1" t="s">
        <v>3177</v>
      </c>
      <c r="I1624" s="1" t="s">
        <v>2161</v>
      </c>
      <c r="J1624" s="1" t="s">
        <v>3473</v>
      </c>
      <c r="K1624" s="18" t="s">
        <v>3475</v>
      </c>
      <c r="L1624" s="1" t="s">
        <v>5163</v>
      </c>
      <c r="AA1624" s="2"/>
      <c r="AB1624" s="3"/>
      <c r="AC1624" s="3"/>
      <c r="AD1624" s="1" t="s">
        <v>2564</v>
      </c>
      <c r="BA1624" s="1">
        <f t="shared" si="64"/>
        <v>0</v>
      </c>
    </row>
    <row r="1625" spans="1:68" s="1" customFormat="1" x14ac:dyDescent="0.25">
      <c r="A1625" s="1" t="s">
        <v>4602</v>
      </c>
      <c r="B1625" s="2"/>
      <c r="C1625" s="2"/>
      <c r="D1625" s="2"/>
      <c r="F1625" s="1" t="s">
        <v>3161</v>
      </c>
      <c r="G1625" s="1" t="s">
        <v>481</v>
      </c>
      <c r="H1625" s="1" t="s">
        <v>2971</v>
      </c>
      <c r="I1625" s="1" t="s">
        <v>116</v>
      </c>
      <c r="K1625" s="18" t="s">
        <v>2972</v>
      </c>
      <c r="Y1625" s="2"/>
      <c r="Z1625" s="3"/>
      <c r="BA1625" s="1">
        <f t="shared" si="64"/>
        <v>0</v>
      </c>
    </row>
    <row r="1626" spans="1:68" s="1" customFormat="1" x14ac:dyDescent="0.25">
      <c r="A1626" s="1" t="s">
        <v>4602</v>
      </c>
      <c r="B1626" s="2"/>
      <c r="C1626" s="2"/>
      <c r="D1626" s="2"/>
      <c r="F1626" s="1" t="s">
        <v>3161</v>
      </c>
      <c r="G1626" s="1" t="s">
        <v>3158</v>
      </c>
      <c r="H1626" s="1" t="s">
        <v>2971</v>
      </c>
      <c r="I1626" s="1" t="s">
        <v>2973</v>
      </c>
      <c r="K1626" s="18" t="s">
        <v>2972</v>
      </c>
      <c r="Y1626" s="2"/>
      <c r="Z1626" s="3"/>
      <c r="BA1626" s="1">
        <f t="shared" si="64"/>
        <v>0</v>
      </c>
    </row>
    <row r="1627" spans="1:68" s="1" customFormat="1" x14ac:dyDescent="0.25">
      <c r="A1627" s="1" t="s">
        <v>4602</v>
      </c>
      <c r="B1627" s="2"/>
      <c r="C1627" s="2"/>
      <c r="D1627" s="2"/>
      <c r="G1627" s="1" t="s">
        <v>481</v>
      </c>
      <c r="H1627" s="1" t="s">
        <v>448</v>
      </c>
      <c r="I1627" s="1" t="s">
        <v>1336</v>
      </c>
      <c r="J1627" s="1" t="s">
        <v>1337</v>
      </c>
      <c r="K1627" s="18" t="s">
        <v>1339</v>
      </c>
      <c r="L1627" s="1" t="s">
        <v>1338</v>
      </c>
      <c r="M1627" s="1" t="s">
        <v>3195</v>
      </c>
      <c r="N1627" s="1" t="s">
        <v>296</v>
      </c>
      <c r="O1627" s="1">
        <v>85284</v>
      </c>
      <c r="Y1627" s="2"/>
      <c r="Z1627" s="3"/>
      <c r="BA1627" s="1">
        <f t="shared" si="64"/>
        <v>0</v>
      </c>
    </row>
    <row r="1628" spans="1:68" s="1" customFormat="1" x14ac:dyDescent="0.25">
      <c r="A1628" s="1" t="s">
        <v>4602</v>
      </c>
      <c r="B1628" s="2"/>
      <c r="C1628" s="2"/>
      <c r="D1628" s="2"/>
      <c r="G1628" s="1" t="s">
        <v>3158</v>
      </c>
      <c r="H1628" s="1" t="s">
        <v>2838</v>
      </c>
      <c r="I1628" s="1" t="s">
        <v>4578</v>
      </c>
      <c r="K1628" s="18" t="s">
        <v>2839</v>
      </c>
      <c r="Y1628" s="2"/>
      <c r="Z1628" s="3"/>
      <c r="BA1628" s="1">
        <f t="shared" si="64"/>
        <v>0</v>
      </c>
    </row>
    <row r="1629" spans="1:68" s="1" customFormat="1" x14ac:dyDescent="0.25">
      <c r="A1629" s="1" t="s">
        <v>4602</v>
      </c>
      <c r="B1629" s="2"/>
      <c r="C1629" s="2"/>
      <c r="D1629" s="2"/>
      <c r="G1629" s="1" t="s">
        <v>3158</v>
      </c>
      <c r="H1629" s="1" t="s">
        <v>2917</v>
      </c>
      <c r="I1629" s="1" t="s">
        <v>2918</v>
      </c>
      <c r="K1629" s="18" t="s">
        <v>2919</v>
      </c>
      <c r="N1629" s="1" t="s">
        <v>296</v>
      </c>
      <c r="Y1629" s="2"/>
      <c r="Z1629" s="3"/>
      <c r="BA1629" s="1">
        <f t="shared" si="64"/>
        <v>0</v>
      </c>
    </row>
    <row r="1630" spans="1:68" s="1" customFormat="1" x14ac:dyDescent="0.25">
      <c r="A1630" s="1" t="s">
        <v>4602</v>
      </c>
      <c r="B1630" s="2"/>
      <c r="C1630" s="2"/>
      <c r="D1630" s="2"/>
      <c r="G1630" s="1" t="s">
        <v>3158</v>
      </c>
      <c r="H1630" s="1" t="s">
        <v>404</v>
      </c>
      <c r="I1630" s="1" t="s">
        <v>405</v>
      </c>
      <c r="K1630" s="18" t="s">
        <v>406</v>
      </c>
      <c r="N1630" s="1" t="s">
        <v>296</v>
      </c>
      <c r="Y1630" s="2"/>
      <c r="Z1630" s="3"/>
      <c r="BA1630" s="1">
        <f t="shared" si="64"/>
        <v>0</v>
      </c>
    </row>
    <row r="1631" spans="1:68" s="1" customFormat="1" x14ac:dyDescent="0.25">
      <c r="A1631" s="1" t="s">
        <v>4602</v>
      </c>
      <c r="B1631" s="2"/>
      <c r="C1631" s="2"/>
      <c r="D1631" s="2"/>
      <c r="G1631" s="1" t="s">
        <v>3158</v>
      </c>
      <c r="H1631" s="1" t="s">
        <v>404</v>
      </c>
      <c r="I1631" s="1" t="s">
        <v>407</v>
      </c>
      <c r="K1631" s="18" t="s">
        <v>1276</v>
      </c>
      <c r="N1631" s="1" t="s">
        <v>296</v>
      </c>
      <c r="Y1631" s="2"/>
      <c r="Z1631" s="3"/>
      <c r="BA1631" s="1">
        <f t="shared" si="64"/>
        <v>0</v>
      </c>
    </row>
    <row r="1632" spans="1:68" s="1" customFormat="1" x14ac:dyDescent="0.25">
      <c r="A1632" s="1" t="s">
        <v>4602</v>
      </c>
      <c r="B1632" s="2"/>
      <c r="C1632" s="2"/>
      <c r="D1632" s="2"/>
      <c r="G1632" s="1" t="s">
        <v>3158</v>
      </c>
      <c r="H1632" s="1" t="s">
        <v>1277</v>
      </c>
      <c r="I1632" s="1" t="s">
        <v>4526</v>
      </c>
      <c r="K1632" s="18" t="s">
        <v>4527</v>
      </c>
      <c r="Y1632" s="2"/>
      <c r="Z1632" s="3"/>
      <c r="BA1632" s="1">
        <f t="shared" si="64"/>
        <v>0</v>
      </c>
    </row>
    <row r="1633" spans="1:76" s="1" customFormat="1" x14ac:dyDescent="0.25">
      <c r="A1633" s="1" t="s">
        <v>4602</v>
      </c>
      <c r="B1633" s="2"/>
      <c r="C1633" s="2"/>
      <c r="D1633" s="2"/>
      <c r="G1633" s="1" t="s">
        <v>3158</v>
      </c>
      <c r="H1633" s="1" t="s">
        <v>2061</v>
      </c>
      <c r="I1633" s="1" t="s">
        <v>3786</v>
      </c>
      <c r="J1633" s="1" t="s">
        <v>5177</v>
      </c>
      <c r="K1633" s="18" t="s">
        <v>5178</v>
      </c>
      <c r="L1633" s="1" t="s">
        <v>3599</v>
      </c>
      <c r="Y1633" s="2"/>
      <c r="Z1633" s="3"/>
      <c r="BA1633" s="1">
        <f t="shared" si="64"/>
        <v>0</v>
      </c>
    </row>
    <row r="1634" spans="1:76" s="1" customFormat="1" x14ac:dyDescent="0.25">
      <c r="A1634" s="1" t="s">
        <v>4602</v>
      </c>
      <c r="B1634" s="2"/>
      <c r="C1634" s="2"/>
      <c r="D1634" s="2"/>
      <c r="G1634" s="1" t="s">
        <v>3158</v>
      </c>
      <c r="H1634" s="1" t="s">
        <v>2382</v>
      </c>
      <c r="I1634" s="1" t="s">
        <v>3614</v>
      </c>
      <c r="K1634" s="18" t="s">
        <v>2383</v>
      </c>
      <c r="AA1634" s="2"/>
      <c r="AB1634" s="3"/>
      <c r="AC1634" s="3"/>
      <c r="AD1634" s="1" t="s">
        <v>2564</v>
      </c>
      <c r="BA1634" s="1">
        <f t="shared" si="64"/>
        <v>0</v>
      </c>
    </row>
    <row r="1635" spans="1:76" s="1" customFormat="1" x14ac:dyDescent="0.25">
      <c r="A1635" s="1" t="s">
        <v>4602</v>
      </c>
      <c r="B1635" s="2"/>
      <c r="C1635" s="2"/>
      <c r="D1635" s="2"/>
      <c r="F1635" s="1" t="s">
        <v>3161</v>
      </c>
      <c r="G1635" s="1" t="s">
        <v>3158</v>
      </c>
      <c r="H1635" s="1" t="s">
        <v>3025</v>
      </c>
      <c r="I1635" s="1" t="s">
        <v>903</v>
      </c>
      <c r="J1635" s="1" t="s">
        <v>3100</v>
      </c>
      <c r="K1635" s="18" t="s">
        <v>2965</v>
      </c>
      <c r="L1635" s="1" t="s">
        <v>3102</v>
      </c>
      <c r="M1635" s="1" t="s">
        <v>488</v>
      </c>
      <c r="N1635" s="1" t="s">
        <v>296</v>
      </c>
      <c r="O1635" s="1">
        <v>85204</v>
      </c>
      <c r="Y1635" s="1" t="s">
        <v>3093</v>
      </c>
      <c r="Z1635" s="1" t="s">
        <v>3161</v>
      </c>
      <c r="AA1635" s="2" t="s">
        <v>5160</v>
      </c>
      <c r="AB1635" s="3" t="s">
        <v>3161</v>
      </c>
      <c r="AC1635" s="3"/>
      <c r="AD1635" s="1" t="s">
        <v>2388</v>
      </c>
      <c r="BA1635" s="1">
        <f t="shared" si="64"/>
        <v>0</v>
      </c>
    </row>
    <row r="1636" spans="1:76" s="1" customFormat="1" x14ac:dyDescent="0.25">
      <c r="A1636" s="1" t="s">
        <v>4602</v>
      </c>
      <c r="B1636" s="2"/>
      <c r="C1636" s="2"/>
      <c r="D1636" s="2"/>
      <c r="G1636" s="1" t="s">
        <v>481</v>
      </c>
      <c r="H1636" s="1" t="s">
        <v>1758</v>
      </c>
      <c r="I1636" s="1" t="s">
        <v>2738</v>
      </c>
      <c r="K1636" s="18" t="s">
        <v>11</v>
      </c>
      <c r="AA1636" s="2"/>
      <c r="AB1636" s="3"/>
      <c r="AC1636" s="3"/>
      <c r="BA1636" s="1">
        <f t="shared" si="64"/>
        <v>0</v>
      </c>
    </row>
    <row r="1637" spans="1:76" s="1" customFormat="1" x14ac:dyDescent="0.25">
      <c r="A1637" s="1" t="s">
        <v>4602</v>
      </c>
      <c r="B1637" s="2"/>
      <c r="C1637" s="2"/>
      <c r="D1637" s="2"/>
      <c r="F1637" s="1" t="s">
        <v>3161</v>
      </c>
      <c r="G1637" s="1" t="s">
        <v>481</v>
      </c>
      <c r="H1637" s="1" t="s">
        <v>17</v>
      </c>
      <c r="I1637" s="1" t="s">
        <v>18</v>
      </c>
      <c r="J1637" s="1" t="s">
        <v>19</v>
      </c>
      <c r="K1637" s="18" t="s">
        <v>20</v>
      </c>
      <c r="L1637" s="1" t="s">
        <v>1970</v>
      </c>
      <c r="M1637" s="1" t="s">
        <v>5031</v>
      </c>
      <c r="N1637" s="1" t="s">
        <v>296</v>
      </c>
      <c r="AA1637" s="2"/>
      <c r="AB1637" s="3"/>
      <c r="AC1637" s="3"/>
      <c r="BA1637" s="1">
        <f t="shared" si="64"/>
        <v>0</v>
      </c>
    </row>
    <row r="1638" spans="1:76" s="1" customFormat="1" x14ac:dyDescent="0.25">
      <c r="A1638" s="1" t="s">
        <v>4602</v>
      </c>
      <c r="B1638" s="2"/>
      <c r="C1638" s="2"/>
      <c r="D1638" s="2"/>
      <c r="G1638" s="1" t="s">
        <v>3158</v>
      </c>
      <c r="H1638" s="1" t="s">
        <v>21</v>
      </c>
      <c r="I1638" s="1" t="s">
        <v>2450</v>
      </c>
      <c r="J1638" s="1" t="s">
        <v>22</v>
      </c>
      <c r="K1638" s="18" t="s">
        <v>25</v>
      </c>
      <c r="L1638" s="1" t="s">
        <v>23</v>
      </c>
      <c r="M1638" s="1" t="s">
        <v>24</v>
      </c>
      <c r="N1638" s="1" t="s">
        <v>296</v>
      </c>
      <c r="O1638" s="1">
        <v>85206</v>
      </c>
      <c r="Y1638" s="1" t="s">
        <v>3196</v>
      </c>
      <c r="AA1638" s="2"/>
      <c r="AB1638" s="3"/>
      <c r="AC1638" s="3"/>
      <c r="AD1638" s="1" t="s">
        <v>2564</v>
      </c>
      <c r="BA1638" s="1">
        <f t="shared" si="64"/>
        <v>0</v>
      </c>
    </row>
    <row r="1639" spans="1:76" s="1" customFormat="1" x14ac:dyDescent="0.25">
      <c r="A1639" s="1" t="s">
        <v>4602</v>
      </c>
      <c r="B1639" s="2"/>
      <c r="C1639" s="2"/>
      <c r="D1639" s="2"/>
      <c r="G1639" s="1" t="s">
        <v>3158</v>
      </c>
      <c r="H1639" s="1" t="s">
        <v>2867</v>
      </c>
      <c r="I1639" s="1" t="s">
        <v>3159</v>
      </c>
      <c r="J1639" s="1" t="s">
        <v>2868</v>
      </c>
      <c r="K1639" s="18" t="s">
        <v>1576</v>
      </c>
      <c r="L1639" s="1" t="s">
        <v>2869</v>
      </c>
      <c r="M1639" s="1" t="s">
        <v>2870</v>
      </c>
      <c r="N1639" s="1" t="s">
        <v>296</v>
      </c>
      <c r="O1639" s="1">
        <v>85248</v>
      </c>
      <c r="AA1639" s="2"/>
      <c r="AB1639" s="3"/>
      <c r="AC1639" s="3"/>
      <c r="AD1639" s="1" t="s">
        <v>2564</v>
      </c>
      <c r="BA1639" s="1">
        <f t="shared" si="64"/>
        <v>0</v>
      </c>
    </row>
    <row r="1640" spans="1:76" s="1" customFormat="1" x14ac:dyDescent="0.25">
      <c r="A1640" s="1" t="s">
        <v>4602</v>
      </c>
      <c r="B1640" s="2"/>
      <c r="C1640" s="2"/>
      <c r="D1640" s="2"/>
      <c r="G1640" s="1" t="s">
        <v>481</v>
      </c>
      <c r="H1640" s="1" t="s">
        <v>3406</v>
      </c>
      <c r="I1640" s="1" t="s">
        <v>3407</v>
      </c>
      <c r="J1640" s="1" t="s">
        <v>3408</v>
      </c>
      <c r="K1640" s="18" t="s">
        <v>3410</v>
      </c>
      <c r="L1640" s="1" t="s">
        <v>3409</v>
      </c>
      <c r="M1640" s="1" t="s">
        <v>488</v>
      </c>
      <c r="N1640" s="1" t="s">
        <v>296</v>
      </c>
      <c r="O1640" s="1">
        <v>85209</v>
      </c>
      <c r="AA1640" s="2"/>
      <c r="AB1640" s="3"/>
      <c r="AC1640" s="3"/>
      <c r="BA1640" s="1">
        <f t="shared" si="64"/>
        <v>0</v>
      </c>
    </row>
    <row r="1641" spans="1:76" s="1" customFormat="1" x14ac:dyDescent="0.25">
      <c r="A1641" s="1" t="s">
        <v>4602</v>
      </c>
      <c r="B1641" s="2"/>
      <c r="C1641" s="2"/>
      <c r="D1641" s="2"/>
      <c r="G1641" s="1" t="s">
        <v>3158</v>
      </c>
      <c r="H1641" s="1" t="s">
        <v>3980</v>
      </c>
      <c r="I1641" s="1" t="s">
        <v>103</v>
      </c>
      <c r="K1641" s="18" t="s">
        <v>3981</v>
      </c>
      <c r="AA1641" s="2"/>
      <c r="AB1641" s="3"/>
      <c r="AC1641" s="3"/>
      <c r="BA1641" s="1">
        <f t="shared" si="64"/>
        <v>0</v>
      </c>
    </row>
    <row r="1642" spans="1:76" s="1" customFormat="1" x14ac:dyDescent="0.25">
      <c r="A1642" s="1" t="s">
        <v>4602</v>
      </c>
      <c r="B1642" s="2"/>
      <c r="C1642" s="2"/>
      <c r="D1642" s="2"/>
      <c r="G1642" s="1" t="s">
        <v>481</v>
      </c>
      <c r="H1642" s="1" t="s">
        <v>1715</v>
      </c>
      <c r="I1642" s="1" t="s">
        <v>1716</v>
      </c>
      <c r="K1642" s="18" t="s">
        <v>1717</v>
      </c>
      <c r="AA1642" s="2"/>
      <c r="AB1642" s="3"/>
      <c r="AC1642" s="3"/>
      <c r="AD1642" s="1" t="s">
        <v>2388</v>
      </c>
      <c r="BA1642" s="1">
        <f t="shared" si="64"/>
        <v>0</v>
      </c>
    </row>
    <row r="1643" spans="1:76" s="1" customFormat="1" x14ac:dyDescent="0.25">
      <c r="A1643" s="1" t="s">
        <v>4602</v>
      </c>
      <c r="B1643" s="2"/>
      <c r="C1643" s="2"/>
      <c r="D1643" s="2"/>
      <c r="G1643" s="1" t="s">
        <v>3158</v>
      </c>
      <c r="H1643" s="1" t="s">
        <v>1736</v>
      </c>
      <c r="I1643" s="1" t="s">
        <v>1737</v>
      </c>
      <c r="K1643" s="18" t="s">
        <v>1738</v>
      </c>
      <c r="AA1643" s="2"/>
      <c r="AB1643" s="3"/>
      <c r="AC1643" s="3"/>
      <c r="BA1643" s="1">
        <f t="shared" si="64"/>
        <v>0</v>
      </c>
    </row>
    <row r="1644" spans="1:76" s="1" customFormat="1" x14ac:dyDescent="0.25">
      <c r="A1644" s="1" t="s">
        <v>4602</v>
      </c>
      <c r="B1644" s="2"/>
      <c r="C1644" s="2"/>
      <c r="D1644" s="2"/>
      <c r="G1644" s="1" t="s">
        <v>481</v>
      </c>
      <c r="H1644" s="1" t="s">
        <v>3088</v>
      </c>
      <c r="I1644" s="1" t="s">
        <v>3089</v>
      </c>
      <c r="J1644" s="1" t="s">
        <v>3091</v>
      </c>
      <c r="K1644" s="18" t="s">
        <v>3090</v>
      </c>
      <c r="L1644" s="1" t="s">
        <v>1925</v>
      </c>
      <c r="M1644" s="1" t="s">
        <v>3192</v>
      </c>
      <c r="N1644" s="1" t="s">
        <v>296</v>
      </c>
      <c r="O1644" s="1">
        <v>85118</v>
      </c>
      <c r="Y1644" s="1" t="s">
        <v>3175</v>
      </c>
      <c r="Z1644" s="1" t="s">
        <v>3161</v>
      </c>
      <c r="AA1644" s="2"/>
      <c r="AB1644" s="3" t="s">
        <v>3161</v>
      </c>
      <c r="AC1644" s="3"/>
      <c r="BA1644" s="1">
        <f t="shared" si="64"/>
        <v>0</v>
      </c>
    </row>
    <row r="1645" spans="1:76" s="1" customFormat="1" x14ac:dyDescent="0.25">
      <c r="A1645" s="1" t="s">
        <v>4602</v>
      </c>
      <c r="B1645" s="2"/>
      <c r="C1645" s="2"/>
      <c r="D1645" s="2"/>
      <c r="G1645" s="1" t="s">
        <v>3158</v>
      </c>
      <c r="H1645" s="1" t="s">
        <v>3088</v>
      </c>
      <c r="I1645" s="1" t="s">
        <v>371</v>
      </c>
      <c r="J1645" s="1" t="s">
        <v>3091</v>
      </c>
      <c r="K1645" s="18" t="s">
        <v>3090</v>
      </c>
      <c r="L1645" s="1" t="s">
        <v>1925</v>
      </c>
      <c r="M1645" s="1" t="s">
        <v>3192</v>
      </c>
      <c r="N1645" s="1" t="s">
        <v>296</v>
      </c>
      <c r="O1645" s="1">
        <v>85118</v>
      </c>
      <c r="Y1645" s="1" t="s">
        <v>3175</v>
      </c>
      <c r="Z1645" s="1" t="s">
        <v>3092</v>
      </c>
      <c r="AA1645" s="2"/>
      <c r="AB1645" s="3" t="s">
        <v>3161</v>
      </c>
      <c r="AC1645" s="3"/>
      <c r="BA1645" s="1">
        <f t="shared" si="64"/>
        <v>0</v>
      </c>
    </row>
    <row r="1646" spans="1:76" s="1" customFormat="1" x14ac:dyDescent="0.25">
      <c r="A1646" s="1" t="s">
        <v>4602</v>
      </c>
      <c r="B1646" s="2"/>
      <c r="C1646" s="2"/>
      <c r="D1646" s="2"/>
      <c r="G1646" s="1" t="s">
        <v>3158</v>
      </c>
      <c r="H1646" s="1" t="s">
        <v>3106</v>
      </c>
      <c r="I1646" s="1" t="s">
        <v>3107</v>
      </c>
      <c r="J1646" s="1" t="s">
        <v>2150</v>
      </c>
      <c r="K1646" s="18" t="s">
        <v>3846</v>
      </c>
      <c r="L1646" s="1" t="s">
        <v>2543</v>
      </c>
      <c r="M1646" s="1" t="s">
        <v>488</v>
      </c>
      <c r="N1646" s="1" t="s">
        <v>296</v>
      </c>
      <c r="O1646" s="1">
        <v>85213</v>
      </c>
      <c r="Y1646" s="1" t="s">
        <v>3196</v>
      </c>
      <c r="Z1646" s="1" t="s">
        <v>3161</v>
      </c>
      <c r="AA1646" s="1" t="s">
        <v>998</v>
      </c>
      <c r="AB1646" s="3" t="s">
        <v>3161</v>
      </c>
      <c r="AC1646" s="3"/>
      <c r="BA1646" s="1">
        <f t="shared" si="64"/>
        <v>0</v>
      </c>
      <c r="BD1646" s="1" t="s">
        <v>4712</v>
      </c>
      <c r="BE1646" s="1" t="s">
        <v>4712</v>
      </c>
      <c r="BF1646" s="1" t="s">
        <v>4712</v>
      </c>
      <c r="BQ1646" s="1" t="s">
        <v>4712</v>
      </c>
      <c r="BX1646" s="1" t="s">
        <v>4712</v>
      </c>
    </row>
    <row r="1647" spans="1:76" s="1" customFormat="1" x14ac:dyDescent="0.25">
      <c r="A1647" s="1" t="s">
        <v>4602</v>
      </c>
      <c r="B1647" s="2"/>
      <c r="C1647" s="2"/>
      <c r="D1647" s="2"/>
      <c r="G1647" s="1" t="s">
        <v>3158</v>
      </c>
      <c r="H1647" s="1" t="s">
        <v>4743</v>
      </c>
      <c r="I1647" s="1" t="s">
        <v>3024</v>
      </c>
      <c r="K1647" s="18" t="s">
        <v>4744</v>
      </c>
      <c r="AA1647" s="2"/>
      <c r="AB1647" s="3"/>
      <c r="AC1647" s="3"/>
      <c r="BA1647" s="1">
        <f t="shared" si="64"/>
        <v>0</v>
      </c>
    </row>
    <row r="1648" spans="1:76" s="1" customFormat="1" x14ac:dyDescent="0.25">
      <c r="A1648" s="1" t="s">
        <v>4602</v>
      </c>
      <c r="B1648" s="2"/>
      <c r="C1648" s="2"/>
      <c r="D1648" s="2"/>
      <c r="G1648" s="1" t="s">
        <v>3158</v>
      </c>
      <c r="H1648" s="1" t="s">
        <v>4915</v>
      </c>
      <c r="I1648" s="1" t="s">
        <v>4000</v>
      </c>
      <c r="J1648" s="1" t="s">
        <v>4001</v>
      </c>
      <c r="K1648" s="18" t="s">
        <v>4005</v>
      </c>
      <c r="L1648" s="1" t="s">
        <v>4002</v>
      </c>
      <c r="M1648" s="1" t="s">
        <v>4003</v>
      </c>
      <c r="N1648" s="1" t="s">
        <v>4004</v>
      </c>
      <c r="O1648" s="1">
        <v>78660</v>
      </c>
      <c r="AA1648" s="2"/>
      <c r="AB1648" s="3"/>
      <c r="AC1648" s="3"/>
      <c r="AD1648" s="1" t="s">
        <v>2388</v>
      </c>
      <c r="BA1648" s="1">
        <f t="shared" si="64"/>
        <v>0</v>
      </c>
    </row>
    <row r="1649" spans="1:87" s="1" customFormat="1" x14ac:dyDescent="0.25">
      <c r="A1649" s="1" t="s">
        <v>4602</v>
      </c>
      <c r="B1649" s="2"/>
      <c r="C1649" s="2"/>
      <c r="D1649" s="2"/>
      <c r="G1649" s="1" t="s">
        <v>481</v>
      </c>
      <c r="H1649" s="1" t="s">
        <v>1571</v>
      </c>
      <c r="I1649" s="1" t="s">
        <v>116</v>
      </c>
      <c r="J1649" s="1" t="s">
        <v>1572</v>
      </c>
      <c r="K1649" s="18" t="s">
        <v>4175</v>
      </c>
      <c r="L1649" s="1" t="s">
        <v>1573</v>
      </c>
      <c r="M1649" s="1" t="s">
        <v>3192</v>
      </c>
      <c r="N1649" s="1" t="s">
        <v>296</v>
      </c>
      <c r="AA1649" s="2"/>
      <c r="AB1649" s="3"/>
      <c r="AC1649" s="3"/>
      <c r="BA1649" s="1">
        <f t="shared" si="64"/>
        <v>0</v>
      </c>
    </row>
    <row r="1650" spans="1:87" s="1" customFormat="1" x14ac:dyDescent="0.25">
      <c r="A1650" s="1" t="s">
        <v>4602</v>
      </c>
      <c r="B1650" s="2"/>
      <c r="C1650" s="2"/>
      <c r="D1650" s="2"/>
      <c r="G1650" s="1" t="s">
        <v>481</v>
      </c>
      <c r="H1650" s="1" t="s">
        <v>2572</v>
      </c>
      <c r="I1650" s="1" t="s">
        <v>879</v>
      </c>
      <c r="K1650" s="5" t="s">
        <v>2573</v>
      </c>
      <c r="P1650" s="1" t="s">
        <v>4213</v>
      </c>
      <c r="AA1650" s="2"/>
      <c r="AB1650" s="3"/>
      <c r="AC1650" s="3"/>
      <c r="AD1650" s="1" t="s">
        <v>2564</v>
      </c>
      <c r="BA1650" s="1">
        <f t="shared" si="64"/>
        <v>0</v>
      </c>
    </row>
    <row r="1651" spans="1:87" s="1" customFormat="1" x14ac:dyDescent="0.25">
      <c r="A1651" s="1" t="s">
        <v>4602</v>
      </c>
      <c r="B1651" s="2"/>
      <c r="C1651" s="2"/>
      <c r="D1651" s="2"/>
      <c r="G1651" s="1" t="s">
        <v>3158</v>
      </c>
      <c r="H1651" s="1" t="s">
        <v>2572</v>
      </c>
      <c r="I1651" s="1" t="s">
        <v>1532</v>
      </c>
      <c r="K1651" s="5" t="s">
        <v>2573</v>
      </c>
      <c r="P1651" s="1" t="s">
        <v>4712</v>
      </c>
      <c r="AA1651" s="2"/>
      <c r="AB1651" s="3"/>
      <c r="AC1651" s="3"/>
      <c r="AD1651" s="1" t="s">
        <v>2568</v>
      </c>
      <c r="BA1651" s="1">
        <f t="shared" si="64"/>
        <v>0</v>
      </c>
    </row>
    <row r="1652" spans="1:87" s="1" customFormat="1" x14ac:dyDescent="0.25">
      <c r="A1652" s="1" t="s">
        <v>4602</v>
      </c>
      <c r="B1652" s="2"/>
      <c r="C1652" s="2"/>
      <c r="D1652" s="2"/>
      <c r="F1652" s="1" t="s">
        <v>3162</v>
      </c>
      <c r="G1652" s="1" t="s">
        <v>3158</v>
      </c>
      <c r="H1652" s="1" t="s">
        <v>384</v>
      </c>
      <c r="I1652" s="1" t="s">
        <v>2742</v>
      </c>
      <c r="J1652" s="1" t="s">
        <v>385</v>
      </c>
      <c r="K1652" s="18" t="s">
        <v>387</v>
      </c>
      <c r="L1652" s="1" t="s">
        <v>386</v>
      </c>
      <c r="M1652" s="1" t="s">
        <v>488</v>
      </c>
      <c r="N1652" s="1" t="s">
        <v>296</v>
      </c>
      <c r="O1652" s="1">
        <v>85206</v>
      </c>
      <c r="X1652" s="1" t="s">
        <v>388</v>
      </c>
      <c r="AA1652" s="2"/>
      <c r="AB1652" s="3"/>
      <c r="AC1652" s="3"/>
      <c r="BA1652" s="1">
        <f t="shared" si="64"/>
        <v>0</v>
      </c>
      <c r="BD1652" s="1" t="s">
        <v>4712</v>
      </c>
      <c r="BH1652" s="1" t="s">
        <v>4712</v>
      </c>
      <c r="BI1652" s="1" t="s">
        <v>4712</v>
      </c>
      <c r="BJ1652" s="1" t="s">
        <v>4712</v>
      </c>
      <c r="BK1652" s="1" t="s">
        <v>4712</v>
      </c>
      <c r="BL1652" s="1" t="s">
        <v>4712</v>
      </c>
      <c r="BM1652" s="1" t="s">
        <v>4712</v>
      </c>
      <c r="BP1652" s="1" t="s">
        <v>4712</v>
      </c>
      <c r="CI1652" s="1" t="s">
        <v>4712</v>
      </c>
    </row>
    <row r="1653" spans="1:87" s="1" customFormat="1" x14ac:dyDescent="0.25">
      <c r="A1653" s="1" t="s">
        <v>4602</v>
      </c>
      <c r="B1653" s="2"/>
      <c r="C1653" s="2"/>
      <c r="D1653" s="2"/>
      <c r="G1653" s="1" t="s">
        <v>481</v>
      </c>
      <c r="H1653" s="1" t="s">
        <v>2996</v>
      </c>
      <c r="I1653" s="1" t="s">
        <v>4714</v>
      </c>
      <c r="K1653" s="18" t="s">
        <v>2997</v>
      </c>
      <c r="AA1653" s="2"/>
      <c r="AB1653" s="3"/>
      <c r="AC1653" s="3"/>
      <c r="BA1653" s="1">
        <f t="shared" si="64"/>
        <v>0</v>
      </c>
    </row>
    <row r="1654" spans="1:87" s="1" customFormat="1" x14ac:dyDescent="0.25">
      <c r="A1654" s="1" t="s">
        <v>4602</v>
      </c>
      <c r="B1654" s="2"/>
      <c r="C1654" s="2"/>
      <c r="D1654" s="2"/>
      <c r="G1654" s="1" t="s">
        <v>481</v>
      </c>
      <c r="H1654" s="1" t="s">
        <v>2428</v>
      </c>
      <c r="I1654" s="1" t="s">
        <v>3035</v>
      </c>
      <c r="J1654" s="1" t="s">
        <v>1045</v>
      </c>
      <c r="K1654" s="18" t="s">
        <v>1047</v>
      </c>
      <c r="L1654" s="1" t="s">
        <v>1046</v>
      </c>
      <c r="M1654" s="1" t="s">
        <v>924</v>
      </c>
      <c r="N1654" s="1" t="s">
        <v>296</v>
      </c>
      <c r="O1654" s="1">
        <v>85266</v>
      </c>
      <c r="Y1654" s="1" t="s">
        <v>3175</v>
      </c>
      <c r="Z1654" s="1" t="s">
        <v>1048</v>
      </c>
      <c r="AA1654" s="2"/>
      <c r="AB1654" s="3" t="s">
        <v>3161</v>
      </c>
      <c r="AC1654" s="3"/>
      <c r="BA1654" s="1">
        <f t="shared" si="64"/>
        <v>0</v>
      </c>
    </row>
    <row r="1655" spans="1:87" s="1" customFormat="1" x14ac:dyDescent="0.25">
      <c r="A1655" s="1" t="s">
        <v>4602</v>
      </c>
      <c r="B1655" s="2"/>
      <c r="C1655" s="2"/>
      <c r="D1655" s="2"/>
      <c r="G1655" s="1" t="s">
        <v>3158</v>
      </c>
      <c r="H1655" s="1" t="s">
        <v>2461</v>
      </c>
      <c r="I1655" s="1" t="s">
        <v>3799</v>
      </c>
      <c r="J1655" s="1" t="s">
        <v>1045</v>
      </c>
      <c r="K1655" s="18" t="s">
        <v>1047</v>
      </c>
      <c r="L1655" s="1" t="s">
        <v>1046</v>
      </c>
      <c r="M1655" s="1" t="s">
        <v>924</v>
      </c>
      <c r="N1655" s="1" t="s">
        <v>296</v>
      </c>
      <c r="O1655" s="1">
        <v>85266</v>
      </c>
      <c r="Y1655" s="1" t="s">
        <v>3175</v>
      </c>
      <c r="Z1655" s="1" t="s">
        <v>2462</v>
      </c>
      <c r="AA1655" s="2"/>
      <c r="AB1655" s="3" t="s">
        <v>3161</v>
      </c>
      <c r="AC1655" s="3"/>
      <c r="BA1655" s="1">
        <f t="shared" si="64"/>
        <v>0</v>
      </c>
    </row>
    <row r="1656" spans="1:87" s="1" customFormat="1" x14ac:dyDescent="0.25">
      <c r="A1656" s="1" t="s">
        <v>5818</v>
      </c>
      <c r="B1656" s="2"/>
      <c r="C1656" s="2"/>
      <c r="D1656" s="2"/>
      <c r="G1656" s="1" t="s">
        <v>3158</v>
      </c>
      <c r="H1656" s="1" t="s">
        <v>881</v>
      </c>
      <c r="I1656" s="1" t="s">
        <v>882</v>
      </c>
      <c r="J1656" s="1" t="s">
        <v>883</v>
      </c>
      <c r="K1656" s="18" t="s">
        <v>2086</v>
      </c>
      <c r="L1656" s="1" t="s">
        <v>2085</v>
      </c>
      <c r="M1656" s="1" t="s">
        <v>488</v>
      </c>
      <c r="N1656" s="1" t="s">
        <v>296</v>
      </c>
      <c r="O1656" s="1">
        <v>85213</v>
      </c>
      <c r="X1656" s="1" t="s">
        <v>2087</v>
      </c>
      <c r="Y1656" s="1" t="s">
        <v>3196</v>
      </c>
      <c r="Z1656" s="1" t="s">
        <v>3161</v>
      </c>
      <c r="AA1656" s="2"/>
      <c r="AB1656" s="3" t="s">
        <v>3161</v>
      </c>
      <c r="AC1656" s="3"/>
      <c r="BA1656" s="1">
        <f t="shared" si="64"/>
        <v>0</v>
      </c>
      <c r="BD1656" s="1" t="s">
        <v>4712</v>
      </c>
      <c r="BE1656" s="1" t="s">
        <v>4712</v>
      </c>
      <c r="BQ1656" s="1" t="s">
        <v>4712</v>
      </c>
    </row>
    <row r="1657" spans="1:87" s="1" customFormat="1" x14ac:dyDescent="0.25">
      <c r="A1657" s="1" t="s">
        <v>4602</v>
      </c>
      <c r="B1657" s="2"/>
      <c r="C1657" s="2"/>
      <c r="D1657" s="2"/>
      <c r="F1657" s="1" t="s">
        <v>3162</v>
      </c>
      <c r="G1657" s="1" t="s">
        <v>3158</v>
      </c>
      <c r="H1657" s="1" t="s">
        <v>748</v>
      </c>
      <c r="I1657" s="1" t="s">
        <v>749</v>
      </c>
      <c r="K1657" s="18" t="s">
        <v>750</v>
      </c>
      <c r="AA1657" s="2"/>
      <c r="AB1657" s="3"/>
      <c r="AC1657" s="3"/>
      <c r="AD1657" s="1" t="s">
        <v>2564</v>
      </c>
      <c r="BA1657" s="1">
        <f t="shared" si="64"/>
        <v>0</v>
      </c>
    </row>
    <row r="1658" spans="1:87" s="1" customFormat="1" x14ac:dyDescent="0.25">
      <c r="A1658" s="1" t="s">
        <v>4602</v>
      </c>
      <c r="B1658" s="2"/>
      <c r="C1658" s="2"/>
      <c r="D1658" s="2"/>
      <c r="F1658" s="1" t="s">
        <v>3161</v>
      </c>
      <c r="G1658" s="1" t="s">
        <v>481</v>
      </c>
      <c r="H1658" s="1" t="s">
        <v>2893</v>
      </c>
      <c r="I1658" s="1" t="s">
        <v>361</v>
      </c>
      <c r="K1658" s="18" t="s">
        <v>2894</v>
      </c>
      <c r="AA1658" s="2"/>
      <c r="AB1658" s="3"/>
      <c r="AC1658" s="3"/>
      <c r="BA1658" s="1">
        <f t="shared" si="64"/>
        <v>0</v>
      </c>
    </row>
    <row r="1659" spans="1:87" s="1" customFormat="1" x14ac:dyDescent="0.25">
      <c r="A1659" s="1" t="s">
        <v>4602</v>
      </c>
      <c r="B1659" s="2"/>
      <c r="C1659" s="2"/>
      <c r="D1659" s="2"/>
      <c r="F1659" s="1" t="s">
        <v>3161</v>
      </c>
      <c r="G1659" s="1" t="s">
        <v>481</v>
      </c>
      <c r="H1659" s="1" t="s">
        <v>2914</v>
      </c>
      <c r="I1659" s="1" t="s">
        <v>2915</v>
      </c>
      <c r="J1659" s="1" t="s">
        <v>1272</v>
      </c>
      <c r="K1659" s="18" t="s">
        <v>1274</v>
      </c>
      <c r="L1659" s="1" t="s">
        <v>1273</v>
      </c>
      <c r="M1659" s="1" t="s">
        <v>5031</v>
      </c>
      <c r="N1659" s="1" t="s">
        <v>296</v>
      </c>
      <c r="O1659" s="1">
        <v>85220</v>
      </c>
      <c r="AA1659" s="2"/>
      <c r="AB1659" s="3"/>
      <c r="AC1659" s="3"/>
      <c r="AD1659" s="1" t="s">
        <v>2388</v>
      </c>
      <c r="BA1659" s="1">
        <f t="shared" si="64"/>
        <v>0</v>
      </c>
    </row>
    <row r="1660" spans="1:87" s="1" customFormat="1" x14ac:dyDescent="0.25">
      <c r="A1660" s="1" t="s">
        <v>4602</v>
      </c>
      <c r="B1660" s="2"/>
      <c r="C1660" s="2"/>
      <c r="D1660" s="2"/>
      <c r="G1660" s="1" t="s">
        <v>481</v>
      </c>
      <c r="H1660" s="1" t="s">
        <v>2507</v>
      </c>
      <c r="I1660" s="1" t="s">
        <v>3011</v>
      </c>
      <c r="J1660" s="1" t="s">
        <v>2509</v>
      </c>
      <c r="K1660" s="18" t="s">
        <v>2511</v>
      </c>
      <c r="L1660" s="1" t="s">
        <v>2510</v>
      </c>
      <c r="M1660" s="1" t="s">
        <v>488</v>
      </c>
      <c r="N1660" s="1" t="s">
        <v>296</v>
      </c>
      <c r="O1660" s="1">
        <v>95216</v>
      </c>
      <c r="AA1660" s="2"/>
      <c r="AB1660" s="3"/>
      <c r="AC1660" s="3"/>
      <c r="BA1660" s="1">
        <f t="shared" si="64"/>
        <v>0</v>
      </c>
    </row>
    <row r="1661" spans="1:87" s="1" customFormat="1" x14ac:dyDescent="0.25">
      <c r="A1661" s="1" t="s">
        <v>4602</v>
      </c>
      <c r="B1661" s="2"/>
      <c r="C1661" s="2"/>
      <c r="D1661" s="2"/>
      <c r="G1661" s="1" t="s">
        <v>3158</v>
      </c>
      <c r="H1661" s="1" t="s">
        <v>2515</v>
      </c>
      <c r="I1661" s="1" t="s">
        <v>2516</v>
      </c>
      <c r="K1661" s="18" t="s">
        <v>2517</v>
      </c>
      <c r="Y1661" s="1" t="s">
        <v>3189</v>
      </c>
      <c r="AA1661" s="2" t="s">
        <v>3598</v>
      </c>
      <c r="AB1661" s="3"/>
      <c r="AC1661" s="3"/>
      <c r="BA1661" s="1">
        <f t="shared" si="64"/>
        <v>0</v>
      </c>
    </row>
    <row r="1662" spans="1:87" s="1" customFormat="1" x14ac:dyDescent="0.25">
      <c r="A1662" s="1" t="s">
        <v>4602</v>
      </c>
      <c r="B1662" s="2"/>
      <c r="C1662" s="2"/>
      <c r="D1662" s="2"/>
      <c r="G1662" s="1" t="s">
        <v>481</v>
      </c>
      <c r="H1662" s="1" t="s">
        <v>4428</v>
      </c>
      <c r="I1662" s="1" t="s">
        <v>786</v>
      </c>
      <c r="K1662" s="18" t="s">
        <v>830</v>
      </c>
      <c r="L1662" s="1" t="s">
        <v>831</v>
      </c>
      <c r="M1662" s="1" t="s">
        <v>4434</v>
      </c>
      <c r="N1662" s="1" t="s">
        <v>4435</v>
      </c>
      <c r="O1662" s="1">
        <v>57301</v>
      </c>
      <c r="Y1662" s="1" t="s">
        <v>3175</v>
      </c>
      <c r="Z1662" s="1" t="s">
        <v>3161</v>
      </c>
      <c r="AA1662" s="2" t="s">
        <v>4429</v>
      </c>
      <c r="AB1662" s="3" t="s">
        <v>3161</v>
      </c>
      <c r="AC1662" s="3"/>
      <c r="AD1662" s="1" t="s">
        <v>2388</v>
      </c>
      <c r="BA1662" s="1">
        <f t="shared" si="64"/>
        <v>0</v>
      </c>
    </row>
    <row r="1663" spans="1:87" s="1" customFormat="1" x14ac:dyDescent="0.25">
      <c r="A1663" s="1" t="s">
        <v>4602</v>
      </c>
      <c r="B1663" s="2"/>
      <c r="C1663" s="2"/>
      <c r="D1663" s="2"/>
      <c r="G1663" s="1" t="s">
        <v>3158</v>
      </c>
      <c r="H1663" s="1" t="s">
        <v>2232</v>
      </c>
      <c r="I1663" s="1" t="s">
        <v>4593</v>
      </c>
      <c r="J1663" s="1" t="s">
        <v>2233</v>
      </c>
      <c r="K1663" s="18" t="s">
        <v>2235</v>
      </c>
      <c r="M1663" s="1" t="s">
        <v>2234</v>
      </c>
      <c r="N1663" s="1" t="s">
        <v>296</v>
      </c>
      <c r="AA1663" s="2"/>
      <c r="AB1663" s="3"/>
      <c r="AC1663" s="3"/>
      <c r="BA1663" s="1">
        <f t="shared" si="64"/>
        <v>0</v>
      </c>
    </row>
    <row r="1664" spans="1:87" s="1" customFormat="1" x14ac:dyDescent="0.25">
      <c r="A1664" s="1" t="s">
        <v>4602</v>
      </c>
      <c r="B1664" s="2"/>
      <c r="C1664" s="2"/>
      <c r="D1664" s="2"/>
      <c r="G1664" s="1" t="s">
        <v>481</v>
      </c>
      <c r="H1664" s="1" t="s">
        <v>3822</v>
      </c>
      <c r="I1664" s="1" t="s">
        <v>2738</v>
      </c>
      <c r="K1664" s="18" t="s">
        <v>4715</v>
      </c>
      <c r="AA1664" s="2"/>
      <c r="AB1664" s="3"/>
      <c r="AC1664" s="3"/>
      <c r="AD1664" s="1" t="s">
        <v>2388</v>
      </c>
      <c r="BA1664" s="1">
        <f t="shared" si="64"/>
        <v>0</v>
      </c>
    </row>
    <row r="1665" spans="1:81" s="1" customFormat="1" x14ac:dyDescent="0.25">
      <c r="A1665" s="1" t="s">
        <v>4602</v>
      </c>
      <c r="B1665" s="2"/>
      <c r="C1665" s="2"/>
      <c r="D1665" s="2"/>
      <c r="G1665" s="1" t="s">
        <v>481</v>
      </c>
      <c r="H1665" s="1" t="s">
        <v>1161</v>
      </c>
      <c r="I1665" s="1" t="s">
        <v>1761</v>
      </c>
      <c r="K1665" s="18" t="s">
        <v>1162</v>
      </c>
      <c r="Y1665" s="2"/>
      <c r="Z1665" s="3"/>
      <c r="BA1665" s="1">
        <f t="shared" si="64"/>
        <v>0</v>
      </c>
    </row>
    <row r="1666" spans="1:81" s="1" customFormat="1" x14ac:dyDescent="0.25">
      <c r="A1666" s="1" t="s">
        <v>4602</v>
      </c>
      <c r="B1666" s="2"/>
      <c r="C1666" s="2"/>
      <c r="D1666" s="2"/>
      <c r="G1666" s="1" t="s">
        <v>481</v>
      </c>
      <c r="H1666" s="1" t="s">
        <v>2112</v>
      </c>
      <c r="I1666" s="1" t="s">
        <v>48</v>
      </c>
      <c r="K1666" s="18" t="s">
        <v>2113</v>
      </c>
      <c r="AA1666" s="2"/>
      <c r="AB1666" s="3"/>
      <c r="AC1666" s="3"/>
      <c r="BA1666" s="1">
        <f t="shared" si="64"/>
        <v>0</v>
      </c>
    </row>
    <row r="1667" spans="1:81" s="1" customFormat="1" x14ac:dyDescent="0.25">
      <c r="A1667" s="1" t="s">
        <v>4602</v>
      </c>
      <c r="B1667" s="2"/>
      <c r="C1667" s="2"/>
      <c r="D1667" s="2"/>
      <c r="G1667" s="1" t="s">
        <v>3158</v>
      </c>
      <c r="H1667" s="1" t="s">
        <v>2112</v>
      </c>
      <c r="I1667" s="1" t="s">
        <v>2114</v>
      </c>
      <c r="K1667" s="18" t="s">
        <v>2113</v>
      </c>
      <c r="AA1667" s="2"/>
      <c r="AB1667" s="3"/>
      <c r="AC1667" s="3"/>
      <c r="BA1667" s="1">
        <f t="shared" si="64"/>
        <v>0</v>
      </c>
    </row>
    <row r="1668" spans="1:81" s="1" customFormat="1" x14ac:dyDescent="0.25">
      <c r="A1668" s="1" t="s">
        <v>4602</v>
      </c>
      <c r="B1668" s="2"/>
      <c r="C1668" s="2"/>
      <c r="D1668" s="2"/>
      <c r="F1668" s="1" t="s">
        <v>3162</v>
      </c>
      <c r="G1668" s="1" t="s">
        <v>481</v>
      </c>
      <c r="H1668" s="1" t="s">
        <v>1312</v>
      </c>
      <c r="I1668" s="1" t="s">
        <v>4364</v>
      </c>
      <c r="J1668" s="1" t="s">
        <v>1313</v>
      </c>
      <c r="K1668" s="18" t="s">
        <v>2351</v>
      </c>
      <c r="N1668" s="1" t="s">
        <v>296</v>
      </c>
      <c r="AA1668" s="2"/>
      <c r="AB1668" s="3"/>
      <c r="AC1668" s="3"/>
      <c r="BA1668" s="1">
        <f t="shared" si="64"/>
        <v>0</v>
      </c>
    </row>
    <row r="1669" spans="1:81" s="1" customFormat="1" x14ac:dyDescent="0.25">
      <c r="A1669" s="1" t="s">
        <v>4602</v>
      </c>
      <c r="B1669" s="2"/>
      <c r="C1669" s="2"/>
      <c r="D1669" s="2"/>
      <c r="F1669" s="1" t="s">
        <v>3162</v>
      </c>
      <c r="G1669" s="1" t="s">
        <v>3158</v>
      </c>
      <c r="H1669" s="1" t="s">
        <v>1312</v>
      </c>
      <c r="I1669" s="1" t="s">
        <v>2352</v>
      </c>
      <c r="J1669" s="1" t="s">
        <v>1313</v>
      </c>
      <c r="K1669" s="18" t="s">
        <v>2353</v>
      </c>
      <c r="N1669" s="1" t="s">
        <v>296</v>
      </c>
      <c r="AA1669" s="2"/>
      <c r="AB1669" s="3"/>
      <c r="AC1669" s="3"/>
      <c r="AD1669" s="1" t="s">
        <v>2388</v>
      </c>
      <c r="BA1669" s="1">
        <f t="shared" si="64"/>
        <v>0</v>
      </c>
    </row>
    <row r="1670" spans="1:81" s="1" customFormat="1" x14ac:dyDescent="0.25">
      <c r="A1670" s="1" t="s">
        <v>4602</v>
      </c>
      <c r="B1670" s="2"/>
      <c r="C1670" s="2"/>
      <c r="D1670" s="2"/>
      <c r="F1670" s="1" t="s">
        <v>3161</v>
      </c>
      <c r="G1670" s="1" t="s">
        <v>3158</v>
      </c>
      <c r="H1670" s="1" t="s">
        <v>4859</v>
      </c>
      <c r="I1670" s="1" t="s">
        <v>4868</v>
      </c>
      <c r="J1670" s="1" t="s">
        <v>4860</v>
      </c>
      <c r="K1670" s="18" t="s">
        <v>4826</v>
      </c>
      <c r="L1670" s="1" t="s">
        <v>4867</v>
      </c>
      <c r="M1670" s="1" t="s">
        <v>488</v>
      </c>
      <c r="N1670" s="1" t="s">
        <v>296</v>
      </c>
      <c r="O1670" s="1">
        <v>85205</v>
      </c>
      <c r="Q1670" s="8" t="s">
        <v>4911</v>
      </c>
      <c r="AA1670" s="2"/>
      <c r="AB1670" s="3"/>
      <c r="AC1670" s="3"/>
      <c r="AD1670" s="1" t="s">
        <v>2564</v>
      </c>
      <c r="BA1670" s="1">
        <f t="shared" si="64"/>
        <v>0</v>
      </c>
      <c r="BD1670" s="1" t="s">
        <v>4712</v>
      </c>
    </row>
    <row r="1671" spans="1:81" s="1" customFormat="1" x14ac:dyDescent="0.25">
      <c r="A1671" s="1" t="s">
        <v>3600</v>
      </c>
      <c r="B1671" s="2"/>
      <c r="C1671" s="2"/>
      <c r="D1671" s="2"/>
      <c r="G1671" s="1" t="s">
        <v>3158</v>
      </c>
      <c r="H1671" s="1" t="s">
        <v>3798</v>
      </c>
      <c r="I1671" s="1" t="s">
        <v>3799</v>
      </c>
      <c r="K1671" s="18" t="s">
        <v>3800</v>
      </c>
      <c r="AA1671" s="2"/>
      <c r="AB1671" s="3"/>
      <c r="AC1671" s="3"/>
      <c r="AD1671" s="1" t="s">
        <v>2388</v>
      </c>
      <c r="BA1671" s="1">
        <f t="shared" si="64"/>
        <v>0</v>
      </c>
    </row>
    <row r="1672" spans="1:81" s="1" customFormat="1" x14ac:dyDescent="0.25">
      <c r="A1672" s="1" t="s">
        <v>4969</v>
      </c>
      <c r="B1672" s="2"/>
      <c r="C1672" s="2"/>
      <c r="D1672" s="2"/>
      <c r="G1672" s="1" t="s">
        <v>3158</v>
      </c>
      <c r="H1672" s="1" t="s">
        <v>1810</v>
      </c>
      <c r="I1672" s="1" t="s">
        <v>2934</v>
      </c>
      <c r="J1672" s="1" t="s">
        <v>3200</v>
      </c>
      <c r="K1672" s="18" t="s">
        <v>5184</v>
      </c>
      <c r="L1672" s="1" t="s">
        <v>5183</v>
      </c>
      <c r="M1672" s="1" t="s">
        <v>5031</v>
      </c>
      <c r="N1672" s="1" t="s">
        <v>296</v>
      </c>
      <c r="O1672" s="1">
        <v>85120</v>
      </c>
      <c r="X1672" s="1" t="s">
        <v>5182</v>
      </c>
      <c r="Y1672" s="2"/>
      <c r="Z1672" s="3"/>
      <c r="AD1672" s="1" t="s">
        <v>1773</v>
      </c>
      <c r="BA1672" s="1">
        <f t="shared" si="64"/>
        <v>0</v>
      </c>
    </row>
    <row r="1673" spans="1:81" s="1" customFormat="1" x14ac:dyDescent="0.25">
      <c r="A1673" s="1" t="s">
        <v>4969</v>
      </c>
      <c r="B1673" s="2"/>
      <c r="C1673" s="2"/>
      <c r="D1673" s="2"/>
      <c r="G1673" s="1" t="s">
        <v>481</v>
      </c>
      <c r="H1673" s="1" t="s">
        <v>394</v>
      </c>
      <c r="I1673" s="1" t="s">
        <v>3828</v>
      </c>
      <c r="J1673" s="1" t="s">
        <v>3829</v>
      </c>
      <c r="K1673" s="18" t="s">
        <v>3830</v>
      </c>
      <c r="L1673" s="1" t="s">
        <v>2531</v>
      </c>
      <c r="M1673" s="1" t="s">
        <v>488</v>
      </c>
      <c r="N1673" s="1" t="s">
        <v>296</v>
      </c>
      <c r="O1673" s="1">
        <v>85209</v>
      </c>
      <c r="AB1673" s="3"/>
      <c r="AC1673" s="3"/>
      <c r="BA1673" s="1">
        <f t="shared" si="64"/>
        <v>0</v>
      </c>
    </row>
    <row r="1674" spans="1:81" s="1" customFormat="1" x14ac:dyDescent="0.25">
      <c r="A1674" s="1" t="s">
        <v>4969</v>
      </c>
      <c r="B1674" s="2"/>
      <c r="C1674" s="2"/>
      <c r="D1674" s="2"/>
      <c r="G1674" s="1" t="s">
        <v>481</v>
      </c>
      <c r="H1674" s="1" t="s">
        <v>394</v>
      </c>
      <c r="I1674" s="1" t="s">
        <v>4578</v>
      </c>
      <c r="J1674" s="1" t="s">
        <v>2534</v>
      </c>
      <c r="K1674" s="18" t="s">
        <v>3830</v>
      </c>
      <c r="L1674" s="1" t="s">
        <v>2531</v>
      </c>
      <c r="M1674" s="1" t="s">
        <v>488</v>
      </c>
      <c r="N1674" s="1" t="s">
        <v>296</v>
      </c>
      <c r="O1674" s="1">
        <v>85209</v>
      </c>
      <c r="AB1674" s="3"/>
      <c r="AC1674" s="3"/>
      <c r="BA1674" s="1">
        <f t="shared" si="64"/>
        <v>0</v>
      </c>
    </row>
    <row r="1675" spans="1:81" s="1" customFormat="1" x14ac:dyDescent="0.25">
      <c r="A1675" s="1" t="s">
        <v>4969</v>
      </c>
      <c r="B1675" s="2"/>
      <c r="C1675" s="2"/>
      <c r="D1675" s="2"/>
      <c r="F1675" s="1" t="s">
        <v>3161</v>
      </c>
      <c r="G1675" s="1" t="s">
        <v>3158</v>
      </c>
      <c r="H1675" s="1" t="s">
        <v>4805</v>
      </c>
      <c r="I1675" s="1" t="s">
        <v>2983</v>
      </c>
      <c r="J1675" s="1" t="s">
        <v>3927</v>
      </c>
      <c r="K1675" s="18" t="s">
        <v>3928</v>
      </c>
      <c r="L1675" s="1" t="s">
        <v>2943</v>
      </c>
      <c r="M1675" s="1" t="s">
        <v>4981</v>
      </c>
      <c r="N1675" s="1" t="s">
        <v>3575</v>
      </c>
      <c r="AA1675" s="1" t="s">
        <v>3459</v>
      </c>
      <c r="AB1675" s="3"/>
      <c r="AC1675" s="3"/>
      <c r="BA1675" s="1">
        <f t="shared" si="64"/>
        <v>0</v>
      </c>
    </row>
    <row r="1676" spans="1:81" s="1" customFormat="1" x14ac:dyDescent="0.25">
      <c r="A1676" s="1" t="s">
        <v>4969</v>
      </c>
      <c r="B1676" s="2"/>
      <c r="C1676" s="2"/>
      <c r="D1676" s="2"/>
      <c r="F1676" s="1" t="s">
        <v>3161</v>
      </c>
      <c r="G1676" s="1" t="s">
        <v>481</v>
      </c>
      <c r="H1676" s="1" t="s">
        <v>4805</v>
      </c>
      <c r="I1676" s="1" t="s">
        <v>4806</v>
      </c>
      <c r="J1676" s="1" t="s">
        <v>3927</v>
      </c>
      <c r="K1676" s="18" t="s">
        <v>3928</v>
      </c>
      <c r="L1676" s="1" t="s">
        <v>2943</v>
      </c>
      <c r="M1676" s="1" t="s">
        <v>4981</v>
      </c>
      <c r="N1676" s="1" t="s">
        <v>3575</v>
      </c>
      <c r="AA1676" s="1" t="s">
        <v>3311</v>
      </c>
      <c r="AB1676" s="3"/>
      <c r="AC1676" s="3"/>
      <c r="BA1676" s="1">
        <f t="shared" si="64"/>
        <v>0</v>
      </c>
    </row>
    <row r="1677" spans="1:81" s="1" customFormat="1" x14ac:dyDescent="0.25">
      <c r="A1677" s="1" t="s">
        <v>4969</v>
      </c>
      <c r="B1677" s="2"/>
      <c r="C1677" s="2"/>
      <c r="D1677" s="2"/>
      <c r="E1677" s="2"/>
      <c r="F1677" s="1" t="s">
        <v>3161</v>
      </c>
      <c r="G1677" s="1" t="s">
        <v>481</v>
      </c>
      <c r="H1677" s="1" t="s">
        <v>369</v>
      </c>
      <c r="I1677" s="1" t="s">
        <v>299</v>
      </c>
      <c r="J1677" s="1" t="s">
        <v>3656</v>
      </c>
      <c r="K1677" s="18" t="s">
        <v>919</v>
      </c>
      <c r="L1677" s="1" t="s">
        <v>5090</v>
      </c>
      <c r="M1677" s="1" t="s">
        <v>488</v>
      </c>
      <c r="N1677" s="1" t="s">
        <v>296</v>
      </c>
      <c r="O1677" s="1">
        <v>85209</v>
      </c>
      <c r="R1677" s="1">
        <v>0</v>
      </c>
      <c r="Y1677" s="1" t="s">
        <v>3196</v>
      </c>
      <c r="Z1677" s="1" t="s">
        <v>3161</v>
      </c>
      <c r="AA1677" s="2" t="s">
        <v>370</v>
      </c>
      <c r="AB1677" s="3"/>
      <c r="AC1677" s="3"/>
      <c r="AD1677" s="1" t="s">
        <v>2564</v>
      </c>
      <c r="BA1677" s="1">
        <f t="shared" si="64"/>
        <v>0</v>
      </c>
    </row>
    <row r="1678" spans="1:81" s="1" customFormat="1" x14ac:dyDescent="0.25">
      <c r="A1678" s="1" t="s">
        <v>4969</v>
      </c>
      <c r="B1678" s="2"/>
      <c r="C1678" s="2"/>
      <c r="D1678" s="2"/>
      <c r="F1678" s="1" t="s">
        <v>3161</v>
      </c>
      <c r="G1678" s="1" t="s">
        <v>3158</v>
      </c>
      <c r="H1678" s="1" t="s">
        <v>1634</v>
      </c>
      <c r="I1678" s="1" t="s">
        <v>1635</v>
      </c>
      <c r="J1678" s="1" t="s">
        <v>798</v>
      </c>
      <c r="K1678" s="18" t="s">
        <v>1638</v>
      </c>
      <c r="L1678" s="1" t="s">
        <v>1636</v>
      </c>
      <c r="M1678" s="1" t="s">
        <v>1637</v>
      </c>
      <c r="N1678" s="1" t="s">
        <v>615</v>
      </c>
      <c r="O1678" s="1">
        <v>49307</v>
      </c>
      <c r="P1678" s="1" t="s">
        <v>4712</v>
      </c>
      <c r="AA1678" s="1" t="s">
        <v>1639</v>
      </c>
      <c r="AB1678" s="3" t="s">
        <v>3161</v>
      </c>
      <c r="AC1678" s="3"/>
      <c r="AD1678" s="1" t="s">
        <v>2568</v>
      </c>
      <c r="BA1678" s="1">
        <f t="shared" si="64"/>
        <v>0</v>
      </c>
      <c r="BY1678" s="1">
        <v>2</v>
      </c>
      <c r="BZ1678" s="1">
        <v>2</v>
      </c>
    </row>
    <row r="1679" spans="1:81" s="1" customFormat="1" x14ac:dyDescent="0.25">
      <c r="A1679" s="1" t="s">
        <v>4969</v>
      </c>
      <c r="B1679" s="2"/>
      <c r="C1679" s="2"/>
      <c r="D1679" s="2"/>
      <c r="F1679" s="1" t="s">
        <v>3161</v>
      </c>
      <c r="G1679" s="1" t="s">
        <v>481</v>
      </c>
      <c r="H1679" s="1" t="s">
        <v>1634</v>
      </c>
      <c r="I1679" s="1" t="s">
        <v>1639</v>
      </c>
      <c r="J1679" s="1" t="s">
        <v>799</v>
      </c>
      <c r="K1679" s="18" t="s">
        <v>1638</v>
      </c>
      <c r="L1679" s="1" t="s">
        <v>1636</v>
      </c>
      <c r="M1679" s="1" t="s">
        <v>1637</v>
      </c>
      <c r="N1679" s="1" t="s">
        <v>615</v>
      </c>
      <c r="O1679" s="1">
        <v>49307</v>
      </c>
      <c r="P1679" s="1" t="s">
        <v>4213</v>
      </c>
      <c r="AA1679" s="1" t="s">
        <v>1635</v>
      </c>
      <c r="AB1679" s="3" t="s">
        <v>3161</v>
      </c>
      <c r="AC1679" s="3"/>
      <c r="AD1679" s="1" t="s">
        <v>2564</v>
      </c>
      <c r="BA1679" s="1">
        <f t="shared" si="64"/>
        <v>0</v>
      </c>
      <c r="CB1679" s="1">
        <v>2</v>
      </c>
      <c r="CC1679" s="1">
        <v>2</v>
      </c>
    </row>
    <row r="1680" spans="1:81" s="1" customFormat="1" x14ac:dyDescent="0.25">
      <c r="A1680" s="1" t="s">
        <v>4969</v>
      </c>
      <c r="B1680" s="2"/>
      <c r="C1680" s="2"/>
      <c r="D1680" s="2"/>
      <c r="G1680" s="1" t="s">
        <v>3158</v>
      </c>
      <c r="H1680" s="1" t="s">
        <v>3646</v>
      </c>
      <c r="I1680" s="1" t="s">
        <v>3647</v>
      </c>
      <c r="J1680" s="1" t="s">
        <v>3648</v>
      </c>
      <c r="K1680" s="18" t="s">
        <v>3649</v>
      </c>
      <c r="L1680" s="1" t="s">
        <v>5916</v>
      </c>
      <c r="M1680" s="1" t="s">
        <v>5917</v>
      </c>
      <c r="N1680" s="1" t="s">
        <v>3575</v>
      </c>
      <c r="O1680" s="1">
        <v>51648</v>
      </c>
      <c r="P1680" s="1" t="s">
        <v>4213</v>
      </c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1">
        <f>COUNTA(AE1680:AZ1680)</f>
        <v>0</v>
      </c>
      <c r="BB1680" s="3"/>
      <c r="BC1680" s="1" t="s">
        <v>2564</v>
      </c>
    </row>
    <row r="1681" spans="1:127" s="1" customFormat="1" x14ac:dyDescent="0.25">
      <c r="A1681" s="1" t="s">
        <v>4969</v>
      </c>
      <c r="B1681" s="2"/>
      <c r="C1681" s="2"/>
      <c r="D1681" s="2"/>
      <c r="G1681" s="1" t="s">
        <v>481</v>
      </c>
      <c r="H1681" s="1" t="s">
        <v>1531</v>
      </c>
      <c r="I1681" s="1" t="s">
        <v>5758</v>
      </c>
      <c r="J1681" s="1" t="s">
        <v>1534</v>
      </c>
      <c r="K1681" s="18" t="s">
        <v>1533</v>
      </c>
      <c r="L1681" s="1" t="s">
        <v>1535</v>
      </c>
      <c r="M1681" s="1" t="s">
        <v>488</v>
      </c>
      <c r="N1681" s="1" t="s">
        <v>296</v>
      </c>
      <c r="O1681" s="1">
        <v>85206</v>
      </c>
      <c r="AA1681" s="2" t="s">
        <v>537</v>
      </c>
      <c r="AB1681" s="3"/>
      <c r="AC1681" s="3"/>
      <c r="AD1681" s="1" t="s">
        <v>2564</v>
      </c>
      <c r="BA1681" s="1">
        <f t="shared" si="64"/>
        <v>0</v>
      </c>
    </row>
    <row r="1682" spans="1:127" s="1" customFormat="1" x14ac:dyDescent="0.25">
      <c r="A1682" s="1" t="s">
        <v>4969</v>
      </c>
      <c r="B1682" s="2"/>
      <c r="C1682" s="2"/>
      <c r="D1682" s="2"/>
      <c r="F1682" s="1" t="s">
        <v>3161</v>
      </c>
      <c r="G1682" s="1" t="s">
        <v>481</v>
      </c>
      <c r="H1682" s="1" t="s">
        <v>1245</v>
      </c>
      <c r="I1682" s="1" t="s">
        <v>4364</v>
      </c>
      <c r="J1682" s="1" t="s">
        <v>1988</v>
      </c>
      <c r="K1682" s="18" t="s">
        <v>1246</v>
      </c>
      <c r="L1682" s="1" t="s">
        <v>2066</v>
      </c>
      <c r="M1682" s="1" t="s">
        <v>2181</v>
      </c>
      <c r="N1682" s="1" t="s">
        <v>1946</v>
      </c>
      <c r="O1682" s="1">
        <v>98606</v>
      </c>
      <c r="X1682" s="1" t="s">
        <v>1989</v>
      </c>
      <c r="Y1682" s="1" t="s">
        <v>3196</v>
      </c>
      <c r="Z1682" s="1" t="s">
        <v>3161</v>
      </c>
      <c r="AA1682" s="2" t="s">
        <v>793</v>
      </c>
      <c r="AB1682" s="3" t="s">
        <v>3161</v>
      </c>
      <c r="AC1682" s="3"/>
      <c r="AD1682" s="1" t="s">
        <v>2388</v>
      </c>
      <c r="BA1682" s="1">
        <f t="shared" ref="BA1682" si="65">COUNTA(AE1682:AZ1682)</f>
        <v>0</v>
      </c>
    </row>
    <row r="1683" spans="1:127" s="1" customFormat="1" x14ac:dyDescent="0.25">
      <c r="A1683" s="8"/>
      <c r="B1683" s="2"/>
      <c r="C1683" s="2"/>
      <c r="D1683" s="2"/>
      <c r="K1683" s="18"/>
      <c r="P1683" s="8"/>
      <c r="Q1683" s="8"/>
      <c r="Z1683" s="3"/>
    </row>
    <row r="1684" spans="1:127" s="1" customFormat="1" x14ac:dyDescent="0.25">
      <c r="B1684" s="2"/>
      <c r="C1684" s="2"/>
      <c r="D1684" s="2"/>
      <c r="K1684" s="18"/>
      <c r="Y1684" s="2"/>
      <c r="Z1684" s="3"/>
    </row>
    <row r="1685" spans="1:127" s="1" customFormat="1" x14ac:dyDescent="0.25">
      <c r="A1685" s="1" t="s">
        <v>5390</v>
      </c>
      <c r="B1685" s="2"/>
      <c r="C1685" s="2"/>
      <c r="D1685" s="2"/>
      <c r="G1685" s="1" t="s">
        <v>481</v>
      </c>
      <c r="H1685" s="1" t="s">
        <v>2668</v>
      </c>
      <c r="I1685" s="1" t="s">
        <v>2669</v>
      </c>
      <c r="J1685" s="1" t="s">
        <v>5079</v>
      </c>
      <c r="K1685" s="18"/>
      <c r="L1685" s="19" t="s">
        <v>5078</v>
      </c>
      <c r="M1685" s="1" t="s">
        <v>5031</v>
      </c>
      <c r="N1685" s="1" t="s">
        <v>296</v>
      </c>
      <c r="O1685" s="1">
        <v>85120</v>
      </c>
      <c r="Y1685" s="2"/>
      <c r="Z1685" s="3"/>
      <c r="BA1685" s="1">
        <f t="shared" ref="BA1685:BA1780" si="66">COUNTA(AE1685:AZ1685)</f>
        <v>0</v>
      </c>
    </row>
    <row r="1686" spans="1:127" s="1" customFormat="1" x14ac:dyDescent="0.25">
      <c r="A1686" s="1" t="s">
        <v>5211</v>
      </c>
      <c r="B1686" s="2"/>
      <c r="C1686" s="2"/>
      <c r="D1686" s="2"/>
      <c r="G1686" s="1" t="s">
        <v>481</v>
      </c>
      <c r="H1686" s="1" t="s">
        <v>2681</v>
      </c>
      <c r="I1686" s="1" t="s">
        <v>2438</v>
      </c>
      <c r="J1686" s="1" t="s">
        <v>2682</v>
      </c>
      <c r="K1686" s="18" t="s">
        <v>2684</v>
      </c>
      <c r="L1686" s="1" t="s">
        <v>2683</v>
      </c>
      <c r="M1686" s="1" t="s">
        <v>3195</v>
      </c>
      <c r="N1686" s="1" t="s">
        <v>296</v>
      </c>
      <c r="O1686" s="1">
        <v>85281</v>
      </c>
      <c r="P1686" s="1" t="s">
        <v>4213</v>
      </c>
      <c r="Q1686" s="1" t="s">
        <v>4712</v>
      </c>
      <c r="AA1686" s="2"/>
      <c r="AB1686" s="3"/>
      <c r="AC1686" s="3"/>
      <c r="BA1686" s="1">
        <f>COUNTA(AE1686:AZ1686)</f>
        <v>0</v>
      </c>
    </row>
    <row r="1687" spans="1:127" s="1" customFormat="1" x14ac:dyDescent="0.25">
      <c r="B1687" s="2"/>
      <c r="C1687" s="2"/>
      <c r="D1687" s="2"/>
      <c r="K1687" s="18"/>
      <c r="L1687" s="19"/>
      <c r="Y1687" s="2"/>
      <c r="Z1687" s="3"/>
    </row>
    <row r="1688" spans="1:127" s="1" customFormat="1" x14ac:dyDescent="0.25">
      <c r="A1688" s="1" t="s">
        <v>5872</v>
      </c>
      <c r="B1688" s="2"/>
      <c r="C1688" s="2"/>
      <c r="D1688" s="2"/>
      <c r="F1688" s="1" t="s">
        <v>3161</v>
      </c>
      <c r="G1688" s="1" t="s">
        <v>3158</v>
      </c>
      <c r="H1688" s="1" t="s">
        <v>1438</v>
      </c>
      <c r="I1688" s="1" t="s">
        <v>1439</v>
      </c>
      <c r="J1688" s="1" t="s">
        <v>4814</v>
      </c>
      <c r="K1688" s="18" t="s">
        <v>702</v>
      </c>
      <c r="L1688" s="1" t="s">
        <v>5030</v>
      </c>
      <c r="M1688" s="1" t="s">
        <v>5031</v>
      </c>
      <c r="N1688" s="1" t="s">
        <v>296</v>
      </c>
      <c r="O1688" s="1">
        <v>85119</v>
      </c>
      <c r="P1688" s="1" t="s">
        <v>4213</v>
      </c>
      <c r="Y1688" s="1" t="s">
        <v>3196</v>
      </c>
      <c r="Z1688" s="1" t="s">
        <v>1437</v>
      </c>
      <c r="AA1688" s="2" t="s">
        <v>5873</v>
      </c>
      <c r="AB1688" s="3" t="s">
        <v>3161</v>
      </c>
      <c r="AC1688" s="3"/>
      <c r="AD1688" s="1" t="s">
        <v>2388</v>
      </c>
      <c r="BA1688" s="1">
        <f>COUNTA(AE1688:AZ1688)</f>
        <v>0</v>
      </c>
    </row>
    <row r="1689" spans="1:127" s="1" customFormat="1" x14ac:dyDescent="0.25">
      <c r="A1689" s="2" t="s">
        <v>5834</v>
      </c>
      <c r="B1689" s="2"/>
      <c r="C1689" s="2"/>
      <c r="D1689" s="2"/>
      <c r="F1689" s="1" t="s">
        <v>3161</v>
      </c>
      <c r="G1689" s="1" t="s">
        <v>3158</v>
      </c>
      <c r="H1689" s="1" t="s">
        <v>3007</v>
      </c>
      <c r="I1689" s="1" t="s">
        <v>633</v>
      </c>
      <c r="J1689" s="1" t="s">
        <v>808</v>
      </c>
      <c r="K1689" s="18" t="s">
        <v>2680</v>
      </c>
      <c r="L1689" s="1" t="s">
        <v>807</v>
      </c>
      <c r="M1689" s="1" t="s">
        <v>488</v>
      </c>
      <c r="N1689" s="1" t="s">
        <v>296</v>
      </c>
      <c r="P1689" s="1" t="s">
        <v>4712</v>
      </c>
      <c r="AA1689" s="2"/>
      <c r="AB1689" s="3"/>
      <c r="AC1689" s="3"/>
      <c r="AD1689" s="1" t="s">
        <v>2568</v>
      </c>
      <c r="AK1689" s="1" t="s">
        <v>3162</v>
      </c>
      <c r="AN1689" s="1" t="s">
        <v>3162</v>
      </c>
      <c r="AX1689" s="1" t="s">
        <v>3162</v>
      </c>
      <c r="BA1689" s="1">
        <f>COUNTA(AE1689:AZ1689)</f>
        <v>3</v>
      </c>
    </row>
    <row r="1690" spans="1:127" s="1" customFormat="1" x14ac:dyDescent="0.25">
      <c r="A1690" s="1" t="s">
        <v>5833</v>
      </c>
      <c r="B1690" s="2"/>
      <c r="C1690" s="2"/>
      <c r="D1690" s="2"/>
      <c r="E1690" s="2"/>
      <c r="F1690" s="3"/>
      <c r="G1690" s="1" t="s">
        <v>3158</v>
      </c>
      <c r="H1690" s="6" t="s">
        <v>4515</v>
      </c>
      <c r="I1690" s="1" t="s">
        <v>5832</v>
      </c>
      <c r="J1690" s="1" t="s">
        <v>4516</v>
      </c>
      <c r="K1690" s="18" t="s">
        <v>4517</v>
      </c>
      <c r="L1690" s="1" t="s">
        <v>4514</v>
      </c>
      <c r="M1690" s="1" t="s">
        <v>2870</v>
      </c>
      <c r="N1690" s="1" t="s">
        <v>296</v>
      </c>
      <c r="O1690" s="1">
        <v>85248</v>
      </c>
      <c r="P1690" s="1" t="s">
        <v>4213</v>
      </c>
      <c r="AA1690" s="6" t="s">
        <v>287</v>
      </c>
      <c r="AB1690" s="2"/>
      <c r="AC1690" s="2"/>
      <c r="AD1690" s="1" t="s">
        <v>2388</v>
      </c>
      <c r="BA1690" s="1">
        <f>COUNTA(AE1690:AZ1690)</f>
        <v>0</v>
      </c>
      <c r="BE1690" s="1" t="s">
        <v>4712</v>
      </c>
      <c r="BF1690" s="1" t="s">
        <v>4712</v>
      </c>
    </row>
    <row r="1691" spans="1:127" s="1" customFormat="1" x14ac:dyDescent="0.25">
      <c r="A1691" s="1" t="s">
        <v>5835</v>
      </c>
      <c r="B1691" s="2"/>
      <c r="C1691" s="2"/>
      <c r="D1691" s="2"/>
      <c r="G1691" s="1" t="s">
        <v>3158</v>
      </c>
      <c r="H1691" s="1" t="s">
        <v>5836</v>
      </c>
      <c r="I1691" s="1" t="s">
        <v>5329</v>
      </c>
      <c r="K1691" s="18"/>
      <c r="L1691" s="19"/>
      <c r="M1691" s="1" t="s">
        <v>5837</v>
      </c>
      <c r="N1691" s="1" t="s">
        <v>296</v>
      </c>
      <c r="Y1691" s="2"/>
      <c r="Z1691" s="3"/>
    </row>
    <row r="1692" spans="1:127" s="1" customFormat="1" x14ac:dyDescent="0.25">
      <c r="A1692" s="1" t="s">
        <v>5827</v>
      </c>
      <c r="B1692" s="2"/>
      <c r="C1692" s="2"/>
      <c r="D1692" s="2"/>
      <c r="G1692" s="1" t="s">
        <v>481</v>
      </c>
      <c r="H1692" s="1" t="s">
        <v>2429</v>
      </c>
      <c r="I1692" s="1" t="s">
        <v>2651</v>
      </c>
      <c r="J1692" s="1" t="s">
        <v>3725</v>
      </c>
      <c r="K1692" s="18" t="s">
        <v>2431</v>
      </c>
      <c r="L1692" s="1" t="s">
        <v>2652</v>
      </c>
      <c r="M1692" s="1" t="s">
        <v>3023</v>
      </c>
      <c r="N1692" s="1" t="s">
        <v>296</v>
      </c>
      <c r="O1692" s="1">
        <v>85209</v>
      </c>
      <c r="P1692" s="1" t="s">
        <v>4213</v>
      </c>
      <c r="AA1692" s="2"/>
      <c r="AB1692" s="3"/>
      <c r="AC1692" s="3"/>
      <c r="AD1692" s="1" t="s">
        <v>2388</v>
      </c>
      <c r="BA1692" s="1">
        <f t="shared" ref="BA1692:BA1696" si="67">COUNTA(AE1692:AZ1692)</f>
        <v>0</v>
      </c>
    </row>
    <row r="1693" spans="1:127" s="1" customFormat="1" x14ac:dyDescent="0.25">
      <c r="A1693" s="1" t="s">
        <v>5829</v>
      </c>
      <c r="B1693" s="2"/>
      <c r="C1693" s="2"/>
      <c r="D1693" s="2"/>
      <c r="F1693" s="1" t="s">
        <v>3162</v>
      </c>
      <c r="G1693" s="1" t="s">
        <v>3158</v>
      </c>
      <c r="H1693" s="1" t="s">
        <v>2748</v>
      </c>
      <c r="I1693" s="1" t="s">
        <v>2756</v>
      </c>
      <c r="J1693" s="1" t="s">
        <v>2754</v>
      </c>
      <c r="K1693" s="4" t="s">
        <v>4050</v>
      </c>
      <c r="L1693" s="1" t="s">
        <v>5179</v>
      </c>
      <c r="M1693" s="1" t="s">
        <v>488</v>
      </c>
      <c r="N1693" s="1" t="s">
        <v>296</v>
      </c>
      <c r="O1693" s="1">
        <v>85209</v>
      </c>
      <c r="P1693" s="1" t="s">
        <v>4213</v>
      </c>
      <c r="Y1693" s="1" t="s">
        <v>3160</v>
      </c>
      <c r="Z1693" s="1" t="s">
        <v>3161</v>
      </c>
      <c r="AA1693" s="2"/>
      <c r="AB1693" s="3" t="s">
        <v>3161</v>
      </c>
      <c r="AC1693" s="3"/>
      <c r="AD1693" s="1" t="s">
        <v>2388</v>
      </c>
      <c r="BA1693" s="1">
        <f t="shared" si="67"/>
        <v>0</v>
      </c>
    </row>
    <row r="1694" spans="1:127" x14ac:dyDescent="0.25">
      <c r="A1694" s="1" t="s">
        <v>5831</v>
      </c>
      <c r="E1694" s="1"/>
      <c r="F1694" s="1" t="s">
        <v>3162</v>
      </c>
      <c r="G1694" s="1" t="s">
        <v>3158</v>
      </c>
      <c r="H1694" s="1" t="s">
        <v>1430</v>
      </c>
      <c r="I1694" s="1" t="s">
        <v>4347</v>
      </c>
      <c r="J1694" s="1" t="s">
        <v>1431</v>
      </c>
      <c r="L1694" s="1" t="s">
        <v>1432</v>
      </c>
      <c r="M1694" s="1" t="s">
        <v>488</v>
      </c>
      <c r="N1694" s="1" t="s">
        <v>296</v>
      </c>
      <c r="O1694" s="1">
        <v>85202</v>
      </c>
      <c r="P1694" s="1"/>
      <c r="Q1694" s="1"/>
      <c r="R1694" s="1"/>
      <c r="S1694" s="1"/>
      <c r="T1694" s="1">
        <v>1</v>
      </c>
      <c r="U1694" s="1"/>
      <c r="V1694" s="1"/>
      <c r="W1694" s="1"/>
      <c r="X1694" s="1"/>
      <c r="Y1694" s="1"/>
      <c r="Z1694" s="1"/>
      <c r="AA1694" s="1" t="s">
        <v>3160</v>
      </c>
      <c r="AB1694" s="1" t="s">
        <v>3189</v>
      </c>
      <c r="AC1694" s="1"/>
      <c r="AD1694" s="2" t="s">
        <v>1016</v>
      </c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1">
        <f t="shared" si="67"/>
        <v>0</v>
      </c>
      <c r="BB1694" s="3" t="s">
        <v>3161</v>
      </c>
      <c r="BC1694" s="1"/>
      <c r="BD1694" s="1"/>
      <c r="BE1694" s="1"/>
      <c r="BF1694" s="1" t="s">
        <v>4712</v>
      </c>
      <c r="BG1694" s="1" t="s">
        <v>4712</v>
      </c>
      <c r="BH1694" s="1"/>
      <c r="BI1694" s="1"/>
      <c r="BJ1694" s="1"/>
      <c r="BK1694" s="1"/>
      <c r="BL1694" s="1"/>
      <c r="BM1694" s="1" t="s">
        <v>4712</v>
      </c>
      <c r="BN1694" s="1" t="s">
        <v>4712</v>
      </c>
      <c r="BO1694" s="1" t="s">
        <v>4712</v>
      </c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</row>
    <row r="1695" spans="1:127" s="1" customFormat="1" x14ac:dyDescent="0.25">
      <c r="A1695" s="6" t="s">
        <v>5828</v>
      </c>
      <c r="B1695" s="2"/>
      <c r="C1695" s="2"/>
      <c r="D1695" s="2"/>
      <c r="F1695" s="1" t="s">
        <v>3161</v>
      </c>
      <c r="G1695" s="1" t="s">
        <v>481</v>
      </c>
      <c r="H1695" s="1" t="s">
        <v>351</v>
      </c>
      <c r="I1695" s="1" t="s">
        <v>708</v>
      </c>
      <c r="J1695" s="1" t="s">
        <v>2724</v>
      </c>
      <c r="K1695" s="18" t="s">
        <v>495</v>
      </c>
      <c r="L1695" s="1" t="s">
        <v>354</v>
      </c>
      <c r="M1695" s="1" t="s">
        <v>355</v>
      </c>
      <c r="N1695" s="1" t="s">
        <v>356</v>
      </c>
      <c r="O1695" s="1">
        <v>58711</v>
      </c>
      <c r="P1695" s="1" t="s">
        <v>4213</v>
      </c>
      <c r="Y1695" s="1" t="s">
        <v>3196</v>
      </c>
      <c r="Z1695" s="1" t="s">
        <v>3189</v>
      </c>
      <c r="AA1695" s="1" t="s">
        <v>440</v>
      </c>
      <c r="AB1695" s="3" t="s">
        <v>3161</v>
      </c>
      <c r="AC1695" s="3"/>
      <c r="AD1695" s="1" t="s">
        <v>2564</v>
      </c>
      <c r="BA1695" s="1">
        <f t="shared" si="67"/>
        <v>0</v>
      </c>
      <c r="BD1695" s="1" t="s">
        <v>4712</v>
      </c>
      <c r="BF1695" s="1" t="s">
        <v>5053</v>
      </c>
      <c r="BJ1695" s="1" t="s">
        <v>5053</v>
      </c>
      <c r="BL1695" s="1" t="s">
        <v>5053</v>
      </c>
    </row>
    <row r="1696" spans="1:127" s="1" customFormat="1" x14ac:dyDescent="0.25">
      <c r="A1696" s="1" t="s">
        <v>5830</v>
      </c>
      <c r="B1696" s="2"/>
      <c r="C1696" s="2"/>
      <c r="D1696" s="2"/>
      <c r="F1696" s="1" t="s">
        <v>3162</v>
      </c>
      <c r="G1696" s="1" t="s">
        <v>481</v>
      </c>
      <c r="H1696" s="1" t="s">
        <v>5106</v>
      </c>
      <c r="I1696" s="1" t="s">
        <v>1557</v>
      </c>
      <c r="J1696" s="1" t="s">
        <v>5109</v>
      </c>
      <c r="K1696" s="18" t="s">
        <v>5108</v>
      </c>
      <c r="L1696" s="1" t="s">
        <v>3167</v>
      </c>
      <c r="M1696" s="1" t="s">
        <v>3023</v>
      </c>
      <c r="N1696" s="1" t="s">
        <v>296</v>
      </c>
      <c r="O1696" s="1">
        <v>85206</v>
      </c>
      <c r="P1696" s="1" t="s">
        <v>4213</v>
      </c>
      <c r="T1696" s="1">
        <v>1</v>
      </c>
      <c r="Y1696" s="1" t="s">
        <v>3160</v>
      </c>
      <c r="Z1696" s="1" t="s">
        <v>3161</v>
      </c>
      <c r="AA1696" s="2" t="s">
        <v>3163</v>
      </c>
      <c r="AB1696" s="3" t="s">
        <v>3161</v>
      </c>
      <c r="AC1696" s="3" t="s">
        <v>4712</v>
      </c>
      <c r="AD1696" s="1" t="s">
        <v>2564</v>
      </c>
      <c r="BA1696" s="1">
        <f t="shared" si="67"/>
        <v>0</v>
      </c>
      <c r="BD1696" s="1" t="s">
        <v>3162</v>
      </c>
      <c r="BE1696" s="1" t="s">
        <v>729</v>
      </c>
      <c r="BG1696" s="1" t="s">
        <v>729</v>
      </c>
      <c r="DV1696" s="1">
        <f>COUNTA(CY1696:DU1696)</f>
        <v>0</v>
      </c>
    </row>
    <row r="1697" spans="1:152" s="1" customFormat="1" x14ac:dyDescent="0.25">
      <c r="A1697" s="1" t="s">
        <v>5826</v>
      </c>
      <c r="B1697" s="2"/>
      <c r="C1697" s="2">
        <v>45232</v>
      </c>
      <c r="D1697" s="2"/>
      <c r="E1697" s="1" t="s">
        <v>4712</v>
      </c>
      <c r="F1697" s="1" t="s">
        <v>3162</v>
      </c>
      <c r="G1697" s="1" t="s">
        <v>481</v>
      </c>
      <c r="H1697" s="1" t="s">
        <v>3010</v>
      </c>
      <c r="I1697" s="1" t="s">
        <v>3011</v>
      </c>
      <c r="J1697" s="1" t="s">
        <v>690</v>
      </c>
      <c r="K1697" s="18" t="s">
        <v>153</v>
      </c>
      <c r="L1697" s="1" t="s">
        <v>3014</v>
      </c>
      <c r="M1697" s="1" t="s">
        <v>488</v>
      </c>
      <c r="N1697" s="1" t="s">
        <v>296</v>
      </c>
      <c r="O1697" s="1">
        <v>85208</v>
      </c>
      <c r="R1697" s="1" t="s">
        <v>3175</v>
      </c>
      <c r="S1697" s="1" t="s">
        <v>3161</v>
      </c>
      <c r="T1697" s="2" t="s">
        <v>2371</v>
      </c>
      <c r="U1697" s="3" t="s">
        <v>3161</v>
      </c>
      <c r="V1697" s="3"/>
      <c r="W1697" s="1" t="s">
        <v>2564</v>
      </c>
      <c r="X1697" s="1">
        <v>0</v>
      </c>
      <c r="AK1697" s="1" t="s">
        <v>3162</v>
      </c>
      <c r="AW1697" s="1">
        <v>1</v>
      </c>
      <c r="DV1697" s="1">
        <f>COUNTA(CY1697:DU1697)</f>
        <v>0</v>
      </c>
      <c r="DW1697" s="1" t="s">
        <v>3158</v>
      </c>
      <c r="EV1697" s="1">
        <f>SUM(DW1697:EU1697)</f>
        <v>0</v>
      </c>
    </row>
    <row r="1698" spans="1:152" s="40" customFormat="1" x14ac:dyDescent="0.25">
      <c r="A1698" s="1" t="s">
        <v>5824</v>
      </c>
      <c r="B1698" s="2"/>
      <c r="C1698" s="2"/>
      <c r="D1698" s="44"/>
      <c r="E1698" s="44"/>
      <c r="F1698" s="44"/>
      <c r="G1698" s="1" t="s">
        <v>481</v>
      </c>
      <c r="H1698" s="44" t="s">
        <v>3873</v>
      </c>
      <c r="I1698" s="44" t="s">
        <v>3914</v>
      </c>
      <c r="J1698" s="44"/>
      <c r="K1698" s="51" t="s">
        <v>4212</v>
      </c>
      <c r="L1698" s="44" t="s">
        <v>3915</v>
      </c>
      <c r="M1698" s="44" t="s">
        <v>488</v>
      </c>
      <c r="N1698" s="44" t="s">
        <v>3193</v>
      </c>
      <c r="O1698" s="44">
        <v>85206</v>
      </c>
      <c r="P1698" s="44" t="s">
        <v>4213</v>
      </c>
      <c r="Q1698" s="44"/>
      <c r="R1698" s="44"/>
      <c r="S1698" s="44"/>
      <c r="T1698" s="44"/>
      <c r="U1698" s="44"/>
      <c r="V1698" s="44"/>
      <c r="W1698" s="44"/>
      <c r="X1698" s="44"/>
      <c r="Y1698" s="47"/>
      <c r="Z1698" s="52"/>
      <c r="AA1698" s="44" t="s">
        <v>5430</v>
      </c>
      <c r="AB1698" s="44"/>
      <c r="AC1698" s="44"/>
      <c r="AD1698" s="44"/>
      <c r="AE1698" s="44"/>
      <c r="AF1698" s="44"/>
      <c r="AG1698" s="44"/>
      <c r="AH1698" s="44"/>
      <c r="AI1698" s="44"/>
      <c r="AJ1698" s="44" t="s">
        <v>481</v>
      </c>
      <c r="AK1698" s="44" t="s">
        <v>481</v>
      </c>
      <c r="AL1698" s="44" t="s">
        <v>481</v>
      </c>
      <c r="AM1698" s="44"/>
      <c r="AN1698" s="44"/>
      <c r="AO1698" s="44"/>
      <c r="AP1698" s="44"/>
      <c r="AQ1698" s="44"/>
      <c r="AR1698" s="44"/>
      <c r="AS1698" s="44"/>
      <c r="AT1698" s="44"/>
      <c r="AU1698" s="44" t="s">
        <v>481</v>
      </c>
      <c r="AV1698" s="44"/>
      <c r="AW1698" s="44"/>
      <c r="AX1698" s="44"/>
      <c r="AY1698" s="44"/>
      <c r="AZ1698" s="44"/>
      <c r="BA1698" s="1">
        <f>COUNTA(AE1698:AZ1698)</f>
        <v>4</v>
      </c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  <c r="BQ1698" s="44"/>
      <c r="BR1698" s="44"/>
      <c r="BS1698" s="44"/>
      <c r="BT1698" s="44"/>
      <c r="BU1698" s="44"/>
      <c r="BV1698" s="44"/>
      <c r="BW1698" s="44"/>
      <c r="BX1698" s="44"/>
      <c r="BY1698" s="44"/>
      <c r="BZ1698" s="44"/>
      <c r="CA1698" s="44"/>
      <c r="CB1698" s="44"/>
      <c r="CC1698" s="44"/>
      <c r="CD1698" s="44"/>
      <c r="CE1698" s="44"/>
      <c r="CF1698" s="44"/>
      <c r="CG1698" s="44"/>
      <c r="CH1698" s="44"/>
      <c r="CI1698" s="44"/>
      <c r="CJ1698" s="44"/>
      <c r="CK1698" s="44"/>
      <c r="CL1698" s="44"/>
      <c r="CM1698" s="44"/>
      <c r="CN1698" s="44"/>
      <c r="CO1698" s="44"/>
      <c r="CP1698" s="44"/>
      <c r="CQ1698" s="44"/>
      <c r="CR1698" s="44"/>
      <c r="CS1698" s="44"/>
      <c r="CT1698" s="44"/>
      <c r="CU1698" s="44"/>
      <c r="CV1698" s="44"/>
      <c r="CW1698" s="44"/>
      <c r="CX1698" s="44"/>
      <c r="CY1698" s="44"/>
      <c r="CZ1698" s="44"/>
      <c r="DA1698" s="44" t="s">
        <v>3162</v>
      </c>
      <c r="DB1698" s="44"/>
      <c r="DC1698" s="44"/>
      <c r="DD1698" s="44"/>
      <c r="DE1698" s="44"/>
      <c r="DF1698" s="44" t="s">
        <v>1447</v>
      </c>
      <c r="DG1698" s="44"/>
      <c r="DH1698" s="44"/>
      <c r="DI1698" s="44"/>
      <c r="DJ1698" s="44" t="s">
        <v>3162</v>
      </c>
      <c r="DK1698" s="44"/>
      <c r="DL1698" s="44"/>
      <c r="DM1698" s="44"/>
      <c r="DN1698" s="44"/>
      <c r="DO1698" s="44"/>
      <c r="DP1698" s="44"/>
      <c r="DQ1698" s="44"/>
      <c r="DR1698" s="44"/>
      <c r="DS1698" s="44"/>
      <c r="DT1698" s="44"/>
      <c r="DU1698" s="44"/>
      <c r="DV1698" s="1">
        <f>COUNTA(CY1698:DU1698)</f>
        <v>3</v>
      </c>
      <c r="DW1698" s="44"/>
    </row>
    <row r="1699" spans="1:152" s="1" customFormat="1" x14ac:dyDescent="0.25">
      <c r="A1699" s="1" t="s">
        <v>5822</v>
      </c>
      <c r="B1699" s="2"/>
      <c r="C1699" s="2"/>
      <c r="D1699" s="2"/>
      <c r="G1699" s="1" t="s">
        <v>481</v>
      </c>
      <c r="H1699" s="1" t="s">
        <v>5820</v>
      </c>
      <c r="I1699" s="1" t="s">
        <v>4642</v>
      </c>
      <c r="K1699" s="18"/>
      <c r="L1699" s="19"/>
      <c r="N1699" s="1" t="s">
        <v>3575</v>
      </c>
      <c r="Y1699" s="2"/>
      <c r="Z1699" s="3"/>
      <c r="AA1699" s="1" t="s">
        <v>1871</v>
      </c>
    </row>
    <row r="1700" spans="1:152" s="1" customFormat="1" x14ac:dyDescent="0.25">
      <c r="A1700" s="1" t="s">
        <v>5813</v>
      </c>
      <c r="B1700" s="2"/>
      <c r="C1700" s="2"/>
      <c r="D1700" s="2"/>
      <c r="F1700" s="1" t="s">
        <v>3162</v>
      </c>
      <c r="G1700" s="1" t="s">
        <v>3158</v>
      </c>
      <c r="H1700" s="1" t="s">
        <v>232</v>
      </c>
      <c r="I1700" s="1" t="s">
        <v>3220</v>
      </c>
      <c r="J1700" s="1" t="s">
        <v>2396</v>
      </c>
      <c r="K1700" s="4" t="s">
        <v>1349</v>
      </c>
      <c r="L1700" s="1" t="s">
        <v>2397</v>
      </c>
      <c r="M1700" s="1" t="s">
        <v>2398</v>
      </c>
      <c r="N1700" s="1" t="s">
        <v>296</v>
      </c>
      <c r="O1700" s="1">
        <v>85044</v>
      </c>
      <c r="P1700" s="1" t="s">
        <v>4213</v>
      </c>
      <c r="R1700" s="1">
        <v>1</v>
      </c>
      <c r="S1700" s="1" t="s">
        <v>3357</v>
      </c>
      <c r="T1700" s="1">
        <v>1</v>
      </c>
      <c r="U1700" s="1">
        <v>1</v>
      </c>
      <c r="AA1700" s="1" t="s">
        <v>731</v>
      </c>
      <c r="AB1700" s="3"/>
      <c r="AC1700" s="3"/>
      <c r="AD1700" s="1" t="s">
        <v>2564</v>
      </c>
      <c r="AE1700" s="1" t="s">
        <v>481</v>
      </c>
      <c r="AF1700" s="1" t="s">
        <v>481</v>
      </c>
      <c r="AG1700" s="1" t="s">
        <v>481</v>
      </c>
      <c r="AH1700" s="1" t="s">
        <v>481</v>
      </c>
      <c r="AI1700" s="1" t="s">
        <v>481</v>
      </c>
      <c r="AJ1700" s="1" t="s">
        <v>481</v>
      </c>
      <c r="AL1700" s="1" t="s">
        <v>481</v>
      </c>
      <c r="AN1700" s="1" t="s">
        <v>481</v>
      </c>
      <c r="AO1700" s="1" t="s">
        <v>481</v>
      </c>
      <c r="AW1700" s="1" t="s">
        <v>481</v>
      </c>
      <c r="AY1700" s="1" t="s">
        <v>481</v>
      </c>
      <c r="BA1700" s="1">
        <f>COUNTA(AE1700:AZ1700)</f>
        <v>11</v>
      </c>
      <c r="DV1700" s="1">
        <f>COUNTA(CY1700:DU1700)</f>
        <v>0</v>
      </c>
    </row>
    <row r="1701" spans="1:152" s="1" customFormat="1" x14ac:dyDescent="0.25">
      <c r="A1701" s="1" t="s">
        <v>5812</v>
      </c>
      <c r="B1701" s="2"/>
      <c r="C1701" s="2"/>
      <c r="D1701" s="2"/>
      <c r="G1701" s="1" t="s">
        <v>3158</v>
      </c>
      <c r="H1701" s="1" t="s">
        <v>5810</v>
      </c>
      <c r="I1701" s="1" t="s">
        <v>3307</v>
      </c>
      <c r="K1701" s="18"/>
      <c r="L1701" s="19"/>
      <c r="Y1701" s="2"/>
      <c r="Z1701" s="3"/>
      <c r="AA1701" s="1" t="s">
        <v>5811</v>
      </c>
    </row>
    <row r="1702" spans="1:152" s="1" customFormat="1" x14ac:dyDescent="0.25">
      <c r="A1702" s="1" t="s">
        <v>5821</v>
      </c>
      <c r="B1702" s="2"/>
      <c r="C1702" s="2"/>
      <c r="D1702" s="2"/>
      <c r="F1702" s="1" t="s">
        <v>3161</v>
      </c>
      <c r="G1702" s="1" t="s">
        <v>481</v>
      </c>
      <c r="H1702" s="1" t="s">
        <v>803</v>
      </c>
      <c r="I1702" s="1" t="s">
        <v>1875</v>
      </c>
      <c r="J1702" s="1" t="s">
        <v>804</v>
      </c>
      <c r="K1702" s="18"/>
      <c r="L1702" s="1" t="s">
        <v>805</v>
      </c>
      <c r="M1702" s="1" t="s">
        <v>488</v>
      </c>
      <c r="N1702" s="1" t="s">
        <v>296</v>
      </c>
      <c r="O1702" s="1">
        <v>85207</v>
      </c>
      <c r="Y1702" s="2"/>
      <c r="Z1702" s="3"/>
      <c r="AA1702" s="1" t="s">
        <v>2478</v>
      </c>
      <c r="BA1702" s="1">
        <f t="shared" ref="BA1702:BA1707" si="68">COUNTA(AE1702:AZ1702)</f>
        <v>0</v>
      </c>
    </row>
    <row r="1703" spans="1:152" s="1" customFormat="1" x14ac:dyDescent="0.25">
      <c r="A1703" s="1" t="s">
        <v>5825</v>
      </c>
      <c r="B1703" s="2"/>
      <c r="C1703" s="2"/>
      <c r="D1703" s="2"/>
      <c r="G1703" s="1" t="s">
        <v>3158</v>
      </c>
      <c r="H1703" s="1" t="s">
        <v>5314</v>
      </c>
      <c r="I1703" s="1" t="s">
        <v>5315</v>
      </c>
      <c r="J1703" s="1" t="s">
        <v>5316</v>
      </c>
      <c r="K1703" s="4" t="s">
        <v>5317</v>
      </c>
      <c r="L1703" s="1" t="s">
        <v>5318</v>
      </c>
      <c r="M1703" s="1" t="s">
        <v>488</v>
      </c>
      <c r="N1703" s="1" t="s">
        <v>296</v>
      </c>
      <c r="O1703" s="1">
        <v>85205</v>
      </c>
      <c r="AA1703" s="2"/>
      <c r="AB1703" s="3"/>
      <c r="AC1703" s="3"/>
      <c r="BA1703" s="1">
        <f t="shared" si="68"/>
        <v>0</v>
      </c>
      <c r="CY1703" s="1" t="s">
        <v>4682</v>
      </c>
      <c r="CZ1703" s="1" t="s">
        <v>481</v>
      </c>
      <c r="DA1703" s="1" t="s">
        <v>4682</v>
      </c>
      <c r="DB1703" s="1" t="s">
        <v>481</v>
      </c>
      <c r="DC1703" s="1" t="s">
        <v>481</v>
      </c>
      <c r="DD1703" s="1" t="s">
        <v>481</v>
      </c>
      <c r="DE1703" s="1" t="s">
        <v>481</v>
      </c>
      <c r="DG1703" s="1" t="s">
        <v>481</v>
      </c>
      <c r="DH1703" s="1" t="s">
        <v>481</v>
      </c>
      <c r="DI1703" s="1" t="s">
        <v>3158</v>
      </c>
      <c r="DJ1703" s="1" t="s">
        <v>481</v>
      </c>
      <c r="DN1703" s="1" t="s">
        <v>481</v>
      </c>
      <c r="DO1703" s="1" t="s">
        <v>481</v>
      </c>
      <c r="DV1703" s="1">
        <f>COUNTA(CY1703:DU1703)</f>
        <v>13</v>
      </c>
      <c r="EV1703" s="1">
        <f>SUM(DW1703:EU1703)</f>
        <v>0</v>
      </c>
    </row>
    <row r="1704" spans="1:152" s="1" customFormat="1" x14ac:dyDescent="0.25">
      <c r="A1704" s="1" t="s">
        <v>5823</v>
      </c>
      <c r="B1704" s="2"/>
      <c r="C1704" s="2"/>
      <c r="D1704" s="2"/>
      <c r="G1704" s="1" t="s">
        <v>481</v>
      </c>
      <c r="H1704" s="1" t="s">
        <v>4962</v>
      </c>
      <c r="I1704" s="1" t="s">
        <v>2738</v>
      </c>
      <c r="J1704" s="1" t="s">
        <v>5451</v>
      </c>
      <c r="K1704" s="4" t="s">
        <v>5452</v>
      </c>
      <c r="L1704" s="1" t="s">
        <v>5453</v>
      </c>
      <c r="M1704" s="1" t="s">
        <v>4583</v>
      </c>
      <c r="N1704" s="1" t="s">
        <v>296</v>
      </c>
      <c r="O1704" s="1">
        <v>85140</v>
      </c>
      <c r="AA1704" s="1" t="s">
        <v>3297</v>
      </c>
      <c r="AB1704" s="3"/>
      <c r="AC1704" s="3"/>
      <c r="AH1704" s="1" t="s">
        <v>3162</v>
      </c>
      <c r="AZ1704" s="1" t="s">
        <v>3162</v>
      </c>
      <c r="BA1704" s="1">
        <f t="shared" si="68"/>
        <v>2</v>
      </c>
      <c r="CY1704" s="1" t="s">
        <v>481</v>
      </c>
      <c r="DA1704" s="1" t="s">
        <v>481</v>
      </c>
      <c r="DH1704" s="1" t="s">
        <v>481</v>
      </c>
      <c r="DI1704" s="1" t="s">
        <v>481</v>
      </c>
      <c r="DV1704" s="1">
        <f>COUNTA(CY1704:DU1704)</f>
        <v>4</v>
      </c>
      <c r="EV1704" s="1">
        <f>SUM(DW1704:EU1704)</f>
        <v>0</v>
      </c>
    </row>
    <row r="1705" spans="1:152" s="1" customFormat="1" x14ac:dyDescent="0.25">
      <c r="A1705" s="6" t="s">
        <v>5689</v>
      </c>
      <c r="B1705" s="2"/>
      <c r="C1705" s="2"/>
      <c r="D1705" s="2"/>
      <c r="G1705" s="1" t="s">
        <v>481</v>
      </c>
      <c r="H1705" s="1" t="s">
        <v>4421</v>
      </c>
      <c r="I1705" s="1" t="s">
        <v>4427</v>
      </c>
      <c r="J1705" s="1" t="s">
        <v>3605</v>
      </c>
      <c r="K1705" s="18" t="s">
        <v>4422</v>
      </c>
      <c r="L1705" s="1" t="s">
        <v>4424</v>
      </c>
      <c r="M1705" s="1" t="s">
        <v>4425</v>
      </c>
      <c r="N1705" s="1" t="s">
        <v>4426</v>
      </c>
      <c r="O1705" s="1">
        <v>85243</v>
      </c>
      <c r="P1705" s="1" t="s">
        <v>4213</v>
      </c>
      <c r="AA1705" s="1" t="s">
        <v>398</v>
      </c>
      <c r="AB1705" s="3"/>
      <c r="AC1705" s="3"/>
      <c r="AD1705" s="1" t="s">
        <v>2564</v>
      </c>
      <c r="AH1705" s="1" t="s">
        <v>3162</v>
      </c>
      <c r="BA1705" s="1">
        <f t="shared" si="68"/>
        <v>1</v>
      </c>
    </row>
    <row r="1706" spans="1:152" s="1" customFormat="1" x14ac:dyDescent="0.25">
      <c r="A1706" s="6" t="s">
        <v>5934</v>
      </c>
      <c r="B1706" s="2"/>
      <c r="C1706" s="2"/>
      <c r="D1706" s="2"/>
      <c r="E1706" s="1" t="s">
        <v>297</v>
      </c>
      <c r="F1706" s="1" t="s">
        <v>3161</v>
      </c>
      <c r="G1706" s="1" t="s">
        <v>481</v>
      </c>
      <c r="H1706" s="1" t="s">
        <v>2100</v>
      </c>
      <c r="I1706" s="1" t="s">
        <v>2104</v>
      </c>
      <c r="J1706" s="1" t="s">
        <v>816</v>
      </c>
      <c r="K1706" s="18" t="s">
        <v>2103</v>
      </c>
      <c r="L1706" s="1" t="s">
        <v>2102</v>
      </c>
      <c r="M1706" s="1" t="s">
        <v>488</v>
      </c>
      <c r="N1706" s="1" t="s">
        <v>296</v>
      </c>
      <c r="O1706" s="1">
        <v>85215</v>
      </c>
      <c r="P1706" s="1" t="s">
        <v>4213</v>
      </c>
      <c r="X1706" s="1" t="s">
        <v>818</v>
      </c>
      <c r="AA1706" s="2"/>
      <c r="AB1706" s="3" t="s">
        <v>3161</v>
      </c>
      <c r="AC1706" s="3"/>
      <c r="AD1706" s="1" t="s">
        <v>2392</v>
      </c>
      <c r="BA1706" s="1">
        <f t="shared" si="68"/>
        <v>0</v>
      </c>
      <c r="BD1706" s="1" t="s">
        <v>4712</v>
      </c>
      <c r="BE1706" s="1" t="s">
        <v>4712</v>
      </c>
      <c r="BG1706" s="1" t="s">
        <v>4712</v>
      </c>
    </row>
    <row r="1707" spans="1:152" s="1" customFormat="1" x14ac:dyDescent="0.25">
      <c r="A1707" s="1" t="s">
        <v>5712</v>
      </c>
      <c r="B1707" s="2"/>
      <c r="C1707" s="2"/>
      <c r="D1707" s="2"/>
      <c r="F1707" s="1" t="s">
        <v>3161</v>
      </c>
      <c r="G1707" s="1" t="s">
        <v>3158</v>
      </c>
      <c r="H1707" s="1" t="s">
        <v>5017</v>
      </c>
      <c r="I1707" s="1" t="s">
        <v>5018</v>
      </c>
      <c r="J1707" s="1" t="s">
        <v>1649</v>
      </c>
      <c r="K1707" s="18" t="s">
        <v>5019</v>
      </c>
      <c r="L1707" s="1" t="s">
        <v>5023</v>
      </c>
      <c r="M1707" s="1" t="s">
        <v>488</v>
      </c>
      <c r="N1707" s="1" t="s">
        <v>296</v>
      </c>
      <c r="O1707" s="1">
        <v>85209</v>
      </c>
      <c r="P1707" s="1" t="s">
        <v>4213</v>
      </c>
      <c r="Y1707" s="1" t="s">
        <v>3196</v>
      </c>
      <c r="Z1707" s="1" t="s">
        <v>3161</v>
      </c>
      <c r="AA1707" s="2"/>
      <c r="AB1707" s="3" t="s">
        <v>3161</v>
      </c>
      <c r="AC1707" s="3"/>
      <c r="AD1707" s="1" t="s">
        <v>2388</v>
      </c>
      <c r="BA1707" s="1">
        <f t="shared" si="68"/>
        <v>0</v>
      </c>
      <c r="BD1707" s="1" t="s">
        <v>4712</v>
      </c>
      <c r="BE1707" s="1" t="s">
        <v>4712</v>
      </c>
      <c r="BH1707" s="1" t="s">
        <v>4712</v>
      </c>
      <c r="BJ1707" s="1" t="s">
        <v>4712</v>
      </c>
      <c r="BK1707" s="1" t="s">
        <v>4712</v>
      </c>
      <c r="BL1707" s="1" t="s">
        <v>4712</v>
      </c>
      <c r="BM1707" s="1" t="s">
        <v>4712</v>
      </c>
      <c r="BN1707" s="1" t="s">
        <v>4712</v>
      </c>
      <c r="BO1707" s="1" t="s">
        <v>4712</v>
      </c>
      <c r="BP1707" s="1" t="s">
        <v>4712</v>
      </c>
    </row>
    <row r="1708" spans="1:152" s="1" customFormat="1" x14ac:dyDescent="0.25">
      <c r="A1708" s="6" t="s">
        <v>5693</v>
      </c>
      <c r="B1708" s="2"/>
      <c r="C1708" s="2"/>
      <c r="D1708" s="2"/>
      <c r="G1708" s="1" t="s">
        <v>3158</v>
      </c>
      <c r="H1708" s="1" t="s">
        <v>5691</v>
      </c>
      <c r="I1708" s="1" t="s">
        <v>5690</v>
      </c>
      <c r="K1708" s="18"/>
      <c r="T1708" s="1">
        <v>1</v>
      </c>
      <c r="AA1708" s="1" t="s">
        <v>5688</v>
      </c>
      <c r="AB1708" s="3"/>
      <c r="AC1708" s="3"/>
      <c r="BA1708" s="1">
        <f t="shared" ref="BA1708:BA1713" si="69">COUNTA(AE1708:AZ1708)</f>
        <v>0</v>
      </c>
    </row>
    <row r="1709" spans="1:152" s="1" customFormat="1" x14ac:dyDescent="0.25">
      <c r="A1709" s="6" t="s">
        <v>5689</v>
      </c>
      <c r="B1709" s="2"/>
      <c r="C1709" s="2"/>
      <c r="D1709" s="2"/>
      <c r="G1709" s="1" t="s">
        <v>481</v>
      </c>
      <c r="H1709" s="1" t="s">
        <v>5688</v>
      </c>
      <c r="I1709" s="1" t="s">
        <v>3045</v>
      </c>
      <c r="K1709" s="18"/>
      <c r="T1709" s="1">
        <v>1</v>
      </c>
      <c r="AA1709" s="1" t="s">
        <v>1601</v>
      </c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1">
        <f t="shared" si="69"/>
        <v>0</v>
      </c>
      <c r="BB1709" s="3"/>
    </row>
    <row r="1710" spans="1:152" s="1" customFormat="1" x14ac:dyDescent="0.25">
      <c r="A1710" s="1" t="s">
        <v>5692</v>
      </c>
      <c r="B1710" s="2"/>
      <c r="C1710" s="2"/>
      <c r="D1710" s="2"/>
      <c r="G1710" s="1" t="s">
        <v>3158</v>
      </c>
      <c r="H1710" s="1" t="s">
        <v>5074</v>
      </c>
      <c r="I1710" s="1" t="s">
        <v>4544</v>
      </c>
      <c r="J1710" s="1" t="s">
        <v>500</v>
      </c>
      <c r="K1710" s="18" t="s">
        <v>5076</v>
      </c>
      <c r="L1710" s="1" t="s">
        <v>501</v>
      </c>
      <c r="M1710" s="1" t="s">
        <v>502</v>
      </c>
      <c r="N1710" s="1" t="s">
        <v>296</v>
      </c>
      <c r="O1710" s="1">
        <v>85286</v>
      </c>
      <c r="P1710" s="1" t="s">
        <v>4213</v>
      </c>
      <c r="W1710" s="1" t="s">
        <v>3196</v>
      </c>
      <c r="Z1710" s="1" t="s">
        <v>3161</v>
      </c>
      <c r="AA1710" s="2"/>
      <c r="AB1710" s="3"/>
      <c r="AC1710" s="3"/>
      <c r="AD1710" s="1" t="s">
        <v>2564</v>
      </c>
      <c r="BA1710" s="1">
        <f t="shared" si="69"/>
        <v>0</v>
      </c>
    </row>
    <row r="1711" spans="1:152" s="1" customFormat="1" x14ac:dyDescent="0.25">
      <c r="A1711" s="1" t="s">
        <v>5760</v>
      </c>
      <c r="B1711" s="2"/>
      <c r="C1711" s="2"/>
      <c r="D1711" s="2"/>
      <c r="E1711" s="1" t="s">
        <v>297</v>
      </c>
      <c r="G1711" s="1" t="s">
        <v>481</v>
      </c>
      <c r="H1711" s="1" t="s">
        <v>3323</v>
      </c>
      <c r="I1711" s="1" t="s">
        <v>1145</v>
      </c>
      <c r="J1711" s="1" t="s">
        <v>2134</v>
      </c>
      <c r="K1711" s="18" t="s">
        <v>4014</v>
      </c>
      <c r="L1711" s="1" t="s">
        <v>3325</v>
      </c>
      <c r="M1711" s="1" t="s">
        <v>488</v>
      </c>
      <c r="N1711" s="1" t="s">
        <v>296</v>
      </c>
      <c r="O1711" s="1">
        <v>85209</v>
      </c>
      <c r="P1711" s="1" t="s">
        <v>4712</v>
      </c>
      <c r="Y1711" s="1" t="s">
        <v>3196</v>
      </c>
      <c r="Z1711" s="1" t="s">
        <v>3189</v>
      </c>
      <c r="AA1711" s="1" t="s">
        <v>3326</v>
      </c>
      <c r="AB1711" s="3"/>
      <c r="AC1711" s="3" t="s">
        <v>4712</v>
      </c>
      <c r="AE1711" s="1" t="s">
        <v>3158</v>
      </c>
      <c r="AF1711" s="1" t="s">
        <v>3158</v>
      </c>
      <c r="AG1711" s="1" t="s">
        <v>3158</v>
      </c>
      <c r="AH1711" s="1" t="s">
        <v>3158</v>
      </c>
      <c r="AI1711" s="1" t="s">
        <v>3158</v>
      </c>
      <c r="AK1711" s="1" t="s">
        <v>3158</v>
      </c>
      <c r="AL1711" s="1" t="s">
        <v>3158</v>
      </c>
      <c r="AM1711" s="1" t="s">
        <v>3158</v>
      </c>
      <c r="AN1711" s="1" t="s">
        <v>3158</v>
      </c>
      <c r="AO1711" s="1" t="s">
        <v>3158</v>
      </c>
      <c r="AP1711" s="1" t="s">
        <v>3158</v>
      </c>
      <c r="AQ1711" s="1" t="s">
        <v>3158</v>
      </c>
      <c r="AR1711" s="1" t="s">
        <v>3158</v>
      </c>
      <c r="AS1711" s="1" t="s">
        <v>3158</v>
      </c>
      <c r="AT1711" s="1" t="s">
        <v>3158</v>
      </c>
      <c r="AU1711" s="1" t="s">
        <v>3158</v>
      </c>
      <c r="AV1711" s="1" t="s">
        <v>3158</v>
      </c>
      <c r="AW1711" s="1" t="s">
        <v>3158</v>
      </c>
      <c r="AX1711" s="1" t="s">
        <v>3158</v>
      </c>
      <c r="AY1711" s="1" t="s">
        <v>3158</v>
      </c>
      <c r="AZ1711" s="1" t="s">
        <v>3158</v>
      </c>
      <c r="BA1711" s="1">
        <f t="shared" si="69"/>
        <v>21</v>
      </c>
      <c r="DF1711" s="1" t="s">
        <v>3158</v>
      </c>
      <c r="DV1711" s="1">
        <f>COUNTA(CY1711:DU1711)</f>
        <v>1</v>
      </c>
    </row>
    <row r="1712" spans="1:152" s="1" customFormat="1" x14ac:dyDescent="0.25">
      <c r="A1712" s="1" t="s">
        <v>5759</v>
      </c>
      <c r="B1712" s="2"/>
      <c r="C1712" s="2"/>
      <c r="D1712" s="2"/>
      <c r="G1712" s="1" t="s">
        <v>481</v>
      </c>
      <c r="H1712" s="1" t="s">
        <v>5310</v>
      </c>
      <c r="I1712" s="1" t="s">
        <v>5311</v>
      </c>
      <c r="J1712" s="1" t="s">
        <v>5312</v>
      </c>
      <c r="K1712" s="18"/>
      <c r="L1712" s="1" t="s">
        <v>5313</v>
      </c>
      <c r="M1712" s="1" t="s">
        <v>488</v>
      </c>
      <c r="N1712" s="1" t="s">
        <v>296</v>
      </c>
      <c r="O1712" s="1">
        <v>85209</v>
      </c>
      <c r="AA1712" s="2" t="s">
        <v>4600</v>
      </c>
      <c r="AB1712" s="3"/>
      <c r="AC1712" s="3"/>
      <c r="BA1712" s="1">
        <f t="shared" si="69"/>
        <v>0</v>
      </c>
      <c r="DV1712" s="1">
        <f>COUNTA(CY1712:DU1712)</f>
        <v>0</v>
      </c>
    </row>
    <row r="1713" spans="1:86" s="1" customFormat="1" x14ac:dyDescent="0.25">
      <c r="A1713" s="1" t="s">
        <v>5462</v>
      </c>
      <c r="B1713" s="2"/>
      <c r="C1713" s="2"/>
      <c r="D1713" s="2"/>
      <c r="F1713" s="1" t="s">
        <v>3162</v>
      </c>
      <c r="G1713" s="1" t="s">
        <v>481</v>
      </c>
      <c r="H1713" s="1" t="s">
        <v>3213</v>
      </c>
      <c r="I1713" s="1" t="s">
        <v>5532</v>
      </c>
      <c r="J1713" s="1" t="s">
        <v>5533</v>
      </c>
      <c r="K1713" s="4" t="s">
        <v>5592</v>
      </c>
      <c r="L1713" s="1" t="s">
        <v>531</v>
      </c>
      <c r="M1713" s="1" t="s">
        <v>5031</v>
      </c>
      <c r="N1713" s="1" t="s">
        <v>296</v>
      </c>
      <c r="O1713" s="1">
        <v>85219</v>
      </c>
      <c r="P1713" s="1" t="s">
        <v>4213</v>
      </c>
      <c r="T1713" s="1">
        <v>1</v>
      </c>
      <c r="V1713" s="1" t="s">
        <v>297</v>
      </c>
      <c r="Y1713" s="1" t="s">
        <v>3196</v>
      </c>
      <c r="Z1713" s="1" t="s">
        <v>3161</v>
      </c>
      <c r="AA1713" s="2" t="s">
        <v>715</v>
      </c>
      <c r="AB1713" s="3"/>
      <c r="AC1713" s="3"/>
      <c r="AD1713" s="1" t="s">
        <v>2564</v>
      </c>
      <c r="BA1713" s="1">
        <f t="shared" si="69"/>
        <v>0</v>
      </c>
    </row>
    <row r="1714" spans="1:86" s="1" customFormat="1" x14ac:dyDescent="0.25">
      <c r="A1714" s="1" t="s">
        <v>5201</v>
      </c>
      <c r="B1714" s="2"/>
      <c r="C1714" s="2"/>
      <c r="D1714" s="2"/>
      <c r="F1714" s="1" t="s">
        <v>3161</v>
      </c>
      <c r="G1714" s="1" t="s">
        <v>3158</v>
      </c>
      <c r="H1714" s="1" t="s">
        <v>754</v>
      </c>
      <c r="I1714" s="1" t="s">
        <v>633</v>
      </c>
      <c r="J1714" s="1" t="s">
        <v>920</v>
      </c>
      <c r="K1714" s="18" t="s">
        <v>757</v>
      </c>
      <c r="L1714" s="1" t="s">
        <v>756</v>
      </c>
      <c r="M1714" s="1" t="s">
        <v>488</v>
      </c>
      <c r="N1714" s="1" t="s">
        <v>296</v>
      </c>
      <c r="O1714" s="1">
        <v>85206</v>
      </c>
      <c r="P1714" s="1" t="s">
        <v>4213</v>
      </c>
      <c r="Y1714" s="1" t="s">
        <v>3189</v>
      </c>
      <c r="AA1714" s="2"/>
      <c r="AB1714" s="3" t="s">
        <v>3161</v>
      </c>
      <c r="AC1714" s="3"/>
      <c r="AD1714" s="1" t="s">
        <v>2392</v>
      </c>
      <c r="AX1714" s="1" t="s">
        <v>3162</v>
      </c>
      <c r="BA1714" s="1">
        <f t="shared" si="66"/>
        <v>1</v>
      </c>
    </row>
    <row r="1715" spans="1:86" s="1" customFormat="1" x14ac:dyDescent="0.25">
      <c r="A1715" s="1" t="s">
        <v>5358</v>
      </c>
      <c r="B1715" s="2"/>
      <c r="C1715" s="2"/>
      <c r="D1715" s="2"/>
      <c r="G1715" s="1" t="s">
        <v>3158</v>
      </c>
      <c r="H1715" s="1" t="s">
        <v>1389</v>
      </c>
      <c r="I1715" s="1" t="s">
        <v>5357</v>
      </c>
      <c r="K1715" s="18"/>
      <c r="AA1715" s="2"/>
      <c r="AB1715" s="3"/>
      <c r="AC1715" s="3"/>
      <c r="AT1715" s="1" t="s">
        <v>3162</v>
      </c>
      <c r="AU1715" s="1" t="s">
        <v>3162</v>
      </c>
      <c r="BA1715" s="1">
        <f t="shared" si="66"/>
        <v>2</v>
      </c>
    </row>
    <row r="1716" spans="1:86" s="1" customFormat="1" x14ac:dyDescent="0.25">
      <c r="A1716" s="1" t="s">
        <v>5359</v>
      </c>
      <c r="B1716" s="2"/>
      <c r="C1716" s="2"/>
      <c r="D1716" s="2"/>
      <c r="F1716" s="1" t="s">
        <v>3162</v>
      </c>
      <c r="G1716" s="1" t="s">
        <v>481</v>
      </c>
      <c r="H1716" s="1" t="s">
        <v>1605</v>
      </c>
      <c r="I1716" s="1" t="s">
        <v>709</v>
      </c>
      <c r="J1716" s="1" t="s">
        <v>4181</v>
      </c>
      <c r="K1716" s="18" t="s">
        <v>1607</v>
      </c>
      <c r="L1716" s="1" t="s">
        <v>4575</v>
      </c>
      <c r="M1716" s="1" t="s">
        <v>488</v>
      </c>
      <c r="N1716" s="1" t="s">
        <v>296</v>
      </c>
      <c r="O1716" s="1">
        <v>85209</v>
      </c>
      <c r="P1716" s="1" t="s">
        <v>4213</v>
      </c>
      <c r="R1716" s="1">
        <v>1</v>
      </c>
      <c r="S1716" s="1" t="s">
        <v>5192</v>
      </c>
      <c r="T1716" s="1">
        <v>1</v>
      </c>
      <c r="U1716" s="1">
        <v>1</v>
      </c>
      <c r="X1716" s="1" t="s">
        <v>4576</v>
      </c>
      <c r="Y1716" s="1" t="s">
        <v>3196</v>
      </c>
      <c r="Z1716" s="1" t="s">
        <v>3161</v>
      </c>
      <c r="AA1716" s="1" t="s">
        <v>3362</v>
      </c>
      <c r="AB1716" s="3" t="s">
        <v>3161</v>
      </c>
      <c r="AC1716" s="3"/>
      <c r="AD1716" s="1" t="s">
        <v>2388</v>
      </c>
      <c r="AF1716" s="1" t="s">
        <v>481</v>
      </c>
      <c r="AG1716" s="1" t="s">
        <v>481</v>
      </c>
      <c r="AI1716" s="1" t="s">
        <v>481</v>
      </c>
      <c r="AJ1716" s="1" t="s">
        <v>481</v>
      </c>
      <c r="AK1716" s="1" t="s">
        <v>481</v>
      </c>
      <c r="AL1716" s="1" t="s">
        <v>481</v>
      </c>
      <c r="AM1716" s="1" t="s">
        <v>481</v>
      </c>
      <c r="AN1716" s="1" t="s">
        <v>481</v>
      </c>
      <c r="AO1716" s="1" t="s">
        <v>481</v>
      </c>
      <c r="AP1716" s="1" t="s">
        <v>481</v>
      </c>
      <c r="AQ1716" s="1" t="s">
        <v>481</v>
      </c>
      <c r="AR1716" s="1" t="s">
        <v>481</v>
      </c>
      <c r="AT1716" s="1" t="s">
        <v>481</v>
      </c>
      <c r="AU1716" s="1" t="s">
        <v>481</v>
      </c>
      <c r="AV1716" s="1" t="s">
        <v>481</v>
      </c>
      <c r="AW1716" s="1" t="s">
        <v>481</v>
      </c>
      <c r="AX1716" s="1" t="s">
        <v>481</v>
      </c>
      <c r="AZ1716" s="1" t="s">
        <v>481</v>
      </c>
      <c r="BA1716" s="1">
        <f t="shared" si="66"/>
        <v>18</v>
      </c>
      <c r="BD1716" s="1" t="s">
        <v>4712</v>
      </c>
      <c r="BE1716" s="1" t="s">
        <v>4712</v>
      </c>
      <c r="BF1716" s="1" t="s">
        <v>4712</v>
      </c>
      <c r="BK1716" s="1" t="s">
        <v>4712</v>
      </c>
      <c r="BL1716" s="1" t="s">
        <v>4712</v>
      </c>
      <c r="BM1716" s="1" t="s">
        <v>4712</v>
      </c>
    </row>
    <row r="1717" spans="1:86" s="1" customFormat="1" x14ac:dyDescent="0.25">
      <c r="A1717" s="1" t="s">
        <v>5360</v>
      </c>
      <c r="B1717" s="2"/>
      <c r="C1717" s="2"/>
      <c r="D1717" s="2"/>
      <c r="G1717" s="1" t="s">
        <v>481</v>
      </c>
      <c r="H1717" s="1" t="s">
        <v>3163</v>
      </c>
      <c r="I1717" s="1" t="s">
        <v>5229</v>
      </c>
      <c r="K1717" s="18"/>
      <c r="AB1717" s="3"/>
      <c r="AC1717" s="3"/>
      <c r="BA1717" s="1">
        <f t="shared" si="66"/>
        <v>0</v>
      </c>
    </row>
    <row r="1718" spans="1:86" s="1" customFormat="1" x14ac:dyDescent="0.25">
      <c r="A1718" s="6" t="s">
        <v>5349</v>
      </c>
      <c r="B1718" s="2"/>
      <c r="C1718" s="2"/>
      <c r="D1718" s="2"/>
      <c r="G1718" s="1" t="s">
        <v>481</v>
      </c>
      <c r="H1718" s="1" t="s">
        <v>2339</v>
      </c>
      <c r="I1718" s="1" t="s">
        <v>5350</v>
      </c>
      <c r="K1718" s="18"/>
      <c r="AA1718" s="2"/>
      <c r="AB1718" s="3"/>
      <c r="AC1718" s="3"/>
      <c r="BA1718" s="1">
        <f t="shared" si="66"/>
        <v>0</v>
      </c>
    </row>
    <row r="1719" spans="1:86" s="1" customFormat="1" x14ac:dyDescent="0.25">
      <c r="A1719" s="6" t="s">
        <v>5365</v>
      </c>
      <c r="B1719" s="2"/>
      <c r="C1719" s="2"/>
      <c r="D1719" s="2"/>
      <c r="G1719" s="1" t="s">
        <v>3158</v>
      </c>
      <c r="H1719" s="1" t="s">
        <v>1999</v>
      </c>
      <c r="I1719" s="1" t="s">
        <v>3311</v>
      </c>
      <c r="K1719" s="18"/>
      <c r="AA1719" s="2"/>
      <c r="AB1719" s="3"/>
      <c r="AC1719" s="3"/>
      <c r="AO1719" s="1" t="s">
        <v>3162</v>
      </c>
      <c r="BA1719" s="1">
        <f t="shared" si="66"/>
        <v>1</v>
      </c>
    </row>
    <row r="1720" spans="1:86" s="1" customFormat="1" x14ac:dyDescent="0.25">
      <c r="A1720" s="1" t="s">
        <v>5368</v>
      </c>
      <c r="B1720" s="2"/>
      <c r="C1720" s="2"/>
      <c r="D1720" s="2"/>
      <c r="E1720" s="2"/>
      <c r="F1720" s="1" t="s">
        <v>3162</v>
      </c>
      <c r="G1720" s="1" t="s">
        <v>3158</v>
      </c>
      <c r="H1720" s="1" t="s">
        <v>5367</v>
      </c>
      <c r="I1720" s="1" t="s">
        <v>294</v>
      </c>
      <c r="J1720" s="1" t="s">
        <v>4493</v>
      </c>
      <c r="K1720" s="18"/>
      <c r="L1720" s="1" t="s">
        <v>1652</v>
      </c>
      <c r="M1720" s="1" t="s">
        <v>488</v>
      </c>
      <c r="N1720" s="1" t="s">
        <v>296</v>
      </c>
      <c r="O1720" s="1">
        <v>85205</v>
      </c>
      <c r="P1720" s="1" t="s">
        <v>4712</v>
      </c>
      <c r="AA1720" s="2" t="s">
        <v>3499</v>
      </c>
      <c r="AB1720" s="3"/>
      <c r="AC1720" s="3"/>
      <c r="AG1720" s="1" t="s">
        <v>481</v>
      </c>
      <c r="BA1720" s="1">
        <f t="shared" si="66"/>
        <v>1</v>
      </c>
    </row>
    <row r="1721" spans="1:86" s="1" customFormat="1" x14ac:dyDescent="0.25">
      <c r="A1721" s="6" t="s">
        <v>5366</v>
      </c>
      <c r="B1721" s="2"/>
      <c r="C1721" s="2"/>
      <c r="D1721" s="2"/>
      <c r="F1721" s="1" t="s">
        <v>3162</v>
      </c>
      <c r="G1721" s="1" t="s">
        <v>481</v>
      </c>
      <c r="H1721" s="1" t="s">
        <v>3002</v>
      </c>
      <c r="I1721" s="1" t="s">
        <v>3003</v>
      </c>
      <c r="J1721" s="1" t="s">
        <v>3004</v>
      </c>
      <c r="K1721" s="18" t="s">
        <v>3006</v>
      </c>
      <c r="L1721" s="1" t="s">
        <v>3005</v>
      </c>
      <c r="M1721" s="1" t="s">
        <v>650</v>
      </c>
      <c r="N1721" s="1" t="s">
        <v>296</v>
      </c>
      <c r="O1721" s="1">
        <v>85225</v>
      </c>
      <c r="P1721" s="1" t="s">
        <v>4213</v>
      </c>
      <c r="AA1721" s="2"/>
      <c r="AB1721" s="3"/>
      <c r="AC1721" s="3"/>
      <c r="AD1721" s="1" t="s">
        <v>2388</v>
      </c>
      <c r="AW1721" s="1" t="s">
        <v>3162</v>
      </c>
      <c r="AX1721" s="1" t="s">
        <v>3162</v>
      </c>
      <c r="AY1721" s="1" t="s">
        <v>3162</v>
      </c>
      <c r="AZ1721" s="1" t="s">
        <v>3162</v>
      </c>
      <c r="BA1721" s="1">
        <f t="shared" si="66"/>
        <v>4</v>
      </c>
      <c r="BD1721" s="1" t="s">
        <v>4712</v>
      </c>
      <c r="BE1721" s="1" t="s">
        <v>4712</v>
      </c>
      <c r="BF1721" s="1" t="s">
        <v>4712</v>
      </c>
      <c r="BG1721" s="1" t="s">
        <v>4712</v>
      </c>
      <c r="BJ1721" s="1" t="s">
        <v>4712</v>
      </c>
      <c r="BK1721" s="1" t="s">
        <v>4712</v>
      </c>
      <c r="BL1721" s="1" t="s">
        <v>4712</v>
      </c>
      <c r="BM1721" s="1" t="s">
        <v>4712</v>
      </c>
      <c r="BN1721" s="1" t="s">
        <v>4712</v>
      </c>
      <c r="BO1721" s="1" t="s">
        <v>4712</v>
      </c>
      <c r="BQ1721" s="1" t="s">
        <v>4712</v>
      </c>
    </row>
    <row r="1722" spans="1:86" s="1" customFormat="1" x14ac:dyDescent="0.25">
      <c r="A1722" s="6" t="s">
        <v>5216</v>
      </c>
      <c r="B1722" s="2"/>
      <c r="C1722" s="2"/>
      <c r="D1722" s="2"/>
      <c r="G1722" s="1" t="s">
        <v>481</v>
      </c>
      <c r="H1722" s="1" t="s">
        <v>3204</v>
      </c>
      <c r="I1722" s="1" t="s">
        <v>4714</v>
      </c>
      <c r="K1722" s="18" t="s">
        <v>3205</v>
      </c>
      <c r="P1722" s="1" t="s">
        <v>4213</v>
      </c>
      <c r="AA1722" s="2"/>
      <c r="AB1722" s="3"/>
      <c r="AC1722" s="3"/>
      <c r="AD1722" s="1" t="s">
        <v>2388</v>
      </c>
      <c r="BA1722" s="1">
        <f>COUNTA(AE1722:AZ1722)</f>
        <v>0</v>
      </c>
    </row>
    <row r="1723" spans="1:86" s="1" customFormat="1" x14ac:dyDescent="0.25">
      <c r="A1723" s="1" t="s">
        <v>5362</v>
      </c>
      <c r="B1723" s="2"/>
      <c r="C1723" s="2"/>
      <c r="D1723" s="2"/>
      <c r="G1723" s="1" t="s">
        <v>481</v>
      </c>
      <c r="H1723" s="1" t="s">
        <v>5361</v>
      </c>
      <c r="I1723" s="1" t="s">
        <v>525</v>
      </c>
      <c r="K1723" s="18"/>
      <c r="AA1723" s="2"/>
      <c r="AB1723" s="3"/>
      <c r="AC1723" s="3"/>
      <c r="BA1723" s="1">
        <f t="shared" si="66"/>
        <v>0</v>
      </c>
    </row>
    <row r="1724" spans="1:86" s="1" customFormat="1" x14ac:dyDescent="0.25">
      <c r="A1724" s="1" t="s">
        <v>5388</v>
      </c>
      <c r="B1724" s="2"/>
      <c r="C1724" s="2"/>
      <c r="D1724" s="2"/>
      <c r="G1724" s="1" t="s">
        <v>481</v>
      </c>
      <c r="H1724" s="1" t="s">
        <v>5387</v>
      </c>
      <c r="I1724" s="1" t="s">
        <v>4713</v>
      </c>
      <c r="K1724" s="18"/>
      <c r="AA1724" s="2"/>
      <c r="AB1724" s="3"/>
      <c r="AC1724" s="3"/>
      <c r="BA1724" s="1">
        <f t="shared" si="66"/>
        <v>0</v>
      </c>
    </row>
    <row r="1725" spans="1:86" s="1" customFormat="1" x14ac:dyDescent="0.25">
      <c r="A1725" s="1" t="s">
        <v>5363</v>
      </c>
      <c r="B1725" s="2"/>
      <c r="C1725" s="2"/>
      <c r="D1725" s="2"/>
      <c r="G1725" s="1" t="s">
        <v>481</v>
      </c>
      <c r="H1725" s="1" t="s">
        <v>5236</v>
      </c>
      <c r="I1725" s="1" t="s">
        <v>5364</v>
      </c>
      <c r="K1725" s="18"/>
      <c r="AA1725" s="2"/>
      <c r="AB1725" s="3"/>
      <c r="AC1725" s="3"/>
      <c r="BA1725" s="1">
        <f t="shared" si="66"/>
        <v>0</v>
      </c>
    </row>
    <row r="1726" spans="1:86" s="1" customFormat="1" x14ac:dyDescent="0.25">
      <c r="A1726" s="6" t="s">
        <v>5379</v>
      </c>
      <c r="B1726" s="2"/>
      <c r="C1726" s="2"/>
      <c r="D1726" s="2"/>
      <c r="G1726" s="1" t="s">
        <v>3158</v>
      </c>
      <c r="H1726" s="1" t="s">
        <v>99</v>
      </c>
      <c r="I1726" s="1" t="s">
        <v>103</v>
      </c>
      <c r="J1726" s="1" t="s">
        <v>1196</v>
      </c>
      <c r="K1726" s="18" t="s">
        <v>100</v>
      </c>
      <c r="L1726" s="1" t="s">
        <v>102</v>
      </c>
      <c r="M1726" s="1" t="s">
        <v>488</v>
      </c>
      <c r="N1726" s="1" t="s">
        <v>296</v>
      </c>
      <c r="O1726" s="1">
        <v>85206</v>
      </c>
      <c r="P1726" s="1" t="s">
        <v>4712</v>
      </c>
      <c r="AA1726" s="2"/>
      <c r="AB1726" s="3"/>
      <c r="AC1726" s="3"/>
      <c r="AD1726" s="1" t="s">
        <v>2568</v>
      </c>
      <c r="BA1726" s="1">
        <f t="shared" si="66"/>
        <v>0</v>
      </c>
      <c r="BD1726" s="1" t="s">
        <v>4712</v>
      </c>
      <c r="BE1726" s="1" t="s">
        <v>4712</v>
      </c>
    </row>
    <row r="1727" spans="1:86" s="1" customFormat="1" x14ac:dyDescent="0.25">
      <c r="A1727" s="6" t="s">
        <v>5332</v>
      </c>
      <c r="B1727" s="2"/>
      <c r="C1727" s="2"/>
      <c r="D1727" s="2"/>
      <c r="G1727" s="1" t="s">
        <v>481</v>
      </c>
      <c r="H1727" s="1" t="s">
        <v>1624</v>
      </c>
      <c r="I1727" s="1" t="s">
        <v>5150</v>
      </c>
      <c r="J1727" s="1" t="s">
        <v>1626</v>
      </c>
      <c r="K1727" s="18" t="s">
        <v>1625</v>
      </c>
      <c r="L1727" s="1" t="s">
        <v>4563</v>
      </c>
      <c r="M1727" s="1" t="s">
        <v>5031</v>
      </c>
      <c r="N1727" s="1" t="s">
        <v>296</v>
      </c>
      <c r="O1727" s="1">
        <v>85220</v>
      </c>
      <c r="P1727" s="1" t="s">
        <v>4213</v>
      </c>
      <c r="AA1727" s="2" t="s">
        <v>2123</v>
      </c>
      <c r="AB1727" s="3" t="s">
        <v>3161</v>
      </c>
      <c r="AC1727" s="3"/>
      <c r="AD1727" s="1" t="s">
        <v>2388</v>
      </c>
      <c r="AU1727" s="1" t="s">
        <v>3162</v>
      </c>
      <c r="BA1727" s="1">
        <f t="shared" si="66"/>
        <v>1</v>
      </c>
    </row>
    <row r="1728" spans="1:86" s="1" customFormat="1" x14ac:dyDescent="0.25">
      <c r="A1728" s="1" t="s">
        <v>5339</v>
      </c>
      <c r="B1728" s="2"/>
      <c r="C1728" s="2"/>
      <c r="D1728" s="2"/>
      <c r="E1728" s="1" t="s">
        <v>297</v>
      </c>
      <c r="F1728" s="1" t="s">
        <v>3162</v>
      </c>
      <c r="G1728" s="1" t="s">
        <v>481</v>
      </c>
      <c r="H1728" s="1" t="s">
        <v>5151</v>
      </c>
      <c r="I1728" s="1" t="s">
        <v>5152</v>
      </c>
      <c r="J1728" s="1" t="s">
        <v>2131</v>
      </c>
      <c r="K1728" s="18" t="s">
        <v>5153</v>
      </c>
      <c r="L1728" s="33" t="s">
        <v>3710</v>
      </c>
      <c r="M1728" s="1" t="s">
        <v>488</v>
      </c>
      <c r="N1728" s="1" t="s">
        <v>296</v>
      </c>
      <c r="O1728" s="1">
        <v>85208</v>
      </c>
      <c r="P1728" s="1" t="s">
        <v>4213</v>
      </c>
      <c r="R1728" s="1">
        <v>1</v>
      </c>
      <c r="S1728" s="1" t="s">
        <v>3357</v>
      </c>
      <c r="T1728" s="1">
        <v>1</v>
      </c>
      <c r="U1728" s="1">
        <v>1</v>
      </c>
      <c r="Y1728" s="1" t="s">
        <v>3196</v>
      </c>
      <c r="Z1728" s="1" t="s">
        <v>3161</v>
      </c>
      <c r="AA1728" s="2"/>
      <c r="AB1728" s="3"/>
      <c r="AC1728" s="3"/>
      <c r="AD1728" s="1" t="s">
        <v>2564</v>
      </c>
      <c r="AE1728" s="1" t="s">
        <v>3158</v>
      </c>
      <c r="AF1728" s="1" t="s">
        <v>3158</v>
      </c>
      <c r="AG1728" s="1" t="s">
        <v>3158</v>
      </c>
      <c r="AH1728" s="1" t="s">
        <v>3158</v>
      </c>
      <c r="AI1728" s="1" t="s">
        <v>3158</v>
      </c>
      <c r="AJ1728" s="1" t="s">
        <v>3158</v>
      </c>
      <c r="AK1728" s="1" t="s">
        <v>3158</v>
      </c>
      <c r="AL1728" s="1" t="s">
        <v>3158</v>
      </c>
      <c r="AM1728" s="1" t="s">
        <v>3158</v>
      </c>
      <c r="AN1728" s="1" t="s">
        <v>3158</v>
      </c>
      <c r="AO1728" s="1" t="s">
        <v>3158</v>
      </c>
      <c r="AQ1728" s="1" t="s">
        <v>3158</v>
      </c>
      <c r="AR1728" s="1" t="s">
        <v>3158</v>
      </c>
      <c r="AS1728" s="1" t="s">
        <v>3158</v>
      </c>
      <c r="AU1728" s="1" t="s">
        <v>3158</v>
      </c>
      <c r="AX1728" s="1" t="s">
        <v>3158</v>
      </c>
      <c r="AY1728" s="1" t="s">
        <v>3158</v>
      </c>
      <c r="BA1728" s="1">
        <f t="shared" si="66"/>
        <v>17</v>
      </c>
      <c r="BD1728" s="1" t="s">
        <v>4712</v>
      </c>
      <c r="BQ1728" s="1" t="s">
        <v>4712</v>
      </c>
      <c r="CH1728" s="1" t="s">
        <v>729</v>
      </c>
    </row>
    <row r="1729" spans="1:79" s="1" customFormat="1" x14ac:dyDescent="0.25">
      <c r="A1729" s="6" t="s">
        <v>5337</v>
      </c>
      <c r="B1729" s="2"/>
      <c r="C1729" s="2"/>
      <c r="D1729" s="2"/>
      <c r="G1729" s="1" t="s">
        <v>481</v>
      </c>
      <c r="H1729" s="1" t="s">
        <v>5338</v>
      </c>
      <c r="I1729" s="1" t="s">
        <v>5022</v>
      </c>
      <c r="K1729" s="18"/>
      <c r="AA1729" s="2"/>
      <c r="AB1729" s="3"/>
      <c r="AC1729" s="3"/>
      <c r="BA1729" s="1">
        <f t="shared" si="66"/>
        <v>0</v>
      </c>
    </row>
    <row r="1730" spans="1:79" s="1" customFormat="1" x14ac:dyDescent="0.25">
      <c r="A1730" s="6" t="s">
        <v>5333</v>
      </c>
      <c r="B1730" s="2"/>
      <c r="C1730" s="2"/>
      <c r="D1730" s="2"/>
      <c r="E1730" s="1" t="s">
        <v>4712</v>
      </c>
      <c r="F1730" s="1" t="s">
        <v>3162</v>
      </c>
      <c r="G1730" s="1" t="s">
        <v>481</v>
      </c>
      <c r="H1730" s="1" t="s">
        <v>3312</v>
      </c>
      <c r="I1730" s="1" t="s">
        <v>3313</v>
      </c>
      <c r="J1730" s="1" t="s">
        <v>3655</v>
      </c>
      <c r="K1730" s="18" t="s">
        <v>3314</v>
      </c>
      <c r="N1730" s="1" t="s">
        <v>296</v>
      </c>
      <c r="P1730" s="1" t="s">
        <v>4213</v>
      </c>
      <c r="R1730" s="1">
        <v>1</v>
      </c>
      <c r="S1730" s="1" t="s">
        <v>3357</v>
      </c>
      <c r="Y1730" s="1" t="s">
        <v>3160</v>
      </c>
      <c r="Z1730" s="1" t="s">
        <v>3161</v>
      </c>
      <c r="AA1730" s="2"/>
      <c r="AB1730" s="3" t="s">
        <v>3161</v>
      </c>
      <c r="AC1730" s="3"/>
      <c r="AD1730" s="1" t="s">
        <v>2564</v>
      </c>
      <c r="BA1730" s="1">
        <f t="shared" si="66"/>
        <v>0</v>
      </c>
      <c r="BD1730" s="1" t="s">
        <v>4712</v>
      </c>
      <c r="BE1730" s="1" t="s">
        <v>4712</v>
      </c>
      <c r="BF1730" s="1" t="s">
        <v>4712</v>
      </c>
      <c r="BM1730" s="1" t="s">
        <v>4712</v>
      </c>
    </row>
    <row r="1731" spans="1:79" s="1" customFormat="1" x14ac:dyDescent="0.25">
      <c r="A1731" s="6" t="s">
        <v>5335</v>
      </c>
      <c r="B1731" s="2"/>
      <c r="C1731" s="2"/>
      <c r="D1731" s="2"/>
      <c r="G1731" s="1" t="s">
        <v>481</v>
      </c>
      <c r="H1731" s="1" t="s">
        <v>5334</v>
      </c>
      <c r="I1731" s="1" t="s">
        <v>5022</v>
      </c>
      <c r="K1731" s="18"/>
      <c r="AA1731" s="2"/>
      <c r="AB1731" s="3"/>
      <c r="AC1731" s="3"/>
      <c r="BA1731" s="1">
        <f t="shared" si="66"/>
        <v>0</v>
      </c>
    </row>
    <row r="1732" spans="1:79" s="1" customFormat="1" x14ac:dyDescent="0.25">
      <c r="A1732" s="2" t="s">
        <v>5391</v>
      </c>
      <c r="B1732" s="2"/>
      <c r="C1732" s="2"/>
      <c r="E1732" s="1" t="s">
        <v>4712</v>
      </c>
      <c r="G1732" s="1" t="s">
        <v>3158</v>
      </c>
      <c r="H1732" s="1" t="s">
        <v>4530</v>
      </c>
      <c r="I1732" s="1" t="s">
        <v>4531</v>
      </c>
      <c r="J1732" s="1" t="s">
        <v>4532</v>
      </c>
      <c r="K1732" s="18" t="s">
        <v>4534</v>
      </c>
      <c r="L1732" s="1" t="s">
        <v>4533</v>
      </c>
      <c r="M1732" s="1" t="s">
        <v>3182</v>
      </c>
      <c r="N1732" s="1" t="s">
        <v>296</v>
      </c>
      <c r="O1732" s="1">
        <v>85295</v>
      </c>
      <c r="P1732" s="1" t="s">
        <v>4712</v>
      </c>
      <c r="AA1732" s="2" t="s">
        <v>4535</v>
      </c>
      <c r="AB1732" s="3"/>
      <c r="AC1732" s="3"/>
      <c r="AD1732" s="1" t="s">
        <v>2564</v>
      </c>
      <c r="BA1732" s="1">
        <f t="shared" si="66"/>
        <v>0</v>
      </c>
    </row>
    <row r="1733" spans="1:79" s="1" customFormat="1" x14ac:dyDescent="0.25">
      <c r="A1733" s="2" t="s">
        <v>5386</v>
      </c>
      <c r="B1733" s="2"/>
      <c r="C1733" s="2"/>
      <c r="G1733" s="1" t="s">
        <v>481</v>
      </c>
      <c r="H1733" s="1" t="s">
        <v>5384</v>
      </c>
      <c r="I1733" s="1" t="s">
        <v>5385</v>
      </c>
      <c r="K1733" s="18"/>
      <c r="AA1733" s="2"/>
      <c r="AB1733" s="3"/>
      <c r="AC1733" s="3"/>
      <c r="BA1733" s="1">
        <f t="shared" si="66"/>
        <v>0</v>
      </c>
    </row>
    <row r="1734" spans="1:79" s="1" customFormat="1" x14ac:dyDescent="0.25">
      <c r="A1734" s="1" t="s">
        <v>5331</v>
      </c>
      <c r="B1734" s="2"/>
      <c r="C1734" s="2"/>
      <c r="D1734" s="2"/>
      <c r="E1734" s="1" t="s">
        <v>297</v>
      </c>
      <c r="F1734" s="1" t="s">
        <v>3162</v>
      </c>
      <c r="G1734" s="1" t="s">
        <v>481</v>
      </c>
      <c r="H1734" s="1" t="s">
        <v>3044</v>
      </c>
      <c r="I1734" s="1" t="s">
        <v>3045</v>
      </c>
      <c r="J1734" s="1" t="s">
        <v>3661</v>
      </c>
      <c r="K1734" s="18" t="s">
        <v>5051</v>
      </c>
      <c r="L1734" s="1" t="s">
        <v>3047</v>
      </c>
      <c r="M1734" s="1" t="s">
        <v>488</v>
      </c>
      <c r="N1734" s="1" t="s">
        <v>296</v>
      </c>
      <c r="O1734" s="1">
        <v>85209</v>
      </c>
      <c r="P1734" s="1" t="s">
        <v>4213</v>
      </c>
      <c r="R1734" s="1">
        <v>1</v>
      </c>
      <c r="S1734" s="1" t="s">
        <v>3357</v>
      </c>
      <c r="T1734" s="1">
        <v>1</v>
      </c>
      <c r="Y1734" s="1" t="s">
        <v>3160</v>
      </c>
      <c r="Z1734" s="1" t="s">
        <v>3161</v>
      </c>
      <c r="AA1734" s="2" t="s">
        <v>3015</v>
      </c>
      <c r="AB1734" s="3" t="s">
        <v>3161</v>
      </c>
      <c r="AC1734" s="3"/>
      <c r="AD1734" s="1" t="s">
        <v>1771</v>
      </c>
      <c r="AE1734" s="1" t="s">
        <v>3158</v>
      </c>
      <c r="AF1734" s="1" t="s">
        <v>3158</v>
      </c>
      <c r="AG1734" s="1" t="s">
        <v>3158</v>
      </c>
      <c r="AH1734" s="1" t="s">
        <v>3158</v>
      </c>
      <c r="AI1734" s="1" t="s">
        <v>3158</v>
      </c>
      <c r="AJ1734" s="1" t="s">
        <v>3158</v>
      </c>
      <c r="AK1734" s="1" t="s">
        <v>3158</v>
      </c>
      <c r="BA1734" s="1">
        <f t="shared" si="66"/>
        <v>7</v>
      </c>
      <c r="BD1734" s="1" t="s">
        <v>4712</v>
      </c>
      <c r="BE1734" s="1" t="s">
        <v>4712</v>
      </c>
    </row>
    <row r="1735" spans="1:79" s="1" customFormat="1" x14ac:dyDescent="0.25">
      <c r="A1735" s="6" t="s">
        <v>5345</v>
      </c>
      <c r="B1735" s="2"/>
      <c r="C1735" s="2"/>
      <c r="D1735" s="2"/>
      <c r="G1735" s="1" t="s">
        <v>481</v>
      </c>
      <c r="H1735" s="1" t="s">
        <v>5346</v>
      </c>
      <c r="I1735" s="1" t="s">
        <v>2152</v>
      </c>
      <c r="K1735" s="18"/>
      <c r="AA1735" s="2"/>
      <c r="AB1735" s="3"/>
      <c r="AC1735" s="3"/>
      <c r="BA1735" s="1">
        <f t="shared" si="66"/>
        <v>0</v>
      </c>
    </row>
    <row r="1736" spans="1:79" s="1" customFormat="1" x14ac:dyDescent="0.25">
      <c r="A1736" s="6" t="s">
        <v>5348</v>
      </c>
      <c r="B1736" s="2"/>
      <c r="C1736" s="2"/>
      <c r="D1736" s="2"/>
      <c r="G1736" s="1" t="s">
        <v>481</v>
      </c>
      <c r="H1736" s="1" t="s">
        <v>1000</v>
      </c>
      <c r="I1736" s="1" t="s">
        <v>5347</v>
      </c>
      <c r="K1736" s="18" t="s">
        <v>1002</v>
      </c>
      <c r="P1736" s="1" t="s">
        <v>4213</v>
      </c>
      <c r="AA1736" s="2"/>
      <c r="AB1736" s="3"/>
      <c r="AC1736" s="3"/>
      <c r="AD1736" s="1" t="s">
        <v>2388</v>
      </c>
      <c r="BA1736" s="1">
        <f t="shared" si="66"/>
        <v>0</v>
      </c>
    </row>
    <row r="1737" spans="1:79" s="1" customFormat="1" x14ac:dyDescent="0.25">
      <c r="A1737" s="1" t="s">
        <v>5383</v>
      </c>
      <c r="B1737" s="2"/>
      <c r="C1737" s="2"/>
      <c r="D1737" s="2"/>
      <c r="G1737" s="1" t="s">
        <v>3158</v>
      </c>
      <c r="H1737" s="1" t="s">
        <v>5382</v>
      </c>
      <c r="I1737" s="1" t="s">
        <v>3311</v>
      </c>
      <c r="J1737" s="1" t="s">
        <v>3867</v>
      </c>
      <c r="K1737" s="18" t="s">
        <v>1050</v>
      </c>
      <c r="L1737" s="1" t="s">
        <v>3868</v>
      </c>
      <c r="M1737" s="1" t="s">
        <v>488</v>
      </c>
      <c r="N1737" s="1" t="s">
        <v>296</v>
      </c>
      <c r="O1737" s="1">
        <v>85206</v>
      </c>
      <c r="P1737" s="1" t="s">
        <v>4213</v>
      </c>
      <c r="Q1737" s="1" t="s">
        <v>4712</v>
      </c>
      <c r="AA1737" s="2"/>
      <c r="AB1737" s="3" t="s">
        <v>3161</v>
      </c>
      <c r="AC1737" s="3"/>
      <c r="AD1737" s="1" t="s">
        <v>2388</v>
      </c>
      <c r="BA1737" s="1">
        <f t="shared" si="66"/>
        <v>0</v>
      </c>
      <c r="BD1737" s="1" t="s">
        <v>4712</v>
      </c>
      <c r="BE1737" s="1" t="s">
        <v>4712</v>
      </c>
      <c r="BF1737" s="1" t="s">
        <v>4712</v>
      </c>
      <c r="BG1737" s="1" t="s">
        <v>4712</v>
      </c>
      <c r="BH1737" s="1" t="s">
        <v>4712</v>
      </c>
      <c r="BI1737" s="1" t="s">
        <v>4712</v>
      </c>
      <c r="BJ1737" s="1" t="s">
        <v>4712</v>
      </c>
      <c r="BK1737" s="1" t="s">
        <v>4712</v>
      </c>
      <c r="BL1737" s="1" t="s">
        <v>4712</v>
      </c>
      <c r="BY1737" s="1" t="s">
        <v>4712</v>
      </c>
      <c r="CA1737" s="1" t="s">
        <v>4712</v>
      </c>
    </row>
    <row r="1738" spans="1:79" s="1" customFormat="1" x14ac:dyDescent="0.25">
      <c r="A1738" s="1" t="s">
        <v>5353</v>
      </c>
      <c r="B1738" s="2"/>
      <c r="C1738" s="2"/>
      <c r="D1738" s="2"/>
      <c r="E1738" s="1" t="s">
        <v>297</v>
      </c>
      <c r="F1738" s="1" t="s">
        <v>3161</v>
      </c>
      <c r="G1738" s="1" t="s">
        <v>481</v>
      </c>
      <c r="H1738" s="1" t="s">
        <v>3749</v>
      </c>
      <c r="I1738" s="1" t="s">
        <v>3796</v>
      </c>
      <c r="J1738" s="1" t="s">
        <v>1628</v>
      </c>
      <c r="K1738" s="18" t="s">
        <v>3751</v>
      </c>
      <c r="L1738" s="1" t="s">
        <v>2129</v>
      </c>
      <c r="M1738" s="1" t="s">
        <v>5031</v>
      </c>
      <c r="N1738" s="1" t="s">
        <v>296</v>
      </c>
      <c r="O1738" s="1">
        <v>85120</v>
      </c>
      <c r="P1738" s="1" t="s">
        <v>4213</v>
      </c>
      <c r="X1738" s="1" t="s">
        <v>4488</v>
      </c>
      <c r="AA1738" s="1" t="s">
        <v>2884</v>
      </c>
      <c r="AB1738" s="3"/>
      <c r="AC1738" s="3"/>
      <c r="AD1738" s="1" t="s">
        <v>2564</v>
      </c>
      <c r="AI1738" s="1" t="s">
        <v>3158</v>
      </c>
      <c r="AJ1738" s="1" t="s">
        <v>3158</v>
      </c>
      <c r="AL1738" s="1" t="s">
        <v>3158</v>
      </c>
      <c r="AM1738" s="1" t="s">
        <v>3158</v>
      </c>
      <c r="AN1738" s="1" t="s">
        <v>3158</v>
      </c>
      <c r="AO1738" s="1" t="s">
        <v>3158</v>
      </c>
      <c r="AQ1738" s="1" t="s">
        <v>3158</v>
      </c>
      <c r="AS1738" s="1" t="s">
        <v>3158</v>
      </c>
      <c r="AV1738" s="1" t="s">
        <v>3158</v>
      </c>
      <c r="AW1738" s="1" t="s">
        <v>3158</v>
      </c>
      <c r="AX1738" s="1" t="s">
        <v>3158</v>
      </c>
      <c r="AY1738" s="1" t="s">
        <v>3158</v>
      </c>
      <c r="AZ1738" s="1" t="s">
        <v>3158</v>
      </c>
      <c r="BA1738" s="1">
        <f t="shared" si="66"/>
        <v>13</v>
      </c>
      <c r="BD1738" s="1" t="s">
        <v>4712</v>
      </c>
      <c r="BE1738" s="1" t="s">
        <v>4712</v>
      </c>
      <c r="BG1738" s="1" t="s">
        <v>4712</v>
      </c>
      <c r="BH1738" s="1" t="s">
        <v>4712</v>
      </c>
      <c r="BP1738" s="1" t="s">
        <v>4712</v>
      </c>
    </row>
    <row r="1739" spans="1:79" s="1" customFormat="1" x14ac:dyDescent="0.25">
      <c r="A1739" s="1" t="s">
        <v>5380</v>
      </c>
      <c r="B1739" s="2"/>
      <c r="C1739" s="2"/>
      <c r="D1739" s="2"/>
      <c r="G1739" s="1" t="s">
        <v>283</v>
      </c>
      <c r="H1739" s="1" t="s">
        <v>88</v>
      </c>
      <c r="I1739" s="1" t="s">
        <v>3799</v>
      </c>
      <c r="J1739" s="1" t="s">
        <v>89</v>
      </c>
      <c r="K1739" s="4" t="s">
        <v>90</v>
      </c>
      <c r="L1739" s="1" t="s">
        <v>2246</v>
      </c>
      <c r="M1739" s="1" t="s">
        <v>650</v>
      </c>
      <c r="N1739" s="1" t="s">
        <v>4426</v>
      </c>
      <c r="O1739" s="1">
        <v>85225</v>
      </c>
      <c r="AA1739" s="2"/>
      <c r="AB1739" s="3"/>
      <c r="AC1739" s="3"/>
      <c r="AG1739" s="1" t="s">
        <v>481</v>
      </c>
      <c r="AI1739" s="1" t="s">
        <v>481</v>
      </c>
      <c r="AK1739" s="1" t="s">
        <v>481</v>
      </c>
      <c r="AQ1739" s="1" t="s">
        <v>481</v>
      </c>
      <c r="AR1739" s="1" t="s">
        <v>481</v>
      </c>
      <c r="AT1739" s="1" t="s">
        <v>481</v>
      </c>
      <c r="AU1739" s="1" t="s">
        <v>481</v>
      </c>
      <c r="AW1739" s="1" t="s">
        <v>481</v>
      </c>
      <c r="AX1739" s="1" t="s">
        <v>3158</v>
      </c>
      <c r="AZ1739" s="1" t="s">
        <v>481</v>
      </c>
      <c r="BA1739" s="1">
        <f t="shared" si="66"/>
        <v>10</v>
      </c>
    </row>
    <row r="1740" spans="1:79" s="1" customFormat="1" x14ac:dyDescent="0.25">
      <c r="A1740" s="1" t="s">
        <v>5381</v>
      </c>
      <c r="B1740" s="2"/>
      <c r="C1740" s="2"/>
      <c r="D1740" s="2"/>
      <c r="F1740" s="1" t="s">
        <v>3162</v>
      </c>
      <c r="G1740" s="1" t="s">
        <v>481</v>
      </c>
      <c r="H1740" s="1" t="s">
        <v>2661</v>
      </c>
      <c r="I1740" s="1" t="s">
        <v>2662</v>
      </c>
      <c r="J1740" s="1" t="s">
        <v>1610</v>
      </c>
      <c r="K1740" s="18" t="s">
        <v>1609</v>
      </c>
      <c r="L1740" s="1" t="s">
        <v>1611</v>
      </c>
      <c r="M1740" s="1" t="s">
        <v>488</v>
      </c>
      <c r="N1740" s="1" t="s">
        <v>296</v>
      </c>
      <c r="O1740" s="1">
        <v>85206</v>
      </c>
      <c r="P1740" s="1" t="s">
        <v>4213</v>
      </c>
      <c r="Y1740" s="1" t="s">
        <v>3160</v>
      </c>
      <c r="Z1740" s="1" t="s">
        <v>3161</v>
      </c>
      <c r="AA1740" s="2" t="s">
        <v>3025</v>
      </c>
      <c r="AB1740" s="3" t="s">
        <v>3161</v>
      </c>
      <c r="AC1740" s="3"/>
      <c r="AD1740" s="1" t="s">
        <v>2564</v>
      </c>
      <c r="BA1740" s="1">
        <f t="shared" si="66"/>
        <v>0</v>
      </c>
    </row>
    <row r="1741" spans="1:79" s="1" customFormat="1" x14ac:dyDescent="0.25">
      <c r="A1741" s="6" t="s">
        <v>5342</v>
      </c>
      <c r="B1741" s="2"/>
      <c r="C1741" s="2"/>
      <c r="D1741" s="2"/>
      <c r="G1741" s="1" t="s">
        <v>481</v>
      </c>
      <c r="H1741" s="1" t="s">
        <v>5341</v>
      </c>
      <c r="I1741" s="1" t="s">
        <v>3082</v>
      </c>
      <c r="K1741" s="18"/>
      <c r="AA1741" s="2"/>
      <c r="AB1741" s="3"/>
      <c r="AC1741" s="3"/>
      <c r="BA1741" s="1">
        <f t="shared" si="66"/>
        <v>0</v>
      </c>
    </row>
    <row r="1742" spans="1:79" s="1" customFormat="1" x14ac:dyDescent="0.25">
      <c r="A1742" s="6" t="s">
        <v>5351</v>
      </c>
      <c r="B1742" s="2"/>
      <c r="C1742" s="2"/>
      <c r="D1742" s="2"/>
      <c r="G1742" s="1" t="s">
        <v>3158</v>
      </c>
      <c r="H1742" s="1" t="s">
        <v>1000</v>
      </c>
      <c r="I1742" s="1" t="s">
        <v>1001</v>
      </c>
      <c r="K1742" s="18" t="s">
        <v>1002</v>
      </c>
      <c r="P1742" s="1" t="s">
        <v>4213</v>
      </c>
      <c r="AA1742" s="2"/>
      <c r="AB1742" s="3"/>
      <c r="AC1742" s="3"/>
      <c r="AD1742" s="1" t="s">
        <v>2388</v>
      </c>
      <c r="BA1742" s="1">
        <f t="shared" si="66"/>
        <v>0</v>
      </c>
    </row>
    <row r="1743" spans="1:79" s="1" customFormat="1" x14ac:dyDescent="0.25">
      <c r="A1743" s="2" t="s">
        <v>5352</v>
      </c>
      <c r="B1743" s="2"/>
      <c r="C1743" s="2"/>
      <c r="D1743" s="2"/>
      <c r="F1743" s="1" t="s">
        <v>3162</v>
      </c>
      <c r="G1743" s="1" t="s">
        <v>3158</v>
      </c>
      <c r="H1743" s="1" t="s">
        <v>878</v>
      </c>
      <c r="I1743" s="1" t="s">
        <v>879</v>
      </c>
      <c r="J1743" s="1" t="s">
        <v>1182</v>
      </c>
      <c r="K1743" s="18" t="s">
        <v>3857</v>
      </c>
      <c r="L1743" s="1" t="s">
        <v>143</v>
      </c>
      <c r="M1743" s="1" t="s">
        <v>488</v>
      </c>
      <c r="N1743" s="1" t="s">
        <v>296</v>
      </c>
      <c r="O1743" s="1">
        <v>85208</v>
      </c>
      <c r="P1743" s="1" t="s">
        <v>4213</v>
      </c>
      <c r="Y1743" s="1" t="s">
        <v>3196</v>
      </c>
      <c r="Z1743" s="1" t="s">
        <v>3161</v>
      </c>
      <c r="AA1743" s="2"/>
      <c r="AB1743" s="3" t="s">
        <v>3161</v>
      </c>
      <c r="AC1743" s="3"/>
      <c r="AD1743" s="1" t="s">
        <v>2564</v>
      </c>
      <c r="BA1743" s="1">
        <f t="shared" si="66"/>
        <v>0</v>
      </c>
      <c r="BD1743" s="1" t="s">
        <v>729</v>
      </c>
      <c r="BE1743" s="1" t="s">
        <v>4712</v>
      </c>
      <c r="BF1743" s="1" t="s">
        <v>4712</v>
      </c>
      <c r="BK1743" s="1" t="s">
        <v>4712</v>
      </c>
      <c r="BM1743" s="1" t="s">
        <v>4712</v>
      </c>
    </row>
    <row r="1744" spans="1:79" s="1" customFormat="1" x14ac:dyDescent="0.25">
      <c r="A1744" s="6" t="s">
        <v>5343</v>
      </c>
      <c r="B1744" s="2"/>
      <c r="C1744" s="2"/>
      <c r="D1744" s="2"/>
      <c r="G1744" s="1" t="s">
        <v>481</v>
      </c>
      <c r="H1744" s="1" t="s">
        <v>5344</v>
      </c>
      <c r="I1744" s="1" t="s">
        <v>2494</v>
      </c>
      <c r="K1744" s="18"/>
      <c r="AA1744" s="2"/>
      <c r="AB1744" s="3"/>
      <c r="AC1744" s="3"/>
      <c r="BA1744" s="1">
        <f t="shared" si="66"/>
        <v>0</v>
      </c>
    </row>
    <row r="1745" spans="1:85" s="1" customFormat="1" x14ac:dyDescent="0.25">
      <c r="A1745" s="6" t="s">
        <v>5340</v>
      </c>
      <c r="B1745" s="2"/>
      <c r="C1745" s="2"/>
      <c r="D1745" s="2"/>
      <c r="F1745" s="1" t="s">
        <v>3161</v>
      </c>
      <c r="G1745" s="1" t="s">
        <v>481</v>
      </c>
      <c r="H1745" s="1" t="s">
        <v>2614</v>
      </c>
      <c r="I1745" s="1" t="s">
        <v>4346</v>
      </c>
      <c r="J1745" s="1" t="s">
        <v>796</v>
      </c>
      <c r="K1745" s="18" t="s">
        <v>3695</v>
      </c>
      <c r="L1745" s="1" t="s">
        <v>1995</v>
      </c>
      <c r="M1745" s="1" t="s">
        <v>488</v>
      </c>
      <c r="N1745" s="1" t="s">
        <v>296</v>
      </c>
      <c r="O1745" s="1">
        <v>85209</v>
      </c>
      <c r="P1745" s="1" t="s">
        <v>4213</v>
      </c>
      <c r="X1745" s="1" t="s">
        <v>795</v>
      </c>
      <c r="Y1745" s="1" t="s">
        <v>3196</v>
      </c>
      <c r="Z1745" s="1" t="s">
        <v>3161</v>
      </c>
      <c r="AA1745" s="2"/>
      <c r="AB1745" s="3"/>
      <c r="AC1745" s="3"/>
      <c r="AD1745" s="1" t="s">
        <v>2388</v>
      </c>
      <c r="AJ1745" s="1" t="s">
        <v>3162</v>
      </c>
      <c r="AL1745" s="1" t="s">
        <v>3162</v>
      </c>
      <c r="AN1745" s="1" t="s">
        <v>3162</v>
      </c>
      <c r="AQ1745" s="1" t="s">
        <v>3162</v>
      </c>
      <c r="AU1745" s="1" t="s">
        <v>3162</v>
      </c>
      <c r="AV1745" s="1" t="s">
        <v>3162</v>
      </c>
      <c r="AY1745" s="1" t="s">
        <v>3162</v>
      </c>
      <c r="AZ1745" s="1" t="s">
        <v>3162</v>
      </c>
      <c r="BA1745" s="1">
        <f t="shared" si="66"/>
        <v>8</v>
      </c>
    </row>
    <row r="1746" spans="1:85" s="1" customFormat="1" x14ac:dyDescent="0.25">
      <c r="A1746" s="1" t="s">
        <v>4634</v>
      </c>
      <c r="B1746" s="2"/>
      <c r="C1746" s="2"/>
      <c r="D1746" s="2"/>
      <c r="G1746" s="1" t="s">
        <v>481</v>
      </c>
      <c r="H1746" s="1" t="s">
        <v>1060</v>
      </c>
      <c r="I1746" s="1" t="s">
        <v>4714</v>
      </c>
      <c r="J1746" s="1" t="s">
        <v>4298</v>
      </c>
      <c r="K1746" s="18" t="s">
        <v>838</v>
      </c>
      <c r="L1746" s="1" t="s">
        <v>4299</v>
      </c>
      <c r="M1746" s="1" t="s">
        <v>488</v>
      </c>
      <c r="N1746" s="1" t="s">
        <v>296</v>
      </c>
      <c r="O1746" s="1">
        <v>85205</v>
      </c>
      <c r="P1746" s="1" t="s">
        <v>4213</v>
      </c>
      <c r="AA1746" s="2"/>
      <c r="AB1746" s="3"/>
      <c r="AC1746" s="3"/>
      <c r="AD1746" s="1" t="s">
        <v>2392</v>
      </c>
      <c r="BA1746" s="1">
        <f>COUNTA(AE1746:AZ1746)</f>
        <v>0</v>
      </c>
    </row>
    <row r="1747" spans="1:85" s="1" customFormat="1" x14ac:dyDescent="0.25">
      <c r="A1747" s="1" t="s">
        <v>5212</v>
      </c>
      <c r="B1747" s="2"/>
      <c r="C1747" s="2"/>
      <c r="D1747" s="2"/>
      <c r="G1747" s="1" t="s">
        <v>481</v>
      </c>
      <c r="H1747" s="1" t="s">
        <v>3231</v>
      </c>
      <c r="I1747" s="1" t="s">
        <v>3232</v>
      </c>
      <c r="J1747" s="1" t="s">
        <v>3233</v>
      </c>
      <c r="K1747" s="18" t="s">
        <v>2556</v>
      </c>
      <c r="L1747" s="1" t="s">
        <v>3235</v>
      </c>
      <c r="M1747" s="1" t="s">
        <v>3236</v>
      </c>
      <c r="N1747" s="1" t="s">
        <v>615</v>
      </c>
      <c r="O1747" s="1">
        <v>49548</v>
      </c>
      <c r="Y1747" s="2"/>
      <c r="Z1747" s="3"/>
      <c r="AI1747" s="1" t="s">
        <v>481</v>
      </c>
      <c r="AJ1747" s="1" t="s">
        <v>481</v>
      </c>
      <c r="AL1747" s="1" t="s">
        <v>481</v>
      </c>
      <c r="AM1747" s="1" t="s">
        <v>481</v>
      </c>
      <c r="AN1747" s="1" t="s">
        <v>481</v>
      </c>
      <c r="AO1747" s="1" t="s">
        <v>481</v>
      </c>
      <c r="AP1747" s="1" t="s">
        <v>481</v>
      </c>
      <c r="AQ1747" s="1" t="s">
        <v>481</v>
      </c>
      <c r="AR1747" s="1" t="s">
        <v>481</v>
      </c>
      <c r="AS1747" s="1" t="s">
        <v>481</v>
      </c>
      <c r="AT1747" s="1" t="s">
        <v>481</v>
      </c>
      <c r="AU1747" s="1" t="s">
        <v>481</v>
      </c>
      <c r="AV1747" s="1" t="s">
        <v>481</v>
      </c>
      <c r="AW1747" s="1" t="s">
        <v>481</v>
      </c>
      <c r="AX1747" s="1" t="s">
        <v>481</v>
      </c>
      <c r="AY1747" s="1" t="s">
        <v>481</v>
      </c>
      <c r="AZ1747" s="1" t="s">
        <v>481</v>
      </c>
      <c r="BA1747" s="1">
        <f t="shared" si="66"/>
        <v>17</v>
      </c>
    </row>
    <row r="1748" spans="1:85" s="1" customFormat="1" x14ac:dyDescent="0.25">
      <c r="A1748" s="1" t="s">
        <v>5211</v>
      </c>
      <c r="B1748" s="2"/>
      <c r="C1748" s="2"/>
      <c r="D1748" s="2"/>
      <c r="E1748" s="2"/>
      <c r="G1748" s="1" t="s">
        <v>3158</v>
      </c>
      <c r="H1748" s="1" t="s">
        <v>1242</v>
      </c>
      <c r="I1748" s="1" t="s">
        <v>1536</v>
      </c>
      <c r="J1748" s="1" t="s">
        <v>1243</v>
      </c>
      <c r="K1748" s="4" t="s">
        <v>2172</v>
      </c>
      <c r="L1748" s="1" t="s">
        <v>1244</v>
      </c>
      <c r="M1748" s="1" t="s">
        <v>488</v>
      </c>
      <c r="N1748" s="1" t="s">
        <v>296</v>
      </c>
      <c r="O1748" s="1">
        <v>85208</v>
      </c>
      <c r="AA1748" s="2"/>
      <c r="AB1748" s="3"/>
      <c r="AC1748" s="3"/>
      <c r="AE1748" s="1" t="s">
        <v>481</v>
      </c>
      <c r="AN1748" s="1" t="s">
        <v>481</v>
      </c>
      <c r="AO1748" s="1" t="s">
        <v>481</v>
      </c>
      <c r="AP1748" s="1" t="s">
        <v>481</v>
      </c>
      <c r="AQ1748" s="1" t="s">
        <v>481</v>
      </c>
      <c r="AR1748" s="1" t="s">
        <v>481</v>
      </c>
      <c r="AS1748" s="1" t="s">
        <v>481</v>
      </c>
      <c r="AT1748" s="1" t="s">
        <v>481</v>
      </c>
      <c r="AV1748" s="1" t="s">
        <v>481</v>
      </c>
      <c r="BA1748" s="1">
        <f t="shared" si="66"/>
        <v>9</v>
      </c>
    </row>
    <row r="1749" spans="1:85" s="1" customFormat="1" x14ac:dyDescent="0.25">
      <c r="A1749" s="1" t="s">
        <v>5356</v>
      </c>
      <c r="B1749" s="2"/>
      <c r="C1749" s="2"/>
      <c r="D1749" s="2"/>
      <c r="G1749" s="1" t="s">
        <v>481</v>
      </c>
      <c r="H1749" s="1" t="s">
        <v>4053</v>
      </c>
      <c r="I1749" s="1" t="s">
        <v>4714</v>
      </c>
      <c r="K1749" s="18" t="s">
        <v>4054</v>
      </c>
      <c r="Y1749" s="1" t="s">
        <v>3175</v>
      </c>
      <c r="Z1749" s="1" t="s">
        <v>5</v>
      </c>
      <c r="AA1749" s="2" t="s">
        <v>6</v>
      </c>
      <c r="AB1749" s="3"/>
      <c r="AC1749" s="3"/>
      <c r="BA1749" s="1">
        <f t="shared" si="66"/>
        <v>0</v>
      </c>
    </row>
    <row r="1750" spans="1:85" s="1" customFormat="1" x14ac:dyDescent="0.25">
      <c r="A1750" s="1" t="s">
        <v>5355</v>
      </c>
      <c r="B1750" s="2"/>
      <c r="C1750" s="2"/>
      <c r="D1750" s="2"/>
      <c r="G1750" s="1" t="s">
        <v>481</v>
      </c>
      <c r="H1750" s="1" t="s">
        <v>5354</v>
      </c>
      <c r="I1750" s="1" t="s">
        <v>711</v>
      </c>
      <c r="J1750" s="1" t="s">
        <v>3657</v>
      </c>
      <c r="K1750" s="18"/>
      <c r="L1750" s="1" t="s">
        <v>1906</v>
      </c>
      <c r="M1750" s="1" t="s">
        <v>488</v>
      </c>
      <c r="N1750" s="1" t="s">
        <v>296</v>
      </c>
      <c r="O1750" s="1">
        <v>85206</v>
      </c>
      <c r="Y1750" s="1" t="s">
        <v>3196</v>
      </c>
      <c r="Z1750" s="1" t="s">
        <v>5091</v>
      </c>
      <c r="AA1750" s="2" t="s">
        <v>4592</v>
      </c>
      <c r="AB1750" s="3"/>
      <c r="AC1750" s="3"/>
      <c r="BA1750" s="1">
        <f t="shared" si="66"/>
        <v>0</v>
      </c>
    </row>
    <row r="1751" spans="1:85" s="1" customFormat="1" x14ac:dyDescent="0.25">
      <c r="A1751" s="1" t="s">
        <v>5389</v>
      </c>
      <c r="B1751" s="2"/>
      <c r="C1751" s="2"/>
      <c r="D1751" s="2"/>
      <c r="F1751" s="1" t="s">
        <v>3162</v>
      </c>
      <c r="G1751" s="1" t="s">
        <v>481</v>
      </c>
      <c r="H1751" s="1" t="s">
        <v>2456</v>
      </c>
      <c r="I1751" s="1" t="s">
        <v>3035</v>
      </c>
      <c r="J1751" s="1" t="s">
        <v>3037</v>
      </c>
      <c r="K1751" s="18" t="s">
        <v>3036</v>
      </c>
      <c r="L1751" s="1" t="s">
        <v>3038</v>
      </c>
      <c r="M1751" s="1" t="s">
        <v>3039</v>
      </c>
      <c r="N1751" s="1" t="s">
        <v>296</v>
      </c>
      <c r="O1751" s="1">
        <v>85139</v>
      </c>
      <c r="P1751" s="1" t="s">
        <v>4712</v>
      </c>
      <c r="W1751" s="1" t="s">
        <v>297</v>
      </c>
      <c r="Y1751" s="1" t="s">
        <v>3160</v>
      </c>
      <c r="Z1751" s="1" t="s">
        <v>3161</v>
      </c>
      <c r="AA1751" s="2"/>
      <c r="AB1751" s="3" t="s">
        <v>3161</v>
      </c>
      <c r="AC1751" s="3"/>
      <c r="AD1751" s="1" t="s">
        <v>2568</v>
      </c>
      <c r="BA1751" s="1">
        <f t="shared" si="66"/>
        <v>0</v>
      </c>
      <c r="BD1751" s="1" t="s">
        <v>4712</v>
      </c>
    </row>
    <row r="1752" spans="1:85" s="1" customFormat="1" x14ac:dyDescent="0.25">
      <c r="A1752" s="1" t="s">
        <v>5369</v>
      </c>
      <c r="B1752" s="2"/>
      <c r="C1752" s="2"/>
      <c r="D1752" s="2"/>
      <c r="E1752" s="1" t="s">
        <v>297</v>
      </c>
      <c r="F1752" s="1" t="s">
        <v>3162</v>
      </c>
      <c r="G1752" s="1" t="s">
        <v>3158</v>
      </c>
      <c r="H1752" s="1" t="s">
        <v>3260</v>
      </c>
      <c r="I1752" s="1" t="s">
        <v>707</v>
      </c>
      <c r="J1752" s="1" t="s">
        <v>345</v>
      </c>
      <c r="K1752" s="18"/>
      <c r="L1752" s="1" t="s">
        <v>346</v>
      </c>
      <c r="M1752" s="1" t="s">
        <v>488</v>
      </c>
      <c r="N1752" s="1" t="s">
        <v>296</v>
      </c>
      <c r="O1752" s="1" t="s">
        <v>486</v>
      </c>
      <c r="Y1752" s="1" t="s">
        <v>3196</v>
      </c>
      <c r="Z1752" s="1" t="s">
        <v>3189</v>
      </c>
      <c r="AA1752" s="2" t="s">
        <v>540</v>
      </c>
      <c r="AB1752" s="3" t="s">
        <v>3161</v>
      </c>
      <c r="AC1752" s="3"/>
      <c r="AE1752" s="1" t="s">
        <v>3158</v>
      </c>
      <c r="AF1752" s="1" t="s">
        <v>3158</v>
      </c>
      <c r="AG1752" s="1" t="s">
        <v>3158</v>
      </c>
      <c r="AH1752" s="1" t="s">
        <v>3158</v>
      </c>
      <c r="AI1752" s="1" t="s">
        <v>3158</v>
      </c>
      <c r="AJ1752" s="1" t="s">
        <v>3158</v>
      </c>
      <c r="AK1752" s="1" t="s">
        <v>3158</v>
      </c>
      <c r="AL1752" s="1" t="s">
        <v>3158</v>
      </c>
      <c r="AM1752" s="1" t="s">
        <v>3158</v>
      </c>
      <c r="AN1752" s="1" t="s">
        <v>3158</v>
      </c>
      <c r="AO1752" s="1" t="s">
        <v>3158</v>
      </c>
      <c r="AP1752" s="1" t="s">
        <v>3158</v>
      </c>
      <c r="AQ1752" s="1" t="s">
        <v>3158</v>
      </c>
      <c r="AS1752" s="1" t="s">
        <v>3158</v>
      </c>
      <c r="AT1752" s="1" t="s">
        <v>3158</v>
      </c>
      <c r="AU1752" s="1" t="s">
        <v>3158</v>
      </c>
      <c r="AV1752" s="1" t="s">
        <v>3158</v>
      </c>
      <c r="AW1752" s="1" t="s">
        <v>3158</v>
      </c>
      <c r="AX1752" s="1" t="s">
        <v>3158</v>
      </c>
      <c r="AY1752" s="1" t="s">
        <v>3158</v>
      </c>
      <c r="AZ1752" s="1" t="s">
        <v>3158</v>
      </c>
      <c r="BA1752" s="1">
        <f t="shared" si="66"/>
        <v>21</v>
      </c>
    </row>
    <row r="1753" spans="1:85" s="1" customFormat="1" x14ac:dyDescent="0.25">
      <c r="A1753" s="1" t="s">
        <v>5373</v>
      </c>
      <c r="B1753" s="2"/>
      <c r="C1753" s="2"/>
      <c r="D1753" s="2"/>
      <c r="F1753" s="1" t="s">
        <v>3162</v>
      </c>
      <c r="G1753" s="1" t="s">
        <v>3158</v>
      </c>
      <c r="H1753" s="1" t="s">
        <v>5024</v>
      </c>
      <c r="I1753" s="1" t="s">
        <v>5025</v>
      </c>
      <c r="J1753" s="1" t="s">
        <v>3652</v>
      </c>
      <c r="K1753" s="18"/>
      <c r="L1753" s="1" t="s">
        <v>3022</v>
      </c>
      <c r="M1753" s="1" t="s">
        <v>488</v>
      </c>
      <c r="N1753" s="1" t="s">
        <v>296</v>
      </c>
      <c r="O1753" s="1">
        <v>85208</v>
      </c>
      <c r="T1753" s="1">
        <v>1</v>
      </c>
      <c r="Y1753" s="1" t="s">
        <v>3196</v>
      </c>
      <c r="Z1753" s="1" t="s">
        <v>3189</v>
      </c>
      <c r="AA1753" s="2"/>
      <c r="AB1753" s="3" t="s">
        <v>3161</v>
      </c>
      <c r="AC1753" s="3"/>
      <c r="BA1753" s="1">
        <f t="shared" si="66"/>
        <v>0</v>
      </c>
      <c r="BD1753" s="1" t="s">
        <v>5053</v>
      </c>
      <c r="BE1753" s="1" t="s">
        <v>5053</v>
      </c>
      <c r="BF1753" s="1" t="s">
        <v>4712</v>
      </c>
      <c r="BQ1753" s="1" t="s">
        <v>4712</v>
      </c>
      <c r="CG1753" s="1" t="s">
        <v>4712</v>
      </c>
    </row>
    <row r="1754" spans="1:85" s="1" customFormat="1" x14ac:dyDescent="0.25">
      <c r="A1754" s="1" t="s">
        <v>5371</v>
      </c>
      <c r="B1754" s="2"/>
      <c r="C1754" s="2"/>
      <c r="D1754" s="2"/>
      <c r="G1754" s="1" t="s">
        <v>3158</v>
      </c>
      <c r="H1754" s="1" t="s">
        <v>2456</v>
      </c>
      <c r="I1754" s="1" t="s">
        <v>954</v>
      </c>
      <c r="J1754" s="1" t="s">
        <v>3037</v>
      </c>
      <c r="K1754" s="18" t="s">
        <v>3036</v>
      </c>
      <c r="L1754" s="1" t="s">
        <v>3038</v>
      </c>
      <c r="M1754" s="1" t="s">
        <v>3039</v>
      </c>
      <c r="N1754" s="1" t="s">
        <v>296</v>
      </c>
      <c r="O1754" s="1">
        <v>85139</v>
      </c>
      <c r="P1754" s="1" t="s">
        <v>4213</v>
      </c>
      <c r="Y1754" s="1" t="s">
        <v>3189</v>
      </c>
      <c r="AA1754" s="2"/>
      <c r="AB1754" s="3" t="s">
        <v>3161</v>
      </c>
      <c r="AC1754" s="3"/>
      <c r="AD1754" s="1" t="s">
        <v>2564</v>
      </c>
      <c r="BA1754" s="1">
        <f t="shared" si="66"/>
        <v>0</v>
      </c>
    </row>
    <row r="1755" spans="1:85" s="1" customFormat="1" x14ac:dyDescent="0.25">
      <c r="A1755" s="1" t="s">
        <v>5370</v>
      </c>
      <c r="B1755" s="2"/>
      <c r="C1755" s="2"/>
      <c r="D1755" s="2"/>
      <c r="E1755" s="1" t="s">
        <v>297</v>
      </c>
      <c r="F1755" s="1" t="s">
        <v>3162</v>
      </c>
      <c r="G1755" s="1" t="s">
        <v>3158</v>
      </c>
      <c r="H1755" s="1" t="s">
        <v>3486</v>
      </c>
      <c r="I1755" s="1" t="s">
        <v>4297</v>
      </c>
      <c r="J1755" s="1" t="s">
        <v>3437</v>
      </c>
      <c r="K1755" s="5" t="s">
        <v>3418</v>
      </c>
      <c r="L1755" s="1" t="s">
        <v>4699</v>
      </c>
      <c r="M1755" s="1" t="s">
        <v>488</v>
      </c>
      <c r="N1755" s="1" t="s">
        <v>296</v>
      </c>
      <c r="O1755" s="1">
        <v>85201</v>
      </c>
      <c r="P1755" s="1" t="s">
        <v>4712</v>
      </c>
      <c r="Y1755" s="1" t="s">
        <v>3175</v>
      </c>
      <c r="Z1755" s="1" t="s">
        <v>3485</v>
      </c>
      <c r="AA1755" s="2" t="s">
        <v>3491</v>
      </c>
      <c r="AB1755" s="3"/>
      <c r="AC1755" s="3"/>
      <c r="AD1755" s="1" t="s">
        <v>2392</v>
      </c>
      <c r="BA1755" s="1">
        <f t="shared" si="66"/>
        <v>0</v>
      </c>
    </row>
    <row r="1756" spans="1:85" s="1" customFormat="1" x14ac:dyDescent="0.25">
      <c r="A1756" s="1" t="s">
        <v>5374</v>
      </c>
      <c r="B1756" s="2"/>
      <c r="C1756" s="2"/>
      <c r="D1756" s="2"/>
      <c r="E1756" s="1" t="s">
        <v>297</v>
      </c>
      <c r="G1756" s="1" t="s">
        <v>481</v>
      </c>
      <c r="H1756" s="1" t="s">
        <v>3856</v>
      </c>
      <c r="I1756" s="1" t="s">
        <v>868</v>
      </c>
      <c r="J1756" s="1" t="s">
        <v>4184</v>
      </c>
      <c r="K1756" s="18"/>
      <c r="L1756" s="1" t="s">
        <v>4420</v>
      </c>
      <c r="M1756" s="1" t="s">
        <v>488</v>
      </c>
      <c r="N1756" s="1" t="s">
        <v>296</v>
      </c>
      <c r="O1756" s="1">
        <v>85208</v>
      </c>
      <c r="Y1756" s="1" t="s">
        <v>3175</v>
      </c>
      <c r="Z1756" s="1" t="s">
        <v>3189</v>
      </c>
      <c r="AA1756" s="2" t="s">
        <v>2764</v>
      </c>
      <c r="AB1756" s="3" t="s">
        <v>3161</v>
      </c>
      <c r="AC1756" s="3"/>
      <c r="AG1756" s="1" t="s">
        <v>3158</v>
      </c>
      <c r="AH1756" s="1" t="s">
        <v>3158</v>
      </c>
      <c r="AI1756" s="1" t="s">
        <v>3158</v>
      </c>
      <c r="AJ1756" s="1" t="s">
        <v>3158</v>
      </c>
      <c r="AK1756" s="1" t="s">
        <v>3158</v>
      </c>
      <c r="AL1756" s="1" t="s">
        <v>3158</v>
      </c>
      <c r="AP1756" s="1" t="s">
        <v>3158</v>
      </c>
      <c r="AQ1756" s="1" t="s">
        <v>3158</v>
      </c>
      <c r="AR1756" s="1" t="s">
        <v>3158</v>
      </c>
      <c r="AS1756" s="1" t="s">
        <v>3158</v>
      </c>
      <c r="BA1756" s="1">
        <f>COUNTA(AE1756:AZ1756)</f>
        <v>10</v>
      </c>
    </row>
    <row r="1757" spans="1:85" s="1" customFormat="1" x14ac:dyDescent="0.25">
      <c r="A1757" s="1" t="s">
        <v>5375</v>
      </c>
      <c r="B1757" s="2"/>
      <c r="C1757" s="2"/>
      <c r="D1757" s="2"/>
      <c r="E1757" s="1" t="s">
        <v>297</v>
      </c>
      <c r="F1757" s="1" t="s">
        <v>3162</v>
      </c>
      <c r="G1757" s="1" t="s">
        <v>481</v>
      </c>
      <c r="H1757" s="1" t="s">
        <v>2452</v>
      </c>
      <c r="I1757" s="1" t="s">
        <v>3031</v>
      </c>
      <c r="J1757" s="1" t="s">
        <v>2454</v>
      </c>
      <c r="K1757" s="18"/>
      <c r="L1757" s="1" t="s">
        <v>2135</v>
      </c>
      <c r="M1757" s="1" t="s">
        <v>488</v>
      </c>
      <c r="N1757" s="1" t="s">
        <v>296</v>
      </c>
      <c r="O1757" s="1">
        <v>85206</v>
      </c>
      <c r="R1757" s="1">
        <v>1</v>
      </c>
      <c r="S1757" s="1" t="s">
        <v>3357</v>
      </c>
      <c r="T1757" s="1">
        <v>1</v>
      </c>
      <c r="U1757" s="1">
        <v>1</v>
      </c>
      <c r="Y1757" s="1" t="s">
        <v>3160</v>
      </c>
      <c r="Z1757" s="1" t="s">
        <v>498</v>
      </c>
      <c r="AA1757" s="2" t="s">
        <v>1937</v>
      </c>
      <c r="AB1757" s="3" t="s">
        <v>3161</v>
      </c>
      <c r="AC1757" s="3"/>
      <c r="AF1757" s="1" t="s">
        <v>3158</v>
      </c>
      <c r="AK1757" s="1" t="s">
        <v>3158</v>
      </c>
      <c r="AL1757" s="1" t="s">
        <v>3158</v>
      </c>
      <c r="AN1757" s="1" t="s">
        <v>3158</v>
      </c>
      <c r="AO1757" s="1" t="s">
        <v>3158</v>
      </c>
      <c r="AQ1757" s="1" t="s">
        <v>3158</v>
      </c>
      <c r="AR1757" s="1" t="s">
        <v>3158</v>
      </c>
      <c r="AW1757" s="1" t="s">
        <v>3158</v>
      </c>
      <c r="AY1757" s="1" t="s">
        <v>3158</v>
      </c>
      <c r="BA1757" s="1">
        <f t="shared" si="66"/>
        <v>9</v>
      </c>
    </row>
    <row r="1758" spans="1:85" s="1" customFormat="1" x14ac:dyDescent="0.25">
      <c r="A1758" s="1" t="s">
        <v>5376</v>
      </c>
      <c r="B1758" s="2"/>
      <c r="C1758" s="2"/>
      <c r="D1758" s="2"/>
      <c r="F1758" s="1" t="s">
        <v>3161</v>
      </c>
      <c r="G1758" s="1" t="s">
        <v>3158</v>
      </c>
      <c r="H1758" s="1" t="s">
        <v>4326</v>
      </c>
      <c r="I1758" s="1" t="s">
        <v>4327</v>
      </c>
      <c r="J1758" s="1" t="s">
        <v>4328</v>
      </c>
      <c r="K1758" s="18" t="s">
        <v>4330</v>
      </c>
      <c r="L1758" s="1" t="s">
        <v>4329</v>
      </c>
      <c r="M1758" s="1" t="s">
        <v>488</v>
      </c>
      <c r="N1758" s="1" t="s">
        <v>296</v>
      </c>
      <c r="O1758" s="1">
        <v>85206</v>
      </c>
      <c r="P1758" s="1" t="s">
        <v>4213</v>
      </c>
      <c r="X1758" s="1" t="s">
        <v>4331</v>
      </c>
      <c r="AA1758" s="2"/>
      <c r="AB1758" s="3" t="s">
        <v>3161</v>
      </c>
      <c r="AC1758" s="3"/>
      <c r="AD1758" s="1" t="s">
        <v>2564</v>
      </c>
      <c r="BA1758" s="1">
        <f t="shared" si="66"/>
        <v>0</v>
      </c>
    </row>
    <row r="1759" spans="1:85" s="1" customFormat="1" ht="16.8" x14ac:dyDescent="0.3">
      <c r="A1759" s="1" t="s">
        <v>5378</v>
      </c>
      <c r="B1759" s="2"/>
      <c r="C1759" s="2"/>
      <c r="D1759" s="2"/>
      <c r="G1759" s="1" t="s">
        <v>481</v>
      </c>
      <c r="H1759" s="39" t="s">
        <v>606</v>
      </c>
      <c r="I1759" s="1" t="s">
        <v>2144</v>
      </c>
      <c r="K1759" s="18"/>
      <c r="AA1759" s="2"/>
      <c r="AB1759" s="3"/>
      <c r="AC1759" s="3"/>
      <c r="BA1759" s="1">
        <f t="shared" si="66"/>
        <v>0</v>
      </c>
    </row>
    <row r="1760" spans="1:85" s="1" customFormat="1" x14ac:dyDescent="0.25">
      <c r="A1760" s="1" t="s">
        <v>4634</v>
      </c>
      <c r="B1760" s="2"/>
      <c r="C1760" s="2"/>
      <c r="D1760" s="2"/>
      <c r="F1760" s="1" t="s">
        <v>3162</v>
      </c>
      <c r="G1760" s="1" t="s">
        <v>481</v>
      </c>
      <c r="H1760" s="1" t="s">
        <v>3267</v>
      </c>
      <c r="I1760" s="1" t="s">
        <v>2728</v>
      </c>
      <c r="K1760" s="18" t="s">
        <v>853</v>
      </c>
      <c r="L1760" s="1" t="s">
        <v>4463</v>
      </c>
      <c r="M1760" s="1" t="s">
        <v>3195</v>
      </c>
      <c r="N1760" s="1" t="s">
        <v>296</v>
      </c>
      <c r="O1760" s="1">
        <v>85283</v>
      </c>
      <c r="P1760" s="1" t="s">
        <v>4213</v>
      </c>
      <c r="T1760" s="1">
        <v>1</v>
      </c>
      <c r="AA1760" s="1" t="s">
        <v>3753</v>
      </c>
      <c r="AB1760" s="3" t="s">
        <v>3161</v>
      </c>
      <c r="AC1760" s="3"/>
      <c r="BA1760" s="1">
        <f>COUNTA(AE1760:AZ1760)</f>
        <v>0</v>
      </c>
    </row>
    <row r="1761" spans="1:65" s="1" customFormat="1" x14ac:dyDescent="0.25">
      <c r="A1761" s="1" t="s">
        <v>4634</v>
      </c>
      <c r="B1761" s="2"/>
      <c r="C1761" s="2"/>
      <c r="D1761" s="2"/>
      <c r="E1761" s="1" t="s">
        <v>4712</v>
      </c>
      <c r="G1761" s="1" t="s">
        <v>3158</v>
      </c>
      <c r="H1761" s="1" t="s">
        <v>2833</v>
      </c>
      <c r="I1761" s="1" t="s">
        <v>4297</v>
      </c>
      <c r="J1761" s="1" t="s">
        <v>2834</v>
      </c>
      <c r="K1761" s="18" t="s">
        <v>2835</v>
      </c>
      <c r="L1761" s="1" t="s">
        <v>4313</v>
      </c>
      <c r="M1761" s="1" t="s">
        <v>488</v>
      </c>
      <c r="N1761" s="1" t="s">
        <v>296</v>
      </c>
      <c r="O1761" s="1">
        <v>85201</v>
      </c>
      <c r="P1761" s="1" t="s">
        <v>4213</v>
      </c>
      <c r="W1761" s="1" t="s">
        <v>3189</v>
      </c>
      <c r="Y1761" s="2"/>
      <c r="Z1761" s="3" t="s">
        <v>3161</v>
      </c>
      <c r="BA1761" s="1">
        <f>COUNTA(AE1761:AZ1761)</f>
        <v>0</v>
      </c>
    </row>
    <row r="1762" spans="1:65" s="1" customFormat="1" x14ac:dyDescent="0.25">
      <c r="A1762" s="1" t="s">
        <v>5377</v>
      </c>
      <c r="B1762" s="2"/>
      <c r="C1762" s="2"/>
      <c r="D1762" s="2"/>
      <c r="G1762" s="1" t="s">
        <v>481</v>
      </c>
      <c r="H1762" s="1" t="s">
        <v>3111</v>
      </c>
      <c r="I1762" s="1" t="s">
        <v>2494</v>
      </c>
      <c r="J1762" s="1" t="s">
        <v>584</v>
      </c>
      <c r="K1762" s="18"/>
      <c r="L1762" s="1" t="s">
        <v>3112</v>
      </c>
      <c r="M1762" s="1" t="s">
        <v>488</v>
      </c>
      <c r="N1762" s="1" t="s">
        <v>296</v>
      </c>
      <c r="O1762" s="1">
        <v>85209</v>
      </c>
      <c r="Z1762" s="1" t="s">
        <v>3189</v>
      </c>
      <c r="AA1762" s="2" t="s">
        <v>2367</v>
      </c>
      <c r="AB1762" s="3" t="s">
        <v>3161</v>
      </c>
      <c r="AC1762" s="3"/>
      <c r="AG1762" s="1" t="s">
        <v>481</v>
      </c>
      <c r="AI1762" s="1" t="s">
        <v>481</v>
      </c>
      <c r="AJ1762" s="1" t="s">
        <v>481</v>
      </c>
      <c r="AM1762" s="1" t="s">
        <v>481</v>
      </c>
      <c r="AS1762" s="1" t="s">
        <v>481</v>
      </c>
      <c r="AU1762" s="1" t="s">
        <v>481</v>
      </c>
      <c r="BA1762" s="1">
        <f t="shared" si="66"/>
        <v>6</v>
      </c>
      <c r="BD1762" s="1" t="s">
        <v>4712</v>
      </c>
      <c r="BE1762" s="1" t="s">
        <v>4712</v>
      </c>
      <c r="BF1762" s="1" t="s">
        <v>4712</v>
      </c>
      <c r="BH1762" s="1" t="s">
        <v>4712</v>
      </c>
      <c r="BM1762" s="1" t="s">
        <v>4712</v>
      </c>
    </row>
    <row r="1763" spans="1:65" s="1" customFormat="1" x14ac:dyDescent="0.25">
      <c r="A1763" s="1" t="s">
        <v>4634</v>
      </c>
      <c r="B1763" s="2"/>
      <c r="C1763" s="2"/>
      <c r="D1763" s="2"/>
      <c r="H1763" s="1" t="s">
        <v>1953</v>
      </c>
      <c r="I1763" s="1" t="s">
        <v>722</v>
      </c>
      <c r="K1763" s="18"/>
      <c r="L1763" s="19"/>
      <c r="Y1763" s="2"/>
      <c r="Z1763" s="3"/>
      <c r="BA1763" s="1">
        <f t="shared" si="66"/>
        <v>0</v>
      </c>
    </row>
    <row r="1764" spans="1:65" s="1" customFormat="1" x14ac:dyDescent="0.25">
      <c r="A1764" s="1" t="s">
        <v>4228</v>
      </c>
      <c r="B1764" s="2"/>
      <c r="C1764" s="2"/>
      <c r="D1764" s="2"/>
      <c r="G1764" s="1" t="s">
        <v>481</v>
      </c>
      <c r="H1764" s="1" t="s">
        <v>1557</v>
      </c>
      <c r="I1764" s="1" t="s">
        <v>5045</v>
      </c>
      <c r="K1764" s="18"/>
      <c r="AA1764" s="2"/>
      <c r="AB1764" s="3"/>
      <c r="AC1764" s="3"/>
      <c r="BA1764" s="1">
        <f t="shared" si="66"/>
        <v>0</v>
      </c>
    </row>
    <row r="1765" spans="1:65" s="1" customFormat="1" x14ac:dyDescent="0.25">
      <c r="A1765" s="1" t="s">
        <v>3264</v>
      </c>
      <c r="B1765" s="2"/>
      <c r="C1765" s="2"/>
      <c r="D1765" s="2"/>
      <c r="F1765" s="1" t="s">
        <v>3162</v>
      </c>
      <c r="G1765" s="1" t="s">
        <v>481</v>
      </c>
      <c r="H1765" s="1" t="s">
        <v>1122</v>
      </c>
      <c r="I1765" s="1" t="s">
        <v>4364</v>
      </c>
      <c r="J1765" s="1" t="s">
        <v>3218</v>
      </c>
      <c r="K1765" s="18" t="s">
        <v>1124</v>
      </c>
      <c r="L1765" s="1" t="s">
        <v>1123</v>
      </c>
      <c r="M1765" s="1" t="s">
        <v>488</v>
      </c>
      <c r="N1765" s="1" t="s">
        <v>296</v>
      </c>
      <c r="O1765" s="1">
        <v>85201</v>
      </c>
      <c r="P1765" s="1" t="s">
        <v>4213</v>
      </c>
      <c r="AA1765" s="2"/>
      <c r="AB1765" s="3"/>
      <c r="AC1765" s="3"/>
      <c r="AD1765" s="1" t="s">
        <v>2388</v>
      </c>
      <c r="BA1765" s="1">
        <f t="shared" si="66"/>
        <v>0</v>
      </c>
    </row>
    <row r="1766" spans="1:65" s="1" customFormat="1" x14ac:dyDescent="0.25">
      <c r="A1766" s="1" t="s">
        <v>2817</v>
      </c>
      <c r="B1766" s="2"/>
      <c r="C1766" s="2"/>
      <c r="D1766" s="2"/>
      <c r="E1766" s="1" t="s">
        <v>297</v>
      </c>
      <c r="G1766" s="1" t="s">
        <v>3158</v>
      </c>
      <c r="H1766" s="1" t="s">
        <v>2764</v>
      </c>
      <c r="I1766" s="1" t="s">
        <v>4023</v>
      </c>
      <c r="J1766" s="1" t="s">
        <v>2765</v>
      </c>
      <c r="K1766" s="18"/>
      <c r="L1766" s="1" t="s">
        <v>1928</v>
      </c>
      <c r="M1766" s="1" t="s">
        <v>488</v>
      </c>
      <c r="N1766" s="1" t="s">
        <v>296</v>
      </c>
      <c r="Y1766" s="1" t="s">
        <v>3160</v>
      </c>
      <c r="Z1766" s="1" t="s">
        <v>3189</v>
      </c>
      <c r="AA1766" s="2" t="s">
        <v>3856</v>
      </c>
      <c r="AB1766" s="3" t="s">
        <v>3161</v>
      </c>
      <c r="AC1766" s="3"/>
      <c r="AG1766" s="1" t="s">
        <v>3158</v>
      </c>
      <c r="AH1766" s="1" t="s">
        <v>3158</v>
      </c>
      <c r="AI1766" s="1" t="s">
        <v>3158</v>
      </c>
      <c r="AJ1766" s="1" t="s">
        <v>3158</v>
      </c>
      <c r="AK1766" s="1" t="s">
        <v>3158</v>
      </c>
      <c r="AL1766" s="1" t="s">
        <v>3158</v>
      </c>
      <c r="AP1766" s="1" t="s">
        <v>3158</v>
      </c>
      <c r="AQ1766" s="1" t="s">
        <v>3158</v>
      </c>
      <c r="AR1766" s="1" t="s">
        <v>3158</v>
      </c>
      <c r="AS1766" s="1" t="s">
        <v>3158</v>
      </c>
      <c r="BA1766" s="1">
        <f t="shared" si="66"/>
        <v>10</v>
      </c>
    </row>
    <row r="1767" spans="1:65" s="1" customFormat="1" x14ac:dyDescent="0.25">
      <c r="A1767" s="1" t="s">
        <v>2814</v>
      </c>
      <c r="B1767" s="2"/>
      <c r="C1767" s="2"/>
      <c r="D1767" s="2"/>
      <c r="G1767" s="1" t="s">
        <v>3158</v>
      </c>
      <c r="H1767" s="1" t="s">
        <v>3747</v>
      </c>
      <c r="I1767" s="1" t="s">
        <v>2451</v>
      </c>
      <c r="J1767" s="1" t="s">
        <v>3748</v>
      </c>
      <c r="K1767" s="18" t="s">
        <v>5173</v>
      </c>
      <c r="L1767" s="1" t="s">
        <v>982</v>
      </c>
      <c r="M1767" s="1" t="s">
        <v>5031</v>
      </c>
      <c r="N1767" s="1" t="s">
        <v>296</v>
      </c>
      <c r="O1767" s="1">
        <v>85120</v>
      </c>
      <c r="P1767" s="1" t="s">
        <v>4213</v>
      </c>
      <c r="AA1767" s="2" t="s">
        <v>2815</v>
      </c>
      <c r="AB1767" s="3"/>
      <c r="AC1767" s="3"/>
      <c r="AD1767" s="1" t="s">
        <v>2388</v>
      </c>
      <c r="AG1767" s="1" t="s">
        <v>481</v>
      </c>
      <c r="AI1767" s="1" t="s">
        <v>481</v>
      </c>
      <c r="AJ1767" s="1" t="s">
        <v>481</v>
      </c>
      <c r="AM1767" s="1" t="s">
        <v>481</v>
      </c>
      <c r="BA1767" s="1">
        <f t="shared" si="66"/>
        <v>4</v>
      </c>
    </row>
    <row r="1768" spans="1:65" s="1" customFormat="1" x14ac:dyDescent="0.25">
      <c r="A1768" s="1" t="s">
        <v>4572</v>
      </c>
      <c r="B1768" s="2"/>
      <c r="C1768" s="2"/>
      <c r="D1768" s="2"/>
      <c r="E1768" s="1" t="s">
        <v>4712</v>
      </c>
      <c r="F1768" s="1" t="s">
        <v>3161</v>
      </c>
      <c r="G1768" s="1" t="s">
        <v>481</v>
      </c>
      <c r="H1768" s="1" t="s">
        <v>964</v>
      </c>
      <c r="I1768" s="1" t="s">
        <v>967</v>
      </c>
      <c r="J1768" s="1" t="s">
        <v>2599</v>
      </c>
      <c r="K1768" s="18" t="s">
        <v>2601</v>
      </c>
      <c r="L1768" s="1" t="s">
        <v>2600</v>
      </c>
      <c r="M1768" s="1" t="s">
        <v>488</v>
      </c>
      <c r="N1768" s="1" t="s">
        <v>296</v>
      </c>
      <c r="O1768" s="1">
        <v>85208</v>
      </c>
      <c r="P1768" s="1" t="s">
        <v>4213</v>
      </c>
      <c r="AA1768" s="2" t="s">
        <v>4573</v>
      </c>
      <c r="AB1768" s="3"/>
      <c r="AC1768" s="3"/>
      <c r="AD1768" s="1" t="s">
        <v>2388</v>
      </c>
      <c r="BA1768" s="1">
        <f t="shared" si="66"/>
        <v>0</v>
      </c>
    </row>
    <row r="1769" spans="1:65" s="1" customFormat="1" x14ac:dyDescent="0.25">
      <c r="A1769" s="1" t="s">
        <v>1702</v>
      </c>
      <c r="B1769" s="2"/>
      <c r="C1769" s="2"/>
      <c r="D1769" s="2"/>
      <c r="G1769" s="1" t="s">
        <v>481</v>
      </c>
      <c r="H1769" s="1" t="s">
        <v>187</v>
      </c>
      <c r="I1769" s="1" t="s">
        <v>2144</v>
      </c>
      <c r="J1769" s="1" t="s">
        <v>1183</v>
      </c>
      <c r="K1769" s="18"/>
      <c r="L1769" s="1" t="s">
        <v>2146</v>
      </c>
      <c r="M1769" s="1" t="s">
        <v>5031</v>
      </c>
      <c r="N1769" s="1" t="s">
        <v>296</v>
      </c>
      <c r="O1769" s="1">
        <v>85220</v>
      </c>
      <c r="P1769" s="8"/>
      <c r="Q1769" s="8"/>
      <c r="Y1769" s="1" t="s">
        <v>3160</v>
      </c>
      <c r="Z1769" s="1" t="s">
        <v>2143</v>
      </c>
      <c r="AA1769" s="2" t="s">
        <v>3068</v>
      </c>
      <c r="AB1769" s="3" t="s">
        <v>3161</v>
      </c>
      <c r="AC1769" s="3"/>
      <c r="AE1769" s="1" t="s">
        <v>481</v>
      </c>
      <c r="AL1769" s="1" t="s">
        <v>481</v>
      </c>
      <c r="AM1769" s="1" t="s">
        <v>481</v>
      </c>
      <c r="AP1769" s="1" t="s">
        <v>481</v>
      </c>
      <c r="AQ1769" s="1" t="s">
        <v>481</v>
      </c>
      <c r="AT1769" s="1" t="s">
        <v>481</v>
      </c>
      <c r="AU1769" s="1" t="s">
        <v>3158</v>
      </c>
      <c r="AX1769" s="1" t="s">
        <v>481</v>
      </c>
      <c r="BA1769" s="1">
        <f t="shared" si="66"/>
        <v>8</v>
      </c>
    </row>
    <row r="1770" spans="1:65" s="1" customFormat="1" x14ac:dyDescent="0.25">
      <c r="A1770" s="1" t="s">
        <v>4629</v>
      </c>
      <c r="B1770" s="2"/>
      <c r="C1770" s="2"/>
      <c r="D1770" s="2"/>
      <c r="G1770" s="1" t="s">
        <v>3158</v>
      </c>
      <c r="H1770" s="1" t="s">
        <v>2938</v>
      </c>
      <c r="I1770" s="1" t="s">
        <v>1499</v>
      </c>
      <c r="J1770" s="1" t="s">
        <v>568</v>
      </c>
      <c r="K1770" s="18" t="s">
        <v>4019</v>
      </c>
      <c r="L1770" s="1" t="s">
        <v>572</v>
      </c>
      <c r="M1770" s="1" t="s">
        <v>3192</v>
      </c>
      <c r="N1770" s="1" t="s">
        <v>296</v>
      </c>
      <c r="O1770" s="1">
        <v>85118</v>
      </c>
      <c r="P1770" s="1" t="s">
        <v>4213</v>
      </c>
      <c r="AA1770" s="2"/>
      <c r="AB1770" s="3"/>
      <c r="AC1770" s="3"/>
      <c r="AL1770" s="1" t="s">
        <v>3162</v>
      </c>
      <c r="BA1770" s="1">
        <f t="shared" si="66"/>
        <v>1</v>
      </c>
    </row>
    <row r="1771" spans="1:65" s="1" customFormat="1" x14ac:dyDescent="0.25">
      <c r="A1771" s="1" t="s">
        <v>1234</v>
      </c>
      <c r="B1771" s="2"/>
      <c r="C1771" s="2"/>
      <c r="D1771" s="2"/>
      <c r="E1771" s="1" t="s">
        <v>4712</v>
      </c>
      <c r="F1771" s="1" t="s">
        <v>3162</v>
      </c>
      <c r="G1771" s="1" t="s">
        <v>481</v>
      </c>
      <c r="H1771" s="1" t="s">
        <v>2673</v>
      </c>
      <c r="I1771" s="1" t="s">
        <v>2674</v>
      </c>
      <c r="J1771" s="1" t="s">
        <v>2675</v>
      </c>
      <c r="K1771" s="18"/>
      <c r="L1771" s="1" t="s">
        <v>3687</v>
      </c>
      <c r="M1771" s="1" t="s">
        <v>488</v>
      </c>
      <c r="N1771" s="1" t="s">
        <v>296</v>
      </c>
      <c r="P1771" s="1" t="s">
        <v>496</v>
      </c>
      <c r="Y1771" s="1" t="s">
        <v>3175</v>
      </c>
      <c r="Z1771" s="1" t="s">
        <v>3189</v>
      </c>
      <c r="AA1771" s="1" t="s">
        <v>1430</v>
      </c>
      <c r="AB1771" s="3" t="s">
        <v>3161</v>
      </c>
      <c r="AC1771" s="3"/>
      <c r="BA1771" s="1">
        <f t="shared" si="66"/>
        <v>0</v>
      </c>
      <c r="BD1771" s="1" t="s">
        <v>4712</v>
      </c>
      <c r="BE1771" s="1" t="s">
        <v>4712</v>
      </c>
    </row>
    <row r="1772" spans="1:65" s="1" customFormat="1" x14ac:dyDescent="0.25">
      <c r="A1772" s="1" t="s">
        <v>1701</v>
      </c>
      <c r="B1772" s="2"/>
      <c r="C1772" s="2"/>
      <c r="D1772" s="2"/>
      <c r="F1772" s="1" t="s">
        <v>3162</v>
      </c>
      <c r="G1772" s="1" t="s">
        <v>3158</v>
      </c>
      <c r="H1772" s="1" t="s">
        <v>325</v>
      </c>
      <c r="I1772" s="1" t="s">
        <v>326</v>
      </c>
      <c r="J1772" s="1" t="s">
        <v>2735</v>
      </c>
      <c r="K1772" s="18" t="s">
        <v>327</v>
      </c>
      <c r="Z1772" s="1" t="s">
        <v>324</v>
      </c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1">
        <f t="shared" si="66"/>
        <v>0</v>
      </c>
    </row>
    <row r="1773" spans="1:65" s="1" customFormat="1" x14ac:dyDescent="0.25">
      <c r="A1773" s="1" t="s">
        <v>5372</v>
      </c>
      <c r="B1773" s="2"/>
      <c r="C1773" s="2"/>
      <c r="D1773" s="2"/>
      <c r="F1773" s="1" t="s">
        <v>3162</v>
      </c>
      <c r="G1773" s="1" t="s">
        <v>3158</v>
      </c>
      <c r="H1773" s="1" t="s">
        <v>1753</v>
      </c>
      <c r="I1773" s="1" t="s">
        <v>1754</v>
      </c>
      <c r="K1773" s="18" t="s">
        <v>3487</v>
      </c>
      <c r="L1773" s="1" t="s">
        <v>3489</v>
      </c>
      <c r="M1773" s="1" t="s">
        <v>3488</v>
      </c>
      <c r="N1773" s="1" t="s">
        <v>2449</v>
      </c>
      <c r="O1773" s="1">
        <v>91345</v>
      </c>
      <c r="P1773" s="1" t="s">
        <v>4213</v>
      </c>
      <c r="AA1773" s="2"/>
      <c r="AB1773" s="3"/>
      <c r="AC1773" s="3"/>
      <c r="AD1773" s="1" t="s">
        <v>2388</v>
      </c>
      <c r="BA1773" s="1">
        <f t="shared" si="66"/>
        <v>0</v>
      </c>
    </row>
    <row r="1774" spans="1:65" s="1" customFormat="1" x14ac:dyDescent="0.25">
      <c r="A1774" s="14" t="s">
        <v>511</v>
      </c>
      <c r="B1774" s="2"/>
      <c r="C1774" s="2"/>
      <c r="D1774" s="2"/>
      <c r="G1774" s="1" t="s">
        <v>481</v>
      </c>
      <c r="H1774" s="1" t="s">
        <v>578</v>
      </c>
      <c r="I1774" s="1" t="s">
        <v>187</v>
      </c>
      <c r="J1774" s="1" t="s">
        <v>2725</v>
      </c>
      <c r="K1774" s="18" t="s">
        <v>4611</v>
      </c>
      <c r="L1774" s="1" t="s">
        <v>580</v>
      </c>
      <c r="M1774" s="1" t="s">
        <v>488</v>
      </c>
      <c r="N1774" s="1" t="s">
        <v>296</v>
      </c>
      <c r="O1774" s="1">
        <v>85208</v>
      </c>
      <c r="P1774" s="1" t="s">
        <v>4213</v>
      </c>
      <c r="X1774" s="1" t="s">
        <v>579</v>
      </c>
      <c r="AA1774" s="2" t="s">
        <v>2271</v>
      </c>
      <c r="AB1774" s="3"/>
      <c r="AC1774" s="3"/>
      <c r="BA1774" s="1">
        <f t="shared" si="66"/>
        <v>0</v>
      </c>
    </row>
    <row r="1775" spans="1:65" s="1" customFormat="1" ht="14.25" customHeight="1" x14ac:dyDescent="0.25">
      <c r="A1775" s="1" t="s">
        <v>5593</v>
      </c>
      <c r="B1775" s="2"/>
      <c r="C1775" s="2"/>
      <c r="D1775" s="2"/>
      <c r="G1775" s="1" t="s">
        <v>481</v>
      </c>
      <c r="H1775" s="1" t="s">
        <v>1263</v>
      </c>
      <c r="I1775" s="1" t="s">
        <v>2836</v>
      </c>
      <c r="K1775" s="18"/>
      <c r="L1775" s="1" t="s">
        <v>1264</v>
      </c>
      <c r="P1775" s="1" t="s">
        <v>4213</v>
      </c>
      <c r="Y1775" s="1" t="s">
        <v>3189</v>
      </c>
      <c r="AA1775" s="2"/>
      <c r="AB1775" s="3" t="s">
        <v>3161</v>
      </c>
      <c r="AC1775" s="3"/>
      <c r="AD1775" s="1" t="s">
        <v>2564</v>
      </c>
      <c r="BA1775" s="1">
        <f t="shared" si="66"/>
        <v>0</v>
      </c>
    </row>
    <row r="1776" spans="1:65" s="1" customFormat="1" x14ac:dyDescent="0.25">
      <c r="A1776" s="1" t="s">
        <v>3254</v>
      </c>
      <c r="B1776" s="2"/>
      <c r="C1776" s="2"/>
      <c r="D1776" s="2"/>
      <c r="G1776" s="1" t="s">
        <v>481</v>
      </c>
      <c r="H1776" s="1" t="s">
        <v>4962</v>
      </c>
      <c r="I1776" s="1" t="s">
        <v>4963</v>
      </c>
      <c r="J1776" s="1" t="s">
        <v>4964</v>
      </c>
      <c r="K1776" s="18" t="s">
        <v>5195</v>
      </c>
      <c r="L1776" s="1" t="s">
        <v>5194</v>
      </c>
      <c r="M1776" s="1" t="s">
        <v>488</v>
      </c>
      <c r="N1776" s="1" t="s">
        <v>296</v>
      </c>
      <c r="O1776" s="1">
        <v>85209</v>
      </c>
      <c r="AA1776" s="2" t="s">
        <v>5196</v>
      </c>
      <c r="AB1776" s="3"/>
      <c r="AC1776" s="3"/>
      <c r="BA1776" s="1">
        <f t="shared" si="66"/>
        <v>0</v>
      </c>
    </row>
    <row r="1777" spans="1:62" s="1" customFormat="1" x14ac:dyDescent="0.25">
      <c r="A1777" s="1" t="s">
        <v>3597</v>
      </c>
      <c r="B1777" s="2"/>
      <c r="C1777" s="2"/>
      <c r="D1777" s="2"/>
      <c r="F1777" s="1" t="s">
        <v>3162</v>
      </c>
      <c r="G1777" s="1" t="s">
        <v>481</v>
      </c>
      <c r="H1777" s="1" t="s">
        <v>2748</v>
      </c>
      <c r="I1777" s="1" t="s">
        <v>2752</v>
      </c>
      <c r="J1777" s="1" t="s">
        <v>2754</v>
      </c>
      <c r="K1777" s="18" t="s">
        <v>2753</v>
      </c>
      <c r="L1777" s="1" t="s">
        <v>2755</v>
      </c>
      <c r="M1777" s="1" t="s">
        <v>3195</v>
      </c>
      <c r="N1777" s="1" t="s">
        <v>296</v>
      </c>
      <c r="O1777" s="1">
        <v>85282</v>
      </c>
      <c r="P1777" s="1" t="s">
        <v>4712</v>
      </c>
      <c r="Y1777" s="1" t="s">
        <v>3160</v>
      </c>
      <c r="Z1777" s="1" t="s">
        <v>2747</v>
      </c>
      <c r="AA1777" s="2"/>
      <c r="AB1777" s="3" t="s">
        <v>3161</v>
      </c>
      <c r="AC1777" s="3"/>
      <c r="AD1777" s="1" t="s">
        <v>2392</v>
      </c>
      <c r="BA1777" s="1">
        <f t="shared" si="66"/>
        <v>0</v>
      </c>
    </row>
    <row r="1778" spans="1:62" s="1" customFormat="1" x14ac:dyDescent="0.25">
      <c r="A1778" s="1" t="s">
        <v>3699</v>
      </c>
      <c r="B1778" s="2"/>
      <c r="C1778" s="2"/>
      <c r="D1778" s="2"/>
      <c r="G1778" s="1" t="s">
        <v>481</v>
      </c>
      <c r="H1778" s="1" t="s">
        <v>3697</v>
      </c>
      <c r="I1778" s="1" t="s">
        <v>3698</v>
      </c>
      <c r="K1778" s="18"/>
      <c r="L1778" s="19"/>
      <c r="Y1778" s="2"/>
      <c r="Z1778" s="3"/>
      <c r="BA1778" s="1">
        <f t="shared" si="66"/>
        <v>0</v>
      </c>
    </row>
    <row r="1779" spans="1:62" s="1" customFormat="1" x14ac:dyDescent="0.25">
      <c r="A1779" s="1" t="s">
        <v>454</v>
      </c>
      <c r="B1779" s="2"/>
      <c r="C1779" s="2"/>
      <c r="D1779" s="2"/>
      <c r="F1779" s="1" t="s">
        <v>3162</v>
      </c>
      <c r="G1779" s="1" t="s">
        <v>481</v>
      </c>
      <c r="H1779" s="1" t="s">
        <v>1293</v>
      </c>
      <c r="I1779" s="1" t="s">
        <v>3816</v>
      </c>
      <c r="J1779" s="1" t="s">
        <v>1813</v>
      </c>
      <c r="K1779" s="18" t="s">
        <v>1814</v>
      </c>
      <c r="L1779" s="1" t="s">
        <v>2707</v>
      </c>
      <c r="M1779" s="1" t="s">
        <v>488</v>
      </c>
      <c r="N1779" s="1" t="s">
        <v>296</v>
      </c>
      <c r="O1779" s="1">
        <v>85204</v>
      </c>
      <c r="P1779" s="1" t="s">
        <v>4213</v>
      </c>
      <c r="R1779" s="1">
        <v>1</v>
      </c>
      <c r="S1779" s="1" t="s">
        <v>3357</v>
      </c>
      <c r="U1779" s="1">
        <v>1</v>
      </c>
      <c r="AA1779" s="2"/>
      <c r="AB1779" s="3"/>
      <c r="AC1779" s="3"/>
      <c r="BA1779" s="1">
        <f t="shared" si="66"/>
        <v>0</v>
      </c>
    </row>
    <row r="1780" spans="1:62" s="1" customFormat="1" x14ac:dyDescent="0.25">
      <c r="A1780" s="1" t="s">
        <v>455</v>
      </c>
      <c r="B1780" s="2"/>
      <c r="C1780" s="2"/>
      <c r="D1780" s="2"/>
      <c r="G1780" s="1" t="s">
        <v>481</v>
      </c>
      <c r="H1780" s="1" t="s">
        <v>2746</v>
      </c>
      <c r="I1780" s="1" t="s">
        <v>2686</v>
      </c>
      <c r="J1780" s="1" t="s">
        <v>2687</v>
      </c>
      <c r="K1780" s="18" t="s">
        <v>2689</v>
      </c>
      <c r="L1780" s="1" t="s">
        <v>2688</v>
      </c>
      <c r="M1780" s="1" t="s">
        <v>3182</v>
      </c>
      <c r="N1780" s="1" t="s">
        <v>296</v>
      </c>
      <c r="O1780" s="1">
        <v>85234</v>
      </c>
      <c r="P1780" s="1" t="s">
        <v>5080</v>
      </c>
      <c r="Y1780" s="1" t="s">
        <v>3196</v>
      </c>
      <c r="Z1780" s="1" t="s">
        <v>3161</v>
      </c>
      <c r="AA1780" s="2"/>
      <c r="AB1780" s="3"/>
      <c r="AC1780" s="3"/>
      <c r="AD1780" s="1" t="s">
        <v>2568</v>
      </c>
      <c r="BA1780" s="1">
        <f t="shared" si="66"/>
        <v>0</v>
      </c>
    </row>
    <row r="1781" spans="1:62" s="1" customFormat="1" x14ac:dyDescent="0.25">
      <c r="A1781" s="1" t="s">
        <v>5531</v>
      </c>
      <c r="B1781" s="2"/>
      <c r="C1781" s="2"/>
      <c r="D1781" s="2"/>
      <c r="G1781" s="1" t="s">
        <v>3158</v>
      </c>
      <c r="H1781" s="1" t="s">
        <v>2592</v>
      </c>
      <c r="I1781" s="1" t="s">
        <v>2595</v>
      </c>
      <c r="J1781" s="13" t="s">
        <v>5096</v>
      </c>
      <c r="K1781" s="18" t="s">
        <v>2596</v>
      </c>
      <c r="M1781" s="1" t="s">
        <v>4607</v>
      </c>
      <c r="N1781" s="1" t="s">
        <v>2477</v>
      </c>
      <c r="P1781" s="1" t="s">
        <v>4213</v>
      </c>
      <c r="AA1781" s="2"/>
      <c r="AB1781" s="3"/>
      <c r="AC1781" s="3"/>
      <c r="AD1781" s="1" t="s">
        <v>2388</v>
      </c>
      <c r="BA1781" s="1">
        <f t="shared" ref="BA1781:BA1813" si="70">COUNTA(AE1781:AZ1781)</f>
        <v>0</v>
      </c>
    </row>
    <row r="1782" spans="1:62" s="1" customFormat="1" x14ac:dyDescent="0.25">
      <c r="A1782" s="1" t="s">
        <v>4606</v>
      </c>
      <c r="B1782" s="2"/>
      <c r="C1782" s="2"/>
      <c r="D1782" s="2"/>
      <c r="G1782" s="1" t="s">
        <v>481</v>
      </c>
      <c r="H1782" s="1" t="s">
        <v>1952</v>
      </c>
      <c r="I1782" s="1" t="s">
        <v>2728</v>
      </c>
      <c r="J1782" s="13"/>
      <c r="K1782" s="18" t="s">
        <v>1953</v>
      </c>
      <c r="AA1782" s="2"/>
      <c r="AB1782" s="3"/>
      <c r="AC1782" s="3"/>
      <c r="BA1782" s="1">
        <f t="shared" si="70"/>
        <v>0</v>
      </c>
    </row>
    <row r="1783" spans="1:62" s="1" customFormat="1" x14ac:dyDescent="0.25">
      <c r="A1783" s="1" t="s">
        <v>3244</v>
      </c>
      <c r="B1783" s="2"/>
      <c r="C1783" s="2"/>
      <c r="D1783" s="2"/>
      <c r="G1783" s="1" t="s">
        <v>3158</v>
      </c>
      <c r="H1783" s="1" t="s">
        <v>1640</v>
      </c>
      <c r="I1783" s="1" t="s">
        <v>1641</v>
      </c>
      <c r="J1783" s="1" t="s">
        <v>1642</v>
      </c>
      <c r="K1783" s="18" t="s">
        <v>1788</v>
      </c>
      <c r="L1783" s="1" t="s">
        <v>3859</v>
      </c>
      <c r="M1783" s="1" t="s">
        <v>3860</v>
      </c>
      <c r="N1783" s="1" t="s">
        <v>296</v>
      </c>
      <c r="O1783" s="1">
        <v>85739</v>
      </c>
      <c r="AA1783" s="2" t="s">
        <v>3245</v>
      </c>
      <c r="AB1783" s="3"/>
      <c r="AC1783" s="3"/>
      <c r="BA1783" s="1">
        <f t="shared" si="70"/>
        <v>0</v>
      </c>
    </row>
    <row r="1784" spans="1:62" s="1" customFormat="1" x14ac:dyDescent="0.25">
      <c r="A1784" s="1" t="s">
        <v>4367</v>
      </c>
      <c r="B1784" s="2"/>
      <c r="C1784" s="2"/>
      <c r="D1784" s="2"/>
      <c r="G1784" s="1" t="s">
        <v>481</v>
      </c>
      <c r="H1784" s="1" t="s">
        <v>2426</v>
      </c>
      <c r="I1784" s="1" t="s">
        <v>2427</v>
      </c>
      <c r="J1784" s="1" t="s">
        <v>3733</v>
      </c>
      <c r="K1784" s="18"/>
      <c r="L1784" s="1" t="s">
        <v>3732</v>
      </c>
      <c r="M1784" s="1" t="s">
        <v>5031</v>
      </c>
      <c r="N1784" s="1" t="s">
        <v>296</v>
      </c>
      <c r="O1784" s="1">
        <v>85210</v>
      </c>
      <c r="Y1784" s="1" t="s">
        <v>3189</v>
      </c>
      <c r="AA1784" s="2" t="s">
        <v>3739</v>
      </c>
      <c r="AB1784" s="3"/>
      <c r="AC1784" s="3"/>
      <c r="BA1784" s="1">
        <f t="shared" si="70"/>
        <v>0</v>
      </c>
    </row>
    <row r="1785" spans="1:62" s="1" customFormat="1" x14ac:dyDescent="0.25">
      <c r="A1785" s="1" t="s">
        <v>5027</v>
      </c>
      <c r="B1785" s="2"/>
      <c r="C1785" s="2"/>
      <c r="D1785" s="2"/>
      <c r="G1785" s="1" t="s">
        <v>3158</v>
      </c>
      <c r="H1785" s="1" t="s">
        <v>1163</v>
      </c>
      <c r="I1785" s="1" t="s">
        <v>1164</v>
      </c>
      <c r="J1785" s="1" t="s">
        <v>1165</v>
      </c>
      <c r="K1785" s="18"/>
      <c r="L1785" s="1" t="s">
        <v>1166</v>
      </c>
      <c r="M1785" s="1" t="s">
        <v>488</v>
      </c>
      <c r="N1785" s="1" t="s">
        <v>296</v>
      </c>
      <c r="O1785" s="1">
        <v>85215</v>
      </c>
      <c r="Y1785" s="2"/>
      <c r="Z1785" s="3"/>
      <c r="BA1785" s="1">
        <f t="shared" si="70"/>
        <v>0</v>
      </c>
    </row>
    <row r="1786" spans="1:62" s="1" customFormat="1" x14ac:dyDescent="0.25">
      <c r="A1786" s="1" t="s">
        <v>1017</v>
      </c>
      <c r="B1786" s="2"/>
      <c r="C1786" s="2"/>
      <c r="D1786" s="2"/>
      <c r="F1786" s="1" t="s">
        <v>3162</v>
      </c>
      <c r="G1786" s="1" t="s">
        <v>481</v>
      </c>
      <c r="H1786" s="1" t="s">
        <v>2442</v>
      </c>
      <c r="I1786" s="1" t="s">
        <v>2443</v>
      </c>
      <c r="J1786" s="1" t="s">
        <v>486</v>
      </c>
      <c r="K1786" s="18" t="s">
        <v>5119</v>
      </c>
      <c r="L1786" s="1" t="s">
        <v>2444</v>
      </c>
      <c r="M1786" s="1" t="s">
        <v>488</v>
      </c>
      <c r="N1786" s="1" t="s">
        <v>296</v>
      </c>
      <c r="O1786" s="1">
        <v>85205</v>
      </c>
      <c r="P1786" s="1" t="s">
        <v>4213</v>
      </c>
      <c r="R1786" s="1">
        <v>1</v>
      </c>
      <c r="S1786" s="1" t="s">
        <v>3357</v>
      </c>
      <c r="U1786" s="1">
        <v>1</v>
      </c>
      <c r="Y1786" s="1" t="s">
        <v>3196</v>
      </c>
      <c r="Z1786" s="1" t="s">
        <v>3161</v>
      </c>
      <c r="AA1786" s="2" t="s">
        <v>5032</v>
      </c>
      <c r="AB1786" s="3" t="s">
        <v>3161</v>
      </c>
      <c r="AC1786" s="3"/>
      <c r="AD1786" s="1" t="s">
        <v>2564</v>
      </c>
      <c r="BA1786" s="1">
        <f t="shared" si="70"/>
        <v>0</v>
      </c>
      <c r="BD1786" s="1" t="s">
        <v>4712</v>
      </c>
      <c r="BE1786" s="1" t="s">
        <v>4712</v>
      </c>
      <c r="BF1786" s="1" t="s">
        <v>4712</v>
      </c>
      <c r="BH1786" s="1" t="s">
        <v>4712</v>
      </c>
      <c r="BI1786" s="1" t="s">
        <v>4712</v>
      </c>
      <c r="BJ1786" s="1" t="s">
        <v>4712</v>
      </c>
    </row>
    <row r="1787" spans="1:62" s="1" customFormat="1" x14ac:dyDescent="0.25">
      <c r="A1787" s="1" t="s">
        <v>3403</v>
      </c>
      <c r="B1787" s="2"/>
      <c r="C1787" s="2"/>
      <c r="D1787" s="2"/>
      <c r="F1787" s="1" t="s">
        <v>3162</v>
      </c>
      <c r="G1787" s="1" t="s">
        <v>481</v>
      </c>
      <c r="H1787" s="1" t="s">
        <v>5043</v>
      </c>
      <c r="I1787" s="1" t="s">
        <v>5044</v>
      </c>
      <c r="J1787" s="1" t="s">
        <v>910</v>
      </c>
      <c r="K1787" s="18" t="s">
        <v>5046</v>
      </c>
      <c r="L1787" s="1" t="s">
        <v>2552</v>
      </c>
      <c r="M1787" s="1" t="s">
        <v>488</v>
      </c>
      <c r="N1787" s="1" t="s">
        <v>296</v>
      </c>
      <c r="O1787" s="1">
        <v>85205</v>
      </c>
      <c r="P1787" s="1" t="s">
        <v>4213</v>
      </c>
      <c r="Y1787" s="1" t="s">
        <v>3160</v>
      </c>
      <c r="Z1787" s="1" t="s">
        <v>3161</v>
      </c>
      <c r="AA1787" s="2" t="s">
        <v>3793</v>
      </c>
      <c r="AB1787" s="3" t="s">
        <v>3161</v>
      </c>
      <c r="AC1787" s="3"/>
      <c r="AD1787" s="1" t="s">
        <v>2388</v>
      </c>
      <c r="BA1787" s="1">
        <f t="shared" si="70"/>
        <v>0</v>
      </c>
    </row>
    <row r="1788" spans="1:62" s="1" customFormat="1" x14ac:dyDescent="0.25">
      <c r="A1788" s="1" t="s">
        <v>1314</v>
      </c>
      <c r="B1788" s="2"/>
      <c r="C1788" s="2"/>
      <c r="D1788" s="2"/>
      <c r="F1788" s="1" t="s">
        <v>3161</v>
      </c>
      <c r="G1788" s="1" t="s">
        <v>481</v>
      </c>
      <c r="H1788" s="1" t="s">
        <v>914</v>
      </c>
      <c r="I1788" s="1" t="s">
        <v>1690</v>
      </c>
      <c r="J1788" s="1" t="s">
        <v>2400</v>
      </c>
      <c r="K1788" s="18"/>
      <c r="L1788" s="1" t="s">
        <v>1807</v>
      </c>
      <c r="M1788" s="1" t="s">
        <v>488</v>
      </c>
      <c r="N1788" s="1" t="s">
        <v>296</v>
      </c>
      <c r="O1788" s="1">
        <v>85209</v>
      </c>
      <c r="W1788" s="1" t="s">
        <v>1621</v>
      </c>
      <c r="AA1788" s="2" t="s">
        <v>915</v>
      </c>
      <c r="AB1788" s="3"/>
      <c r="AC1788" s="3"/>
      <c r="BA1788" s="1">
        <f t="shared" si="70"/>
        <v>0</v>
      </c>
    </row>
    <row r="1789" spans="1:62" s="1" customFormat="1" x14ac:dyDescent="0.25">
      <c r="A1789" s="1" t="s">
        <v>453</v>
      </c>
      <c r="B1789" s="2"/>
      <c r="C1789" s="2"/>
      <c r="D1789" s="2"/>
      <c r="G1789" s="1" t="s">
        <v>481</v>
      </c>
      <c r="H1789" s="1" t="s">
        <v>2673</v>
      </c>
      <c r="I1789" s="1" t="s">
        <v>4427</v>
      </c>
      <c r="K1789" s="18"/>
      <c r="Y1789" s="2"/>
      <c r="Z1789" s="3"/>
      <c r="BA1789" s="1">
        <f t="shared" si="70"/>
        <v>0</v>
      </c>
    </row>
    <row r="1790" spans="1:62" s="1" customFormat="1" x14ac:dyDescent="0.25">
      <c r="A1790" s="1" t="s">
        <v>3666</v>
      </c>
      <c r="B1790" s="2"/>
      <c r="C1790" s="2"/>
      <c r="D1790" s="2"/>
      <c r="G1790" s="1" t="s">
        <v>481</v>
      </c>
      <c r="H1790" s="1" t="s">
        <v>1526</v>
      </c>
      <c r="I1790" s="1" t="s">
        <v>1527</v>
      </c>
      <c r="J1790" s="1" t="s">
        <v>1202</v>
      </c>
      <c r="K1790" s="18" t="s">
        <v>1528</v>
      </c>
      <c r="L1790" s="1" t="s">
        <v>1530</v>
      </c>
      <c r="M1790" s="1" t="s">
        <v>488</v>
      </c>
      <c r="N1790" s="1" t="s">
        <v>296</v>
      </c>
      <c r="O1790" s="1">
        <v>85205</v>
      </c>
      <c r="Y1790" s="1" t="s">
        <v>3196</v>
      </c>
      <c r="Z1790" s="1" t="s">
        <v>3161</v>
      </c>
      <c r="AA1790" s="1" t="s">
        <v>3501</v>
      </c>
      <c r="AB1790" s="3" t="s">
        <v>3161</v>
      </c>
      <c r="AC1790" s="3"/>
      <c r="AD1790" s="1" t="s">
        <v>2564</v>
      </c>
      <c r="BA1790" s="1">
        <f t="shared" si="70"/>
        <v>0</v>
      </c>
    </row>
    <row r="1791" spans="1:62" s="1" customFormat="1" x14ac:dyDescent="0.25">
      <c r="A1791" s="1" t="s">
        <v>452</v>
      </c>
      <c r="B1791" s="2"/>
      <c r="C1791" s="2"/>
      <c r="D1791" s="2"/>
      <c r="G1791" s="1" t="s">
        <v>481</v>
      </c>
      <c r="H1791" s="1" t="s">
        <v>4164</v>
      </c>
      <c r="I1791" s="1" t="s">
        <v>3624</v>
      </c>
      <c r="J1791" s="1" t="s">
        <v>3625</v>
      </c>
      <c r="K1791" s="18" t="s">
        <v>3683</v>
      </c>
      <c r="L1791" s="1" t="s">
        <v>983</v>
      </c>
      <c r="M1791" s="1" t="s">
        <v>3182</v>
      </c>
      <c r="N1791" s="1" t="s">
        <v>4426</v>
      </c>
      <c r="O1791" s="1">
        <v>85233</v>
      </c>
      <c r="AA1791" s="2" t="s">
        <v>4489</v>
      </c>
      <c r="AB1791" s="3"/>
      <c r="AC1791" s="3"/>
      <c r="AD1791" s="1" t="s">
        <v>2564</v>
      </c>
      <c r="BA1791" s="1">
        <f t="shared" si="70"/>
        <v>0</v>
      </c>
    </row>
    <row r="1792" spans="1:62" s="1" customFormat="1" x14ac:dyDescent="0.25">
      <c r="A1792" s="1" t="s">
        <v>2715</v>
      </c>
      <c r="B1792" s="2"/>
      <c r="C1792" s="2"/>
      <c r="D1792" s="2"/>
      <c r="G1792" s="1" t="s">
        <v>3158</v>
      </c>
      <c r="H1792" s="1" t="s">
        <v>4934</v>
      </c>
      <c r="I1792" s="1" t="s">
        <v>2124</v>
      </c>
      <c r="J1792" s="1" t="s">
        <v>5094</v>
      </c>
      <c r="K1792" s="18" t="s">
        <v>4935</v>
      </c>
      <c r="L1792" s="1" t="s">
        <v>5095</v>
      </c>
      <c r="M1792" s="1" t="s">
        <v>488</v>
      </c>
      <c r="N1792" s="1" t="s">
        <v>296</v>
      </c>
      <c r="O1792" s="1">
        <v>85206</v>
      </c>
      <c r="Y1792" s="1" t="s">
        <v>3189</v>
      </c>
      <c r="AA1792" s="2"/>
      <c r="AB1792" s="3"/>
      <c r="AC1792" s="3"/>
      <c r="BA1792" s="1">
        <f t="shared" si="70"/>
        <v>0</v>
      </c>
    </row>
    <row r="1793" spans="1:60" s="1" customFormat="1" x14ac:dyDescent="0.25">
      <c r="A1793" s="1" t="s">
        <v>1704</v>
      </c>
      <c r="B1793" s="2"/>
      <c r="C1793" s="2"/>
      <c r="D1793" s="2"/>
      <c r="G1793" s="1" t="s">
        <v>481</v>
      </c>
      <c r="H1793" s="1" t="s">
        <v>1705</v>
      </c>
      <c r="I1793" s="1" t="s">
        <v>4642</v>
      </c>
      <c r="J1793" s="1" t="s">
        <v>3702</v>
      </c>
      <c r="K1793" s="18"/>
      <c r="N1793" s="1" t="s">
        <v>296</v>
      </c>
      <c r="AA1793" s="2" t="s">
        <v>3701</v>
      </c>
      <c r="AB1793" s="3"/>
      <c r="AC1793" s="3"/>
      <c r="BA1793" s="1">
        <f t="shared" si="70"/>
        <v>0</v>
      </c>
    </row>
    <row r="1794" spans="1:60" s="1" customFormat="1" x14ac:dyDescent="0.25">
      <c r="A1794" s="1" t="s">
        <v>4567</v>
      </c>
      <c r="B1794" s="2"/>
      <c r="C1794" s="2"/>
      <c r="D1794" s="2"/>
      <c r="G1794" s="1" t="s">
        <v>3158</v>
      </c>
      <c r="H1794" s="1" t="s">
        <v>1585</v>
      </c>
      <c r="I1794" s="1" t="s">
        <v>1586</v>
      </c>
      <c r="K1794" s="18" t="s">
        <v>2378</v>
      </c>
      <c r="AA1794" s="2"/>
      <c r="AB1794" s="3"/>
      <c r="AC1794" s="3"/>
      <c r="AD1794" s="1" t="s">
        <v>2564</v>
      </c>
      <c r="BA1794" s="1">
        <f t="shared" si="70"/>
        <v>0</v>
      </c>
    </row>
    <row r="1795" spans="1:60" s="1" customFormat="1" x14ac:dyDescent="0.25">
      <c r="A1795" s="1" t="s">
        <v>3904</v>
      </c>
      <c r="B1795" s="2"/>
      <c r="C1795" s="2"/>
      <c r="D1795" s="2"/>
      <c r="F1795" s="1" t="s">
        <v>3162</v>
      </c>
      <c r="G1795" s="1" t="s">
        <v>481</v>
      </c>
      <c r="H1795" s="1" t="s">
        <v>325</v>
      </c>
      <c r="I1795" s="1" t="s">
        <v>4344</v>
      </c>
      <c r="J1795" s="1" t="s">
        <v>1179</v>
      </c>
      <c r="K1795" s="18" t="s">
        <v>327</v>
      </c>
      <c r="L1795" s="1" t="s">
        <v>329</v>
      </c>
      <c r="M1795" s="1" t="s">
        <v>5031</v>
      </c>
      <c r="N1795" s="1" t="s">
        <v>296</v>
      </c>
      <c r="O1795" s="1">
        <v>85278</v>
      </c>
      <c r="R1795" s="1">
        <v>1</v>
      </c>
      <c r="S1795" s="1" t="s">
        <v>3357</v>
      </c>
      <c r="V1795" s="1" t="s">
        <v>297</v>
      </c>
      <c r="Y1795" s="1" t="s">
        <v>3160</v>
      </c>
      <c r="Z1795" s="1" t="s">
        <v>3161</v>
      </c>
      <c r="AA1795" s="2"/>
      <c r="AB1795" s="3" t="s">
        <v>3161</v>
      </c>
      <c r="AC1795" s="3"/>
      <c r="AD1795" s="1" t="s">
        <v>1771</v>
      </c>
      <c r="BA1795" s="1">
        <f t="shared" si="70"/>
        <v>0</v>
      </c>
    </row>
    <row r="1796" spans="1:60" s="1" customFormat="1" x14ac:dyDescent="0.25">
      <c r="A1796" s="1" t="s">
        <v>5098</v>
      </c>
      <c r="B1796" s="2"/>
      <c r="C1796" s="2"/>
      <c r="D1796" s="2"/>
      <c r="F1796" s="1" t="s">
        <v>3162</v>
      </c>
      <c r="G1796" s="1" t="s">
        <v>481</v>
      </c>
      <c r="H1796" s="1" t="s">
        <v>1977</v>
      </c>
      <c r="I1796" s="1" t="s">
        <v>1978</v>
      </c>
      <c r="J1796" s="1" t="s">
        <v>1979</v>
      </c>
      <c r="K1796" s="18" t="s">
        <v>2379</v>
      </c>
      <c r="L1796" s="1" t="s">
        <v>1980</v>
      </c>
      <c r="M1796" s="1" t="s">
        <v>5031</v>
      </c>
      <c r="N1796" s="1" t="s">
        <v>4426</v>
      </c>
      <c r="O1796" s="1">
        <v>85219</v>
      </c>
      <c r="Y1796" s="1" t="s">
        <v>3175</v>
      </c>
      <c r="Z1796" s="1" t="s">
        <v>3161</v>
      </c>
      <c r="AA1796" s="2"/>
      <c r="AB1796" s="3" t="s">
        <v>3161</v>
      </c>
      <c r="AC1796" s="3"/>
      <c r="AD1796" s="1" t="s">
        <v>2564</v>
      </c>
      <c r="BA1796" s="1">
        <f t="shared" si="70"/>
        <v>0</v>
      </c>
    </row>
    <row r="1797" spans="1:60" s="1" customFormat="1" x14ac:dyDescent="0.25">
      <c r="A1797" s="1" t="s">
        <v>3905</v>
      </c>
      <c r="B1797" s="2"/>
      <c r="C1797" s="2"/>
      <c r="D1797" s="2"/>
      <c r="E1797" s="1" t="s">
        <v>297</v>
      </c>
      <c r="F1797" s="1" t="s">
        <v>3162</v>
      </c>
      <c r="G1797" s="1" t="s">
        <v>481</v>
      </c>
      <c r="H1797" s="1" t="s">
        <v>334</v>
      </c>
      <c r="I1797" s="1" t="s">
        <v>3081</v>
      </c>
      <c r="J1797" s="1" t="s">
        <v>336</v>
      </c>
      <c r="K1797" s="18" t="s">
        <v>335</v>
      </c>
      <c r="L1797" s="1" t="s">
        <v>337</v>
      </c>
      <c r="M1797" s="1" t="s">
        <v>488</v>
      </c>
      <c r="N1797" s="1" t="s">
        <v>296</v>
      </c>
      <c r="O1797" s="1">
        <v>85209</v>
      </c>
      <c r="Z1797" s="3" t="s">
        <v>3161</v>
      </c>
      <c r="AA1797" s="2" t="s">
        <v>538</v>
      </c>
      <c r="BA1797" s="1">
        <f t="shared" si="70"/>
        <v>0</v>
      </c>
    </row>
    <row r="1798" spans="1:60" s="1" customFormat="1" x14ac:dyDescent="0.25">
      <c r="A1798" s="1" t="s">
        <v>3908</v>
      </c>
      <c r="B1798" s="2"/>
      <c r="C1798" s="2"/>
      <c r="D1798" s="2"/>
      <c r="G1798" s="1" t="s">
        <v>481</v>
      </c>
      <c r="H1798" s="1" t="s">
        <v>2727</v>
      </c>
      <c r="I1798" s="1" t="s">
        <v>2728</v>
      </c>
      <c r="J1798" s="1" t="s">
        <v>2729</v>
      </c>
      <c r="K1798" s="18"/>
      <c r="O1798" s="4"/>
      <c r="R1798" s="4"/>
      <c r="S1798" s="4"/>
      <c r="T1798" s="4"/>
      <c r="U1798" s="4"/>
      <c r="V1798" s="4"/>
      <c r="W1798" s="4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1">
        <f t="shared" si="70"/>
        <v>0</v>
      </c>
      <c r="BB1798" s="3"/>
    </row>
    <row r="1799" spans="1:60" s="1" customFormat="1" x14ac:dyDescent="0.25">
      <c r="A1799" s="1" t="s">
        <v>640</v>
      </c>
      <c r="B1799" s="2"/>
      <c r="C1799" s="2"/>
      <c r="D1799" s="2"/>
      <c r="E1799" s="1" t="s">
        <v>297</v>
      </c>
      <c r="G1799" s="1" t="s">
        <v>481</v>
      </c>
      <c r="H1799" s="1" t="s">
        <v>2833</v>
      </c>
      <c r="I1799" s="1" t="s">
        <v>2836</v>
      </c>
      <c r="J1799" s="1" t="s">
        <v>2834</v>
      </c>
      <c r="K1799" s="18" t="s">
        <v>2837</v>
      </c>
      <c r="N1799" s="1" t="s">
        <v>296</v>
      </c>
      <c r="R1799" s="4"/>
      <c r="Y1799" s="1" t="s">
        <v>3189</v>
      </c>
      <c r="AA1799" s="2"/>
      <c r="AB1799" s="3" t="s">
        <v>3161</v>
      </c>
      <c r="AC1799" s="3"/>
      <c r="BA1799" s="1">
        <f t="shared" si="70"/>
        <v>0</v>
      </c>
    </row>
    <row r="1800" spans="1:60" s="1" customFormat="1" x14ac:dyDescent="0.25">
      <c r="A1800" s="1" t="s">
        <v>2136</v>
      </c>
      <c r="B1800" s="2"/>
      <c r="C1800" s="2"/>
      <c r="D1800" s="2"/>
      <c r="F1800" s="1" t="s">
        <v>3162</v>
      </c>
      <c r="G1800" s="1" t="s">
        <v>481</v>
      </c>
      <c r="H1800" s="1" t="s">
        <v>3843</v>
      </c>
      <c r="I1800" s="1" t="s">
        <v>706</v>
      </c>
      <c r="J1800" s="1" t="s">
        <v>4183</v>
      </c>
      <c r="K1800" s="18" t="s">
        <v>3845</v>
      </c>
      <c r="L1800" s="1" t="s">
        <v>3848</v>
      </c>
      <c r="M1800" s="1" t="s">
        <v>488</v>
      </c>
      <c r="N1800" s="1" t="s">
        <v>296</v>
      </c>
      <c r="O1800" s="1">
        <v>85206</v>
      </c>
      <c r="Q1800" s="14">
        <v>12128</v>
      </c>
      <c r="Y1800" s="1" t="s">
        <v>3196</v>
      </c>
      <c r="Z1800" s="1" t="s">
        <v>3161</v>
      </c>
      <c r="AA1800" s="2"/>
      <c r="AB1800" s="3"/>
      <c r="AC1800" s="3"/>
      <c r="AD1800" s="1" t="s">
        <v>2388</v>
      </c>
      <c r="BA1800" s="1">
        <f t="shared" si="70"/>
        <v>0</v>
      </c>
      <c r="BD1800" s="1" t="s">
        <v>4712</v>
      </c>
      <c r="BE1800" s="1" t="s">
        <v>4712</v>
      </c>
      <c r="BF1800" s="1" t="s">
        <v>4712</v>
      </c>
      <c r="BH1800" s="1" t="s">
        <v>4712</v>
      </c>
    </row>
    <row r="1801" spans="1:60" s="1" customFormat="1" x14ac:dyDescent="0.25">
      <c r="A1801" s="1" t="s">
        <v>3907</v>
      </c>
      <c r="B1801" s="2"/>
      <c r="C1801" s="2"/>
      <c r="D1801" s="2"/>
      <c r="G1801" s="1" t="s">
        <v>481</v>
      </c>
      <c r="H1801" s="1" t="s">
        <v>1550</v>
      </c>
      <c r="I1801" s="1" t="s">
        <v>951</v>
      </c>
      <c r="J1801" s="1" t="s">
        <v>1180</v>
      </c>
      <c r="K1801" s="18" t="s">
        <v>1551</v>
      </c>
      <c r="L1801" s="1" t="s">
        <v>1553</v>
      </c>
      <c r="M1801" s="1" t="s">
        <v>488</v>
      </c>
      <c r="N1801" s="1" t="s">
        <v>296</v>
      </c>
      <c r="O1801" s="1">
        <v>85206</v>
      </c>
      <c r="Y1801" s="1" t="s">
        <v>3196</v>
      </c>
      <c r="Z1801" s="1" t="s">
        <v>3161</v>
      </c>
      <c r="AA1801" s="2" t="s">
        <v>1541</v>
      </c>
      <c r="AB1801" s="3" t="s">
        <v>3161</v>
      </c>
      <c r="AC1801" s="3"/>
      <c r="AD1801" s="1" t="s">
        <v>1764</v>
      </c>
      <c r="BA1801" s="1">
        <f t="shared" si="70"/>
        <v>0</v>
      </c>
      <c r="BD1801" s="1" t="s">
        <v>4712</v>
      </c>
      <c r="BE1801" s="1" t="s">
        <v>4712</v>
      </c>
      <c r="BF1801" s="1" t="s">
        <v>4712</v>
      </c>
    </row>
    <row r="1802" spans="1:60" s="1" customFormat="1" x14ac:dyDescent="0.25">
      <c r="A1802" s="1" t="s">
        <v>4566</v>
      </c>
      <c r="B1802" s="2"/>
      <c r="C1802" s="2"/>
      <c r="D1802" s="2"/>
      <c r="F1802" s="1" t="s">
        <v>3162</v>
      </c>
      <c r="G1802" s="1" t="s">
        <v>3158</v>
      </c>
      <c r="H1802" s="1" t="s">
        <v>742</v>
      </c>
      <c r="I1802" s="1" t="s">
        <v>4531</v>
      </c>
      <c r="J1802" s="1" t="s">
        <v>743</v>
      </c>
      <c r="K1802" s="18"/>
      <c r="L1802" s="1" t="s">
        <v>744</v>
      </c>
      <c r="M1802" s="1" t="s">
        <v>488</v>
      </c>
      <c r="N1802" s="1" t="s">
        <v>296</v>
      </c>
      <c r="O1802" s="1">
        <v>85206</v>
      </c>
      <c r="Y1802" s="1" t="s">
        <v>3189</v>
      </c>
      <c r="AA1802" s="2"/>
      <c r="AB1802" s="3"/>
      <c r="AC1802" s="3"/>
      <c r="BA1802" s="1">
        <f t="shared" si="70"/>
        <v>0</v>
      </c>
    </row>
    <row r="1803" spans="1:60" s="1" customFormat="1" x14ac:dyDescent="0.25">
      <c r="A1803" s="1" t="s">
        <v>3427</v>
      </c>
      <c r="B1803" s="2"/>
      <c r="C1803" s="2"/>
      <c r="D1803" s="2"/>
      <c r="F1803" s="1" t="s">
        <v>3162</v>
      </c>
      <c r="G1803" s="1" t="s">
        <v>3158</v>
      </c>
      <c r="H1803" s="1" t="s">
        <v>3975</v>
      </c>
      <c r="I1803" s="1" t="s">
        <v>5075</v>
      </c>
      <c r="J1803" s="1" t="s">
        <v>1137</v>
      </c>
      <c r="K1803" s="18" t="s">
        <v>1139</v>
      </c>
      <c r="L1803" s="1" t="s">
        <v>1138</v>
      </c>
      <c r="M1803" s="1" t="s">
        <v>488</v>
      </c>
      <c r="N1803" s="1" t="s">
        <v>296</v>
      </c>
      <c r="O1803" s="1">
        <v>85206</v>
      </c>
      <c r="T1803" s="1" t="s">
        <v>297</v>
      </c>
      <c r="Y1803" s="1" t="s">
        <v>3196</v>
      </c>
      <c r="Z1803" s="1" t="s">
        <v>3161</v>
      </c>
      <c r="AA1803" s="2" t="s">
        <v>1140</v>
      </c>
      <c r="AB1803" s="3"/>
      <c r="AC1803" s="3"/>
      <c r="AD1803" s="1" t="s">
        <v>2564</v>
      </c>
      <c r="BA1803" s="1">
        <f t="shared" si="70"/>
        <v>0</v>
      </c>
    </row>
    <row r="1804" spans="1:60" s="1" customFormat="1" x14ac:dyDescent="0.25">
      <c r="A1804" s="1" t="s">
        <v>791</v>
      </c>
      <c r="B1804" s="2"/>
      <c r="C1804" s="2"/>
      <c r="D1804" s="2"/>
      <c r="E1804" s="1" t="s">
        <v>297</v>
      </c>
      <c r="G1804" s="1" t="s">
        <v>481</v>
      </c>
      <c r="H1804" s="1" t="s">
        <v>2354</v>
      </c>
      <c r="I1804" s="1" t="s">
        <v>669</v>
      </c>
      <c r="K1804" s="18" t="s">
        <v>2356</v>
      </c>
      <c r="L1804" s="1" t="s">
        <v>2355</v>
      </c>
      <c r="M1804" s="1" t="s">
        <v>488</v>
      </c>
      <c r="O1804" s="1">
        <v>85205</v>
      </c>
      <c r="AA1804" s="2"/>
      <c r="AB1804" s="3"/>
      <c r="AC1804" s="3"/>
      <c r="AD1804" s="1" t="s">
        <v>2564</v>
      </c>
      <c r="BA1804" s="1">
        <f t="shared" si="70"/>
        <v>0</v>
      </c>
    </row>
    <row r="1805" spans="1:60" s="1" customFormat="1" x14ac:dyDescent="0.25">
      <c r="A1805" s="6" t="s">
        <v>41</v>
      </c>
      <c r="B1805" s="2"/>
      <c r="C1805" s="2"/>
      <c r="D1805" s="2"/>
      <c r="G1805" s="1" t="s">
        <v>481</v>
      </c>
      <c r="H1805" s="1" t="s">
        <v>1277</v>
      </c>
      <c r="I1805" s="1" t="s">
        <v>4528</v>
      </c>
      <c r="K1805" s="18" t="s">
        <v>4529</v>
      </c>
      <c r="Q1805" s="6"/>
      <c r="Y1805" s="2"/>
      <c r="Z1805" s="3"/>
      <c r="BA1805" s="1">
        <f t="shared" si="70"/>
        <v>0</v>
      </c>
    </row>
    <row r="1806" spans="1:60" s="1" customFormat="1" x14ac:dyDescent="0.25">
      <c r="A1806" s="1" t="s">
        <v>4564</v>
      </c>
      <c r="B1806" s="2"/>
      <c r="C1806" s="2"/>
      <c r="D1806" s="2"/>
      <c r="G1806" s="1" t="s">
        <v>3158</v>
      </c>
      <c r="H1806" s="1" t="s">
        <v>4565</v>
      </c>
      <c r="I1806" s="1" t="s">
        <v>3906</v>
      </c>
      <c r="K1806" s="18"/>
      <c r="Z1806" s="2"/>
      <c r="AA1806" s="3"/>
      <c r="BA1806" s="1">
        <f t="shared" si="70"/>
        <v>0</v>
      </c>
    </row>
    <row r="1807" spans="1:60" s="1" customFormat="1" x14ac:dyDescent="0.25">
      <c r="A1807" s="2" t="s">
        <v>4905</v>
      </c>
      <c r="B1807" s="2"/>
      <c r="C1807" s="2"/>
      <c r="D1807" s="2"/>
      <c r="F1807" s="1" t="s">
        <v>3161</v>
      </c>
      <c r="G1807" s="1" t="s">
        <v>481</v>
      </c>
      <c r="H1807" s="1" t="s">
        <v>4859</v>
      </c>
      <c r="I1807" s="1" t="s">
        <v>1875</v>
      </c>
      <c r="J1807" s="1" t="s">
        <v>4860</v>
      </c>
      <c r="K1807" s="18" t="s">
        <v>4826</v>
      </c>
      <c r="L1807" s="1" t="s">
        <v>4867</v>
      </c>
      <c r="M1807" s="1" t="s">
        <v>488</v>
      </c>
      <c r="N1807" s="1" t="s">
        <v>296</v>
      </c>
      <c r="O1807" s="1">
        <v>85205</v>
      </c>
      <c r="Q1807" s="2"/>
      <c r="Y1807" s="2"/>
      <c r="Z1807" s="3"/>
      <c r="AA1807" s="1" t="s">
        <v>5935</v>
      </c>
      <c r="BA1807" s="1">
        <f t="shared" si="70"/>
        <v>0</v>
      </c>
      <c r="BB1807" s="1" t="s">
        <v>4712</v>
      </c>
    </row>
    <row r="1808" spans="1:60" s="1" customFormat="1" x14ac:dyDescent="0.25">
      <c r="A1808" s="1" t="s">
        <v>4810</v>
      </c>
      <c r="B1808" s="2"/>
      <c r="C1808" s="2"/>
      <c r="D1808" s="2"/>
      <c r="F1808" s="1" t="s">
        <v>3162</v>
      </c>
      <c r="G1808" s="1" t="s">
        <v>481</v>
      </c>
      <c r="H1808" s="1" t="s">
        <v>3190</v>
      </c>
      <c r="I1808" s="1" t="s">
        <v>3257</v>
      </c>
      <c r="J1808" s="1" t="s">
        <v>3258</v>
      </c>
      <c r="K1808" s="18"/>
      <c r="L1808" s="1" t="s">
        <v>3259</v>
      </c>
      <c r="M1808" s="1" t="s">
        <v>488</v>
      </c>
      <c r="N1808" s="1" t="s">
        <v>296</v>
      </c>
      <c r="O1808" s="1">
        <v>85205</v>
      </c>
      <c r="Y1808" s="1" t="s">
        <v>3160</v>
      </c>
      <c r="Z1808" s="1" t="s">
        <v>3189</v>
      </c>
      <c r="AA1808" s="2"/>
      <c r="AB1808" s="3" t="s">
        <v>3161</v>
      </c>
      <c r="AC1808" s="3"/>
      <c r="BA1808" s="1">
        <f t="shared" si="70"/>
        <v>0</v>
      </c>
    </row>
    <row r="1809" spans="1:174" s="1" customFormat="1" x14ac:dyDescent="0.25">
      <c r="A1809" s="1" t="s">
        <v>2508</v>
      </c>
      <c r="B1809" s="2"/>
      <c r="C1809" s="2"/>
      <c r="D1809" s="2"/>
      <c r="F1809" s="1" t="s">
        <v>3161</v>
      </c>
      <c r="G1809" s="1" t="s">
        <v>3158</v>
      </c>
      <c r="H1809" s="1" t="s">
        <v>1899</v>
      </c>
      <c r="I1809" s="1" t="s">
        <v>5062</v>
      </c>
      <c r="J1809" s="1" t="s">
        <v>4300</v>
      </c>
      <c r="K1809" s="18" t="s">
        <v>628</v>
      </c>
      <c r="L1809" s="1" t="s">
        <v>4301</v>
      </c>
      <c r="M1809" s="1" t="s">
        <v>4304</v>
      </c>
      <c r="N1809" s="1" t="s">
        <v>647</v>
      </c>
      <c r="O1809" s="1" t="s">
        <v>4303</v>
      </c>
      <c r="AA1809" s="2"/>
      <c r="AB1809" s="3"/>
      <c r="AC1809" s="3"/>
      <c r="BA1809" s="1">
        <f t="shared" si="70"/>
        <v>0</v>
      </c>
    </row>
    <row r="1810" spans="1:174" s="1" customFormat="1" x14ac:dyDescent="0.25">
      <c r="A1810" s="1" t="s">
        <v>4811</v>
      </c>
      <c r="B1810" s="2"/>
      <c r="C1810" s="2"/>
      <c r="D1810" s="2"/>
      <c r="F1810" s="1" t="s">
        <v>3162</v>
      </c>
      <c r="G1810" s="1" t="s">
        <v>3158</v>
      </c>
      <c r="H1810" s="1" t="s">
        <v>3060</v>
      </c>
      <c r="I1810" s="1" t="s">
        <v>916</v>
      </c>
      <c r="J1810" s="1" t="s">
        <v>3062</v>
      </c>
      <c r="K1810" s="18" t="s">
        <v>3061</v>
      </c>
      <c r="L1810" s="1" t="s">
        <v>3063</v>
      </c>
      <c r="M1810" s="1" t="s">
        <v>488</v>
      </c>
      <c r="N1810" s="1" t="s">
        <v>296</v>
      </c>
      <c r="O1810" s="1">
        <v>85208</v>
      </c>
      <c r="X1810" s="1" t="s">
        <v>3062</v>
      </c>
      <c r="Y1810" s="1" t="s">
        <v>3196</v>
      </c>
      <c r="Z1810" s="1" t="s">
        <v>3161</v>
      </c>
      <c r="AA1810" s="2"/>
      <c r="AB1810" s="3" t="s">
        <v>3161</v>
      </c>
      <c r="AC1810" s="3"/>
      <c r="BA1810" s="1">
        <f t="shared" si="70"/>
        <v>0</v>
      </c>
    </row>
    <row r="1811" spans="1:174" s="1" customFormat="1" x14ac:dyDescent="0.25">
      <c r="A1811" s="1" t="s">
        <v>4908</v>
      </c>
      <c r="B1811" s="2"/>
      <c r="C1811" s="2"/>
      <c r="D1811" s="2"/>
      <c r="F1811" s="1" t="s">
        <v>3162</v>
      </c>
      <c r="G1811" s="1" t="s">
        <v>481</v>
      </c>
      <c r="H1811" s="1" t="s">
        <v>4909</v>
      </c>
      <c r="I1811" s="1" t="s">
        <v>1425</v>
      </c>
      <c r="J1811" s="1" t="s">
        <v>413</v>
      </c>
      <c r="K1811" s="18" t="s">
        <v>1426</v>
      </c>
      <c r="L1811" s="1" t="s">
        <v>1958</v>
      </c>
      <c r="M1811" s="1" t="s">
        <v>488</v>
      </c>
      <c r="N1811" s="1" t="s">
        <v>296</v>
      </c>
      <c r="O1811" s="1">
        <v>85209</v>
      </c>
      <c r="P1811" s="1" t="s">
        <v>4213</v>
      </c>
      <c r="Q1811" s="6">
        <v>14707</v>
      </c>
      <c r="Y1811" s="1" t="s">
        <v>3160</v>
      </c>
      <c r="Z1811" s="1" t="s">
        <v>1429</v>
      </c>
      <c r="AA1811" s="2"/>
      <c r="AB1811" s="3" t="s">
        <v>3161</v>
      </c>
      <c r="AC1811" s="3"/>
      <c r="AD1811" s="1" t="s">
        <v>2564</v>
      </c>
      <c r="BA1811" s="1">
        <f t="shared" si="70"/>
        <v>0</v>
      </c>
    </row>
    <row r="1812" spans="1:174" s="1" customFormat="1" x14ac:dyDescent="0.25">
      <c r="A1812" s="1" t="s">
        <v>374</v>
      </c>
      <c r="B1812" s="2"/>
      <c r="C1812" s="2"/>
      <c r="D1812" s="2"/>
      <c r="G1812" s="1" t="s">
        <v>3158</v>
      </c>
      <c r="H1812" s="1" t="s">
        <v>1954</v>
      </c>
      <c r="I1812" s="1" t="s">
        <v>373</v>
      </c>
      <c r="K1812" s="18"/>
      <c r="L1812" s="1" t="s">
        <v>375</v>
      </c>
      <c r="M1812" s="1" t="s">
        <v>488</v>
      </c>
      <c r="N1812" s="1" t="s">
        <v>296</v>
      </c>
      <c r="O1812" s="1">
        <v>85206</v>
      </c>
      <c r="AA1812" s="2" t="s">
        <v>1955</v>
      </c>
      <c r="AB1812" s="3"/>
      <c r="AC1812" s="3"/>
      <c r="BA1812" s="1">
        <f t="shared" si="70"/>
        <v>0</v>
      </c>
    </row>
    <row r="1813" spans="1:174" s="1" customFormat="1" ht="16.8" x14ac:dyDescent="0.4">
      <c r="A1813" s="1" t="s">
        <v>4375</v>
      </c>
      <c r="B1813" s="2"/>
      <c r="C1813" s="2"/>
      <c r="D1813" s="2"/>
      <c r="G1813" s="1" t="s">
        <v>3158</v>
      </c>
      <c r="H1813" s="1" t="s">
        <v>2867</v>
      </c>
      <c r="I1813" s="1" t="s">
        <v>2418</v>
      </c>
      <c r="J1813" s="1" t="s">
        <v>2868</v>
      </c>
      <c r="K1813" s="18" t="s">
        <v>1576</v>
      </c>
      <c r="L1813" s="20" t="s">
        <v>376</v>
      </c>
      <c r="M1813" s="20" t="s">
        <v>4373</v>
      </c>
      <c r="N1813" s="1" t="s">
        <v>4374</v>
      </c>
      <c r="O1813" s="1" t="s">
        <v>377</v>
      </c>
      <c r="AA1813" s="2"/>
      <c r="AB1813" s="3"/>
      <c r="AC1813" s="3"/>
      <c r="AD1813" s="1" t="s">
        <v>2564</v>
      </c>
      <c r="BA1813" s="1">
        <f t="shared" si="70"/>
        <v>0</v>
      </c>
    </row>
    <row r="1814" spans="1:174" s="1" customFormat="1" x14ac:dyDescent="0.25">
      <c r="A1814" s="1" t="s">
        <v>419</v>
      </c>
      <c r="B1814" s="2"/>
      <c r="C1814" s="2"/>
      <c r="D1814" s="2"/>
      <c r="K1814" s="18"/>
      <c r="AA1814" s="2"/>
      <c r="AB1814" s="3"/>
      <c r="AC1814" s="3"/>
      <c r="AE1814" s="1">
        <f t="shared" ref="AE1814:AZ1814" si="71">COUNTIF(AE175:AE1813,"=m")</f>
        <v>27</v>
      </c>
      <c r="AF1814" s="1">
        <f t="shared" si="71"/>
        <v>24</v>
      </c>
      <c r="AG1814" s="1">
        <f t="shared" si="71"/>
        <v>33</v>
      </c>
      <c r="AH1814" s="1">
        <f t="shared" si="71"/>
        <v>28</v>
      </c>
      <c r="AI1814" s="1">
        <f t="shared" si="71"/>
        <v>31</v>
      </c>
      <c r="AJ1814" s="1">
        <f t="shared" si="71"/>
        <v>32</v>
      </c>
      <c r="AK1814" s="1">
        <f t="shared" si="71"/>
        <v>18</v>
      </c>
      <c r="AL1814" s="1">
        <f t="shared" si="71"/>
        <v>29</v>
      </c>
      <c r="AM1814" s="1">
        <f t="shared" si="71"/>
        <v>30</v>
      </c>
      <c r="AN1814" s="1">
        <f t="shared" si="71"/>
        <v>44</v>
      </c>
      <c r="AO1814" s="1">
        <f t="shared" si="71"/>
        <v>28</v>
      </c>
      <c r="AP1814" s="1">
        <f t="shared" si="71"/>
        <v>30</v>
      </c>
      <c r="AQ1814" s="1">
        <f t="shared" si="71"/>
        <v>41</v>
      </c>
      <c r="AR1814" s="1">
        <f t="shared" si="71"/>
        <v>31</v>
      </c>
      <c r="AS1814" s="1">
        <f t="shared" si="71"/>
        <v>34</v>
      </c>
      <c r="AT1814" s="1">
        <f t="shared" si="71"/>
        <v>29</v>
      </c>
      <c r="AU1814" s="1">
        <f t="shared" si="71"/>
        <v>34</v>
      </c>
      <c r="AV1814" s="1">
        <f t="shared" si="71"/>
        <v>28</v>
      </c>
      <c r="AW1814" s="1">
        <f t="shared" si="71"/>
        <v>22</v>
      </c>
      <c r="AX1814" s="1">
        <f t="shared" si="71"/>
        <v>25</v>
      </c>
      <c r="AY1814" s="1">
        <f t="shared" si="71"/>
        <v>24</v>
      </c>
      <c r="AZ1814" s="1">
        <f t="shared" si="71"/>
        <v>19</v>
      </c>
      <c r="BA1814" s="1">
        <f>SUM(AE1814:AZ1814)</f>
        <v>641</v>
      </c>
      <c r="CY1814" s="1">
        <f>COUNTIF(CY2:CY1813,"=m")</f>
        <v>37</v>
      </c>
      <c r="CZ1814" s="1">
        <f>COUNTIF(CZ2:CZ1813,"=m")</f>
        <v>30</v>
      </c>
      <c r="DA1814" s="1">
        <f>COUNTIF(DA2:DA1813,"=m")+1</f>
        <v>39</v>
      </c>
      <c r="DB1814" s="1">
        <f t="shared" ref="DB1814:DU1814" si="72">COUNTIF(DB2:DB1813,"=m")</f>
        <v>36</v>
      </c>
      <c r="DC1814" s="1">
        <f t="shared" si="72"/>
        <v>41</v>
      </c>
      <c r="DD1814" s="1">
        <f t="shared" si="72"/>
        <v>28</v>
      </c>
      <c r="DE1814" s="1">
        <f t="shared" si="72"/>
        <v>37</v>
      </c>
      <c r="DF1814" s="1">
        <f t="shared" si="72"/>
        <v>43</v>
      </c>
      <c r="DG1814" s="1">
        <f t="shared" si="72"/>
        <v>32</v>
      </c>
      <c r="DH1814" s="1">
        <f t="shared" si="72"/>
        <v>29</v>
      </c>
      <c r="DI1814" s="1">
        <f t="shared" si="72"/>
        <v>42</v>
      </c>
      <c r="DJ1814" s="1">
        <f t="shared" si="72"/>
        <v>56</v>
      </c>
      <c r="DK1814" s="1">
        <f t="shared" si="72"/>
        <v>36</v>
      </c>
      <c r="DL1814" s="1">
        <f t="shared" si="72"/>
        <v>39</v>
      </c>
      <c r="DM1814" s="1">
        <f t="shared" si="72"/>
        <v>0</v>
      </c>
      <c r="DN1814" s="1">
        <f t="shared" si="72"/>
        <v>28</v>
      </c>
      <c r="DO1814" s="1">
        <f t="shared" si="72"/>
        <v>31</v>
      </c>
      <c r="DP1814" s="1">
        <f t="shared" si="72"/>
        <v>0</v>
      </c>
      <c r="DQ1814" s="1">
        <f t="shared" si="72"/>
        <v>0</v>
      </c>
      <c r="DR1814" s="1">
        <f t="shared" si="72"/>
        <v>0</v>
      </c>
      <c r="DS1814" s="1">
        <f t="shared" si="72"/>
        <v>0</v>
      </c>
      <c r="DT1814" s="1">
        <f t="shared" si="72"/>
        <v>0</v>
      </c>
      <c r="DU1814" s="1">
        <f t="shared" si="72"/>
        <v>0</v>
      </c>
      <c r="DV1814" s="1">
        <f>SUM(CY1814:DU1814)</f>
        <v>584</v>
      </c>
      <c r="DW1814" s="1">
        <f t="shared" ref="DW1814:EU1814" si="73">COUNTIF(DW2:DW1813,"=m")</f>
        <v>34</v>
      </c>
      <c r="DX1814" s="1">
        <f t="shared" si="73"/>
        <v>22</v>
      </c>
      <c r="DY1814" s="1">
        <f t="shared" si="73"/>
        <v>31</v>
      </c>
      <c r="DZ1814" s="1">
        <f t="shared" si="73"/>
        <v>25</v>
      </c>
      <c r="EA1814" s="1">
        <f t="shared" si="73"/>
        <v>3</v>
      </c>
      <c r="EB1814" s="1">
        <f t="shared" si="73"/>
        <v>19</v>
      </c>
      <c r="EC1814" s="1">
        <f t="shared" si="73"/>
        <v>0</v>
      </c>
      <c r="ED1814" s="1">
        <f t="shared" si="73"/>
        <v>0</v>
      </c>
      <c r="EE1814" s="1">
        <f t="shared" si="73"/>
        <v>0</v>
      </c>
      <c r="EF1814" s="1">
        <f t="shared" si="73"/>
        <v>0</v>
      </c>
      <c r="EG1814" s="1">
        <f t="shared" si="73"/>
        <v>0</v>
      </c>
      <c r="EH1814" s="1">
        <f t="shared" si="73"/>
        <v>0</v>
      </c>
      <c r="EI1814" s="1">
        <f t="shared" si="73"/>
        <v>0</v>
      </c>
      <c r="EJ1814" s="1">
        <f t="shared" si="73"/>
        <v>0</v>
      </c>
      <c r="EK1814" s="1">
        <f t="shared" si="73"/>
        <v>0</v>
      </c>
      <c r="EL1814" s="1">
        <f t="shared" si="73"/>
        <v>0</v>
      </c>
      <c r="EM1814" s="1">
        <f t="shared" si="73"/>
        <v>0</v>
      </c>
      <c r="EN1814" s="1">
        <f t="shared" si="73"/>
        <v>0</v>
      </c>
      <c r="EO1814" s="1">
        <f t="shared" si="73"/>
        <v>0</v>
      </c>
      <c r="EP1814" s="1">
        <f t="shared" si="73"/>
        <v>0</v>
      </c>
      <c r="EQ1814" s="1">
        <f t="shared" si="73"/>
        <v>0</v>
      </c>
      <c r="ER1814" s="1">
        <f t="shared" si="73"/>
        <v>0</v>
      </c>
      <c r="ES1814" s="1">
        <f t="shared" si="73"/>
        <v>0</v>
      </c>
      <c r="ET1814" s="1">
        <f t="shared" si="73"/>
        <v>0</v>
      </c>
      <c r="EU1814" s="1">
        <f t="shared" si="73"/>
        <v>0</v>
      </c>
      <c r="EV1814" s="1">
        <f t="shared" ref="EV1814:EV1820" si="74">SUM(DW1814:EU1814)</f>
        <v>134</v>
      </c>
      <c r="EW1814" s="1">
        <f t="shared" ref="EW1814:FQ1814" si="75">COUNTIF(EW2:EW1813,"=m")</f>
        <v>26</v>
      </c>
      <c r="EX1814" s="1">
        <f t="shared" si="75"/>
        <v>25</v>
      </c>
      <c r="EY1814" s="1">
        <f t="shared" si="75"/>
        <v>27</v>
      </c>
      <c r="EZ1814" s="1">
        <f t="shared" si="75"/>
        <v>20</v>
      </c>
      <c r="FA1814" s="1">
        <f t="shared" si="75"/>
        <v>25</v>
      </c>
      <c r="FB1814" s="1">
        <f t="shared" si="75"/>
        <v>30</v>
      </c>
      <c r="FC1814" s="1">
        <f t="shared" si="75"/>
        <v>34</v>
      </c>
      <c r="FD1814" s="1">
        <f t="shared" si="75"/>
        <v>29</v>
      </c>
      <c r="FE1814" s="1">
        <f t="shared" si="75"/>
        <v>19</v>
      </c>
      <c r="FF1814" s="1">
        <f t="shared" si="75"/>
        <v>17</v>
      </c>
      <c r="FG1814" s="1">
        <f t="shared" si="75"/>
        <v>22</v>
      </c>
      <c r="FH1814" s="1">
        <f t="shared" si="75"/>
        <v>18</v>
      </c>
      <c r="FI1814" s="1">
        <f t="shared" si="75"/>
        <v>23</v>
      </c>
      <c r="FJ1814" s="1">
        <f t="shared" si="75"/>
        <v>0</v>
      </c>
      <c r="FK1814" s="1">
        <f t="shared" si="75"/>
        <v>0</v>
      </c>
      <c r="FL1814" s="1">
        <f t="shared" si="75"/>
        <v>0</v>
      </c>
      <c r="FM1814" s="1">
        <f t="shared" si="75"/>
        <v>0</v>
      </c>
      <c r="FN1814" s="1">
        <f t="shared" si="75"/>
        <v>0</v>
      </c>
      <c r="FO1814" s="1">
        <f t="shared" si="75"/>
        <v>0</v>
      </c>
      <c r="FP1814" s="1">
        <f t="shared" si="75"/>
        <v>0</v>
      </c>
      <c r="FQ1814" s="1">
        <f t="shared" si="75"/>
        <v>0</v>
      </c>
      <c r="FR1814" s="1">
        <f>SUM(EW1814:FQ1814)</f>
        <v>315</v>
      </c>
    </row>
    <row r="1815" spans="1:174" s="1" customFormat="1" x14ac:dyDescent="0.25">
      <c r="A1815" s="1" t="s">
        <v>420</v>
      </c>
      <c r="B1815" s="2"/>
      <c r="C1815" s="2"/>
      <c r="D1815" s="2"/>
      <c r="K1815" s="18"/>
      <c r="AA1815" s="2"/>
      <c r="AB1815" s="3"/>
      <c r="AC1815" s="3"/>
      <c r="AE1815" s="1">
        <f>COUNTIF(AE175:AE1813,"=n")</f>
        <v>16</v>
      </c>
      <c r="AF1815" s="1">
        <f>COUNTIF(AF175:AF1813,"=n")</f>
        <v>14</v>
      </c>
      <c r="AG1815" s="1">
        <f>COUNTIF(AG175:AG1813,"=n")</f>
        <v>12</v>
      </c>
      <c r="AH1815" s="1">
        <f>COUNTIF(AH175:AH1813,"=n")</f>
        <v>22</v>
      </c>
      <c r="AI1815" s="1">
        <f>COUNTIF(AI175:AI1813,"=n")</f>
        <v>31</v>
      </c>
      <c r="AJ1815" s="1">
        <f>COUNTIF(AJ175:AJ1813,"=n")+1</f>
        <v>28</v>
      </c>
      <c r="AK1815" s="1">
        <f t="shared" ref="AK1815:AZ1815" si="76">COUNTIF(AK175:AK1813,"=n")</f>
        <v>28</v>
      </c>
      <c r="AL1815" s="1">
        <f t="shared" si="76"/>
        <v>21</v>
      </c>
      <c r="AM1815" s="1">
        <f t="shared" si="76"/>
        <v>14</v>
      </c>
      <c r="AN1815" s="1">
        <f t="shared" si="76"/>
        <v>41</v>
      </c>
      <c r="AO1815" s="1">
        <f t="shared" si="76"/>
        <v>30</v>
      </c>
      <c r="AP1815" s="1">
        <f t="shared" si="76"/>
        <v>30</v>
      </c>
      <c r="AQ1815" s="1">
        <f t="shared" si="76"/>
        <v>22</v>
      </c>
      <c r="AR1815" s="1">
        <f t="shared" si="76"/>
        <v>43</v>
      </c>
      <c r="AS1815" s="1">
        <f t="shared" si="76"/>
        <v>33</v>
      </c>
      <c r="AT1815" s="1">
        <f t="shared" si="76"/>
        <v>25</v>
      </c>
      <c r="AU1815" s="1">
        <f t="shared" si="76"/>
        <v>60</v>
      </c>
      <c r="AV1815" s="1">
        <f t="shared" si="76"/>
        <v>28</v>
      </c>
      <c r="AW1815" s="1">
        <f t="shared" si="76"/>
        <v>28</v>
      </c>
      <c r="AX1815" s="1">
        <f t="shared" si="76"/>
        <v>27</v>
      </c>
      <c r="AY1815" s="1">
        <f t="shared" si="76"/>
        <v>17</v>
      </c>
      <c r="AZ1815" s="1">
        <f t="shared" si="76"/>
        <v>34</v>
      </c>
      <c r="BA1815" s="1">
        <f t="shared" ref="BA1815:BA1820" si="77">SUM(AE1815:AZ1815)</f>
        <v>604</v>
      </c>
      <c r="CY1815" s="1">
        <f t="shared" ref="CY1815:DU1815" si="78">COUNTIF(CY2:CY1813,"=n")</f>
        <v>11</v>
      </c>
      <c r="CZ1815" s="1">
        <f t="shared" si="78"/>
        <v>4</v>
      </c>
      <c r="DA1815" s="1">
        <f t="shared" si="78"/>
        <v>19</v>
      </c>
      <c r="DB1815" s="1">
        <f t="shared" si="78"/>
        <v>5</v>
      </c>
      <c r="DC1815" s="1">
        <f t="shared" si="78"/>
        <v>8</v>
      </c>
      <c r="DD1815" s="1">
        <f t="shared" si="78"/>
        <v>0</v>
      </c>
      <c r="DE1815" s="1">
        <f t="shared" si="78"/>
        <v>12</v>
      </c>
      <c r="DF1815" s="1">
        <f t="shared" si="78"/>
        <v>18</v>
      </c>
      <c r="DG1815" s="1">
        <f t="shared" si="78"/>
        <v>38</v>
      </c>
      <c r="DH1815" s="1">
        <f t="shared" si="78"/>
        <v>10</v>
      </c>
      <c r="DI1815" s="1">
        <f t="shared" si="78"/>
        <v>13</v>
      </c>
      <c r="DJ1815" s="1">
        <f t="shared" si="78"/>
        <v>15</v>
      </c>
      <c r="DK1815" s="1">
        <f t="shared" si="78"/>
        <v>15</v>
      </c>
      <c r="DL1815" s="1">
        <f t="shared" si="78"/>
        <v>1</v>
      </c>
      <c r="DM1815" s="1">
        <f t="shared" si="78"/>
        <v>0</v>
      </c>
      <c r="DN1815" s="1">
        <f t="shared" si="78"/>
        <v>5</v>
      </c>
      <c r="DO1815" s="1">
        <f t="shared" si="78"/>
        <v>7</v>
      </c>
      <c r="DP1815" s="1">
        <f t="shared" si="78"/>
        <v>0</v>
      </c>
      <c r="DQ1815" s="1">
        <f t="shared" si="78"/>
        <v>0</v>
      </c>
      <c r="DR1815" s="1">
        <f t="shared" si="78"/>
        <v>0</v>
      </c>
      <c r="DS1815" s="1">
        <f t="shared" si="78"/>
        <v>0</v>
      </c>
      <c r="DT1815" s="1">
        <f t="shared" si="78"/>
        <v>0</v>
      </c>
      <c r="DU1815" s="1">
        <f t="shared" si="78"/>
        <v>0</v>
      </c>
      <c r="DV1815" s="1">
        <f t="shared" ref="DV1815:DV1820" si="79">SUM(CY1815:DU1815)</f>
        <v>181</v>
      </c>
      <c r="DW1815" s="1">
        <f t="shared" ref="DW1815:EU1815" si="80">COUNTIF(DW2:DW1813,"=n")</f>
        <v>8</v>
      </c>
      <c r="DX1815" s="1">
        <f t="shared" si="80"/>
        <v>7</v>
      </c>
      <c r="DY1815" s="1">
        <f t="shared" si="80"/>
        <v>7</v>
      </c>
      <c r="DZ1815" s="1">
        <f t="shared" si="80"/>
        <v>8</v>
      </c>
      <c r="EA1815" s="1">
        <f t="shared" si="80"/>
        <v>0</v>
      </c>
      <c r="EB1815" s="1">
        <f t="shared" si="80"/>
        <v>7</v>
      </c>
      <c r="EC1815" s="1">
        <f t="shared" si="80"/>
        <v>0</v>
      </c>
      <c r="ED1815" s="1">
        <f t="shared" si="80"/>
        <v>0</v>
      </c>
      <c r="EE1815" s="1">
        <f t="shared" si="80"/>
        <v>0</v>
      </c>
      <c r="EF1815" s="1">
        <f t="shared" si="80"/>
        <v>0</v>
      </c>
      <c r="EG1815" s="1">
        <f t="shared" si="80"/>
        <v>0</v>
      </c>
      <c r="EH1815" s="1">
        <f t="shared" si="80"/>
        <v>0</v>
      </c>
      <c r="EI1815" s="1">
        <f t="shared" si="80"/>
        <v>0</v>
      </c>
      <c r="EJ1815" s="1">
        <f t="shared" si="80"/>
        <v>0</v>
      </c>
      <c r="EK1815" s="1">
        <f t="shared" si="80"/>
        <v>0</v>
      </c>
      <c r="EL1815" s="1">
        <f t="shared" si="80"/>
        <v>0</v>
      </c>
      <c r="EM1815" s="1">
        <f t="shared" si="80"/>
        <v>0</v>
      </c>
      <c r="EN1815" s="1">
        <f t="shared" si="80"/>
        <v>0</v>
      </c>
      <c r="EO1815" s="1">
        <f t="shared" si="80"/>
        <v>0</v>
      </c>
      <c r="EP1815" s="1">
        <f t="shared" si="80"/>
        <v>0</v>
      </c>
      <c r="EQ1815" s="1">
        <f t="shared" si="80"/>
        <v>0</v>
      </c>
      <c r="ER1815" s="1">
        <f t="shared" si="80"/>
        <v>0</v>
      </c>
      <c r="ES1815" s="1">
        <f t="shared" si="80"/>
        <v>0</v>
      </c>
      <c r="ET1815" s="1">
        <f t="shared" si="80"/>
        <v>0</v>
      </c>
      <c r="EU1815" s="1">
        <f t="shared" si="80"/>
        <v>0</v>
      </c>
      <c r="EV1815" s="1">
        <f t="shared" si="74"/>
        <v>37</v>
      </c>
      <c r="EW1815" s="1">
        <f t="shared" ref="EW1815:FQ1815" si="81">COUNTIF(EW2:EW1813,"=n")</f>
        <v>8</v>
      </c>
      <c r="EX1815" s="1">
        <f t="shared" si="81"/>
        <v>10</v>
      </c>
      <c r="EY1815" s="1">
        <f t="shared" si="81"/>
        <v>6</v>
      </c>
      <c r="EZ1815" s="1">
        <f t="shared" si="81"/>
        <v>5</v>
      </c>
      <c r="FA1815" s="1">
        <f t="shared" si="81"/>
        <v>6</v>
      </c>
      <c r="FB1815" s="1">
        <f t="shared" si="81"/>
        <v>13</v>
      </c>
      <c r="FC1815" s="1">
        <f t="shared" si="81"/>
        <v>21</v>
      </c>
      <c r="FD1815" s="1">
        <f t="shared" si="81"/>
        <v>18</v>
      </c>
      <c r="FE1815" s="1">
        <f t="shared" si="81"/>
        <v>64</v>
      </c>
      <c r="FF1815" s="1">
        <f t="shared" si="81"/>
        <v>17</v>
      </c>
      <c r="FG1815" s="1">
        <f t="shared" si="81"/>
        <v>25</v>
      </c>
      <c r="FH1815" s="1">
        <f t="shared" si="81"/>
        <v>10</v>
      </c>
      <c r="FI1815" s="1">
        <f t="shared" si="81"/>
        <v>23</v>
      </c>
      <c r="FJ1815" s="1">
        <f t="shared" si="81"/>
        <v>0</v>
      </c>
      <c r="FK1815" s="1">
        <f t="shared" si="81"/>
        <v>0</v>
      </c>
      <c r="FL1815" s="1">
        <f t="shared" si="81"/>
        <v>0</v>
      </c>
      <c r="FM1815" s="1">
        <f t="shared" si="81"/>
        <v>0</v>
      </c>
      <c r="FN1815" s="1">
        <f t="shared" si="81"/>
        <v>0</v>
      </c>
      <c r="FO1815" s="1">
        <f t="shared" si="81"/>
        <v>0</v>
      </c>
      <c r="FP1815" s="1">
        <f t="shared" si="81"/>
        <v>0</v>
      </c>
      <c r="FQ1815" s="1">
        <f t="shared" si="81"/>
        <v>0</v>
      </c>
      <c r="FR1815" s="1">
        <f t="shared" ref="FR1815:FR1820" si="82">SUM(EW1815:FQ1815)</f>
        <v>226</v>
      </c>
    </row>
    <row r="1816" spans="1:174" s="1" customFormat="1" x14ac:dyDescent="0.25">
      <c r="A1816" s="1" t="s">
        <v>1058</v>
      </c>
      <c r="B1816" s="2"/>
      <c r="C1816" s="2"/>
      <c r="D1816" s="2"/>
      <c r="K1816" s="18"/>
      <c r="AA1816" s="2"/>
      <c r="AB1816" s="3"/>
      <c r="AC1816" s="3"/>
      <c r="AE1816" s="1">
        <f t="shared" ref="AE1816:AZ1816" si="83">COUNTIF(AE175:AE1813,"=f")</f>
        <v>6</v>
      </c>
      <c r="AF1816" s="1">
        <f t="shared" si="83"/>
        <v>6</v>
      </c>
      <c r="AG1816" s="1">
        <f t="shared" si="83"/>
        <v>8</v>
      </c>
      <c r="AH1816" s="1">
        <f t="shared" si="83"/>
        <v>8</v>
      </c>
      <c r="AI1816" s="1">
        <f t="shared" si="83"/>
        <v>11</v>
      </c>
      <c r="AJ1816" s="1">
        <f t="shared" si="83"/>
        <v>10</v>
      </c>
      <c r="AK1816" s="1">
        <f t="shared" si="83"/>
        <v>10</v>
      </c>
      <c r="AL1816" s="1">
        <f t="shared" si="83"/>
        <v>13</v>
      </c>
      <c r="AM1816" s="1">
        <f t="shared" si="83"/>
        <v>9</v>
      </c>
      <c r="AN1816" s="1">
        <f t="shared" si="83"/>
        <v>13</v>
      </c>
      <c r="AO1816" s="1">
        <f t="shared" si="83"/>
        <v>10</v>
      </c>
      <c r="AP1816" s="1">
        <f t="shared" si="83"/>
        <v>9</v>
      </c>
      <c r="AQ1816" s="1">
        <f t="shared" si="83"/>
        <v>15</v>
      </c>
      <c r="AR1816" s="1">
        <f t="shared" si="83"/>
        <v>14</v>
      </c>
      <c r="AS1816" s="1">
        <f t="shared" si="83"/>
        <v>10</v>
      </c>
      <c r="AT1816" s="1">
        <f t="shared" si="83"/>
        <v>7</v>
      </c>
      <c r="AU1816" s="1">
        <f t="shared" si="83"/>
        <v>6</v>
      </c>
      <c r="AV1816" s="1">
        <f t="shared" si="83"/>
        <v>8</v>
      </c>
      <c r="AW1816" s="1">
        <f t="shared" si="83"/>
        <v>6</v>
      </c>
      <c r="AX1816" s="1">
        <f t="shared" si="83"/>
        <v>9</v>
      </c>
      <c r="AY1816" s="1">
        <f t="shared" si="83"/>
        <v>9</v>
      </c>
      <c r="AZ1816" s="1">
        <f t="shared" si="83"/>
        <v>6</v>
      </c>
      <c r="BA1816" s="1">
        <f t="shared" si="77"/>
        <v>203</v>
      </c>
      <c r="CY1816" s="1">
        <f t="shared" ref="CY1816:DU1816" si="84">COUNTIF(CY2:CY1813,"=f")</f>
        <v>5</v>
      </c>
      <c r="CZ1816" s="1">
        <f t="shared" si="84"/>
        <v>6</v>
      </c>
      <c r="DA1816" s="1">
        <f t="shared" si="84"/>
        <v>6</v>
      </c>
      <c r="DB1816" s="1">
        <f t="shared" si="84"/>
        <v>5</v>
      </c>
      <c r="DC1816" s="1">
        <f t="shared" si="84"/>
        <v>8</v>
      </c>
      <c r="DD1816" s="1">
        <f t="shared" si="84"/>
        <v>7</v>
      </c>
      <c r="DE1816" s="1">
        <f t="shared" si="84"/>
        <v>9</v>
      </c>
      <c r="DF1816" s="1">
        <f t="shared" si="84"/>
        <v>11</v>
      </c>
      <c r="DG1816" s="1">
        <f t="shared" si="84"/>
        <v>11</v>
      </c>
      <c r="DH1816" s="1">
        <f t="shared" si="84"/>
        <v>7</v>
      </c>
      <c r="DI1816" s="1">
        <f t="shared" si="84"/>
        <v>9</v>
      </c>
      <c r="DJ1816" s="1">
        <f t="shared" si="84"/>
        <v>1</v>
      </c>
      <c r="DK1816" s="1">
        <f t="shared" si="84"/>
        <v>10</v>
      </c>
      <c r="DL1816" s="1">
        <f t="shared" si="84"/>
        <v>6</v>
      </c>
      <c r="DM1816" s="1">
        <f t="shared" si="84"/>
        <v>0</v>
      </c>
      <c r="DN1816" s="1">
        <f t="shared" si="84"/>
        <v>12</v>
      </c>
      <c r="DO1816" s="1">
        <f t="shared" si="84"/>
        <v>7</v>
      </c>
      <c r="DP1816" s="1">
        <f t="shared" si="84"/>
        <v>0</v>
      </c>
      <c r="DQ1816" s="1">
        <f t="shared" si="84"/>
        <v>0</v>
      </c>
      <c r="DR1816" s="1">
        <f t="shared" si="84"/>
        <v>0</v>
      </c>
      <c r="DS1816" s="1">
        <f t="shared" si="84"/>
        <v>0</v>
      </c>
      <c r="DT1816" s="1">
        <f t="shared" si="84"/>
        <v>0</v>
      </c>
      <c r="DU1816" s="1">
        <f t="shared" si="84"/>
        <v>0</v>
      </c>
      <c r="DV1816" s="1">
        <f t="shared" si="79"/>
        <v>120</v>
      </c>
      <c r="DW1816" s="1">
        <f t="shared" ref="DW1816:EU1816" si="85">COUNTIF(DW2:DW1813,"=f")</f>
        <v>6</v>
      </c>
      <c r="DX1816" s="1">
        <f t="shared" si="85"/>
        <v>11</v>
      </c>
      <c r="DY1816" s="1">
        <f t="shared" si="85"/>
        <v>11</v>
      </c>
      <c r="DZ1816" s="1">
        <f t="shared" si="85"/>
        <v>9</v>
      </c>
      <c r="EA1816" s="1">
        <f t="shared" si="85"/>
        <v>5</v>
      </c>
      <c r="EB1816" s="1">
        <f t="shared" si="85"/>
        <v>11</v>
      </c>
      <c r="EC1816" s="1">
        <f t="shared" si="85"/>
        <v>0</v>
      </c>
      <c r="ED1816" s="1">
        <f t="shared" si="85"/>
        <v>0</v>
      </c>
      <c r="EE1816" s="1">
        <f t="shared" si="85"/>
        <v>0</v>
      </c>
      <c r="EF1816" s="1">
        <f t="shared" si="85"/>
        <v>0</v>
      </c>
      <c r="EG1816" s="1">
        <f t="shared" si="85"/>
        <v>0</v>
      </c>
      <c r="EH1816" s="1">
        <f t="shared" si="85"/>
        <v>0</v>
      </c>
      <c r="EI1816" s="1">
        <f t="shared" si="85"/>
        <v>0</v>
      </c>
      <c r="EJ1816" s="1">
        <f t="shared" si="85"/>
        <v>0</v>
      </c>
      <c r="EK1816" s="1">
        <f t="shared" si="85"/>
        <v>0</v>
      </c>
      <c r="EL1816" s="1">
        <f t="shared" si="85"/>
        <v>0</v>
      </c>
      <c r="EM1816" s="1">
        <f t="shared" si="85"/>
        <v>0</v>
      </c>
      <c r="EN1816" s="1">
        <f t="shared" si="85"/>
        <v>0</v>
      </c>
      <c r="EO1816" s="1">
        <f t="shared" si="85"/>
        <v>0</v>
      </c>
      <c r="EP1816" s="1">
        <f t="shared" si="85"/>
        <v>0</v>
      </c>
      <c r="EQ1816" s="1">
        <f t="shared" si="85"/>
        <v>0</v>
      </c>
      <c r="ER1816" s="1">
        <f t="shared" si="85"/>
        <v>0</v>
      </c>
      <c r="ES1816" s="1">
        <f t="shared" si="85"/>
        <v>0</v>
      </c>
      <c r="ET1816" s="1">
        <f t="shared" si="85"/>
        <v>0</v>
      </c>
      <c r="EU1816" s="1">
        <f t="shared" si="85"/>
        <v>0</v>
      </c>
      <c r="EV1816" s="1">
        <f t="shared" si="74"/>
        <v>53</v>
      </c>
      <c r="EW1816" s="1">
        <f t="shared" ref="EW1816:FQ1816" si="86">COUNTIF(EW2:EW1813,"=f")</f>
        <v>7</v>
      </c>
      <c r="EX1816" s="1">
        <f t="shared" si="86"/>
        <v>9</v>
      </c>
      <c r="EY1816" s="1">
        <f t="shared" si="86"/>
        <v>9</v>
      </c>
      <c r="EZ1816" s="1">
        <f t="shared" si="86"/>
        <v>10</v>
      </c>
      <c r="FA1816" s="1">
        <f t="shared" si="86"/>
        <v>5</v>
      </c>
      <c r="FB1816" s="1">
        <f t="shared" si="86"/>
        <v>10</v>
      </c>
      <c r="FC1816" s="1">
        <f t="shared" si="86"/>
        <v>9</v>
      </c>
      <c r="FD1816" s="1">
        <f t="shared" si="86"/>
        <v>8</v>
      </c>
      <c r="FE1816" s="1">
        <f t="shared" si="86"/>
        <v>8</v>
      </c>
      <c r="FF1816" s="1">
        <f t="shared" si="86"/>
        <v>5</v>
      </c>
      <c r="FG1816" s="1">
        <f t="shared" si="86"/>
        <v>8</v>
      </c>
      <c r="FH1816" s="1">
        <f t="shared" si="86"/>
        <v>11</v>
      </c>
      <c r="FI1816" s="1">
        <f t="shared" si="86"/>
        <v>8</v>
      </c>
      <c r="FJ1816" s="1">
        <f t="shared" si="86"/>
        <v>0</v>
      </c>
      <c r="FK1816" s="1">
        <f t="shared" si="86"/>
        <v>0</v>
      </c>
      <c r="FL1816" s="1">
        <f t="shared" si="86"/>
        <v>0</v>
      </c>
      <c r="FM1816" s="1">
        <f t="shared" si="86"/>
        <v>0</v>
      </c>
      <c r="FN1816" s="1">
        <f t="shared" si="86"/>
        <v>0</v>
      </c>
      <c r="FO1816" s="1">
        <f t="shared" si="86"/>
        <v>0</v>
      </c>
      <c r="FP1816" s="1">
        <f t="shared" si="86"/>
        <v>0</v>
      </c>
      <c r="FQ1816" s="1">
        <f t="shared" si="86"/>
        <v>0</v>
      </c>
      <c r="FR1816" s="1">
        <f t="shared" si="82"/>
        <v>107</v>
      </c>
    </row>
    <row r="1817" spans="1:174" s="1" customFormat="1" x14ac:dyDescent="0.25">
      <c r="A1817" s="1" t="s">
        <v>1448</v>
      </c>
      <c r="B1817" s="2"/>
      <c r="C1817" s="2"/>
      <c r="D1817" s="2"/>
      <c r="K1817" s="18"/>
      <c r="AA1817" s="2"/>
      <c r="AB1817" s="3"/>
      <c r="AC1817" s="3"/>
      <c r="AE1817" s="1">
        <f t="shared" ref="AE1817:AZ1817" si="87">COUNTIF(AE175:AE1813,"=mu")</f>
        <v>0</v>
      </c>
      <c r="AF1817" s="1">
        <f t="shared" si="87"/>
        <v>0</v>
      </c>
      <c r="AG1817" s="1">
        <f t="shared" si="87"/>
        <v>0</v>
      </c>
      <c r="AH1817" s="1">
        <f t="shared" si="87"/>
        <v>0</v>
      </c>
      <c r="AI1817" s="1">
        <f t="shared" si="87"/>
        <v>0</v>
      </c>
      <c r="AJ1817" s="1">
        <f t="shared" si="87"/>
        <v>0</v>
      </c>
      <c r="AK1817" s="1">
        <f t="shared" si="87"/>
        <v>2</v>
      </c>
      <c r="AL1817" s="1">
        <f t="shared" si="87"/>
        <v>1</v>
      </c>
      <c r="AM1817" s="1">
        <f t="shared" si="87"/>
        <v>4</v>
      </c>
      <c r="AN1817" s="1">
        <f t="shared" si="87"/>
        <v>0</v>
      </c>
      <c r="AO1817" s="1">
        <f t="shared" si="87"/>
        <v>0</v>
      </c>
      <c r="AP1817" s="1">
        <f t="shared" si="87"/>
        <v>0</v>
      </c>
      <c r="AQ1817" s="1">
        <f t="shared" si="87"/>
        <v>2</v>
      </c>
      <c r="AR1817" s="1">
        <f t="shared" si="87"/>
        <v>0</v>
      </c>
      <c r="AS1817" s="1">
        <f t="shared" si="87"/>
        <v>0</v>
      </c>
      <c r="AT1817" s="1">
        <f t="shared" si="87"/>
        <v>0</v>
      </c>
      <c r="AU1817" s="1">
        <f t="shared" si="87"/>
        <v>0</v>
      </c>
      <c r="AV1817" s="1">
        <f t="shared" si="87"/>
        <v>0</v>
      </c>
      <c r="AW1817" s="1">
        <f t="shared" si="87"/>
        <v>2</v>
      </c>
      <c r="AX1817" s="1">
        <f t="shared" si="87"/>
        <v>0</v>
      </c>
      <c r="AY1817" s="1">
        <f t="shared" si="87"/>
        <v>1</v>
      </c>
      <c r="AZ1817" s="1">
        <f t="shared" si="87"/>
        <v>1</v>
      </c>
      <c r="BA1817" s="1">
        <f t="shared" si="77"/>
        <v>13</v>
      </c>
      <c r="CY1817" s="1">
        <f t="shared" ref="CY1817:DU1817" si="88">COUNTIF(CY2:CY1813,"=mu")</f>
        <v>0</v>
      </c>
      <c r="CZ1817" s="1">
        <f t="shared" si="88"/>
        <v>0</v>
      </c>
      <c r="DA1817" s="1">
        <f t="shared" si="88"/>
        <v>0</v>
      </c>
      <c r="DB1817" s="1">
        <f t="shared" si="88"/>
        <v>0</v>
      </c>
      <c r="DC1817" s="1">
        <f t="shared" si="88"/>
        <v>0</v>
      </c>
      <c r="DD1817" s="1">
        <f t="shared" si="88"/>
        <v>0</v>
      </c>
      <c r="DE1817" s="1">
        <f t="shared" si="88"/>
        <v>0</v>
      </c>
      <c r="DF1817" s="1">
        <f t="shared" si="88"/>
        <v>0</v>
      </c>
      <c r="DG1817" s="1">
        <f t="shared" si="88"/>
        <v>0</v>
      </c>
      <c r="DH1817" s="1">
        <f t="shared" si="88"/>
        <v>0</v>
      </c>
      <c r="DI1817" s="1">
        <f t="shared" si="88"/>
        <v>0</v>
      </c>
      <c r="DJ1817" s="1">
        <f t="shared" si="88"/>
        <v>0</v>
      </c>
      <c r="DK1817" s="1">
        <f t="shared" si="88"/>
        <v>0</v>
      </c>
      <c r="DL1817" s="1">
        <f t="shared" si="88"/>
        <v>0</v>
      </c>
      <c r="DM1817" s="1">
        <f t="shared" si="88"/>
        <v>0</v>
      </c>
      <c r="DN1817" s="1">
        <f t="shared" si="88"/>
        <v>0</v>
      </c>
      <c r="DO1817" s="1">
        <f t="shared" si="88"/>
        <v>0</v>
      </c>
      <c r="DP1817" s="1">
        <f t="shared" si="88"/>
        <v>0</v>
      </c>
      <c r="DQ1817" s="1">
        <f t="shared" si="88"/>
        <v>0</v>
      </c>
      <c r="DR1817" s="1">
        <f t="shared" si="88"/>
        <v>0</v>
      </c>
      <c r="DS1817" s="1">
        <f t="shared" si="88"/>
        <v>0</v>
      </c>
      <c r="DT1817" s="1">
        <f t="shared" si="88"/>
        <v>0</v>
      </c>
      <c r="DU1817" s="1">
        <f t="shared" si="88"/>
        <v>0</v>
      </c>
      <c r="DV1817" s="1">
        <f t="shared" si="79"/>
        <v>0</v>
      </c>
      <c r="DW1817" s="1">
        <f t="shared" ref="DW1817:EU1817" si="89">COUNTIF(DW2:DW1813,"=mu")</f>
        <v>0</v>
      </c>
      <c r="DX1817" s="1">
        <f t="shared" si="89"/>
        <v>0</v>
      </c>
      <c r="DY1817" s="1">
        <f t="shared" si="89"/>
        <v>0</v>
      </c>
      <c r="DZ1817" s="1">
        <f t="shared" si="89"/>
        <v>0</v>
      </c>
      <c r="EA1817" s="1">
        <f t="shared" si="89"/>
        <v>0</v>
      </c>
      <c r="EB1817" s="1">
        <f t="shared" si="89"/>
        <v>0</v>
      </c>
      <c r="EC1817" s="1">
        <f t="shared" si="89"/>
        <v>0</v>
      </c>
      <c r="ED1817" s="1">
        <f t="shared" si="89"/>
        <v>0</v>
      </c>
      <c r="EE1817" s="1">
        <f t="shared" si="89"/>
        <v>0</v>
      </c>
      <c r="EF1817" s="1">
        <f t="shared" si="89"/>
        <v>0</v>
      </c>
      <c r="EG1817" s="1">
        <f t="shared" si="89"/>
        <v>0</v>
      </c>
      <c r="EH1817" s="1">
        <f t="shared" si="89"/>
        <v>0</v>
      </c>
      <c r="EI1817" s="1">
        <f t="shared" si="89"/>
        <v>0</v>
      </c>
      <c r="EJ1817" s="1">
        <f t="shared" si="89"/>
        <v>0</v>
      </c>
      <c r="EK1817" s="1">
        <f t="shared" si="89"/>
        <v>0</v>
      </c>
      <c r="EL1817" s="1">
        <f t="shared" si="89"/>
        <v>0</v>
      </c>
      <c r="EM1817" s="1">
        <f t="shared" si="89"/>
        <v>0</v>
      </c>
      <c r="EN1817" s="1">
        <f t="shared" si="89"/>
        <v>0</v>
      </c>
      <c r="EO1817" s="1">
        <f t="shared" si="89"/>
        <v>0</v>
      </c>
      <c r="EP1817" s="1">
        <f t="shared" si="89"/>
        <v>0</v>
      </c>
      <c r="EQ1817" s="1">
        <f t="shared" si="89"/>
        <v>0</v>
      </c>
      <c r="ER1817" s="1">
        <f t="shared" si="89"/>
        <v>0</v>
      </c>
      <c r="ES1817" s="1">
        <f t="shared" si="89"/>
        <v>0</v>
      </c>
      <c r="ET1817" s="1">
        <f t="shared" si="89"/>
        <v>0</v>
      </c>
      <c r="EU1817" s="1">
        <f t="shared" si="89"/>
        <v>0</v>
      </c>
      <c r="EV1817" s="1">
        <f t="shared" si="74"/>
        <v>0</v>
      </c>
      <c r="EW1817" s="1">
        <f t="shared" ref="EW1817:FQ1817" si="90">COUNTIF(EW2:EW1813,"=mu")</f>
        <v>0</v>
      </c>
      <c r="EX1817" s="1">
        <f t="shared" si="90"/>
        <v>0</v>
      </c>
      <c r="EY1817" s="1">
        <f t="shared" si="90"/>
        <v>0</v>
      </c>
      <c r="EZ1817" s="1">
        <f t="shared" si="90"/>
        <v>0</v>
      </c>
      <c r="FA1817" s="1">
        <f t="shared" si="90"/>
        <v>0</v>
      </c>
      <c r="FB1817" s="1">
        <f t="shared" si="90"/>
        <v>0</v>
      </c>
      <c r="FC1817" s="1">
        <f t="shared" si="90"/>
        <v>0</v>
      </c>
      <c r="FD1817" s="1">
        <f t="shared" si="90"/>
        <v>0</v>
      </c>
      <c r="FE1817" s="1">
        <f t="shared" si="90"/>
        <v>0</v>
      </c>
      <c r="FF1817" s="1">
        <f t="shared" si="90"/>
        <v>0</v>
      </c>
      <c r="FG1817" s="1">
        <f t="shared" si="90"/>
        <v>0</v>
      </c>
      <c r="FH1817" s="1">
        <f t="shared" si="90"/>
        <v>0</v>
      </c>
      <c r="FI1817" s="1">
        <f t="shared" si="90"/>
        <v>0</v>
      </c>
      <c r="FJ1817" s="1">
        <f t="shared" si="90"/>
        <v>0</v>
      </c>
      <c r="FK1817" s="1">
        <f t="shared" si="90"/>
        <v>0</v>
      </c>
      <c r="FL1817" s="1">
        <f t="shared" si="90"/>
        <v>0</v>
      </c>
      <c r="FM1817" s="1">
        <f t="shared" si="90"/>
        <v>0</v>
      </c>
      <c r="FN1817" s="1">
        <f t="shared" si="90"/>
        <v>0</v>
      </c>
      <c r="FO1817" s="1">
        <f t="shared" si="90"/>
        <v>0</v>
      </c>
      <c r="FP1817" s="1">
        <f t="shared" si="90"/>
        <v>0</v>
      </c>
      <c r="FQ1817" s="1">
        <f t="shared" si="90"/>
        <v>0</v>
      </c>
      <c r="FR1817" s="1">
        <f t="shared" si="82"/>
        <v>0</v>
      </c>
    </row>
    <row r="1818" spans="1:174" s="1" customFormat="1" x14ac:dyDescent="0.25">
      <c r="A1818" s="1" t="s">
        <v>5697</v>
      </c>
      <c r="B1818" s="2"/>
      <c r="C1818" s="2"/>
      <c r="D1818" s="2"/>
      <c r="K1818" s="18"/>
      <c r="AA1818" s="2"/>
      <c r="AB1818" s="3"/>
      <c r="AC1818" s="3"/>
      <c r="AE1818" s="1">
        <f t="shared" ref="AE1818:AZ1818" si="91">COUNTIF(AE175:AE1813,"=nm")</f>
        <v>0</v>
      </c>
      <c r="AF1818" s="1">
        <f t="shared" si="91"/>
        <v>1</v>
      </c>
      <c r="AG1818" s="1">
        <f t="shared" si="91"/>
        <v>0</v>
      </c>
      <c r="AH1818" s="1">
        <f t="shared" si="91"/>
        <v>0</v>
      </c>
      <c r="AI1818" s="1">
        <f t="shared" si="91"/>
        <v>2</v>
      </c>
      <c r="AJ1818" s="1">
        <f t="shared" si="91"/>
        <v>0</v>
      </c>
      <c r="AK1818" s="1">
        <f t="shared" si="91"/>
        <v>0</v>
      </c>
      <c r="AL1818" s="1">
        <f t="shared" si="91"/>
        <v>1</v>
      </c>
      <c r="AM1818" s="1">
        <f t="shared" si="91"/>
        <v>0</v>
      </c>
      <c r="AN1818" s="1">
        <f t="shared" si="91"/>
        <v>1</v>
      </c>
      <c r="AO1818" s="1">
        <f t="shared" si="91"/>
        <v>1</v>
      </c>
      <c r="AP1818" s="1">
        <f t="shared" si="91"/>
        <v>4</v>
      </c>
      <c r="AQ1818" s="1">
        <f t="shared" si="91"/>
        <v>1</v>
      </c>
      <c r="AR1818" s="1">
        <f t="shared" si="91"/>
        <v>2</v>
      </c>
      <c r="AS1818" s="1">
        <f t="shared" si="91"/>
        <v>0</v>
      </c>
      <c r="AT1818" s="1">
        <f t="shared" si="91"/>
        <v>1</v>
      </c>
      <c r="AU1818" s="1">
        <f t="shared" si="91"/>
        <v>1</v>
      </c>
      <c r="AV1818" s="1">
        <f t="shared" si="91"/>
        <v>0</v>
      </c>
      <c r="AW1818" s="1">
        <f t="shared" si="91"/>
        <v>0</v>
      </c>
      <c r="AX1818" s="1">
        <f t="shared" si="91"/>
        <v>2</v>
      </c>
      <c r="AY1818" s="1">
        <f t="shared" si="91"/>
        <v>0</v>
      </c>
      <c r="AZ1818" s="1">
        <f t="shared" si="91"/>
        <v>4</v>
      </c>
      <c r="BA1818" s="1">
        <f t="shared" si="77"/>
        <v>21</v>
      </c>
      <c r="CY1818" s="1">
        <f t="shared" ref="CY1818:DU1818" si="92">COUNTIF(CY2:CY1813,"=nm")</f>
        <v>0</v>
      </c>
      <c r="CZ1818" s="1">
        <f t="shared" si="92"/>
        <v>0</v>
      </c>
      <c r="DA1818" s="1">
        <f t="shared" si="92"/>
        <v>0</v>
      </c>
      <c r="DB1818" s="1">
        <f t="shared" si="92"/>
        <v>0</v>
      </c>
      <c r="DC1818" s="1">
        <f t="shared" si="92"/>
        <v>0</v>
      </c>
      <c r="DD1818" s="1">
        <f t="shared" si="92"/>
        <v>0</v>
      </c>
      <c r="DE1818" s="1">
        <f t="shared" si="92"/>
        <v>0</v>
      </c>
      <c r="DF1818" s="1">
        <f t="shared" si="92"/>
        <v>1</v>
      </c>
      <c r="DG1818" s="1">
        <f t="shared" si="92"/>
        <v>0</v>
      </c>
      <c r="DH1818" s="1">
        <f t="shared" si="92"/>
        <v>1</v>
      </c>
      <c r="DI1818" s="1">
        <f t="shared" si="92"/>
        <v>1</v>
      </c>
      <c r="DJ1818" s="1">
        <f t="shared" si="92"/>
        <v>0</v>
      </c>
      <c r="DK1818" s="1">
        <f t="shared" si="92"/>
        <v>0</v>
      </c>
      <c r="DL1818" s="1">
        <f t="shared" si="92"/>
        <v>0</v>
      </c>
      <c r="DM1818" s="1">
        <f t="shared" si="92"/>
        <v>0</v>
      </c>
      <c r="DN1818" s="1">
        <f t="shared" si="92"/>
        <v>0</v>
      </c>
      <c r="DO1818" s="1">
        <f t="shared" si="92"/>
        <v>18</v>
      </c>
      <c r="DP1818" s="1">
        <f t="shared" si="92"/>
        <v>0</v>
      </c>
      <c r="DQ1818" s="1">
        <f t="shared" si="92"/>
        <v>0</v>
      </c>
      <c r="DR1818" s="1">
        <f t="shared" si="92"/>
        <v>0</v>
      </c>
      <c r="DS1818" s="1">
        <f t="shared" si="92"/>
        <v>0</v>
      </c>
      <c r="DT1818" s="1">
        <f t="shared" si="92"/>
        <v>0</v>
      </c>
      <c r="DU1818" s="1">
        <f t="shared" si="92"/>
        <v>0</v>
      </c>
      <c r="DV1818" s="1">
        <f t="shared" si="79"/>
        <v>21</v>
      </c>
      <c r="DW1818" s="1">
        <f t="shared" ref="DW1818:EU1818" si="93">COUNTIF(DW2:DW1813,"=nm")</f>
        <v>0</v>
      </c>
      <c r="DX1818" s="1">
        <f t="shared" si="93"/>
        <v>0</v>
      </c>
      <c r="DY1818" s="1">
        <f t="shared" si="93"/>
        <v>0</v>
      </c>
      <c r="DZ1818" s="1">
        <f t="shared" si="93"/>
        <v>0</v>
      </c>
      <c r="EA1818" s="1">
        <f t="shared" si="93"/>
        <v>0</v>
      </c>
      <c r="EB1818" s="1">
        <f t="shared" si="93"/>
        <v>0</v>
      </c>
      <c r="EC1818" s="1">
        <f t="shared" si="93"/>
        <v>0</v>
      </c>
      <c r="ED1818" s="1">
        <f t="shared" si="93"/>
        <v>0</v>
      </c>
      <c r="EE1818" s="1">
        <f t="shared" si="93"/>
        <v>0</v>
      </c>
      <c r="EF1818" s="1">
        <f t="shared" si="93"/>
        <v>0</v>
      </c>
      <c r="EG1818" s="1">
        <f t="shared" si="93"/>
        <v>0</v>
      </c>
      <c r="EH1818" s="1">
        <f t="shared" si="93"/>
        <v>0</v>
      </c>
      <c r="EI1818" s="1">
        <f t="shared" si="93"/>
        <v>0</v>
      </c>
      <c r="EJ1818" s="1">
        <f t="shared" si="93"/>
        <v>0</v>
      </c>
      <c r="EK1818" s="1">
        <f t="shared" si="93"/>
        <v>0</v>
      </c>
      <c r="EL1818" s="1">
        <f t="shared" si="93"/>
        <v>0</v>
      </c>
      <c r="EM1818" s="1">
        <f t="shared" si="93"/>
        <v>0</v>
      </c>
      <c r="EN1818" s="1">
        <f t="shared" si="93"/>
        <v>0</v>
      </c>
      <c r="EO1818" s="1">
        <f t="shared" si="93"/>
        <v>0</v>
      </c>
      <c r="EP1818" s="1">
        <f t="shared" si="93"/>
        <v>0</v>
      </c>
      <c r="EQ1818" s="1">
        <f t="shared" si="93"/>
        <v>0</v>
      </c>
      <c r="ER1818" s="1">
        <f t="shared" si="93"/>
        <v>0</v>
      </c>
      <c r="ES1818" s="1">
        <f t="shared" si="93"/>
        <v>0</v>
      </c>
      <c r="ET1818" s="1">
        <f t="shared" si="93"/>
        <v>0</v>
      </c>
      <c r="EU1818" s="1">
        <f t="shared" si="93"/>
        <v>0</v>
      </c>
      <c r="EV1818" s="1">
        <f t="shared" si="74"/>
        <v>0</v>
      </c>
      <c r="EW1818" s="1">
        <f t="shared" ref="EW1818:FQ1818" si="94">COUNTIF(EW2:EW1813,"=nm")</f>
        <v>0</v>
      </c>
      <c r="EX1818" s="1">
        <f t="shared" si="94"/>
        <v>0</v>
      </c>
      <c r="EY1818" s="1">
        <f t="shared" si="94"/>
        <v>0</v>
      </c>
      <c r="EZ1818" s="1">
        <f t="shared" si="94"/>
        <v>0</v>
      </c>
      <c r="FA1818" s="1">
        <f t="shared" si="94"/>
        <v>0</v>
      </c>
      <c r="FB1818" s="1">
        <f t="shared" si="94"/>
        <v>1</v>
      </c>
      <c r="FC1818" s="1">
        <f t="shared" si="94"/>
        <v>0</v>
      </c>
      <c r="FD1818" s="1">
        <f t="shared" si="94"/>
        <v>0</v>
      </c>
      <c r="FE1818" s="1">
        <f t="shared" si="94"/>
        <v>0</v>
      </c>
      <c r="FF1818" s="1">
        <f t="shared" si="94"/>
        <v>0</v>
      </c>
      <c r="FG1818" s="1">
        <f t="shared" si="94"/>
        <v>0</v>
      </c>
      <c r="FH1818" s="1">
        <f t="shared" si="94"/>
        <v>0</v>
      </c>
      <c r="FI1818" s="1">
        <f t="shared" si="94"/>
        <v>0</v>
      </c>
      <c r="FJ1818" s="1">
        <f t="shared" si="94"/>
        <v>0</v>
      </c>
      <c r="FK1818" s="1">
        <f t="shared" si="94"/>
        <v>0</v>
      </c>
      <c r="FL1818" s="1">
        <f t="shared" si="94"/>
        <v>0</v>
      </c>
      <c r="FM1818" s="1">
        <f t="shared" si="94"/>
        <v>0</v>
      </c>
      <c r="FN1818" s="1">
        <f t="shared" si="94"/>
        <v>0</v>
      </c>
      <c r="FO1818" s="1">
        <f t="shared" si="94"/>
        <v>0</v>
      </c>
      <c r="FP1818" s="1">
        <f t="shared" si="94"/>
        <v>0</v>
      </c>
      <c r="FQ1818" s="1">
        <f t="shared" si="94"/>
        <v>0</v>
      </c>
      <c r="FR1818" s="1">
        <f t="shared" si="82"/>
        <v>1</v>
      </c>
    </row>
    <row r="1819" spans="1:174" s="1" customFormat="1" x14ac:dyDescent="0.25">
      <c r="B1819" s="2"/>
      <c r="C1819" s="2"/>
      <c r="D1819" s="2"/>
      <c r="K1819" s="18"/>
      <c r="AA1819" s="2"/>
      <c r="AB1819" s="3"/>
      <c r="AC1819" s="3"/>
      <c r="AE1819" s="1">
        <f t="shared" ref="AE1819:AZ1819" si="95">SUM(AE1814:AE1818)</f>
        <v>49</v>
      </c>
      <c r="AF1819" s="1">
        <f t="shared" si="95"/>
        <v>45</v>
      </c>
      <c r="AG1819" s="1">
        <f t="shared" si="95"/>
        <v>53</v>
      </c>
      <c r="AH1819" s="1">
        <f t="shared" si="95"/>
        <v>58</v>
      </c>
      <c r="AI1819" s="1">
        <f t="shared" si="95"/>
        <v>75</v>
      </c>
      <c r="AJ1819" s="1">
        <f t="shared" si="95"/>
        <v>70</v>
      </c>
      <c r="AK1819" s="1">
        <f t="shared" si="95"/>
        <v>58</v>
      </c>
      <c r="AL1819" s="1">
        <f t="shared" si="95"/>
        <v>65</v>
      </c>
      <c r="AM1819" s="1">
        <f t="shared" si="95"/>
        <v>57</v>
      </c>
      <c r="AN1819" s="1">
        <f t="shared" si="95"/>
        <v>99</v>
      </c>
      <c r="AO1819" s="1">
        <f t="shared" si="95"/>
        <v>69</v>
      </c>
      <c r="AP1819" s="1">
        <f t="shared" si="95"/>
        <v>73</v>
      </c>
      <c r="AQ1819" s="1">
        <f t="shared" si="95"/>
        <v>81</v>
      </c>
      <c r="AR1819" s="1">
        <f t="shared" si="95"/>
        <v>90</v>
      </c>
      <c r="AS1819" s="1">
        <f t="shared" si="95"/>
        <v>77</v>
      </c>
      <c r="AT1819" s="1">
        <f t="shared" si="95"/>
        <v>62</v>
      </c>
      <c r="AU1819" s="1">
        <f t="shared" si="95"/>
        <v>101</v>
      </c>
      <c r="AV1819" s="1">
        <f t="shared" si="95"/>
        <v>64</v>
      </c>
      <c r="AW1819" s="1">
        <f t="shared" si="95"/>
        <v>58</v>
      </c>
      <c r="AX1819" s="1">
        <f t="shared" si="95"/>
        <v>63</v>
      </c>
      <c r="AY1819" s="1">
        <f t="shared" si="95"/>
        <v>51</v>
      </c>
      <c r="AZ1819" s="1">
        <f t="shared" si="95"/>
        <v>64</v>
      </c>
      <c r="BA1819" s="1">
        <f t="shared" si="77"/>
        <v>1482</v>
      </c>
      <c r="CY1819" s="1">
        <f t="shared" ref="CY1819:DU1819" si="96">SUM(CY1814:CY1818)</f>
        <v>53</v>
      </c>
      <c r="CZ1819" s="1">
        <f t="shared" si="96"/>
        <v>40</v>
      </c>
      <c r="DA1819" s="1">
        <f t="shared" si="96"/>
        <v>64</v>
      </c>
      <c r="DB1819" s="1">
        <f t="shared" si="96"/>
        <v>46</v>
      </c>
      <c r="DC1819" s="1">
        <f t="shared" si="96"/>
        <v>57</v>
      </c>
      <c r="DD1819" s="1">
        <f t="shared" si="96"/>
        <v>35</v>
      </c>
      <c r="DE1819" s="1">
        <f t="shared" si="96"/>
        <v>58</v>
      </c>
      <c r="DF1819" s="1">
        <f t="shared" si="96"/>
        <v>73</v>
      </c>
      <c r="DG1819" s="1">
        <f t="shared" si="96"/>
        <v>81</v>
      </c>
      <c r="DH1819" s="1">
        <f t="shared" si="96"/>
        <v>47</v>
      </c>
      <c r="DI1819" s="1">
        <f t="shared" si="96"/>
        <v>65</v>
      </c>
      <c r="DJ1819" s="1">
        <f t="shared" si="96"/>
        <v>72</v>
      </c>
      <c r="DK1819" s="1">
        <f t="shared" si="96"/>
        <v>61</v>
      </c>
      <c r="DL1819" s="1">
        <f t="shared" si="96"/>
        <v>46</v>
      </c>
      <c r="DM1819" s="1">
        <f t="shared" si="96"/>
        <v>0</v>
      </c>
      <c r="DN1819" s="1">
        <f t="shared" si="96"/>
        <v>45</v>
      </c>
      <c r="DO1819" s="1">
        <f t="shared" si="96"/>
        <v>63</v>
      </c>
      <c r="DP1819" s="1">
        <f t="shared" si="96"/>
        <v>0</v>
      </c>
      <c r="DQ1819" s="1">
        <f t="shared" si="96"/>
        <v>0</v>
      </c>
      <c r="DR1819" s="1">
        <f t="shared" si="96"/>
        <v>0</v>
      </c>
      <c r="DS1819" s="1">
        <f t="shared" si="96"/>
        <v>0</v>
      </c>
      <c r="DT1819" s="1">
        <f t="shared" si="96"/>
        <v>0</v>
      </c>
      <c r="DU1819" s="1">
        <f t="shared" si="96"/>
        <v>0</v>
      </c>
      <c r="DV1819" s="1">
        <f t="shared" si="79"/>
        <v>906</v>
      </c>
      <c r="DW1819" s="1">
        <f>SUM(DW1814:DW1818)</f>
        <v>48</v>
      </c>
      <c r="DX1819" s="1">
        <f t="shared" ref="DX1819:EU1819" si="97">SUM(DX1814:DX1818)</f>
        <v>40</v>
      </c>
      <c r="DY1819" s="1">
        <f t="shared" si="97"/>
        <v>49</v>
      </c>
      <c r="DZ1819" s="1">
        <f t="shared" si="97"/>
        <v>42</v>
      </c>
      <c r="EA1819" s="1">
        <f t="shared" si="97"/>
        <v>8</v>
      </c>
      <c r="EB1819" s="1">
        <f t="shared" si="97"/>
        <v>37</v>
      </c>
      <c r="EC1819" s="1">
        <f t="shared" si="97"/>
        <v>0</v>
      </c>
      <c r="ED1819" s="1">
        <f t="shared" si="97"/>
        <v>0</v>
      </c>
      <c r="EE1819" s="1">
        <f t="shared" si="97"/>
        <v>0</v>
      </c>
      <c r="EF1819" s="1">
        <f t="shared" si="97"/>
        <v>0</v>
      </c>
      <c r="EG1819" s="1">
        <f t="shared" si="97"/>
        <v>0</v>
      </c>
      <c r="EH1819" s="1">
        <f t="shared" si="97"/>
        <v>0</v>
      </c>
      <c r="EI1819" s="1">
        <f t="shared" si="97"/>
        <v>0</v>
      </c>
      <c r="EJ1819" s="1">
        <f t="shared" si="97"/>
        <v>0</v>
      </c>
      <c r="EK1819" s="1">
        <f t="shared" si="97"/>
        <v>0</v>
      </c>
      <c r="EL1819" s="1">
        <f t="shared" si="97"/>
        <v>0</v>
      </c>
      <c r="EM1819" s="1">
        <f t="shared" si="97"/>
        <v>0</v>
      </c>
      <c r="EN1819" s="1">
        <f t="shared" si="97"/>
        <v>0</v>
      </c>
      <c r="EO1819" s="1">
        <f t="shared" si="97"/>
        <v>0</v>
      </c>
      <c r="EP1819" s="1">
        <f t="shared" si="97"/>
        <v>0</v>
      </c>
      <c r="EQ1819" s="1">
        <f t="shared" si="97"/>
        <v>0</v>
      </c>
      <c r="ER1819" s="1">
        <f t="shared" si="97"/>
        <v>0</v>
      </c>
      <c r="ES1819" s="1">
        <f t="shared" si="97"/>
        <v>0</v>
      </c>
      <c r="ET1819" s="1">
        <f t="shared" si="97"/>
        <v>0</v>
      </c>
      <c r="EU1819" s="1">
        <f t="shared" si="97"/>
        <v>0</v>
      </c>
      <c r="EV1819" s="1">
        <f t="shared" si="74"/>
        <v>224</v>
      </c>
      <c r="EW1819" s="1">
        <f t="shared" ref="EW1819:FB1819" si="98">SUM(EW1814:EW1818)</f>
        <v>41</v>
      </c>
      <c r="EX1819" s="1">
        <f t="shared" si="98"/>
        <v>44</v>
      </c>
      <c r="EY1819" s="1">
        <f t="shared" si="98"/>
        <v>42</v>
      </c>
      <c r="EZ1819" s="1">
        <f t="shared" si="98"/>
        <v>35</v>
      </c>
      <c r="FA1819" s="1">
        <f t="shared" si="98"/>
        <v>36</v>
      </c>
      <c r="FB1819" s="1">
        <f t="shared" si="98"/>
        <v>54</v>
      </c>
      <c r="FC1819" s="1">
        <f t="shared" ref="FC1819:FQ1819" si="99">SUM(FC1814:FC1818)</f>
        <v>64</v>
      </c>
      <c r="FD1819" s="1">
        <f t="shared" si="99"/>
        <v>55</v>
      </c>
      <c r="FE1819" s="1">
        <f t="shared" si="99"/>
        <v>91</v>
      </c>
      <c r="FF1819" s="1">
        <f t="shared" si="99"/>
        <v>39</v>
      </c>
      <c r="FG1819" s="1">
        <f t="shared" si="99"/>
        <v>55</v>
      </c>
      <c r="FH1819" s="1">
        <f t="shared" si="99"/>
        <v>39</v>
      </c>
      <c r="FI1819" s="1">
        <f t="shared" si="99"/>
        <v>54</v>
      </c>
      <c r="FJ1819" s="1">
        <f t="shared" si="99"/>
        <v>0</v>
      </c>
      <c r="FK1819" s="1">
        <f t="shared" si="99"/>
        <v>0</v>
      </c>
      <c r="FL1819" s="1">
        <f t="shared" si="99"/>
        <v>0</v>
      </c>
      <c r="FM1819" s="1">
        <f t="shared" si="99"/>
        <v>0</v>
      </c>
      <c r="FN1819" s="1">
        <f t="shared" si="99"/>
        <v>0</v>
      </c>
      <c r="FO1819" s="1">
        <f t="shared" si="99"/>
        <v>0</v>
      </c>
      <c r="FP1819" s="1">
        <f t="shared" si="99"/>
        <v>0</v>
      </c>
      <c r="FQ1819" s="1">
        <f t="shared" si="99"/>
        <v>0</v>
      </c>
      <c r="FR1819" s="1">
        <f t="shared" si="82"/>
        <v>649</v>
      </c>
    </row>
    <row r="1820" spans="1:174" s="1" customFormat="1" x14ac:dyDescent="0.25">
      <c r="B1820" s="2"/>
      <c r="C1820" s="2"/>
      <c r="D1820" s="2"/>
      <c r="K1820" s="18"/>
      <c r="AB1820" s="3"/>
      <c r="AC1820" s="1">
        <f>COUNTA(AC2:AC1813)</f>
        <v>74</v>
      </c>
      <c r="AE1820" s="1">
        <f t="shared" ref="AE1820:AZ1820" si="100">COUNTA(AE175:AE1813)</f>
        <v>50</v>
      </c>
      <c r="AF1820" s="1">
        <f t="shared" si="100"/>
        <v>45</v>
      </c>
      <c r="AG1820" s="1">
        <f t="shared" si="100"/>
        <v>53</v>
      </c>
      <c r="AH1820" s="1">
        <f t="shared" si="100"/>
        <v>58</v>
      </c>
      <c r="AI1820" s="1">
        <f t="shared" si="100"/>
        <v>75</v>
      </c>
      <c r="AJ1820" s="1">
        <f t="shared" si="100"/>
        <v>69</v>
      </c>
      <c r="AK1820" s="1">
        <f t="shared" si="100"/>
        <v>58</v>
      </c>
      <c r="AL1820" s="1">
        <f t="shared" si="100"/>
        <v>65</v>
      </c>
      <c r="AM1820" s="1">
        <f t="shared" si="100"/>
        <v>57</v>
      </c>
      <c r="AN1820" s="1">
        <f t="shared" si="100"/>
        <v>99</v>
      </c>
      <c r="AO1820" s="1">
        <f t="shared" si="100"/>
        <v>69</v>
      </c>
      <c r="AP1820" s="1">
        <f t="shared" si="100"/>
        <v>73</v>
      </c>
      <c r="AQ1820" s="1">
        <f t="shared" si="100"/>
        <v>81</v>
      </c>
      <c r="AR1820" s="1">
        <f t="shared" si="100"/>
        <v>90</v>
      </c>
      <c r="AS1820" s="1">
        <f t="shared" si="100"/>
        <v>77</v>
      </c>
      <c r="AT1820" s="1">
        <f t="shared" si="100"/>
        <v>62</v>
      </c>
      <c r="AU1820" s="1">
        <f t="shared" si="100"/>
        <v>101</v>
      </c>
      <c r="AV1820" s="1">
        <f t="shared" si="100"/>
        <v>64</v>
      </c>
      <c r="AW1820" s="1">
        <f t="shared" si="100"/>
        <v>61</v>
      </c>
      <c r="AX1820" s="1">
        <f t="shared" si="100"/>
        <v>63</v>
      </c>
      <c r="AY1820" s="1">
        <f t="shared" si="100"/>
        <v>51</v>
      </c>
      <c r="AZ1820" s="1">
        <f t="shared" si="100"/>
        <v>64</v>
      </c>
      <c r="BA1820" s="1">
        <f t="shared" si="77"/>
        <v>1485</v>
      </c>
      <c r="CY1820" s="1">
        <f t="shared" ref="CY1820:DU1820" si="101">COUNTA(CY2:CY1813)</f>
        <v>53</v>
      </c>
      <c r="CZ1820" s="1">
        <f t="shared" si="101"/>
        <v>40</v>
      </c>
      <c r="DA1820" s="1">
        <f t="shared" si="101"/>
        <v>64</v>
      </c>
      <c r="DB1820" s="1">
        <f t="shared" si="101"/>
        <v>46</v>
      </c>
      <c r="DC1820" s="1">
        <f t="shared" si="101"/>
        <v>57</v>
      </c>
      <c r="DD1820" s="1">
        <f t="shared" si="101"/>
        <v>35</v>
      </c>
      <c r="DE1820" s="1">
        <f t="shared" si="101"/>
        <v>58</v>
      </c>
      <c r="DF1820" s="1">
        <f t="shared" si="101"/>
        <v>73</v>
      </c>
      <c r="DG1820" s="1">
        <f t="shared" si="101"/>
        <v>81</v>
      </c>
      <c r="DH1820" s="1">
        <f t="shared" si="101"/>
        <v>47</v>
      </c>
      <c r="DI1820" s="1">
        <f t="shared" si="101"/>
        <v>65</v>
      </c>
      <c r="DJ1820" s="1">
        <f t="shared" si="101"/>
        <v>72</v>
      </c>
      <c r="DK1820" s="1">
        <f t="shared" si="101"/>
        <v>61</v>
      </c>
      <c r="DL1820" s="1">
        <f t="shared" si="101"/>
        <v>46</v>
      </c>
      <c r="DM1820" s="1">
        <f t="shared" si="101"/>
        <v>0</v>
      </c>
      <c r="DN1820" s="1">
        <f t="shared" si="101"/>
        <v>45</v>
      </c>
      <c r="DO1820" s="1">
        <f t="shared" si="101"/>
        <v>63</v>
      </c>
      <c r="DP1820" s="1">
        <f t="shared" si="101"/>
        <v>0</v>
      </c>
      <c r="DQ1820" s="1">
        <f t="shared" si="101"/>
        <v>0</v>
      </c>
      <c r="DR1820" s="1">
        <f t="shared" si="101"/>
        <v>0</v>
      </c>
      <c r="DS1820" s="1">
        <f t="shared" si="101"/>
        <v>0</v>
      </c>
      <c r="DT1820" s="1">
        <f t="shared" si="101"/>
        <v>0</v>
      </c>
      <c r="DU1820" s="1">
        <f t="shared" si="101"/>
        <v>0</v>
      </c>
      <c r="DV1820" s="1">
        <f t="shared" si="79"/>
        <v>906</v>
      </c>
      <c r="DW1820" s="1">
        <f t="shared" ref="DW1820:EU1820" si="102">COUNTA(DW2:DW1813)</f>
        <v>48</v>
      </c>
      <c r="DX1820" s="1">
        <f t="shared" si="102"/>
        <v>40</v>
      </c>
      <c r="DY1820" s="1">
        <f t="shared" si="102"/>
        <v>50</v>
      </c>
      <c r="DZ1820" s="1">
        <f t="shared" si="102"/>
        <v>42</v>
      </c>
      <c r="EA1820" s="1">
        <f t="shared" si="102"/>
        <v>8</v>
      </c>
      <c r="EB1820" s="1">
        <f t="shared" si="102"/>
        <v>37</v>
      </c>
      <c r="EC1820" s="1">
        <f t="shared" si="102"/>
        <v>0</v>
      </c>
      <c r="ED1820" s="1">
        <f t="shared" si="102"/>
        <v>0</v>
      </c>
      <c r="EE1820" s="1">
        <f t="shared" si="102"/>
        <v>0</v>
      </c>
      <c r="EF1820" s="1">
        <f t="shared" si="102"/>
        <v>0</v>
      </c>
      <c r="EG1820" s="1">
        <f t="shared" si="102"/>
        <v>0</v>
      </c>
      <c r="EH1820" s="1">
        <f t="shared" si="102"/>
        <v>0</v>
      </c>
      <c r="EI1820" s="1">
        <f t="shared" si="102"/>
        <v>0</v>
      </c>
      <c r="EJ1820" s="1">
        <f t="shared" si="102"/>
        <v>0</v>
      </c>
      <c r="EK1820" s="1">
        <f t="shared" si="102"/>
        <v>0</v>
      </c>
      <c r="EL1820" s="1">
        <f t="shared" si="102"/>
        <v>0</v>
      </c>
      <c r="EM1820" s="1">
        <f t="shared" si="102"/>
        <v>0</v>
      </c>
      <c r="EN1820" s="1">
        <f t="shared" si="102"/>
        <v>0</v>
      </c>
      <c r="EO1820" s="1">
        <f t="shared" si="102"/>
        <v>0</v>
      </c>
      <c r="EP1820" s="1">
        <f t="shared" si="102"/>
        <v>0</v>
      </c>
      <c r="EQ1820" s="1">
        <f t="shared" si="102"/>
        <v>0</v>
      </c>
      <c r="ER1820" s="1">
        <f t="shared" si="102"/>
        <v>0</v>
      </c>
      <c r="ES1820" s="1">
        <f t="shared" si="102"/>
        <v>0</v>
      </c>
      <c r="ET1820" s="1">
        <f t="shared" si="102"/>
        <v>0</v>
      </c>
      <c r="EU1820" s="1">
        <f t="shared" si="102"/>
        <v>0</v>
      </c>
      <c r="EV1820" s="1">
        <f t="shared" si="74"/>
        <v>225</v>
      </c>
      <c r="EW1820" s="1">
        <f t="shared" ref="EW1820:FQ1820" si="103">COUNTA(EW2:EW1813)</f>
        <v>41</v>
      </c>
      <c r="EX1820" s="1">
        <f t="shared" si="103"/>
        <v>44</v>
      </c>
      <c r="EY1820" s="1">
        <f t="shared" si="103"/>
        <v>42</v>
      </c>
      <c r="EZ1820" s="1">
        <f t="shared" si="103"/>
        <v>35</v>
      </c>
      <c r="FA1820" s="1">
        <f t="shared" si="103"/>
        <v>36</v>
      </c>
      <c r="FB1820" s="1">
        <f t="shared" si="103"/>
        <v>54</v>
      </c>
      <c r="FC1820" s="1">
        <f t="shared" si="103"/>
        <v>64</v>
      </c>
      <c r="FD1820" s="1">
        <f t="shared" si="103"/>
        <v>55</v>
      </c>
      <c r="FE1820" s="1">
        <f t="shared" si="103"/>
        <v>91</v>
      </c>
      <c r="FF1820" s="1">
        <f t="shared" si="103"/>
        <v>39</v>
      </c>
      <c r="FG1820" s="1">
        <f t="shared" si="103"/>
        <v>55</v>
      </c>
      <c r="FH1820" s="1">
        <f t="shared" si="103"/>
        <v>39</v>
      </c>
      <c r="FI1820" s="1">
        <f t="shared" si="103"/>
        <v>54</v>
      </c>
      <c r="FJ1820" s="1">
        <f t="shared" si="103"/>
        <v>0</v>
      </c>
      <c r="FK1820" s="1">
        <f t="shared" si="103"/>
        <v>0</v>
      </c>
      <c r="FL1820" s="1">
        <f t="shared" si="103"/>
        <v>0</v>
      </c>
      <c r="FM1820" s="1">
        <f t="shared" si="103"/>
        <v>0</v>
      </c>
      <c r="FN1820" s="1">
        <f t="shared" si="103"/>
        <v>0</v>
      </c>
      <c r="FO1820" s="1">
        <f t="shared" si="103"/>
        <v>0</v>
      </c>
      <c r="FP1820" s="1">
        <f t="shared" si="103"/>
        <v>0</v>
      </c>
      <c r="FQ1820" s="1">
        <f t="shared" si="103"/>
        <v>0</v>
      </c>
      <c r="FR1820" s="1">
        <f t="shared" si="82"/>
        <v>649</v>
      </c>
    </row>
    <row r="1821" spans="1:174" s="1" customFormat="1" x14ac:dyDescent="0.25">
      <c r="B1821" s="2"/>
      <c r="C1821" s="2"/>
      <c r="D1821" s="2"/>
      <c r="K1821" s="18"/>
      <c r="AA1821" s="2"/>
      <c r="AB1821" s="3"/>
      <c r="AC1821" s="3"/>
    </row>
    <row r="1822" spans="1:174" s="1" customFormat="1" x14ac:dyDescent="0.25">
      <c r="B1822" s="2"/>
      <c r="C1822" s="2"/>
      <c r="D1822" s="2"/>
      <c r="K1822" s="18"/>
      <c r="AA1822" s="2"/>
      <c r="AB1822" s="3"/>
      <c r="AC1822" s="3"/>
    </row>
    <row r="1823" spans="1:174" s="1" customFormat="1" x14ac:dyDescent="0.25">
      <c r="B1823" s="2"/>
      <c r="C1823" s="2"/>
      <c r="D1823" s="2"/>
      <c r="K1823" s="18"/>
      <c r="AA1823" s="2"/>
      <c r="AB1823" s="3"/>
      <c r="AC1823" s="3"/>
    </row>
    <row r="1825" spans="1:129" s="2" customFormat="1" x14ac:dyDescent="0.25">
      <c r="A1825" s="1" t="s">
        <v>542</v>
      </c>
      <c r="E1825"/>
      <c r="F1825"/>
      <c r="G1825"/>
      <c r="H1825"/>
      <c r="I1825"/>
      <c r="J1825"/>
      <c r="K1825" s="18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</row>
  </sheetData>
  <sortState xmlns:xlrd2="http://schemas.microsoft.com/office/spreadsheetml/2017/richdata2" ref="A72:FR159">
    <sortCondition ref="H72:H159"/>
    <sortCondition ref="I72:I159"/>
  </sortState>
  <hyperlinks>
    <hyperlink ref="K174" r:id="rId1" xr:uid="{00000000-0004-0000-0200-000000000000}"/>
    <hyperlink ref="K597" r:id="rId2" xr:uid="{00000000-0004-0000-0200-000001000000}"/>
    <hyperlink ref="K540" r:id="rId3" xr:uid="{00000000-0004-0000-0200-000002000000}"/>
    <hyperlink ref="K286" r:id="rId4" xr:uid="{00000000-0004-0000-0200-000003000000}"/>
    <hyperlink ref="K552" r:id="rId5" xr:uid="{00000000-0004-0000-0200-000004000000}"/>
    <hyperlink ref="K391" r:id="rId6" xr:uid="{00000000-0004-0000-0200-000005000000}"/>
    <hyperlink ref="K392" r:id="rId7" xr:uid="{00000000-0004-0000-0200-000006000000}"/>
    <hyperlink ref="K736" r:id="rId8" xr:uid="{00000000-0004-0000-0200-000007000000}"/>
    <hyperlink ref="K675" r:id="rId9" xr:uid="{00000000-0004-0000-0200-000008000000}"/>
    <hyperlink ref="K674" r:id="rId10" xr:uid="{00000000-0004-0000-0200-000009000000}"/>
    <hyperlink ref="K1716" r:id="rId11" xr:uid="{00000000-0004-0000-0200-00000A000000}"/>
    <hyperlink ref="K6" r:id="rId12" xr:uid="{00000000-0004-0000-0200-00000B000000}"/>
    <hyperlink ref="K583" r:id="rId13" xr:uid="{00000000-0004-0000-0200-00000C000000}"/>
    <hyperlink ref="K4" r:id="rId14" xr:uid="{00000000-0004-0000-0200-00000D000000}"/>
    <hyperlink ref="K274" r:id="rId15" xr:uid="{00000000-0004-0000-0200-00000E000000}"/>
    <hyperlink ref="K386" r:id="rId16" xr:uid="{00000000-0004-0000-0200-00000F000000}"/>
    <hyperlink ref="K735" r:id="rId17" xr:uid="{00000000-0004-0000-0200-000010000000}"/>
    <hyperlink ref="K769" r:id="rId18" xr:uid="{00000000-0004-0000-0200-000011000000}"/>
    <hyperlink ref="K747" r:id="rId19" xr:uid="{00000000-0004-0000-0200-000012000000}"/>
    <hyperlink ref="K98" r:id="rId20" xr:uid="{00000000-0004-0000-0200-000013000000}"/>
    <hyperlink ref="K1728" r:id="rId21" display="mailto:bgizzi@cox.net" xr:uid="{00000000-0004-0000-0200-000014000000}"/>
    <hyperlink ref="K106" r:id="rId22" xr:uid="{00000000-0004-0000-0200-000015000000}"/>
    <hyperlink ref="K434" r:id="rId23" xr:uid="{00000000-0004-0000-0200-000016000000}"/>
    <hyperlink ref="K895" r:id="rId24" xr:uid="{00000000-0004-0000-0200-000017000000}"/>
    <hyperlink ref="K856" r:id="rId25" xr:uid="{00000000-0004-0000-0200-000018000000}"/>
    <hyperlink ref="K857" r:id="rId26" xr:uid="{00000000-0004-0000-0200-000019000000}"/>
    <hyperlink ref="K921" r:id="rId27" xr:uid="{00000000-0004-0000-0200-00001A000000}"/>
    <hyperlink ref="K825" r:id="rId28" xr:uid="{00000000-0004-0000-0200-00001B000000}"/>
    <hyperlink ref="K824" r:id="rId29" xr:uid="{00000000-0004-0000-0200-00001C000000}"/>
    <hyperlink ref="K897" r:id="rId30" xr:uid="{00000000-0004-0000-0200-00001D000000}"/>
    <hyperlink ref="K16" r:id="rId31" xr:uid="{00000000-0004-0000-0200-00001E000000}"/>
    <hyperlink ref="K15" r:id="rId32" xr:uid="{00000000-0004-0000-0200-00001F000000}"/>
    <hyperlink ref="K395" r:id="rId33" xr:uid="{00000000-0004-0000-0200-000020000000}"/>
    <hyperlink ref="K12" r:id="rId34" xr:uid="{00000000-0004-0000-0200-000021000000}"/>
    <hyperlink ref="K1734" r:id="rId35" xr:uid="{00000000-0004-0000-0200-000022000000}"/>
    <hyperlink ref="K33" r:id="rId36" xr:uid="{00000000-0004-0000-0200-000023000000}"/>
    <hyperlink ref="K34" r:id="rId37" xr:uid="{00000000-0004-0000-0200-000024000000}"/>
    <hyperlink ref="K485" r:id="rId38" xr:uid="{00000000-0004-0000-0200-000025000000}"/>
    <hyperlink ref="K52" r:id="rId39" xr:uid="{00000000-0004-0000-0200-000026000000}"/>
    <hyperlink ref="K1211" r:id="rId40" xr:uid="{00000000-0004-0000-0200-000027000000}"/>
    <hyperlink ref="K1210" r:id="rId41" xr:uid="{00000000-0004-0000-0200-000028000000}"/>
    <hyperlink ref="K241" r:id="rId42" xr:uid="{00000000-0004-0000-0200-000029000000}"/>
    <hyperlink ref="K240" r:id="rId43" xr:uid="{00000000-0004-0000-0200-00002A000000}"/>
    <hyperlink ref="K1176" r:id="rId44" xr:uid="{00000000-0004-0000-0200-00002B000000}"/>
    <hyperlink ref="K1721" r:id="rId45" xr:uid="{00000000-0004-0000-0200-00002C000000}"/>
    <hyperlink ref="K1711" r:id="rId46" xr:uid="{00000000-0004-0000-0200-00002D000000}"/>
    <hyperlink ref="K508" r:id="rId47" xr:uid="{00000000-0004-0000-0200-00002E000000}"/>
    <hyperlink ref="K507" r:id="rId48" xr:uid="{00000000-0004-0000-0200-00002F000000}"/>
    <hyperlink ref="K486" r:id="rId49" xr:uid="{00000000-0004-0000-0200-000030000000}"/>
    <hyperlink ref="K1700" r:id="rId50" xr:uid="{00000000-0004-0000-0200-000031000000}"/>
    <hyperlink ref="K70" r:id="rId51" xr:uid="{00000000-0004-0000-0200-000032000000}"/>
    <hyperlink ref="K296" r:id="rId52" xr:uid="{00000000-0004-0000-0200-000033000000}"/>
    <hyperlink ref="K1351" r:id="rId53" xr:uid="{00000000-0004-0000-0200-000034000000}"/>
    <hyperlink ref="K403" r:id="rId54" xr:uid="{00000000-0004-0000-0200-000035000000}"/>
    <hyperlink ref="K1414" r:id="rId55" xr:uid="{00000000-0004-0000-0200-000036000000}"/>
    <hyperlink ref="K1413" r:id="rId56" xr:uid="{00000000-0004-0000-0200-000037000000}"/>
    <hyperlink ref="K59" r:id="rId57" xr:uid="{00000000-0004-0000-0200-000038000000}"/>
    <hyperlink ref="K529" r:id="rId58" xr:uid="{00000000-0004-0000-0200-000039000000}"/>
    <hyperlink ref="K530" r:id="rId59" xr:uid="{00000000-0004-0000-0200-00003A000000}"/>
    <hyperlink ref="K71" r:id="rId60" xr:uid="{00000000-0004-0000-0200-00003B000000}"/>
    <hyperlink ref="K517" r:id="rId61" xr:uid="{00000000-0004-0000-0200-00003C000000}"/>
    <hyperlink ref="K744" r:id="rId62" xr:uid="{00000000-0004-0000-0200-00003D000000}"/>
    <hyperlink ref="K785" r:id="rId63" xr:uid="{00000000-0004-0000-0200-00003E000000}"/>
    <hyperlink ref="K368" r:id="rId64" xr:uid="{00000000-0004-0000-0200-00003F000000}"/>
    <hyperlink ref="K282" r:id="rId65" xr:uid="{00000000-0004-0000-0200-000040000000}"/>
    <hyperlink ref="K1019" r:id="rId66" xr:uid="{00000000-0004-0000-0200-000041000000}"/>
    <hyperlink ref="K1149" r:id="rId67" xr:uid="{00000000-0004-0000-0200-000042000000}"/>
    <hyperlink ref="K1739" r:id="rId68" xr:uid="{00000000-0004-0000-0200-000043000000}"/>
    <hyperlink ref="K32" r:id="rId69" xr:uid="{00000000-0004-0000-0200-000044000000}"/>
    <hyperlink ref="K369" r:id="rId70" xr:uid="{00000000-0004-0000-0200-000045000000}"/>
    <hyperlink ref="K1093" r:id="rId71" xr:uid="{00000000-0004-0000-0200-000046000000}"/>
    <hyperlink ref="K390" r:id="rId72" xr:uid="{00000000-0004-0000-0200-000047000000}"/>
    <hyperlink ref="K389" r:id="rId73" xr:uid="{00000000-0004-0000-0200-000048000000}"/>
    <hyperlink ref="K778" r:id="rId74" xr:uid="{00000000-0004-0000-0200-000049000000}"/>
    <hyperlink ref="K779" r:id="rId75" xr:uid="{00000000-0004-0000-0200-00004A000000}"/>
    <hyperlink ref="K42" r:id="rId76" xr:uid="{00000000-0004-0000-0200-00004B000000}"/>
    <hyperlink ref="K291" r:id="rId77" xr:uid="{00000000-0004-0000-0200-00004C000000}"/>
    <hyperlink ref="K292" r:id="rId78" xr:uid="{00000000-0004-0000-0200-00004D000000}"/>
    <hyperlink ref="K1747" r:id="rId79" display="billpullen@fastmail.com" xr:uid="{00000000-0004-0000-0200-00004E000000}"/>
    <hyperlink ref="K1429" r:id="rId80" xr:uid="{00000000-0004-0000-0200-00004F000000}"/>
    <hyperlink ref="K53" r:id="rId81" xr:uid="{00000000-0004-0000-0200-000050000000}"/>
    <hyperlink ref="K1738" r:id="rId82" xr:uid="{00000000-0004-0000-0200-000051000000}"/>
    <hyperlink ref="K20" r:id="rId83" xr:uid="{00000000-0004-0000-0200-000052000000}"/>
    <hyperlink ref="K21" r:id="rId84" xr:uid="{00000000-0004-0000-0200-000053000000}"/>
    <hyperlink ref="K784" r:id="rId85" xr:uid="{00000000-0004-0000-0200-000054000000}"/>
    <hyperlink ref="K1107" r:id="rId86" xr:uid="{00000000-0004-0000-0200-000055000000}"/>
    <hyperlink ref="K1108" r:id="rId87" xr:uid="{00000000-0004-0000-0200-000056000000}"/>
    <hyperlink ref="K1748" r:id="rId88" xr:uid="{00000000-0004-0000-0200-000057000000}"/>
    <hyperlink ref="K99" r:id="rId89" xr:uid="{00000000-0004-0000-0200-000058000000}"/>
    <hyperlink ref="K1530" r:id="rId90" xr:uid="{00000000-0004-0000-0200-000059000000}"/>
    <hyperlink ref="K36" r:id="rId91" xr:uid="{00000000-0004-0000-0200-00005A000000}"/>
    <hyperlink ref="K37" r:id="rId92" xr:uid="{00000000-0004-0000-0200-00005B000000}"/>
    <hyperlink ref="K273" r:id="rId93" xr:uid="{00000000-0004-0000-0200-00005C000000}"/>
    <hyperlink ref="K524" r:id="rId94" display="mailto:vcshaker@msn.com" xr:uid="{00000000-0004-0000-0200-00005D000000}"/>
    <hyperlink ref="K65" r:id="rId95" display="mailto:karenmsward@gmail.com" xr:uid="{00000000-0004-0000-0200-00005E000000}"/>
    <hyperlink ref="K279" r:id="rId96" xr:uid="{00000000-0004-0000-0200-00005F000000}"/>
    <hyperlink ref="K1543" r:id="rId97" xr:uid="{00000000-0004-0000-0200-000060000000}"/>
    <hyperlink ref="K1515" r:id="rId98" xr:uid="{00000000-0004-0000-0200-000061000000}"/>
    <hyperlink ref="K222" r:id="rId99" xr:uid="{00000000-0004-0000-0200-000062000000}"/>
    <hyperlink ref="K1594" r:id="rId100" xr:uid="{00000000-0004-0000-0200-000063000000}"/>
    <hyperlink ref="K268" r:id="rId101" xr:uid="{00000000-0004-0000-0200-000064000000}"/>
    <hyperlink ref="K1727" r:id="rId102" xr:uid="{00000000-0004-0000-0200-000065000000}"/>
    <hyperlink ref="K1394" r:id="rId103" xr:uid="{00000000-0004-0000-0200-000066000000}"/>
    <hyperlink ref="K1343" r:id="rId104" xr:uid="{00000000-0004-0000-0200-000067000000}"/>
    <hyperlink ref="K1318" r:id="rId105" xr:uid="{00000000-0004-0000-0200-000068000000}"/>
    <hyperlink ref="K1505" r:id="rId106" xr:uid="{00000000-0004-0000-0200-000069000000}"/>
    <hyperlink ref="K1745" r:id="rId107" display="mailto:mhmtr@juno.com" xr:uid="{00000000-0004-0000-0200-00006A000000}"/>
    <hyperlink ref="K1319" r:id="rId108" display="mailto:mhmtr@juno.com" xr:uid="{00000000-0004-0000-0200-00006B000000}"/>
    <hyperlink ref="K1213" r:id="rId109" xr:uid="{00000000-0004-0000-0200-00006C000000}"/>
    <hyperlink ref="K1200" r:id="rId110" xr:uid="{00000000-0004-0000-0200-00006D000000}"/>
    <hyperlink ref="K1726" r:id="rId111" xr:uid="{00000000-0004-0000-0200-00006E000000}"/>
    <hyperlink ref="K1297" r:id="rId112" xr:uid="{00000000-0004-0000-0200-00006F000000}"/>
    <hyperlink ref="K1158" r:id="rId113" xr:uid="{00000000-0004-0000-0200-000070000000}"/>
    <hyperlink ref="K994" r:id="rId114" xr:uid="{00000000-0004-0000-0200-000071000000}"/>
    <hyperlink ref="K993" r:id="rId115" xr:uid="{00000000-0004-0000-0200-000072000000}"/>
    <hyperlink ref="K1139" r:id="rId116" xr:uid="{00000000-0004-0000-0200-000073000000}"/>
    <hyperlink ref="K290" r:id="rId117" xr:uid="{00000000-0004-0000-0200-000074000000}"/>
    <hyperlink ref="K899" r:id="rId118" xr:uid="{00000000-0004-0000-0200-000075000000}"/>
    <hyperlink ref="K900" r:id="rId119" xr:uid="{00000000-0004-0000-0200-000076000000}"/>
    <hyperlink ref="K830" r:id="rId120" xr:uid="{00000000-0004-0000-0200-000077000000}"/>
    <hyperlink ref="K1730" r:id="rId121" xr:uid="{00000000-0004-0000-0200-000078000000}"/>
    <hyperlink ref="K258" r:id="rId122" xr:uid="{00000000-0004-0000-0200-000079000000}"/>
    <hyperlink ref="K758" r:id="rId123" xr:uid="{00000000-0004-0000-0200-00007A000000}"/>
    <hyperlink ref="K725" r:id="rId124" xr:uid="{00000000-0004-0000-0200-00007B000000}"/>
    <hyperlink ref="K727" r:id="rId125" xr:uid="{00000000-0004-0000-0200-00007C000000}"/>
    <hyperlink ref="K737" r:id="rId126" xr:uid="{00000000-0004-0000-0200-00007D000000}"/>
    <hyperlink ref="K757" r:id="rId127" xr:uid="{00000000-0004-0000-0200-00007E000000}"/>
    <hyperlink ref="K1695" r:id="rId128" xr:uid="{00000000-0004-0000-0200-00007F000000}"/>
    <hyperlink ref="K705" r:id="rId129" xr:uid="{00000000-0004-0000-0200-000080000000}"/>
    <hyperlink ref="K706" r:id="rId130" xr:uid="{00000000-0004-0000-0200-000081000000}"/>
    <hyperlink ref="K773" r:id="rId131" xr:uid="{00000000-0004-0000-0200-000082000000}"/>
    <hyperlink ref="K731" r:id="rId132" xr:uid="{00000000-0004-0000-0200-000083000000}"/>
    <hyperlink ref="K604" r:id="rId133" display="mailto:patberg41@aol.com" xr:uid="{00000000-0004-0000-0200-000084000000}"/>
    <hyperlink ref="K640" r:id="rId134" xr:uid="{00000000-0004-0000-0200-000085000000}"/>
    <hyperlink ref="K277" r:id="rId135" xr:uid="{00000000-0004-0000-0200-000086000000}"/>
    <hyperlink ref="K812" r:id="rId136" xr:uid="{00000000-0004-0000-0200-000087000000}"/>
    <hyperlink ref="K813" r:id="rId137" xr:uid="{00000000-0004-0000-0200-000088000000}"/>
    <hyperlink ref="K1743" r:id="rId138" xr:uid="{00000000-0004-0000-0200-000089000000}"/>
    <hyperlink ref="K1051" r:id="rId139" xr:uid="{00000000-0004-0000-0200-00008A000000}"/>
    <hyperlink ref="K918" r:id="rId140" xr:uid="{00000000-0004-0000-0200-00008B000000}"/>
    <hyperlink ref="K1811" r:id="rId141" xr:uid="{00000000-0004-0000-0200-00008C000000}"/>
    <hyperlink ref="K1813" r:id="rId142" xr:uid="{00000000-0004-0000-0200-00008D000000}"/>
    <hyperlink ref="K1794" r:id="rId143" xr:uid="{00000000-0004-0000-0200-00008E000000}"/>
    <hyperlink ref="K1790" r:id="rId144" xr:uid="{00000000-0004-0000-0200-00008F000000}"/>
    <hyperlink ref="K1791" r:id="rId145" xr:uid="{00000000-0004-0000-0200-000090000000}"/>
    <hyperlink ref="K1779" r:id="rId146" xr:uid="{00000000-0004-0000-0200-000091000000}"/>
    <hyperlink ref="K1786" r:id="rId147" xr:uid="{00000000-0004-0000-0200-000092000000}"/>
    <hyperlink ref="K1781" r:id="rId148" xr:uid="{00000000-0004-0000-0200-000093000000}"/>
    <hyperlink ref="K1801" r:id="rId149" xr:uid="{00000000-0004-0000-0200-000094000000}"/>
    <hyperlink ref="K1803" r:id="rId150" xr:uid="{00000000-0004-0000-0200-000095000000}"/>
    <hyperlink ref="K1795" r:id="rId151" xr:uid="{00000000-0004-0000-0200-000096000000}"/>
    <hyperlink ref="K1796" r:id="rId152" xr:uid="{00000000-0004-0000-0200-000097000000}"/>
    <hyperlink ref="K1810" r:id="rId153" xr:uid="{00000000-0004-0000-0200-000098000000}"/>
    <hyperlink ref="K1800" r:id="rId154" xr:uid="{00000000-0004-0000-0200-000099000000}"/>
    <hyperlink ref="K1787" r:id="rId155" xr:uid="{00000000-0004-0000-0200-00009A000000}"/>
    <hyperlink ref="K1807" r:id="rId156" xr:uid="{00000000-0004-0000-0200-00009B000000}"/>
    <hyperlink ref="K1776" r:id="rId157" xr:uid="{00000000-0004-0000-0200-00009C000000}"/>
    <hyperlink ref="K1783" r:id="rId158" display="frauoberst48@msn.com - BAD" xr:uid="{00000000-0004-0000-0200-00009D000000}"/>
    <hyperlink ref="K1804" r:id="rId159" xr:uid="{00000000-0004-0000-0200-00009E000000}"/>
    <hyperlink ref="K1799" r:id="rId160" xr:uid="{00000000-0004-0000-0200-00009F000000}"/>
    <hyperlink ref="K1780" r:id="rId161" xr:uid="{00000000-0004-0000-0200-0000A0000000}"/>
    <hyperlink ref="K1797" r:id="rId162" xr:uid="{00000000-0004-0000-0200-0000A1000000}"/>
    <hyperlink ref="K1777" r:id="rId163" xr:uid="{00000000-0004-0000-0200-0000A2000000}"/>
    <hyperlink ref="K581" r:id="rId164" display="shpil2644@yahoo.com" xr:uid="{00000000-0004-0000-0200-0000A3000000}"/>
    <hyperlink ref="K1616" r:id="rId165" xr:uid="{00000000-0004-0000-0200-0000A4000000}"/>
    <hyperlink ref="K923" r:id="rId166" xr:uid="{00000000-0004-0000-0200-0000A5000000}"/>
    <hyperlink ref="K525" r:id="rId167" xr:uid="{00000000-0004-0000-0200-0000A6000000}"/>
    <hyperlink ref="K565" r:id="rId168" xr:uid="{00000000-0004-0000-0200-0000A7000000}"/>
    <hyperlink ref="K1538" r:id="rId169" xr:uid="{00000000-0004-0000-0200-0000A8000000}"/>
    <hyperlink ref="K1539" r:id="rId170" xr:uid="{00000000-0004-0000-0200-0000A9000000}"/>
    <hyperlink ref="K1618" r:id="rId171" xr:uid="{00000000-0004-0000-0200-0000AA000000}"/>
    <hyperlink ref="K1231" r:id="rId172" xr:uid="{00000000-0004-0000-0200-0000AB000000}"/>
    <hyperlink ref="K1673" r:id="rId173" xr:uid="{00000000-0004-0000-0200-0000AC000000}"/>
    <hyperlink ref="K1674" r:id="rId174" xr:uid="{00000000-0004-0000-0200-0000AD000000}"/>
    <hyperlink ref="K1445" r:id="rId175" xr:uid="{00000000-0004-0000-0200-0000AE000000}"/>
    <hyperlink ref="K1676" r:id="rId176" xr:uid="{00000000-0004-0000-0200-0000AF000000}"/>
    <hyperlink ref="K1675" r:id="rId177" xr:uid="{00000000-0004-0000-0200-0000B0000000}"/>
    <hyperlink ref="K952" r:id="rId178" xr:uid="{00000000-0004-0000-0200-0000B1000000}"/>
    <hyperlink ref="K639" r:id="rId179" xr:uid="{00000000-0004-0000-0200-0000B2000000}"/>
    <hyperlink ref="K1600" r:id="rId180" xr:uid="{00000000-0004-0000-0200-0000B3000000}"/>
    <hyperlink ref="K1428" r:id="rId181" xr:uid="{00000000-0004-0000-0200-0000B4000000}"/>
    <hyperlink ref="K1449" r:id="rId182" xr:uid="{00000000-0004-0000-0200-0000B5000000}"/>
    <hyperlink ref="K1500" r:id="rId183" xr:uid="{00000000-0004-0000-0200-0000B6000000}"/>
    <hyperlink ref="K973" r:id="rId184" xr:uid="{00000000-0004-0000-0200-0000B7000000}"/>
    <hyperlink ref="K1289" r:id="rId185" xr:uid="{00000000-0004-0000-0200-0000B8000000}"/>
    <hyperlink ref="K1601" r:id="rId186" xr:uid="{00000000-0004-0000-0200-0000B9000000}"/>
    <hyperlink ref="K1033" r:id="rId187" xr:uid="{00000000-0004-0000-0200-0000BA000000}"/>
    <hyperlink ref="K1607" r:id="rId188" xr:uid="{00000000-0004-0000-0200-0000BB000000}"/>
    <hyperlink ref="K1606" r:id="rId189" xr:uid="{00000000-0004-0000-0200-0000BC000000}"/>
    <hyperlink ref="K1604" r:id="rId190" xr:uid="{00000000-0004-0000-0200-0000BD000000}"/>
    <hyperlink ref="K1603" r:id="rId191" xr:uid="{00000000-0004-0000-0200-0000BE000000}"/>
    <hyperlink ref="K1760" r:id="rId192" xr:uid="{00000000-0004-0000-0200-0000BF000000}"/>
    <hyperlink ref="K978" r:id="rId193" xr:uid="{00000000-0004-0000-0200-0000C0000000}"/>
    <hyperlink ref="K977" r:id="rId194" xr:uid="{00000000-0004-0000-0200-0000C1000000}"/>
    <hyperlink ref="K624" r:id="rId195" display="al.bonora@azmoves.com - bad" xr:uid="{00000000-0004-0000-0200-0000C2000000}"/>
    <hyperlink ref="K1043" r:id="rId196" display="dakotamade@aol.com - BAD" xr:uid="{00000000-0004-0000-0200-0000C3000000}"/>
    <hyperlink ref="K590" r:id="rId197" display="hbnoni@msn.com - BAD" xr:uid="{00000000-0004-0000-0200-0000C4000000}"/>
    <hyperlink ref="K1455" r:id="rId198" display="rchsts4@aol.com - bad" xr:uid="{00000000-0004-0000-0200-0000C5000000}"/>
    <hyperlink ref="K1602" r:id="rId199" xr:uid="{00000000-0004-0000-0200-0000C6000000}"/>
    <hyperlink ref="K1063" r:id="rId200" xr:uid="{00000000-0004-0000-0200-0000C7000000}"/>
    <hyperlink ref="K1447" r:id="rId201" display="mailto:gailsouth41@yahoo.com" xr:uid="{00000000-0004-0000-0200-0000C8000000}"/>
    <hyperlink ref="K1350" r:id="rId202" xr:uid="{00000000-0004-0000-0200-0000C9000000}"/>
    <hyperlink ref="K1446" r:id="rId203" xr:uid="{00000000-0004-0000-0200-0000CA000000}"/>
    <hyperlink ref="K1389" r:id="rId204" xr:uid="{00000000-0004-0000-0200-0000CB000000}"/>
    <hyperlink ref="K142" r:id="rId205" xr:uid="{00000000-0004-0000-0200-0000CC000000}"/>
    <hyperlink ref="K598" r:id="rId206" xr:uid="{00000000-0004-0000-0200-0000CD000000}"/>
    <hyperlink ref="K214" r:id="rId207" xr:uid="{00000000-0004-0000-0200-0000CE000000}"/>
    <hyperlink ref="J214" r:id="rId208" display="kj7u@msn.com" xr:uid="{00000000-0004-0000-0200-0000CF000000}"/>
    <hyperlink ref="K1321" r:id="rId209" xr:uid="{00000000-0004-0000-0200-0000D0000000}"/>
    <hyperlink ref="K1249" r:id="rId210" xr:uid="{00000000-0004-0000-0200-0000D1000000}"/>
    <hyperlink ref="K1296" r:id="rId211" xr:uid="{00000000-0004-0000-0200-0000D2000000}"/>
    <hyperlink ref="K488" r:id="rId212" xr:uid="{00000000-0004-0000-0200-0000D3000000}"/>
    <hyperlink ref="K898" r:id="rId213" display="mailto:grat99zek@yahoo.com" xr:uid="{00000000-0004-0000-0200-0000D4000000}"/>
    <hyperlink ref="K1520" r:id="rId214" xr:uid="{00000000-0004-0000-0200-0000D5000000}"/>
    <hyperlink ref="K469" r:id="rId215" xr:uid="{00000000-0004-0000-0200-0000D6000000}"/>
    <hyperlink ref="K1375" r:id="rId216" xr:uid="{00000000-0004-0000-0200-0000D7000000}"/>
    <hyperlink ref="K491" r:id="rId217" xr:uid="{00000000-0004-0000-0200-0000D8000000}"/>
    <hyperlink ref="K722" r:id="rId218" display="cmdever@cox.net" xr:uid="{00000000-0004-0000-0200-0000D9000000}"/>
    <hyperlink ref="K1411" r:id="rId219" xr:uid="{00000000-0004-0000-0200-0000DA000000}"/>
    <hyperlink ref="K101" r:id="rId220" xr:uid="{00000000-0004-0000-0200-0000DB000000}"/>
    <hyperlink ref="K1291" r:id="rId221" xr:uid="{00000000-0004-0000-0200-0000DC000000}"/>
    <hyperlink ref="K44" r:id="rId222" xr:uid="{00000000-0004-0000-0200-0000DD000000}"/>
    <hyperlink ref="K31" r:id="rId223" xr:uid="{00000000-0004-0000-0200-0000DE000000}"/>
    <hyperlink ref="K100" r:id="rId224" xr:uid="{00000000-0004-0000-0200-0000DF000000}"/>
    <hyperlink ref="K860" r:id="rId225" xr:uid="{00000000-0004-0000-0200-0000E0000000}"/>
    <hyperlink ref="K961" r:id="rId226" xr:uid="{00000000-0004-0000-0200-0000E1000000}"/>
    <hyperlink ref="K1266" r:id="rId227" xr:uid="{00000000-0004-0000-0200-0000E2000000}"/>
    <hyperlink ref="K1690" r:id="rId228" xr:uid="{00000000-0004-0000-0200-0000E3000000}"/>
    <hyperlink ref="K1407" r:id="rId229" xr:uid="{00000000-0004-0000-0200-0000E4000000}"/>
    <hyperlink ref="K613" r:id="rId230" display="https://webmail.west.cox.net/do/mail/message/mailto?to=havingfundancing%40gmail.com" xr:uid="{00000000-0004-0000-0200-0000E5000000}"/>
    <hyperlink ref="K759" r:id="rId231" xr:uid="{00000000-0004-0000-0200-0000E6000000}"/>
    <hyperlink ref="K760" r:id="rId232" xr:uid="{00000000-0004-0000-0200-0000E7000000}"/>
    <hyperlink ref="K50" r:id="rId233" xr:uid="{00000000-0004-0000-0200-0000E8000000}"/>
    <hyperlink ref="K498" r:id="rId234" display="cgouvenier@cox.net" xr:uid="{00000000-0004-0000-0200-0000E9000000}"/>
    <hyperlink ref="K114" r:id="rId235" xr:uid="{00000000-0004-0000-0200-0000EA000000}"/>
    <hyperlink ref="K113" r:id="rId236" xr:uid="{00000000-0004-0000-0200-0000EB000000}"/>
    <hyperlink ref="K917" r:id="rId237" xr:uid="{00000000-0004-0000-0200-0000EC000000}"/>
    <hyperlink ref="K796" r:id="rId238" xr:uid="{00000000-0004-0000-0200-0000ED000000}"/>
    <hyperlink ref="K797" r:id="rId239" xr:uid="{00000000-0004-0000-0200-0000EE000000}"/>
    <hyperlink ref="K720" r:id="rId240" xr:uid="{00000000-0004-0000-0200-0000EF000000}"/>
    <hyperlink ref="K459" r:id="rId241" xr:uid="{00000000-0004-0000-0200-0000F0000000}"/>
    <hyperlink ref="K819" r:id="rId242" xr:uid="{00000000-0004-0000-0200-0000F1000000}"/>
    <hyperlink ref="K1518" r:id="rId243" xr:uid="{00000000-0004-0000-0200-0000F2000000}"/>
    <hyperlink ref="K1519" r:id="rId244" xr:uid="{00000000-0004-0000-0200-0000F3000000}"/>
    <hyperlink ref="K902" r:id="rId245" xr:uid="{00000000-0004-0000-0200-0000F4000000}"/>
    <hyperlink ref="K1102" r:id="rId246" xr:uid="{00000000-0004-0000-0200-0000F5000000}"/>
    <hyperlink ref="K1103" r:id="rId247" xr:uid="{00000000-0004-0000-0200-0000F6000000}"/>
    <hyperlink ref="K1501" r:id="rId248" xr:uid="{00000000-0004-0000-0200-0000F7000000}"/>
    <hyperlink ref="K365" r:id="rId249" xr:uid="{00000000-0004-0000-0200-0000F8000000}"/>
    <hyperlink ref="K364" r:id="rId250" xr:uid="{00000000-0004-0000-0200-0000F9000000}"/>
    <hyperlink ref="K1225" r:id="rId251" xr:uid="{00000000-0004-0000-0200-0000FA000000}"/>
    <hyperlink ref="K1173" r:id="rId252" xr:uid="{00000000-0004-0000-0200-0000FB000000}"/>
    <hyperlink ref="K1008" r:id="rId253" xr:uid="{00000000-0004-0000-0200-0000FC000000}"/>
    <hyperlink ref="K537" r:id="rId254" xr:uid="{00000000-0004-0000-0200-0000FD000000}"/>
    <hyperlink ref="K631" r:id="rId255" xr:uid="{00000000-0004-0000-0200-0000FE000000}"/>
    <hyperlink ref="K1281" r:id="rId256" display="osharon1@juno.com" xr:uid="{00000000-0004-0000-0200-0000FF000000}"/>
    <hyperlink ref="K661" r:id="rId257" xr:uid="{00000000-0004-0000-0200-000000010000}"/>
    <hyperlink ref="K1589" r:id="rId258" xr:uid="{00000000-0004-0000-0200-000001010000}"/>
    <hyperlink ref="K1159" r:id="rId259" xr:uid="{00000000-0004-0000-0200-000002010000}"/>
    <hyperlink ref="K289" r:id="rId260" xr:uid="{00000000-0004-0000-0200-000003010000}"/>
    <hyperlink ref="K439" r:id="rId261" xr:uid="{00000000-0004-0000-0200-000004010000}"/>
    <hyperlink ref="K440" r:id="rId262" xr:uid="{00000000-0004-0000-0200-000005010000}"/>
    <hyperlink ref="K1268" r:id="rId263" xr:uid="{00000000-0004-0000-0200-000006010000}"/>
    <hyperlink ref="K1267" r:id="rId264" xr:uid="{00000000-0004-0000-0200-000007010000}"/>
    <hyperlink ref="K1585" r:id="rId265" xr:uid="{00000000-0004-0000-0200-000008010000}"/>
    <hyperlink ref="K1464" r:id="rId266" xr:uid="{00000000-0004-0000-0200-000009010000}"/>
    <hyperlink ref="K1679" r:id="rId267" xr:uid="{00000000-0004-0000-0200-00000A010000}"/>
    <hyperlink ref="K1678" r:id="rId268" xr:uid="{00000000-0004-0000-0200-00000B010000}"/>
    <hyperlink ref="K1499" r:id="rId269" xr:uid="{00000000-0004-0000-0200-00000C010000}"/>
    <hyperlink ref="K1772" r:id="rId270" xr:uid="{00000000-0004-0000-0200-00000D010000}"/>
    <hyperlink ref="K1182" r:id="rId271" xr:uid="{00000000-0004-0000-0200-00000E010000}"/>
    <hyperlink ref="K1696" r:id="rId272" display="mailto:howard.standage@hotmail.com" xr:uid="{00000000-0004-0000-0200-00000F010000}"/>
    <hyperlink ref="K1009" r:id="rId273" xr:uid="{00000000-0004-0000-0200-000010010000}"/>
    <hyperlink ref="K1605" r:id="rId274" xr:uid="{00000000-0004-0000-0200-000011010000}"/>
    <hyperlink ref="K503" r:id="rId275" xr:uid="{00000000-0004-0000-0200-000012010000}"/>
    <hyperlink ref="K1300" r:id="rId276" xr:uid="{00000000-0004-0000-0200-000013010000}"/>
    <hyperlink ref="K1215" r:id="rId277" xr:uid="{00000000-0004-0000-0200-000014010000}"/>
    <hyperlink ref="K1212" r:id="rId278" xr:uid="{00000000-0004-0000-0200-000015010000}"/>
    <hyperlink ref="K665" r:id="rId279" xr:uid="{00000000-0004-0000-0200-000016010000}"/>
    <hyperlink ref="K664" r:id="rId280" xr:uid="{00000000-0004-0000-0200-000017010000}"/>
    <hyperlink ref="K1468" r:id="rId281" display="mailto:67happycamper@gmail.com" xr:uid="{00000000-0004-0000-0200-000018010000}"/>
    <hyperlink ref="K1672" r:id="rId282" xr:uid="{00000000-0004-0000-0200-000019010000}"/>
    <hyperlink ref="K1469" r:id="rId283" xr:uid="{00000000-0004-0000-0200-00001A010000}"/>
    <hyperlink ref="K564" r:id="rId284" xr:uid="{00000000-0004-0000-0200-00001B010000}"/>
    <hyperlink ref="K951" r:id="rId285" xr:uid="{00000000-0004-0000-0200-00001C010000}"/>
    <hyperlink ref="K943" r:id="rId286" xr:uid="{00000000-0004-0000-0200-00001D010000}"/>
    <hyperlink ref="K1688" r:id="rId287" xr:uid="{00000000-0004-0000-0200-00001E010000}"/>
    <hyperlink ref="K1740" r:id="rId288" xr:uid="{00000000-0004-0000-0200-00001F010000}"/>
    <hyperlink ref="K1471" r:id="rId289" xr:uid="{00000000-0004-0000-0200-000020010000}"/>
    <hyperlink ref="K1633" r:id="rId290" xr:uid="{00000000-0004-0000-0200-000021010000}"/>
    <hyperlink ref="K1439" r:id="rId291" xr:uid="{00000000-0004-0000-0200-000022010000}"/>
    <hyperlink ref="K1438" r:id="rId292" xr:uid="{00000000-0004-0000-0200-000023010000}"/>
    <hyperlink ref="K1372" r:id="rId293" display="mailto:alices1128@msn.com" xr:uid="{00000000-0004-0000-0200-000024010000}"/>
    <hyperlink ref="K1100" r:id="rId294" display="mailto:doug.levasseur@gmail.com" xr:uid="{00000000-0004-0000-0200-000025010000}"/>
    <hyperlink ref="K1099" r:id="rId295" display="mailto:doug.levasseur@gmail.com" xr:uid="{00000000-0004-0000-0200-000026010000}"/>
    <hyperlink ref="K976" r:id="rId296" xr:uid="{00000000-0004-0000-0200-000027010000}"/>
    <hyperlink ref="K1304" r:id="rId297" xr:uid="{00000000-0004-0000-0200-000028010000}"/>
    <hyperlink ref="K1621" r:id="rId298" xr:uid="{00000000-0004-0000-0200-000029010000}"/>
    <hyperlink ref="K123" r:id="rId299" xr:uid="{00000000-0004-0000-0200-00002A010000}"/>
    <hyperlink ref="K1613" r:id="rId300" xr:uid="{00000000-0004-0000-0200-00002B010000}"/>
    <hyperlink ref="K1147" r:id="rId301" xr:uid="{00000000-0004-0000-0200-00002C010000}"/>
    <hyperlink ref="K1262" r:id="rId302" xr:uid="{00000000-0004-0000-0200-00002D010000}"/>
    <hyperlink ref="K1508" r:id="rId303" xr:uid="{00000000-0004-0000-0200-00002E010000}"/>
    <hyperlink ref="K842" r:id="rId304" xr:uid="{00000000-0004-0000-0200-00002F010000}"/>
    <hyperlink ref="K1610" r:id="rId305" xr:uid="{00000000-0004-0000-0200-000030010000}"/>
    <hyperlink ref="K1609" r:id="rId306" xr:uid="{00000000-0004-0000-0200-000031010000}"/>
    <hyperlink ref="K740" r:id="rId307" xr:uid="{00000000-0004-0000-0200-000032010000}"/>
    <hyperlink ref="K968" r:id="rId308" xr:uid="{00000000-0004-0000-0200-000033010000}"/>
    <hyperlink ref="K1457" r:id="rId309" xr:uid="{00000000-0004-0000-0200-000034010000}"/>
    <hyperlink ref="K1348" r:id="rId310" xr:uid="{00000000-0004-0000-0200-000035010000}"/>
    <hyperlink ref="K1349" r:id="rId311" xr:uid="{00000000-0004-0000-0200-000036010000}"/>
    <hyperlink ref="K1427" r:id="rId312" xr:uid="{00000000-0004-0000-0200-000037010000}"/>
    <hyperlink ref="K1426" r:id="rId313" xr:uid="{00000000-0004-0000-0200-000038010000}"/>
    <hyperlink ref="K1117" r:id="rId314" xr:uid="{00000000-0004-0000-0200-000039010000}"/>
    <hyperlink ref="K1180" r:id="rId315" xr:uid="{00000000-0004-0000-0200-00003A010000}"/>
    <hyperlink ref="K940" r:id="rId316" xr:uid="{00000000-0004-0000-0200-00003B010000}"/>
    <hyperlink ref="K588" r:id="rId317" xr:uid="{00000000-0004-0000-0200-00003C010000}"/>
    <hyperlink ref="K1634" r:id="rId318" xr:uid="{00000000-0004-0000-0200-00003D010000}"/>
    <hyperlink ref="K1485" r:id="rId319" xr:uid="{00000000-0004-0000-0200-00003E010000}"/>
    <hyperlink ref="K892" r:id="rId320" xr:uid="{00000000-0004-0000-0200-00003F010000}"/>
    <hyperlink ref="K630" r:id="rId321" xr:uid="{00000000-0004-0000-0200-000040010000}"/>
    <hyperlink ref="K92" r:id="rId322" xr:uid="{00000000-0004-0000-0200-000041010000}"/>
    <hyperlink ref="K1294" r:id="rId323" xr:uid="{00000000-0004-0000-0200-000042010000}"/>
    <hyperlink ref="K1295" r:id="rId324" xr:uid="{00000000-0004-0000-0200-000043010000}"/>
    <hyperlink ref="K1639" r:id="rId325" xr:uid="{00000000-0004-0000-0200-000044010000}"/>
    <hyperlink ref="K1577" r:id="rId326" xr:uid="{00000000-0004-0000-0200-000045010000}"/>
    <hyperlink ref="K809" r:id="rId327" xr:uid="{00000000-0004-0000-0200-000046010000}"/>
    <hyperlink ref="K786" r:id="rId328" xr:uid="{00000000-0004-0000-0200-000047010000}"/>
    <hyperlink ref="K1408" r:id="rId329" xr:uid="{00000000-0004-0000-0200-000048010000}"/>
    <hyperlink ref="K823" r:id="rId330" xr:uid="{00000000-0004-0000-0200-000049010000}"/>
    <hyperlink ref="K777" r:id="rId331" xr:uid="{00000000-0004-0000-0200-00004A010000}"/>
    <hyperlink ref="K981" r:id="rId332" xr:uid="{00000000-0004-0000-0200-00004B010000}"/>
    <hyperlink ref="K1359" r:id="rId333" xr:uid="{00000000-0004-0000-0200-00004C010000}"/>
    <hyperlink ref="K985" r:id="rId334" xr:uid="{00000000-0004-0000-0200-00004D010000}"/>
    <hyperlink ref="K1070" r:id="rId335" display="mailto:andremarianne@cogeco.ca" xr:uid="{00000000-0004-0000-0200-00004E010000}"/>
    <hyperlink ref="K849" r:id="rId336" display="mailto:andremarianne@cogeco.ca" xr:uid="{00000000-0004-0000-0200-00004F010000}"/>
    <hyperlink ref="K756" r:id="rId337" xr:uid="{00000000-0004-0000-0200-000050010000}"/>
    <hyperlink ref="K1773" r:id="rId338" xr:uid="{00000000-0004-0000-0200-000051010000}"/>
    <hyperlink ref="K634" r:id="rId339" xr:uid="{00000000-0004-0000-0200-000052010000}"/>
    <hyperlink ref="K850" r:id="rId340" xr:uid="{00000000-0004-0000-0200-000053010000}"/>
    <hyperlink ref="K1142" r:id="rId341" xr:uid="{00000000-0004-0000-0200-000054010000}"/>
    <hyperlink ref="K1635" r:id="rId342" xr:uid="{00000000-0004-0000-0200-000055010000}"/>
    <hyperlink ref="K1058" r:id="rId343" xr:uid="{00000000-0004-0000-0200-000056010000}"/>
    <hyperlink ref="K1624" r:id="rId344" xr:uid="{00000000-0004-0000-0200-000057010000}"/>
    <hyperlink ref="K826" r:id="rId345" xr:uid="{00000000-0004-0000-0200-000058010000}"/>
    <hyperlink ref="K1333" r:id="rId346" xr:uid="{00000000-0004-0000-0200-000059010000}"/>
    <hyperlink ref="K267" r:id="rId347" xr:uid="{00000000-0004-0000-0200-00005A010000}"/>
    <hyperlink ref="K1380" r:id="rId348" xr:uid="{00000000-0004-0000-0200-00005B010000}"/>
    <hyperlink ref="K1424" r:id="rId349" xr:uid="{00000000-0004-0000-0200-00005C010000}"/>
    <hyperlink ref="K904" r:id="rId350" xr:uid="{00000000-0004-0000-0200-00005D010000}"/>
    <hyperlink ref="K1622" r:id="rId351" xr:uid="{00000000-0004-0000-0200-00005E010000}"/>
    <hyperlink ref="K394" r:id="rId352" xr:uid="{00000000-0004-0000-0200-00005F010000}"/>
    <hyperlink ref="K1705" r:id="rId353" xr:uid="{00000000-0004-0000-0200-000060010000}"/>
    <hyperlink ref="K1162" r:id="rId354" display="sharonmcgavick@comcast.net - BAD" xr:uid="{00000000-0004-0000-0200-000061010000}"/>
    <hyperlink ref="K1023" r:id="rId355" xr:uid="{00000000-0004-0000-0200-000062010000}"/>
    <hyperlink ref="K448" r:id="rId356" display="mailto:murphjanl@cox.net" xr:uid="{00000000-0004-0000-0200-000063010000}"/>
    <hyperlink ref="K1765" r:id="rId357" xr:uid="{00000000-0004-0000-0200-000064010000}"/>
    <hyperlink ref="K1040" r:id="rId358" xr:uid="{00000000-0004-0000-0200-000065010000}"/>
    <hyperlink ref="K1751" r:id="rId359" xr:uid="{00000000-0004-0000-0200-000066010000}"/>
    <hyperlink ref="K1076" r:id="rId360" xr:uid="{00000000-0004-0000-0200-000067010000}"/>
    <hyperlink ref="K288" r:id="rId361" xr:uid="{00000000-0004-0000-0200-000068010000}"/>
    <hyperlink ref="K543" r:id="rId362" xr:uid="{00000000-0004-0000-0200-000069010000}"/>
    <hyperlink ref="K1692" r:id="rId363" xr:uid="{00000000-0004-0000-0200-00006A010000}"/>
    <hyperlink ref="K723" r:id="rId364" xr:uid="{00000000-0004-0000-0200-00006B010000}"/>
    <hyperlink ref="K1456" r:id="rId365" display="rchsts4@aol.com - bad" xr:uid="{00000000-0004-0000-0200-00006C010000}"/>
    <hyperlink ref="K1670" r:id="rId366" xr:uid="{00000000-0004-0000-0200-00006D010000}"/>
    <hyperlink ref="K1161" r:id="rId367" xr:uid="{00000000-0004-0000-0200-00006E010000}"/>
    <hyperlink ref="K1329" r:id="rId368" xr:uid="{00000000-0004-0000-0200-00006F010000}"/>
    <hyperlink ref="K1022" r:id="rId369" xr:uid="{00000000-0004-0000-0200-000070010000}"/>
    <hyperlink ref="K1054" r:id="rId370" display="mailto:zonie1343@aol.com" xr:uid="{00000000-0004-0000-0200-000071010000}"/>
    <hyperlink ref="K1116" r:id="rId371" xr:uid="{00000000-0004-0000-0200-000072010000}"/>
    <hyperlink ref="K876" r:id="rId372" xr:uid="{00000000-0004-0000-0200-000073010000}"/>
    <hyperlink ref="K549" r:id="rId373" display="colleen_A@hotmail.com - BAD" xr:uid="{00000000-0004-0000-0200-000074010000}"/>
    <hyperlink ref="CM1450" r:id="rId374" xr:uid="{00000000-0004-0000-0200-000075010000}"/>
    <hyperlink ref="K1682" r:id="rId375" xr:uid="{00000000-0004-0000-0200-000076010000}"/>
    <hyperlink ref="J1682" r:id="rId376" display="kj7u@msn.com" xr:uid="{00000000-0004-0000-0200-000077010000}"/>
    <hyperlink ref="K256" r:id="rId377" xr:uid="{00000000-0004-0000-0200-000078010000}"/>
    <hyperlink ref="K933" r:id="rId378" display="deannaharmsen@yahoo.com - bad" xr:uid="{00000000-0004-0000-0200-000079010000}"/>
    <hyperlink ref="K662" r:id="rId379" display="burnellen@yahoo.com - BAD" xr:uid="{00000000-0004-0000-0200-00007A010000}"/>
    <hyperlink ref="K1665" r:id="rId380" xr:uid="{00000000-0004-0000-0200-00007B010000}"/>
    <hyperlink ref="K1323" r:id="rId381" xr:uid="{00000000-0004-0000-0200-00007C010000}"/>
    <hyperlink ref="K1358" r:id="rId382" xr:uid="{00000000-0004-0000-0200-00007D010000}"/>
    <hyperlink ref="K1178" r:id="rId383" xr:uid="{00000000-0004-0000-0200-00007E010000}"/>
    <hyperlink ref="K732" r:id="rId384" xr:uid="{00000000-0004-0000-0200-00007F010000}"/>
    <hyperlink ref="K1655" r:id="rId385" xr:uid="{00000000-0004-0000-0200-000080010000}"/>
    <hyperlink ref="K1654" r:id="rId386" xr:uid="{00000000-0004-0000-0200-000081010000}"/>
    <hyperlink ref="K1397" r:id="rId387" xr:uid="{00000000-0004-0000-0200-000082010000}"/>
    <hyperlink ref="K847" r:id="rId388" xr:uid="{00000000-0004-0000-0200-000083010000}"/>
    <hyperlink ref="K714" r:id="rId389" xr:uid="{00000000-0004-0000-0200-000084010000}"/>
    <hyperlink ref="K713" r:id="rId390" xr:uid="{00000000-0004-0000-0200-000085010000}"/>
    <hyperlink ref="K704" r:id="rId391" xr:uid="{00000000-0004-0000-0200-000086010000}"/>
    <hyperlink ref="K1071" r:id="rId392" xr:uid="{00000000-0004-0000-0200-000087010000}"/>
    <hyperlink ref="K1072" r:id="rId393" xr:uid="{00000000-0004-0000-0200-000088010000}"/>
    <hyperlink ref="K855" r:id="rId394" xr:uid="{00000000-0004-0000-0200-000089010000}"/>
    <hyperlink ref="K1242" r:id="rId395" display="mailto:hugho22@yahoo.com" xr:uid="{00000000-0004-0000-0200-00008A010000}"/>
    <hyperlink ref="K1241" r:id="rId396" display="mailto:hugho22@yahoo.com" xr:uid="{00000000-0004-0000-0200-00008B010000}"/>
    <hyperlink ref="K1553" r:id="rId397" xr:uid="{00000000-0004-0000-0200-00008C010000}"/>
    <hyperlink ref="K1379" r:id="rId398" xr:uid="{00000000-0004-0000-0200-00008D010000}"/>
    <hyperlink ref="K1656" r:id="rId399" xr:uid="{00000000-0004-0000-0200-00008E010000}"/>
    <hyperlink ref="K1013" r:id="rId400" xr:uid="{00000000-0004-0000-0200-00008F010000}"/>
    <hyperlink ref="K1526" r:id="rId401" xr:uid="{00000000-0004-0000-0200-000090010000}"/>
    <hyperlink ref="K1415" r:id="rId402" xr:uid="{00000000-0004-0000-0200-000091010000}"/>
    <hyperlink ref="K1638" r:id="rId403" xr:uid="{00000000-0004-0000-0200-000092010000}"/>
    <hyperlink ref="K836" r:id="rId404" xr:uid="{00000000-0004-0000-0200-000093010000}"/>
    <hyperlink ref="K1758" r:id="rId405" xr:uid="{00000000-0004-0000-0200-000094010000}"/>
    <hyperlink ref="K1000" r:id="rId406" xr:uid="{00000000-0004-0000-0200-000095010000}"/>
    <hyperlink ref="K980" r:id="rId407" xr:uid="{00000000-0004-0000-0200-000096010000}"/>
    <hyperlink ref="K1205" r:id="rId408" xr:uid="{00000000-0004-0000-0200-000097010000}"/>
    <hyperlink ref="K1461" r:id="rId409" xr:uid="{00000000-0004-0000-0200-000098010000}"/>
    <hyperlink ref="K545" r:id="rId410" xr:uid="{00000000-0004-0000-0200-000099010000}"/>
    <hyperlink ref="K1064" r:id="rId411" xr:uid="{00000000-0004-0000-0200-00009A010000}"/>
    <hyperlink ref="K1326" r:id="rId412" xr:uid="{00000000-0004-0000-0200-00009B010000}"/>
    <hyperlink ref="K1031" r:id="rId413" xr:uid="{00000000-0004-0000-0200-00009C010000}"/>
    <hyperlink ref="K891" r:id="rId414" xr:uid="{00000000-0004-0000-0200-00009D010000}"/>
    <hyperlink ref="K1132" r:id="rId415" xr:uid="{00000000-0004-0000-0200-00009E010000}"/>
    <hyperlink ref="K1133" r:id="rId416" xr:uid="{00000000-0004-0000-0200-00009F010000}"/>
    <hyperlink ref="K975" r:id="rId417" xr:uid="{00000000-0004-0000-0200-0000A0010000}"/>
    <hyperlink ref="K10" r:id="rId418" xr:uid="{00000000-0004-0000-0200-0000A1010000}"/>
    <hyperlink ref="K1732" r:id="rId419" xr:uid="{00000000-0004-0000-0200-0000A2010000}"/>
    <hyperlink ref="K1652" r:id="rId420" xr:uid="{00000000-0004-0000-0200-0000A3010000}"/>
    <hyperlink ref="K882" r:id="rId421" display="sgeorg@cox.net" xr:uid="{00000000-0004-0000-0200-0000A4010000}"/>
    <hyperlink ref="K1278" r:id="rId422" display="kubat1234@yahoo.com - BAD" xr:uid="{00000000-0004-0000-0200-0000A5010000}"/>
    <hyperlink ref="K1194" r:id="rId423" xr:uid="{00000000-0004-0000-0200-0000A6010000}"/>
    <hyperlink ref="K1187" r:id="rId424" xr:uid="{00000000-0004-0000-0200-0000A7010000}"/>
    <hyperlink ref="K709" r:id="rId425" xr:uid="{00000000-0004-0000-0200-0000A8010000}"/>
    <hyperlink ref="K896" r:id="rId426" xr:uid="{00000000-0004-0000-0200-0000A9010000}"/>
    <hyperlink ref="K1106" r:id="rId427" xr:uid="{00000000-0004-0000-0200-0000AA010000}"/>
    <hyperlink ref="K621" r:id="rId428" xr:uid="{00000000-0004-0000-0200-0000AB010000}"/>
    <hyperlink ref="K1055" r:id="rId429" xr:uid="{00000000-0004-0000-0200-0000AC010000}"/>
    <hyperlink ref="K591" r:id="rId430" display="hbnoni@msn.com - BAD" xr:uid="{00000000-0004-0000-0200-0000AD010000}"/>
    <hyperlink ref="K1537" r:id="rId431" xr:uid="{00000000-0004-0000-0200-0000AE010000}"/>
    <hyperlink ref="K1004" r:id="rId432" xr:uid="{00000000-0004-0000-0200-0000AF010000}"/>
    <hyperlink ref="K510" r:id="rId433" xr:uid="{00000000-0004-0000-0200-0000B0010000}"/>
    <hyperlink ref="K1065" r:id="rId434" xr:uid="{00000000-0004-0000-0200-0000B1010000}"/>
    <hyperlink ref="K916" r:id="rId435" display="jjguzik100@yahoo.com - BAD" xr:uid="{00000000-0004-0000-0200-0000B2010000}"/>
    <hyperlink ref="K950" r:id="rId436" xr:uid="{00000000-0004-0000-0200-0000B3010000}"/>
    <hyperlink ref="K1170" r:id="rId437" display="mailto:d.mendez@cox.net" xr:uid="{00000000-0004-0000-0200-0000B4010000}"/>
    <hyperlink ref="K1277" r:id="rId438" display="kubat1234@yahoo.com - BAD" xr:uid="{00000000-0004-0000-0200-0000B5010000}"/>
    <hyperlink ref="K562" r:id="rId439" xr:uid="{00000000-0004-0000-0200-0000B6010000}"/>
    <hyperlink ref="K1625" r:id="rId440" xr:uid="{00000000-0004-0000-0200-0000B7010000}"/>
    <hyperlink ref="K596" r:id="rId441" xr:uid="{00000000-0004-0000-0200-0000B8010000}"/>
    <hyperlink ref="K915" r:id="rId442" display="jjguzik100@yahoo.com - BAD" xr:uid="{00000000-0004-0000-0200-0000B9010000}"/>
    <hyperlink ref="K728" r:id="rId443" display="jcook120@cox.net - BAD" xr:uid="{00000000-0004-0000-0200-0000BA010000}"/>
    <hyperlink ref="K648" r:id="rId444" display="jrjmbryant@earthlink.net - BAD" xr:uid="{00000000-0004-0000-0200-0000BB010000}"/>
    <hyperlink ref="K1722" r:id="rId445" xr:uid="{00000000-0004-0000-0200-0000BC010000}"/>
    <hyperlink ref="K1253" r:id="rId446" display="dellpatrick@cox.net - BAD" xr:uid="{00000000-0004-0000-0200-0000BD010000}"/>
    <hyperlink ref="K1576" r:id="rId447" display="carolewood1@cox.net - BAD" xr:uid="{00000000-0004-0000-0200-0000BE010000}"/>
    <hyperlink ref="K1545" r:id="rId448" display="https://webmail.west.cox.net/do/mail/message/mailto?to=ruwestaz%40cox" xr:uid="{00000000-0004-0000-0200-0000BF010000}"/>
    <hyperlink ref="K1668" r:id="rId449" xr:uid="{00000000-0004-0000-0200-0000C0010000}"/>
    <hyperlink ref="K1669" r:id="rId450" xr:uid="{00000000-0004-0000-0200-0000C1010000}"/>
    <hyperlink ref="K1534" r:id="rId451" display="marywsworld@hotmail.com - bad" xr:uid="{00000000-0004-0000-0200-0000C2010000}"/>
    <hyperlink ref="K1525" r:id="rId452" xr:uid="{00000000-0004-0000-0200-0000C3010000}"/>
    <hyperlink ref="K1516" r:id="rId453" xr:uid="{00000000-0004-0000-0200-0000C4010000}"/>
    <hyperlink ref="K1496" r:id="rId454" display="mailto:noskimo@aol.com" xr:uid="{00000000-0004-0000-0200-0000C5010000}"/>
    <hyperlink ref="K1489" r:id="rId455" xr:uid="{00000000-0004-0000-0200-0000C6010000}"/>
    <hyperlink ref="K1664" r:id="rId456" display="mailto:rchswens@aol.com" xr:uid="{00000000-0004-0000-0200-0000C7010000}"/>
    <hyperlink ref="K1475" r:id="rId457" display="mailto:rswalboski@hotmail.com" xr:uid="{00000000-0004-0000-0200-0000C8010000}"/>
    <hyperlink ref="K1663" r:id="rId458" display="mailto:gssudlow@gmail.com" xr:uid="{00000000-0004-0000-0200-0000C9010000}"/>
    <hyperlink ref="K1466" r:id="rId459" xr:uid="{00000000-0004-0000-0200-0000CA010000}"/>
    <hyperlink ref="K1450" r:id="rId460" display="mailto:wildbilldjdance@hotmail.com" xr:uid="{00000000-0004-0000-0200-0000CB010000}"/>
    <hyperlink ref="K1416" r:id="rId461" display="wilmashrift@aol.com - bad" xr:uid="{00000000-0004-0000-0200-0000CC010000}"/>
    <hyperlink ref="K1406" r:id="rId462" xr:uid="{00000000-0004-0000-0200-0000CD010000}"/>
    <hyperlink ref="K869" r:id="rId463" display="mailto:gaissert@bellsouth.net" xr:uid="{00000000-0004-0000-0200-0000CE010000}"/>
    <hyperlink ref="K1391" r:id="rId464" display="mailto:schrader1930@msn.com" xr:uid="{00000000-0004-0000-0200-0000CF010000}"/>
    <hyperlink ref="K1373" r:id="rId465" xr:uid="{00000000-0004-0000-0200-0000D0010000}"/>
    <hyperlink ref="K1374" r:id="rId466" xr:uid="{00000000-0004-0000-0200-0000D1010000}"/>
    <hyperlink ref="K1660" r:id="rId467" display="mailto:davcosw@yahoo.com" xr:uid="{00000000-0004-0000-0200-0000D2010000}"/>
    <hyperlink ref="K1659" r:id="rId468" display="mailto:ryman08@hotmail.com" xr:uid="{00000000-0004-0000-0200-0000D3010000}"/>
    <hyperlink ref="K1340" r:id="rId469" display="mailto:roalson6751@yahoo.com" xr:uid="{00000000-0004-0000-0200-0000D4010000}"/>
    <hyperlink ref="K1658" r:id="rId470" xr:uid="{00000000-0004-0000-0200-0000D5010000}"/>
    <hyperlink ref="K1306" r:id="rId471" display="mailto:drabjohn@cox.net" xr:uid="{00000000-0004-0000-0200-0000D6010000}"/>
    <hyperlink ref="K1270" r:id="rId472" display="mailto:nana52340@yahoo.com" xr:uid="{00000000-0004-0000-0200-0000D7010000}"/>
    <hyperlink ref="K1269" r:id="rId473" display="mailto:emerprof@yahoo.com" xr:uid="{00000000-0004-0000-0200-0000D8010000}"/>
    <hyperlink ref="K1229" r:id="rId474" display="mailto:latedaughter@gmail.com" xr:uid="{00000000-0004-0000-0200-0000D9010000}"/>
    <hyperlink ref="K1689" r:id="rId475" xr:uid="{00000000-0004-0000-0200-0000DA010000}"/>
    <hyperlink ref="K1197" r:id="rId476" xr:uid="{00000000-0004-0000-0200-0000DB010000}"/>
    <hyperlink ref="K1130" r:id="rId477" xr:uid="{00000000-0004-0000-0200-0000DC010000}"/>
    <hyperlink ref="K1067" r:id="rId478" display="mailto:suifonglai@yahoo.com" xr:uid="{00000000-0004-0000-0200-0000DD010000}"/>
    <hyperlink ref="K1049" r:id="rId479" display="mailto:dougandcarol@cox.net" xr:uid="{00000000-0004-0000-0200-0000DE010000}"/>
    <hyperlink ref="K1050" r:id="rId480" display="mailto:dougandcarol@cox.net" xr:uid="{00000000-0004-0000-0200-0000DF010000}"/>
    <hyperlink ref="K1037" r:id="rId481" display="tennisboy007@hotmail.com -BAD" xr:uid="{00000000-0004-0000-0200-0000E0010000}"/>
    <hyperlink ref="K1016" r:id="rId482" xr:uid="{00000000-0004-0000-0200-0000E1010000}"/>
    <hyperlink ref="K1640" r:id="rId483" display="mailto:hubbob@gmail.com" xr:uid="{00000000-0004-0000-0200-0000E2010000}"/>
    <hyperlink ref="K969" r:id="rId484" display="mailto:bobhouge@yahoo.com" xr:uid="{00000000-0004-0000-0200-0000E3010000}"/>
    <hyperlink ref="K949" r:id="rId485" xr:uid="{00000000-0004-0000-0200-0000E4010000}"/>
    <hyperlink ref="K946" r:id="rId486" xr:uid="{00000000-0004-0000-0200-0000E5010000}"/>
    <hyperlink ref="K941" r:id="rId487" display="mailto:shirleydances@yahoo.com" xr:uid="{00000000-0004-0000-0200-0000E6010000}"/>
    <hyperlink ref="K1637" r:id="rId488" display="mailto:bch75@gilanet.com" xr:uid="{00000000-0004-0000-0200-0000E7010000}"/>
    <hyperlink ref="K914" r:id="rId489" display="gustaf@cybertrails.com - BAD" xr:uid="{00000000-0004-0000-0200-0000E8010000}"/>
    <hyperlink ref="K890" r:id="rId490" display="mailto:lgonz@gobrainstorm.net" xr:uid="{00000000-0004-0000-0200-0000E9010000}"/>
    <hyperlink ref="K1405" r:id="rId491" display="mailto:gaissert@bellsouth.net" xr:uid="{00000000-0004-0000-0200-0000EA010000}"/>
    <hyperlink ref="K877" r:id="rId492" display="mailto:liliagayondato@yahoo.com" xr:uid="{00000000-0004-0000-0200-0000EB010000}"/>
    <hyperlink ref="K837" r:id="rId493" xr:uid="{00000000-0004-0000-0200-0000EC010000}"/>
    <hyperlink ref="K802" r:id="rId494" xr:uid="{00000000-0004-0000-0200-0000ED010000}"/>
    <hyperlink ref="K801" r:id="rId495" xr:uid="{00000000-0004-0000-0200-0000EE010000}"/>
    <hyperlink ref="K787" r:id="rId496" xr:uid="{00000000-0004-0000-0200-0000EF010000}"/>
    <hyperlink ref="K730" r:id="rId497" display="mailto:htcorson@aol.com" xr:uid="{00000000-0004-0000-0200-0000F0010000}"/>
    <hyperlink ref="K726" r:id="rId498" display="jcook120@cox.net - BAD" xr:uid="{00000000-0004-0000-0200-0000F1010000}"/>
    <hyperlink ref="K712" r:id="rId499" xr:uid="{00000000-0004-0000-0200-0000F2010000}"/>
    <hyperlink ref="K703" r:id="rId500" xr:uid="{00000000-0004-0000-0200-0000F3010000}"/>
    <hyperlink ref="K718" r:id="rId501" xr:uid="{00000000-0004-0000-0200-0000F4010000}"/>
    <hyperlink ref="K691" r:id="rId502" display="mailto:jocar432@hotmail.com" xr:uid="{00000000-0004-0000-0200-0000F5010000}"/>
    <hyperlink ref="K647" r:id="rId503" display="jrjmbryant@earthlink.net - BAD" xr:uid="{00000000-0004-0000-0200-0000F6010000}"/>
    <hyperlink ref="K635" r:id="rId504" xr:uid="{00000000-0004-0000-0200-0000F7010000}"/>
    <hyperlink ref="K599" r:id="rId505" xr:uid="{00000000-0004-0000-0200-0000F8010000}"/>
    <hyperlink ref="K611" r:id="rId506" display="lbiernier@yahoo.com- BAD" xr:uid="{00000000-0004-0000-0200-0000F9010000}"/>
    <hyperlink ref="K601" r:id="rId507" display="mailto:ron.bellamy@rogers.com" xr:uid="{00000000-0004-0000-0200-0000FA010000}"/>
    <hyperlink ref="K595" r:id="rId508" xr:uid="{00000000-0004-0000-0200-0000FB010000}"/>
    <hyperlink ref="K1626" r:id="rId509" xr:uid="{00000000-0004-0000-0200-0000FC010000}"/>
    <hyperlink ref="K560" r:id="rId510" display="drweaver45@yahoo.com - BAD" xr:uid="{00000000-0004-0000-0200-0000FD010000}"/>
    <hyperlink ref="K554" r:id="rId511" display="mailto:cw_arend@msn.com" xr:uid="{00000000-0004-0000-0200-0000FE010000}"/>
    <hyperlink ref="K551" r:id="rId512" xr:uid="{00000000-0004-0000-0200-0000FF010000}"/>
    <hyperlink ref="K1714" r:id="rId513" xr:uid="{00000000-0004-0000-0200-000000020000}"/>
    <hyperlink ref="K1307" r:id="rId514" xr:uid="{00000000-0004-0000-0200-000001020000}"/>
    <hyperlink ref="K1166" r:id="rId515" xr:uid="{00000000-0004-0000-0200-000002020000}"/>
    <hyperlink ref="K1167" r:id="rId516" xr:uid="{00000000-0004-0000-0200-000003020000}"/>
    <hyperlink ref="K1081" r:id="rId517" xr:uid="{00000000-0004-0000-0200-000004020000}"/>
    <hyperlink ref="K1080" r:id="rId518" xr:uid="{00000000-0004-0000-0200-000005020000}"/>
    <hyperlink ref="K649" r:id="rId519" xr:uid="{00000000-0004-0000-0200-000006020000}"/>
    <hyperlink ref="K1754" r:id="rId520" xr:uid="{00000000-0004-0000-0200-000007020000}"/>
    <hyperlink ref="K715" r:id="rId521" display="https://webmail.west.cox.net/do/mail/message/mailto?to=alezanderclark%40gmail.com" xr:uid="{00000000-0004-0000-0200-000008020000}"/>
    <hyperlink ref="K1433" r:id="rId522" xr:uid="{00000000-0004-0000-0200-000009020000}"/>
    <hyperlink ref="K1435" r:id="rId523" xr:uid="{00000000-0004-0000-0200-00000A020000}"/>
    <hyperlink ref="K1627" r:id="rId524" xr:uid="{00000000-0004-0000-0200-00000B020000}"/>
    <hyperlink ref="K1046" r:id="rId525" xr:uid="{00000000-0004-0000-0200-00000C020000}"/>
    <hyperlink ref="K452" r:id="rId526" display="jolsen3000@aol.com" xr:uid="{00000000-0004-0000-0200-00000D020000}"/>
    <hyperlink ref="K1706" r:id="rId527" xr:uid="{00000000-0004-0000-0200-00000E020000}"/>
    <hyperlink ref="K1524" r:id="rId528" xr:uid="{00000000-0004-0000-0200-00000F020000}"/>
    <hyperlink ref="K1066" r:id="rId529" xr:uid="{00000000-0004-0000-0200-000010020000}"/>
    <hyperlink ref="K483" r:id="rId530" xr:uid="{00000000-0004-0000-0200-000011020000}"/>
    <hyperlink ref="K772" r:id="rId531" xr:uid="{00000000-0004-0000-0200-000012020000}"/>
    <hyperlink ref="K484" r:id="rId532" xr:uid="{00000000-0004-0000-0200-000013020000}"/>
    <hyperlink ref="K689" r:id="rId533" xr:uid="{00000000-0004-0000-0200-000014020000}"/>
    <hyperlink ref="K1573" r:id="rId534" xr:uid="{00000000-0004-0000-0200-000015020000}"/>
    <hyperlink ref="K771" r:id="rId535" xr:uid="{00000000-0004-0000-0200-000016020000}"/>
    <hyperlink ref="K1434" r:id="rId536" xr:uid="{00000000-0004-0000-0200-000017020000}"/>
    <hyperlink ref="K1649" r:id="rId537" xr:uid="{00000000-0004-0000-0200-000018020000}"/>
    <hyperlink ref="K1737" r:id="rId538" xr:uid="{00000000-0004-0000-0200-000019020000}"/>
    <hyperlink ref="K979" r:id="rId539" xr:uid="{00000000-0004-0000-0200-00001A020000}"/>
    <hyperlink ref="K1768" r:id="rId540" xr:uid="{00000000-0004-0000-0200-00001B020000}"/>
    <hyperlink ref="K531" r:id="rId541" xr:uid="{00000000-0004-0000-0200-00001C020000}"/>
    <hyperlink ref="K1284" r:id="rId542" xr:uid="{00000000-0004-0000-0200-00001D020000}"/>
    <hyperlink ref="K956" r:id="rId543" xr:uid="{00000000-0004-0000-0200-00001E020000}"/>
    <hyperlink ref="K1761" r:id="rId544" xr:uid="{00000000-0004-0000-0200-00001F020000}"/>
    <hyperlink ref="K1686" r:id="rId545" xr:uid="{00000000-0004-0000-0200-000020020000}"/>
    <hyperlink ref="K1547" r:id="rId546" xr:uid="{00000000-0004-0000-0200-000021020000}"/>
    <hyperlink ref="K1368" r:id="rId547" xr:uid="{00000000-0004-0000-0200-000022020000}"/>
    <hyperlink ref="K1020" r:id="rId548" xr:uid="{00000000-0004-0000-0200-000023020000}"/>
    <hyperlink ref="K1476" r:id="rId549" xr:uid="{00000000-0004-0000-0200-000024020000}"/>
    <hyperlink ref="K496" r:id="rId550" xr:uid="{00000000-0004-0000-0200-000025020000}"/>
    <hyperlink ref="K828" r:id="rId551" xr:uid="{00000000-0004-0000-0200-000026020000}"/>
    <hyperlink ref="K1558" r:id="rId552" xr:uid="{00000000-0004-0000-0200-000027020000}"/>
    <hyperlink ref="K912" r:id="rId553" display="pgroves@wilstu.edu - BAD" xr:uid="{00000000-0004-0000-0200-000028020000}"/>
    <hyperlink ref="K1560" r:id="rId554" xr:uid="{00000000-0004-0000-0200-000029020000}"/>
    <hyperlink ref="K1465" r:id="rId555" display="rdds1@cox.net - bad" xr:uid="{00000000-0004-0000-0200-00002A020000}"/>
    <hyperlink ref="K1344" r:id="rId556" xr:uid="{00000000-0004-0000-0200-00002B020000}"/>
    <hyperlink ref="K1134" r:id="rId557" xr:uid="{00000000-0004-0000-0200-00002C020000}"/>
    <hyperlink ref="K1068" r:id="rId558" xr:uid="{00000000-0004-0000-0200-00002D020000}"/>
    <hyperlink ref="K754" r:id="rId559" xr:uid="{00000000-0004-0000-0200-00002E020000}"/>
    <hyperlink ref="K733" r:id="rId560" xr:uid="{00000000-0004-0000-0200-00002F020000}"/>
    <hyperlink ref="K558" r:id="rId561" xr:uid="{00000000-0004-0000-0200-000030020000}"/>
    <hyperlink ref="K1378" r:id="rId562" xr:uid="{00000000-0004-0000-0200-000031020000}"/>
    <hyperlink ref="K1052" r:id="rId563" xr:uid="{00000000-0004-0000-0200-000032020000}"/>
    <hyperlink ref="K992" r:id="rId564" xr:uid="{00000000-0004-0000-0200-000033020000}"/>
    <hyperlink ref="K984" r:id="rId565" display="bobsjoy55@hotmail.com - BAD" xr:uid="{00000000-0004-0000-0200-000034020000}"/>
    <hyperlink ref="K974" r:id="rId566" xr:uid="{00000000-0004-0000-0200-000035020000}"/>
    <hyperlink ref="K751" r:id="rId567" xr:uid="{00000000-0004-0000-0200-000036020000}"/>
    <hyperlink ref="K799" r:id="rId568" xr:uid="{00000000-0004-0000-0200-000037020000}"/>
    <hyperlink ref="K798" r:id="rId569" xr:uid="{00000000-0004-0000-0200-000038020000}"/>
    <hyperlink ref="K1648" r:id="rId570" xr:uid="{00000000-0004-0000-0200-000039020000}"/>
    <hyperlink ref="K633" r:id="rId571" xr:uid="{00000000-0004-0000-0200-00003A020000}"/>
    <hyperlink ref="K515" r:id="rId572" xr:uid="{00000000-0004-0000-0200-00003B020000}"/>
    <hyperlink ref="K1387" r:id="rId573" xr:uid="{00000000-0004-0000-0200-00003C020000}"/>
    <hyperlink ref="K848" r:id="rId574" xr:uid="{00000000-0004-0000-0200-00003D020000}"/>
    <hyperlink ref="K939" r:id="rId575" xr:uid="{00000000-0004-0000-0200-00003E020000}"/>
    <hyperlink ref="K1693" r:id="rId576" xr:uid="{00000000-0004-0000-0200-00003F020000}"/>
    <hyperlink ref="K1312" r:id="rId577" xr:uid="{00000000-0004-0000-0200-000040020000}"/>
    <hyperlink ref="K294" r:id="rId578" xr:uid="{00000000-0004-0000-0200-000041020000}"/>
    <hyperlink ref="K1681" r:id="rId579" xr:uid="{00000000-0004-0000-0200-000042020000}"/>
    <hyperlink ref="K840" r:id="rId580" xr:uid="{00000000-0004-0000-0200-000043020000}"/>
    <hyperlink ref="K839" r:id="rId581" xr:uid="{00000000-0004-0000-0200-000044020000}"/>
    <hyperlink ref="K1334" r:id="rId582" xr:uid="{00000000-0004-0000-0200-000045020000}"/>
    <hyperlink ref="K1075" r:id="rId583" xr:uid="{00000000-0004-0000-0200-000046020000}"/>
    <hyperlink ref="K1308" r:id="rId584" xr:uid="{00000000-0004-0000-0200-000047020000}"/>
    <hyperlink ref="K1541" r:id="rId585" xr:uid="{00000000-0004-0000-0200-000048020000}"/>
    <hyperlink ref="K1540" r:id="rId586" xr:uid="{00000000-0004-0000-0200-000049020000}"/>
    <hyperlink ref="K844" r:id="rId587" xr:uid="{00000000-0004-0000-0200-00004A020000}"/>
    <hyperlink ref="K845" r:id="rId588" xr:uid="{00000000-0004-0000-0200-00004B020000}"/>
    <hyperlink ref="K617" r:id="rId589" xr:uid="{00000000-0004-0000-0200-00004C020000}"/>
    <hyperlink ref="K1645" r:id="rId590" xr:uid="{00000000-0004-0000-0200-00004D020000}"/>
    <hyperlink ref="K1644" r:id="rId591" xr:uid="{00000000-0004-0000-0200-00004E020000}"/>
    <hyperlink ref="K1710" r:id="rId592" xr:uid="{00000000-0004-0000-0200-00004F020000}"/>
    <hyperlink ref="K1290" r:id="rId593" xr:uid="{00000000-0004-0000-0200-000050020000}"/>
    <hyperlink ref="K906" r:id="rId594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200-000051020000}"/>
    <hyperlink ref="K905" r:id="rId595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200-000052020000}"/>
    <hyperlink ref="K1360" r:id="rId596" xr:uid="{00000000-0004-0000-0200-000053020000}"/>
    <hyperlink ref="K1248" r:id="rId597" xr:uid="{00000000-0004-0000-0200-000054020000}"/>
    <hyperlink ref="K957" r:id="rId598" xr:uid="{00000000-0004-0000-0200-000055020000}"/>
    <hyperlink ref="K606" r:id="rId599" xr:uid="{00000000-0004-0000-0200-000056020000}"/>
    <hyperlink ref="K523" r:id="rId600" xr:uid="{00000000-0004-0000-0200-000057020000}"/>
    <hyperlink ref="K944" r:id="rId601" xr:uid="{00000000-0004-0000-0200-000058020000}"/>
    <hyperlink ref="K72" r:id="rId602" xr:uid="{00000000-0004-0000-0200-000059020000}"/>
    <hyperlink ref="K527" r:id="rId603" xr:uid="{00000000-0004-0000-0200-00005A020000}"/>
    <hyperlink ref="K528" r:id="rId604" xr:uid="{00000000-0004-0000-0200-00005B020000}"/>
    <hyperlink ref="K275" r:id="rId605" xr:uid="{00000000-0004-0000-0200-00005C020000}"/>
    <hyperlink ref="K388" r:id="rId606" xr:uid="{00000000-0004-0000-0200-00005D020000}"/>
    <hyperlink ref="K387" r:id="rId607" xr:uid="{00000000-0004-0000-0200-00005E020000}"/>
    <hyperlink ref="K18" r:id="rId608" xr:uid="{00000000-0004-0000-0200-00005F020000}"/>
    <hyperlink ref="K19" r:id="rId609" xr:uid="{00000000-0004-0000-0200-000060020000}"/>
    <hyperlink ref="K235" r:id="rId610" xr:uid="{00000000-0004-0000-0200-000061020000}"/>
    <hyperlink ref="K236" r:id="rId611" xr:uid="{00000000-0004-0000-0200-000062020000}"/>
    <hyperlink ref="K396" r:id="rId612" xr:uid="{00000000-0004-0000-0200-000063020000}"/>
    <hyperlink ref="K401" r:id="rId613" xr:uid="{00000000-0004-0000-0200-000064020000}"/>
    <hyperlink ref="K400" r:id="rId614" xr:uid="{00000000-0004-0000-0200-000065020000}"/>
    <hyperlink ref="K164" r:id="rId615" xr:uid="{00000000-0004-0000-0200-000066020000}"/>
    <hyperlink ref="K1703" r:id="rId616" xr:uid="{00000000-0004-0000-0200-000067020000}"/>
    <hyperlink ref="K247" r:id="rId617" xr:uid="{00000000-0004-0000-0200-000068020000}"/>
    <hyperlink ref="K1736" r:id="rId618" xr:uid="{00000000-0004-0000-0200-000069020000}"/>
    <hyperlink ref="K1742" r:id="rId619" xr:uid="{00000000-0004-0000-0200-00006A020000}"/>
    <hyperlink ref="K3" r:id="rId620" xr:uid="{00000000-0004-0000-0200-00006B020000}"/>
    <hyperlink ref="K278" r:id="rId621" xr:uid="{00000000-0004-0000-0200-00006C020000}"/>
    <hyperlink ref="K276" r:id="rId622" xr:uid="{00000000-0004-0000-0200-00006D020000}"/>
    <hyperlink ref="K64" r:id="rId623" xr:uid="{00000000-0004-0000-0200-00006E020000}"/>
    <hyperlink ref="K66" r:id="rId624" xr:uid="{00000000-0004-0000-0200-00006F020000}"/>
    <hyperlink ref="K1704" r:id="rId625" xr:uid="{00000000-0004-0000-0200-000070020000}"/>
    <hyperlink ref="K228" r:id="rId626" xr:uid="{00000000-0004-0000-0200-000071020000}"/>
    <hyperlink ref="K227" r:id="rId627" xr:uid="{00000000-0004-0000-0200-000072020000}"/>
    <hyperlink ref="K67" r:id="rId628" xr:uid="{00000000-0004-0000-0200-000073020000}"/>
    <hyperlink ref="K453" r:id="rId629" display="jolsen3000@aol.com" xr:uid="{00000000-0004-0000-0200-000074020000}"/>
    <hyperlink ref="K1713" r:id="rId630" xr:uid="{00000000-0004-0000-0200-000075020000}"/>
    <hyperlink ref="K55" r:id="rId631" xr:uid="{00000000-0004-0000-0200-000076020000}"/>
    <hyperlink ref="K56" r:id="rId632" xr:uid="{00000000-0004-0000-0200-000077020000}"/>
    <hyperlink ref="K280" r:id="rId633" xr:uid="{00000000-0004-0000-0200-000078020000}"/>
    <hyperlink ref="K281" r:id="rId634" xr:uid="{00000000-0004-0000-0200-000079020000}"/>
    <hyperlink ref="K283" r:id="rId635" xr:uid="{00000000-0004-0000-0200-00007A020000}"/>
    <hyperlink ref="K284" r:id="rId636" xr:uid="{00000000-0004-0000-0200-00007B020000}"/>
    <hyperlink ref="K298" r:id="rId637" xr:uid="{00000000-0004-0000-0200-00007C020000}"/>
    <hyperlink ref="K1697" r:id="rId638" xr:uid="{00000000-0004-0000-0200-00007D020000}"/>
    <hyperlink ref="K78" r:id="rId639" xr:uid="{00000000-0004-0000-0200-00007E020000}"/>
    <hyperlink ref="K302" r:id="rId640" xr:uid="{00000000-0004-0000-0200-00007F020000}"/>
    <hyperlink ref="K223" r:id="rId641" xr:uid="{00000000-0004-0000-0200-000080020000}"/>
    <hyperlink ref="K177" r:id="rId642" xr:uid="{00000000-0004-0000-0200-000081020000}"/>
    <hyperlink ref="K245" r:id="rId643" xr:uid="{00000000-0004-0000-0200-000082020000}"/>
    <hyperlink ref="K230" r:id="rId644" xr:uid="{00000000-0004-0000-0200-000083020000}"/>
    <hyperlink ref="K234" r:id="rId645" xr:uid="{00000000-0004-0000-0200-000084020000}"/>
    <hyperlink ref="K156" r:id="rId646" xr:uid="{00000000-0004-0000-0200-000085020000}"/>
    <hyperlink ref="K239" r:id="rId647" xr:uid="{00000000-0004-0000-0200-000086020000}"/>
    <hyperlink ref="K155" r:id="rId648" xr:uid="{00000000-0004-0000-0200-000087020000}"/>
    <hyperlink ref="K17" r:id="rId649" xr:uid="{00000000-0004-0000-0200-000088020000}"/>
    <hyperlink ref="K28" r:id="rId650" xr:uid="{00000000-0004-0000-0200-000089020000}"/>
    <hyperlink ref="K41" r:id="rId651" xr:uid="{00000000-0004-0000-0200-00008A020000}"/>
    <hyperlink ref="K40" r:id="rId652" xr:uid="{00000000-0004-0000-0200-00008B020000}"/>
    <hyperlink ref="K242" r:id="rId653" xr:uid="{00000000-0004-0000-0200-00008C020000}"/>
    <hyperlink ref="K229" r:id="rId654" xr:uid="{00000000-0004-0000-0200-00008D020000}"/>
    <hyperlink ref="K246" r:id="rId655" xr:uid="{00000000-0004-0000-0200-00008E020000}"/>
    <hyperlink ref="K231" r:id="rId656" xr:uid="{00000000-0004-0000-0200-00008F020000}"/>
    <hyperlink ref="K57" r:id="rId657" xr:uid="{00000000-0004-0000-0200-000090020000}"/>
    <hyperlink ref="K58" r:id="rId658" xr:uid="{00000000-0004-0000-0200-000091020000}"/>
    <hyperlink ref="K232" r:id="rId659" xr:uid="{00000000-0004-0000-0200-000092020000}"/>
    <hyperlink ref="K226" r:id="rId660" xr:uid="{00000000-0004-0000-0200-000093020000}"/>
    <hyperlink ref="K11" r:id="rId661" xr:uid="{00000000-0004-0000-0200-000094020000}"/>
    <hyperlink ref="K1377" r:id="rId662" xr:uid="{00000000-0004-0000-0200-000095020000}"/>
    <hyperlink ref="K103" r:id="rId663" xr:uid="{00000000-0004-0000-0200-000096020000}"/>
    <hyperlink ref="K39" r:id="rId664" xr:uid="{00000000-0004-0000-0200-000097020000}"/>
    <hyperlink ref="K38" r:id="rId665" xr:uid="{00000000-0004-0000-0200-000098020000}"/>
    <hyperlink ref="K7" r:id="rId666" xr:uid="{00000000-0004-0000-0200-000099020000}"/>
    <hyperlink ref="K35" r:id="rId667" xr:uid="{00000000-0004-0000-0200-00009A020000}"/>
    <hyperlink ref="K249" r:id="rId668" xr:uid="{00000000-0004-0000-0200-00009B020000}"/>
    <hyperlink ref="K248" r:id="rId669" xr:uid="{00000000-0004-0000-0200-00009C020000}"/>
    <hyperlink ref="K8" r:id="rId670" xr:uid="{00000000-0004-0000-0200-00009D020000}"/>
    <hyperlink ref="K173" r:id="rId671" xr:uid="{00000000-0004-0000-0200-00009E020000}"/>
    <hyperlink ref="K63" r:id="rId672" xr:uid="{00000000-0004-0000-0200-00009F020000}"/>
    <hyperlink ref="K43" r:id="rId673" xr:uid="{00000000-0004-0000-0200-0000A0020000}"/>
    <hyperlink ref="K13" r:id="rId674" xr:uid="{00000000-0004-0000-0200-0000A1020000}"/>
    <hyperlink ref="K68" r:id="rId675" xr:uid="{00000000-0004-0000-0200-0000A2020000}"/>
    <hyperlink ref="K69" r:id="rId676" xr:uid="{00000000-0004-0000-0200-0000A3020000}"/>
    <hyperlink ref="K27" r:id="rId677" xr:uid="{00000000-0004-0000-0200-0000A4020000}"/>
    <hyperlink ref="K26" r:id="rId678" xr:uid="{00000000-0004-0000-0200-0000A5020000}"/>
    <hyperlink ref="K1680" r:id="rId679" xr:uid="{00000000-0004-0000-0200-0000A6020000}"/>
    <hyperlink ref="K46" r:id="rId680" xr:uid="{00000000-0004-0000-0200-0000A7020000}"/>
    <hyperlink ref="K165" r:id="rId681" xr:uid="{00000000-0004-0000-0200-0000A8020000}"/>
    <hyperlink ref="K94" r:id="rId682" xr:uid="{00000000-0004-0000-0200-0000A9020000}"/>
    <hyperlink ref="K93" r:id="rId683" xr:uid="{00000000-0004-0000-0200-0000AA020000}"/>
  </hyperlinks>
  <printOptions gridLines="1"/>
  <pageMargins left="0.75" right="0.5" top="0.5" bottom="0.5" header="0.25" footer="0"/>
  <pageSetup orientation="landscape" horizontalDpi="300" verticalDpi="300" r:id="rId684"/>
  <headerFooter alignWithMargins="0">
    <oddHeader>&amp;L&amp;D&amp;CMembership 2024-25&amp;R&amp;P of &amp;N</oddHeader>
  </headerFooter>
  <legacyDrawing r:id="rId68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V1717"/>
  <sheetViews>
    <sheetView zoomScaleNormal="100" workbookViewId="0">
      <pane xSplit="9408" ySplit="564" topLeftCell="I12" activePane="bottomLeft"/>
      <selection activeCell="C1" sqref="C1"/>
      <selection pane="topRight" activeCell="CY1" sqref="CY1:CY1048576"/>
      <selection pane="bottomLeft" activeCell="A20" sqref="A20"/>
      <selection pane="bottomRight" activeCell="Q1208" sqref="Q1208:V1208"/>
    </sheetView>
  </sheetViews>
  <sheetFormatPr defaultRowHeight="15" x14ac:dyDescent="0.25"/>
  <cols>
    <col min="1" max="1" width="6.33203125" customWidth="1"/>
    <col min="2" max="2" width="15.77734375" style="2" customWidth="1"/>
    <col min="3" max="4" width="10.109375" style="2" customWidth="1"/>
    <col min="5" max="5" width="4.6640625" customWidth="1"/>
    <col min="6" max="6" width="2" customWidth="1"/>
    <col min="7" max="7" width="3.44140625" customWidth="1"/>
    <col min="8" max="8" width="14.6640625" customWidth="1"/>
    <col min="9" max="9" width="16.109375" customWidth="1"/>
    <col min="10" max="10" width="15.6640625" customWidth="1"/>
    <col min="11" max="11" width="26.6640625" style="18" customWidth="1"/>
    <col min="12" max="12" width="28.33203125" customWidth="1"/>
    <col min="13" max="13" width="4.88671875" customWidth="1"/>
    <col min="14" max="14" width="5" customWidth="1"/>
    <col min="15" max="15" width="8.5546875" customWidth="1"/>
    <col min="16" max="16" width="0" hidden="1" customWidth="1"/>
    <col min="17" max="17" width="12.109375" bestFit="1" customWidth="1"/>
    <col min="18" max="19" width="10.33203125" hidden="1" customWidth="1"/>
    <col min="20" max="20" width="10.109375" hidden="1" customWidth="1"/>
    <col min="21" max="22" width="0" hidden="1" customWidth="1"/>
    <col min="23" max="23" width="10.109375" hidden="1" customWidth="1"/>
    <col min="24" max="24" width="3.5546875" customWidth="1"/>
    <col min="25" max="25" width="4.109375" customWidth="1"/>
    <col min="31" max="31" width="11.44140625" hidden="1" customWidth="1"/>
    <col min="32" max="32" width="11.6640625" hidden="1" customWidth="1"/>
    <col min="33" max="33" width="10.21875" hidden="1" customWidth="1"/>
    <col min="34" max="34" width="9.44140625" hidden="1" customWidth="1"/>
    <col min="35" max="35" width="8.88671875" hidden="1" customWidth="1"/>
    <col min="36" max="36" width="9.44140625" hidden="1" customWidth="1"/>
    <col min="37" max="37" width="9.6640625" hidden="1" customWidth="1"/>
    <col min="38" max="38" width="9.44140625" hidden="1" customWidth="1"/>
    <col min="39" max="52" width="8.88671875" hidden="1" customWidth="1"/>
    <col min="54" max="101" width="0" hidden="1" customWidth="1"/>
    <col min="102" max="102" width="10.109375" customWidth="1"/>
    <col min="103" max="103" width="12.109375" bestFit="1" customWidth="1"/>
    <col min="105" max="105" width="9.6640625" customWidth="1"/>
    <col min="106" max="106" width="10.33203125" customWidth="1"/>
    <col min="109" max="109" width="9.5546875" customWidth="1"/>
    <col min="110" max="110" width="9.6640625" customWidth="1"/>
    <col min="111" max="111" width="10.109375" customWidth="1"/>
    <col min="118" max="118" width="8.88671875" customWidth="1"/>
    <col min="126" max="126" width="6.33203125" customWidth="1"/>
    <col min="127" max="127" width="9.21875" customWidth="1"/>
    <col min="129" max="129" width="11.109375" customWidth="1"/>
    <col min="130" max="130" width="9.5546875" customWidth="1"/>
    <col min="132" max="132" width="9.77734375" customWidth="1"/>
    <col min="133" max="133" width="9.6640625" customWidth="1"/>
    <col min="134" max="134" width="10.88671875" customWidth="1"/>
    <col min="135" max="135" width="7.44140625" customWidth="1"/>
  </cols>
  <sheetData>
    <row r="1" spans="1:152" s="1" customFormat="1" x14ac:dyDescent="0.25">
      <c r="A1" s="1" t="s">
        <v>4057</v>
      </c>
      <c r="B1" s="2" t="s">
        <v>5718</v>
      </c>
      <c r="C1" s="2" t="s">
        <v>5202</v>
      </c>
      <c r="D1" s="2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4910</v>
      </c>
      <c r="R1" s="1" t="s">
        <v>3356</v>
      </c>
      <c r="T1" s="1" t="s">
        <v>4486</v>
      </c>
      <c r="U1" s="1" t="s">
        <v>4487</v>
      </c>
      <c r="V1" s="1" t="s">
        <v>477</v>
      </c>
      <c r="W1" s="1" t="s">
        <v>478</v>
      </c>
      <c r="X1" s="1" t="s">
        <v>479</v>
      </c>
      <c r="Y1" s="1" t="s">
        <v>3643</v>
      </c>
      <c r="Z1" s="1" t="s">
        <v>5122</v>
      </c>
      <c r="AA1" s="2" t="s">
        <v>5245</v>
      </c>
      <c r="AB1" s="3" t="s">
        <v>4010</v>
      </c>
      <c r="AC1" s="3" t="s">
        <v>5534</v>
      </c>
      <c r="AD1" s="1" t="s">
        <v>3987</v>
      </c>
      <c r="AE1" s="2">
        <v>43041</v>
      </c>
      <c r="AF1" s="2">
        <v>43048</v>
      </c>
      <c r="AG1" s="2">
        <v>43055</v>
      </c>
      <c r="AH1" s="2">
        <v>43069</v>
      </c>
      <c r="AI1" s="2">
        <v>43076</v>
      </c>
      <c r="AJ1" s="2">
        <v>43083</v>
      </c>
      <c r="AK1" s="2">
        <v>43090</v>
      </c>
      <c r="AL1" s="2">
        <v>43097</v>
      </c>
      <c r="AM1" s="2">
        <v>43104</v>
      </c>
      <c r="AN1" s="2">
        <v>43111</v>
      </c>
      <c r="AO1" s="2">
        <v>43118</v>
      </c>
      <c r="AP1" s="2">
        <v>43125</v>
      </c>
      <c r="AQ1" s="2">
        <v>43132</v>
      </c>
      <c r="AR1" s="2">
        <v>43139</v>
      </c>
      <c r="AS1" s="2">
        <v>43146</v>
      </c>
      <c r="AT1" s="2">
        <v>43153</v>
      </c>
      <c r="AU1" s="2">
        <v>43160</v>
      </c>
      <c r="AV1" s="2">
        <v>43167</v>
      </c>
      <c r="AW1" s="2">
        <v>43174</v>
      </c>
      <c r="AX1" s="2">
        <v>43181</v>
      </c>
      <c r="AY1" s="2">
        <v>43188</v>
      </c>
      <c r="AZ1" s="2">
        <v>43195</v>
      </c>
      <c r="BA1" s="1" t="s">
        <v>1442</v>
      </c>
      <c r="BB1" s="1" t="s">
        <v>5123</v>
      </c>
      <c r="BC1" s="1" t="s">
        <v>5124</v>
      </c>
      <c r="BD1" s="1" t="s">
        <v>5125</v>
      </c>
      <c r="BE1" s="1" t="s">
        <v>5126</v>
      </c>
      <c r="BF1" s="1" t="s">
        <v>5127</v>
      </c>
      <c r="BG1" s="1" t="s">
        <v>5128</v>
      </c>
      <c r="BH1" s="1" t="s">
        <v>5129</v>
      </c>
      <c r="BI1" s="1" t="s">
        <v>5130</v>
      </c>
      <c r="BJ1" s="1" t="s">
        <v>728</v>
      </c>
      <c r="BK1" s="1" t="s">
        <v>5131</v>
      </c>
      <c r="BL1" s="1" t="s">
        <v>5132</v>
      </c>
      <c r="BM1" s="1" t="s">
        <v>5133</v>
      </c>
      <c r="BN1" s="1" t="s">
        <v>5134</v>
      </c>
      <c r="BO1" s="1" t="s">
        <v>5135</v>
      </c>
      <c r="BP1" s="1" t="s">
        <v>5136</v>
      </c>
      <c r="BQ1" s="1" t="s">
        <v>5137</v>
      </c>
      <c r="BR1" s="1" t="s">
        <v>5138</v>
      </c>
      <c r="BS1" s="1" t="s">
        <v>5139</v>
      </c>
      <c r="BT1" s="1" t="s">
        <v>5140</v>
      </c>
      <c r="BU1" s="1" t="s">
        <v>5141</v>
      </c>
      <c r="BV1" s="1" t="s">
        <v>5142</v>
      </c>
      <c r="BW1" s="1" t="s">
        <v>5143</v>
      </c>
      <c r="BX1" s="1" t="s">
        <v>5144</v>
      </c>
      <c r="BY1" s="1" t="s">
        <v>5145</v>
      </c>
      <c r="BZ1" s="1" t="s">
        <v>5146</v>
      </c>
      <c r="CA1" s="1" t="s">
        <v>4703</v>
      </c>
      <c r="CB1" s="1" t="s">
        <v>4704</v>
      </c>
      <c r="CC1" s="1" t="s">
        <v>4705</v>
      </c>
      <c r="CD1" s="1" t="s">
        <v>4706</v>
      </c>
      <c r="CE1" s="1" t="s">
        <v>4707</v>
      </c>
      <c r="CF1" s="1" t="s">
        <v>4708</v>
      </c>
      <c r="CG1" s="1" t="s">
        <v>4709</v>
      </c>
      <c r="CH1" s="1" t="s">
        <v>4710</v>
      </c>
      <c r="CI1" s="1" t="s">
        <v>4711</v>
      </c>
      <c r="CX1" s="1" t="s">
        <v>5406</v>
      </c>
      <c r="CY1" s="2">
        <v>44861</v>
      </c>
      <c r="CZ1" s="2">
        <v>44868</v>
      </c>
      <c r="DA1" s="2">
        <v>44875</v>
      </c>
      <c r="DB1" s="2">
        <v>44882</v>
      </c>
      <c r="DC1" s="2">
        <v>44896</v>
      </c>
      <c r="DD1" s="2">
        <v>44903</v>
      </c>
      <c r="DE1" s="2">
        <v>44910</v>
      </c>
      <c r="DF1" s="2">
        <v>44917</v>
      </c>
      <c r="DG1" s="2">
        <v>44924</v>
      </c>
      <c r="DH1" s="2">
        <v>44931</v>
      </c>
      <c r="DI1" s="2">
        <v>44938</v>
      </c>
      <c r="DJ1" s="2">
        <v>44945</v>
      </c>
      <c r="DK1" s="2">
        <v>44952</v>
      </c>
      <c r="DL1" s="2">
        <v>44959</v>
      </c>
      <c r="DM1" s="2">
        <v>44966</v>
      </c>
      <c r="DN1" s="2">
        <v>44973</v>
      </c>
      <c r="DO1" s="2">
        <v>44980</v>
      </c>
      <c r="DP1" s="2">
        <v>44987</v>
      </c>
      <c r="DQ1" s="2">
        <v>44994</v>
      </c>
      <c r="DR1" s="2">
        <v>45001</v>
      </c>
      <c r="DS1" s="2">
        <v>45008</v>
      </c>
      <c r="DT1" s="2">
        <v>45015</v>
      </c>
      <c r="DU1" s="2">
        <v>45022</v>
      </c>
      <c r="DV1" s="1" t="s">
        <v>1442</v>
      </c>
      <c r="DW1" s="2">
        <v>45232</v>
      </c>
      <c r="DX1" s="2">
        <v>45239</v>
      </c>
      <c r="DY1" s="2">
        <v>45246</v>
      </c>
      <c r="DZ1" s="2">
        <v>45260</v>
      </c>
      <c r="EA1" s="2">
        <v>45267</v>
      </c>
      <c r="EB1" s="2">
        <v>45274</v>
      </c>
      <c r="EC1" s="2">
        <v>45281</v>
      </c>
      <c r="ED1" s="2">
        <v>45288</v>
      </c>
      <c r="EE1" s="2">
        <v>45295</v>
      </c>
      <c r="EF1" s="2">
        <v>45302</v>
      </c>
      <c r="EG1" s="2">
        <v>45309</v>
      </c>
      <c r="EH1" s="2">
        <v>45316</v>
      </c>
      <c r="EI1" s="2">
        <v>45323</v>
      </c>
      <c r="EJ1" s="2">
        <v>45330</v>
      </c>
      <c r="EK1" s="2">
        <v>45337</v>
      </c>
      <c r="EL1" s="2">
        <v>45344</v>
      </c>
      <c r="EM1" s="2">
        <v>45351</v>
      </c>
      <c r="EN1" s="2">
        <v>45358</v>
      </c>
      <c r="EO1" s="2">
        <v>45365</v>
      </c>
      <c r="EP1" s="2">
        <v>45372</v>
      </c>
      <c r="EQ1" s="2">
        <v>45379</v>
      </c>
      <c r="ER1" s="2">
        <v>45386</v>
      </c>
      <c r="ES1" s="2">
        <v>45393</v>
      </c>
      <c r="ET1" s="2">
        <v>45400</v>
      </c>
      <c r="EU1" s="2">
        <v>45407</v>
      </c>
      <c r="EV1" s="2" t="s">
        <v>1442</v>
      </c>
    </row>
    <row r="2" spans="1:152" s="1" customFormat="1" x14ac:dyDescent="0.25">
      <c r="B2" s="2">
        <v>45281</v>
      </c>
      <c r="C2" s="2"/>
      <c r="D2" s="2" t="s">
        <v>4712</v>
      </c>
      <c r="G2" s="1" t="s">
        <v>481</v>
      </c>
      <c r="H2" s="1" t="s">
        <v>5802</v>
      </c>
      <c r="I2" s="1" t="s">
        <v>5803</v>
      </c>
      <c r="J2" s="1" t="s">
        <v>5804</v>
      </c>
      <c r="K2" s="4" t="s">
        <v>5805</v>
      </c>
      <c r="L2" s="1" t="s">
        <v>5806</v>
      </c>
      <c r="M2" s="1" t="s">
        <v>488</v>
      </c>
      <c r="N2" s="1" t="s">
        <v>296</v>
      </c>
      <c r="O2" s="1">
        <v>85205</v>
      </c>
      <c r="AB2" s="3"/>
      <c r="AC2" s="3"/>
    </row>
    <row r="3" spans="1:152" s="1" customFormat="1" x14ac:dyDescent="0.25">
      <c r="B3" s="2">
        <v>45288</v>
      </c>
      <c r="C3" s="2">
        <v>44861</v>
      </c>
      <c r="D3" s="2"/>
      <c r="G3" s="1" t="s">
        <v>3158</v>
      </c>
      <c r="H3" s="1" t="s">
        <v>5454</v>
      </c>
      <c r="I3" s="2" t="s">
        <v>4000</v>
      </c>
      <c r="J3" s="1" t="s">
        <v>5455</v>
      </c>
      <c r="K3" s="4" t="s">
        <v>5456</v>
      </c>
      <c r="L3" s="1" t="s">
        <v>5457</v>
      </c>
      <c r="M3" s="1" t="s">
        <v>488</v>
      </c>
      <c r="N3" s="1" t="s">
        <v>296</v>
      </c>
      <c r="O3" s="1">
        <v>85205</v>
      </c>
      <c r="AA3" s="1" t="s">
        <v>1513</v>
      </c>
      <c r="AB3" s="3"/>
      <c r="AC3" s="3"/>
      <c r="BA3" s="1">
        <f t="shared" ref="BA3:BA13" si="0">COUNTA(AE3:AZ3)</f>
        <v>0</v>
      </c>
      <c r="CY3" s="1" t="s">
        <v>481</v>
      </c>
      <c r="DC3" s="1" t="s">
        <v>481</v>
      </c>
      <c r="DV3" s="1">
        <f t="shared" ref="DV3:DV33" si="1">COUNTA(CY3:DU3)</f>
        <v>2</v>
      </c>
      <c r="EV3" s="1">
        <f t="shared" ref="EV3:EV12" si="2">SUM(DW3:EU3)</f>
        <v>0</v>
      </c>
    </row>
    <row r="4" spans="1:152" s="1" customFormat="1" x14ac:dyDescent="0.25">
      <c r="B4" s="2">
        <v>45288</v>
      </c>
      <c r="C4" s="2">
        <v>44861</v>
      </c>
      <c r="D4" s="2"/>
      <c r="G4" s="1" t="s">
        <v>481</v>
      </c>
      <c r="H4" s="1" t="s">
        <v>5454</v>
      </c>
      <c r="I4" s="1" t="s">
        <v>1513</v>
      </c>
      <c r="J4" s="1" t="s">
        <v>5455</v>
      </c>
      <c r="K4" s="4" t="s">
        <v>5456</v>
      </c>
      <c r="L4" s="1" t="s">
        <v>5457</v>
      </c>
      <c r="M4" s="1" t="s">
        <v>488</v>
      </c>
      <c r="N4" s="1" t="s">
        <v>296</v>
      </c>
      <c r="O4" s="1">
        <v>85205</v>
      </c>
      <c r="AA4" s="2" t="s">
        <v>4000</v>
      </c>
      <c r="AB4" s="3"/>
      <c r="AC4" s="3"/>
      <c r="BA4" s="1">
        <f t="shared" si="0"/>
        <v>0</v>
      </c>
      <c r="CY4" s="1" t="s">
        <v>481</v>
      </c>
      <c r="DC4" s="1" t="s">
        <v>481</v>
      </c>
      <c r="DV4" s="1">
        <f t="shared" si="1"/>
        <v>2</v>
      </c>
      <c r="EV4" s="1">
        <f t="shared" si="2"/>
        <v>0</v>
      </c>
    </row>
    <row r="5" spans="1:152" s="1" customFormat="1" x14ac:dyDescent="0.25">
      <c r="B5" s="2">
        <v>45232</v>
      </c>
      <c r="C5" s="2">
        <v>44868</v>
      </c>
      <c r="D5" s="2"/>
      <c r="F5" s="1" t="s">
        <v>3162</v>
      </c>
      <c r="G5" s="1" t="s">
        <v>3158</v>
      </c>
      <c r="H5" s="1" t="s">
        <v>5410</v>
      </c>
      <c r="I5" s="1" t="s">
        <v>3351</v>
      </c>
      <c r="J5" s="1" t="s">
        <v>5415</v>
      </c>
      <c r="K5" s="4" t="s">
        <v>5416</v>
      </c>
      <c r="L5" s="1" t="s">
        <v>5417</v>
      </c>
      <c r="M5" s="1" t="s">
        <v>488</v>
      </c>
      <c r="N5" s="1" t="s">
        <v>296</v>
      </c>
      <c r="O5" s="1">
        <v>85205</v>
      </c>
      <c r="AA5" s="2"/>
      <c r="AB5" s="3"/>
      <c r="AC5" s="3"/>
      <c r="BA5" s="1">
        <f t="shared" si="0"/>
        <v>0</v>
      </c>
      <c r="CZ5" s="1" t="s">
        <v>481</v>
      </c>
      <c r="DA5" s="1" t="s">
        <v>481</v>
      </c>
      <c r="DC5" s="1" t="s">
        <v>481</v>
      </c>
      <c r="DE5" s="1" t="s">
        <v>481</v>
      </c>
      <c r="DF5" s="1" t="s">
        <v>481</v>
      </c>
      <c r="DH5" s="1" t="s">
        <v>481</v>
      </c>
      <c r="DI5" s="1" t="s">
        <v>481</v>
      </c>
      <c r="DK5" s="1" t="s">
        <v>481</v>
      </c>
      <c r="DL5" s="1" t="s">
        <v>481</v>
      </c>
      <c r="DN5" s="1" t="s">
        <v>481</v>
      </c>
      <c r="DO5" s="1" t="s">
        <v>481</v>
      </c>
      <c r="DV5" s="1">
        <f t="shared" si="1"/>
        <v>11</v>
      </c>
      <c r="DW5" s="1" t="s">
        <v>481</v>
      </c>
      <c r="DX5" s="1" t="s">
        <v>481</v>
      </c>
      <c r="DY5" s="1" t="s">
        <v>481</v>
      </c>
      <c r="DZ5" s="1" t="s">
        <v>481</v>
      </c>
      <c r="EV5" s="1">
        <f t="shared" si="2"/>
        <v>0</v>
      </c>
    </row>
    <row r="6" spans="1:152" s="1" customFormat="1" x14ac:dyDescent="0.25">
      <c r="A6" s="1" t="s">
        <v>1058</v>
      </c>
      <c r="B6" s="2">
        <v>45246</v>
      </c>
      <c r="C6" s="2">
        <v>44868</v>
      </c>
      <c r="D6" s="2"/>
      <c r="F6" s="1" t="s">
        <v>3161</v>
      </c>
      <c r="G6" s="1" t="s">
        <v>481</v>
      </c>
      <c r="H6" s="1" t="s">
        <v>651</v>
      </c>
      <c r="I6" s="1" t="s">
        <v>4151</v>
      </c>
      <c r="J6" s="1" t="s">
        <v>3931</v>
      </c>
      <c r="K6" s="18" t="s">
        <v>5028</v>
      </c>
      <c r="L6" s="1" t="s">
        <v>5299</v>
      </c>
      <c r="M6" s="1" t="s">
        <v>5031</v>
      </c>
      <c r="N6" s="1" t="s">
        <v>296</v>
      </c>
      <c r="O6" s="1">
        <v>85119</v>
      </c>
      <c r="P6" s="1" t="s">
        <v>4213</v>
      </c>
      <c r="R6" s="1">
        <v>1</v>
      </c>
      <c r="S6" s="1" t="s">
        <v>3358</v>
      </c>
      <c r="Y6" s="1" t="s">
        <v>3160</v>
      </c>
      <c r="Z6" s="1" t="s">
        <v>3161</v>
      </c>
      <c r="AA6" s="2" t="s">
        <v>5300</v>
      </c>
      <c r="AB6" s="3" t="s">
        <v>3161</v>
      </c>
      <c r="AC6" s="3"/>
      <c r="AD6" s="1" t="s">
        <v>2388</v>
      </c>
      <c r="AF6" s="1" t="s">
        <v>3158</v>
      </c>
      <c r="AG6" s="1" t="s">
        <v>3158</v>
      </c>
      <c r="AI6" s="1" t="s">
        <v>3158</v>
      </c>
      <c r="AJ6" s="1" t="s">
        <v>3158</v>
      </c>
      <c r="AK6" s="1" t="s">
        <v>3158</v>
      </c>
      <c r="AM6" s="1" t="s">
        <v>3158</v>
      </c>
      <c r="AN6" s="1" t="s">
        <v>3158</v>
      </c>
      <c r="AO6" s="1" t="s">
        <v>3158</v>
      </c>
      <c r="AP6" s="1" t="s">
        <v>3158</v>
      </c>
      <c r="AQ6" s="1" t="s">
        <v>3158</v>
      </c>
      <c r="AR6" s="1" t="s">
        <v>3158</v>
      </c>
      <c r="AS6" s="1" t="s">
        <v>3158</v>
      </c>
      <c r="AT6" s="1" t="s">
        <v>3158</v>
      </c>
      <c r="AU6" s="1" t="s">
        <v>3158</v>
      </c>
      <c r="AV6" s="1" t="s">
        <v>3158</v>
      </c>
      <c r="AW6" s="1" t="s">
        <v>3158</v>
      </c>
      <c r="AX6" s="1" t="s">
        <v>3158</v>
      </c>
      <c r="AY6" s="1" t="s">
        <v>3158</v>
      </c>
      <c r="BA6" s="1">
        <f t="shared" si="0"/>
        <v>18</v>
      </c>
      <c r="CZ6" s="1" t="s">
        <v>283</v>
      </c>
      <c r="DA6" s="1" t="s">
        <v>3158</v>
      </c>
      <c r="DB6" s="1" t="s">
        <v>3158</v>
      </c>
      <c r="DC6" s="1" t="s">
        <v>3158</v>
      </c>
      <c r="DD6" s="1" t="s">
        <v>3158</v>
      </c>
      <c r="DE6" s="1" t="s">
        <v>3158</v>
      </c>
      <c r="DF6" s="1" t="s">
        <v>3158</v>
      </c>
      <c r="DH6" s="1" t="s">
        <v>3158</v>
      </c>
      <c r="DI6" s="1" t="s">
        <v>3158</v>
      </c>
      <c r="DJ6" s="1" t="s">
        <v>481</v>
      </c>
      <c r="DK6" s="1" t="s">
        <v>3158</v>
      </c>
      <c r="DL6" s="1" t="s">
        <v>3158</v>
      </c>
      <c r="DN6" s="1" t="s">
        <v>3158</v>
      </c>
      <c r="DO6" s="1" t="s">
        <v>3158</v>
      </c>
      <c r="DV6" s="1">
        <f t="shared" si="1"/>
        <v>14</v>
      </c>
      <c r="DX6" s="1" t="s">
        <v>3158</v>
      </c>
      <c r="DY6" s="1" t="s">
        <v>3158</v>
      </c>
      <c r="DZ6" s="1" t="s">
        <v>3158</v>
      </c>
      <c r="EA6" s="1" t="s">
        <v>3158</v>
      </c>
      <c r="EB6" s="1" t="s">
        <v>3158</v>
      </c>
      <c r="EV6" s="1">
        <f t="shared" si="2"/>
        <v>0</v>
      </c>
    </row>
    <row r="7" spans="1:152" s="1" customFormat="1" x14ac:dyDescent="0.25">
      <c r="A7" s="8"/>
      <c r="B7" s="2">
        <v>45232</v>
      </c>
      <c r="C7" s="2">
        <v>44861</v>
      </c>
      <c r="D7" s="2"/>
      <c r="G7" s="1" t="s">
        <v>481</v>
      </c>
      <c r="H7" s="1" t="s">
        <v>4824</v>
      </c>
      <c r="I7" s="1" t="s">
        <v>704</v>
      </c>
      <c r="J7" s="1" t="s">
        <v>4825</v>
      </c>
      <c r="K7" s="18" t="s">
        <v>4150</v>
      </c>
      <c r="L7" s="1" t="s">
        <v>700</v>
      </c>
      <c r="M7" s="1" t="s">
        <v>5031</v>
      </c>
      <c r="N7" s="1" t="s">
        <v>296</v>
      </c>
      <c r="O7" s="1">
        <v>85120</v>
      </c>
      <c r="Y7" s="1" t="s">
        <v>297</v>
      </c>
      <c r="AA7" s="1" t="s">
        <v>2813</v>
      </c>
      <c r="AD7" s="2"/>
      <c r="AE7" s="2"/>
      <c r="AF7" s="2"/>
      <c r="AG7" s="2" t="s">
        <v>481</v>
      </c>
      <c r="AH7" s="2"/>
      <c r="AI7" s="2" t="s">
        <v>481</v>
      </c>
      <c r="AJ7" s="2" t="s">
        <v>481</v>
      </c>
      <c r="AK7" s="2"/>
      <c r="AL7" s="2"/>
      <c r="AM7" s="2" t="s">
        <v>481</v>
      </c>
      <c r="AN7" s="2"/>
      <c r="AO7" s="2"/>
      <c r="AP7" s="2"/>
      <c r="AQ7" s="2"/>
      <c r="AR7" s="2"/>
      <c r="AT7" s="2"/>
      <c r="AU7" s="2"/>
      <c r="AV7" s="2"/>
      <c r="AW7" s="2"/>
      <c r="AX7" s="2"/>
      <c r="AY7" s="2"/>
      <c r="AZ7" s="2"/>
      <c r="BA7" s="1">
        <f t="shared" si="0"/>
        <v>4</v>
      </c>
      <c r="BB7" s="3"/>
      <c r="CY7" s="1" t="s">
        <v>4682</v>
      </c>
      <c r="DA7" s="1" t="s">
        <v>4682</v>
      </c>
      <c r="DC7" s="1" t="s">
        <v>481</v>
      </c>
      <c r="DD7" s="1" t="s">
        <v>481</v>
      </c>
      <c r="DE7" s="1" t="s">
        <v>481</v>
      </c>
      <c r="DF7" s="1" t="s">
        <v>481</v>
      </c>
      <c r="DG7" s="1" t="s">
        <v>481</v>
      </c>
      <c r="DH7" s="1" t="s">
        <v>481</v>
      </c>
      <c r="DI7" s="1" t="s">
        <v>481</v>
      </c>
      <c r="DK7" s="1" t="s">
        <v>481</v>
      </c>
      <c r="DL7" s="1" t="s">
        <v>481</v>
      </c>
      <c r="DN7" s="1" t="s">
        <v>3158</v>
      </c>
      <c r="DV7" s="1">
        <f t="shared" si="1"/>
        <v>12</v>
      </c>
      <c r="DW7" s="1" t="s">
        <v>481</v>
      </c>
      <c r="DY7" s="1" t="s">
        <v>481</v>
      </c>
      <c r="DZ7" s="1" t="s">
        <v>481</v>
      </c>
      <c r="EA7" s="1" t="s">
        <v>481</v>
      </c>
      <c r="EV7" s="1">
        <f t="shared" si="2"/>
        <v>0</v>
      </c>
    </row>
    <row r="8" spans="1:152" s="1" customFormat="1" x14ac:dyDescent="0.25">
      <c r="A8" s="1" t="s">
        <v>1058</v>
      </c>
      <c r="B8" s="2">
        <v>45239</v>
      </c>
      <c r="C8" s="2">
        <v>44861</v>
      </c>
      <c r="D8" s="2"/>
      <c r="F8" s="1" t="s">
        <v>3162</v>
      </c>
      <c r="G8" s="1" t="s">
        <v>3158</v>
      </c>
      <c r="H8" s="1" t="s">
        <v>440</v>
      </c>
      <c r="I8" s="1" t="s">
        <v>705</v>
      </c>
      <c r="J8" s="1" t="s">
        <v>3726</v>
      </c>
      <c r="K8" s="4" t="s">
        <v>5657</v>
      </c>
      <c r="L8" s="1" t="s">
        <v>1994</v>
      </c>
      <c r="M8" s="1" t="s">
        <v>488</v>
      </c>
      <c r="N8" s="1" t="s">
        <v>296</v>
      </c>
      <c r="O8" s="1">
        <v>85209</v>
      </c>
      <c r="P8" s="1" t="s">
        <v>4213</v>
      </c>
      <c r="R8" s="1">
        <v>1</v>
      </c>
      <c r="S8" s="1" t="s">
        <v>5192</v>
      </c>
      <c r="T8" s="1">
        <v>1</v>
      </c>
      <c r="V8" s="1" t="s">
        <v>297</v>
      </c>
      <c r="W8" s="1" t="s">
        <v>297</v>
      </c>
      <c r="Y8" s="1" t="s">
        <v>3160</v>
      </c>
      <c r="Z8" s="1" t="s">
        <v>3161</v>
      </c>
      <c r="AA8" s="2" t="s">
        <v>541</v>
      </c>
      <c r="AB8" s="3" t="s">
        <v>3161</v>
      </c>
      <c r="AC8" s="3" t="s">
        <v>4712</v>
      </c>
      <c r="AD8" s="1" t="s">
        <v>2388</v>
      </c>
      <c r="AE8" s="1" t="s">
        <v>3158</v>
      </c>
      <c r="AF8" s="1" t="s">
        <v>3158</v>
      </c>
      <c r="AG8" s="1" t="s">
        <v>3158</v>
      </c>
      <c r="AH8" s="1" t="s">
        <v>3158</v>
      </c>
      <c r="AI8" s="1" t="s">
        <v>3158</v>
      </c>
      <c r="AJ8" s="1" t="s">
        <v>3158</v>
      </c>
      <c r="AK8" s="1" t="s">
        <v>3158</v>
      </c>
      <c r="AL8" s="1" t="s">
        <v>3158</v>
      </c>
      <c r="AM8" s="1" t="s">
        <v>3158</v>
      </c>
      <c r="AN8" s="1" t="s">
        <v>3158</v>
      </c>
      <c r="AO8" s="1" t="s">
        <v>3158</v>
      </c>
      <c r="AP8" s="1" t="s">
        <v>3158</v>
      </c>
      <c r="AR8" s="1" t="s">
        <v>3158</v>
      </c>
      <c r="AS8" s="1" t="s">
        <v>3158</v>
      </c>
      <c r="AT8" s="1" t="s">
        <v>3158</v>
      </c>
      <c r="AU8" s="1" t="s">
        <v>3158</v>
      </c>
      <c r="AV8" s="1" t="s">
        <v>3158</v>
      </c>
      <c r="AW8" s="1" t="s">
        <v>3158</v>
      </c>
      <c r="AX8" s="1" t="s">
        <v>3158</v>
      </c>
      <c r="AY8" s="1" t="s">
        <v>3158</v>
      </c>
      <c r="AZ8" s="1" t="s">
        <v>3158</v>
      </c>
      <c r="BA8" s="1">
        <f t="shared" si="0"/>
        <v>21</v>
      </c>
      <c r="BD8" s="1" t="s">
        <v>5053</v>
      </c>
      <c r="BE8" s="1" t="s">
        <v>5053</v>
      </c>
      <c r="BF8" s="1" t="s">
        <v>5053</v>
      </c>
      <c r="BG8" s="1" t="s">
        <v>5053</v>
      </c>
      <c r="BH8" s="1" t="s">
        <v>4712</v>
      </c>
      <c r="BJ8" s="1" t="s">
        <v>4712</v>
      </c>
      <c r="BK8" s="1" t="s">
        <v>5053</v>
      </c>
      <c r="BM8" s="1" t="s">
        <v>4712</v>
      </c>
      <c r="CY8" s="1" t="s">
        <v>283</v>
      </c>
      <c r="DA8" s="1" t="s">
        <v>283</v>
      </c>
      <c r="DB8" s="1" t="s">
        <v>3158</v>
      </c>
      <c r="DC8" s="1" t="s">
        <v>3158</v>
      </c>
      <c r="DD8" s="1" t="s">
        <v>3158</v>
      </c>
      <c r="DE8" s="1" t="s">
        <v>3158</v>
      </c>
      <c r="DF8" s="1" t="s">
        <v>3158</v>
      </c>
      <c r="DG8" s="1" t="s">
        <v>3158</v>
      </c>
      <c r="DH8" s="1" t="s">
        <v>3158</v>
      </c>
      <c r="DI8" s="1" t="s">
        <v>3158</v>
      </c>
      <c r="DJ8" s="1" t="s">
        <v>3158</v>
      </c>
      <c r="DK8" s="1" t="s">
        <v>3158</v>
      </c>
      <c r="DL8" s="1" t="s">
        <v>3158</v>
      </c>
      <c r="DN8" s="1" t="s">
        <v>3158</v>
      </c>
      <c r="DO8" s="1" t="s">
        <v>3158</v>
      </c>
      <c r="DV8" s="1">
        <f t="shared" si="1"/>
        <v>15</v>
      </c>
      <c r="DX8" s="1" t="s">
        <v>3158</v>
      </c>
      <c r="DY8" s="1" t="s">
        <v>3158</v>
      </c>
      <c r="EB8" s="1" t="s">
        <v>3158</v>
      </c>
      <c r="EV8" s="1">
        <f t="shared" si="2"/>
        <v>0</v>
      </c>
    </row>
    <row r="9" spans="1:152" s="1" customFormat="1" x14ac:dyDescent="0.25">
      <c r="A9" s="8"/>
      <c r="B9" s="2">
        <v>45246</v>
      </c>
      <c r="C9" s="2">
        <v>44875</v>
      </c>
      <c r="D9" s="2"/>
      <c r="E9" s="2"/>
      <c r="F9" s="1" t="s">
        <v>3162</v>
      </c>
      <c r="G9" s="1" t="s">
        <v>3158</v>
      </c>
      <c r="H9" s="1" t="s">
        <v>1393</v>
      </c>
      <c r="I9" s="1" t="s">
        <v>1510</v>
      </c>
      <c r="J9" s="1" t="s">
        <v>5255</v>
      </c>
      <c r="K9" s="4" t="s">
        <v>5254</v>
      </c>
      <c r="L9" s="1" t="s">
        <v>5248</v>
      </c>
      <c r="M9" s="1" t="s">
        <v>488</v>
      </c>
      <c r="N9" s="1" t="s">
        <v>296</v>
      </c>
      <c r="O9" s="1">
        <v>85205</v>
      </c>
      <c r="AA9" s="2" t="s">
        <v>4024</v>
      </c>
      <c r="AB9" s="3" t="s">
        <v>3161</v>
      </c>
      <c r="AC9" s="3" t="s">
        <v>4712</v>
      </c>
      <c r="AM9" s="1" t="s">
        <v>3162</v>
      </c>
      <c r="AT9" s="1" t="s">
        <v>3162</v>
      </c>
      <c r="BA9" s="1">
        <f t="shared" si="0"/>
        <v>2</v>
      </c>
      <c r="DA9" s="1" t="s">
        <v>4682</v>
      </c>
      <c r="DB9" s="1" t="s">
        <v>481</v>
      </c>
      <c r="DC9" s="1" t="s">
        <v>481</v>
      </c>
      <c r="DD9" s="1" t="s">
        <v>481</v>
      </c>
      <c r="DE9" s="1" t="s">
        <v>481</v>
      </c>
      <c r="DF9" s="1" t="s">
        <v>481</v>
      </c>
      <c r="DG9" s="1" t="s">
        <v>481</v>
      </c>
      <c r="DI9" s="1" t="s">
        <v>481</v>
      </c>
      <c r="DJ9" s="1" t="s">
        <v>481</v>
      </c>
      <c r="DK9" s="1" t="s">
        <v>481</v>
      </c>
      <c r="DV9" s="1">
        <f t="shared" si="1"/>
        <v>10</v>
      </c>
      <c r="DY9" s="1" t="s">
        <v>481</v>
      </c>
      <c r="EV9" s="1">
        <f t="shared" si="2"/>
        <v>0</v>
      </c>
    </row>
    <row r="10" spans="1:152" s="1" customFormat="1" x14ac:dyDescent="0.25">
      <c r="B10" s="2">
        <v>45232</v>
      </c>
      <c r="C10" s="2"/>
      <c r="D10" s="2" t="s">
        <v>4712</v>
      </c>
      <c r="G10" s="1" t="s">
        <v>3158</v>
      </c>
      <c r="H10" s="1" t="s">
        <v>5727</v>
      </c>
      <c r="I10" s="1" t="s">
        <v>5728</v>
      </c>
      <c r="J10" s="1" t="s">
        <v>5729</v>
      </c>
      <c r="K10" s="4" t="s">
        <v>5730</v>
      </c>
      <c r="L10" s="1" t="s">
        <v>5731</v>
      </c>
      <c r="M10" s="1" t="s">
        <v>5725</v>
      </c>
      <c r="N10" s="1" t="s">
        <v>1299</v>
      </c>
      <c r="O10" s="1">
        <v>43551</v>
      </c>
      <c r="AA10" s="1" t="s">
        <v>5722</v>
      </c>
      <c r="AB10" s="3" t="s">
        <v>3161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T10" s="2"/>
      <c r="AU10" s="2"/>
      <c r="AV10" s="2"/>
      <c r="AW10" s="2"/>
      <c r="AX10" s="2"/>
      <c r="AY10" s="2"/>
      <c r="AZ10" s="2"/>
      <c r="BA10" s="1">
        <f t="shared" si="0"/>
        <v>0</v>
      </c>
      <c r="BB10" s="3"/>
      <c r="DV10" s="1">
        <f t="shared" si="1"/>
        <v>0</v>
      </c>
      <c r="DW10" s="1" t="s">
        <v>481</v>
      </c>
      <c r="DX10" s="1" t="s">
        <v>481</v>
      </c>
      <c r="DY10" s="1" t="s">
        <v>481</v>
      </c>
      <c r="DZ10" s="1" t="s">
        <v>481</v>
      </c>
      <c r="EV10" s="1">
        <f t="shared" si="2"/>
        <v>0</v>
      </c>
    </row>
    <row r="11" spans="1:152" s="1" customFormat="1" x14ac:dyDescent="0.25">
      <c r="B11" s="2">
        <v>45239</v>
      </c>
      <c r="C11" s="2">
        <v>44882</v>
      </c>
      <c r="D11" s="2"/>
      <c r="G11" s="1" t="s">
        <v>3158</v>
      </c>
      <c r="H11" s="1" t="s">
        <v>1581</v>
      </c>
      <c r="I11" s="1" t="s">
        <v>788</v>
      </c>
      <c r="J11" s="1" t="s">
        <v>5529</v>
      </c>
      <c r="K11" s="18" t="s">
        <v>1582</v>
      </c>
      <c r="L11" s="1" t="s">
        <v>5530</v>
      </c>
      <c r="M11" s="1" t="s">
        <v>650</v>
      </c>
      <c r="N11" s="1" t="s">
        <v>296</v>
      </c>
      <c r="O11" s="1">
        <v>85224</v>
      </c>
      <c r="P11" s="1" t="s">
        <v>4213</v>
      </c>
      <c r="AA11" s="2"/>
      <c r="AB11" s="3"/>
      <c r="AC11" s="3"/>
      <c r="AD11" s="1" t="s">
        <v>2564</v>
      </c>
      <c r="BA11" s="1">
        <f t="shared" si="0"/>
        <v>0</v>
      </c>
      <c r="DB11" s="1" t="s">
        <v>481</v>
      </c>
      <c r="DC11" s="1" t="s">
        <v>481</v>
      </c>
      <c r="DV11" s="1">
        <f t="shared" si="1"/>
        <v>2</v>
      </c>
      <c r="DX11" s="1" t="s">
        <v>481</v>
      </c>
      <c r="EV11" s="1">
        <f t="shared" si="2"/>
        <v>0</v>
      </c>
    </row>
    <row r="12" spans="1:152" s="1" customFormat="1" x14ac:dyDescent="0.25">
      <c r="B12" s="2">
        <v>45232</v>
      </c>
      <c r="C12" s="2">
        <v>44868</v>
      </c>
      <c r="D12" s="2"/>
      <c r="F12" s="1" t="s">
        <v>3162</v>
      </c>
      <c r="G12" s="1" t="s">
        <v>481</v>
      </c>
      <c r="H12" s="1" t="s">
        <v>4535</v>
      </c>
      <c r="I12" s="1" t="s">
        <v>1031</v>
      </c>
      <c r="J12" s="1" t="s">
        <v>4532</v>
      </c>
      <c r="K12" s="18" t="s">
        <v>4534</v>
      </c>
      <c r="L12" s="1" t="s">
        <v>4533</v>
      </c>
      <c r="M12" s="1" t="s">
        <v>3182</v>
      </c>
      <c r="N12" s="1" t="s">
        <v>296</v>
      </c>
      <c r="O12" s="1">
        <v>85295</v>
      </c>
      <c r="P12" s="1" t="s">
        <v>4213</v>
      </c>
      <c r="AA12" s="2" t="s">
        <v>5280</v>
      </c>
      <c r="AB12" s="3"/>
      <c r="AC12" s="3" t="s">
        <v>4712</v>
      </c>
      <c r="AD12" s="1" t="s">
        <v>2564</v>
      </c>
      <c r="BA12" s="1">
        <f t="shared" si="0"/>
        <v>0</v>
      </c>
      <c r="CZ12" s="1" t="s">
        <v>4682</v>
      </c>
      <c r="DA12" s="1" t="s">
        <v>4682</v>
      </c>
      <c r="DC12" s="1" t="s">
        <v>481</v>
      </c>
      <c r="DD12" s="1" t="s">
        <v>3158</v>
      </c>
      <c r="DE12" s="1" t="s">
        <v>481</v>
      </c>
      <c r="DF12" s="1" t="s">
        <v>481</v>
      </c>
      <c r="DG12" s="1" t="s">
        <v>481</v>
      </c>
      <c r="DH12" s="1" t="s">
        <v>481</v>
      </c>
      <c r="DI12" s="1" t="s">
        <v>481</v>
      </c>
      <c r="DJ12" s="1" t="s">
        <v>481</v>
      </c>
      <c r="DK12" s="1" t="s">
        <v>3158</v>
      </c>
      <c r="DL12" s="1" t="s">
        <v>481</v>
      </c>
      <c r="DN12" s="1" t="s">
        <v>3158</v>
      </c>
      <c r="DO12" s="1" t="s">
        <v>3158</v>
      </c>
      <c r="DV12" s="1">
        <f t="shared" si="1"/>
        <v>14</v>
      </c>
      <c r="DW12" s="1" t="s">
        <v>481</v>
      </c>
      <c r="DX12" s="1" t="s">
        <v>481</v>
      </c>
      <c r="DY12" s="1" t="s">
        <v>481</v>
      </c>
      <c r="DZ12" s="1" t="s">
        <v>481</v>
      </c>
      <c r="EA12" s="1" t="s">
        <v>481</v>
      </c>
      <c r="EB12" s="1" t="s">
        <v>481</v>
      </c>
      <c r="EV12" s="1">
        <f t="shared" si="2"/>
        <v>0</v>
      </c>
    </row>
    <row r="13" spans="1:152" s="1" customFormat="1" x14ac:dyDescent="0.25">
      <c r="B13" s="2">
        <v>45274</v>
      </c>
      <c r="C13" s="2"/>
      <c r="D13" s="2" t="s">
        <v>4712</v>
      </c>
      <c r="G13" s="1" t="s">
        <v>481</v>
      </c>
      <c r="H13" s="1" t="s">
        <v>5792</v>
      </c>
      <c r="I13" s="1" t="s">
        <v>5793</v>
      </c>
      <c r="J13" s="1" t="s">
        <v>5797</v>
      </c>
      <c r="K13" s="4" t="s">
        <v>5799</v>
      </c>
      <c r="L13" s="1" t="s">
        <v>5800</v>
      </c>
      <c r="M13" s="1" t="s">
        <v>488</v>
      </c>
      <c r="N13" s="1" t="s">
        <v>296</v>
      </c>
      <c r="O13" s="1">
        <v>85206</v>
      </c>
      <c r="AB13" s="3"/>
      <c r="AC13" s="3"/>
      <c r="BA13" s="1">
        <f t="shared" si="0"/>
        <v>0</v>
      </c>
      <c r="DV13" s="1">
        <f t="shared" si="1"/>
        <v>0</v>
      </c>
    </row>
    <row r="14" spans="1:152" s="1" customFormat="1" x14ac:dyDescent="0.25">
      <c r="A14" s="8"/>
      <c r="B14" s="2">
        <v>45274</v>
      </c>
      <c r="C14" s="2"/>
      <c r="D14" s="2" t="s">
        <v>4712</v>
      </c>
      <c r="G14" s="1" t="s">
        <v>3158</v>
      </c>
      <c r="H14" s="1" t="s">
        <v>5792</v>
      </c>
      <c r="I14" s="1" t="s">
        <v>2451</v>
      </c>
      <c r="J14" s="1" t="s">
        <v>5798</v>
      </c>
      <c r="K14" s="4" t="s">
        <v>5801</v>
      </c>
      <c r="L14" s="1" t="s">
        <v>5800</v>
      </c>
      <c r="M14" s="1" t="s">
        <v>488</v>
      </c>
      <c r="N14" s="1" t="s">
        <v>296</v>
      </c>
      <c r="O14" s="1">
        <v>85206</v>
      </c>
      <c r="AB14" s="3"/>
      <c r="AC14" s="3"/>
      <c r="DV14" s="1">
        <f t="shared" si="1"/>
        <v>0</v>
      </c>
    </row>
    <row r="15" spans="1:152" s="1" customFormat="1" x14ac:dyDescent="0.25">
      <c r="A15" s="30"/>
      <c r="B15" s="2">
        <v>45288</v>
      </c>
      <c r="C15" s="2"/>
      <c r="D15" s="2" t="s">
        <v>4712</v>
      </c>
      <c r="G15" s="1" t="s">
        <v>3158</v>
      </c>
      <c r="H15" s="1" t="s">
        <v>5515</v>
      </c>
      <c r="I15" s="2" t="s">
        <v>5516</v>
      </c>
      <c r="J15" s="1" t="s">
        <v>5807</v>
      </c>
      <c r="K15" s="4" t="s">
        <v>5808</v>
      </c>
      <c r="L15" s="1" t="s">
        <v>5809</v>
      </c>
      <c r="M15" s="1" t="s">
        <v>488</v>
      </c>
      <c r="N15" s="1" t="s">
        <v>296</v>
      </c>
      <c r="O15" s="1">
        <v>85206</v>
      </c>
      <c r="AA15" s="2"/>
      <c r="AB15" s="3"/>
      <c r="AC15" s="3" t="s">
        <v>4712</v>
      </c>
      <c r="AN15" s="1" t="s">
        <v>3162</v>
      </c>
      <c r="AP15" s="1" t="s">
        <v>3162</v>
      </c>
      <c r="BA15" s="1">
        <f t="shared" ref="BA15:BA22" si="3">COUNTA(AE15:AZ15)</f>
        <v>2</v>
      </c>
      <c r="DF15" s="1" t="s">
        <v>3162</v>
      </c>
      <c r="DG15" s="1" t="s">
        <v>3162</v>
      </c>
      <c r="DH15" s="1" t="s">
        <v>3162</v>
      </c>
      <c r="DI15" s="1" t="s">
        <v>3162</v>
      </c>
      <c r="DJ15" s="1" t="s">
        <v>3162</v>
      </c>
      <c r="DK15" s="1" t="s">
        <v>3162</v>
      </c>
      <c r="DV15" s="1">
        <f t="shared" si="1"/>
        <v>6</v>
      </c>
    </row>
    <row r="16" spans="1:152" s="1" customFormat="1" x14ac:dyDescent="0.25">
      <c r="A16" s="1" t="s">
        <v>1058</v>
      </c>
      <c r="B16" s="2">
        <v>45232</v>
      </c>
      <c r="C16" s="2">
        <v>44861</v>
      </c>
      <c r="D16" s="2"/>
      <c r="E16" s="2"/>
      <c r="F16" s="1" t="s">
        <v>3162</v>
      </c>
      <c r="G16" s="1" t="s">
        <v>3158</v>
      </c>
      <c r="H16" s="1" t="s">
        <v>1775</v>
      </c>
      <c r="I16" s="1" t="s">
        <v>371</v>
      </c>
      <c r="J16" s="1" t="s">
        <v>372</v>
      </c>
      <c r="K16" s="4" t="s">
        <v>1835</v>
      </c>
      <c r="L16" s="1" t="s">
        <v>3967</v>
      </c>
      <c r="M16" s="1" t="s">
        <v>488</v>
      </c>
      <c r="N16" s="1" t="s">
        <v>296</v>
      </c>
      <c r="O16" s="1">
        <v>85206</v>
      </c>
      <c r="P16" s="1" t="s">
        <v>4712</v>
      </c>
      <c r="Y16" s="1" t="s">
        <v>3196</v>
      </c>
      <c r="Z16" s="1" t="s">
        <v>368</v>
      </c>
      <c r="AA16" s="2" t="s">
        <v>369</v>
      </c>
      <c r="AB16" s="3"/>
      <c r="AC16" s="3"/>
      <c r="AE16" s="1" t="s">
        <v>3158</v>
      </c>
      <c r="AF16" s="1" t="s">
        <v>3158</v>
      </c>
      <c r="AG16" s="1" t="s">
        <v>3158</v>
      </c>
      <c r="AH16" s="1" t="s">
        <v>3158</v>
      </c>
      <c r="AI16" s="1" t="s">
        <v>3158</v>
      </c>
      <c r="AJ16" s="1" t="s">
        <v>3158</v>
      </c>
      <c r="AK16" s="1" t="s">
        <v>3158</v>
      </c>
      <c r="AL16" s="1" t="s">
        <v>3158</v>
      </c>
      <c r="AM16" s="1" t="s">
        <v>3158</v>
      </c>
      <c r="AN16" s="1" t="s">
        <v>3158</v>
      </c>
      <c r="AO16" s="1" t="s">
        <v>3158</v>
      </c>
      <c r="AP16" s="1" t="s">
        <v>3158</v>
      </c>
      <c r="AQ16" s="1" t="s">
        <v>3158</v>
      </c>
      <c r="AR16" s="1" t="s">
        <v>3158</v>
      </c>
      <c r="AS16" s="1" t="s">
        <v>3158</v>
      </c>
      <c r="AT16" s="1" t="s">
        <v>3158</v>
      </c>
      <c r="AU16" s="1" t="s">
        <v>3158</v>
      </c>
      <c r="AV16" s="1" t="s">
        <v>3158</v>
      </c>
      <c r="AW16" s="1" t="s">
        <v>3158</v>
      </c>
      <c r="AX16" s="1" t="s">
        <v>3158</v>
      </c>
      <c r="AY16" s="1" t="s">
        <v>3158</v>
      </c>
      <c r="AZ16" s="1" t="s">
        <v>3158</v>
      </c>
      <c r="BA16" s="1">
        <f t="shared" si="3"/>
        <v>22</v>
      </c>
      <c r="CY16" s="1" t="s">
        <v>283</v>
      </c>
      <c r="CZ16" s="1" t="s">
        <v>283</v>
      </c>
      <c r="DA16" s="1" t="s">
        <v>283</v>
      </c>
      <c r="DC16" s="1" t="s">
        <v>3158</v>
      </c>
      <c r="DD16" s="1" t="s">
        <v>3158</v>
      </c>
      <c r="DE16" s="1" t="s">
        <v>3158</v>
      </c>
      <c r="DF16" s="1" t="s">
        <v>3158</v>
      </c>
      <c r="DG16" s="1" t="s">
        <v>3158</v>
      </c>
      <c r="DH16" s="1" t="s">
        <v>3158</v>
      </c>
      <c r="DI16" s="1" t="s">
        <v>3158</v>
      </c>
      <c r="DK16" s="1" t="s">
        <v>3158</v>
      </c>
      <c r="DL16" s="1" t="s">
        <v>3158</v>
      </c>
      <c r="DN16" s="1" t="s">
        <v>3158</v>
      </c>
      <c r="DO16" s="1" t="s">
        <v>3158</v>
      </c>
      <c r="DV16" s="1">
        <f t="shared" si="1"/>
        <v>14</v>
      </c>
      <c r="DW16" s="1" t="s">
        <v>3158</v>
      </c>
      <c r="DX16" s="1" t="s">
        <v>3158</v>
      </c>
      <c r="DY16" s="1" t="s">
        <v>3158</v>
      </c>
      <c r="DZ16" s="1" t="s">
        <v>3158</v>
      </c>
      <c r="EA16" s="1" t="s">
        <v>3158</v>
      </c>
      <c r="EB16" s="1" t="s">
        <v>3158</v>
      </c>
      <c r="EV16" s="1">
        <f>SUM(DW16:EU16)</f>
        <v>0</v>
      </c>
    </row>
    <row r="17" spans="1:152" s="1" customFormat="1" x14ac:dyDescent="0.25">
      <c r="A17" s="1" t="s">
        <v>1058</v>
      </c>
      <c r="B17" s="2">
        <v>45232</v>
      </c>
      <c r="C17" s="2">
        <v>44861</v>
      </c>
      <c r="D17" s="2"/>
      <c r="E17" s="2"/>
      <c r="F17" s="1" t="s">
        <v>3161</v>
      </c>
      <c r="G17" s="1" t="s">
        <v>481</v>
      </c>
      <c r="H17" s="1" t="s">
        <v>369</v>
      </c>
      <c r="I17" s="1" t="s">
        <v>299</v>
      </c>
      <c r="J17" s="1" t="s">
        <v>2805</v>
      </c>
      <c r="K17" s="18" t="s">
        <v>919</v>
      </c>
      <c r="L17" s="1" t="s">
        <v>3967</v>
      </c>
      <c r="M17" s="1" t="s">
        <v>488</v>
      </c>
      <c r="N17" s="1" t="s">
        <v>296</v>
      </c>
      <c r="O17" s="1">
        <v>85206</v>
      </c>
      <c r="P17" s="1" t="s">
        <v>4213</v>
      </c>
      <c r="R17" s="1">
        <v>0</v>
      </c>
      <c r="Y17" s="1" t="s">
        <v>3196</v>
      </c>
      <c r="Z17" s="1" t="s">
        <v>3161</v>
      </c>
      <c r="AA17" s="2" t="s">
        <v>370</v>
      </c>
      <c r="AB17" s="3"/>
      <c r="AC17" s="3"/>
      <c r="AD17" s="1" t="s">
        <v>2564</v>
      </c>
      <c r="AE17" s="1" t="s">
        <v>481</v>
      </c>
      <c r="AF17" s="1" t="s">
        <v>481</v>
      </c>
      <c r="AG17" s="1" t="s">
        <v>481</v>
      </c>
      <c r="AH17" s="1" t="s">
        <v>481</v>
      </c>
      <c r="AI17" s="1" t="s">
        <v>481</v>
      </c>
      <c r="AJ17" s="1" t="s">
        <v>481</v>
      </c>
      <c r="AK17" s="1" t="s">
        <v>481</v>
      </c>
      <c r="AM17" s="1" t="s">
        <v>481</v>
      </c>
      <c r="AO17" s="1" t="s">
        <v>481</v>
      </c>
      <c r="AP17" s="1" t="s">
        <v>481</v>
      </c>
      <c r="AQ17" s="1" t="s">
        <v>481</v>
      </c>
      <c r="AR17" s="1" t="s">
        <v>481</v>
      </c>
      <c r="AS17" s="1" t="s">
        <v>481</v>
      </c>
      <c r="AT17" s="1" t="s">
        <v>481</v>
      </c>
      <c r="AU17" s="1" t="s">
        <v>481</v>
      </c>
      <c r="AV17" s="1" t="s">
        <v>481</v>
      </c>
      <c r="AX17" s="1" t="s">
        <v>481</v>
      </c>
      <c r="AZ17" s="1" t="s">
        <v>481</v>
      </c>
      <c r="BA17" s="1">
        <f t="shared" si="3"/>
        <v>18</v>
      </c>
      <c r="CY17" s="1" t="s">
        <v>283</v>
      </c>
      <c r="CZ17" s="1" t="s">
        <v>283</v>
      </c>
      <c r="DA17" s="1" t="s">
        <v>283</v>
      </c>
      <c r="DB17" s="1" t="s">
        <v>3158</v>
      </c>
      <c r="DC17" s="1" t="s">
        <v>3158</v>
      </c>
      <c r="DD17" s="1" t="s">
        <v>3158</v>
      </c>
      <c r="DE17" s="1" t="s">
        <v>3158</v>
      </c>
      <c r="DF17" s="1" t="s">
        <v>3158</v>
      </c>
      <c r="DG17" s="1" t="s">
        <v>3158</v>
      </c>
      <c r="DH17" s="1" t="s">
        <v>3158</v>
      </c>
      <c r="DI17" s="1" t="s">
        <v>3158</v>
      </c>
      <c r="DK17" s="1" t="s">
        <v>3158</v>
      </c>
      <c r="DL17" s="1" t="s">
        <v>3158</v>
      </c>
      <c r="DN17" s="1" t="s">
        <v>3158</v>
      </c>
      <c r="DV17" s="1">
        <f t="shared" si="1"/>
        <v>14</v>
      </c>
      <c r="DW17" s="1" t="s">
        <v>3158</v>
      </c>
      <c r="DX17" s="1" t="s">
        <v>3158</v>
      </c>
      <c r="DY17" s="1" t="s">
        <v>3158</v>
      </c>
      <c r="DZ17" s="1" t="s">
        <v>3158</v>
      </c>
      <c r="EA17" s="1" t="s">
        <v>3158</v>
      </c>
      <c r="EB17" s="1" t="s">
        <v>3158</v>
      </c>
      <c r="EV17" s="1">
        <f>SUM(DW17:EU17)</f>
        <v>0</v>
      </c>
    </row>
    <row r="18" spans="1:152" s="1" customFormat="1" x14ac:dyDescent="0.25">
      <c r="A18" s="8"/>
      <c r="B18" s="2">
        <v>45288</v>
      </c>
      <c r="C18" s="2"/>
      <c r="D18" s="2" t="s">
        <v>4712</v>
      </c>
      <c r="E18" s="2"/>
      <c r="G18" s="1" t="s">
        <v>3158</v>
      </c>
      <c r="H18" s="1" t="s">
        <v>2200</v>
      </c>
      <c r="I18" s="1" t="s">
        <v>2161</v>
      </c>
      <c r="J18" s="1" t="s">
        <v>2201</v>
      </c>
      <c r="K18" s="18" t="s">
        <v>2202</v>
      </c>
      <c r="L18" s="1" t="s">
        <v>2203</v>
      </c>
      <c r="M18" s="1" t="s">
        <v>488</v>
      </c>
      <c r="N18" s="1" t="s">
        <v>296</v>
      </c>
      <c r="O18" s="1">
        <v>85206</v>
      </c>
      <c r="P18" s="1" t="s">
        <v>4213</v>
      </c>
      <c r="AA18" s="2" t="s">
        <v>786</v>
      </c>
      <c r="AB18" s="3"/>
      <c r="AC18" s="3"/>
      <c r="AD18" s="1" t="s">
        <v>2388</v>
      </c>
      <c r="AE18" s="1" t="s">
        <v>481</v>
      </c>
      <c r="AF18" s="1" t="s">
        <v>481</v>
      </c>
      <c r="AG18" s="1" t="s">
        <v>481</v>
      </c>
      <c r="AH18" s="1" t="s">
        <v>481</v>
      </c>
      <c r="AI18" s="1" t="s">
        <v>481</v>
      </c>
      <c r="AJ18" s="1" t="s">
        <v>481</v>
      </c>
      <c r="AK18" s="1" t="s">
        <v>481</v>
      </c>
      <c r="AM18" s="1" t="s">
        <v>481</v>
      </c>
      <c r="AN18" s="1" t="s">
        <v>481</v>
      </c>
      <c r="AR18" s="1" t="s">
        <v>481</v>
      </c>
      <c r="AT18" s="1" t="s">
        <v>481</v>
      </c>
      <c r="AV18" s="1" t="s">
        <v>481</v>
      </c>
      <c r="AW18" s="1" t="s">
        <v>481</v>
      </c>
      <c r="AX18" s="1" t="s">
        <v>481</v>
      </c>
      <c r="AY18" s="1" t="s">
        <v>481</v>
      </c>
      <c r="AZ18" s="1" t="s">
        <v>481</v>
      </c>
      <c r="BA18" s="1">
        <f t="shared" si="3"/>
        <v>16</v>
      </c>
      <c r="CZ18" s="1" t="s">
        <v>3158</v>
      </c>
      <c r="DK18" s="1" t="s">
        <v>3162</v>
      </c>
      <c r="DV18" s="1">
        <f t="shared" si="1"/>
        <v>2</v>
      </c>
    </row>
    <row r="19" spans="1:152" s="1" customFormat="1" x14ac:dyDescent="0.25">
      <c r="A19" s="8"/>
      <c r="B19" s="2">
        <v>45232</v>
      </c>
      <c r="C19" s="2">
        <v>44875</v>
      </c>
      <c r="D19" s="2"/>
      <c r="E19" s="1" t="s">
        <v>297</v>
      </c>
      <c r="F19" s="1" t="s">
        <v>3161</v>
      </c>
      <c r="G19" s="1" t="s">
        <v>3158</v>
      </c>
      <c r="H19" s="1" t="s">
        <v>1634</v>
      </c>
      <c r="I19" s="1" t="s">
        <v>1635</v>
      </c>
      <c r="J19" s="1" t="s">
        <v>799</v>
      </c>
      <c r="K19" s="18" t="s">
        <v>1638</v>
      </c>
      <c r="L19" s="1" t="s">
        <v>3226</v>
      </c>
      <c r="M19" s="1" t="s">
        <v>488</v>
      </c>
      <c r="N19" s="1" t="s">
        <v>296</v>
      </c>
      <c r="O19" s="1">
        <v>85205</v>
      </c>
      <c r="AA19" s="1" t="s">
        <v>299</v>
      </c>
      <c r="AB19" s="3"/>
      <c r="AC19" s="3"/>
      <c r="AQ19" s="1" t="s">
        <v>3162</v>
      </c>
      <c r="AV19" s="1" t="s">
        <v>3162</v>
      </c>
      <c r="AY19" s="1" t="s">
        <v>3162</v>
      </c>
      <c r="BA19" s="1">
        <f t="shared" si="3"/>
        <v>3</v>
      </c>
      <c r="DA19" s="1" t="s">
        <v>4682</v>
      </c>
      <c r="DC19" s="1" t="s">
        <v>481</v>
      </c>
      <c r="DG19" s="1" t="s">
        <v>481</v>
      </c>
      <c r="DI19" s="1" t="s">
        <v>481</v>
      </c>
      <c r="DJ19" s="1" t="s">
        <v>481</v>
      </c>
      <c r="DK19" s="1" t="s">
        <v>481</v>
      </c>
      <c r="DL19" s="1" t="s">
        <v>481</v>
      </c>
      <c r="DN19" s="1" t="s">
        <v>481</v>
      </c>
      <c r="DV19" s="1">
        <f t="shared" si="1"/>
        <v>8</v>
      </c>
      <c r="DW19" s="1" t="s">
        <v>481</v>
      </c>
      <c r="DY19" s="1" t="s">
        <v>481</v>
      </c>
      <c r="EB19" s="1" t="s">
        <v>3158</v>
      </c>
      <c r="EV19" s="1">
        <f>SUM(DW19:EU19)</f>
        <v>0</v>
      </c>
    </row>
    <row r="20" spans="1:152" s="1" customFormat="1" x14ac:dyDescent="0.25">
      <c r="A20" s="1" t="s">
        <v>1058</v>
      </c>
      <c r="B20" s="2">
        <v>45232</v>
      </c>
      <c r="C20" s="2">
        <v>44875</v>
      </c>
      <c r="D20" s="2"/>
      <c r="F20" s="1" t="s">
        <v>3161</v>
      </c>
      <c r="G20" s="1" t="s">
        <v>481</v>
      </c>
      <c r="H20" s="1" t="s">
        <v>1634</v>
      </c>
      <c r="I20" s="1" t="s">
        <v>1639</v>
      </c>
      <c r="J20" s="1" t="s">
        <v>799</v>
      </c>
      <c r="K20" s="18" t="s">
        <v>1638</v>
      </c>
      <c r="L20" s="1" t="s">
        <v>3226</v>
      </c>
      <c r="M20" s="1" t="s">
        <v>488</v>
      </c>
      <c r="N20" s="1" t="s">
        <v>296</v>
      </c>
      <c r="O20" s="1">
        <v>85205</v>
      </c>
      <c r="AA20" s="1" t="s">
        <v>1635</v>
      </c>
      <c r="AB20" s="3"/>
      <c r="AC20" s="3"/>
      <c r="AQ20" s="1" t="s">
        <v>3162</v>
      </c>
      <c r="AV20" s="1" t="s">
        <v>3162</v>
      </c>
      <c r="AY20" s="1" t="s">
        <v>3162</v>
      </c>
      <c r="BA20" s="1">
        <f t="shared" si="3"/>
        <v>3</v>
      </c>
      <c r="DA20" s="1" t="s">
        <v>4682</v>
      </c>
      <c r="DC20" s="1" t="s">
        <v>481</v>
      </c>
      <c r="DG20" s="1" t="s">
        <v>481</v>
      </c>
      <c r="DI20" s="1" t="s">
        <v>481</v>
      </c>
      <c r="DJ20" s="1" t="s">
        <v>481</v>
      </c>
      <c r="DK20" s="1" t="s">
        <v>481</v>
      </c>
      <c r="DL20" s="1" t="s">
        <v>481</v>
      </c>
      <c r="DN20" s="1" t="s">
        <v>481</v>
      </c>
      <c r="DV20" s="1">
        <f t="shared" si="1"/>
        <v>8</v>
      </c>
      <c r="DW20" s="1" t="s">
        <v>481</v>
      </c>
      <c r="DY20" s="1" t="s">
        <v>481</v>
      </c>
      <c r="EB20" s="1" t="s">
        <v>481</v>
      </c>
      <c r="EV20" s="1">
        <f>SUM(DW20:EU20)</f>
        <v>0</v>
      </c>
    </row>
    <row r="21" spans="1:152" s="1" customFormat="1" x14ac:dyDescent="0.25">
      <c r="A21" s="8"/>
      <c r="B21" s="2">
        <v>45232</v>
      </c>
      <c r="C21" s="2"/>
      <c r="D21" s="2" t="s">
        <v>4712</v>
      </c>
      <c r="G21" s="1" t="s">
        <v>3158</v>
      </c>
      <c r="H21" s="1" t="s">
        <v>5738</v>
      </c>
      <c r="I21" s="1" t="s">
        <v>5739</v>
      </c>
      <c r="J21" s="1" t="s">
        <v>5740</v>
      </c>
      <c r="K21" s="18"/>
      <c r="L21" s="1" t="s">
        <v>5741</v>
      </c>
      <c r="M21" s="1" t="s">
        <v>488</v>
      </c>
      <c r="N21" s="1" t="s">
        <v>296</v>
      </c>
      <c r="O21" s="1">
        <v>85209</v>
      </c>
      <c r="AA21" s="1" t="s">
        <v>5004</v>
      </c>
      <c r="AB21" s="3"/>
      <c r="AC21" s="3"/>
      <c r="AR21" s="1" t="s">
        <v>3162</v>
      </c>
      <c r="BA21" s="1">
        <f t="shared" si="3"/>
        <v>1</v>
      </c>
      <c r="DV21" s="1">
        <f t="shared" si="1"/>
        <v>0</v>
      </c>
      <c r="DW21" s="1" t="s">
        <v>481</v>
      </c>
    </row>
    <row r="22" spans="1:152" s="1" customFormat="1" x14ac:dyDescent="0.25">
      <c r="A22" s="8"/>
      <c r="B22" s="2">
        <v>45232</v>
      </c>
      <c r="C22" s="2"/>
      <c r="D22" s="2" t="s">
        <v>4712</v>
      </c>
      <c r="G22" s="1" t="s">
        <v>481</v>
      </c>
      <c r="H22" s="1" t="s">
        <v>5738</v>
      </c>
      <c r="I22" s="1" t="s">
        <v>5004</v>
      </c>
      <c r="J22" s="1" t="s">
        <v>5740</v>
      </c>
      <c r="K22" s="4" t="s">
        <v>5742</v>
      </c>
      <c r="L22" s="1" t="s">
        <v>5741</v>
      </c>
      <c r="M22" s="1" t="s">
        <v>488</v>
      </c>
      <c r="N22" s="1" t="s">
        <v>296</v>
      </c>
      <c r="O22" s="1">
        <v>85209</v>
      </c>
      <c r="AA22" s="1" t="s">
        <v>5739</v>
      </c>
      <c r="AB22" s="3"/>
      <c r="AC22" s="3"/>
      <c r="AR22" s="1" t="s">
        <v>3162</v>
      </c>
      <c r="BA22" s="1">
        <f t="shared" si="3"/>
        <v>1</v>
      </c>
      <c r="DV22" s="1">
        <f t="shared" si="1"/>
        <v>0</v>
      </c>
      <c r="DW22" s="1" t="s">
        <v>481</v>
      </c>
    </row>
    <row r="23" spans="1:152" s="1" customFormat="1" x14ac:dyDescent="0.25">
      <c r="B23" s="2">
        <v>45246</v>
      </c>
      <c r="C23" s="2"/>
      <c r="D23" s="2" t="s">
        <v>4712</v>
      </c>
      <c r="G23" s="1" t="s">
        <v>481</v>
      </c>
      <c r="H23" s="1" t="s">
        <v>1398</v>
      </c>
      <c r="I23" s="1" t="s">
        <v>5004</v>
      </c>
      <c r="J23" s="1" t="s">
        <v>5763</v>
      </c>
      <c r="K23" s="4" t="s">
        <v>5762</v>
      </c>
      <c r="AA23" s="1" t="s">
        <v>5765</v>
      </c>
      <c r="AB23" s="3"/>
      <c r="AC23" s="3"/>
      <c r="DV23" s="1">
        <f t="shared" si="1"/>
        <v>0</v>
      </c>
      <c r="DY23" s="1" t="s">
        <v>481</v>
      </c>
      <c r="DZ23" s="1" t="s">
        <v>481</v>
      </c>
    </row>
    <row r="24" spans="1:152" s="1" customFormat="1" x14ac:dyDescent="0.25">
      <c r="A24" s="8"/>
      <c r="B24" s="2">
        <v>45239</v>
      </c>
      <c r="C24" s="2">
        <v>44875</v>
      </c>
      <c r="D24" s="2"/>
      <c r="G24" s="1" t="s">
        <v>3158</v>
      </c>
      <c r="H24" s="1" t="s">
        <v>5261</v>
      </c>
      <c r="I24" s="1" t="s">
        <v>1875</v>
      </c>
      <c r="J24" s="1" t="s">
        <v>5263</v>
      </c>
      <c r="K24" s="4" t="s">
        <v>5264</v>
      </c>
      <c r="L24" s="1" t="s">
        <v>5428</v>
      </c>
      <c r="M24" s="1" t="s">
        <v>488</v>
      </c>
      <c r="N24" s="1" t="s">
        <v>296</v>
      </c>
      <c r="O24" s="1">
        <v>85205</v>
      </c>
      <c r="AA24" s="1" t="s">
        <v>5262</v>
      </c>
      <c r="BA24" s="1">
        <f>COUNTA(AE24:AZ24)</f>
        <v>0</v>
      </c>
      <c r="BB24" s="3"/>
      <c r="DA24" s="1" t="s">
        <v>4682</v>
      </c>
      <c r="DC24" s="1" t="s">
        <v>481</v>
      </c>
      <c r="DD24" s="1" t="s">
        <v>481</v>
      </c>
      <c r="DE24" s="1" t="s">
        <v>481</v>
      </c>
      <c r="DF24" s="1" t="s">
        <v>481</v>
      </c>
      <c r="DI24" s="1" t="s">
        <v>481</v>
      </c>
      <c r="DJ24" s="1" t="s">
        <v>481</v>
      </c>
      <c r="DL24" s="1" t="s">
        <v>481</v>
      </c>
      <c r="DN24" s="1" t="s">
        <v>481</v>
      </c>
      <c r="DV24" s="1">
        <f t="shared" si="1"/>
        <v>9</v>
      </c>
      <c r="DX24" s="1" t="s">
        <v>481</v>
      </c>
      <c r="DY24" s="1" t="s">
        <v>481</v>
      </c>
      <c r="DZ24" s="1" t="s">
        <v>481</v>
      </c>
      <c r="EB24" s="1" t="s">
        <v>481</v>
      </c>
      <c r="EV24" s="1">
        <f>SUM(DW24:EU24)</f>
        <v>0</v>
      </c>
    </row>
    <row r="25" spans="1:152" s="1" customFormat="1" x14ac:dyDescent="0.25">
      <c r="A25" s="8"/>
      <c r="B25" s="2">
        <v>45239</v>
      </c>
      <c r="C25" s="2">
        <v>44875</v>
      </c>
      <c r="D25" s="2"/>
      <c r="G25" s="1" t="s">
        <v>3158</v>
      </c>
      <c r="H25" s="1" t="s">
        <v>5261</v>
      </c>
      <c r="I25" s="1" t="s">
        <v>5262</v>
      </c>
      <c r="J25" s="1" t="s">
        <v>5263</v>
      </c>
      <c r="K25" s="4" t="s">
        <v>5264</v>
      </c>
      <c r="L25" s="1" t="s">
        <v>5428</v>
      </c>
      <c r="M25" s="1" t="s">
        <v>488</v>
      </c>
      <c r="N25" s="1" t="s">
        <v>296</v>
      </c>
      <c r="O25" s="1">
        <v>85205</v>
      </c>
      <c r="AA25" s="1" t="s">
        <v>1875</v>
      </c>
      <c r="BA25" s="1">
        <f>COUNTA(AE25:AZ25)</f>
        <v>0</v>
      </c>
      <c r="BB25" s="3"/>
      <c r="DA25" s="1" t="s">
        <v>4682</v>
      </c>
      <c r="DC25" s="1" t="s">
        <v>481</v>
      </c>
      <c r="DD25" s="1" t="s">
        <v>481</v>
      </c>
      <c r="DE25" s="1" t="s">
        <v>481</v>
      </c>
      <c r="DF25" s="1" t="s">
        <v>481</v>
      </c>
      <c r="DI25" s="1" t="s">
        <v>481</v>
      </c>
      <c r="DJ25" s="1" t="s">
        <v>481</v>
      </c>
      <c r="DL25" s="1" t="s">
        <v>481</v>
      </c>
      <c r="DN25" s="1" t="s">
        <v>481</v>
      </c>
      <c r="DV25" s="1">
        <f t="shared" si="1"/>
        <v>9</v>
      </c>
      <c r="DX25" s="1" t="s">
        <v>481</v>
      </c>
      <c r="DY25" s="1" t="s">
        <v>481</v>
      </c>
      <c r="DZ25" s="1" t="s">
        <v>481</v>
      </c>
      <c r="EB25" s="1" t="s">
        <v>481</v>
      </c>
      <c r="EV25" s="1">
        <f>SUM(DW25:EU25)</f>
        <v>0</v>
      </c>
    </row>
    <row r="26" spans="1:152" s="1" customFormat="1" x14ac:dyDescent="0.25">
      <c r="A26" s="8"/>
      <c r="B26" s="2">
        <v>45288</v>
      </c>
      <c r="C26" s="2"/>
      <c r="D26" s="2" t="s">
        <v>4712</v>
      </c>
      <c r="E26" s="2"/>
      <c r="G26" s="1" t="s">
        <v>481</v>
      </c>
      <c r="H26" s="1" t="s">
        <v>1755</v>
      </c>
      <c r="I26" s="1" t="s">
        <v>2008</v>
      </c>
      <c r="J26" s="1" t="s">
        <v>5267</v>
      </c>
      <c r="K26" s="4" t="s">
        <v>5266</v>
      </c>
      <c r="L26" s="1" t="s">
        <v>5268</v>
      </c>
      <c r="M26" s="1" t="s">
        <v>488</v>
      </c>
      <c r="N26" s="1" t="s">
        <v>296</v>
      </c>
      <c r="O26" s="1">
        <v>85206</v>
      </c>
      <c r="AA26" s="1" t="s">
        <v>563</v>
      </c>
      <c r="AB26" s="3"/>
      <c r="AC26" s="3" t="s">
        <v>4712</v>
      </c>
      <c r="AN26" s="1" t="s">
        <v>3162</v>
      </c>
      <c r="AO26" s="1" t="s">
        <v>3162</v>
      </c>
      <c r="BA26" s="1">
        <f t="shared" ref="BA26:BA43" si="4">COUNTA(AE26:AZ26)</f>
        <v>2</v>
      </c>
      <c r="DO26" s="1" t="s">
        <v>3162</v>
      </c>
      <c r="DV26" s="1">
        <f t="shared" si="1"/>
        <v>1</v>
      </c>
    </row>
    <row r="27" spans="1:152" s="1" customFormat="1" x14ac:dyDescent="0.25">
      <c r="B27" s="2">
        <v>45288</v>
      </c>
      <c r="C27" s="2"/>
      <c r="D27" s="2" t="s">
        <v>4712</v>
      </c>
      <c r="E27" s="2"/>
      <c r="G27" s="1" t="s">
        <v>3158</v>
      </c>
      <c r="H27" s="1" t="s">
        <v>1755</v>
      </c>
      <c r="I27" s="1" t="s">
        <v>563</v>
      </c>
      <c r="J27" s="1" t="s">
        <v>5267</v>
      </c>
      <c r="K27" s="4" t="s">
        <v>5266</v>
      </c>
      <c r="L27" s="1" t="s">
        <v>5268</v>
      </c>
      <c r="M27" s="1" t="s">
        <v>488</v>
      </c>
      <c r="N27" s="1" t="s">
        <v>296</v>
      </c>
      <c r="O27" s="1">
        <v>85206</v>
      </c>
      <c r="AA27" s="1" t="s">
        <v>2008</v>
      </c>
      <c r="AB27" s="3"/>
      <c r="AC27" s="3" t="s">
        <v>4712</v>
      </c>
      <c r="BA27" s="1">
        <f t="shared" si="4"/>
        <v>0</v>
      </c>
      <c r="DO27" s="1" t="s">
        <v>3162</v>
      </c>
      <c r="DV27" s="1">
        <f t="shared" si="1"/>
        <v>1</v>
      </c>
    </row>
    <row r="28" spans="1:152" s="1" customFormat="1" x14ac:dyDescent="0.25">
      <c r="A28" s="8"/>
      <c r="B28" s="2">
        <v>45281</v>
      </c>
      <c r="C28" s="2">
        <v>44861</v>
      </c>
      <c r="D28" s="2"/>
      <c r="G28" s="1" t="s">
        <v>3158</v>
      </c>
      <c r="H28" s="1" t="s">
        <v>3932</v>
      </c>
      <c r="I28" s="1" t="s">
        <v>326</v>
      </c>
      <c r="J28" s="1" t="s">
        <v>3933</v>
      </c>
      <c r="K28" s="18" t="s">
        <v>3934</v>
      </c>
      <c r="L28" s="1" t="s">
        <v>5215</v>
      </c>
      <c r="M28" s="1" t="s">
        <v>3542</v>
      </c>
      <c r="N28" s="1" t="s">
        <v>296</v>
      </c>
      <c r="O28" s="1">
        <v>85138</v>
      </c>
      <c r="AA28" s="1" t="s">
        <v>154</v>
      </c>
      <c r="AB28" s="3"/>
      <c r="AC28" s="3"/>
      <c r="AK28" s="1" t="s">
        <v>481</v>
      </c>
      <c r="AL28" s="1" t="s">
        <v>481</v>
      </c>
      <c r="AU28" s="1" t="s">
        <v>481</v>
      </c>
      <c r="BA28" s="1">
        <f t="shared" si="4"/>
        <v>3</v>
      </c>
      <c r="CY28" s="1" t="s">
        <v>4682</v>
      </c>
      <c r="CZ28" s="1" t="s">
        <v>4682</v>
      </c>
      <c r="DA28" s="1" t="s">
        <v>4682</v>
      </c>
      <c r="DB28" s="1" t="s">
        <v>481</v>
      </c>
      <c r="DC28" s="1" t="s">
        <v>481</v>
      </c>
      <c r="DD28" s="1" t="s">
        <v>481</v>
      </c>
      <c r="DE28" s="1" t="s">
        <v>481</v>
      </c>
      <c r="DF28" s="1" t="s">
        <v>481</v>
      </c>
      <c r="DG28" s="1" t="s">
        <v>3158</v>
      </c>
      <c r="DH28" s="1" t="s">
        <v>481</v>
      </c>
      <c r="DI28" s="1" t="s">
        <v>481</v>
      </c>
      <c r="DJ28" s="1" t="s">
        <v>481</v>
      </c>
      <c r="DL28" s="1" t="s">
        <v>481</v>
      </c>
      <c r="DO28" s="1" t="s">
        <v>481</v>
      </c>
      <c r="DV28" s="1">
        <f t="shared" si="1"/>
        <v>14</v>
      </c>
      <c r="EB28" s="1" t="s">
        <v>481</v>
      </c>
      <c r="EV28" s="1">
        <f t="shared" ref="EV28:EV40" si="5">SUM(DW28:EU28)</f>
        <v>0</v>
      </c>
    </row>
    <row r="29" spans="1:152" s="1" customFormat="1" x14ac:dyDescent="0.25">
      <c r="A29" s="8"/>
      <c r="B29" s="2">
        <v>45281</v>
      </c>
      <c r="C29" s="2">
        <v>44861</v>
      </c>
      <c r="D29" s="2"/>
      <c r="G29" s="1" t="s">
        <v>481</v>
      </c>
      <c r="H29" s="1" t="s">
        <v>3932</v>
      </c>
      <c r="I29" s="1" t="s">
        <v>154</v>
      </c>
      <c r="J29" s="1" t="s">
        <v>3933</v>
      </c>
      <c r="K29" s="18" t="s">
        <v>3934</v>
      </c>
      <c r="L29" s="1" t="s">
        <v>5215</v>
      </c>
      <c r="M29" s="1" t="s">
        <v>3542</v>
      </c>
      <c r="N29" s="1" t="s">
        <v>296</v>
      </c>
      <c r="O29" s="1">
        <v>85138</v>
      </c>
      <c r="AA29" s="1" t="s">
        <v>326</v>
      </c>
      <c r="AB29" s="3"/>
      <c r="AC29" s="3"/>
      <c r="AK29" s="1" t="s">
        <v>481</v>
      </c>
      <c r="AL29" s="1" t="s">
        <v>481</v>
      </c>
      <c r="AU29" s="1" t="s">
        <v>481</v>
      </c>
      <c r="BA29" s="1">
        <f t="shared" si="4"/>
        <v>3</v>
      </c>
      <c r="CY29" s="1" t="s">
        <v>4682</v>
      </c>
      <c r="CZ29" s="1" t="s">
        <v>4682</v>
      </c>
      <c r="DA29" s="1" t="s">
        <v>4682</v>
      </c>
      <c r="DB29" s="1" t="s">
        <v>481</v>
      </c>
      <c r="DC29" s="1" t="s">
        <v>481</v>
      </c>
      <c r="DD29" s="1" t="s">
        <v>481</v>
      </c>
      <c r="DE29" s="1" t="s">
        <v>481</v>
      </c>
      <c r="DF29" s="1" t="s">
        <v>481</v>
      </c>
      <c r="DG29" s="1" t="s">
        <v>3158</v>
      </c>
      <c r="DH29" s="1" t="s">
        <v>481</v>
      </c>
      <c r="DI29" s="1" t="s">
        <v>481</v>
      </c>
      <c r="DJ29" s="1" t="s">
        <v>481</v>
      </c>
      <c r="DL29" s="1" t="s">
        <v>481</v>
      </c>
      <c r="DO29" s="1" t="s">
        <v>481</v>
      </c>
      <c r="DV29" s="1">
        <f t="shared" si="1"/>
        <v>14</v>
      </c>
      <c r="EB29" s="1" t="s">
        <v>481</v>
      </c>
      <c r="EV29" s="1">
        <f t="shared" si="5"/>
        <v>0</v>
      </c>
    </row>
    <row r="30" spans="1:152" s="1" customFormat="1" x14ac:dyDescent="0.25">
      <c r="A30" s="1" t="s">
        <v>1058</v>
      </c>
      <c r="B30" s="2">
        <v>45246</v>
      </c>
      <c r="C30" s="2">
        <v>44896</v>
      </c>
      <c r="D30" s="2"/>
      <c r="E30" s="1" t="s">
        <v>4712</v>
      </c>
      <c r="F30" s="1" t="s">
        <v>3161</v>
      </c>
      <c r="G30" s="1" t="s">
        <v>481</v>
      </c>
      <c r="H30" s="1" t="s">
        <v>2445</v>
      </c>
      <c r="I30" s="1" t="s">
        <v>3048</v>
      </c>
      <c r="J30" s="1" t="s">
        <v>3049</v>
      </c>
      <c r="K30" s="18"/>
      <c r="L30" s="1" t="s">
        <v>3050</v>
      </c>
      <c r="M30" s="1" t="s">
        <v>3051</v>
      </c>
      <c r="N30" s="1" t="s">
        <v>3052</v>
      </c>
      <c r="O30" s="1">
        <v>99507</v>
      </c>
      <c r="W30" s="1" t="s">
        <v>297</v>
      </c>
      <c r="AA30" s="2" t="s">
        <v>2676</v>
      </c>
      <c r="AB30" s="3" t="s">
        <v>3161</v>
      </c>
      <c r="AC30" s="3" t="s">
        <v>4712</v>
      </c>
      <c r="AF30" s="1" t="s">
        <v>481</v>
      </c>
      <c r="AH30" s="1" t="s">
        <v>481</v>
      </c>
      <c r="AI30" s="1" t="s">
        <v>481</v>
      </c>
      <c r="AK30" s="1" t="s">
        <v>481</v>
      </c>
      <c r="AL30" s="1" t="s">
        <v>481</v>
      </c>
      <c r="AM30" s="1" t="s">
        <v>481</v>
      </c>
      <c r="AN30" s="1" t="s">
        <v>481</v>
      </c>
      <c r="AO30" s="1" t="s">
        <v>481</v>
      </c>
      <c r="AS30" s="1" t="s">
        <v>481</v>
      </c>
      <c r="AU30" s="1" t="s">
        <v>481</v>
      </c>
      <c r="AV30" s="1" t="s">
        <v>481</v>
      </c>
      <c r="BA30" s="1">
        <f t="shared" si="4"/>
        <v>11</v>
      </c>
      <c r="DC30" s="1" t="s">
        <v>481</v>
      </c>
      <c r="DF30" s="1" t="s">
        <v>481</v>
      </c>
      <c r="DH30" s="1" t="s">
        <v>481</v>
      </c>
      <c r="DJ30" s="1" t="s">
        <v>481</v>
      </c>
      <c r="DO30" s="1" t="s">
        <v>481</v>
      </c>
      <c r="DV30" s="1">
        <f t="shared" si="1"/>
        <v>5</v>
      </c>
      <c r="DY30" s="1" t="s">
        <v>3158</v>
      </c>
      <c r="EV30" s="1">
        <f t="shared" si="5"/>
        <v>0</v>
      </c>
    </row>
    <row r="31" spans="1:152" s="1" customFormat="1" x14ac:dyDescent="0.25">
      <c r="A31" s="2" t="s">
        <v>694</v>
      </c>
      <c r="B31" s="2">
        <v>45232</v>
      </c>
      <c r="C31" s="2"/>
      <c r="D31" s="2" t="s">
        <v>4712</v>
      </c>
      <c r="G31" s="1" t="s">
        <v>481</v>
      </c>
      <c r="H31" s="1" t="s">
        <v>382</v>
      </c>
      <c r="I31" s="1" t="s">
        <v>5044</v>
      </c>
      <c r="J31" s="1" t="s">
        <v>5720</v>
      </c>
      <c r="K31" s="18" t="s">
        <v>383</v>
      </c>
      <c r="L31" s="1" t="s">
        <v>5719</v>
      </c>
      <c r="M31" s="1" t="s">
        <v>3182</v>
      </c>
      <c r="N31" s="1" t="s">
        <v>296</v>
      </c>
      <c r="O31" s="1">
        <v>85298</v>
      </c>
      <c r="P31" s="1" t="s">
        <v>4213</v>
      </c>
      <c r="AA31" s="1" t="s">
        <v>2438</v>
      </c>
      <c r="AB31" s="3"/>
      <c r="AC31" s="3"/>
      <c r="AD31" s="1" t="s">
        <v>2388</v>
      </c>
      <c r="BA31" s="1">
        <f t="shared" si="4"/>
        <v>0</v>
      </c>
      <c r="DA31" s="1" t="s">
        <v>3162</v>
      </c>
      <c r="DC31" s="1" t="s">
        <v>3162</v>
      </c>
      <c r="DN31" s="1" t="s">
        <v>3162</v>
      </c>
      <c r="DV31" s="1">
        <f t="shared" si="1"/>
        <v>3</v>
      </c>
      <c r="DW31" s="1" t="s">
        <v>481</v>
      </c>
      <c r="DY31" s="1" t="s">
        <v>481</v>
      </c>
      <c r="DZ31" s="1" t="s">
        <v>481</v>
      </c>
      <c r="EV31" s="1">
        <f t="shared" si="5"/>
        <v>0</v>
      </c>
    </row>
    <row r="32" spans="1:152" s="1" customFormat="1" x14ac:dyDescent="0.25">
      <c r="A32" s="8"/>
      <c r="B32" s="2">
        <v>45232</v>
      </c>
      <c r="C32" s="2">
        <v>44868</v>
      </c>
      <c r="D32" s="2"/>
      <c r="F32" s="1" t="s">
        <v>3162</v>
      </c>
      <c r="G32" s="1" t="s">
        <v>3158</v>
      </c>
      <c r="H32" s="1" t="s">
        <v>3053</v>
      </c>
      <c r="I32" s="1" t="s">
        <v>3056</v>
      </c>
      <c r="J32" s="1" t="s">
        <v>3662</v>
      </c>
      <c r="K32" s="18" t="s">
        <v>5107</v>
      </c>
      <c r="L32" s="1" t="s">
        <v>3059</v>
      </c>
      <c r="M32" s="1" t="s">
        <v>488</v>
      </c>
      <c r="N32" s="1" t="s">
        <v>296</v>
      </c>
      <c r="O32" s="1">
        <v>85206</v>
      </c>
      <c r="P32" s="1" t="s">
        <v>4213</v>
      </c>
      <c r="T32" s="1">
        <v>1</v>
      </c>
      <c r="Y32" s="1" t="s">
        <v>3196</v>
      </c>
      <c r="Z32" s="1" t="s">
        <v>3161</v>
      </c>
      <c r="AA32" s="2" t="s">
        <v>925</v>
      </c>
      <c r="AB32" s="3"/>
      <c r="AC32" s="3" t="s">
        <v>4712</v>
      </c>
      <c r="AD32" s="1" t="s">
        <v>2388</v>
      </c>
      <c r="AE32" s="1" t="s">
        <v>481</v>
      </c>
      <c r="AH32" s="1" t="s">
        <v>481</v>
      </c>
      <c r="AL32" s="1" t="s">
        <v>3162</v>
      </c>
      <c r="AQ32" s="1" t="s">
        <v>481</v>
      </c>
      <c r="AR32" s="1" t="s">
        <v>481</v>
      </c>
      <c r="AV32" s="1" t="s">
        <v>481</v>
      </c>
      <c r="AY32" s="1" t="s">
        <v>481</v>
      </c>
      <c r="AZ32" s="1" t="s">
        <v>481</v>
      </c>
      <c r="BA32" s="1">
        <f t="shared" si="4"/>
        <v>8</v>
      </c>
      <c r="CZ32" s="1" t="s">
        <v>481</v>
      </c>
      <c r="DC32" s="1" t="s">
        <v>3158</v>
      </c>
      <c r="DE32" s="1" t="s">
        <v>3158</v>
      </c>
      <c r="DF32" s="1" t="s">
        <v>481</v>
      </c>
      <c r="DG32" s="1" t="s">
        <v>481</v>
      </c>
      <c r="DJ32" s="1" t="s">
        <v>481</v>
      </c>
      <c r="DK32" s="1" t="s">
        <v>481</v>
      </c>
      <c r="DO32" s="1" t="s">
        <v>481</v>
      </c>
      <c r="DV32" s="1">
        <f t="shared" si="1"/>
        <v>8</v>
      </c>
      <c r="DW32" s="1" t="s">
        <v>481</v>
      </c>
      <c r="DZ32" s="1" t="s">
        <v>481</v>
      </c>
      <c r="EV32" s="1">
        <f t="shared" si="5"/>
        <v>0</v>
      </c>
    </row>
    <row r="33" spans="1:152" s="1" customFormat="1" x14ac:dyDescent="0.25">
      <c r="A33" s="2"/>
      <c r="B33" s="2">
        <v>45232</v>
      </c>
      <c r="C33" s="2"/>
      <c r="D33" s="2" t="s">
        <v>4712</v>
      </c>
      <c r="E33" s="2"/>
      <c r="G33" s="1" t="s">
        <v>3158</v>
      </c>
      <c r="H33" s="2" t="s">
        <v>4412</v>
      </c>
      <c r="I33" s="1" t="s">
        <v>1473</v>
      </c>
      <c r="J33" s="1" t="s">
        <v>5743</v>
      </c>
      <c r="K33" s="18"/>
      <c r="L33" s="1" t="s">
        <v>2791</v>
      </c>
      <c r="M33" s="1" t="s">
        <v>488</v>
      </c>
      <c r="N33" s="1" t="s">
        <v>296</v>
      </c>
      <c r="O33" s="1">
        <v>85209</v>
      </c>
      <c r="T33" s="1" t="s">
        <v>3296</v>
      </c>
      <c r="U33" s="3"/>
      <c r="V33" s="3"/>
      <c r="X33" s="1">
        <v>4</v>
      </c>
      <c r="Z33" s="1" t="s">
        <v>3162</v>
      </c>
      <c r="AA33" s="1" t="s">
        <v>3296</v>
      </c>
      <c r="AB33" s="3"/>
      <c r="AC33" s="3"/>
      <c r="AH33" s="1" t="s">
        <v>3162</v>
      </c>
      <c r="AK33" s="1" t="s">
        <v>3162</v>
      </c>
      <c r="AU33" s="1" t="s">
        <v>3162</v>
      </c>
      <c r="AW33" s="1" t="s">
        <v>3162</v>
      </c>
      <c r="BA33" s="1">
        <f t="shared" si="4"/>
        <v>4</v>
      </c>
      <c r="CY33" s="1" t="s">
        <v>3162</v>
      </c>
      <c r="DB33" s="1" t="s">
        <v>3162</v>
      </c>
      <c r="DF33" s="1" t="s">
        <v>3162</v>
      </c>
      <c r="DG33" s="1" t="s">
        <v>3162</v>
      </c>
      <c r="DO33" s="1" t="s">
        <v>481</v>
      </c>
      <c r="DV33" s="1">
        <f t="shared" si="1"/>
        <v>5</v>
      </c>
      <c r="DW33" s="1" t="s">
        <v>481</v>
      </c>
      <c r="EV33" s="1">
        <f t="shared" si="5"/>
        <v>0</v>
      </c>
    </row>
    <row r="34" spans="1:152" s="1" customFormat="1" x14ac:dyDescent="0.25">
      <c r="A34" s="1" t="s">
        <v>1058</v>
      </c>
      <c r="B34" s="2">
        <v>45232</v>
      </c>
      <c r="C34" s="2">
        <v>44868</v>
      </c>
      <c r="D34" s="2"/>
      <c r="E34" s="1" t="s">
        <v>4712</v>
      </c>
      <c r="F34" s="1" t="s">
        <v>3162</v>
      </c>
      <c r="G34" s="1" t="s">
        <v>481</v>
      </c>
      <c r="H34" s="1" t="s">
        <v>3073</v>
      </c>
      <c r="I34" s="1" t="s">
        <v>3074</v>
      </c>
      <c r="J34" s="1" t="s">
        <v>2300</v>
      </c>
      <c r="K34" s="18"/>
      <c r="L34" s="1" t="s">
        <v>3075</v>
      </c>
      <c r="M34" s="1" t="s">
        <v>488</v>
      </c>
      <c r="N34" s="1" t="s">
        <v>296</v>
      </c>
      <c r="O34" s="1">
        <v>85206</v>
      </c>
      <c r="P34" s="8"/>
      <c r="Q34" s="8"/>
      <c r="Y34" s="1" t="s">
        <v>3196</v>
      </c>
      <c r="Z34" s="1" t="s">
        <v>3189</v>
      </c>
      <c r="AA34" s="2" t="s">
        <v>2155</v>
      </c>
      <c r="AB34" s="3"/>
      <c r="AC34" s="3"/>
      <c r="AG34" s="1" t="s">
        <v>481</v>
      </c>
      <c r="AJ34" s="1" t="s">
        <v>481</v>
      </c>
      <c r="AO34" s="1" t="s">
        <v>481</v>
      </c>
      <c r="AP34" s="1" t="s">
        <v>481</v>
      </c>
      <c r="AQ34" s="1" t="s">
        <v>481</v>
      </c>
      <c r="AS34" s="1" t="s">
        <v>481</v>
      </c>
      <c r="AV34" s="1" t="s">
        <v>481</v>
      </c>
      <c r="AW34" s="1" t="s">
        <v>481</v>
      </c>
      <c r="AX34" s="1" t="s">
        <v>481</v>
      </c>
      <c r="AZ34" s="1" t="s">
        <v>481</v>
      </c>
      <c r="BA34" s="1">
        <f t="shared" si="4"/>
        <v>10</v>
      </c>
      <c r="CZ34" s="1" t="s">
        <v>283</v>
      </c>
      <c r="DV34" s="1">
        <f t="shared" ref="DV34:DV68" si="6">COUNTA(CY34:DU34)</f>
        <v>1</v>
      </c>
      <c r="DW34" s="1" t="s">
        <v>3158</v>
      </c>
      <c r="DX34" s="1" t="s">
        <v>3158</v>
      </c>
      <c r="DY34" s="1" t="s">
        <v>3158</v>
      </c>
      <c r="DZ34" s="1" t="s">
        <v>3158</v>
      </c>
      <c r="EV34" s="1">
        <f t="shared" si="5"/>
        <v>0</v>
      </c>
    </row>
    <row r="35" spans="1:152" s="1" customFormat="1" x14ac:dyDescent="0.25">
      <c r="B35" s="2">
        <v>45232</v>
      </c>
      <c r="C35" s="2"/>
      <c r="D35" s="2" t="s">
        <v>4712</v>
      </c>
      <c r="G35" s="1" t="s">
        <v>481</v>
      </c>
      <c r="H35" s="1" t="s">
        <v>3313</v>
      </c>
      <c r="I35" s="1" t="s">
        <v>5429</v>
      </c>
      <c r="J35" s="1" t="s">
        <v>5735</v>
      </c>
      <c r="K35" s="4" t="s">
        <v>5736</v>
      </c>
      <c r="L35" s="1" t="s">
        <v>5734</v>
      </c>
      <c r="M35" s="1" t="s">
        <v>488</v>
      </c>
      <c r="N35" s="1" t="s">
        <v>296</v>
      </c>
      <c r="O35" s="1">
        <v>85209</v>
      </c>
      <c r="AA35" s="1" t="s">
        <v>5732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T35" s="2"/>
      <c r="AU35" s="2"/>
      <c r="AV35" s="2"/>
      <c r="AW35" s="2"/>
      <c r="AX35" s="2"/>
      <c r="AY35" s="2"/>
      <c r="AZ35" s="2"/>
      <c r="BA35" s="1">
        <f t="shared" si="4"/>
        <v>0</v>
      </c>
      <c r="BB35" s="3"/>
      <c r="DV35" s="1">
        <f t="shared" si="6"/>
        <v>0</v>
      </c>
      <c r="DW35" s="1" t="s">
        <v>481</v>
      </c>
      <c r="DY35" s="1" t="s">
        <v>481</v>
      </c>
      <c r="DZ35" s="1" t="s">
        <v>481</v>
      </c>
      <c r="EV35" s="1">
        <f t="shared" si="5"/>
        <v>0</v>
      </c>
    </row>
    <row r="36" spans="1:152" s="1" customFormat="1" x14ac:dyDescent="0.25">
      <c r="B36" s="2">
        <v>45232</v>
      </c>
      <c r="C36" s="2"/>
      <c r="D36" s="2" t="s">
        <v>4712</v>
      </c>
      <c r="G36" s="1" t="s">
        <v>3158</v>
      </c>
      <c r="H36" s="1" t="s">
        <v>3313</v>
      </c>
      <c r="I36" s="1" t="s">
        <v>5732</v>
      </c>
      <c r="J36" s="1" t="s">
        <v>5733</v>
      </c>
      <c r="K36" s="4" t="s">
        <v>5737</v>
      </c>
      <c r="L36" s="1" t="s">
        <v>5734</v>
      </c>
      <c r="M36" s="1" t="s">
        <v>488</v>
      </c>
      <c r="N36" s="1" t="s">
        <v>296</v>
      </c>
      <c r="O36" s="1">
        <v>85209</v>
      </c>
      <c r="AA36" s="1" t="s">
        <v>5429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T36" s="2"/>
      <c r="AU36" s="2"/>
      <c r="AV36" s="2"/>
      <c r="AW36" s="2"/>
      <c r="AX36" s="2"/>
      <c r="AY36" s="2"/>
      <c r="AZ36" s="2"/>
      <c r="BA36" s="1">
        <f t="shared" si="4"/>
        <v>0</v>
      </c>
      <c r="BB36" s="3"/>
      <c r="DV36" s="1">
        <f t="shared" si="6"/>
        <v>0</v>
      </c>
      <c r="DW36" s="1" t="s">
        <v>481</v>
      </c>
      <c r="DY36" s="1" t="s">
        <v>3158</v>
      </c>
      <c r="DZ36" s="1" t="s">
        <v>481</v>
      </c>
      <c r="EV36" s="1">
        <f t="shared" si="5"/>
        <v>0</v>
      </c>
    </row>
    <row r="37" spans="1:152" s="1" customFormat="1" x14ac:dyDescent="0.25">
      <c r="B37" s="2">
        <v>45246</v>
      </c>
      <c r="D37" s="2" t="s">
        <v>4712</v>
      </c>
      <c r="G37" s="1" t="s">
        <v>3158</v>
      </c>
      <c r="H37" s="1" t="s">
        <v>3169</v>
      </c>
      <c r="I37" s="1" t="s">
        <v>3168</v>
      </c>
      <c r="J37" s="1" t="s">
        <v>5768</v>
      </c>
      <c r="K37" s="4" t="s">
        <v>5767</v>
      </c>
      <c r="L37" s="1" t="s">
        <v>5766</v>
      </c>
      <c r="M37" s="1" t="s">
        <v>488</v>
      </c>
      <c r="N37" s="1" t="s">
        <v>296</v>
      </c>
      <c r="O37" s="1">
        <v>85206</v>
      </c>
      <c r="Y37" s="2"/>
      <c r="Z37" s="3"/>
      <c r="AA37" s="1" t="s">
        <v>5751</v>
      </c>
      <c r="BA37" s="1">
        <f t="shared" si="4"/>
        <v>0</v>
      </c>
      <c r="DV37" s="1">
        <f t="shared" si="6"/>
        <v>0</v>
      </c>
      <c r="DW37" s="1" t="s">
        <v>3162</v>
      </c>
      <c r="DX37" s="1" t="s">
        <v>3162</v>
      </c>
      <c r="DY37" s="1" t="s">
        <v>481</v>
      </c>
      <c r="EV37" s="1">
        <f t="shared" si="5"/>
        <v>0</v>
      </c>
    </row>
    <row r="38" spans="1:152" s="1" customFormat="1" x14ac:dyDescent="0.25">
      <c r="B38" s="2">
        <v>45232</v>
      </c>
      <c r="C38" s="2">
        <v>44861</v>
      </c>
      <c r="D38" s="2"/>
      <c r="E38" s="2"/>
      <c r="F38" s="1" t="s">
        <v>3161</v>
      </c>
      <c r="G38" s="1" t="s">
        <v>3158</v>
      </c>
      <c r="H38" s="1" t="s">
        <v>2795</v>
      </c>
      <c r="I38" s="1" t="s">
        <v>1748</v>
      </c>
      <c r="J38" s="1" t="s">
        <v>2797</v>
      </c>
      <c r="K38" s="18" t="s">
        <v>2798</v>
      </c>
      <c r="L38" s="1" t="s">
        <v>1347</v>
      </c>
      <c r="M38" s="1" t="s">
        <v>488</v>
      </c>
      <c r="N38" s="1" t="s">
        <v>296</v>
      </c>
      <c r="O38" s="1">
        <v>85206</v>
      </c>
      <c r="P38" s="1" t="s">
        <v>4213</v>
      </c>
      <c r="X38" s="1" t="s">
        <v>2261</v>
      </c>
      <c r="AA38" s="1" t="s">
        <v>1346</v>
      </c>
      <c r="AB38" s="3"/>
      <c r="AC38" s="3"/>
      <c r="AD38" s="1" t="s">
        <v>2388</v>
      </c>
      <c r="BA38" s="1">
        <f t="shared" si="4"/>
        <v>0</v>
      </c>
      <c r="CY38" s="1" t="s">
        <v>4682</v>
      </c>
      <c r="CZ38" s="1" t="s">
        <v>4682</v>
      </c>
      <c r="DA38" s="1" t="s">
        <v>4682</v>
      </c>
      <c r="DB38" s="1" t="s">
        <v>481</v>
      </c>
      <c r="DF38" s="1" t="s">
        <v>481</v>
      </c>
      <c r="DK38" s="1" t="s">
        <v>481</v>
      </c>
      <c r="DL38" s="1" t="s">
        <v>481</v>
      </c>
      <c r="DV38" s="1">
        <f t="shared" si="6"/>
        <v>7</v>
      </c>
      <c r="DW38" s="1" t="s">
        <v>481</v>
      </c>
      <c r="DX38" s="1" t="s">
        <v>481</v>
      </c>
      <c r="EV38" s="1">
        <f t="shared" si="5"/>
        <v>0</v>
      </c>
    </row>
    <row r="39" spans="1:152" s="1" customFormat="1" x14ac:dyDescent="0.25">
      <c r="A39" s="8"/>
      <c r="B39" s="2">
        <v>45232</v>
      </c>
      <c r="C39" s="2">
        <v>44861</v>
      </c>
      <c r="D39" s="2"/>
      <c r="G39" s="1" t="s">
        <v>3158</v>
      </c>
      <c r="H39" s="1" t="s">
        <v>2283</v>
      </c>
      <c r="I39" s="1" t="s">
        <v>788</v>
      </c>
      <c r="J39" s="1" t="s">
        <v>3813</v>
      </c>
      <c r="K39" s="18" t="s">
        <v>761</v>
      </c>
      <c r="L39" s="1" t="s">
        <v>5330</v>
      </c>
      <c r="M39" s="1" t="s">
        <v>488</v>
      </c>
      <c r="N39" s="1" t="s">
        <v>296</v>
      </c>
      <c r="P39" s="1" t="s">
        <v>4401</v>
      </c>
      <c r="AA39" s="1" t="s">
        <v>669</v>
      </c>
      <c r="AB39" s="3"/>
      <c r="AC39" s="3"/>
      <c r="AE39" s="1" t="s">
        <v>481</v>
      </c>
      <c r="AF39" s="1" t="s">
        <v>481</v>
      </c>
      <c r="AH39" s="1" t="s">
        <v>481</v>
      </c>
      <c r="AI39" s="1" t="s">
        <v>481</v>
      </c>
      <c r="AJ39" s="1" t="s">
        <v>481</v>
      </c>
      <c r="BA39" s="1">
        <f t="shared" si="4"/>
        <v>5</v>
      </c>
      <c r="CY39" s="1" t="s">
        <v>4682</v>
      </c>
      <c r="DA39" s="1" t="s">
        <v>694</v>
      </c>
      <c r="DB39" s="1" t="s">
        <v>481</v>
      </c>
      <c r="DC39" s="1" t="s">
        <v>481</v>
      </c>
      <c r="DD39" s="1" t="s">
        <v>481</v>
      </c>
      <c r="DI39" s="1" t="s">
        <v>481</v>
      </c>
      <c r="DJ39" s="1" t="s">
        <v>481</v>
      </c>
      <c r="DK39" s="1" t="s">
        <v>481</v>
      </c>
      <c r="DL39" s="1" t="s">
        <v>481</v>
      </c>
      <c r="DN39" s="1" t="s">
        <v>481</v>
      </c>
      <c r="DO39" s="1" t="s">
        <v>481</v>
      </c>
      <c r="DV39" s="1">
        <f t="shared" si="6"/>
        <v>11</v>
      </c>
      <c r="DW39" s="1" t="s">
        <v>481</v>
      </c>
      <c r="DX39" s="1" t="s">
        <v>481</v>
      </c>
      <c r="DY39" s="1" t="s">
        <v>481</v>
      </c>
      <c r="DZ39" s="1" t="s">
        <v>481</v>
      </c>
      <c r="EB39" s="1" t="s">
        <v>481</v>
      </c>
      <c r="EV39" s="1">
        <f t="shared" si="5"/>
        <v>0</v>
      </c>
    </row>
    <row r="40" spans="1:152" s="1" customFormat="1" x14ac:dyDescent="0.25">
      <c r="A40" s="8"/>
      <c r="B40" s="2">
        <v>45232</v>
      </c>
      <c r="C40" s="2">
        <v>44861</v>
      </c>
      <c r="D40" s="2"/>
      <c r="G40" s="1" t="s">
        <v>481</v>
      </c>
      <c r="H40" s="1" t="s">
        <v>2283</v>
      </c>
      <c r="I40" s="1" t="s">
        <v>669</v>
      </c>
      <c r="J40" s="1" t="s">
        <v>801</v>
      </c>
      <c r="K40" s="18" t="s">
        <v>800</v>
      </c>
      <c r="L40" s="1" t="s">
        <v>5330</v>
      </c>
      <c r="M40" s="1" t="s">
        <v>488</v>
      </c>
      <c r="N40" s="1" t="s">
        <v>296</v>
      </c>
      <c r="P40" s="1" t="s">
        <v>4402</v>
      </c>
      <c r="AA40" s="1" t="s">
        <v>788</v>
      </c>
      <c r="AB40" s="3"/>
      <c r="AC40" s="3"/>
      <c r="AE40" s="1" t="s">
        <v>481</v>
      </c>
      <c r="AF40" s="1" t="s">
        <v>481</v>
      </c>
      <c r="AH40" s="1" t="s">
        <v>481</v>
      </c>
      <c r="AI40" s="1" t="s">
        <v>481</v>
      </c>
      <c r="AJ40" s="1" t="s">
        <v>3158</v>
      </c>
      <c r="BA40" s="1">
        <f t="shared" si="4"/>
        <v>5</v>
      </c>
      <c r="CY40" s="1" t="s">
        <v>4682</v>
      </c>
      <c r="DB40" s="1" t="s">
        <v>481</v>
      </c>
      <c r="DC40" s="1" t="s">
        <v>481</v>
      </c>
      <c r="DD40" s="1" t="s">
        <v>481</v>
      </c>
      <c r="DI40" s="1" t="s">
        <v>481</v>
      </c>
      <c r="DJ40" s="1" t="s">
        <v>481</v>
      </c>
      <c r="DK40" s="1" t="s">
        <v>481</v>
      </c>
      <c r="DL40" s="1" t="s">
        <v>481</v>
      </c>
      <c r="DN40" s="1" t="s">
        <v>481</v>
      </c>
      <c r="DO40" s="1" t="s">
        <v>481</v>
      </c>
      <c r="DV40" s="1">
        <f t="shared" si="6"/>
        <v>10</v>
      </c>
      <c r="DW40" s="1" t="s">
        <v>481</v>
      </c>
      <c r="DX40" s="1" t="s">
        <v>481</v>
      </c>
      <c r="DY40" s="1" t="s">
        <v>481</v>
      </c>
      <c r="DZ40" s="1" t="s">
        <v>481</v>
      </c>
      <c r="EB40" s="1" t="s">
        <v>3158</v>
      </c>
      <c r="EV40" s="1">
        <f t="shared" si="5"/>
        <v>0</v>
      </c>
    </row>
    <row r="41" spans="1:152" s="1" customFormat="1" x14ac:dyDescent="0.25">
      <c r="A41" s="8"/>
      <c r="B41" s="2">
        <v>45246</v>
      </c>
      <c r="C41" s="2"/>
      <c r="D41" s="2" t="s">
        <v>4712</v>
      </c>
      <c r="G41" s="1" t="s">
        <v>3158</v>
      </c>
      <c r="H41" s="1" t="s">
        <v>4625</v>
      </c>
      <c r="I41" s="1" t="s">
        <v>4593</v>
      </c>
      <c r="J41" s="1" t="s">
        <v>5764</v>
      </c>
      <c r="K41" s="18" t="s">
        <v>2555</v>
      </c>
      <c r="L41" s="1" t="s">
        <v>668</v>
      </c>
      <c r="M41" s="1" t="s">
        <v>663</v>
      </c>
      <c r="N41" s="1" t="s">
        <v>664</v>
      </c>
      <c r="O41" s="1" t="s">
        <v>665</v>
      </c>
      <c r="AA41" s="2" t="s">
        <v>5761</v>
      </c>
      <c r="AB41" s="3" t="s">
        <v>3161</v>
      </c>
      <c r="AC41" s="3"/>
      <c r="AD41" s="1" t="s">
        <v>2564</v>
      </c>
      <c r="AG41" s="1" t="s">
        <v>481</v>
      </c>
      <c r="AI41" s="1" t="s">
        <v>481</v>
      </c>
      <c r="AL41" s="1" t="s">
        <v>481</v>
      </c>
      <c r="AR41" s="1" t="s">
        <v>481</v>
      </c>
      <c r="AZ41" s="1" t="s">
        <v>481</v>
      </c>
      <c r="BA41" s="1">
        <f t="shared" si="4"/>
        <v>5</v>
      </c>
      <c r="BC41" s="1" t="s">
        <v>3594</v>
      </c>
      <c r="BD41" s="1" t="s">
        <v>4712</v>
      </c>
      <c r="BE41" s="1" t="s">
        <v>4712</v>
      </c>
      <c r="BF41" s="1" t="s">
        <v>4712</v>
      </c>
      <c r="BG41" s="1" t="s">
        <v>4712</v>
      </c>
      <c r="BN41" s="1" t="s">
        <v>4712</v>
      </c>
      <c r="BO41" s="1" t="s">
        <v>4712</v>
      </c>
      <c r="BP41" s="1" t="s">
        <v>4712</v>
      </c>
      <c r="DV41" s="1">
        <f t="shared" si="6"/>
        <v>0</v>
      </c>
      <c r="DY41" s="1" t="s">
        <v>481</v>
      </c>
      <c r="DZ41" s="1" t="s">
        <v>481</v>
      </c>
      <c r="EB41" s="1" t="s">
        <v>481</v>
      </c>
    </row>
    <row r="42" spans="1:152" s="1" customFormat="1" x14ac:dyDescent="0.25">
      <c r="A42" s="8"/>
      <c r="B42" s="2">
        <v>45239</v>
      </c>
      <c r="C42" s="2">
        <v>44861</v>
      </c>
      <c r="D42" s="2"/>
      <c r="G42" s="1" t="s">
        <v>481</v>
      </c>
      <c r="H42" s="1" t="s">
        <v>3284</v>
      </c>
      <c r="I42" s="1" t="s">
        <v>1955</v>
      </c>
      <c r="J42" s="1" t="s">
        <v>5200</v>
      </c>
      <c r="K42" s="4" t="s">
        <v>3248</v>
      </c>
      <c r="L42" s="1" t="s">
        <v>5447</v>
      </c>
      <c r="M42" s="1" t="s">
        <v>488</v>
      </c>
      <c r="N42" s="1" t="s">
        <v>296</v>
      </c>
      <c r="O42" s="1">
        <v>85209</v>
      </c>
      <c r="AF42" s="1" t="s">
        <v>3162</v>
      </c>
      <c r="AH42" s="1" t="s">
        <v>3162</v>
      </c>
      <c r="AO42" s="1" t="s">
        <v>3158</v>
      </c>
      <c r="AS42" s="1" t="s">
        <v>3162</v>
      </c>
      <c r="AU42" s="1" t="s">
        <v>3162</v>
      </c>
      <c r="AW42" s="1" t="s">
        <v>3162</v>
      </c>
      <c r="AY42" s="1" t="s">
        <v>3162</v>
      </c>
      <c r="BA42" s="1">
        <f t="shared" si="4"/>
        <v>7</v>
      </c>
      <c r="BB42" s="3"/>
      <c r="CY42" s="1" t="s">
        <v>4682</v>
      </c>
      <c r="CZ42" s="1" t="s">
        <v>4682</v>
      </c>
      <c r="DA42" s="1" t="s">
        <v>4682</v>
      </c>
      <c r="DC42" s="1" t="s">
        <v>481</v>
      </c>
      <c r="DG42" s="1" t="s">
        <v>481</v>
      </c>
      <c r="DH42" s="1" t="s">
        <v>481</v>
      </c>
      <c r="DI42" s="1" t="s">
        <v>3158</v>
      </c>
      <c r="DJ42" s="1" t="s">
        <v>481</v>
      </c>
      <c r="DK42" s="1" t="s">
        <v>481</v>
      </c>
      <c r="DL42" s="1" t="s">
        <v>481</v>
      </c>
      <c r="DN42" s="1" t="s">
        <v>481</v>
      </c>
      <c r="DO42" s="1" t="s">
        <v>481</v>
      </c>
      <c r="DV42" s="1">
        <f t="shared" si="6"/>
        <v>12</v>
      </c>
      <c r="DX42" s="1" t="s">
        <v>481</v>
      </c>
      <c r="EB42" s="1" t="s">
        <v>481</v>
      </c>
      <c r="EV42" s="1">
        <f>SUM(DW42:EU42)</f>
        <v>0</v>
      </c>
    </row>
    <row r="43" spans="1:152" s="1" customFormat="1" x14ac:dyDescent="0.25">
      <c r="A43" s="8"/>
      <c r="B43" s="2">
        <v>45239</v>
      </c>
      <c r="C43" s="2">
        <v>44861</v>
      </c>
      <c r="D43" s="2"/>
      <c r="G43" s="1" t="s">
        <v>3158</v>
      </c>
      <c r="H43" s="1" t="s">
        <v>3284</v>
      </c>
      <c r="I43" s="1" t="s">
        <v>4748</v>
      </c>
      <c r="J43" s="1" t="s">
        <v>5200</v>
      </c>
      <c r="K43" s="4" t="s">
        <v>3248</v>
      </c>
      <c r="L43" s="1" t="s">
        <v>5447</v>
      </c>
      <c r="M43" s="1" t="s">
        <v>488</v>
      </c>
      <c r="N43" s="1" t="s">
        <v>296</v>
      </c>
      <c r="O43" s="1">
        <v>85209</v>
      </c>
      <c r="AF43" s="1" t="s">
        <v>3162</v>
      </c>
      <c r="AH43" s="1" t="s">
        <v>3162</v>
      </c>
      <c r="AO43" s="1" t="s">
        <v>3158</v>
      </c>
      <c r="AS43" s="1" t="s">
        <v>3162</v>
      </c>
      <c r="AU43" s="1" t="s">
        <v>3162</v>
      </c>
      <c r="AW43" s="1" t="s">
        <v>3162</v>
      </c>
      <c r="AY43" s="1" t="s">
        <v>3162</v>
      </c>
      <c r="BA43" s="1">
        <f t="shared" si="4"/>
        <v>7</v>
      </c>
      <c r="BB43" s="3"/>
      <c r="CY43" s="1" t="s">
        <v>4682</v>
      </c>
      <c r="CZ43" s="1" t="s">
        <v>4682</v>
      </c>
      <c r="DA43" s="1" t="s">
        <v>4682</v>
      </c>
      <c r="DC43" s="1" t="s">
        <v>481</v>
      </c>
      <c r="DG43" s="1" t="s">
        <v>481</v>
      </c>
      <c r="DH43" s="1" t="s">
        <v>481</v>
      </c>
      <c r="DI43" s="1" t="s">
        <v>481</v>
      </c>
      <c r="DJ43" s="1" t="s">
        <v>481</v>
      </c>
      <c r="DK43" s="1" t="s">
        <v>481</v>
      </c>
      <c r="DL43" s="1" t="s">
        <v>481</v>
      </c>
      <c r="DN43" s="1" t="s">
        <v>481</v>
      </c>
      <c r="DO43" s="1" t="s">
        <v>481</v>
      </c>
      <c r="DV43" s="1">
        <f t="shared" si="6"/>
        <v>12</v>
      </c>
      <c r="DX43" s="1" t="s">
        <v>3158</v>
      </c>
      <c r="EB43" s="1" t="s">
        <v>3158</v>
      </c>
      <c r="EV43" s="1">
        <f>SUM(DW43:EU43)</f>
        <v>0</v>
      </c>
    </row>
    <row r="44" spans="1:152" s="1" customFormat="1" x14ac:dyDescent="0.25">
      <c r="A44" s="8"/>
      <c r="B44" s="2">
        <v>45246</v>
      </c>
      <c r="C44" s="2"/>
      <c r="D44" s="2" t="s">
        <v>4712</v>
      </c>
      <c r="G44" s="1" t="s">
        <v>3158</v>
      </c>
      <c r="H44" s="1" t="s">
        <v>5769</v>
      </c>
      <c r="I44" s="1" t="s">
        <v>233</v>
      </c>
      <c r="J44" s="1" t="s">
        <v>5770</v>
      </c>
      <c r="K44" s="4" t="s">
        <v>5771</v>
      </c>
      <c r="L44" s="1" t="s">
        <v>5772</v>
      </c>
      <c r="M44" s="1" t="s">
        <v>488</v>
      </c>
      <c r="N44" s="1" t="s">
        <v>296</v>
      </c>
      <c r="O44" s="1">
        <v>85205</v>
      </c>
      <c r="AA44" s="1" t="s">
        <v>3045</v>
      </c>
      <c r="BB44" s="3"/>
      <c r="DV44" s="1">
        <f t="shared" si="6"/>
        <v>0</v>
      </c>
      <c r="DY44" s="1" t="s">
        <v>481</v>
      </c>
    </row>
    <row r="45" spans="1:152" s="1" customFormat="1" x14ac:dyDescent="0.25">
      <c r="A45" s="8"/>
      <c r="B45" s="2">
        <v>45246</v>
      </c>
      <c r="C45" s="2"/>
      <c r="D45" s="2" t="s">
        <v>4712</v>
      </c>
      <c r="G45" s="1" t="s">
        <v>481</v>
      </c>
      <c r="H45" s="1" t="s">
        <v>5769</v>
      </c>
      <c r="I45" s="1" t="s">
        <v>3045</v>
      </c>
      <c r="J45" s="1" t="s">
        <v>5770</v>
      </c>
      <c r="K45" s="4" t="s">
        <v>5771</v>
      </c>
      <c r="L45" s="1" t="s">
        <v>5772</v>
      </c>
      <c r="M45" s="1" t="s">
        <v>488</v>
      </c>
      <c r="N45" s="1" t="s">
        <v>296</v>
      </c>
      <c r="O45" s="1">
        <v>85205</v>
      </c>
      <c r="AA45" s="1" t="s">
        <v>233</v>
      </c>
      <c r="BB45" s="3"/>
      <c r="DV45" s="1">
        <f t="shared" si="6"/>
        <v>0</v>
      </c>
      <c r="DY45" s="1" t="s">
        <v>481</v>
      </c>
    </row>
    <row r="46" spans="1:152" s="1" customFormat="1" x14ac:dyDescent="0.25">
      <c r="A46" s="8"/>
      <c r="B46" s="2">
        <v>45239</v>
      </c>
      <c r="C46" s="2">
        <v>44861</v>
      </c>
      <c r="D46" s="2"/>
      <c r="G46" s="1" t="s">
        <v>3158</v>
      </c>
      <c r="H46" s="1" t="s">
        <v>188</v>
      </c>
      <c r="I46" s="1" t="s">
        <v>189</v>
      </c>
      <c r="J46" s="1" t="s">
        <v>5213</v>
      </c>
      <c r="K46" s="4" t="s">
        <v>190</v>
      </c>
      <c r="L46" s="1" t="s">
        <v>4498</v>
      </c>
      <c r="M46" s="1" t="s">
        <v>488</v>
      </c>
      <c r="N46" s="1" t="s">
        <v>296</v>
      </c>
      <c r="O46" s="1">
        <v>85208</v>
      </c>
      <c r="P46" s="1" t="s">
        <v>4213</v>
      </c>
      <c r="Y46" s="1" t="s">
        <v>297</v>
      </c>
      <c r="Z46" s="1" t="s">
        <v>3161</v>
      </c>
      <c r="AA46" s="2" t="s">
        <v>2374</v>
      </c>
      <c r="AB46" s="3" t="s">
        <v>3161</v>
      </c>
      <c r="AC46" s="3"/>
      <c r="AD46" s="1" t="s">
        <v>2388</v>
      </c>
      <c r="AH46" s="1" t="s">
        <v>3158</v>
      </c>
      <c r="AI46" s="1" t="s">
        <v>481</v>
      </c>
      <c r="BA46" s="1">
        <f t="shared" ref="BA46:BA60" si="7">COUNTA(AE46:AZ46)</f>
        <v>2</v>
      </c>
      <c r="CY46" s="1" t="s">
        <v>4682</v>
      </c>
      <c r="CZ46" s="1" t="s">
        <v>481</v>
      </c>
      <c r="DA46" s="1" t="s">
        <v>4682</v>
      </c>
      <c r="DC46" s="1" t="s">
        <v>481</v>
      </c>
      <c r="DD46" s="1" t="s">
        <v>481</v>
      </c>
      <c r="DF46" s="1" t="s">
        <v>481</v>
      </c>
      <c r="DI46" s="1" t="s">
        <v>481</v>
      </c>
      <c r="DJ46" s="1" t="s">
        <v>481</v>
      </c>
      <c r="DK46" s="1" t="s">
        <v>481</v>
      </c>
      <c r="DV46" s="1">
        <f t="shared" si="6"/>
        <v>9</v>
      </c>
      <c r="DX46" s="1" t="s">
        <v>481</v>
      </c>
      <c r="EV46" s="1">
        <f t="shared" ref="EV46:EV63" si="8">SUM(DW46:EU46)</f>
        <v>0</v>
      </c>
    </row>
    <row r="47" spans="1:152" s="1" customFormat="1" x14ac:dyDescent="0.25">
      <c r="A47" s="1" t="s">
        <v>1058</v>
      </c>
      <c r="B47" s="2">
        <v>45232</v>
      </c>
      <c r="C47" s="2">
        <v>44868</v>
      </c>
      <c r="D47" s="2"/>
      <c r="E47" s="1" t="s">
        <v>297</v>
      </c>
      <c r="F47" s="1" t="s">
        <v>3162</v>
      </c>
      <c r="G47" s="1" t="s">
        <v>3158</v>
      </c>
      <c r="H47" s="1" t="s">
        <v>2155</v>
      </c>
      <c r="I47" s="1" t="s">
        <v>2156</v>
      </c>
      <c r="J47" s="1" t="s">
        <v>5281</v>
      </c>
      <c r="K47" s="18"/>
      <c r="L47" s="1" t="s">
        <v>5418</v>
      </c>
      <c r="M47" s="1" t="s">
        <v>5419</v>
      </c>
      <c r="N47" s="1" t="s">
        <v>296</v>
      </c>
      <c r="O47" s="1">
        <v>86301</v>
      </c>
      <c r="P47" s="8"/>
      <c r="Q47" s="8"/>
      <c r="Y47" s="1" t="s">
        <v>3196</v>
      </c>
      <c r="Z47" s="1" t="s">
        <v>3189</v>
      </c>
      <c r="AA47" s="2" t="s">
        <v>3073</v>
      </c>
      <c r="AB47" s="3"/>
      <c r="AC47" s="3"/>
      <c r="AP47" s="1" t="s">
        <v>3158</v>
      </c>
      <c r="BA47" s="1">
        <f t="shared" si="7"/>
        <v>1</v>
      </c>
      <c r="CZ47" s="1" t="s">
        <v>3158</v>
      </c>
      <c r="DV47" s="1">
        <f t="shared" si="6"/>
        <v>1</v>
      </c>
      <c r="DW47" s="1" t="s">
        <v>481</v>
      </c>
      <c r="EV47" s="1">
        <f t="shared" si="8"/>
        <v>0</v>
      </c>
    </row>
    <row r="48" spans="1:152" s="1" customFormat="1" x14ac:dyDescent="0.25">
      <c r="B48" s="2">
        <v>45239</v>
      </c>
      <c r="C48" s="2"/>
      <c r="D48" s="2" t="s">
        <v>4712</v>
      </c>
      <c r="G48" s="1" t="s">
        <v>3158</v>
      </c>
      <c r="H48" s="1" t="s">
        <v>4176</v>
      </c>
      <c r="I48" s="1" t="s">
        <v>4177</v>
      </c>
      <c r="J48" s="1" t="s">
        <v>5748</v>
      </c>
      <c r="K48" s="4" t="s">
        <v>5749</v>
      </c>
      <c r="L48" s="1" t="s">
        <v>4179</v>
      </c>
      <c r="M48" s="1" t="s">
        <v>488</v>
      </c>
      <c r="N48" s="1" t="s">
        <v>296</v>
      </c>
      <c r="O48" s="1">
        <v>85209</v>
      </c>
      <c r="P48" s="1" t="s">
        <v>4213</v>
      </c>
      <c r="AA48" s="2"/>
      <c r="AB48" s="3"/>
      <c r="AC48" s="3"/>
      <c r="AD48" s="1" t="s">
        <v>2388</v>
      </c>
      <c r="BA48" s="1">
        <f t="shared" si="7"/>
        <v>0</v>
      </c>
      <c r="DV48" s="1">
        <f t="shared" si="6"/>
        <v>0</v>
      </c>
      <c r="DX48" s="1" t="s">
        <v>481</v>
      </c>
      <c r="EV48" s="1">
        <f t="shared" si="8"/>
        <v>0</v>
      </c>
    </row>
    <row r="49" spans="1:152" s="1" customFormat="1" x14ac:dyDescent="0.25">
      <c r="B49" s="2">
        <v>45232</v>
      </c>
      <c r="C49" s="2">
        <v>44861</v>
      </c>
      <c r="D49" s="2"/>
      <c r="E49" s="2"/>
      <c r="F49" s="1" t="s">
        <v>3161</v>
      </c>
      <c r="G49" s="1" t="s">
        <v>481</v>
      </c>
      <c r="H49" s="1" t="s">
        <v>1346</v>
      </c>
      <c r="I49" s="1" t="s">
        <v>3178</v>
      </c>
      <c r="J49" s="1" t="s">
        <v>2796</v>
      </c>
      <c r="K49" s="18" t="s">
        <v>4468</v>
      </c>
      <c r="L49" s="1" t="s">
        <v>1347</v>
      </c>
      <c r="M49" s="1" t="s">
        <v>488</v>
      </c>
      <c r="N49" s="1" t="s">
        <v>296</v>
      </c>
      <c r="O49" s="1">
        <v>85206</v>
      </c>
      <c r="P49" s="1" t="s">
        <v>3161</v>
      </c>
      <c r="X49" s="1" t="s">
        <v>2261</v>
      </c>
      <c r="AA49" s="1" t="s">
        <v>2795</v>
      </c>
      <c r="AB49" s="3"/>
      <c r="AC49" s="3"/>
      <c r="AD49" s="1" t="s">
        <v>2388</v>
      </c>
      <c r="BA49" s="1">
        <f t="shared" si="7"/>
        <v>0</v>
      </c>
      <c r="CY49" s="1" t="s">
        <v>481</v>
      </c>
      <c r="CZ49" s="1" t="s">
        <v>481</v>
      </c>
      <c r="DA49" s="1" t="s">
        <v>481</v>
      </c>
      <c r="DB49" s="1" t="s">
        <v>481</v>
      </c>
      <c r="DF49" s="1" t="s">
        <v>481</v>
      </c>
      <c r="DK49" s="1" t="s">
        <v>481</v>
      </c>
      <c r="DL49" s="1" t="s">
        <v>481</v>
      </c>
      <c r="DV49" s="1">
        <f t="shared" si="6"/>
        <v>7</v>
      </c>
      <c r="DW49" s="1" t="s">
        <v>481</v>
      </c>
      <c r="DX49" s="1" t="s">
        <v>481</v>
      </c>
      <c r="EV49" s="1">
        <f t="shared" si="8"/>
        <v>0</v>
      </c>
    </row>
    <row r="50" spans="1:152" s="1" customFormat="1" x14ac:dyDescent="0.25">
      <c r="A50" s="8"/>
      <c r="B50" s="2">
        <v>45232</v>
      </c>
      <c r="C50" s="2">
        <v>44868</v>
      </c>
      <c r="D50" s="2"/>
      <c r="F50" s="1" t="s">
        <v>3162</v>
      </c>
      <c r="G50" s="1" t="s">
        <v>481</v>
      </c>
      <c r="H50" s="1" t="s">
        <v>925</v>
      </c>
      <c r="I50" s="1" t="s">
        <v>905</v>
      </c>
      <c r="J50" s="1" t="s">
        <v>4365</v>
      </c>
      <c r="K50" s="18" t="s">
        <v>3241</v>
      </c>
      <c r="L50" s="1" t="s">
        <v>3059</v>
      </c>
      <c r="M50" s="1" t="s">
        <v>488</v>
      </c>
      <c r="N50" s="1" t="s">
        <v>296</v>
      </c>
      <c r="O50" s="1">
        <v>85206</v>
      </c>
      <c r="P50" s="1" t="s">
        <v>4213</v>
      </c>
      <c r="T50" s="1">
        <v>1</v>
      </c>
      <c r="Y50" s="1" t="s">
        <v>3196</v>
      </c>
      <c r="Z50" s="1" t="s">
        <v>3161</v>
      </c>
      <c r="AA50" s="2" t="s">
        <v>3053</v>
      </c>
      <c r="AB50" s="3"/>
      <c r="AC50" s="3" t="s">
        <v>4712</v>
      </c>
      <c r="AD50" s="1" t="s">
        <v>2564</v>
      </c>
      <c r="AE50" s="1" t="s">
        <v>481</v>
      </c>
      <c r="AH50" s="1" t="s">
        <v>481</v>
      </c>
      <c r="AL50" s="1" t="s">
        <v>3162</v>
      </c>
      <c r="AQ50" s="1" t="s">
        <v>481</v>
      </c>
      <c r="AR50" s="1" t="s">
        <v>481</v>
      </c>
      <c r="AV50" s="1" t="s">
        <v>481</v>
      </c>
      <c r="AY50" s="1" t="s">
        <v>481</v>
      </c>
      <c r="AZ50" s="1" t="s">
        <v>481</v>
      </c>
      <c r="BA50" s="1">
        <f t="shared" si="7"/>
        <v>8</v>
      </c>
      <c r="CZ50" s="1" t="s">
        <v>481</v>
      </c>
      <c r="DB50" s="1" t="s">
        <v>481</v>
      </c>
      <c r="DC50" s="1" t="s">
        <v>481</v>
      </c>
      <c r="DE50" s="1" t="s">
        <v>481</v>
      </c>
      <c r="DF50" s="1" t="s">
        <v>481</v>
      </c>
      <c r="DG50" s="1" t="s">
        <v>481</v>
      </c>
      <c r="DJ50" s="1" t="s">
        <v>481</v>
      </c>
      <c r="DK50" s="1" t="s">
        <v>481</v>
      </c>
      <c r="DO50" s="1" t="s">
        <v>481</v>
      </c>
      <c r="DV50" s="1">
        <f t="shared" si="6"/>
        <v>9</v>
      </c>
      <c r="DW50" s="1" t="s">
        <v>481</v>
      </c>
      <c r="DZ50" s="1" t="s">
        <v>3158</v>
      </c>
      <c r="EV50" s="1">
        <f t="shared" si="8"/>
        <v>0</v>
      </c>
    </row>
    <row r="51" spans="1:152" s="1" customFormat="1" x14ac:dyDescent="0.25">
      <c r="B51" s="2">
        <v>45232</v>
      </c>
      <c r="C51" s="2"/>
      <c r="D51" s="2" t="s">
        <v>4712</v>
      </c>
      <c r="G51" s="1" t="s">
        <v>481</v>
      </c>
      <c r="H51" s="1" t="s">
        <v>5745</v>
      </c>
      <c r="I51" s="1" t="s">
        <v>4580</v>
      </c>
      <c r="J51" s="1" t="s">
        <v>5746</v>
      </c>
      <c r="K51" s="4" t="s">
        <v>5750</v>
      </c>
      <c r="L51" s="1" t="s">
        <v>5747</v>
      </c>
      <c r="M51" s="1" t="s">
        <v>488</v>
      </c>
      <c r="N51" s="1" t="s">
        <v>296</v>
      </c>
      <c r="O51" s="1">
        <v>85209</v>
      </c>
      <c r="AA51" s="1" t="s">
        <v>4596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T51" s="2"/>
      <c r="AU51" s="2"/>
      <c r="AV51" s="2"/>
      <c r="AW51" s="2"/>
      <c r="AX51" s="2"/>
      <c r="AY51" s="2"/>
      <c r="AZ51" s="2"/>
      <c r="BA51" s="1">
        <f t="shared" si="7"/>
        <v>0</v>
      </c>
      <c r="BB51" s="3"/>
      <c r="DV51" s="1">
        <f t="shared" si="6"/>
        <v>0</v>
      </c>
      <c r="DW51" s="1" t="s">
        <v>481</v>
      </c>
      <c r="EV51" s="1">
        <f t="shared" si="8"/>
        <v>0</v>
      </c>
    </row>
    <row r="52" spans="1:152" s="1" customFormat="1" x14ac:dyDescent="0.25">
      <c r="B52" s="2">
        <v>45232</v>
      </c>
      <c r="C52" s="2"/>
      <c r="D52" s="2" t="s">
        <v>4712</v>
      </c>
      <c r="G52" s="1" t="s">
        <v>3158</v>
      </c>
      <c r="H52" s="1" t="s">
        <v>5745</v>
      </c>
      <c r="I52" s="1" t="s">
        <v>4596</v>
      </c>
      <c r="J52" s="1" t="s">
        <v>5746</v>
      </c>
      <c r="K52" s="4" t="s">
        <v>5750</v>
      </c>
      <c r="L52" s="1" t="s">
        <v>5747</v>
      </c>
      <c r="M52" s="1" t="s">
        <v>488</v>
      </c>
      <c r="N52" s="1" t="s">
        <v>296</v>
      </c>
      <c r="O52" s="1">
        <v>85209</v>
      </c>
      <c r="AA52" s="1" t="s">
        <v>4580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T52" s="2"/>
      <c r="AU52" s="2"/>
      <c r="AV52" s="2"/>
      <c r="AW52" s="2"/>
      <c r="AX52" s="2"/>
      <c r="AY52" s="2"/>
      <c r="AZ52" s="2"/>
      <c r="BA52" s="1">
        <f t="shared" si="7"/>
        <v>0</v>
      </c>
      <c r="BB52" s="3"/>
      <c r="DV52" s="1">
        <f t="shared" si="6"/>
        <v>0</v>
      </c>
      <c r="DW52" s="1" t="s">
        <v>481</v>
      </c>
      <c r="EV52" s="1">
        <f t="shared" si="8"/>
        <v>0</v>
      </c>
    </row>
    <row r="53" spans="1:152" s="1" customFormat="1" x14ac:dyDescent="0.25">
      <c r="A53" s="8"/>
      <c r="B53" s="2">
        <v>45232</v>
      </c>
      <c r="C53" s="2">
        <v>44861</v>
      </c>
      <c r="D53" s="2"/>
      <c r="F53" s="1" t="s">
        <v>3161</v>
      </c>
      <c r="G53" s="1" t="s">
        <v>3158</v>
      </c>
      <c r="H53" s="1" t="s">
        <v>2676</v>
      </c>
      <c r="I53" s="1" t="s">
        <v>2677</v>
      </c>
      <c r="J53" s="1" t="s">
        <v>2679</v>
      </c>
      <c r="K53" s="31" t="s">
        <v>2663</v>
      </c>
      <c r="L53" s="1" t="s">
        <v>3591</v>
      </c>
      <c r="M53" s="1" t="s">
        <v>5031</v>
      </c>
      <c r="N53" s="1" t="s">
        <v>296</v>
      </c>
      <c r="O53" s="1">
        <v>85120</v>
      </c>
      <c r="P53" s="1" t="s">
        <v>4213</v>
      </c>
      <c r="T53" s="1">
        <v>1</v>
      </c>
      <c r="W53" s="1" t="s">
        <v>297</v>
      </c>
      <c r="Y53" s="1" t="s">
        <v>3160</v>
      </c>
      <c r="Z53" s="1" t="s">
        <v>3161</v>
      </c>
      <c r="AA53" s="2" t="s">
        <v>5650</v>
      </c>
      <c r="AB53" s="3" t="s">
        <v>3161</v>
      </c>
      <c r="AC53" s="3" t="s">
        <v>4712</v>
      </c>
      <c r="AD53" s="1" t="s">
        <v>2388</v>
      </c>
      <c r="AG53" s="1" t="s">
        <v>481</v>
      </c>
      <c r="AH53" s="1" t="s">
        <v>481</v>
      </c>
      <c r="AI53" s="1" t="s">
        <v>481</v>
      </c>
      <c r="AK53" s="1" t="s">
        <v>481</v>
      </c>
      <c r="AM53" s="1" t="s">
        <v>481</v>
      </c>
      <c r="AO53" s="1" t="s">
        <v>481</v>
      </c>
      <c r="AP53" s="1" t="s">
        <v>481</v>
      </c>
      <c r="AS53" s="1" t="s">
        <v>481</v>
      </c>
      <c r="AT53" s="1" t="s">
        <v>481</v>
      </c>
      <c r="AU53" s="1" t="s">
        <v>481</v>
      </c>
      <c r="AV53" s="1" t="s">
        <v>481</v>
      </c>
      <c r="AW53" s="1" t="s">
        <v>481</v>
      </c>
      <c r="AX53" s="1" t="s">
        <v>481</v>
      </c>
      <c r="BA53" s="1">
        <f t="shared" si="7"/>
        <v>13</v>
      </c>
      <c r="BC53" s="1" t="s">
        <v>3596</v>
      </c>
      <c r="BD53" s="1" t="s">
        <v>4712</v>
      </c>
      <c r="BE53" s="1" t="s">
        <v>4712</v>
      </c>
      <c r="BH53" s="1" t="s">
        <v>4712</v>
      </c>
      <c r="BM53" s="1" t="s">
        <v>4712</v>
      </c>
      <c r="BQ53" s="1" t="s">
        <v>4712</v>
      </c>
      <c r="CD53" s="1" t="s">
        <v>4712</v>
      </c>
      <c r="CF53" s="1" t="s">
        <v>4712</v>
      </c>
      <c r="CY53" s="1" t="s">
        <v>4682</v>
      </c>
      <c r="DB53" s="1" t="s">
        <v>481</v>
      </c>
      <c r="DD53" s="1" t="s">
        <v>481</v>
      </c>
      <c r="DF53" s="1" t="s">
        <v>481</v>
      </c>
      <c r="DG53" s="1" t="s">
        <v>481</v>
      </c>
      <c r="DH53" s="1" t="s">
        <v>481</v>
      </c>
      <c r="DI53" s="1" t="s">
        <v>481</v>
      </c>
      <c r="DJ53" s="1" t="s">
        <v>481</v>
      </c>
      <c r="DL53" s="1" t="s">
        <v>481</v>
      </c>
      <c r="DO53" s="1" t="s">
        <v>481</v>
      </c>
      <c r="DV53" s="1">
        <f t="shared" si="6"/>
        <v>10</v>
      </c>
      <c r="DW53" s="1" t="s">
        <v>481</v>
      </c>
      <c r="DY53" s="1" t="s">
        <v>481</v>
      </c>
      <c r="DZ53" s="1" t="s">
        <v>481</v>
      </c>
      <c r="EA53" s="1" t="s">
        <v>481</v>
      </c>
      <c r="EV53" s="1">
        <f t="shared" si="8"/>
        <v>0</v>
      </c>
    </row>
    <row r="54" spans="1:152" s="1" customFormat="1" x14ac:dyDescent="0.25">
      <c r="A54" s="8"/>
      <c r="B54" s="2">
        <v>45246</v>
      </c>
      <c r="C54" s="2">
        <v>44903</v>
      </c>
      <c r="D54" s="2"/>
      <c r="G54" s="1" t="s">
        <v>3158</v>
      </c>
      <c r="H54" s="1" t="s">
        <v>5326</v>
      </c>
      <c r="I54" s="1" t="s">
        <v>3876</v>
      </c>
      <c r="J54" s="1" t="s">
        <v>5713</v>
      </c>
      <c r="K54" s="18"/>
      <c r="Y54" s="2"/>
      <c r="Z54" s="3"/>
      <c r="AA54" s="1" t="s">
        <v>669</v>
      </c>
      <c r="BA54" s="1">
        <f t="shared" si="7"/>
        <v>0</v>
      </c>
      <c r="DD54" s="1" t="s">
        <v>481</v>
      </c>
      <c r="DE54" s="1" t="s">
        <v>481</v>
      </c>
      <c r="DF54" s="1" t="s">
        <v>481</v>
      </c>
      <c r="DG54" s="1" t="s">
        <v>481</v>
      </c>
      <c r="DH54" s="1" t="s">
        <v>481</v>
      </c>
      <c r="DI54" s="1" t="s">
        <v>481</v>
      </c>
      <c r="DJ54" s="1" t="s">
        <v>481</v>
      </c>
      <c r="DL54" s="1" t="s">
        <v>481</v>
      </c>
      <c r="DN54" s="1" t="s">
        <v>481</v>
      </c>
      <c r="DV54" s="1">
        <f t="shared" si="6"/>
        <v>9</v>
      </c>
      <c r="DY54" s="1" t="s">
        <v>481</v>
      </c>
      <c r="EB54" s="1" t="s">
        <v>481</v>
      </c>
      <c r="EV54" s="1">
        <f t="shared" si="8"/>
        <v>0</v>
      </c>
    </row>
    <row r="55" spans="1:152" s="1" customFormat="1" x14ac:dyDescent="0.25">
      <c r="B55" s="2">
        <v>45246</v>
      </c>
      <c r="C55" s="2">
        <v>44903</v>
      </c>
      <c r="D55" s="2"/>
      <c r="G55" s="1" t="s">
        <v>481</v>
      </c>
      <c r="H55" s="1" t="s">
        <v>5326</v>
      </c>
      <c r="I55" s="1" t="s">
        <v>669</v>
      </c>
      <c r="K55" s="18"/>
      <c r="Y55" s="2"/>
      <c r="Z55" s="3"/>
      <c r="AA55" s="1" t="s">
        <v>3876</v>
      </c>
      <c r="BA55" s="1">
        <f t="shared" si="7"/>
        <v>0</v>
      </c>
      <c r="DD55" s="1" t="s">
        <v>481</v>
      </c>
      <c r="DE55" s="1" t="s">
        <v>481</v>
      </c>
      <c r="DF55" s="1" t="s">
        <v>481</v>
      </c>
      <c r="DG55" s="1" t="s">
        <v>3158</v>
      </c>
      <c r="DH55" s="1" t="s">
        <v>481</v>
      </c>
      <c r="DI55" s="1" t="s">
        <v>481</v>
      </c>
      <c r="DJ55" s="1" t="s">
        <v>481</v>
      </c>
      <c r="DL55" s="1" t="s">
        <v>481</v>
      </c>
      <c r="DN55" s="1" t="s">
        <v>481</v>
      </c>
      <c r="DV55" s="1">
        <f t="shared" si="6"/>
        <v>9</v>
      </c>
      <c r="DY55" s="1" t="s">
        <v>481</v>
      </c>
      <c r="EB55" s="1" t="s">
        <v>3158</v>
      </c>
      <c r="EV55" s="1">
        <f t="shared" si="8"/>
        <v>0</v>
      </c>
    </row>
    <row r="56" spans="1:152" s="1" customFormat="1" x14ac:dyDescent="0.25">
      <c r="A56" s="8"/>
      <c r="B56" s="2">
        <v>45295</v>
      </c>
      <c r="C56" s="2">
        <v>44938</v>
      </c>
      <c r="D56" s="2"/>
      <c r="F56" s="1" t="s">
        <v>3161</v>
      </c>
      <c r="G56" s="1" t="s">
        <v>481</v>
      </c>
      <c r="H56" s="1" t="s">
        <v>641</v>
      </c>
      <c r="I56" s="1" t="s">
        <v>299</v>
      </c>
      <c r="J56" s="1" t="s">
        <v>642</v>
      </c>
      <c r="K56" s="18" t="s">
        <v>643</v>
      </c>
      <c r="L56" s="1" t="s">
        <v>5659</v>
      </c>
      <c r="M56" s="1" t="s">
        <v>4966</v>
      </c>
      <c r="N56" s="1" t="s">
        <v>615</v>
      </c>
      <c r="O56" s="1">
        <v>49423</v>
      </c>
      <c r="P56" s="1" t="s">
        <v>4213</v>
      </c>
      <c r="AA56" s="1" t="s">
        <v>4578</v>
      </c>
      <c r="AB56" s="3"/>
      <c r="AC56" s="3"/>
      <c r="AM56" s="1" t="s">
        <v>481</v>
      </c>
      <c r="AN56" s="1" t="s">
        <v>481</v>
      </c>
      <c r="AO56" s="1" t="s">
        <v>481</v>
      </c>
      <c r="AP56" s="1" t="s">
        <v>481</v>
      </c>
      <c r="AR56" s="1" t="s">
        <v>481</v>
      </c>
      <c r="AS56" s="1" t="s">
        <v>481</v>
      </c>
      <c r="AT56" s="1" t="s">
        <v>481</v>
      </c>
      <c r="AU56" s="1" t="s">
        <v>481</v>
      </c>
      <c r="AX56" s="1" t="s">
        <v>481</v>
      </c>
      <c r="AY56" s="1" t="s">
        <v>481</v>
      </c>
      <c r="BA56" s="1">
        <f>COUNTA(AE56:AZ56)</f>
        <v>10</v>
      </c>
      <c r="DH56" s="1" t="s">
        <v>3162</v>
      </c>
      <c r="DI56" s="1" t="s">
        <v>481</v>
      </c>
      <c r="DK56" s="1" t="s">
        <v>481</v>
      </c>
      <c r="DL56" s="1" t="s">
        <v>481</v>
      </c>
      <c r="DN56" s="1" t="s">
        <v>3158</v>
      </c>
      <c r="DO56" s="1" t="s">
        <v>481</v>
      </c>
      <c r="DV56" s="1">
        <f>COUNTA(CY56:DU56)</f>
        <v>6</v>
      </c>
      <c r="EV56" s="1">
        <f>SUM(DW56:EU56)</f>
        <v>0</v>
      </c>
    </row>
    <row r="57" spans="1:152" s="1" customFormat="1" x14ac:dyDescent="0.25">
      <c r="A57" s="8"/>
      <c r="B57" s="2">
        <v>45295</v>
      </c>
      <c r="C57" s="2">
        <v>44938</v>
      </c>
      <c r="D57" s="2"/>
      <c r="F57" s="1" t="s">
        <v>3161</v>
      </c>
      <c r="G57" s="1" t="s">
        <v>3158</v>
      </c>
      <c r="H57" s="1" t="s">
        <v>641</v>
      </c>
      <c r="I57" s="1" t="s">
        <v>4578</v>
      </c>
      <c r="J57" s="1" t="s">
        <v>642</v>
      </c>
      <c r="K57" s="18" t="s">
        <v>643</v>
      </c>
      <c r="L57" s="1" t="s">
        <v>5659</v>
      </c>
      <c r="M57" s="1" t="s">
        <v>4966</v>
      </c>
      <c r="N57" s="1" t="s">
        <v>615</v>
      </c>
      <c r="O57" s="1">
        <v>49423</v>
      </c>
      <c r="P57" s="1" t="s">
        <v>4712</v>
      </c>
      <c r="AA57" s="1" t="s">
        <v>299</v>
      </c>
      <c r="AB57" s="3"/>
      <c r="AC57" s="3"/>
      <c r="AM57" s="1" t="s">
        <v>481</v>
      </c>
      <c r="AN57" s="1" t="s">
        <v>481</v>
      </c>
      <c r="AO57" s="1" t="s">
        <v>481</v>
      </c>
      <c r="AP57" s="1" t="s">
        <v>481</v>
      </c>
      <c r="AR57" s="1" t="s">
        <v>481</v>
      </c>
      <c r="AS57" s="1" t="s">
        <v>481</v>
      </c>
      <c r="AT57" s="1" t="s">
        <v>3158</v>
      </c>
      <c r="AU57" s="1" t="s">
        <v>481</v>
      </c>
      <c r="AX57" s="1" t="s">
        <v>481</v>
      </c>
      <c r="AY57" s="1" t="s">
        <v>481</v>
      </c>
      <c r="BA57" s="1">
        <f>COUNTA(AE57:AZ57)</f>
        <v>10</v>
      </c>
      <c r="DH57" s="1" t="s">
        <v>3162</v>
      </c>
      <c r="DI57" s="1" t="s">
        <v>481</v>
      </c>
      <c r="DK57" s="1" t="s">
        <v>481</v>
      </c>
      <c r="DL57" s="1" t="s">
        <v>481</v>
      </c>
      <c r="DN57" s="1" t="s">
        <v>3158</v>
      </c>
      <c r="DO57" s="1" t="s">
        <v>481</v>
      </c>
      <c r="DV57" s="1">
        <f>COUNTA(CY57:DU57)</f>
        <v>6</v>
      </c>
      <c r="EV57" s="1">
        <f>SUM(DW57:EU57)</f>
        <v>0</v>
      </c>
    </row>
    <row r="58" spans="1:152" s="1" customFormat="1" x14ac:dyDescent="0.25">
      <c r="A58" s="8"/>
      <c r="B58" s="2">
        <v>45302</v>
      </c>
      <c r="C58" s="2">
        <v>44917</v>
      </c>
      <c r="D58" s="2"/>
      <c r="E58" s="1" t="s">
        <v>4712</v>
      </c>
      <c r="G58" s="1" t="s">
        <v>3158</v>
      </c>
      <c r="H58" s="1" t="s">
        <v>3323</v>
      </c>
      <c r="I58" s="1" t="s">
        <v>3326</v>
      </c>
      <c r="J58" s="1" t="s">
        <v>2134</v>
      </c>
      <c r="K58" s="18" t="s">
        <v>4014</v>
      </c>
      <c r="L58" s="1" t="s">
        <v>3325</v>
      </c>
      <c r="M58" s="1" t="s">
        <v>488</v>
      </c>
      <c r="N58" s="1" t="s">
        <v>296</v>
      </c>
      <c r="O58" s="1">
        <v>85209</v>
      </c>
      <c r="P58" s="1" t="s">
        <v>4213</v>
      </c>
      <c r="Y58" s="1" t="s">
        <v>3196</v>
      </c>
      <c r="Z58" s="1" t="s">
        <v>3189</v>
      </c>
      <c r="AA58" s="1" t="s">
        <v>1145</v>
      </c>
      <c r="AB58" s="3"/>
      <c r="AC58" s="3" t="s">
        <v>4712</v>
      </c>
      <c r="AE58" s="1" t="s">
        <v>481</v>
      </c>
      <c r="AF58" s="1" t="s">
        <v>481</v>
      </c>
      <c r="AG58" s="1" t="s">
        <v>3158</v>
      </c>
      <c r="AH58" s="1" t="s">
        <v>481</v>
      </c>
      <c r="AI58" s="1" t="s">
        <v>481</v>
      </c>
      <c r="AK58" s="1" t="s">
        <v>481</v>
      </c>
      <c r="AL58" s="1" t="s">
        <v>481</v>
      </c>
      <c r="AM58" s="1" t="s">
        <v>481</v>
      </c>
      <c r="AN58" s="1" t="s">
        <v>481</v>
      </c>
      <c r="AO58" s="1" t="s">
        <v>481</v>
      </c>
      <c r="AP58" s="1" t="s">
        <v>481</v>
      </c>
      <c r="AQ58" s="1" t="s">
        <v>481</v>
      </c>
      <c r="AR58" s="1" t="s">
        <v>481</v>
      </c>
      <c r="AS58" s="1" t="s">
        <v>481</v>
      </c>
      <c r="AT58" s="1" t="s">
        <v>481</v>
      </c>
      <c r="AU58" s="1" t="s">
        <v>481</v>
      </c>
      <c r="AV58" s="1" t="s">
        <v>481</v>
      </c>
      <c r="AW58" s="1" t="s">
        <v>3158</v>
      </c>
      <c r="AX58" s="1" t="s">
        <v>481</v>
      </c>
      <c r="AY58" s="1" t="s">
        <v>481</v>
      </c>
      <c r="AZ58" s="1" t="s">
        <v>3158</v>
      </c>
      <c r="BA58" s="1">
        <f>COUNTA(AE58:AZ58)</f>
        <v>21</v>
      </c>
      <c r="DF58" s="1" t="s">
        <v>3158</v>
      </c>
      <c r="DV58" s="1">
        <f>COUNTA(CY58:DU58)</f>
        <v>1</v>
      </c>
      <c r="EV58" s="1">
        <f>SUM(DW58:EU58)</f>
        <v>0</v>
      </c>
    </row>
    <row r="59" spans="1:152" s="1" customFormat="1" x14ac:dyDescent="0.25">
      <c r="A59" s="8"/>
      <c r="B59" s="2">
        <v>45239</v>
      </c>
      <c r="C59" s="2">
        <v>44861</v>
      </c>
      <c r="D59" s="2"/>
      <c r="G59" s="1" t="s">
        <v>481</v>
      </c>
      <c r="H59" s="1" t="s">
        <v>2771</v>
      </c>
      <c r="I59" s="1" t="s">
        <v>3313</v>
      </c>
      <c r="J59" s="1" t="s">
        <v>4502</v>
      </c>
      <c r="K59" s="18" t="s">
        <v>190</v>
      </c>
      <c r="L59" s="1" t="s">
        <v>4498</v>
      </c>
      <c r="M59" s="1" t="s">
        <v>488</v>
      </c>
      <c r="N59" s="1" t="s">
        <v>296</v>
      </c>
      <c r="O59" s="1">
        <v>85208</v>
      </c>
      <c r="Y59" s="1" t="s">
        <v>297</v>
      </c>
      <c r="Z59" s="1" t="s">
        <v>2770</v>
      </c>
      <c r="AA59" s="2" t="s">
        <v>188</v>
      </c>
      <c r="AB59" s="3" t="s">
        <v>3161</v>
      </c>
      <c r="AC59" s="3"/>
      <c r="AH59" s="1" t="s">
        <v>481</v>
      </c>
      <c r="AI59" s="1" t="s">
        <v>481</v>
      </c>
      <c r="BA59" s="1">
        <f t="shared" si="7"/>
        <v>2</v>
      </c>
      <c r="CY59" s="1" t="s">
        <v>4682</v>
      </c>
      <c r="CZ59" s="1" t="s">
        <v>481</v>
      </c>
      <c r="DA59" s="1" t="s">
        <v>4682</v>
      </c>
      <c r="DC59" s="1" t="s">
        <v>481</v>
      </c>
      <c r="DD59" s="1" t="s">
        <v>481</v>
      </c>
      <c r="DF59" s="1" t="s">
        <v>481</v>
      </c>
      <c r="DI59" s="1" t="s">
        <v>481</v>
      </c>
      <c r="DJ59" s="1" t="s">
        <v>481</v>
      </c>
      <c r="DK59" s="1" t="s">
        <v>3158</v>
      </c>
      <c r="DV59" s="1">
        <f t="shared" si="6"/>
        <v>9</v>
      </c>
      <c r="DX59" s="1" t="s">
        <v>481</v>
      </c>
      <c r="EV59" s="1">
        <f t="shared" si="8"/>
        <v>0</v>
      </c>
    </row>
    <row r="60" spans="1:152" s="1" customFormat="1" x14ac:dyDescent="0.25">
      <c r="A60" s="6"/>
      <c r="B60" s="2">
        <v>45232</v>
      </c>
      <c r="C60" s="2">
        <v>44861</v>
      </c>
      <c r="D60" s="2"/>
      <c r="E60" s="2"/>
      <c r="F60" s="1" t="s">
        <v>3161</v>
      </c>
      <c r="G60" s="1" t="s">
        <v>481</v>
      </c>
      <c r="H60" s="1" t="s">
        <v>1521</v>
      </c>
      <c r="I60" s="1" t="s">
        <v>1522</v>
      </c>
      <c r="J60" s="1" t="s">
        <v>3602</v>
      </c>
      <c r="K60" s="18" t="s">
        <v>1523</v>
      </c>
      <c r="L60" s="1" t="s">
        <v>5427</v>
      </c>
      <c r="M60" s="1" t="s">
        <v>5426</v>
      </c>
      <c r="N60" s="1" t="s">
        <v>1525</v>
      </c>
      <c r="O60" s="1">
        <v>14001</v>
      </c>
      <c r="Y60" s="1" t="s">
        <v>3196</v>
      </c>
      <c r="Z60" s="1" t="s">
        <v>3161</v>
      </c>
      <c r="AA60" s="2" t="s">
        <v>3099</v>
      </c>
      <c r="AB60" s="3" t="s">
        <v>3161</v>
      </c>
      <c r="AC60" s="3" t="s">
        <v>4712</v>
      </c>
      <c r="AD60" s="1" t="s">
        <v>2564</v>
      </c>
      <c r="AI60" s="1" t="s">
        <v>3162</v>
      </c>
      <c r="AL60" s="1" t="s">
        <v>3162</v>
      </c>
      <c r="AM60" s="1" t="s">
        <v>3162</v>
      </c>
      <c r="AN60" s="1" t="s">
        <v>3162</v>
      </c>
      <c r="AO60" s="1" t="s">
        <v>3162</v>
      </c>
      <c r="AS60" s="1" t="s">
        <v>3162</v>
      </c>
      <c r="AW60" s="1" t="s">
        <v>3162</v>
      </c>
      <c r="AY60" s="1" t="s">
        <v>3162</v>
      </c>
      <c r="AZ60" s="1" t="s">
        <v>3162</v>
      </c>
      <c r="BA60" s="1">
        <f t="shared" si="7"/>
        <v>9</v>
      </c>
      <c r="CY60" s="1" t="s">
        <v>4682</v>
      </c>
      <c r="DA60" s="1" t="s">
        <v>4682</v>
      </c>
      <c r="DB60" s="1" t="s">
        <v>481</v>
      </c>
      <c r="DC60" s="1" t="s">
        <v>481</v>
      </c>
      <c r="DD60" s="1" t="s">
        <v>481</v>
      </c>
      <c r="DE60" s="1" t="s">
        <v>481</v>
      </c>
      <c r="DG60" s="1" t="s">
        <v>481</v>
      </c>
      <c r="DH60" s="1" t="s">
        <v>481</v>
      </c>
      <c r="DI60" s="1" t="s">
        <v>481</v>
      </c>
      <c r="DJ60" s="1" t="s">
        <v>481</v>
      </c>
      <c r="DK60" s="1" t="s">
        <v>481</v>
      </c>
      <c r="DL60" s="1" t="s">
        <v>481</v>
      </c>
      <c r="DN60" s="1" t="s">
        <v>481</v>
      </c>
      <c r="DV60" s="1">
        <f t="shared" si="6"/>
        <v>13</v>
      </c>
      <c r="DW60" s="1" t="s">
        <v>481</v>
      </c>
      <c r="DX60" s="1" t="s">
        <v>3158</v>
      </c>
      <c r="DY60" s="1" t="s">
        <v>3158</v>
      </c>
      <c r="DZ60" s="1" t="s">
        <v>3158</v>
      </c>
      <c r="EA60" s="1" t="s">
        <v>3158</v>
      </c>
      <c r="EB60" s="1" t="s">
        <v>3158</v>
      </c>
      <c r="EV60" s="1">
        <f t="shared" si="8"/>
        <v>0</v>
      </c>
    </row>
    <row r="61" spans="1:152" s="1" customFormat="1" x14ac:dyDescent="0.25">
      <c r="B61" s="2">
        <v>45239</v>
      </c>
      <c r="C61" s="6">
        <v>44910</v>
      </c>
      <c r="D61" s="6"/>
      <c r="E61" s="2"/>
      <c r="G61" s="1" t="s">
        <v>481</v>
      </c>
      <c r="H61" s="1" t="s">
        <v>5600</v>
      </c>
      <c r="I61" s="1" t="s">
        <v>5598</v>
      </c>
      <c r="J61" s="1" t="s">
        <v>5601</v>
      </c>
      <c r="K61" s="4" t="s">
        <v>5602</v>
      </c>
      <c r="AA61" s="2"/>
      <c r="AB61" s="3"/>
      <c r="AC61" s="3"/>
      <c r="DE61" s="1" t="s">
        <v>481</v>
      </c>
      <c r="DF61" s="1" t="s">
        <v>481</v>
      </c>
      <c r="DG61" s="1" t="s">
        <v>481</v>
      </c>
      <c r="DH61" s="1" t="s">
        <v>481</v>
      </c>
      <c r="DI61" s="1" t="s">
        <v>481</v>
      </c>
      <c r="DJ61" s="1" t="s">
        <v>481</v>
      </c>
      <c r="DV61" s="1">
        <f t="shared" si="6"/>
        <v>6</v>
      </c>
      <c r="DX61" s="1" t="s">
        <v>481</v>
      </c>
      <c r="DY61" s="1" t="s">
        <v>481</v>
      </c>
      <c r="DZ61" s="1" t="s">
        <v>481</v>
      </c>
      <c r="EV61" s="1">
        <f t="shared" si="8"/>
        <v>0</v>
      </c>
    </row>
    <row r="62" spans="1:152" s="1" customFormat="1" x14ac:dyDescent="0.25">
      <c r="B62" s="2">
        <v>45239</v>
      </c>
      <c r="C62" s="6">
        <v>44910</v>
      </c>
      <c r="D62" s="6"/>
      <c r="E62" s="2"/>
      <c r="G62" s="1" t="s">
        <v>3158</v>
      </c>
      <c r="H62" s="1" t="s">
        <v>5600</v>
      </c>
      <c r="I62" s="1" t="s">
        <v>436</v>
      </c>
      <c r="J62" s="1" t="s">
        <v>5601</v>
      </c>
      <c r="K62" s="4" t="s">
        <v>5602</v>
      </c>
      <c r="AA62" s="2"/>
      <c r="AB62" s="3"/>
      <c r="AC62" s="3"/>
      <c r="DE62" s="1" t="s">
        <v>481</v>
      </c>
      <c r="DF62" s="1" t="s">
        <v>481</v>
      </c>
      <c r="DG62" s="1" t="s">
        <v>481</v>
      </c>
      <c r="DH62" s="1" t="s">
        <v>481</v>
      </c>
      <c r="DI62" s="1" t="s">
        <v>481</v>
      </c>
      <c r="DJ62" s="1" t="s">
        <v>481</v>
      </c>
      <c r="DV62" s="1">
        <f t="shared" si="6"/>
        <v>6</v>
      </c>
      <c r="DX62" s="1" t="s">
        <v>481</v>
      </c>
      <c r="DY62" s="1" t="s">
        <v>3158</v>
      </c>
      <c r="DZ62" s="1" t="s">
        <v>481</v>
      </c>
      <c r="EV62" s="1">
        <f t="shared" si="8"/>
        <v>0</v>
      </c>
    </row>
    <row r="63" spans="1:152" s="1" customFormat="1" x14ac:dyDescent="0.25">
      <c r="B63" s="2">
        <v>45232</v>
      </c>
      <c r="C63" s="2"/>
      <c r="D63" s="2" t="s">
        <v>4712</v>
      </c>
      <c r="G63" s="1" t="s">
        <v>3158</v>
      </c>
      <c r="H63" s="1" t="s">
        <v>2438</v>
      </c>
      <c r="I63" s="1" t="s">
        <v>2161</v>
      </c>
      <c r="J63" s="1" t="s">
        <v>5720</v>
      </c>
      <c r="K63" s="4" t="s">
        <v>5721</v>
      </c>
      <c r="L63" s="1" t="s">
        <v>5719</v>
      </c>
      <c r="M63" s="1" t="s">
        <v>3182</v>
      </c>
      <c r="N63" s="1" t="s">
        <v>296</v>
      </c>
      <c r="O63" s="1">
        <v>85298</v>
      </c>
      <c r="AA63" s="1" t="s">
        <v>382</v>
      </c>
      <c r="AB63" s="3"/>
      <c r="AC63" s="3"/>
      <c r="BA63" s="1">
        <f t="shared" ref="BA63:BA68" si="9">COUNTA(AE63:AZ63)</f>
        <v>0</v>
      </c>
      <c r="DA63" s="1" t="s">
        <v>3162</v>
      </c>
      <c r="DC63" s="1" t="s">
        <v>3162</v>
      </c>
      <c r="DN63" s="1" t="s">
        <v>3162</v>
      </c>
      <c r="DV63" s="1">
        <f t="shared" si="6"/>
        <v>3</v>
      </c>
      <c r="DW63" s="1" t="s">
        <v>481</v>
      </c>
      <c r="DY63" s="1" t="s">
        <v>481</v>
      </c>
      <c r="DZ63" s="1" t="s">
        <v>3158</v>
      </c>
      <c r="EV63" s="1">
        <f t="shared" si="8"/>
        <v>0</v>
      </c>
    </row>
    <row r="64" spans="1:152" s="1" customFormat="1" x14ac:dyDescent="0.25">
      <c r="B64" s="2">
        <v>45274</v>
      </c>
      <c r="C64" s="2"/>
      <c r="D64" s="2" t="s">
        <v>4712</v>
      </c>
      <c r="G64" s="1" t="s">
        <v>481</v>
      </c>
      <c r="H64" s="1" t="s">
        <v>5787</v>
      </c>
      <c r="I64" s="1" t="s">
        <v>2091</v>
      </c>
      <c r="J64" s="1" t="s">
        <v>5794</v>
      </c>
      <c r="K64" s="4" t="s">
        <v>5795</v>
      </c>
      <c r="L64" s="1" t="s">
        <v>5796</v>
      </c>
      <c r="M64" s="1" t="s">
        <v>488</v>
      </c>
      <c r="N64" s="1" t="s">
        <v>296</v>
      </c>
      <c r="O64" s="1">
        <v>85205</v>
      </c>
      <c r="AA64" s="2" t="s">
        <v>5779</v>
      </c>
      <c r="AB64" s="3"/>
      <c r="AC64" s="3"/>
      <c r="BA64" s="1">
        <f t="shared" si="9"/>
        <v>0</v>
      </c>
      <c r="DV64" s="1">
        <f t="shared" si="6"/>
        <v>0</v>
      </c>
      <c r="DY64" s="1" t="s">
        <v>3162</v>
      </c>
      <c r="EB64" s="1" t="s">
        <v>481</v>
      </c>
    </row>
    <row r="65" spans="1:152" s="1" customFormat="1" x14ac:dyDescent="0.25">
      <c r="B65" s="2">
        <v>45274</v>
      </c>
      <c r="C65" s="2"/>
      <c r="D65" s="2" t="s">
        <v>4712</v>
      </c>
      <c r="G65" s="1" t="s">
        <v>3158</v>
      </c>
      <c r="H65" s="1" t="s">
        <v>5787</v>
      </c>
      <c r="I65" s="1" t="s">
        <v>5779</v>
      </c>
      <c r="J65" s="1" t="s">
        <v>5794</v>
      </c>
      <c r="K65" s="4" t="s">
        <v>5795</v>
      </c>
      <c r="L65" s="1" t="s">
        <v>5796</v>
      </c>
      <c r="M65" s="1" t="s">
        <v>488</v>
      </c>
      <c r="N65" s="1" t="s">
        <v>296</v>
      </c>
      <c r="O65" s="1">
        <v>85205</v>
      </c>
      <c r="AA65" s="1" t="s">
        <v>2091</v>
      </c>
      <c r="AB65" s="3"/>
      <c r="AC65" s="3"/>
      <c r="BA65" s="1">
        <f t="shared" si="9"/>
        <v>0</v>
      </c>
      <c r="DV65" s="1">
        <f t="shared" si="6"/>
        <v>0</v>
      </c>
      <c r="DY65" s="1" t="s">
        <v>3162</v>
      </c>
      <c r="EB65" s="1" t="s">
        <v>481</v>
      </c>
    </row>
    <row r="66" spans="1:152" s="1" customFormat="1" x14ac:dyDescent="0.25">
      <c r="B66" s="2">
        <v>45246</v>
      </c>
      <c r="C66" s="2">
        <v>44861</v>
      </c>
      <c r="D66" s="2"/>
      <c r="F66" s="1" t="s">
        <v>3161</v>
      </c>
      <c r="G66" s="1" t="s">
        <v>481</v>
      </c>
      <c r="H66" s="1" t="s">
        <v>832</v>
      </c>
      <c r="I66" s="1" t="s">
        <v>3082</v>
      </c>
      <c r="J66" s="1" t="s">
        <v>2816</v>
      </c>
      <c r="K66" s="4" t="s">
        <v>3242</v>
      </c>
      <c r="L66" s="1" t="s">
        <v>836</v>
      </c>
      <c r="M66" s="1" t="s">
        <v>924</v>
      </c>
      <c r="N66" s="1" t="s">
        <v>4426</v>
      </c>
      <c r="O66" s="1">
        <v>85257</v>
      </c>
      <c r="P66" s="1" t="s">
        <v>4213</v>
      </c>
      <c r="Q66" s="14">
        <v>13954</v>
      </c>
      <c r="T66" s="1">
        <v>1</v>
      </c>
      <c r="W66" s="1" t="s">
        <v>297</v>
      </c>
      <c r="Y66" s="1" t="s">
        <v>3160</v>
      </c>
      <c r="Z66" s="1" t="s">
        <v>3161</v>
      </c>
      <c r="AA66" s="2" t="s">
        <v>1433</v>
      </c>
      <c r="AB66" s="3" t="s">
        <v>3161</v>
      </c>
      <c r="AC66" s="3" t="s">
        <v>4712</v>
      </c>
      <c r="AD66" s="1" t="s">
        <v>2388</v>
      </c>
      <c r="AF66" s="1" t="s">
        <v>481</v>
      </c>
      <c r="AG66" s="1" t="s">
        <v>481</v>
      </c>
      <c r="AJ66" s="1" t="s">
        <v>481</v>
      </c>
      <c r="AO66" s="1" t="s">
        <v>481</v>
      </c>
      <c r="AP66" s="1" t="s">
        <v>481</v>
      </c>
      <c r="AR66" s="1" t="s">
        <v>481</v>
      </c>
      <c r="AS66" s="1" t="s">
        <v>481</v>
      </c>
      <c r="AT66" s="1" t="s">
        <v>481</v>
      </c>
      <c r="AU66" s="1" t="s">
        <v>481</v>
      </c>
      <c r="AW66" s="1" t="s">
        <v>481</v>
      </c>
      <c r="AX66" s="1" t="s">
        <v>481</v>
      </c>
      <c r="AY66" s="1" t="s">
        <v>481</v>
      </c>
      <c r="AZ66" s="1" t="s">
        <v>481</v>
      </c>
      <c r="BA66" s="1">
        <f t="shared" si="9"/>
        <v>13</v>
      </c>
      <c r="BD66" s="1" t="s">
        <v>4712</v>
      </c>
      <c r="BE66" s="1" t="s">
        <v>4712</v>
      </c>
      <c r="BF66" s="1" t="s">
        <v>4712</v>
      </c>
      <c r="BG66" s="1" t="s">
        <v>4712</v>
      </c>
      <c r="BH66" s="1" t="s">
        <v>4712</v>
      </c>
      <c r="BI66" s="1" t="s">
        <v>4712</v>
      </c>
      <c r="BJ66" s="1" t="s">
        <v>4712</v>
      </c>
      <c r="BK66" s="1" t="s">
        <v>4712</v>
      </c>
      <c r="BL66" s="1" t="s">
        <v>4712</v>
      </c>
      <c r="BM66" s="1" t="s">
        <v>4712</v>
      </c>
      <c r="BP66" s="1" t="s">
        <v>4712</v>
      </c>
      <c r="BQ66" s="1" t="s">
        <v>4712</v>
      </c>
      <c r="CD66" s="1" t="s">
        <v>4712</v>
      </c>
      <c r="CF66" s="1" t="s">
        <v>4712</v>
      </c>
      <c r="CY66" s="1" t="s">
        <v>4682</v>
      </c>
      <c r="DA66" s="1" t="s">
        <v>4682</v>
      </c>
      <c r="DB66" s="1" t="s">
        <v>481</v>
      </c>
      <c r="DF66" s="1" t="s">
        <v>481</v>
      </c>
      <c r="DG66" s="1" t="s">
        <v>481</v>
      </c>
      <c r="DH66" s="1" t="s">
        <v>481</v>
      </c>
      <c r="DI66" s="1" t="s">
        <v>481</v>
      </c>
      <c r="DJ66" s="1" t="s">
        <v>481</v>
      </c>
      <c r="DO66" s="1" t="s">
        <v>481</v>
      </c>
      <c r="DV66" s="1">
        <f t="shared" si="6"/>
        <v>9</v>
      </c>
      <c r="DY66" s="1" t="s">
        <v>481</v>
      </c>
      <c r="EB66" s="1" t="s">
        <v>481</v>
      </c>
      <c r="EV66" s="1">
        <f>SUM(DW66:EU66)</f>
        <v>0</v>
      </c>
    </row>
    <row r="67" spans="1:152" s="1" customFormat="1" x14ac:dyDescent="0.25">
      <c r="A67" s="8"/>
      <c r="B67" s="2">
        <v>45232</v>
      </c>
      <c r="C67" s="2"/>
      <c r="D67" s="2" t="s">
        <v>4712</v>
      </c>
      <c r="E67" s="2"/>
      <c r="G67" s="1" t="s">
        <v>481</v>
      </c>
      <c r="H67" s="1" t="s">
        <v>3296</v>
      </c>
      <c r="I67" s="1" t="s">
        <v>116</v>
      </c>
      <c r="J67" s="1" t="s">
        <v>5744</v>
      </c>
      <c r="K67" s="18"/>
      <c r="L67" s="1" t="s">
        <v>2791</v>
      </c>
      <c r="M67" s="1" t="s">
        <v>488</v>
      </c>
      <c r="N67" s="1" t="s">
        <v>296</v>
      </c>
      <c r="O67" s="1">
        <v>85209</v>
      </c>
      <c r="AA67" s="2" t="s">
        <v>4412</v>
      </c>
      <c r="AB67" s="3"/>
      <c r="AC67" s="1" t="s">
        <v>3162</v>
      </c>
      <c r="AH67" s="1" t="s">
        <v>3162</v>
      </c>
      <c r="AK67" s="1" t="s">
        <v>3162</v>
      </c>
      <c r="AU67" s="1" t="s">
        <v>3162</v>
      </c>
      <c r="AW67" s="1" t="s">
        <v>3162</v>
      </c>
      <c r="BA67" s="1">
        <f t="shared" si="9"/>
        <v>4</v>
      </c>
      <c r="CY67" s="1" t="s">
        <v>3162</v>
      </c>
      <c r="DB67" s="1" t="s">
        <v>3162</v>
      </c>
      <c r="DF67" s="1" t="s">
        <v>3162</v>
      </c>
      <c r="DG67" s="1" t="s">
        <v>3162</v>
      </c>
      <c r="DV67" s="1">
        <f t="shared" si="6"/>
        <v>4</v>
      </c>
      <c r="DW67" s="1" t="s">
        <v>481</v>
      </c>
      <c r="EV67" s="1">
        <f>SUM(DW67:EU67)</f>
        <v>0</v>
      </c>
    </row>
    <row r="68" spans="1:152" s="1" customFormat="1" x14ac:dyDescent="0.25">
      <c r="B68" s="2">
        <v>45274</v>
      </c>
      <c r="C68" s="2">
        <v>44868</v>
      </c>
      <c r="D68" s="2"/>
      <c r="F68" s="1" t="s">
        <v>3162</v>
      </c>
      <c r="G68" s="1" t="s">
        <v>3158</v>
      </c>
      <c r="H68" s="1" t="s">
        <v>1937</v>
      </c>
      <c r="I68" s="1" t="s">
        <v>1938</v>
      </c>
      <c r="J68" s="1" t="s">
        <v>1940</v>
      </c>
      <c r="K68" s="18" t="s">
        <v>1939</v>
      </c>
      <c r="L68" s="1" t="s">
        <v>2135</v>
      </c>
      <c r="M68" s="1" t="s">
        <v>488</v>
      </c>
      <c r="N68" s="1" t="s">
        <v>296</v>
      </c>
      <c r="O68" s="1">
        <v>85206</v>
      </c>
      <c r="P68" s="1" t="s">
        <v>4213</v>
      </c>
      <c r="R68" s="1">
        <v>1</v>
      </c>
      <c r="S68" s="1" t="s">
        <v>3357</v>
      </c>
      <c r="T68" s="1">
        <v>1</v>
      </c>
      <c r="U68" s="1">
        <v>1</v>
      </c>
      <c r="Y68" s="1" t="s">
        <v>3160</v>
      </c>
      <c r="Z68" s="1" t="s">
        <v>3161</v>
      </c>
      <c r="AA68" s="2" t="s">
        <v>2452</v>
      </c>
      <c r="AB68" s="3" t="s">
        <v>3161</v>
      </c>
      <c r="AC68" s="3"/>
      <c r="AD68" s="1" t="s">
        <v>2564</v>
      </c>
      <c r="AF68" s="1" t="s">
        <v>481</v>
      </c>
      <c r="AK68" s="1" t="s">
        <v>481</v>
      </c>
      <c r="AL68" s="1" t="s">
        <v>481</v>
      </c>
      <c r="AN68" s="1" t="s">
        <v>481</v>
      </c>
      <c r="AO68" s="1" t="s">
        <v>481</v>
      </c>
      <c r="AQ68" s="1" t="s">
        <v>481</v>
      </c>
      <c r="AR68" s="1" t="s">
        <v>481</v>
      </c>
      <c r="AW68" s="1" t="s">
        <v>481</v>
      </c>
      <c r="AY68" s="1" t="s">
        <v>481</v>
      </c>
      <c r="BA68" s="1">
        <f t="shared" si="9"/>
        <v>9</v>
      </c>
      <c r="CZ68" s="1" t="s">
        <v>4682</v>
      </c>
      <c r="DC68" s="1" t="s">
        <v>481</v>
      </c>
      <c r="DE68" s="1" t="s">
        <v>481</v>
      </c>
      <c r="DF68" s="1" t="s">
        <v>481</v>
      </c>
      <c r="DG68" s="1" t="s">
        <v>481</v>
      </c>
      <c r="DI68" s="1" t="s">
        <v>481</v>
      </c>
      <c r="DJ68" s="1" t="s">
        <v>481</v>
      </c>
      <c r="DK68" s="1" t="s">
        <v>481</v>
      </c>
      <c r="DO68" s="1" t="s">
        <v>481</v>
      </c>
      <c r="DV68" s="1">
        <f t="shared" si="6"/>
        <v>9</v>
      </c>
      <c r="EV68" s="1">
        <f>SUM(DW68:EU68)</f>
        <v>0</v>
      </c>
    </row>
    <row r="69" spans="1:152" s="1" customFormat="1" x14ac:dyDescent="0.25">
      <c r="A69" s="8"/>
      <c r="B69" s="2">
        <v>45246</v>
      </c>
      <c r="C69" s="2"/>
      <c r="D69" s="2" t="s">
        <v>4712</v>
      </c>
      <c r="G69" s="1" t="s">
        <v>481</v>
      </c>
      <c r="H69" s="1" t="s">
        <v>5773</v>
      </c>
      <c r="I69" s="1" t="s">
        <v>4309</v>
      </c>
      <c r="J69" s="1" t="s">
        <v>5774</v>
      </c>
      <c r="K69" s="4" t="s">
        <v>5775</v>
      </c>
      <c r="L69" s="1" t="s">
        <v>5776</v>
      </c>
      <c r="M69" s="1" t="s">
        <v>488</v>
      </c>
      <c r="N69" s="1" t="s">
        <v>296</v>
      </c>
      <c r="O69" s="1">
        <v>85209</v>
      </c>
      <c r="BB69" s="3"/>
      <c r="DV69" s="1">
        <f t="shared" ref="DV69:DV84" si="10">COUNTA(CY69:DU69)</f>
        <v>0</v>
      </c>
      <c r="DY69" s="1" t="s">
        <v>4712</v>
      </c>
    </row>
    <row r="70" spans="1:152" s="1" customFormat="1" x14ac:dyDescent="0.25">
      <c r="B70" s="2">
        <v>45232</v>
      </c>
      <c r="C70" s="2">
        <v>44875</v>
      </c>
      <c r="D70" s="2"/>
      <c r="F70" s="1" t="s">
        <v>3162</v>
      </c>
      <c r="G70" s="1" t="s">
        <v>481</v>
      </c>
      <c r="H70" s="1" t="s">
        <v>3549</v>
      </c>
      <c r="I70" s="1" t="s">
        <v>4510</v>
      </c>
      <c r="J70" s="1" t="s">
        <v>5308</v>
      </c>
      <c r="K70" s="18" t="s">
        <v>3551</v>
      </c>
      <c r="L70" s="1" t="s">
        <v>3550</v>
      </c>
      <c r="M70" s="1" t="s">
        <v>488</v>
      </c>
      <c r="N70" s="1" t="s">
        <v>296</v>
      </c>
      <c r="O70" s="1">
        <v>85206</v>
      </c>
      <c r="P70" s="1" t="s">
        <v>4213</v>
      </c>
      <c r="R70" s="1">
        <v>1</v>
      </c>
      <c r="S70" s="1" t="s">
        <v>3357</v>
      </c>
      <c r="T70" s="1">
        <v>1</v>
      </c>
      <c r="U70" s="1">
        <v>1</v>
      </c>
      <c r="AA70" s="1" t="s">
        <v>1692</v>
      </c>
      <c r="AB70" s="3"/>
      <c r="AC70" s="3"/>
      <c r="AD70" s="1" t="s">
        <v>2388</v>
      </c>
      <c r="AE70" s="1" t="s">
        <v>481</v>
      </c>
      <c r="AG70" s="1" t="s">
        <v>3158</v>
      </c>
      <c r="AH70" s="1" t="s">
        <v>3158</v>
      </c>
      <c r="AI70" s="1" t="s">
        <v>481</v>
      </c>
      <c r="AO70" s="1" t="s">
        <v>481</v>
      </c>
      <c r="AQ70" s="1" t="s">
        <v>481</v>
      </c>
      <c r="AR70" s="1" t="s">
        <v>481</v>
      </c>
      <c r="AS70" s="1" t="s">
        <v>481</v>
      </c>
      <c r="AX70" s="1" t="s">
        <v>481</v>
      </c>
      <c r="AY70" s="1" t="s">
        <v>481</v>
      </c>
      <c r="BA70" s="1">
        <f t="shared" ref="BA70:BA84" si="11">COUNTA(AE70:AZ70)</f>
        <v>10</v>
      </c>
      <c r="DA70" s="1" t="s">
        <v>4682</v>
      </c>
      <c r="DB70" s="1" t="s">
        <v>481</v>
      </c>
      <c r="DC70" s="1" t="s">
        <v>481</v>
      </c>
      <c r="DE70" s="1" t="s">
        <v>3158</v>
      </c>
      <c r="DF70" s="1" t="s">
        <v>481</v>
      </c>
      <c r="DG70" s="1" t="s">
        <v>481</v>
      </c>
      <c r="DJ70" s="1" t="s">
        <v>481</v>
      </c>
      <c r="DK70" s="1" t="s">
        <v>481</v>
      </c>
      <c r="DL70" s="1" t="s">
        <v>481</v>
      </c>
      <c r="DN70" s="1" t="s">
        <v>481</v>
      </c>
      <c r="DO70" s="1" t="s">
        <v>481</v>
      </c>
      <c r="DV70" s="1">
        <f t="shared" si="10"/>
        <v>11</v>
      </c>
      <c r="DW70" s="1" t="s">
        <v>481</v>
      </c>
      <c r="DX70" s="1" t="s">
        <v>3158</v>
      </c>
      <c r="DY70" s="1" t="s">
        <v>481</v>
      </c>
      <c r="DZ70" s="1" t="s">
        <v>481</v>
      </c>
      <c r="EV70" s="1">
        <f t="shared" ref="EV70:EV82" si="12">SUM(DW70:EU70)</f>
        <v>0</v>
      </c>
    </row>
    <row r="71" spans="1:152" s="1" customFormat="1" x14ac:dyDescent="0.25">
      <c r="B71" s="2">
        <v>45232</v>
      </c>
      <c r="C71" s="2">
        <v>44882</v>
      </c>
      <c r="D71" s="2"/>
      <c r="F71" s="1" t="s">
        <v>3162</v>
      </c>
      <c r="G71" s="1" t="s">
        <v>3158</v>
      </c>
      <c r="H71" s="1" t="s">
        <v>3549</v>
      </c>
      <c r="I71" s="1" t="s">
        <v>1692</v>
      </c>
      <c r="J71" s="1" t="s">
        <v>5308</v>
      </c>
      <c r="K71" s="18" t="s">
        <v>1044</v>
      </c>
      <c r="L71" s="1" t="s">
        <v>3550</v>
      </c>
      <c r="M71" s="1" t="s">
        <v>488</v>
      </c>
      <c r="N71" s="1" t="s">
        <v>296</v>
      </c>
      <c r="O71" s="1">
        <v>85206</v>
      </c>
      <c r="P71" s="1" t="s">
        <v>4213</v>
      </c>
      <c r="R71" s="1">
        <v>1</v>
      </c>
      <c r="S71" s="1" t="s">
        <v>3357</v>
      </c>
      <c r="T71" s="1">
        <v>1</v>
      </c>
      <c r="U71" s="1">
        <v>1</v>
      </c>
      <c r="AA71" s="1" t="s">
        <v>4510</v>
      </c>
      <c r="AB71" s="3"/>
      <c r="AC71" s="3"/>
      <c r="AD71" s="1" t="s">
        <v>2388</v>
      </c>
      <c r="AE71" s="1" t="s">
        <v>481</v>
      </c>
      <c r="AG71" s="1" t="s">
        <v>481</v>
      </c>
      <c r="AH71" s="1" t="s">
        <v>481</v>
      </c>
      <c r="AI71" s="1" t="s">
        <v>481</v>
      </c>
      <c r="AO71" s="1" t="s">
        <v>481</v>
      </c>
      <c r="AQ71" s="1" t="s">
        <v>481</v>
      </c>
      <c r="AR71" s="1" t="s">
        <v>481</v>
      </c>
      <c r="AS71" s="1" t="s">
        <v>481</v>
      </c>
      <c r="AX71" s="1" t="s">
        <v>481</v>
      </c>
      <c r="AY71" s="1" t="s">
        <v>481</v>
      </c>
      <c r="BA71" s="1">
        <f t="shared" si="11"/>
        <v>10</v>
      </c>
      <c r="DB71" s="1" t="s">
        <v>481</v>
      </c>
      <c r="DE71" s="1" t="s">
        <v>481</v>
      </c>
      <c r="DG71" s="1" t="s">
        <v>481</v>
      </c>
      <c r="DJ71" s="1" t="s">
        <v>481</v>
      </c>
      <c r="DK71" s="1" t="s">
        <v>481</v>
      </c>
      <c r="DN71" s="1" t="s">
        <v>481</v>
      </c>
      <c r="DV71" s="1">
        <f t="shared" si="10"/>
        <v>6</v>
      </c>
      <c r="DW71" s="1" t="s">
        <v>481</v>
      </c>
      <c r="DX71" s="1" t="s">
        <v>481</v>
      </c>
      <c r="DY71" s="1" t="s">
        <v>481</v>
      </c>
      <c r="DZ71" s="1" t="s">
        <v>481</v>
      </c>
      <c r="EV71" s="1">
        <f t="shared" si="12"/>
        <v>0</v>
      </c>
    </row>
    <row r="72" spans="1:152" s="1" customFormat="1" x14ac:dyDescent="0.25">
      <c r="B72" s="2">
        <v>45232</v>
      </c>
      <c r="C72" s="2">
        <v>44861</v>
      </c>
      <c r="D72" s="2"/>
      <c r="G72" s="1" t="s">
        <v>481</v>
      </c>
      <c r="H72" s="1" t="s">
        <v>4483</v>
      </c>
      <c r="I72" s="1" t="s">
        <v>3790</v>
      </c>
      <c r="J72" s="1" t="s">
        <v>4049</v>
      </c>
      <c r="K72" s="4" t="s">
        <v>5446</v>
      </c>
      <c r="L72" s="1" t="s">
        <v>4484</v>
      </c>
      <c r="M72" s="1" t="s">
        <v>488</v>
      </c>
      <c r="N72" s="1" t="s">
        <v>296</v>
      </c>
      <c r="O72" s="1">
        <v>85209</v>
      </c>
      <c r="T72" s="1">
        <v>1</v>
      </c>
      <c r="AA72" s="2" t="s">
        <v>1352</v>
      </c>
      <c r="AB72" s="3"/>
      <c r="AC72" s="3"/>
      <c r="BA72" s="1">
        <f t="shared" si="11"/>
        <v>0</v>
      </c>
      <c r="CY72" s="1" t="s">
        <v>4682</v>
      </c>
      <c r="CZ72" s="1" t="s">
        <v>4682</v>
      </c>
      <c r="DA72" s="1" t="s">
        <v>4682</v>
      </c>
      <c r="DB72" s="1" t="s">
        <v>481</v>
      </c>
      <c r="DF72" s="1" t="s">
        <v>481</v>
      </c>
      <c r="DJ72" s="1" t="s">
        <v>481</v>
      </c>
      <c r="DK72" s="1" t="s">
        <v>481</v>
      </c>
      <c r="DL72" s="1" t="s">
        <v>481</v>
      </c>
      <c r="DO72" s="1" t="s">
        <v>481</v>
      </c>
      <c r="DV72" s="1">
        <f t="shared" si="10"/>
        <v>9</v>
      </c>
      <c r="DW72" s="1" t="s">
        <v>481</v>
      </c>
      <c r="EB72" s="1" t="s">
        <v>481</v>
      </c>
      <c r="EV72" s="1">
        <f t="shared" si="12"/>
        <v>0</v>
      </c>
    </row>
    <row r="73" spans="1:152" s="1" customFormat="1" x14ac:dyDescent="0.25">
      <c r="B73" s="2">
        <v>45232</v>
      </c>
      <c r="C73" s="2">
        <v>44861</v>
      </c>
      <c r="D73" s="2"/>
      <c r="F73" s="1" t="s">
        <v>3162</v>
      </c>
      <c r="G73" s="1" t="s">
        <v>3158</v>
      </c>
      <c r="H73" s="1" t="s">
        <v>1354</v>
      </c>
      <c r="I73" s="1" t="s">
        <v>1049</v>
      </c>
      <c r="J73" s="1" t="s">
        <v>4049</v>
      </c>
      <c r="K73" s="4" t="s">
        <v>1351</v>
      </c>
      <c r="L73" s="1" t="s">
        <v>4484</v>
      </c>
      <c r="M73" s="1" t="s">
        <v>488</v>
      </c>
      <c r="N73" s="1" t="s">
        <v>296</v>
      </c>
      <c r="O73" s="1">
        <v>85209</v>
      </c>
      <c r="P73" s="1" t="s">
        <v>4213</v>
      </c>
      <c r="Q73" s="1" t="s">
        <v>2052</v>
      </c>
      <c r="R73" s="1">
        <v>1</v>
      </c>
      <c r="S73" s="1" t="s">
        <v>378</v>
      </c>
      <c r="AA73" s="2" t="s">
        <v>1353</v>
      </c>
      <c r="AB73" s="3"/>
      <c r="AC73" s="3"/>
      <c r="AD73" s="1" t="s">
        <v>1771</v>
      </c>
      <c r="BA73" s="1">
        <f t="shared" si="11"/>
        <v>0</v>
      </c>
      <c r="BD73" s="1" t="s">
        <v>4712</v>
      </c>
      <c r="BE73" s="1" t="s">
        <v>4712</v>
      </c>
      <c r="BF73" s="1" t="s">
        <v>4712</v>
      </c>
      <c r="BG73" s="1" t="s">
        <v>4712</v>
      </c>
      <c r="BH73" s="1" t="s">
        <v>4712</v>
      </c>
      <c r="BI73" s="1" t="s">
        <v>4712</v>
      </c>
      <c r="BJ73" s="1" t="s">
        <v>4712</v>
      </c>
      <c r="BK73" s="1" t="s">
        <v>4712</v>
      </c>
      <c r="BL73" s="1" t="s">
        <v>4712</v>
      </c>
      <c r="BM73" s="1" t="s">
        <v>4712</v>
      </c>
      <c r="BN73" s="1" t="s">
        <v>4712</v>
      </c>
      <c r="BO73" s="1" t="s">
        <v>4712</v>
      </c>
      <c r="BQ73" s="1" t="s">
        <v>4712</v>
      </c>
      <c r="CY73" s="1" t="s">
        <v>4682</v>
      </c>
      <c r="CZ73" s="1" t="s">
        <v>4682</v>
      </c>
      <c r="DA73" s="1" t="s">
        <v>4682</v>
      </c>
      <c r="DB73" s="1" t="s">
        <v>481</v>
      </c>
      <c r="DF73" s="1" t="s">
        <v>481</v>
      </c>
      <c r="DJ73" s="1" t="s">
        <v>481</v>
      </c>
      <c r="DK73" s="1" t="s">
        <v>481</v>
      </c>
      <c r="DL73" s="1" t="s">
        <v>481</v>
      </c>
      <c r="DO73" s="1" t="s">
        <v>481</v>
      </c>
      <c r="DV73" s="1">
        <f t="shared" si="10"/>
        <v>9</v>
      </c>
      <c r="DW73" s="1" t="s">
        <v>481</v>
      </c>
      <c r="EB73" s="1" t="s">
        <v>481</v>
      </c>
      <c r="EV73" s="1">
        <f t="shared" si="12"/>
        <v>0</v>
      </c>
    </row>
    <row r="74" spans="1:152" s="1" customFormat="1" x14ac:dyDescent="0.25">
      <c r="B74" s="2">
        <v>45232</v>
      </c>
      <c r="C74" s="2">
        <v>44861</v>
      </c>
      <c r="D74" s="2"/>
      <c r="G74" s="1" t="s">
        <v>481</v>
      </c>
      <c r="H74" s="1" t="s">
        <v>5411</v>
      </c>
      <c r="I74" s="1" t="s">
        <v>2728</v>
      </c>
      <c r="J74" s="1" t="s">
        <v>5448</v>
      </c>
      <c r="K74" s="4" t="s">
        <v>5449</v>
      </c>
      <c r="L74" s="1" t="s">
        <v>5450</v>
      </c>
      <c r="M74" s="1" t="s">
        <v>488</v>
      </c>
      <c r="N74" s="1" t="s">
        <v>296</v>
      </c>
      <c r="O74" s="1">
        <v>85205</v>
      </c>
      <c r="AA74" s="2"/>
      <c r="AB74" s="3"/>
      <c r="AC74" s="3"/>
      <c r="BA74" s="1">
        <f t="shared" si="11"/>
        <v>0</v>
      </c>
      <c r="CY74" s="1" t="s">
        <v>4682</v>
      </c>
      <c r="CZ74" s="1" t="s">
        <v>4682</v>
      </c>
      <c r="DA74" s="1" t="s">
        <v>4682</v>
      </c>
      <c r="DB74" s="1" t="s">
        <v>481</v>
      </c>
      <c r="DC74" s="1" t="s">
        <v>481</v>
      </c>
      <c r="DD74" s="1" t="s">
        <v>481</v>
      </c>
      <c r="DE74" s="1" t="s">
        <v>481</v>
      </c>
      <c r="DG74" s="1" t="s">
        <v>481</v>
      </c>
      <c r="DH74" s="1" t="s">
        <v>481</v>
      </c>
      <c r="DI74" s="1" t="s">
        <v>481</v>
      </c>
      <c r="DJ74" s="1" t="s">
        <v>481</v>
      </c>
      <c r="DK74" s="1" t="s">
        <v>481</v>
      </c>
      <c r="DL74" s="1" t="s">
        <v>481</v>
      </c>
      <c r="DN74" s="1" t="s">
        <v>481</v>
      </c>
      <c r="DO74" s="1" t="s">
        <v>481</v>
      </c>
      <c r="DV74" s="1">
        <f t="shared" si="10"/>
        <v>15</v>
      </c>
      <c r="DW74" s="1" t="s">
        <v>481</v>
      </c>
      <c r="DX74" s="1" t="s">
        <v>481</v>
      </c>
      <c r="DY74" s="1" t="s">
        <v>481</v>
      </c>
      <c r="DZ74" s="1" t="s">
        <v>481</v>
      </c>
      <c r="EB74" s="1" t="s">
        <v>481</v>
      </c>
      <c r="EV74" s="1">
        <f t="shared" si="12"/>
        <v>0</v>
      </c>
    </row>
    <row r="75" spans="1:152" s="1" customFormat="1" x14ac:dyDescent="0.25">
      <c r="B75" s="2">
        <v>45232</v>
      </c>
      <c r="C75" s="2">
        <v>44861</v>
      </c>
      <c r="D75" s="2"/>
      <c r="G75" s="1" t="s">
        <v>3158</v>
      </c>
      <c r="H75" s="1" t="s">
        <v>5411</v>
      </c>
      <c r="I75" s="1" t="s">
        <v>1871</v>
      </c>
      <c r="J75" s="1" t="s">
        <v>5448</v>
      </c>
      <c r="K75" s="4" t="s">
        <v>3429</v>
      </c>
      <c r="L75" s="1" t="s">
        <v>5450</v>
      </c>
      <c r="M75" s="1" t="s">
        <v>488</v>
      </c>
      <c r="N75" s="1" t="s">
        <v>296</v>
      </c>
      <c r="O75" s="1">
        <v>85205</v>
      </c>
      <c r="AA75" s="2"/>
      <c r="AB75" s="3"/>
      <c r="AC75" s="3"/>
      <c r="BA75" s="1">
        <f t="shared" si="11"/>
        <v>0</v>
      </c>
      <c r="CY75" s="1" t="s">
        <v>4682</v>
      </c>
      <c r="CZ75" s="1" t="s">
        <v>4682</v>
      </c>
      <c r="DA75" s="1" t="s">
        <v>4682</v>
      </c>
      <c r="DB75" s="1" t="s">
        <v>481</v>
      </c>
      <c r="DC75" s="1" t="s">
        <v>481</v>
      </c>
      <c r="DD75" s="1" t="s">
        <v>481</v>
      </c>
      <c r="DE75" s="1" t="s">
        <v>481</v>
      </c>
      <c r="DG75" s="1" t="s">
        <v>3158</v>
      </c>
      <c r="DH75" s="1" t="s">
        <v>481</v>
      </c>
      <c r="DI75" s="1" t="s">
        <v>481</v>
      </c>
      <c r="DJ75" s="1" t="s">
        <v>481</v>
      </c>
      <c r="DK75" s="1" t="s">
        <v>3158</v>
      </c>
      <c r="DL75" s="1" t="s">
        <v>481</v>
      </c>
      <c r="DN75" s="1" t="s">
        <v>481</v>
      </c>
      <c r="DO75" s="1" t="s">
        <v>481</v>
      </c>
      <c r="DV75" s="1">
        <f t="shared" si="10"/>
        <v>15</v>
      </c>
      <c r="DW75" s="1" t="s">
        <v>481</v>
      </c>
      <c r="DX75" s="1" t="s">
        <v>481</v>
      </c>
      <c r="DY75" s="1" t="s">
        <v>481</v>
      </c>
      <c r="DZ75" s="1" t="s">
        <v>481</v>
      </c>
      <c r="EB75" s="1" t="s">
        <v>481</v>
      </c>
      <c r="EV75" s="1">
        <f t="shared" si="12"/>
        <v>0</v>
      </c>
    </row>
    <row r="76" spans="1:152" s="1" customFormat="1" x14ac:dyDescent="0.25">
      <c r="B76" s="2">
        <v>45232</v>
      </c>
      <c r="C76" s="2">
        <v>44868</v>
      </c>
      <c r="D76" s="2"/>
      <c r="F76" s="1" t="s">
        <v>3162</v>
      </c>
      <c r="G76" s="1" t="s">
        <v>481</v>
      </c>
      <c r="H76" s="1" t="s">
        <v>1861</v>
      </c>
      <c r="I76" s="1" t="s">
        <v>1862</v>
      </c>
      <c r="J76" s="1" t="s">
        <v>5420</v>
      </c>
      <c r="K76" s="4" t="s">
        <v>5421</v>
      </c>
      <c r="L76" s="1" t="s">
        <v>5423</v>
      </c>
      <c r="M76" s="1" t="s">
        <v>488</v>
      </c>
      <c r="N76" s="1" t="s">
        <v>296</v>
      </c>
      <c r="Y76" s="1" t="s">
        <v>3175</v>
      </c>
      <c r="Z76" s="1" t="s">
        <v>1863</v>
      </c>
      <c r="AA76" s="2" t="s">
        <v>5422</v>
      </c>
      <c r="AB76" s="3"/>
      <c r="AC76" s="3"/>
      <c r="BA76" s="1">
        <f t="shared" si="11"/>
        <v>0</v>
      </c>
      <c r="CZ76" s="1" t="s">
        <v>4682</v>
      </c>
      <c r="DA76" s="1" t="s">
        <v>4682</v>
      </c>
      <c r="DB76" s="1" t="s">
        <v>481</v>
      </c>
      <c r="DE76" s="1" t="s">
        <v>481</v>
      </c>
      <c r="DF76" s="1" t="s">
        <v>481</v>
      </c>
      <c r="DV76" s="1">
        <f t="shared" si="10"/>
        <v>5</v>
      </c>
      <c r="DW76" s="1" t="s">
        <v>481</v>
      </c>
      <c r="DX76" s="1" t="s">
        <v>481</v>
      </c>
      <c r="DY76" s="1" t="s">
        <v>481</v>
      </c>
      <c r="DZ76" s="1" t="s">
        <v>481</v>
      </c>
      <c r="EV76" s="1">
        <f t="shared" si="12"/>
        <v>0</v>
      </c>
    </row>
    <row r="77" spans="1:152" s="1" customFormat="1" x14ac:dyDescent="0.25">
      <c r="B77" s="2">
        <v>45232</v>
      </c>
      <c r="C77" s="2">
        <v>44868</v>
      </c>
      <c r="D77" s="2"/>
      <c r="F77" s="1" t="s">
        <v>3162</v>
      </c>
      <c r="G77" s="1" t="s">
        <v>3158</v>
      </c>
      <c r="H77" s="1" t="s">
        <v>1861</v>
      </c>
      <c r="I77" s="1" t="s">
        <v>3069</v>
      </c>
      <c r="J77" s="1" t="s">
        <v>5420</v>
      </c>
      <c r="K77" s="4" t="s">
        <v>5421</v>
      </c>
      <c r="L77" s="1" t="s">
        <v>5423</v>
      </c>
      <c r="M77" s="1" t="s">
        <v>488</v>
      </c>
      <c r="N77" s="1" t="s">
        <v>296</v>
      </c>
      <c r="AA77" s="1" t="s">
        <v>1862</v>
      </c>
      <c r="AB77" s="3"/>
      <c r="AC77" s="3"/>
      <c r="BA77" s="1">
        <f t="shared" si="11"/>
        <v>0</v>
      </c>
      <c r="CZ77" s="1" t="s">
        <v>4682</v>
      </c>
      <c r="DA77" s="1" t="s">
        <v>4682</v>
      </c>
      <c r="DB77" s="1" t="s">
        <v>481</v>
      </c>
      <c r="DE77" s="1" t="s">
        <v>481</v>
      </c>
      <c r="DF77" s="1" t="s">
        <v>481</v>
      </c>
      <c r="DV77" s="1">
        <f t="shared" si="10"/>
        <v>5</v>
      </c>
      <c r="DW77" s="1" t="s">
        <v>481</v>
      </c>
      <c r="DX77" s="1" t="s">
        <v>481</v>
      </c>
      <c r="DY77" s="1" t="s">
        <v>481</v>
      </c>
      <c r="DZ77" s="1" t="s">
        <v>481</v>
      </c>
      <c r="EV77" s="1">
        <f t="shared" si="12"/>
        <v>0</v>
      </c>
    </row>
    <row r="78" spans="1:152" s="1" customFormat="1" x14ac:dyDescent="0.25">
      <c r="B78" s="2">
        <v>45281</v>
      </c>
      <c r="C78" s="2">
        <v>44917</v>
      </c>
      <c r="D78" s="2"/>
      <c r="F78" s="1" t="s">
        <v>3161</v>
      </c>
      <c r="G78" s="1" t="s">
        <v>3158</v>
      </c>
      <c r="H78" s="1" t="s">
        <v>5021</v>
      </c>
      <c r="I78" s="1" t="s">
        <v>3665</v>
      </c>
      <c r="J78" s="1" t="s">
        <v>5616</v>
      </c>
      <c r="K78" s="18" t="s">
        <v>147</v>
      </c>
      <c r="L78" s="1" t="s">
        <v>5615</v>
      </c>
      <c r="M78" s="1" t="s">
        <v>3920</v>
      </c>
      <c r="N78" s="1" t="s">
        <v>296</v>
      </c>
      <c r="O78" s="1">
        <v>85268</v>
      </c>
      <c r="P78" s="1" t="s">
        <v>4213</v>
      </c>
      <c r="R78" s="1">
        <v>0</v>
      </c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1">
        <f t="shared" si="11"/>
        <v>0</v>
      </c>
      <c r="BB78" s="3"/>
      <c r="DF78" s="1" t="s">
        <v>481</v>
      </c>
      <c r="DG78" s="1" t="s">
        <v>481</v>
      </c>
      <c r="DJ78" s="1" t="s">
        <v>481</v>
      </c>
      <c r="DK78" s="1" t="s">
        <v>481</v>
      </c>
      <c r="DN78" s="1" t="s">
        <v>481</v>
      </c>
      <c r="DV78" s="1">
        <f t="shared" si="10"/>
        <v>5</v>
      </c>
      <c r="EV78" s="1">
        <f t="shared" si="12"/>
        <v>0</v>
      </c>
    </row>
    <row r="79" spans="1:152" s="1" customFormat="1" x14ac:dyDescent="0.25">
      <c r="B79" s="2">
        <v>45281</v>
      </c>
      <c r="C79" s="2">
        <v>44917</v>
      </c>
      <c r="D79" s="2"/>
      <c r="F79" s="1" t="s">
        <v>3161</v>
      </c>
      <c r="G79" s="1" t="s">
        <v>481</v>
      </c>
      <c r="H79" s="1" t="s">
        <v>5021</v>
      </c>
      <c r="I79" s="1" t="s">
        <v>5022</v>
      </c>
      <c r="J79" s="1" t="s">
        <v>5616</v>
      </c>
      <c r="K79" s="18" t="s">
        <v>147</v>
      </c>
      <c r="L79" s="1" t="s">
        <v>5615</v>
      </c>
      <c r="M79" s="1" t="s">
        <v>3920</v>
      </c>
      <c r="N79" s="1" t="s">
        <v>296</v>
      </c>
      <c r="O79" s="1">
        <v>85268</v>
      </c>
      <c r="P79" s="1" t="s">
        <v>4712</v>
      </c>
      <c r="R79" s="1">
        <v>0</v>
      </c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">
        <f t="shared" si="11"/>
        <v>0</v>
      </c>
      <c r="BB79" s="3"/>
      <c r="DF79" s="1" t="s">
        <v>481</v>
      </c>
      <c r="DG79" s="1" t="s">
        <v>481</v>
      </c>
      <c r="DJ79" s="1" t="s">
        <v>481</v>
      </c>
      <c r="DK79" s="1" t="s">
        <v>481</v>
      </c>
      <c r="DN79" s="1" t="s">
        <v>481</v>
      </c>
      <c r="DV79" s="1">
        <f t="shared" si="10"/>
        <v>5</v>
      </c>
      <c r="EV79" s="1">
        <f t="shared" si="12"/>
        <v>0</v>
      </c>
    </row>
    <row r="80" spans="1:152" s="1" customFormat="1" x14ac:dyDescent="0.25">
      <c r="A80" s="1" t="s">
        <v>1058</v>
      </c>
      <c r="B80" s="2">
        <v>45232</v>
      </c>
      <c r="C80" s="2">
        <v>44861</v>
      </c>
      <c r="D80" s="2"/>
      <c r="G80" s="1" t="s">
        <v>3158</v>
      </c>
      <c r="H80" s="1" t="s">
        <v>2123</v>
      </c>
      <c r="I80" s="1" t="s">
        <v>2124</v>
      </c>
      <c r="J80" s="1" t="s">
        <v>5309</v>
      </c>
      <c r="K80" s="18" t="s">
        <v>2137</v>
      </c>
      <c r="L80" s="1" t="s">
        <v>2139</v>
      </c>
      <c r="M80" s="1" t="s">
        <v>3192</v>
      </c>
      <c r="N80" s="1" t="s">
        <v>296</v>
      </c>
      <c r="O80" s="1">
        <v>85118</v>
      </c>
      <c r="P80" s="1" t="s">
        <v>4213</v>
      </c>
      <c r="Y80" s="1" t="s">
        <v>3196</v>
      </c>
      <c r="Z80" s="1" t="s">
        <v>3161</v>
      </c>
      <c r="AA80" s="2" t="s">
        <v>1040</v>
      </c>
      <c r="AB80" s="3" t="s">
        <v>3161</v>
      </c>
      <c r="AC80" s="3" t="s">
        <v>4712</v>
      </c>
      <c r="AD80" s="1" t="s">
        <v>2564</v>
      </c>
      <c r="AE80" s="1" t="s">
        <v>3158</v>
      </c>
      <c r="AF80" s="1" t="s">
        <v>481</v>
      </c>
      <c r="AG80" s="1" t="s">
        <v>481</v>
      </c>
      <c r="AH80" s="1" t="s">
        <v>481</v>
      </c>
      <c r="AI80" s="1" t="s">
        <v>3158</v>
      </c>
      <c r="AJ80" s="1" t="s">
        <v>3158</v>
      </c>
      <c r="AM80" s="1" t="s">
        <v>3158</v>
      </c>
      <c r="AN80" s="1" t="s">
        <v>3158</v>
      </c>
      <c r="AO80" s="1" t="s">
        <v>3158</v>
      </c>
      <c r="AP80" s="1" t="s">
        <v>3158</v>
      </c>
      <c r="AQ80" s="1" t="s">
        <v>3158</v>
      </c>
      <c r="AR80" s="1" t="s">
        <v>3158</v>
      </c>
      <c r="AS80" s="1" t="s">
        <v>3158</v>
      </c>
      <c r="AT80" s="1" t="s">
        <v>3158</v>
      </c>
      <c r="AU80" s="1" t="s">
        <v>3158</v>
      </c>
      <c r="AV80" s="1" t="s">
        <v>3158</v>
      </c>
      <c r="AW80" s="1" t="s">
        <v>3158</v>
      </c>
      <c r="AX80" s="1" t="s">
        <v>3158</v>
      </c>
      <c r="AY80" s="1" t="s">
        <v>3158</v>
      </c>
      <c r="AZ80" s="1" t="s">
        <v>3158</v>
      </c>
      <c r="BA80" s="1">
        <f t="shared" si="11"/>
        <v>20</v>
      </c>
      <c r="BD80" s="1" t="s">
        <v>4712</v>
      </c>
      <c r="BE80" s="1" t="s">
        <v>5053</v>
      </c>
      <c r="BF80" s="1" t="s">
        <v>4712</v>
      </c>
      <c r="CY80" s="1" t="s">
        <v>283</v>
      </c>
      <c r="DA80" s="1" t="s">
        <v>283</v>
      </c>
      <c r="DB80" s="1" t="s">
        <v>3158</v>
      </c>
      <c r="DC80" s="1" t="s">
        <v>3158</v>
      </c>
      <c r="DD80" s="1" t="s">
        <v>3158</v>
      </c>
      <c r="DE80" s="1" t="s">
        <v>3158</v>
      </c>
      <c r="DF80" s="1" t="s">
        <v>3158</v>
      </c>
      <c r="DG80" s="1" t="s">
        <v>3158</v>
      </c>
      <c r="DH80" s="1" t="s">
        <v>3158</v>
      </c>
      <c r="DI80" s="1" t="s">
        <v>481</v>
      </c>
      <c r="DJ80" s="1" t="s">
        <v>481</v>
      </c>
      <c r="DK80" s="1" t="s">
        <v>3158</v>
      </c>
      <c r="DL80" s="1" t="s">
        <v>3158</v>
      </c>
      <c r="DN80" s="1" t="s">
        <v>3158</v>
      </c>
      <c r="DO80" s="1" t="s">
        <v>3158</v>
      </c>
      <c r="DV80" s="1">
        <f t="shared" si="10"/>
        <v>15</v>
      </c>
      <c r="DW80" s="1" t="s">
        <v>3158</v>
      </c>
      <c r="DX80" s="1" t="s">
        <v>3158</v>
      </c>
      <c r="DY80" s="1" t="s">
        <v>3158</v>
      </c>
      <c r="DZ80" s="1" t="s">
        <v>3158</v>
      </c>
      <c r="EA80" s="1" t="s">
        <v>3158</v>
      </c>
      <c r="EB80" s="1" t="s">
        <v>3158</v>
      </c>
      <c r="EV80" s="1">
        <f t="shared" si="12"/>
        <v>0</v>
      </c>
    </row>
    <row r="81" spans="1:152" s="1" customFormat="1" x14ac:dyDescent="0.25">
      <c r="B81" s="2">
        <v>45232</v>
      </c>
      <c r="C81" s="2"/>
      <c r="D81" s="2" t="s">
        <v>4712</v>
      </c>
      <c r="G81" s="1" t="s">
        <v>481</v>
      </c>
      <c r="H81" s="1" t="s">
        <v>5722</v>
      </c>
      <c r="I81" s="1" t="s">
        <v>5723</v>
      </c>
      <c r="J81" s="1" t="s">
        <v>5724</v>
      </c>
      <c r="K81" s="4" t="s">
        <v>5726</v>
      </c>
      <c r="L81" s="1" t="s">
        <v>5731</v>
      </c>
      <c r="M81" s="1" t="s">
        <v>5725</v>
      </c>
      <c r="N81" s="1" t="s">
        <v>1299</v>
      </c>
      <c r="O81" s="1">
        <v>43551</v>
      </c>
      <c r="AA81" s="1" t="s">
        <v>5727</v>
      </c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T81" s="2"/>
      <c r="AU81" s="2"/>
      <c r="AV81" s="2"/>
      <c r="AW81" s="2"/>
      <c r="AX81" s="2"/>
      <c r="AY81" s="2"/>
      <c r="AZ81" s="2"/>
      <c r="BA81" s="1">
        <f t="shared" si="11"/>
        <v>0</v>
      </c>
      <c r="BB81" s="3"/>
      <c r="DV81" s="1">
        <f t="shared" si="10"/>
        <v>0</v>
      </c>
      <c r="DW81" s="1" t="s">
        <v>481</v>
      </c>
      <c r="DX81" s="1" t="s">
        <v>481</v>
      </c>
      <c r="DY81" s="1" t="s">
        <v>481</v>
      </c>
      <c r="DZ81" s="1" t="s">
        <v>481</v>
      </c>
      <c r="EV81" s="1">
        <f t="shared" si="12"/>
        <v>0</v>
      </c>
    </row>
    <row r="82" spans="1:152" s="1" customFormat="1" x14ac:dyDescent="0.25">
      <c r="A82" s="1" t="s">
        <v>1058</v>
      </c>
      <c r="B82" s="2">
        <v>45239</v>
      </c>
      <c r="C82" s="2">
        <v>44861</v>
      </c>
      <c r="D82" s="2"/>
      <c r="F82" s="1" t="s">
        <v>3161</v>
      </c>
      <c r="G82" s="1" t="s">
        <v>3158</v>
      </c>
      <c r="H82" s="1" t="s">
        <v>1433</v>
      </c>
      <c r="I82" s="1" t="s">
        <v>3794</v>
      </c>
      <c r="J82" s="1" t="s">
        <v>1436</v>
      </c>
      <c r="K82" s="4" t="s">
        <v>3243</v>
      </c>
      <c r="L82" s="1" t="s">
        <v>836</v>
      </c>
      <c r="M82" s="1" t="s">
        <v>924</v>
      </c>
      <c r="N82" s="1" t="s">
        <v>296</v>
      </c>
      <c r="O82" s="1">
        <v>85257</v>
      </c>
      <c r="P82" s="1" t="s">
        <v>4213</v>
      </c>
      <c r="T82" s="1">
        <v>1</v>
      </c>
      <c r="X82" s="1" t="s">
        <v>1436</v>
      </c>
      <c r="Y82" s="1" t="s">
        <v>3160</v>
      </c>
      <c r="AA82" s="2" t="s">
        <v>832</v>
      </c>
      <c r="AB82" s="3" t="s">
        <v>3161</v>
      </c>
      <c r="AC82" s="3" t="s">
        <v>4712</v>
      </c>
      <c r="AD82" s="1" t="s">
        <v>2388</v>
      </c>
      <c r="AF82" s="1" t="s">
        <v>3158</v>
      </c>
      <c r="AG82" s="1" t="s">
        <v>3158</v>
      </c>
      <c r="AH82" s="1" t="s">
        <v>3158</v>
      </c>
      <c r="AI82" s="1" t="s">
        <v>3158</v>
      </c>
      <c r="AJ82" s="1" t="s">
        <v>3158</v>
      </c>
      <c r="AM82" s="1" t="s">
        <v>3158</v>
      </c>
      <c r="AN82" s="1" t="s">
        <v>3158</v>
      </c>
      <c r="AO82" s="1" t="s">
        <v>3158</v>
      </c>
      <c r="AP82" s="1" t="s">
        <v>3158</v>
      </c>
      <c r="AQ82" s="1" t="s">
        <v>3158</v>
      </c>
      <c r="AR82" s="1" t="s">
        <v>3158</v>
      </c>
      <c r="AS82" s="1" t="s">
        <v>3158</v>
      </c>
      <c r="AT82" s="1" t="s">
        <v>3158</v>
      </c>
      <c r="AU82" s="1" t="s">
        <v>3158</v>
      </c>
      <c r="AV82" s="1" t="s">
        <v>3158</v>
      </c>
      <c r="AW82" s="1" t="s">
        <v>3158</v>
      </c>
      <c r="AX82" s="1" t="s">
        <v>3158</v>
      </c>
      <c r="AY82" s="1" t="s">
        <v>3158</v>
      </c>
      <c r="AZ82" s="1" t="s">
        <v>3158</v>
      </c>
      <c r="BA82" s="1">
        <f t="shared" si="11"/>
        <v>19</v>
      </c>
      <c r="BD82" s="1" t="s">
        <v>4712</v>
      </c>
      <c r="BE82" s="1" t="s">
        <v>4712</v>
      </c>
      <c r="BF82" s="1" t="s">
        <v>4712</v>
      </c>
      <c r="BG82" s="1" t="s">
        <v>4712</v>
      </c>
      <c r="BH82" s="1" t="s">
        <v>4712</v>
      </c>
      <c r="BI82" s="1" t="s">
        <v>4712</v>
      </c>
      <c r="BJ82" s="1" t="s">
        <v>4712</v>
      </c>
      <c r="BK82" s="1" t="s">
        <v>4712</v>
      </c>
      <c r="BL82" s="1" t="s">
        <v>4712</v>
      </c>
      <c r="BM82" s="1" t="s">
        <v>4712</v>
      </c>
      <c r="BP82" s="1" t="s">
        <v>4712</v>
      </c>
      <c r="BQ82" s="1" t="s">
        <v>4712</v>
      </c>
      <c r="CD82" s="1" t="s">
        <v>4712</v>
      </c>
      <c r="CF82" s="1" t="s">
        <v>4712</v>
      </c>
      <c r="CY82" s="1" t="s">
        <v>283</v>
      </c>
      <c r="DA82" s="1" t="s">
        <v>283</v>
      </c>
      <c r="DB82" s="1" t="s">
        <v>3158</v>
      </c>
      <c r="DC82" s="1" t="s">
        <v>3158</v>
      </c>
      <c r="DD82" s="1" t="s">
        <v>3158</v>
      </c>
      <c r="DE82" s="1" t="s">
        <v>3158</v>
      </c>
      <c r="DF82" s="1" t="s">
        <v>3158</v>
      </c>
      <c r="DG82" s="1" t="s">
        <v>3158</v>
      </c>
      <c r="DH82" s="1" t="s">
        <v>3158</v>
      </c>
      <c r="DI82" s="1" t="s">
        <v>3158</v>
      </c>
      <c r="DJ82" s="1" t="s">
        <v>481</v>
      </c>
      <c r="DK82" s="1" t="s">
        <v>3158</v>
      </c>
      <c r="DL82" s="1" t="s">
        <v>3158</v>
      </c>
      <c r="DN82" s="1" t="s">
        <v>3158</v>
      </c>
      <c r="DO82" s="1" t="s">
        <v>3158</v>
      </c>
      <c r="DV82" s="1">
        <f t="shared" si="10"/>
        <v>15</v>
      </c>
      <c r="DX82" s="1" t="s">
        <v>3158</v>
      </c>
      <c r="DY82" s="1" t="s">
        <v>3158</v>
      </c>
      <c r="DZ82" s="1" t="s">
        <v>3158</v>
      </c>
      <c r="EB82" s="1" t="s">
        <v>3158</v>
      </c>
      <c r="EV82" s="1">
        <f t="shared" si="12"/>
        <v>0</v>
      </c>
    </row>
    <row r="83" spans="1:152" s="1" customFormat="1" x14ac:dyDescent="0.25">
      <c r="B83" s="2">
        <v>45274</v>
      </c>
      <c r="C83" s="2"/>
      <c r="D83" s="2" t="s">
        <v>4712</v>
      </c>
      <c r="G83" s="1" t="s">
        <v>3158</v>
      </c>
      <c r="H83" s="1" t="s">
        <v>5788</v>
      </c>
      <c r="I83" s="1" t="s">
        <v>2756</v>
      </c>
      <c r="J83" s="1" t="s">
        <v>5789</v>
      </c>
      <c r="K83" s="4" t="s">
        <v>5790</v>
      </c>
      <c r="L83" s="1" t="s">
        <v>5791</v>
      </c>
      <c r="M83" s="1" t="s">
        <v>488</v>
      </c>
      <c r="N83" s="1" t="s">
        <v>296</v>
      </c>
      <c r="O83" s="1">
        <v>85206</v>
      </c>
      <c r="AA83" s="1" t="s">
        <v>5503</v>
      </c>
      <c r="AB83" s="3"/>
      <c r="AC83" s="3"/>
      <c r="BA83" s="1">
        <f t="shared" si="11"/>
        <v>0</v>
      </c>
      <c r="DV83" s="1">
        <f t="shared" si="10"/>
        <v>0</v>
      </c>
      <c r="EB83" s="1" t="s">
        <v>481</v>
      </c>
    </row>
    <row r="84" spans="1:152" s="1" customFormat="1" x14ac:dyDescent="0.25">
      <c r="B84" s="2">
        <v>45260</v>
      </c>
      <c r="C84" s="2">
        <v>44875</v>
      </c>
      <c r="D84" s="2"/>
      <c r="F84" s="1" t="s">
        <v>3161</v>
      </c>
      <c r="G84" s="1" t="s">
        <v>3158</v>
      </c>
      <c r="H84" s="1" t="s">
        <v>3425</v>
      </c>
      <c r="I84" s="1" t="s">
        <v>4295</v>
      </c>
      <c r="J84" s="1" t="s">
        <v>3428</v>
      </c>
      <c r="K84" s="18" t="s">
        <v>3429</v>
      </c>
      <c r="L84" s="1" t="s">
        <v>5219</v>
      </c>
      <c r="M84" s="1" t="s">
        <v>488</v>
      </c>
      <c r="N84" s="1" t="s">
        <v>296</v>
      </c>
      <c r="O84" s="1">
        <v>85212</v>
      </c>
      <c r="P84" s="1" t="s">
        <v>4213</v>
      </c>
      <c r="R84" s="1">
        <v>1</v>
      </c>
      <c r="S84" s="1" t="s">
        <v>2937</v>
      </c>
      <c r="T84" s="1">
        <v>1</v>
      </c>
      <c r="U84" s="1">
        <v>1</v>
      </c>
      <c r="AA84" s="1" t="s">
        <v>5786</v>
      </c>
      <c r="AB84" s="3"/>
      <c r="AC84" s="3" t="s">
        <v>4712</v>
      </c>
      <c r="AD84" s="1" t="s">
        <v>2564</v>
      </c>
      <c r="AG84" s="1" t="s">
        <v>481</v>
      </c>
      <c r="AI84" s="1" t="s">
        <v>481</v>
      </c>
      <c r="AJ84" s="1" t="s">
        <v>481</v>
      </c>
      <c r="AK84" s="1" t="s">
        <v>481</v>
      </c>
      <c r="AL84" s="1" t="s">
        <v>481</v>
      </c>
      <c r="AM84" s="1" t="s">
        <v>3158</v>
      </c>
      <c r="AN84" s="1" t="s">
        <v>481</v>
      </c>
      <c r="AO84" s="1" t="s">
        <v>481</v>
      </c>
      <c r="AQ84" s="1" t="s">
        <v>481</v>
      </c>
      <c r="AT84" s="1" t="s">
        <v>481</v>
      </c>
      <c r="AU84" s="1" t="s">
        <v>481</v>
      </c>
      <c r="AV84" s="1" t="s">
        <v>481</v>
      </c>
      <c r="AW84" s="1" t="s">
        <v>481</v>
      </c>
      <c r="AX84" s="1" t="s">
        <v>481</v>
      </c>
      <c r="AZ84" s="1" t="s">
        <v>481</v>
      </c>
      <c r="BA84" s="1">
        <f t="shared" si="11"/>
        <v>15</v>
      </c>
      <c r="DA84" s="1" t="s">
        <v>4682</v>
      </c>
      <c r="DB84" s="1" t="s">
        <v>481</v>
      </c>
      <c r="DC84" s="1" t="s">
        <v>481</v>
      </c>
      <c r="DE84" s="1" t="s">
        <v>481</v>
      </c>
      <c r="DF84" s="1" t="s">
        <v>481</v>
      </c>
      <c r="DG84" s="1" t="s">
        <v>481</v>
      </c>
      <c r="DH84" s="1" t="s">
        <v>481</v>
      </c>
      <c r="DI84" s="1" t="s">
        <v>481</v>
      </c>
      <c r="DJ84" s="1" t="s">
        <v>481</v>
      </c>
      <c r="DK84" s="1" t="s">
        <v>481</v>
      </c>
      <c r="DL84" s="1" t="s">
        <v>481</v>
      </c>
      <c r="DN84" s="1" t="s">
        <v>481</v>
      </c>
      <c r="DV84" s="1">
        <f t="shared" si="10"/>
        <v>12</v>
      </c>
      <c r="DZ84" s="1" t="s">
        <v>481</v>
      </c>
      <c r="EB84" s="1" t="s">
        <v>481</v>
      </c>
      <c r="EV84" s="1">
        <f>SUM(DW84:EU84)</f>
        <v>0</v>
      </c>
    </row>
    <row r="85" spans="1:152" s="1" customFormat="1" x14ac:dyDescent="0.25">
      <c r="B85" s="2">
        <v>45344</v>
      </c>
      <c r="C85" s="2">
        <v>44938</v>
      </c>
      <c r="D85" s="2"/>
      <c r="F85" s="1" t="s">
        <v>3161</v>
      </c>
      <c r="G85" s="1" t="s">
        <v>3158</v>
      </c>
      <c r="H85" s="1" t="s">
        <v>4489</v>
      </c>
      <c r="I85" s="1" t="s">
        <v>4490</v>
      </c>
      <c r="J85" s="1" t="s">
        <v>4163</v>
      </c>
      <c r="K85" s="18" t="s">
        <v>4162</v>
      </c>
      <c r="L85" s="1" t="s">
        <v>4917</v>
      </c>
      <c r="M85" s="1" t="s">
        <v>3192</v>
      </c>
      <c r="N85" s="1" t="s">
        <v>296</v>
      </c>
      <c r="O85" s="1">
        <v>85218</v>
      </c>
      <c r="P85" s="1" t="s">
        <v>4213</v>
      </c>
      <c r="R85" s="1">
        <v>1</v>
      </c>
      <c r="S85" s="1" t="s">
        <v>5193</v>
      </c>
      <c r="V85" s="1" t="s">
        <v>694</v>
      </c>
      <c r="AA85" s="2" t="s">
        <v>2886</v>
      </c>
      <c r="AB85" s="3"/>
      <c r="AC85" s="3" t="s">
        <v>4712</v>
      </c>
      <c r="AD85" s="1" t="s">
        <v>2564</v>
      </c>
      <c r="AF85" s="1" t="s">
        <v>481</v>
      </c>
      <c r="AH85" s="1" t="s">
        <v>481</v>
      </c>
      <c r="AI85" s="1" t="s">
        <v>481</v>
      </c>
      <c r="AJ85" s="1" t="s">
        <v>481</v>
      </c>
      <c r="AM85" s="1" t="s">
        <v>481</v>
      </c>
      <c r="AN85" s="1" t="s">
        <v>481</v>
      </c>
      <c r="AO85" s="1" t="s">
        <v>481</v>
      </c>
      <c r="AR85" s="1" t="s">
        <v>481</v>
      </c>
      <c r="AS85" s="1" t="s">
        <v>481</v>
      </c>
      <c r="AT85" s="1" t="s">
        <v>481</v>
      </c>
      <c r="AU85" s="1" t="s">
        <v>481</v>
      </c>
      <c r="AV85" s="1" t="s">
        <v>481</v>
      </c>
      <c r="AW85" s="1" t="s">
        <v>481</v>
      </c>
      <c r="AX85" s="1" t="s">
        <v>481</v>
      </c>
      <c r="AY85" s="1" t="s">
        <v>3158</v>
      </c>
      <c r="AZ85" s="1" t="s">
        <v>481</v>
      </c>
      <c r="BA85" s="1">
        <f>COUNTA(AE85:AZ85)</f>
        <v>16</v>
      </c>
      <c r="DI85" s="1" t="s">
        <v>481</v>
      </c>
      <c r="DJ85" s="1" t="s">
        <v>481</v>
      </c>
      <c r="DO85" s="1" t="s">
        <v>481</v>
      </c>
      <c r="DV85" s="1">
        <f>COUNTA(CY85:DU85)</f>
        <v>3</v>
      </c>
      <c r="EV85" s="1">
        <f>SUM(DW85:EU85)</f>
        <v>0</v>
      </c>
    </row>
    <row r="86" spans="1:152" s="1" customFormat="1" x14ac:dyDescent="0.25">
      <c r="B86" s="2"/>
      <c r="C86" s="2"/>
      <c r="D86" s="2"/>
      <c r="K86" s="18"/>
      <c r="AB86" s="3"/>
      <c r="AC86" s="3"/>
    </row>
    <row r="87" spans="1:152" s="57" customFormat="1" ht="13.8" x14ac:dyDescent="0.25">
      <c r="B87" s="58"/>
      <c r="C87" s="58"/>
      <c r="D87" s="58"/>
      <c r="K87" s="59"/>
      <c r="AB87" s="60"/>
      <c r="AC87" s="60"/>
    </row>
    <row r="88" spans="1:152" s="1" customFormat="1" x14ac:dyDescent="0.25">
      <c r="B88" s="2"/>
      <c r="C88" s="2"/>
      <c r="D88" s="2"/>
      <c r="K88" s="18"/>
      <c r="AB88" s="3"/>
      <c r="AC88" s="3"/>
    </row>
    <row r="89" spans="1:152" s="1" customFormat="1" x14ac:dyDescent="0.25">
      <c r="A89" s="8"/>
      <c r="B89" s="2"/>
      <c r="C89" s="2"/>
      <c r="D89" s="2"/>
      <c r="G89" s="1" t="s">
        <v>3158</v>
      </c>
      <c r="H89" s="1" t="s">
        <v>3064</v>
      </c>
      <c r="I89" s="1" t="s">
        <v>3033</v>
      </c>
      <c r="J89" s="1" t="s">
        <v>146</v>
      </c>
      <c r="K89" s="18"/>
      <c r="L89" s="1" t="s">
        <v>3067</v>
      </c>
      <c r="M89" s="1" t="s">
        <v>5031</v>
      </c>
      <c r="N89" s="1" t="s">
        <v>296</v>
      </c>
      <c r="O89" s="1">
        <v>85119</v>
      </c>
      <c r="P89" s="8"/>
      <c r="Q89" s="8"/>
      <c r="Y89" s="1" t="s">
        <v>3196</v>
      </c>
      <c r="Z89" s="1" t="s">
        <v>3189</v>
      </c>
      <c r="AA89" s="2" t="s">
        <v>2372</v>
      </c>
      <c r="AB89" s="3" t="s">
        <v>3161</v>
      </c>
      <c r="AC89" s="3"/>
      <c r="AN89" s="1" t="s">
        <v>481</v>
      </c>
      <c r="AO89" s="1" t="s">
        <v>481</v>
      </c>
      <c r="BA89" s="1">
        <f>COUNTA(AE89:AZ89)</f>
        <v>2</v>
      </c>
    </row>
    <row r="90" spans="1:152" s="1" customFormat="1" x14ac:dyDescent="0.25">
      <c r="A90" s="8"/>
      <c r="B90" s="2"/>
      <c r="C90" s="2"/>
      <c r="D90" s="2"/>
      <c r="F90" s="1" t="s">
        <v>3161</v>
      </c>
      <c r="G90" s="1" t="s">
        <v>3158</v>
      </c>
      <c r="H90" s="1" t="s">
        <v>4805</v>
      </c>
      <c r="I90" s="1" t="s">
        <v>2983</v>
      </c>
      <c r="J90" s="1" t="s">
        <v>3927</v>
      </c>
      <c r="K90" s="4" t="s">
        <v>4</v>
      </c>
      <c r="L90" s="1" t="s">
        <v>3067</v>
      </c>
      <c r="M90" s="1" t="s">
        <v>5031</v>
      </c>
      <c r="N90" s="1" t="s">
        <v>296</v>
      </c>
      <c r="O90" s="1">
        <v>85219</v>
      </c>
      <c r="AA90" s="1" t="s">
        <v>3459</v>
      </c>
      <c r="AB90" s="3"/>
      <c r="AC90" s="3"/>
      <c r="AN90" s="1" t="s">
        <v>481</v>
      </c>
      <c r="AO90" s="1" t="s">
        <v>481</v>
      </c>
      <c r="AP90" s="1" t="s">
        <v>481</v>
      </c>
      <c r="BA90" s="1">
        <f>COUNTA(AE90:AZ90)</f>
        <v>3</v>
      </c>
    </row>
    <row r="91" spans="1:152" s="1" customFormat="1" x14ac:dyDescent="0.25">
      <c r="A91" s="8"/>
      <c r="B91" s="2"/>
      <c r="C91" s="2"/>
      <c r="D91" s="2"/>
      <c r="F91" s="1" t="s">
        <v>3161</v>
      </c>
      <c r="G91" s="1" t="s">
        <v>481</v>
      </c>
      <c r="H91" s="1" t="s">
        <v>4805</v>
      </c>
      <c r="I91" s="1" t="s">
        <v>4806</v>
      </c>
      <c r="J91" s="1" t="s">
        <v>3927</v>
      </c>
      <c r="K91" s="4" t="s">
        <v>4</v>
      </c>
      <c r="L91" s="1" t="s">
        <v>3067</v>
      </c>
      <c r="M91" s="1" t="s">
        <v>5031</v>
      </c>
      <c r="N91" s="1" t="s">
        <v>296</v>
      </c>
      <c r="O91" s="1">
        <v>85219</v>
      </c>
      <c r="AA91" s="1" t="s">
        <v>3311</v>
      </c>
      <c r="AB91" s="3"/>
      <c r="AC91" s="3"/>
      <c r="AN91" s="1" t="s">
        <v>481</v>
      </c>
      <c r="AO91" s="1" t="s">
        <v>481</v>
      </c>
      <c r="AP91" s="1" t="s">
        <v>481</v>
      </c>
      <c r="BA91" s="1">
        <f>COUNTA(AE91:AZ91)</f>
        <v>3</v>
      </c>
    </row>
    <row r="92" spans="1:152" s="1" customFormat="1" x14ac:dyDescent="0.25">
      <c r="B92" s="2"/>
      <c r="C92" s="2"/>
      <c r="D92" s="2"/>
      <c r="G92" s="1" t="s">
        <v>3158</v>
      </c>
      <c r="H92" s="1" t="s">
        <v>5755</v>
      </c>
      <c r="I92" s="1" t="s">
        <v>5781</v>
      </c>
      <c r="K92" s="18"/>
      <c r="AA92" s="1" t="s">
        <v>5756</v>
      </c>
      <c r="AB92" s="3"/>
      <c r="AC92" s="3"/>
      <c r="BA92" s="1">
        <f t="shared" ref="BA92:BA103" si="13">COUNTA(AE92:AZ92)</f>
        <v>0</v>
      </c>
      <c r="DV92" s="1">
        <f t="shared" ref="DV92:DV115" si="14">COUNTA(CY92:DU92)</f>
        <v>0</v>
      </c>
      <c r="DX92" s="1" t="s">
        <v>3162</v>
      </c>
    </row>
    <row r="93" spans="1:152" s="1" customFormat="1" x14ac:dyDescent="0.25">
      <c r="B93" s="2"/>
      <c r="C93" s="2"/>
      <c r="D93" s="2"/>
      <c r="G93" s="1" t="s">
        <v>3158</v>
      </c>
      <c r="H93" s="1" t="s">
        <v>5780</v>
      </c>
      <c r="I93" s="1" t="s">
        <v>563</v>
      </c>
      <c r="K93" s="18"/>
      <c r="AB93" s="3"/>
      <c r="AC93" s="3"/>
      <c r="BA93" s="1">
        <f t="shared" si="13"/>
        <v>0</v>
      </c>
      <c r="DV93" s="1">
        <f t="shared" si="14"/>
        <v>0</v>
      </c>
      <c r="DZ93" s="1" t="s">
        <v>3162</v>
      </c>
    </row>
    <row r="94" spans="1:152" s="1" customFormat="1" x14ac:dyDescent="0.25">
      <c r="A94" s="8"/>
      <c r="B94" s="2"/>
      <c r="C94" s="2">
        <v>44896</v>
      </c>
      <c r="D94" s="2"/>
      <c r="F94" s="1" t="s">
        <v>3162</v>
      </c>
      <c r="G94" s="1" t="s">
        <v>3158</v>
      </c>
      <c r="H94" s="1" t="s">
        <v>431</v>
      </c>
      <c r="I94" s="1" t="s">
        <v>3159</v>
      </c>
      <c r="J94" s="1" t="s">
        <v>433</v>
      </c>
      <c r="K94" s="18" t="s">
        <v>432</v>
      </c>
      <c r="L94" s="1" t="s">
        <v>5568</v>
      </c>
      <c r="M94" s="1" t="s">
        <v>488</v>
      </c>
      <c r="N94" s="1" t="s">
        <v>296</v>
      </c>
      <c r="O94" s="1">
        <v>85209</v>
      </c>
      <c r="Y94" s="1" t="s">
        <v>3196</v>
      </c>
      <c r="Z94" s="1" t="s">
        <v>3161</v>
      </c>
      <c r="AA94" s="2" t="s">
        <v>5754</v>
      </c>
      <c r="AB94" s="3" t="s">
        <v>3161</v>
      </c>
      <c r="AC94" s="3"/>
      <c r="AD94" s="1" t="s">
        <v>2564</v>
      </c>
      <c r="AF94" s="1" t="s">
        <v>481</v>
      </c>
      <c r="AJ94" s="1" t="s">
        <v>481</v>
      </c>
      <c r="AL94" s="1" t="s">
        <v>481</v>
      </c>
      <c r="AN94" s="1" t="s">
        <v>481</v>
      </c>
      <c r="AS94" s="1" t="s">
        <v>481</v>
      </c>
      <c r="AX94" s="1" t="s">
        <v>481</v>
      </c>
      <c r="BA94" s="1">
        <f t="shared" si="13"/>
        <v>6</v>
      </c>
      <c r="BD94" s="1" t="s">
        <v>4712</v>
      </c>
      <c r="BE94" s="1" t="s">
        <v>4712</v>
      </c>
      <c r="BF94" s="1" t="s">
        <v>4712</v>
      </c>
      <c r="BK94" s="1" t="s">
        <v>4712</v>
      </c>
      <c r="BL94" s="1" t="s">
        <v>4712</v>
      </c>
      <c r="BM94" s="1" t="s">
        <v>4712</v>
      </c>
      <c r="BP94" s="1" t="s">
        <v>4712</v>
      </c>
      <c r="DC94" s="1" t="s">
        <v>481</v>
      </c>
      <c r="DI94" s="1" t="s">
        <v>481</v>
      </c>
      <c r="DN94" s="1" t="s">
        <v>3158</v>
      </c>
      <c r="DV94" s="1">
        <f t="shared" si="14"/>
        <v>3</v>
      </c>
      <c r="DW94" s="1" t="s">
        <v>3162</v>
      </c>
      <c r="DX94" s="1" t="s">
        <v>3158</v>
      </c>
      <c r="EV94" s="1">
        <f>SUM(DW94:EU94)</f>
        <v>0</v>
      </c>
    </row>
    <row r="95" spans="1:152" s="1" customFormat="1" x14ac:dyDescent="0.25">
      <c r="B95" s="2"/>
      <c r="C95" s="2"/>
      <c r="D95" s="2"/>
      <c r="G95" s="1" t="s">
        <v>481</v>
      </c>
      <c r="H95" s="1" t="s">
        <v>5503</v>
      </c>
      <c r="I95" s="1" t="s">
        <v>4364</v>
      </c>
      <c r="K95" s="18"/>
      <c r="AA95" s="2"/>
      <c r="AB95" s="3"/>
      <c r="AC95" s="3"/>
      <c r="BA95" s="1">
        <f t="shared" si="13"/>
        <v>0</v>
      </c>
      <c r="DV95" s="1">
        <f t="shared" si="14"/>
        <v>0</v>
      </c>
      <c r="DY95" s="1" t="s">
        <v>3162</v>
      </c>
    </row>
    <row r="96" spans="1:152" s="1" customFormat="1" x14ac:dyDescent="0.25">
      <c r="B96" s="2"/>
      <c r="C96" s="2"/>
      <c r="D96" s="2"/>
      <c r="G96" s="1" t="s">
        <v>3158</v>
      </c>
      <c r="H96" s="1" t="s">
        <v>5778</v>
      </c>
      <c r="I96" s="1" t="s">
        <v>3951</v>
      </c>
      <c r="K96" s="18"/>
      <c r="AA96" s="2"/>
      <c r="AB96" s="3"/>
      <c r="AC96" s="3"/>
      <c r="BA96" s="1">
        <f t="shared" si="13"/>
        <v>0</v>
      </c>
      <c r="DV96" s="1">
        <f t="shared" si="14"/>
        <v>0</v>
      </c>
      <c r="DY96" s="1" t="s">
        <v>3162</v>
      </c>
    </row>
    <row r="97" spans="1:152" s="1" customFormat="1" x14ac:dyDescent="0.25">
      <c r="B97" s="2"/>
      <c r="C97" s="2"/>
      <c r="D97" s="2"/>
      <c r="G97" s="1" t="s">
        <v>3158</v>
      </c>
      <c r="H97" s="1" t="s">
        <v>4421</v>
      </c>
      <c r="I97" s="1" t="s">
        <v>398</v>
      </c>
      <c r="J97" s="1" t="s">
        <v>4423</v>
      </c>
      <c r="K97" s="18" t="s">
        <v>4422</v>
      </c>
      <c r="L97" s="1" t="s">
        <v>4424</v>
      </c>
      <c r="M97" s="1" t="s">
        <v>4425</v>
      </c>
      <c r="N97" s="1" t="s">
        <v>4426</v>
      </c>
      <c r="O97" s="1">
        <v>85243</v>
      </c>
      <c r="P97" s="1" t="s">
        <v>4712</v>
      </c>
      <c r="AA97" s="1" t="s">
        <v>5757</v>
      </c>
      <c r="AB97" s="3"/>
      <c r="AC97" s="3"/>
      <c r="AD97" s="1" t="s">
        <v>2568</v>
      </c>
      <c r="AH97" s="1" t="s">
        <v>3162</v>
      </c>
      <c r="BA97" s="1">
        <f t="shared" si="13"/>
        <v>1</v>
      </c>
      <c r="DV97" s="1">
        <f t="shared" si="14"/>
        <v>0</v>
      </c>
      <c r="DX97" s="1" t="s">
        <v>3162</v>
      </c>
      <c r="EV97" s="1">
        <f>SUM(DW97:EU97)</f>
        <v>0</v>
      </c>
    </row>
    <row r="98" spans="1:152" s="1" customFormat="1" x14ac:dyDescent="0.25">
      <c r="B98" s="2"/>
      <c r="C98" s="2"/>
      <c r="D98" s="2"/>
      <c r="G98" s="1" t="s">
        <v>3158</v>
      </c>
      <c r="H98" s="2" t="s">
        <v>5752</v>
      </c>
      <c r="I98" s="1" t="s">
        <v>5753</v>
      </c>
      <c r="K98" s="18"/>
      <c r="AA98" s="1" t="s">
        <v>1450</v>
      </c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T98" s="2"/>
      <c r="AU98" s="2"/>
      <c r="AV98" s="2"/>
      <c r="AW98" s="2"/>
      <c r="AX98" s="2"/>
      <c r="AY98" s="2"/>
      <c r="AZ98" s="2"/>
      <c r="BA98" s="1">
        <f t="shared" si="13"/>
        <v>0</v>
      </c>
      <c r="BB98" s="3"/>
      <c r="DV98" s="1">
        <f t="shared" si="14"/>
        <v>0</v>
      </c>
      <c r="DW98" s="1" t="s">
        <v>3162</v>
      </c>
      <c r="EV98" s="1">
        <f>SUM(DW98:EU98)</f>
        <v>0</v>
      </c>
    </row>
    <row r="99" spans="1:152" s="1" customFormat="1" x14ac:dyDescent="0.25">
      <c r="A99" s="6"/>
      <c r="B99" s="2"/>
      <c r="C99" s="2">
        <v>44861</v>
      </c>
      <c r="D99" s="2"/>
      <c r="G99" s="1" t="s">
        <v>481</v>
      </c>
      <c r="H99" s="1" t="s">
        <v>4662</v>
      </c>
      <c r="I99" s="1" t="s">
        <v>299</v>
      </c>
      <c r="J99" s="1" t="s">
        <v>3926</v>
      </c>
      <c r="K99" s="18" t="s">
        <v>2292</v>
      </c>
      <c r="L99" s="1" t="s">
        <v>5167</v>
      </c>
      <c r="M99" s="1" t="s">
        <v>488</v>
      </c>
      <c r="N99" s="1" t="s">
        <v>296</v>
      </c>
      <c r="O99" s="1">
        <v>85209</v>
      </c>
      <c r="P99" s="1" t="s">
        <v>4213</v>
      </c>
      <c r="AA99" s="2" t="s">
        <v>2370</v>
      </c>
      <c r="AB99" s="3"/>
      <c r="AC99" s="3" t="s">
        <v>4712</v>
      </c>
      <c r="AD99" s="1" t="s">
        <v>2564</v>
      </c>
      <c r="BA99" s="1">
        <f t="shared" si="13"/>
        <v>0</v>
      </c>
      <c r="CY99" s="1" t="s">
        <v>481</v>
      </c>
      <c r="DV99" s="1">
        <f t="shared" si="14"/>
        <v>1</v>
      </c>
      <c r="DW99" s="1" t="s">
        <v>3158</v>
      </c>
      <c r="EV99" s="1">
        <f>SUM(DW99:EU99)</f>
        <v>0</v>
      </c>
    </row>
    <row r="100" spans="1:152" s="1" customFormat="1" x14ac:dyDescent="0.25">
      <c r="B100" s="2"/>
      <c r="C100" s="2"/>
      <c r="D100" s="2"/>
      <c r="F100" s="1" t="s">
        <v>481</v>
      </c>
      <c r="G100" s="1" t="s">
        <v>3158</v>
      </c>
      <c r="H100" s="1" t="s">
        <v>1886</v>
      </c>
      <c r="I100" s="1" t="s">
        <v>5784</v>
      </c>
      <c r="K100" s="18"/>
      <c r="AA100" s="1" t="s">
        <v>5782</v>
      </c>
      <c r="AB100" s="3"/>
      <c r="AC100" s="3"/>
      <c r="BA100" s="1">
        <f t="shared" si="13"/>
        <v>0</v>
      </c>
      <c r="DV100" s="1">
        <f t="shared" si="14"/>
        <v>0</v>
      </c>
      <c r="DZ100" s="1" t="s">
        <v>3162</v>
      </c>
    </row>
    <row r="101" spans="1:152" s="1" customFormat="1" x14ac:dyDescent="0.25">
      <c r="A101" s="8"/>
      <c r="B101" s="2"/>
      <c r="C101" s="2"/>
      <c r="D101" s="2"/>
      <c r="G101" s="1" t="s">
        <v>481</v>
      </c>
      <c r="H101" s="1" t="s">
        <v>1450</v>
      </c>
      <c r="I101" s="1" t="s">
        <v>2728</v>
      </c>
      <c r="K101" s="18"/>
      <c r="AA101" s="2" t="s">
        <v>5752</v>
      </c>
      <c r="AB101" s="3"/>
      <c r="AC101" s="3"/>
      <c r="AI101" s="1" t="s">
        <v>3162</v>
      </c>
      <c r="AJ101" s="1" t="s">
        <v>3162</v>
      </c>
      <c r="AP101" s="1" t="s">
        <v>3162</v>
      </c>
      <c r="AT101" s="1" t="s">
        <v>3162</v>
      </c>
      <c r="BA101" s="1">
        <f t="shared" si="13"/>
        <v>4</v>
      </c>
      <c r="DV101" s="1">
        <f t="shared" si="14"/>
        <v>0</v>
      </c>
      <c r="DW101" s="1" t="s">
        <v>3162</v>
      </c>
      <c r="EV101" s="1">
        <f t="shared" ref="EV101:EV104" si="15">SUM(DW101:EU101)</f>
        <v>0</v>
      </c>
    </row>
    <row r="102" spans="1:152" s="1" customFormat="1" x14ac:dyDescent="0.25">
      <c r="A102" s="8"/>
      <c r="B102" s="2"/>
      <c r="C102" s="2">
        <v>44882</v>
      </c>
      <c r="D102" s="2"/>
      <c r="G102" s="1" t="s">
        <v>3158</v>
      </c>
      <c r="H102" s="1" t="s">
        <v>3980</v>
      </c>
      <c r="I102" s="1" t="s">
        <v>5481</v>
      </c>
      <c r="J102" s="1" t="s">
        <v>5271</v>
      </c>
      <c r="K102" s="18"/>
      <c r="L102" s="1" t="s">
        <v>5272</v>
      </c>
      <c r="M102" s="1" t="s">
        <v>488</v>
      </c>
      <c r="N102" s="1" t="s">
        <v>296</v>
      </c>
      <c r="O102" s="1">
        <v>85209</v>
      </c>
      <c r="AA102" s="1" t="s">
        <v>5269</v>
      </c>
      <c r="AB102" s="3"/>
      <c r="AC102" s="3"/>
      <c r="AW102" s="1" t="s">
        <v>3162</v>
      </c>
      <c r="AY102" s="1" t="s">
        <v>3162</v>
      </c>
      <c r="BA102" s="1">
        <f t="shared" si="13"/>
        <v>2</v>
      </c>
      <c r="DB102" s="1" t="s">
        <v>481</v>
      </c>
      <c r="DV102" s="1">
        <f t="shared" si="14"/>
        <v>1</v>
      </c>
      <c r="EB102" s="1" t="s">
        <v>3162</v>
      </c>
      <c r="EV102" s="1">
        <f t="shared" si="15"/>
        <v>0</v>
      </c>
    </row>
    <row r="103" spans="1:152" s="1" customFormat="1" x14ac:dyDescent="0.25">
      <c r="A103" s="8"/>
      <c r="B103" s="2"/>
      <c r="C103" s="2">
        <v>44882</v>
      </c>
      <c r="D103" s="2"/>
      <c r="G103" s="1" t="s">
        <v>481</v>
      </c>
      <c r="H103" s="1" t="s">
        <v>3980</v>
      </c>
      <c r="I103" s="1" t="s">
        <v>5269</v>
      </c>
      <c r="J103" s="1" t="s">
        <v>5271</v>
      </c>
      <c r="K103" s="18"/>
      <c r="L103" s="1" t="s">
        <v>5272</v>
      </c>
      <c r="M103" s="1" t="s">
        <v>488</v>
      </c>
      <c r="N103" s="1" t="s">
        <v>296</v>
      </c>
      <c r="O103" s="1">
        <v>85209</v>
      </c>
      <c r="AA103" s="1" t="s">
        <v>4600</v>
      </c>
      <c r="AB103" s="3"/>
      <c r="AC103" s="3"/>
      <c r="AW103" s="1" t="s">
        <v>3162</v>
      </c>
      <c r="AY103" s="1" t="s">
        <v>3162</v>
      </c>
      <c r="BA103" s="1">
        <f t="shared" si="13"/>
        <v>2</v>
      </c>
      <c r="DB103" s="1" t="s">
        <v>481</v>
      </c>
      <c r="DV103" s="1">
        <f t="shared" si="14"/>
        <v>1</v>
      </c>
      <c r="EB103" s="1" t="s">
        <v>3162</v>
      </c>
      <c r="EV103" s="1">
        <f t="shared" si="15"/>
        <v>0</v>
      </c>
    </row>
    <row r="104" spans="1:152" s="1" customFormat="1" x14ac:dyDescent="0.25">
      <c r="B104" s="2"/>
      <c r="C104" s="2"/>
      <c r="D104" s="2"/>
      <c r="H104" s="1" t="s">
        <v>5751</v>
      </c>
      <c r="I104" s="1" t="s">
        <v>553</v>
      </c>
      <c r="K104" s="18"/>
      <c r="AA104" s="1" t="s">
        <v>3169</v>
      </c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T104" s="2"/>
      <c r="AU104" s="2"/>
      <c r="AV104" s="2"/>
      <c r="AW104" s="2"/>
      <c r="AX104" s="2"/>
      <c r="AY104" s="2"/>
      <c r="AZ104" s="2"/>
      <c r="BB104" s="3"/>
      <c r="DV104" s="1">
        <f t="shared" si="14"/>
        <v>0</v>
      </c>
      <c r="DW104" s="1" t="s">
        <v>3162</v>
      </c>
      <c r="EV104" s="1">
        <f t="shared" si="15"/>
        <v>0</v>
      </c>
    </row>
    <row r="105" spans="1:152" s="1" customFormat="1" x14ac:dyDescent="0.25">
      <c r="B105" s="2"/>
      <c r="C105" s="2"/>
      <c r="D105" s="2"/>
      <c r="G105" s="1" t="s">
        <v>3158</v>
      </c>
      <c r="H105" s="1" t="s">
        <v>1358</v>
      </c>
      <c r="I105" s="1" t="s">
        <v>248</v>
      </c>
      <c r="K105" s="18"/>
      <c r="AA105" s="1" t="s">
        <v>786</v>
      </c>
      <c r="AP105" s="1" t="s">
        <v>3162</v>
      </c>
      <c r="AQ105" s="1" t="s">
        <v>3162</v>
      </c>
      <c r="AU105" s="1" t="s">
        <v>3162</v>
      </c>
      <c r="AW105" s="1" t="s">
        <v>3162</v>
      </c>
      <c r="AZ105" s="1" t="s">
        <v>3162</v>
      </c>
      <c r="BA105" s="1">
        <f t="shared" ref="BA105:BA118" si="16">COUNTA(AE105:AZ105)</f>
        <v>5</v>
      </c>
      <c r="BB105" s="3"/>
      <c r="DA105" s="1" t="s">
        <v>3162</v>
      </c>
      <c r="DB105" s="1" t="s">
        <v>3162</v>
      </c>
      <c r="DC105" s="1" t="s">
        <v>3162</v>
      </c>
      <c r="DK105" s="1" t="s">
        <v>3162</v>
      </c>
      <c r="DV105" s="1">
        <f t="shared" si="14"/>
        <v>4</v>
      </c>
      <c r="DW105" s="1" t="s">
        <v>3162</v>
      </c>
      <c r="DY105" s="1" t="s">
        <v>3162</v>
      </c>
      <c r="EB105" s="1" t="s">
        <v>3162</v>
      </c>
    </row>
    <row r="106" spans="1:152" s="1" customFormat="1" x14ac:dyDescent="0.25">
      <c r="B106" s="2"/>
      <c r="C106" s="2"/>
      <c r="D106" s="2"/>
      <c r="G106" s="1" t="s">
        <v>481</v>
      </c>
      <c r="H106" s="1" t="s">
        <v>1358</v>
      </c>
      <c r="I106" s="1" t="s">
        <v>786</v>
      </c>
      <c r="K106" s="18"/>
      <c r="AA106" s="1" t="s">
        <v>248</v>
      </c>
      <c r="AP106" s="1" t="s">
        <v>3162</v>
      </c>
      <c r="AQ106" s="1" t="s">
        <v>3162</v>
      </c>
      <c r="AU106" s="1" t="s">
        <v>3162</v>
      </c>
      <c r="AW106" s="1" t="s">
        <v>3162</v>
      </c>
      <c r="AZ106" s="1" t="s">
        <v>3162</v>
      </c>
      <c r="BA106" s="1">
        <f t="shared" si="16"/>
        <v>5</v>
      </c>
      <c r="BB106" s="3"/>
      <c r="DA106" s="1" t="s">
        <v>3162</v>
      </c>
      <c r="DB106" s="1" t="s">
        <v>3162</v>
      </c>
      <c r="DC106" s="1" t="s">
        <v>3162</v>
      </c>
      <c r="DK106" s="1" t="s">
        <v>3158</v>
      </c>
      <c r="DV106" s="1">
        <f t="shared" si="14"/>
        <v>4</v>
      </c>
      <c r="DW106" s="1" t="s">
        <v>3162</v>
      </c>
      <c r="DY106" s="1" t="s">
        <v>3162</v>
      </c>
      <c r="EB106" s="1" t="s">
        <v>3162</v>
      </c>
    </row>
    <row r="107" spans="1:152" s="1" customFormat="1" x14ac:dyDescent="0.25">
      <c r="B107" s="2"/>
      <c r="C107" s="2"/>
      <c r="D107" s="2"/>
      <c r="G107" s="1" t="s">
        <v>3158</v>
      </c>
      <c r="H107" s="1" t="s">
        <v>5782</v>
      </c>
      <c r="I107" s="1" t="s">
        <v>5783</v>
      </c>
      <c r="K107" s="18"/>
      <c r="AA107" s="1" t="s">
        <v>1886</v>
      </c>
      <c r="AB107" s="3"/>
      <c r="AC107" s="3"/>
      <c r="BA107" s="1">
        <f t="shared" si="16"/>
        <v>0</v>
      </c>
      <c r="DV107" s="1">
        <f t="shared" si="14"/>
        <v>0</v>
      </c>
      <c r="DZ107" s="1" t="s">
        <v>3162</v>
      </c>
    </row>
    <row r="108" spans="1:152" s="1" customFormat="1" x14ac:dyDescent="0.25">
      <c r="A108" s="6"/>
      <c r="B108" s="2"/>
      <c r="C108" s="2"/>
      <c r="D108" s="2"/>
      <c r="G108" s="1" t="s">
        <v>481</v>
      </c>
      <c r="H108" s="1" t="s">
        <v>1281</v>
      </c>
      <c r="I108" s="1" t="s">
        <v>106</v>
      </c>
      <c r="K108" s="18"/>
      <c r="AA108" s="1" t="s">
        <v>1282</v>
      </c>
      <c r="AB108" s="3"/>
      <c r="AC108" s="3"/>
      <c r="AL108" s="1" t="s">
        <v>3162</v>
      </c>
      <c r="AN108" s="1" t="s">
        <v>3162</v>
      </c>
      <c r="AO108" s="1" t="s">
        <v>3162</v>
      </c>
      <c r="AR108" s="1" t="s">
        <v>3162</v>
      </c>
      <c r="BA108" s="1">
        <f t="shared" si="16"/>
        <v>4</v>
      </c>
      <c r="DV108" s="1">
        <f t="shared" si="14"/>
        <v>0</v>
      </c>
      <c r="DZ108" s="1" t="s">
        <v>3162</v>
      </c>
      <c r="EV108" s="1">
        <f>SUM(DW108:EU108)</f>
        <v>0</v>
      </c>
    </row>
    <row r="109" spans="1:152" s="1" customFormat="1" x14ac:dyDescent="0.25">
      <c r="A109" s="6"/>
      <c r="B109" s="2"/>
      <c r="C109" s="2"/>
      <c r="D109" s="2"/>
      <c r="G109" s="1" t="s">
        <v>3158</v>
      </c>
      <c r="H109" s="1" t="s">
        <v>1281</v>
      </c>
      <c r="I109" s="1" t="s">
        <v>1282</v>
      </c>
      <c r="K109" s="18"/>
      <c r="AA109" s="1" t="s">
        <v>106</v>
      </c>
      <c r="AB109" s="3"/>
      <c r="AC109" s="3"/>
      <c r="AL109" s="1" t="s">
        <v>3162</v>
      </c>
      <c r="AN109" s="1" t="s">
        <v>3162</v>
      </c>
      <c r="AO109" s="1" t="s">
        <v>3162</v>
      </c>
      <c r="AR109" s="1" t="s">
        <v>3162</v>
      </c>
      <c r="BA109" s="1">
        <f t="shared" si="16"/>
        <v>4</v>
      </c>
      <c r="DV109" s="1">
        <f t="shared" si="14"/>
        <v>0</v>
      </c>
      <c r="DZ109" s="1" t="s">
        <v>3162</v>
      </c>
      <c r="EV109" s="1">
        <f>SUM(DW109:EU109)</f>
        <v>0</v>
      </c>
    </row>
    <row r="110" spans="1:152" s="1" customFormat="1" x14ac:dyDescent="0.25">
      <c r="B110" s="2"/>
      <c r="C110" s="2"/>
      <c r="D110" s="2"/>
      <c r="G110" s="1" t="s">
        <v>3158</v>
      </c>
      <c r="H110" s="1" t="s">
        <v>1228</v>
      </c>
      <c r="I110" s="1" t="s">
        <v>5460</v>
      </c>
      <c r="K110" s="18"/>
      <c r="AA110" s="1" t="s">
        <v>116</v>
      </c>
      <c r="AB110" s="3"/>
      <c r="AC110" s="3"/>
      <c r="AG110" s="1" t="s">
        <v>3162</v>
      </c>
      <c r="AO110" s="1" t="s">
        <v>3162</v>
      </c>
      <c r="AS110" s="1" t="s">
        <v>3162</v>
      </c>
      <c r="BA110" s="1">
        <f t="shared" si="16"/>
        <v>3</v>
      </c>
      <c r="CY110" s="1" t="s">
        <v>3162</v>
      </c>
      <c r="DC110" s="1" t="s">
        <v>3162</v>
      </c>
      <c r="DH110" s="1" t="s">
        <v>3162</v>
      </c>
      <c r="DV110" s="1">
        <f t="shared" si="14"/>
        <v>3</v>
      </c>
      <c r="DZ110" s="1" t="s">
        <v>3162</v>
      </c>
    </row>
    <row r="111" spans="1:152" s="1" customFormat="1" x14ac:dyDescent="0.25">
      <c r="B111" s="2"/>
      <c r="C111" s="2"/>
      <c r="D111" s="2"/>
      <c r="G111" s="1" t="s">
        <v>481</v>
      </c>
      <c r="H111" s="1" t="s">
        <v>1228</v>
      </c>
      <c r="I111" s="1" t="s">
        <v>116</v>
      </c>
      <c r="K111" s="18"/>
      <c r="AA111" s="1" t="s">
        <v>363</v>
      </c>
      <c r="AB111" s="3"/>
      <c r="AC111" s="3"/>
      <c r="AG111" s="1" t="s">
        <v>3162</v>
      </c>
      <c r="AO111" s="1" t="s">
        <v>3162</v>
      </c>
      <c r="AS111" s="1" t="s">
        <v>3162</v>
      </c>
      <c r="BA111" s="1">
        <f t="shared" si="16"/>
        <v>3</v>
      </c>
      <c r="CY111" s="1" t="s">
        <v>3162</v>
      </c>
      <c r="DC111" s="1" t="s">
        <v>3162</v>
      </c>
      <c r="DH111" s="1" t="s">
        <v>3162</v>
      </c>
      <c r="DV111" s="1">
        <f t="shared" si="14"/>
        <v>3</v>
      </c>
      <c r="DZ111" s="1" t="s">
        <v>3162</v>
      </c>
    </row>
    <row r="112" spans="1:152" s="1" customFormat="1" x14ac:dyDescent="0.25">
      <c r="B112" s="2"/>
      <c r="C112" s="2"/>
      <c r="D112" s="2"/>
      <c r="G112" s="1" t="s">
        <v>481</v>
      </c>
      <c r="H112" s="1" t="s">
        <v>5115</v>
      </c>
      <c r="I112" s="1" t="s">
        <v>299</v>
      </c>
      <c r="J112" s="1" t="s">
        <v>3331</v>
      </c>
      <c r="K112" s="18" t="s">
        <v>3333</v>
      </c>
      <c r="L112" s="1" t="s">
        <v>3332</v>
      </c>
      <c r="M112" s="1" t="s">
        <v>924</v>
      </c>
      <c r="N112" s="1" t="s">
        <v>296</v>
      </c>
      <c r="O112" s="1">
        <v>85266</v>
      </c>
      <c r="AA112" s="2" t="s">
        <v>431</v>
      </c>
      <c r="AB112" s="3"/>
      <c r="AC112" s="3"/>
      <c r="BA112" s="1">
        <f t="shared" si="16"/>
        <v>0</v>
      </c>
      <c r="DV112" s="1">
        <f t="shared" si="14"/>
        <v>0</v>
      </c>
      <c r="DW112" s="1" t="s">
        <v>3162</v>
      </c>
      <c r="DX112" s="1" t="s">
        <v>3162</v>
      </c>
      <c r="EV112" s="1">
        <f>SUM(DW112:EU112)</f>
        <v>0</v>
      </c>
    </row>
    <row r="113" spans="1:152" s="1" customFormat="1" x14ac:dyDescent="0.25">
      <c r="A113" s="6"/>
      <c r="B113" s="2"/>
      <c r="C113" s="2"/>
      <c r="D113" s="2"/>
      <c r="F113" s="1" t="s">
        <v>3161</v>
      </c>
      <c r="G113" s="1" t="s">
        <v>481</v>
      </c>
      <c r="H113" s="1" t="s">
        <v>912</v>
      </c>
      <c r="I113" s="1" t="s">
        <v>3178</v>
      </c>
      <c r="J113" s="1" t="s">
        <v>1188</v>
      </c>
      <c r="K113" s="18" t="s">
        <v>2140</v>
      </c>
      <c r="L113" s="1" t="s">
        <v>4312</v>
      </c>
      <c r="M113" s="1" t="s">
        <v>488</v>
      </c>
      <c r="N113" s="1" t="s">
        <v>296</v>
      </c>
      <c r="P113" s="1" t="s">
        <v>4213</v>
      </c>
      <c r="AA113" s="2" t="s">
        <v>5175</v>
      </c>
      <c r="BA113" s="1">
        <f t="shared" si="16"/>
        <v>0</v>
      </c>
      <c r="BB113" s="3"/>
      <c r="BC113" s="1" t="s">
        <v>2564</v>
      </c>
      <c r="DV113" s="1">
        <f t="shared" si="14"/>
        <v>0</v>
      </c>
      <c r="DY113" s="1" t="s">
        <v>3162</v>
      </c>
    </row>
    <row r="114" spans="1:152" s="1" customFormat="1" x14ac:dyDescent="0.25">
      <c r="B114" s="2"/>
      <c r="C114" s="2"/>
      <c r="D114" s="2"/>
      <c r="G114" s="1" t="s">
        <v>481</v>
      </c>
      <c r="H114" s="1" t="s">
        <v>5678</v>
      </c>
      <c r="I114" s="1" t="s">
        <v>1031</v>
      </c>
      <c r="K114" s="18"/>
      <c r="AA114" s="2" t="s">
        <v>3425</v>
      </c>
      <c r="AB114" s="3"/>
      <c r="AC114" s="3"/>
      <c r="BA114" s="1">
        <f t="shared" si="16"/>
        <v>0</v>
      </c>
      <c r="DE114" s="1" t="s">
        <v>3162</v>
      </c>
      <c r="DF114" s="1" t="s">
        <v>3162</v>
      </c>
      <c r="DG114" s="1" t="s">
        <v>3162</v>
      </c>
      <c r="DH114" s="1" t="s">
        <v>3162</v>
      </c>
      <c r="DI114" s="1" t="s">
        <v>1447</v>
      </c>
      <c r="DJ114" s="1" t="s">
        <v>3162</v>
      </c>
      <c r="DK114" s="1" t="s">
        <v>3162</v>
      </c>
      <c r="DO114" s="1" t="s">
        <v>3162</v>
      </c>
      <c r="DV114" s="1">
        <f t="shared" si="14"/>
        <v>8</v>
      </c>
      <c r="DX114" s="1" t="s">
        <v>3162</v>
      </c>
      <c r="DZ114" s="1" t="s">
        <v>3162</v>
      </c>
      <c r="EB114" s="1" t="s">
        <v>3162</v>
      </c>
      <c r="EV114" s="1">
        <f>SUM(DW114:EU114)</f>
        <v>0</v>
      </c>
    </row>
    <row r="115" spans="1:152" s="1" customFormat="1" x14ac:dyDescent="0.25">
      <c r="A115" s="8"/>
      <c r="B115" s="2"/>
      <c r="C115" s="2"/>
      <c r="D115" s="2"/>
      <c r="G115" s="1" t="s">
        <v>481</v>
      </c>
      <c r="H115" s="1" t="s">
        <v>3272</v>
      </c>
      <c r="I115" s="1" t="s">
        <v>1236</v>
      </c>
      <c r="K115" s="18"/>
      <c r="Y115" s="2"/>
      <c r="Z115" s="3"/>
      <c r="AA115" s="1" t="s">
        <v>2451</v>
      </c>
      <c r="AE115" s="1" t="s">
        <v>3162</v>
      </c>
      <c r="BA115" s="1">
        <f t="shared" si="16"/>
        <v>1</v>
      </c>
      <c r="DA115" s="1" t="s">
        <v>3162</v>
      </c>
      <c r="DV115" s="1">
        <f t="shared" si="14"/>
        <v>1</v>
      </c>
      <c r="DX115" s="1" t="s">
        <v>3162</v>
      </c>
      <c r="EV115" s="1">
        <f>SUM(DW115:EU115)</f>
        <v>0</v>
      </c>
    </row>
    <row r="116" spans="1:152" s="1" customFormat="1" x14ac:dyDescent="0.25">
      <c r="A116" s="8"/>
      <c r="B116" s="2"/>
      <c r="C116" s="2"/>
      <c r="D116" s="2" t="s">
        <v>4712</v>
      </c>
      <c r="G116" s="1" t="s">
        <v>3158</v>
      </c>
      <c r="H116" s="1" t="s">
        <v>3272</v>
      </c>
      <c r="I116" s="1" t="s">
        <v>2451</v>
      </c>
      <c r="K116" s="18"/>
      <c r="Y116" s="2"/>
      <c r="Z116" s="3"/>
      <c r="AA116" s="1" t="s">
        <v>1236</v>
      </c>
      <c r="AE116" s="1" t="s">
        <v>3162</v>
      </c>
      <c r="BA116" s="1">
        <f t="shared" si="16"/>
        <v>1</v>
      </c>
      <c r="DA116" s="1" t="s">
        <v>3162</v>
      </c>
      <c r="DV116" s="1">
        <f t="shared" ref="DV116:DV118" si="17">COUNTA(CY116:DU116)</f>
        <v>1</v>
      </c>
      <c r="DX116" s="1" t="s">
        <v>3162</v>
      </c>
      <c r="EV116" s="1">
        <f>SUM(DW116:EU116)</f>
        <v>0</v>
      </c>
    </row>
    <row r="117" spans="1:152" s="1" customFormat="1" x14ac:dyDescent="0.25">
      <c r="A117" s="8"/>
      <c r="B117" s="2"/>
      <c r="C117" s="2"/>
      <c r="D117" s="2"/>
      <c r="G117" s="1" t="s">
        <v>481</v>
      </c>
      <c r="I117" s="1" t="s">
        <v>5785</v>
      </c>
      <c r="K117" s="18"/>
      <c r="Y117" s="2"/>
      <c r="Z117" s="3"/>
      <c r="AA117" s="1" t="s">
        <v>4526</v>
      </c>
      <c r="BA117" s="1">
        <f t="shared" si="16"/>
        <v>0</v>
      </c>
      <c r="DV117" s="1">
        <f t="shared" si="17"/>
        <v>0</v>
      </c>
      <c r="EB117" s="1" t="s">
        <v>3162</v>
      </c>
    </row>
    <row r="118" spans="1:152" s="1" customFormat="1" x14ac:dyDescent="0.25">
      <c r="A118" s="8"/>
      <c r="B118" s="2"/>
      <c r="C118" s="2"/>
      <c r="D118" s="2"/>
      <c r="G118" s="1" t="s">
        <v>3158</v>
      </c>
      <c r="I118" s="1" t="s">
        <v>4526</v>
      </c>
      <c r="K118" s="18"/>
      <c r="Y118" s="2"/>
      <c r="Z118" s="3"/>
      <c r="AA118" s="1" t="s">
        <v>5785</v>
      </c>
      <c r="BA118" s="1">
        <f t="shared" si="16"/>
        <v>0</v>
      </c>
      <c r="DV118" s="1">
        <f t="shared" si="17"/>
        <v>0</v>
      </c>
      <c r="EB118" s="1" t="s">
        <v>3162</v>
      </c>
    </row>
    <row r="119" spans="1:152" s="1" customFormat="1" x14ac:dyDescent="0.25">
      <c r="A119" s="8"/>
      <c r="B119" s="2"/>
      <c r="C119" s="2"/>
      <c r="D119" s="2"/>
      <c r="K119" s="18"/>
      <c r="Y119" s="2"/>
      <c r="Z119" s="3"/>
    </row>
    <row r="120" spans="1:152" s="1" customFormat="1" x14ac:dyDescent="0.25">
      <c r="B120" s="2"/>
      <c r="C120" s="2">
        <v>44868</v>
      </c>
      <c r="D120" s="2"/>
      <c r="F120" s="1" t="s">
        <v>3162</v>
      </c>
      <c r="G120" s="1" t="s">
        <v>481</v>
      </c>
      <c r="H120" s="1" t="s">
        <v>5204</v>
      </c>
      <c r="I120" s="1" t="s">
        <v>5205</v>
      </c>
      <c r="J120" s="1" t="s">
        <v>5206</v>
      </c>
      <c r="K120" s="4" t="s">
        <v>5621</v>
      </c>
      <c r="L120" s="1" t="s">
        <v>5208</v>
      </c>
      <c r="M120" s="1" t="s">
        <v>488</v>
      </c>
      <c r="N120" s="1" t="s">
        <v>296</v>
      </c>
      <c r="O120" s="1">
        <v>85209</v>
      </c>
      <c r="AA120" s="2" t="s">
        <v>1558</v>
      </c>
      <c r="AB120" s="3"/>
      <c r="AC120" s="3"/>
      <c r="BA120" s="1">
        <f t="shared" ref="BA120:BA126" si="18">COUNTA(AE120:AZ120)</f>
        <v>0</v>
      </c>
      <c r="CZ120" s="1" t="s">
        <v>4682</v>
      </c>
      <c r="DV120" s="1">
        <f t="shared" ref="DV120" si="19">COUNTA(CY120:DU120)</f>
        <v>1</v>
      </c>
      <c r="EV120" s="1">
        <f t="shared" ref="EV120:EV136" si="20">SUM(DW120:EU120)</f>
        <v>0</v>
      </c>
    </row>
    <row r="121" spans="1:152" s="1" customFormat="1" x14ac:dyDescent="0.25">
      <c r="A121" s="8"/>
      <c r="B121" s="2"/>
      <c r="C121" s="2">
        <v>44896</v>
      </c>
      <c r="D121" s="2"/>
      <c r="F121" s="1" t="s">
        <v>3161</v>
      </c>
      <c r="G121" s="1" t="s">
        <v>481</v>
      </c>
      <c r="H121" s="1" t="s">
        <v>1907</v>
      </c>
      <c r="I121" s="1" t="s">
        <v>1908</v>
      </c>
      <c r="J121" s="1" t="s">
        <v>1909</v>
      </c>
      <c r="K121" s="18" t="s">
        <v>2126</v>
      </c>
      <c r="L121" s="1" t="s">
        <v>5568</v>
      </c>
      <c r="M121" s="1" t="s">
        <v>488</v>
      </c>
      <c r="N121" s="1" t="s">
        <v>296</v>
      </c>
      <c r="O121" s="1">
        <v>85209</v>
      </c>
      <c r="AA121" s="2" t="s">
        <v>431</v>
      </c>
      <c r="AB121" s="3"/>
      <c r="AC121" s="3"/>
      <c r="AD121" s="1" t="s">
        <v>2564</v>
      </c>
      <c r="AF121" s="1" t="s">
        <v>481</v>
      </c>
      <c r="AJ121" s="1" t="s">
        <v>481</v>
      </c>
      <c r="AL121" s="1" t="s">
        <v>481</v>
      </c>
      <c r="AN121" s="1" t="s">
        <v>3158</v>
      </c>
      <c r="AS121" s="1" t="s">
        <v>481</v>
      </c>
      <c r="AX121" s="1" t="s">
        <v>481</v>
      </c>
      <c r="BA121" s="1">
        <f t="shared" si="18"/>
        <v>6</v>
      </c>
      <c r="DC121" s="1" t="s">
        <v>481</v>
      </c>
      <c r="DI121" s="1" t="s">
        <v>481</v>
      </c>
      <c r="DN121" s="1" t="s">
        <v>481</v>
      </c>
      <c r="DV121" s="1">
        <f t="shared" ref="DV121:DV125" si="21">COUNTA(CY121:DU121)</f>
        <v>3</v>
      </c>
      <c r="EV121" s="1">
        <f t="shared" si="20"/>
        <v>0</v>
      </c>
    </row>
    <row r="122" spans="1:152" s="1" customFormat="1" x14ac:dyDescent="0.25">
      <c r="B122" s="2"/>
      <c r="C122" s="2">
        <v>44875</v>
      </c>
      <c r="D122" s="2"/>
      <c r="F122" s="1" t="s">
        <v>3161</v>
      </c>
      <c r="G122" s="1" t="s">
        <v>481</v>
      </c>
      <c r="H122" s="1" t="s">
        <v>4024</v>
      </c>
      <c r="I122" s="1" t="s">
        <v>3881</v>
      </c>
      <c r="J122" s="1" t="s">
        <v>4025</v>
      </c>
      <c r="K122" s="4" t="s">
        <v>5247</v>
      </c>
      <c r="L122" s="1" t="s">
        <v>5248</v>
      </c>
      <c r="M122" s="1" t="s">
        <v>488</v>
      </c>
      <c r="N122" s="1" t="s">
        <v>296</v>
      </c>
      <c r="O122" s="1">
        <v>85205</v>
      </c>
      <c r="Y122" s="2"/>
      <c r="Z122" s="3"/>
      <c r="AA122" s="1" t="s">
        <v>5279</v>
      </c>
      <c r="AC122" s="1" t="s">
        <v>4712</v>
      </c>
      <c r="AF122" s="1" t="s">
        <v>3162</v>
      </c>
      <c r="AG122" s="1" t="s">
        <v>3162</v>
      </c>
      <c r="AH122" s="1" t="s">
        <v>3162</v>
      </c>
      <c r="AI122" s="1" t="s">
        <v>3162</v>
      </c>
      <c r="AJ122" s="1" t="s">
        <v>3162</v>
      </c>
      <c r="AK122" s="1" t="s">
        <v>3162</v>
      </c>
      <c r="AL122" s="1" t="s">
        <v>3162</v>
      </c>
      <c r="AM122" s="1" t="s">
        <v>3162</v>
      </c>
      <c r="AP122" s="1" t="s">
        <v>3162</v>
      </c>
      <c r="AQ122" s="1" t="s">
        <v>3162</v>
      </c>
      <c r="AR122" s="1" t="s">
        <v>3162</v>
      </c>
      <c r="AS122" s="1" t="s">
        <v>3162</v>
      </c>
      <c r="AT122" s="1" t="s">
        <v>3162</v>
      </c>
      <c r="AU122" s="1" t="s">
        <v>3162</v>
      </c>
      <c r="AV122" s="1" t="s">
        <v>3162</v>
      </c>
      <c r="AW122" s="1" t="s">
        <v>3162</v>
      </c>
      <c r="AX122" s="1" t="s">
        <v>3162</v>
      </c>
      <c r="AY122" s="1" t="s">
        <v>3162</v>
      </c>
      <c r="BA122" s="1">
        <f t="shared" si="18"/>
        <v>18</v>
      </c>
      <c r="DA122" s="1" t="s">
        <v>4682</v>
      </c>
      <c r="DB122" s="1" t="s">
        <v>481</v>
      </c>
      <c r="DC122" s="1" t="s">
        <v>481</v>
      </c>
      <c r="DD122" s="1" t="s">
        <v>481</v>
      </c>
      <c r="DE122" s="1" t="s">
        <v>481</v>
      </c>
      <c r="DF122" s="1" t="s">
        <v>481</v>
      </c>
      <c r="DG122" s="1" t="s">
        <v>481</v>
      </c>
      <c r="DI122" s="1" t="s">
        <v>481</v>
      </c>
      <c r="DJ122" s="1" t="s">
        <v>481</v>
      </c>
      <c r="DK122" s="1" t="s">
        <v>481</v>
      </c>
      <c r="DV122" s="1">
        <f t="shared" si="21"/>
        <v>10</v>
      </c>
      <c r="EV122" s="1">
        <f t="shared" si="20"/>
        <v>0</v>
      </c>
    </row>
    <row r="123" spans="1:152" s="1" customFormat="1" x14ac:dyDescent="0.25">
      <c r="A123" s="6"/>
      <c r="B123" s="2"/>
      <c r="C123" s="2">
        <v>44861</v>
      </c>
      <c r="D123" s="2"/>
      <c r="G123" s="1" t="s">
        <v>3158</v>
      </c>
      <c r="H123" s="1" t="s">
        <v>5438</v>
      </c>
      <c r="I123" s="1" t="s">
        <v>5439</v>
      </c>
      <c r="J123" s="1" t="s">
        <v>5443</v>
      </c>
      <c r="K123" s="4" t="s">
        <v>5444</v>
      </c>
      <c r="L123" s="1" t="s">
        <v>5445</v>
      </c>
      <c r="M123" s="1" t="s">
        <v>3182</v>
      </c>
      <c r="N123" s="1" t="s">
        <v>296</v>
      </c>
      <c r="O123" s="1">
        <v>85295</v>
      </c>
      <c r="AA123" s="1" t="s">
        <v>5283</v>
      </c>
      <c r="AB123" s="3"/>
      <c r="AC123" s="3"/>
      <c r="BA123" s="1">
        <f t="shared" si="18"/>
        <v>0</v>
      </c>
      <c r="CY123" s="1" t="s">
        <v>481</v>
      </c>
      <c r="DV123" s="1">
        <f t="shared" si="21"/>
        <v>1</v>
      </c>
      <c r="EV123" s="1">
        <f t="shared" si="20"/>
        <v>0</v>
      </c>
    </row>
    <row r="124" spans="1:152" s="1" customFormat="1" x14ac:dyDescent="0.25">
      <c r="A124" s="8"/>
      <c r="B124" s="2"/>
      <c r="C124" s="2">
        <v>44868</v>
      </c>
      <c r="D124" s="2"/>
      <c r="E124" s="2"/>
      <c r="F124" s="1" t="s">
        <v>3162</v>
      </c>
      <c r="G124" s="1" t="s">
        <v>3158</v>
      </c>
      <c r="H124" s="1" t="s">
        <v>435</v>
      </c>
      <c r="I124" s="1" t="s">
        <v>436</v>
      </c>
      <c r="J124" s="1" t="s">
        <v>3724</v>
      </c>
      <c r="K124" s="4" t="s">
        <v>5413</v>
      </c>
      <c r="L124" s="1" t="s">
        <v>5414</v>
      </c>
      <c r="M124" s="1" t="s">
        <v>3182</v>
      </c>
      <c r="N124" s="1" t="s">
        <v>296</v>
      </c>
      <c r="O124" s="1">
        <v>85234</v>
      </c>
      <c r="P124" s="1" t="s">
        <v>4213</v>
      </c>
      <c r="R124" s="1">
        <v>1</v>
      </c>
      <c r="S124" s="1" t="s">
        <v>378</v>
      </c>
      <c r="T124" s="1">
        <v>1</v>
      </c>
      <c r="AA124" s="2" t="s">
        <v>4013</v>
      </c>
      <c r="AB124" s="3"/>
      <c r="AC124" s="3" t="s">
        <v>4712</v>
      </c>
      <c r="AD124" s="1" t="s">
        <v>2564</v>
      </c>
      <c r="BA124" s="1">
        <f t="shared" si="18"/>
        <v>0</v>
      </c>
      <c r="BD124" s="1" t="s">
        <v>4712</v>
      </c>
      <c r="BE124" s="1" t="s">
        <v>4712</v>
      </c>
      <c r="BF124" s="1" t="s">
        <v>4712</v>
      </c>
      <c r="BM124" s="1" t="s">
        <v>4712</v>
      </c>
      <c r="BN124" s="1" t="s">
        <v>4712</v>
      </c>
      <c r="CZ124" s="1" t="s">
        <v>4682</v>
      </c>
      <c r="DB124" s="1" t="s">
        <v>481</v>
      </c>
      <c r="DD124" s="1" t="s">
        <v>481</v>
      </c>
      <c r="DV124" s="1">
        <f t="shared" si="21"/>
        <v>3</v>
      </c>
      <c r="EV124" s="1">
        <f t="shared" si="20"/>
        <v>0</v>
      </c>
    </row>
    <row r="125" spans="1:152" s="1" customFormat="1" x14ac:dyDescent="0.25">
      <c r="B125" s="2"/>
      <c r="C125" s="2">
        <v>44861</v>
      </c>
      <c r="D125" s="2"/>
      <c r="G125" s="1" t="s">
        <v>3158</v>
      </c>
      <c r="H125" s="1" t="s">
        <v>2144</v>
      </c>
      <c r="I125" s="1" t="s">
        <v>5412</v>
      </c>
      <c r="J125" s="1" t="s">
        <v>5440</v>
      </c>
      <c r="K125" s="4" t="s">
        <v>5441</v>
      </c>
      <c r="L125" s="1" t="s">
        <v>5442</v>
      </c>
      <c r="M125" s="1" t="s">
        <v>924</v>
      </c>
      <c r="N125" s="1" t="s">
        <v>296</v>
      </c>
      <c r="O125" s="1">
        <v>85258</v>
      </c>
      <c r="P125" s="1" t="s">
        <v>4213</v>
      </c>
      <c r="R125" s="1">
        <v>1</v>
      </c>
      <c r="S125" s="1" t="s">
        <v>5193</v>
      </c>
      <c r="V125" s="1" t="s">
        <v>694</v>
      </c>
      <c r="AA125" s="2" t="s">
        <v>5528</v>
      </c>
      <c r="AB125" s="3"/>
      <c r="AC125" s="3"/>
      <c r="AF125" s="2"/>
      <c r="AG125" s="2"/>
      <c r="AH125" s="2"/>
      <c r="AI125" s="2"/>
      <c r="AJ125" s="2"/>
      <c r="AL125" s="2"/>
      <c r="AM125" s="2"/>
      <c r="AN125" s="2"/>
      <c r="AO125" s="2"/>
      <c r="AP125" s="2"/>
      <c r="AQ125" s="2"/>
      <c r="AR125" s="2"/>
      <c r="AT125" s="2"/>
      <c r="AU125" s="2"/>
      <c r="AV125" s="2"/>
      <c r="AW125" s="2"/>
      <c r="AX125" s="2"/>
      <c r="AY125" s="2"/>
      <c r="AZ125" s="2"/>
      <c r="BA125" s="1">
        <f t="shared" si="18"/>
        <v>0</v>
      </c>
      <c r="CY125" s="1" t="s">
        <v>481</v>
      </c>
      <c r="CZ125" s="1" t="s">
        <v>481</v>
      </c>
      <c r="DB125" s="1" t="s">
        <v>481</v>
      </c>
      <c r="DC125" s="1" t="s">
        <v>481</v>
      </c>
      <c r="DV125" s="1">
        <f t="shared" si="21"/>
        <v>4</v>
      </c>
      <c r="EV125" s="1">
        <f t="shared" si="20"/>
        <v>0</v>
      </c>
    </row>
    <row r="126" spans="1:152" s="1" customFormat="1" x14ac:dyDescent="0.25">
      <c r="A126" s="8"/>
      <c r="B126" s="2"/>
      <c r="C126" s="2">
        <v>44861</v>
      </c>
      <c r="D126" s="2"/>
      <c r="E126" s="2"/>
      <c r="G126" s="1" t="s">
        <v>3158</v>
      </c>
      <c r="H126" s="1" t="s">
        <v>5257</v>
      </c>
      <c r="I126" s="1" t="s">
        <v>398</v>
      </c>
      <c r="J126" s="1" t="s">
        <v>5258</v>
      </c>
      <c r="K126" s="4" t="s">
        <v>5259</v>
      </c>
      <c r="L126" s="1" t="s">
        <v>5260</v>
      </c>
      <c r="M126" s="1" t="s">
        <v>488</v>
      </c>
      <c r="N126" s="1" t="s">
        <v>296</v>
      </c>
      <c r="O126" s="1">
        <v>85206</v>
      </c>
      <c r="AA126" s="2" t="s">
        <v>3227</v>
      </c>
      <c r="AB126" s="3"/>
      <c r="AC126" s="3"/>
      <c r="BA126" s="1">
        <f t="shared" si="18"/>
        <v>0</v>
      </c>
      <c r="CY126" s="1" t="s">
        <v>4682</v>
      </c>
      <c r="DC126" s="1" t="s">
        <v>481</v>
      </c>
      <c r="DD126" s="1" t="s">
        <v>481</v>
      </c>
      <c r="DE126" s="1" t="s">
        <v>481</v>
      </c>
      <c r="DF126" s="1" t="s">
        <v>481</v>
      </c>
      <c r="DJ126" s="1" t="s">
        <v>481</v>
      </c>
      <c r="DV126" s="1">
        <f t="shared" ref="DV126:DV141" si="22">COUNTA(CY126:DU126)</f>
        <v>6</v>
      </c>
      <c r="EV126" s="1">
        <f t="shared" si="20"/>
        <v>0</v>
      </c>
    </row>
    <row r="127" spans="1:152" s="1" customFormat="1" x14ac:dyDescent="0.25">
      <c r="A127" s="8"/>
      <c r="B127" s="2"/>
      <c r="C127" s="2">
        <v>44917</v>
      </c>
      <c r="D127" s="2"/>
      <c r="F127" s="1" t="s">
        <v>3161</v>
      </c>
      <c r="G127" s="1" t="s">
        <v>3158</v>
      </c>
      <c r="H127" s="1" t="s">
        <v>4457</v>
      </c>
      <c r="I127" s="1" t="s">
        <v>3722</v>
      </c>
      <c r="J127" s="1" t="s">
        <v>4458</v>
      </c>
      <c r="K127" s="18" t="s">
        <v>3145</v>
      </c>
      <c r="L127" s="1" t="s">
        <v>3912</v>
      </c>
      <c r="M127" s="1" t="s">
        <v>488</v>
      </c>
      <c r="N127" s="1" t="s">
        <v>296</v>
      </c>
      <c r="O127" s="1">
        <v>85206</v>
      </c>
      <c r="P127" s="1" t="s">
        <v>4213</v>
      </c>
      <c r="AA127" s="1" t="s">
        <v>721</v>
      </c>
      <c r="AC127" s="1" t="s">
        <v>4712</v>
      </c>
      <c r="AN127" s="1" t="s">
        <v>3162</v>
      </c>
      <c r="AO127" s="1" t="s">
        <v>3162</v>
      </c>
      <c r="AU127" s="1" t="s">
        <v>3162</v>
      </c>
      <c r="BA127" s="1">
        <f>COUNTA(AE127:AZ127)</f>
        <v>3</v>
      </c>
      <c r="BB127" s="3"/>
      <c r="DF127" s="1" t="s">
        <v>481</v>
      </c>
      <c r="DH127" s="1" t="s">
        <v>481</v>
      </c>
      <c r="DI127" s="1" t="s">
        <v>481</v>
      </c>
      <c r="DJ127" s="1" t="s">
        <v>481</v>
      </c>
      <c r="DK127" s="1" t="s">
        <v>481</v>
      </c>
      <c r="DL127" s="1" t="s">
        <v>481</v>
      </c>
      <c r="DO127" s="1" t="s">
        <v>3158</v>
      </c>
      <c r="DV127" s="1">
        <f t="shared" si="22"/>
        <v>7</v>
      </c>
      <c r="EV127" s="1">
        <f t="shared" si="20"/>
        <v>0</v>
      </c>
    </row>
    <row r="128" spans="1:152" s="1" customFormat="1" x14ac:dyDescent="0.25">
      <c r="A128" s="8"/>
      <c r="B128" s="2"/>
      <c r="C128" s="6">
        <v>44910</v>
      </c>
      <c r="D128" s="6"/>
      <c r="G128" s="1" t="s">
        <v>3158</v>
      </c>
      <c r="H128" s="1" t="s">
        <v>5466</v>
      </c>
      <c r="I128" s="1" t="s">
        <v>3471</v>
      </c>
      <c r="J128" s="1" t="s">
        <v>5603</v>
      </c>
      <c r="K128" s="4" t="s">
        <v>5604</v>
      </c>
      <c r="L128" s="1" t="s">
        <v>5605</v>
      </c>
      <c r="M128" s="1" t="s">
        <v>488</v>
      </c>
      <c r="N128" s="1" t="s">
        <v>296</v>
      </c>
      <c r="O128" s="1">
        <v>85205</v>
      </c>
      <c r="AA128" s="1" t="s">
        <v>5467</v>
      </c>
      <c r="AB128" s="3"/>
      <c r="AC128" s="3"/>
      <c r="BA128" s="1">
        <f t="shared" ref="BA128:BA136" si="23">COUNTA(AE128:AZ128)</f>
        <v>0</v>
      </c>
      <c r="DE128" s="1" t="s">
        <v>3158</v>
      </c>
      <c r="DF128" s="1" t="s">
        <v>481</v>
      </c>
      <c r="DG128" s="1" t="s">
        <v>481</v>
      </c>
      <c r="DJ128" s="1" t="s">
        <v>481</v>
      </c>
      <c r="DV128" s="1">
        <f t="shared" si="22"/>
        <v>4</v>
      </c>
      <c r="EV128" s="1">
        <f t="shared" si="20"/>
        <v>0</v>
      </c>
    </row>
    <row r="129" spans="1:152" s="1" customFormat="1" x14ac:dyDescent="0.25">
      <c r="A129" s="8"/>
      <c r="B129" s="2"/>
      <c r="C129" s="6">
        <v>44910</v>
      </c>
      <c r="D129" s="6"/>
      <c r="G129" s="1" t="s">
        <v>481</v>
      </c>
      <c r="H129" s="1" t="s">
        <v>5466</v>
      </c>
      <c r="I129" s="1" t="s">
        <v>5467</v>
      </c>
      <c r="J129" s="1" t="s">
        <v>5603</v>
      </c>
      <c r="K129" s="4" t="s">
        <v>5604</v>
      </c>
      <c r="L129" s="1" t="s">
        <v>5605</v>
      </c>
      <c r="M129" s="1" t="s">
        <v>488</v>
      </c>
      <c r="N129" s="1" t="s">
        <v>296</v>
      </c>
      <c r="O129" s="1">
        <v>85205</v>
      </c>
      <c r="AA129" s="1" t="s">
        <v>3471</v>
      </c>
      <c r="AB129" s="3"/>
      <c r="AC129" s="3"/>
      <c r="BA129" s="1">
        <f t="shared" si="23"/>
        <v>0</v>
      </c>
      <c r="DE129" s="1" t="s">
        <v>481</v>
      </c>
      <c r="DF129" s="1" t="s">
        <v>481</v>
      </c>
      <c r="DG129" s="1" t="s">
        <v>481</v>
      </c>
      <c r="DJ129" s="1" t="s">
        <v>481</v>
      </c>
      <c r="DV129" s="1">
        <f t="shared" si="22"/>
        <v>4</v>
      </c>
      <c r="EV129" s="1">
        <f t="shared" si="20"/>
        <v>0</v>
      </c>
    </row>
    <row r="130" spans="1:152" s="1" customFormat="1" x14ac:dyDescent="0.25">
      <c r="B130" s="2"/>
      <c r="C130" s="2">
        <v>44861</v>
      </c>
      <c r="D130" s="2"/>
      <c r="G130" s="1" t="s">
        <v>283</v>
      </c>
      <c r="H130" s="1" t="s">
        <v>83</v>
      </c>
      <c r="I130" s="1" t="s">
        <v>84</v>
      </c>
      <c r="J130" s="1" t="s">
        <v>85</v>
      </c>
      <c r="K130" s="4" t="s">
        <v>86</v>
      </c>
      <c r="L130" s="1" t="s">
        <v>2806</v>
      </c>
      <c r="M130" s="1" t="s">
        <v>488</v>
      </c>
      <c r="N130" s="1" t="s">
        <v>3193</v>
      </c>
      <c r="O130" s="1">
        <v>85202</v>
      </c>
      <c r="AA130" s="2"/>
      <c r="AB130" s="3"/>
      <c r="AC130" s="3" t="s">
        <v>4712</v>
      </c>
      <c r="AF130" s="1" t="s">
        <v>3162</v>
      </c>
      <c r="AG130" s="1" t="s">
        <v>481</v>
      </c>
      <c r="AH130" s="1" t="s">
        <v>481</v>
      </c>
      <c r="AI130" s="1" t="s">
        <v>3158</v>
      </c>
      <c r="AJ130" s="1" t="s">
        <v>3158</v>
      </c>
      <c r="AK130" s="1" t="s">
        <v>3158</v>
      </c>
      <c r="AL130" s="1" t="s">
        <v>3158</v>
      </c>
      <c r="AM130" s="1" t="s">
        <v>3158</v>
      </c>
      <c r="AQ130" s="1" t="s">
        <v>3158</v>
      </c>
      <c r="AR130" s="1" t="s">
        <v>3158</v>
      </c>
      <c r="AS130" s="1" t="s">
        <v>3158</v>
      </c>
      <c r="AT130" s="1" t="s">
        <v>3158</v>
      </c>
      <c r="AU130" s="1" t="s">
        <v>3158</v>
      </c>
      <c r="AV130" s="1" t="s">
        <v>3158</v>
      </c>
      <c r="AX130" s="1" t="s">
        <v>3158</v>
      </c>
      <c r="AY130" s="1" t="s">
        <v>3158</v>
      </c>
      <c r="AZ130" s="1" t="s">
        <v>3158</v>
      </c>
      <c r="BA130" s="1">
        <f t="shared" si="23"/>
        <v>17</v>
      </c>
      <c r="CY130" s="1" t="s">
        <v>481</v>
      </c>
      <c r="DC130" s="1" t="s">
        <v>481</v>
      </c>
      <c r="DD130" s="1" t="s">
        <v>481</v>
      </c>
      <c r="DE130" s="1" t="s">
        <v>481</v>
      </c>
      <c r="DJ130" s="1" t="s">
        <v>481</v>
      </c>
      <c r="DV130" s="1">
        <f t="shared" si="22"/>
        <v>5</v>
      </c>
      <c r="EV130" s="1">
        <f t="shared" si="20"/>
        <v>0</v>
      </c>
    </row>
    <row r="131" spans="1:152" s="1" customFormat="1" x14ac:dyDescent="0.25">
      <c r="A131" s="8"/>
      <c r="B131" s="2"/>
      <c r="C131" s="2">
        <v>44924</v>
      </c>
      <c r="D131" s="2"/>
      <c r="G131" s="1" t="s">
        <v>3158</v>
      </c>
      <c r="H131" s="1" t="s">
        <v>1509</v>
      </c>
      <c r="I131" s="1" t="s">
        <v>3471</v>
      </c>
      <c r="J131" s="1" t="s">
        <v>5646</v>
      </c>
      <c r="K131" s="4" t="s">
        <v>5647</v>
      </c>
      <c r="L131" s="1" t="s">
        <v>5649</v>
      </c>
      <c r="M131" s="1" t="s">
        <v>488</v>
      </c>
      <c r="N131" s="1" t="s">
        <v>296</v>
      </c>
      <c r="O131" s="1">
        <v>85209</v>
      </c>
      <c r="AA131" s="1" t="s">
        <v>3624</v>
      </c>
      <c r="AB131" s="3"/>
      <c r="AC131" s="3"/>
      <c r="AM131" s="1" t="s">
        <v>3162</v>
      </c>
      <c r="AX131" s="1" t="s">
        <v>3162</v>
      </c>
      <c r="BA131" s="1">
        <f t="shared" si="23"/>
        <v>2</v>
      </c>
      <c r="CY131" s="1" t="s">
        <v>3162</v>
      </c>
      <c r="CZ131" s="1" t="s">
        <v>5408</v>
      </c>
      <c r="DA131" s="1" t="s">
        <v>3162</v>
      </c>
      <c r="DE131" s="1" t="s">
        <v>3162</v>
      </c>
      <c r="DG131" s="1" t="s">
        <v>481</v>
      </c>
      <c r="DH131" s="1" t="s">
        <v>481</v>
      </c>
      <c r="DI131" s="1" t="s">
        <v>481</v>
      </c>
      <c r="DJ131" s="1" t="s">
        <v>481</v>
      </c>
      <c r="DV131" s="1">
        <f t="shared" si="22"/>
        <v>8</v>
      </c>
      <c r="EV131" s="1">
        <f t="shared" si="20"/>
        <v>0</v>
      </c>
    </row>
    <row r="132" spans="1:152" s="1" customFormat="1" x14ac:dyDescent="0.25">
      <c r="A132" s="8"/>
      <c r="B132" s="2"/>
      <c r="C132" s="2">
        <v>44924</v>
      </c>
      <c r="D132" s="2"/>
      <c r="G132" s="1" t="s">
        <v>481</v>
      </c>
      <c r="H132" s="1" t="s">
        <v>1509</v>
      </c>
      <c r="I132" s="1" t="s">
        <v>3624</v>
      </c>
      <c r="J132" s="1" t="s">
        <v>5646</v>
      </c>
      <c r="K132" s="4" t="s">
        <v>5647</v>
      </c>
      <c r="L132" s="1" t="s">
        <v>5649</v>
      </c>
      <c r="M132" s="1" t="s">
        <v>488</v>
      </c>
      <c r="N132" s="1" t="s">
        <v>296</v>
      </c>
      <c r="O132" s="1">
        <v>85209</v>
      </c>
      <c r="AA132" s="1" t="s">
        <v>3471</v>
      </c>
      <c r="AB132" s="3"/>
      <c r="AC132" s="3"/>
      <c r="AM132" s="1" t="s">
        <v>3162</v>
      </c>
      <c r="AX132" s="1" t="s">
        <v>3162</v>
      </c>
      <c r="BA132" s="1">
        <f t="shared" si="23"/>
        <v>2</v>
      </c>
      <c r="CY132" s="1" t="s">
        <v>3162</v>
      </c>
      <c r="CZ132" s="1" t="s">
        <v>5408</v>
      </c>
      <c r="DA132" s="1" t="s">
        <v>3162</v>
      </c>
      <c r="DE132" s="1" t="s">
        <v>3162</v>
      </c>
      <c r="DG132" s="1" t="s">
        <v>481</v>
      </c>
      <c r="DH132" s="1" t="s">
        <v>481</v>
      </c>
      <c r="DI132" s="1" t="s">
        <v>481</v>
      </c>
      <c r="DJ132" s="1" t="s">
        <v>481</v>
      </c>
      <c r="DV132" s="1">
        <f t="shared" si="22"/>
        <v>8</v>
      </c>
      <c r="EV132" s="1">
        <f t="shared" si="20"/>
        <v>0</v>
      </c>
    </row>
    <row r="133" spans="1:152" s="1" customFormat="1" x14ac:dyDescent="0.25">
      <c r="B133" s="2"/>
      <c r="C133" s="2">
        <v>44973</v>
      </c>
      <c r="D133" s="2"/>
      <c r="G133" s="1" t="s">
        <v>3158</v>
      </c>
      <c r="H133" s="1" t="s">
        <v>1718</v>
      </c>
      <c r="I133" s="1" t="s">
        <v>436</v>
      </c>
      <c r="J133" s="1" t="s">
        <v>5694</v>
      </c>
      <c r="K133" s="18"/>
      <c r="L133" s="1" t="s">
        <v>5695</v>
      </c>
      <c r="M133" s="1" t="s">
        <v>488</v>
      </c>
      <c r="N133" s="1" t="s">
        <v>296</v>
      </c>
      <c r="O133" s="1">
        <v>85205</v>
      </c>
      <c r="AA133" s="2"/>
      <c r="AB133" s="3"/>
      <c r="AC133" s="3"/>
      <c r="AM133" s="1" t="s">
        <v>3162</v>
      </c>
      <c r="BA133" s="1">
        <f t="shared" si="23"/>
        <v>1</v>
      </c>
      <c r="DN133" s="1" t="s">
        <v>481</v>
      </c>
      <c r="DV133" s="1">
        <f t="shared" si="22"/>
        <v>1</v>
      </c>
      <c r="EV133" s="1">
        <f t="shared" si="20"/>
        <v>0</v>
      </c>
    </row>
    <row r="134" spans="1:152" s="1" customFormat="1" x14ac:dyDescent="0.25">
      <c r="A134" s="8"/>
      <c r="B134" s="2"/>
      <c r="C134" s="2">
        <v>44875</v>
      </c>
      <c r="D134" s="2"/>
      <c r="F134" s="1" t="s">
        <v>3161</v>
      </c>
      <c r="G134" s="1" t="s">
        <v>481</v>
      </c>
      <c r="H134" s="1" t="s">
        <v>1912</v>
      </c>
      <c r="I134" s="1" t="s">
        <v>1913</v>
      </c>
      <c r="J134" s="1" t="s">
        <v>72</v>
      </c>
      <c r="K134" s="18" t="s">
        <v>1915</v>
      </c>
      <c r="L134" s="1" t="s">
        <v>5214</v>
      </c>
      <c r="M134" s="1" t="s">
        <v>488</v>
      </c>
      <c r="N134" s="1" t="s">
        <v>296</v>
      </c>
      <c r="P134" s="1" t="s">
        <v>4213</v>
      </c>
      <c r="X134" s="1" t="s">
        <v>1914</v>
      </c>
      <c r="AA134" s="1" t="s">
        <v>1917</v>
      </c>
      <c r="AB134" s="3"/>
      <c r="AC134" s="3"/>
      <c r="AD134" s="1" t="s">
        <v>2564</v>
      </c>
      <c r="AE134" s="1" t="s">
        <v>481</v>
      </c>
      <c r="AF134" s="1" t="s">
        <v>481</v>
      </c>
      <c r="AH134" s="1" t="s">
        <v>481</v>
      </c>
      <c r="AI134" s="1" t="s">
        <v>481</v>
      </c>
      <c r="AJ134" s="1" t="s">
        <v>481</v>
      </c>
      <c r="AL134" s="1" t="s">
        <v>481</v>
      </c>
      <c r="AN134" s="1" t="s">
        <v>481</v>
      </c>
      <c r="AQ134" s="1" t="s">
        <v>481</v>
      </c>
      <c r="AU134" s="1" t="s">
        <v>481</v>
      </c>
      <c r="AV134" s="1" t="s">
        <v>481</v>
      </c>
      <c r="BA134" s="1">
        <f t="shared" si="23"/>
        <v>10</v>
      </c>
      <c r="DA134" s="1" t="s">
        <v>4682</v>
      </c>
      <c r="DB134" s="1" t="s">
        <v>481</v>
      </c>
      <c r="DC134" s="1" t="s">
        <v>481</v>
      </c>
      <c r="DD134" s="1" t="s">
        <v>481</v>
      </c>
      <c r="DE134" s="1" t="s">
        <v>481</v>
      </c>
      <c r="DF134" s="1" t="s">
        <v>3158</v>
      </c>
      <c r="DG134" s="1" t="s">
        <v>481</v>
      </c>
      <c r="DH134" s="1" t="s">
        <v>481</v>
      </c>
      <c r="DI134" s="1" t="s">
        <v>481</v>
      </c>
      <c r="DJ134" s="1" t="s">
        <v>481</v>
      </c>
      <c r="DK134" s="1" t="s">
        <v>481</v>
      </c>
      <c r="DL134" s="1" t="s">
        <v>481</v>
      </c>
      <c r="DN134" s="1" t="s">
        <v>481</v>
      </c>
      <c r="DO134" s="1" t="s">
        <v>481</v>
      </c>
      <c r="DV134" s="1">
        <f t="shared" si="22"/>
        <v>14</v>
      </c>
      <c r="EV134" s="1">
        <f t="shared" si="20"/>
        <v>0</v>
      </c>
    </row>
    <row r="135" spans="1:152" s="1" customFormat="1" x14ac:dyDescent="0.25">
      <c r="A135" s="8"/>
      <c r="B135" s="2"/>
      <c r="C135" s="2">
        <v>44875</v>
      </c>
      <c r="D135" s="2"/>
      <c r="F135" s="1" t="s">
        <v>3161</v>
      </c>
      <c r="G135" s="1" t="s">
        <v>3158</v>
      </c>
      <c r="H135" s="1" t="s">
        <v>1912</v>
      </c>
      <c r="I135" s="1" t="s">
        <v>1917</v>
      </c>
      <c r="J135" s="1" t="s">
        <v>72</v>
      </c>
      <c r="K135" s="18" t="s">
        <v>806</v>
      </c>
      <c r="L135" s="1" t="s">
        <v>5214</v>
      </c>
      <c r="M135" s="1" t="s">
        <v>488</v>
      </c>
      <c r="N135" s="1" t="s">
        <v>296</v>
      </c>
      <c r="P135" s="1" t="s">
        <v>4213</v>
      </c>
      <c r="X135" s="1" t="s">
        <v>1914</v>
      </c>
      <c r="AA135" s="1" t="s">
        <v>1913</v>
      </c>
      <c r="AB135" s="3"/>
      <c r="AC135" s="3"/>
      <c r="AD135" s="1" t="s">
        <v>2568</v>
      </c>
      <c r="AE135" s="1" t="s">
        <v>481</v>
      </c>
      <c r="AF135" s="1" t="s">
        <v>481</v>
      </c>
      <c r="AH135" s="1" t="s">
        <v>481</v>
      </c>
      <c r="AI135" s="1" t="s">
        <v>481</v>
      </c>
      <c r="AJ135" s="1" t="s">
        <v>481</v>
      </c>
      <c r="AL135" s="1" t="s">
        <v>481</v>
      </c>
      <c r="AN135" s="1" t="s">
        <v>481</v>
      </c>
      <c r="AQ135" s="1" t="s">
        <v>481</v>
      </c>
      <c r="AU135" s="1" t="s">
        <v>481</v>
      </c>
      <c r="AV135" s="1" t="s">
        <v>481</v>
      </c>
      <c r="BA135" s="1">
        <f t="shared" si="23"/>
        <v>10</v>
      </c>
      <c r="DA135" s="1" t="s">
        <v>4682</v>
      </c>
      <c r="DB135" s="1" t="s">
        <v>481</v>
      </c>
      <c r="DC135" s="1" t="s">
        <v>3158</v>
      </c>
      <c r="DD135" s="1" t="s">
        <v>481</v>
      </c>
      <c r="DE135" s="1" t="s">
        <v>481</v>
      </c>
      <c r="DF135" s="1" t="s">
        <v>481</v>
      </c>
      <c r="DG135" s="1" t="s">
        <v>481</v>
      </c>
      <c r="DH135" s="1" t="s">
        <v>481</v>
      </c>
      <c r="DI135" s="1" t="s">
        <v>481</v>
      </c>
      <c r="DJ135" s="1" t="s">
        <v>481</v>
      </c>
      <c r="DK135" s="1" t="s">
        <v>481</v>
      </c>
      <c r="DL135" s="1" t="s">
        <v>481</v>
      </c>
      <c r="DN135" s="1" t="s">
        <v>481</v>
      </c>
      <c r="DO135" s="1" t="s">
        <v>481</v>
      </c>
      <c r="DV135" s="1">
        <f t="shared" si="22"/>
        <v>14</v>
      </c>
      <c r="EV135" s="1">
        <f t="shared" si="20"/>
        <v>0</v>
      </c>
    </row>
    <row r="136" spans="1:152" s="1" customFormat="1" x14ac:dyDescent="0.25">
      <c r="B136" s="2"/>
      <c r="C136" s="2">
        <v>44861</v>
      </c>
      <c r="D136" s="2"/>
      <c r="F136" s="1" t="s">
        <v>3162</v>
      </c>
      <c r="G136" s="1" t="s">
        <v>481</v>
      </c>
      <c r="H136" s="1" t="s">
        <v>330</v>
      </c>
      <c r="I136" s="1" t="s">
        <v>904</v>
      </c>
      <c r="J136" s="1" t="s">
        <v>332</v>
      </c>
      <c r="K136" s="18" t="s">
        <v>5120</v>
      </c>
      <c r="L136" s="1" t="s">
        <v>333</v>
      </c>
      <c r="M136" s="1" t="s">
        <v>5031</v>
      </c>
      <c r="N136" s="1" t="s">
        <v>296</v>
      </c>
      <c r="O136" s="1">
        <v>85120</v>
      </c>
      <c r="P136" s="1" t="s">
        <v>4213</v>
      </c>
      <c r="R136" s="1">
        <v>1</v>
      </c>
      <c r="S136" s="1" t="s">
        <v>3357</v>
      </c>
      <c r="AA136" s="2" t="s">
        <v>826</v>
      </c>
      <c r="AB136" s="3" t="s">
        <v>3161</v>
      </c>
      <c r="AC136" s="3" t="s">
        <v>4712</v>
      </c>
      <c r="AD136" s="1" t="s">
        <v>1771</v>
      </c>
      <c r="BA136" s="1">
        <f t="shared" si="23"/>
        <v>0</v>
      </c>
      <c r="BD136" s="1" t="s">
        <v>4712</v>
      </c>
      <c r="BE136" s="1" t="s">
        <v>4712</v>
      </c>
      <c r="BG136" s="1" t="s">
        <v>4712</v>
      </c>
      <c r="BH136" s="1" t="s">
        <v>4712</v>
      </c>
      <c r="BI136" s="1" t="s">
        <v>4712</v>
      </c>
      <c r="BJ136" s="1" t="s">
        <v>4712</v>
      </c>
      <c r="BK136" s="1" t="s">
        <v>4712</v>
      </c>
      <c r="BM136" s="1" t="s">
        <v>4712</v>
      </c>
      <c r="BN136" s="1" t="s">
        <v>4712</v>
      </c>
      <c r="BP136" s="1" t="s">
        <v>4712</v>
      </c>
      <c r="CY136" s="1" t="s">
        <v>4682</v>
      </c>
      <c r="DA136" s="1" t="s">
        <v>4682</v>
      </c>
      <c r="DF136" s="1" t="s">
        <v>481</v>
      </c>
      <c r="DL136" s="1" t="s">
        <v>481</v>
      </c>
      <c r="DV136" s="1">
        <f t="shared" si="22"/>
        <v>4</v>
      </c>
      <c r="EV136" s="1">
        <f t="shared" si="20"/>
        <v>0</v>
      </c>
    </row>
    <row r="137" spans="1:152" s="1" customFormat="1" x14ac:dyDescent="0.25">
      <c r="A137" s="6"/>
      <c r="B137" s="2"/>
      <c r="C137" s="2">
        <v>44861</v>
      </c>
      <c r="D137" s="2"/>
      <c r="G137" s="1" t="s">
        <v>481</v>
      </c>
      <c r="H137" s="1" t="s">
        <v>3227</v>
      </c>
      <c r="I137" s="1" t="s">
        <v>4713</v>
      </c>
      <c r="J137" s="1" t="s">
        <v>3228</v>
      </c>
      <c r="K137" s="18" t="s">
        <v>3229</v>
      </c>
      <c r="L137" s="1" t="s">
        <v>5260</v>
      </c>
      <c r="M137" s="1" t="s">
        <v>488</v>
      </c>
      <c r="N137" s="1" t="s">
        <v>296</v>
      </c>
      <c r="O137" s="1">
        <v>85206</v>
      </c>
      <c r="Y137" s="2"/>
      <c r="Z137" s="3"/>
      <c r="AA137" s="1" t="s">
        <v>5257</v>
      </c>
      <c r="BA137" s="1">
        <f t="shared" ref="BA137:BA151" si="24">COUNTA(AE137:AZ137)</f>
        <v>0</v>
      </c>
      <c r="CY137" s="1" t="s">
        <v>4682</v>
      </c>
      <c r="DC137" s="1" t="s">
        <v>481</v>
      </c>
      <c r="DD137" s="1" t="s">
        <v>481</v>
      </c>
      <c r="DE137" s="1" t="s">
        <v>481</v>
      </c>
      <c r="DF137" s="1" t="s">
        <v>481</v>
      </c>
      <c r="DJ137" s="1" t="s">
        <v>481</v>
      </c>
      <c r="DV137" s="1">
        <f t="shared" si="22"/>
        <v>6</v>
      </c>
      <c r="EV137" s="1">
        <f t="shared" ref="EV137:EV147" si="25">SUM(DW137:EU137)</f>
        <v>0</v>
      </c>
    </row>
    <row r="138" spans="1:152" s="1" customFormat="1" x14ac:dyDescent="0.25">
      <c r="A138" s="8"/>
      <c r="B138" s="2"/>
      <c r="C138" s="2">
        <v>44868</v>
      </c>
      <c r="D138" s="2"/>
      <c r="F138" s="1" t="s">
        <v>3162</v>
      </c>
      <c r="G138" s="1" t="s">
        <v>3158</v>
      </c>
      <c r="H138" s="1" t="s">
        <v>1558</v>
      </c>
      <c r="I138" s="1" t="s">
        <v>2451</v>
      </c>
      <c r="J138" s="1" t="s">
        <v>594</v>
      </c>
      <c r="K138" s="18" t="s">
        <v>5185</v>
      </c>
      <c r="L138" s="1" t="s">
        <v>5276</v>
      </c>
      <c r="M138" s="1" t="s">
        <v>488</v>
      </c>
      <c r="N138" s="1" t="s">
        <v>296</v>
      </c>
      <c r="O138" s="1">
        <v>85209</v>
      </c>
      <c r="P138" s="1" t="s">
        <v>4213</v>
      </c>
      <c r="Y138" s="1" t="s">
        <v>3175</v>
      </c>
      <c r="Z138" s="1" t="s">
        <v>3161</v>
      </c>
      <c r="AA138" s="2" t="s">
        <v>5277</v>
      </c>
      <c r="AB138" s="3"/>
      <c r="AC138" s="3"/>
      <c r="AD138" s="1" t="s">
        <v>2388</v>
      </c>
      <c r="BA138" s="1">
        <f t="shared" si="24"/>
        <v>0</v>
      </c>
      <c r="CZ138" s="1" t="s">
        <v>4682</v>
      </c>
      <c r="DV138" s="1">
        <f t="shared" si="22"/>
        <v>1</v>
      </c>
      <c r="EV138" s="1">
        <f t="shared" si="25"/>
        <v>0</v>
      </c>
    </row>
    <row r="139" spans="1:152" s="1" customFormat="1" x14ac:dyDescent="0.25">
      <c r="A139" s="8"/>
      <c r="B139" s="2"/>
      <c r="C139" s="2">
        <v>44868</v>
      </c>
      <c r="D139" s="2"/>
      <c r="E139" s="2"/>
      <c r="F139" s="1" t="s">
        <v>3162</v>
      </c>
      <c r="G139" s="1" t="s">
        <v>481</v>
      </c>
      <c r="H139" s="1" t="s">
        <v>4013</v>
      </c>
      <c r="I139" s="1" t="s">
        <v>4427</v>
      </c>
      <c r="J139" s="1" t="s">
        <v>3742</v>
      </c>
      <c r="K139" s="18" t="s">
        <v>3741</v>
      </c>
      <c r="L139" s="1" t="s">
        <v>5166</v>
      </c>
      <c r="M139" s="1" t="s">
        <v>5031</v>
      </c>
      <c r="N139" s="1" t="s">
        <v>296</v>
      </c>
      <c r="O139" s="1">
        <v>85119</v>
      </c>
      <c r="P139" s="1" t="s">
        <v>4213</v>
      </c>
      <c r="R139" s="1">
        <v>1</v>
      </c>
      <c r="S139" s="1" t="s">
        <v>378</v>
      </c>
      <c r="T139" s="1">
        <v>1</v>
      </c>
      <c r="AA139" s="1" t="s">
        <v>5409</v>
      </c>
      <c r="AB139" s="3"/>
      <c r="AC139" s="3" t="s">
        <v>4712</v>
      </c>
      <c r="AD139" s="1" t="s">
        <v>2564</v>
      </c>
      <c r="BA139" s="1">
        <f t="shared" si="24"/>
        <v>0</v>
      </c>
      <c r="BD139" s="1" t="s">
        <v>4712</v>
      </c>
      <c r="BE139" s="1" t="s">
        <v>4712</v>
      </c>
      <c r="CZ139" s="1" t="s">
        <v>4682</v>
      </c>
      <c r="DB139" s="1" t="s">
        <v>481</v>
      </c>
      <c r="DD139" s="1" t="s">
        <v>481</v>
      </c>
      <c r="DV139" s="1">
        <f t="shared" si="22"/>
        <v>3</v>
      </c>
      <c r="EV139" s="1">
        <f t="shared" si="25"/>
        <v>0</v>
      </c>
    </row>
    <row r="140" spans="1:152" s="1" customFormat="1" x14ac:dyDescent="0.25">
      <c r="A140" s="6"/>
      <c r="B140" s="2"/>
      <c r="C140" s="2">
        <v>44861</v>
      </c>
      <c r="D140" s="2"/>
      <c r="E140" s="2"/>
      <c r="G140" s="1" t="s">
        <v>481</v>
      </c>
      <c r="H140" s="1" t="s">
        <v>5283</v>
      </c>
      <c r="I140" s="1" t="s">
        <v>5284</v>
      </c>
      <c r="J140" s="1" t="s">
        <v>5305</v>
      </c>
      <c r="K140" s="4" t="s">
        <v>5306</v>
      </c>
      <c r="L140" s="1" t="s">
        <v>5307</v>
      </c>
      <c r="M140" s="1" t="s">
        <v>2398</v>
      </c>
      <c r="N140" s="1" t="s">
        <v>296</v>
      </c>
      <c r="O140" s="1">
        <v>85034</v>
      </c>
      <c r="AA140" s="1" t="s">
        <v>5687</v>
      </c>
      <c r="AB140" s="3"/>
      <c r="AC140" s="3"/>
      <c r="BA140" s="1">
        <f t="shared" si="24"/>
        <v>0</v>
      </c>
      <c r="CY140" s="1" t="s">
        <v>481</v>
      </c>
      <c r="DL140" s="1" t="s">
        <v>481</v>
      </c>
      <c r="DO140" s="1" t="s">
        <v>481</v>
      </c>
      <c r="DV140" s="1">
        <f t="shared" si="22"/>
        <v>3</v>
      </c>
      <c r="EV140" s="1">
        <f t="shared" si="25"/>
        <v>0</v>
      </c>
    </row>
    <row r="141" spans="1:152" s="1" customFormat="1" x14ac:dyDescent="0.25">
      <c r="A141" s="8"/>
      <c r="B141" s="2"/>
      <c r="C141" s="6">
        <v>44910</v>
      </c>
      <c r="D141" s="6"/>
      <c r="G141" s="1" t="s">
        <v>3158</v>
      </c>
      <c r="H141" s="1" t="s">
        <v>3323</v>
      </c>
      <c r="I141" s="1" t="s">
        <v>1506</v>
      </c>
      <c r="J141" s="1" t="s">
        <v>5296</v>
      </c>
      <c r="K141" s="4" t="s">
        <v>5297</v>
      </c>
      <c r="L141" s="1" t="s">
        <v>5298</v>
      </c>
      <c r="M141" s="1" t="s">
        <v>488</v>
      </c>
      <c r="N141" s="1" t="s">
        <v>296</v>
      </c>
      <c r="O141" s="1">
        <v>85207</v>
      </c>
      <c r="AA141" s="2" t="s">
        <v>651</v>
      </c>
      <c r="AB141" s="3"/>
      <c r="AC141" s="3" t="s">
        <v>4712</v>
      </c>
      <c r="AM141" s="1" t="s">
        <v>3162</v>
      </c>
      <c r="AN141" s="1" t="s">
        <v>3162</v>
      </c>
      <c r="AO141" s="1" t="s">
        <v>3162</v>
      </c>
      <c r="AP141" s="1" t="s">
        <v>3162</v>
      </c>
      <c r="AR141" s="1" t="s">
        <v>3162</v>
      </c>
      <c r="AS141" s="1" t="s">
        <v>3162</v>
      </c>
      <c r="AU141" s="1" t="s">
        <v>3162</v>
      </c>
      <c r="AV141" s="1" t="s">
        <v>3162</v>
      </c>
      <c r="AW141" s="1" t="s">
        <v>3162</v>
      </c>
      <c r="AX141" s="1" t="s">
        <v>3162</v>
      </c>
      <c r="AZ141" s="1" t="s">
        <v>3162</v>
      </c>
      <c r="BA141" s="1">
        <f t="shared" si="24"/>
        <v>11</v>
      </c>
      <c r="DE141" s="1" t="s">
        <v>481</v>
      </c>
      <c r="DF141" s="1" t="s">
        <v>481</v>
      </c>
      <c r="DJ141" s="1" t="s">
        <v>481</v>
      </c>
      <c r="DK141" s="1" t="s">
        <v>481</v>
      </c>
      <c r="DL141" s="1" t="s">
        <v>481</v>
      </c>
      <c r="DN141" s="1" t="s">
        <v>481</v>
      </c>
      <c r="DO141" s="1" t="s">
        <v>481</v>
      </c>
      <c r="DV141" s="1">
        <f t="shared" si="22"/>
        <v>7</v>
      </c>
      <c r="EV141" s="1">
        <f t="shared" si="25"/>
        <v>0</v>
      </c>
    </row>
    <row r="142" spans="1:152" s="1" customFormat="1" x14ac:dyDescent="0.25">
      <c r="A142" s="8"/>
      <c r="B142" s="2"/>
      <c r="C142" s="2">
        <v>44861</v>
      </c>
      <c r="D142" s="2"/>
      <c r="G142" s="1" t="s">
        <v>3158</v>
      </c>
      <c r="H142" s="1" t="s">
        <v>2772</v>
      </c>
      <c r="I142" s="1" t="s">
        <v>4345</v>
      </c>
      <c r="J142" s="1" t="s">
        <v>1201</v>
      </c>
      <c r="K142" s="18" t="s">
        <v>2774</v>
      </c>
      <c r="L142" s="1" t="s">
        <v>1519</v>
      </c>
      <c r="M142" s="1" t="s">
        <v>488</v>
      </c>
      <c r="N142" s="1" t="s">
        <v>296</v>
      </c>
      <c r="O142" s="1">
        <v>85212</v>
      </c>
      <c r="P142" s="1" t="s">
        <v>4712</v>
      </c>
      <c r="Y142" s="1" t="s">
        <v>3196</v>
      </c>
      <c r="Z142" s="1" t="s">
        <v>1520</v>
      </c>
      <c r="AA142" s="2" t="s">
        <v>2773</v>
      </c>
      <c r="AB142" s="3"/>
      <c r="AC142" s="3"/>
      <c r="AD142" s="1" t="s">
        <v>2568</v>
      </c>
      <c r="AH142" s="1" t="s">
        <v>481</v>
      </c>
      <c r="AI142" s="1" t="s">
        <v>481</v>
      </c>
      <c r="BA142" s="1">
        <f t="shared" si="24"/>
        <v>2</v>
      </c>
      <c r="CY142" s="1" t="s">
        <v>4682</v>
      </c>
      <c r="CZ142" s="1" t="s">
        <v>4682</v>
      </c>
      <c r="DA142" s="1" t="s">
        <v>4682</v>
      </c>
      <c r="DB142" s="1" t="s">
        <v>481</v>
      </c>
      <c r="DC142" s="1" t="s">
        <v>481</v>
      </c>
      <c r="DD142" s="1" t="s">
        <v>481</v>
      </c>
      <c r="DE142" s="1" t="s">
        <v>481</v>
      </c>
      <c r="DF142" s="1" t="s">
        <v>481</v>
      </c>
      <c r="DG142" s="1" t="s">
        <v>481</v>
      </c>
      <c r="DH142" s="1" t="s">
        <v>481</v>
      </c>
      <c r="DI142" s="1" t="s">
        <v>3158</v>
      </c>
      <c r="DJ142" s="1" t="s">
        <v>481</v>
      </c>
      <c r="DK142" s="1" t="s">
        <v>481</v>
      </c>
      <c r="DL142" s="1" t="s">
        <v>481</v>
      </c>
      <c r="DN142" s="1" t="s">
        <v>481</v>
      </c>
      <c r="DV142" s="1">
        <f t="shared" ref="DV142:DV147" si="26">COUNTA(CY142:DU142)</f>
        <v>15</v>
      </c>
      <c r="EV142" s="1">
        <f t="shared" si="25"/>
        <v>0</v>
      </c>
    </row>
    <row r="143" spans="1:152" s="1" customFormat="1" x14ac:dyDescent="0.25">
      <c r="A143" s="8"/>
      <c r="B143" s="2"/>
      <c r="C143" s="2">
        <v>44861</v>
      </c>
      <c r="D143" s="2"/>
      <c r="G143" s="1" t="s">
        <v>481</v>
      </c>
      <c r="H143" s="1" t="s">
        <v>2772</v>
      </c>
      <c r="I143" s="1" t="s">
        <v>2773</v>
      </c>
      <c r="J143" s="1" t="s">
        <v>1201</v>
      </c>
      <c r="K143" s="18" t="s">
        <v>2774</v>
      </c>
      <c r="L143" s="1" t="s">
        <v>1519</v>
      </c>
      <c r="M143" s="1" t="s">
        <v>488</v>
      </c>
      <c r="N143" s="1" t="s">
        <v>296</v>
      </c>
      <c r="O143" s="1">
        <v>85212</v>
      </c>
      <c r="P143" s="1" t="s">
        <v>4213</v>
      </c>
      <c r="Y143" s="1" t="s">
        <v>3196</v>
      </c>
      <c r="Z143" s="1" t="s">
        <v>3161</v>
      </c>
      <c r="AA143" s="1" t="s">
        <v>4345</v>
      </c>
      <c r="AB143" s="3"/>
      <c r="AC143" s="3"/>
      <c r="AD143" s="1" t="s">
        <v>2564</v>
      </c>
      <c r="AH143" s="1" t="s">
        <v>481</v>
      </c>
      <c r="AI143" s="1" t="s">
        <v>481</v>
      </c>
      <c r="BA143" s="1">
        <f t="shared" si="24"/>
        <v>2</v>
      </c>
      <c r="CY143" s="1" t="s">
        <v>4682</v>
      </c>
      <c r="CZ143" s="1" t="s">
        <v>4682</v>
      </c>
      <c r="DA143" s="1" t="s">
        <v>4682</v>
      </c>
      <c r="DB143" s="1" t="s">
        <v>481</v>
      </c>
      <c r="DC143" s="1" t="s">
        <v>481</v>
      </c>
      <c r="DD143" s="1" t="s">
        <v>481</v>
      </c>
      <c r="DE143" s="1" t="s">
        <v>481</v>
      </c>
      <c r="DF143" s="1" t="s">
        <v>481</v>
      </c>
      <c r="DG143" s="1" t="s">
        <v>481</v>
      </c>
      <c r="DH143" s="1" t="s">
        <v>481</v>
      </c>
      <c r="DI143" s="1" t="s">
        <v>481</v>
      </c>
      <c r="DJ143" s="1" t="s">
        <v>481</v>
      </c>
      <c r="DK143" s="1" t="s">
        <v>481</v>
      </c>
      <c r="DL143" s="1" t="s">
        <v>481</v>
      </c>
      <c r="DN143" s="1" t="s">
        <v>481</v>
      </c>
      <c r="DV143" s="1">
        <f t="shared" si="26"/>
        <v>15</v>
      </c>
      <c r="EV143" s="1">
        <f t="shared" si="25"/>
        <v>0</v>
      </c>
    </row>
    <row r="144" spans="1:152" s="1" customFormat="1" x14ac:dyDescent="0.25">
      <c r="B144" s="2"/>
      <c r="C144" s="6">
        <v>44910</v>
      </c>
      <c r="D144" s="6"/>
      <c r="E144" s="2"/>
      <c r="G144" s="1" t="s">
        <v>3158</v>
      </c>
      <c r="H144" s="1" t="s">
        <v>5301</v>
      </c>
      <c r="I144" s="1" t="s">
        <v>5302</v>
      </c>
      <c r="J144" s="1" t="s">
        <v>5303</v>
      </c>
      <c r="K144" s="18"/>
      <c r="M144" s="1" t="s">
        <v>488</v>
      </c>
      <c r="N144" s="1" t="s">
        <v>296</v>
      </c>
      <c r="O144" s="1">
        <v>85207</v>
      </c>
      <c r="AA144" s="2"/>
      <c r="AB144" s="3"/>
      <c r="AC144" s="3"/>
      <c r="BA144" s="1">
        <f t="shared" si="24"/>
        <v>0</v>
      </c>
      <c r="DE144" s="1" t="s">
        <v>481</v>
      </c>
      <c r="DL144" s="1" t="s">
        <v>481</v>
      </c>
      <c r="DN144" s="1" t="s">
        <v>481</v>
      </c>
      <c r="DV144" s="1">
        <f t="shared" si="26"/>
        <v>3</v>
      </c>
      <c r="EV144" s="1">
        <f t="shared" si="25"/>
        <v>0</v>
      </c>
    </row>
    <row r="145" spans="1:152" s="1" customFormat="1" x14ac:dyDescent="0.25">
      <c r="B145" s="2"/>
      <c r="C145" s="2">
        <v>44861</v>
      </c>
      <c r="D145" s="2"/>
      <c r="F145" s="1" t="s">
        <v>3162</v>
      </c>
      <c r="G145" s="1" t="s">
        <v>3158</v>
      </c>
      <c r="H145" s="1" t="s">
        <v>826</v>
      </c>
      <c r="I145" s="1" t="s">
        <v>908</v>
      </c>
      <c r="J145" s="1" t="s">
        <v>829</v>
      </c>
      <c r="K145" s="18" t="s">
        <v>701</v>
      </c>
      <c r="L145" s="1" t="s">
        <v>3690</v>
      </c>
      <c r="M145" s="1" t="s">
        <v>5031</v>
      </c>
      <c r="N145" s="1" t="s">
        <v>296</v>
      </c>
      <c r="O145" s="1">
        <v>85120</v>
      </c>
      <c r="P145" s="1" t="s">
        <v>4213</v>
      </c>
      <c r="Q145" s="1" t="s">
        <v>4712</v>
      </c>
      <c r="R145" s="1">
        <v>1</v>
      </c>
      <c r="S145" s="1" t="s">
        <v>3357</v>
      </c>
      <c r="Y145" s="1" t="s">
        <v>3196</v>
      </c>
      <c r="Z145" s="1" t="s">
        <v>3161</v>
      </c>
      <c r="AA145" s="2" t="s">
        <v>330</v>
      </c>
      <c r="AB145" s="3" t="s">
        <v>3161</v>
      </c>
      <c r="AC145" s="3" t="s">
        <v>4712</v>
      </c>
      <c r="AD145" s="1" t="s">
        <v>1771</v>
      </c>
      <c r="BA145" s="1">
        <f t="shared" si="24"/>
        <v>0</v>
      </c>
      <c r="BD145" s="1" t="s">
        <v>4712</v>
      </c>
      <c r="BE145" s="1" t="s">
        <v>4712</v>
      </c>
      <c r="BF145" s="1" t="s">
        <v>4712</v>
      </c>
      <c r="BJ145" s="1" t="s">
        <v>4712</v>
      </c>
      <c r="BK145" s="1" t="s">
        <v>4712</v>
      </c>
      <c r="BL145" s="1" t="s">
        <v>4712</v>
      </c>
      <c r="BM145" s="1" t="s">
        <v>4712</v>
      </c>
      <c r="BQ145" s="1" t="s">
        <v>4712</v>
      </c>
      <c r="CD145" s="1" t="s">
        <v>4712</v>
      </c>
      <c r="CY145" s="1" t="s">
        <v>4682</v>
      </c>
      <c r="DA145" s="1" t="s">
        <v>4682</v>
      </c>
      <c r="DF145" s="1" t="s">
        <v>3158</v>
      </c>
      <c r="DL145" s="1" t="s">
        <v>481</v>
      </c>
      <c r="DV145" s="1">
        <f t="shared" si="26"/>
        <v>4</v>
      </c>
      <c r="EV145" s="1">
        <f t="shared" si="25"/>
        <v>0</v>
      </c>
    </row>
    <row r="146" spans="1:152" s="1" customFormat="1" x14ac:dyDescent="0.25">
      <c r="B146" s="2"/>
      <c r="C146" s="2">
        <v>44875</v>
      </c>
      <c r="D146" s="2"/>
      <c r="F146" s="1" t="s">
        <v>3162</v>
      </c>
      <c r="G146" s="1" t="s">
        <v>481</v>
      </c>
      <c r="H146" s="1" t="s">
        <v>1627</v>
      </c>
      <c r="I146" s="1" t="s">
        <v>1978</v>
      </c>
      <c r="J146" s="1" t="s">
        <v>5424</v>
      </c>
      <c r="K146" s="18"/>
      <c r="L146" s="1" t="s">
        <v>5425</v>
      </c>
      <c r="M146" s="1" t="s">
        <v>488</v>
      </c>
      <c r="N146" s="1" t="s">
        <v>296</v>
      </c>
      <c r="O146" s="1">
        <v>85207</v>
      </c>
      <c r="AB146" s="3"/>
      <c r="AC146" s="3"/>
      <c r="BA146" s="1">
        <f t="shared" si="24"/>
        <v>0</v>
      </c>
      <c r="CY146" s="1" t="s">
        <v>3162</v>
      </c>
      <c r="DA146" s="1" t="s">
        <v>481</v>
      </c>
      <c r="DB146" s="1" t="s">
        <v>481</v>
      </c>
      <c r="DV146" s="1">
        <f t="shared" si="26"/>
        <v>3</v>
      </c>
      <c r="EV146" s="1">
        <f t="shared" si="25"/>
        <v>0</v>
      </c>
    </row>
    <row r="147" spans="1:152" s="1" customFormat="1" x14ac:dyDescent="0.25">
      <c r="B147" s="2"/>
      <c r="C147" s="2">
        <v>44861</v>
      </c>
      <c r="D147" s="2"/>
      <c r="G147" s="1" t="s">
        <v>481</v>
      </c>
      <c r="H147" s="1" t="s">
        <v>3379</v>
      </c>
      <c r="I147" s="1" t="s">
        <v>4309</v>
      </c>
      <c r="J147" s="1" t="s">
        <v>1008</v>
      </c>
      <c r="K147" s="18" t="s">
        <v>3505</v>
      </c>
      <c r="L147" s="1" t="s">
        <v>3999</v>
      </c>
      <c r="M147" s="1" t="s">
        <v>488</v>
      </c>
      <c r="N147" s="1" t="s">
        <v>296</v>
      </c>
      <c r="O147" s="1">
        <v>85205</v>
      </c>
      <c r="X147" s="1" t="s">
        <v>3998</v>
      </c>
      <c r="AA147" s="1" t="s">
        <v>5527</v>
      </c>
      <c r="AB147" s="3"/>
      <c r="AC147" s="3" t="s">
        <v>4712</v>
      </c>
      <c r="AG147" s="1" t="s">
        <v>481</v>
      </c>
      <c r="AI147" s="1" t="s">
        <v>481</v>
      </c>
      <c r="AJ147" s="1" t="s">
        <v>481</v>
      </c>
      <c r="AK147" s="1" t="s">
        <v>481</v>
      </c>
      <c r="AL147" s="1" t="s">
        <v>481</v>
      </c>
      <c r="AM147" s="1" t="s">
        <v>481</v>
      </c>
      <c r="AN147" s="1" t="s">
        <v>481</v>
      </c>
      <c r="AO147" s="1" t="s">
        <v>481</v>
      </c>
      <c r="AQ147" s="1" t="s">
        <v>481</v>
      </c>
      <c r="BA147" s="1">
        <f t="shared" si="24"/>
        <v>9</v>
      </c>
      <c r="CY147" s="1" t="s">
        <v>4682</v>
      </c>
      <c r="CZ147" s="1" t="s">
        <v>481</v>
      </c>
      <c r="DB147" s="1" t="s">
        <v>481</v>
      </c>
      <c r="DC147" s="1" t="s">
        <v>481</v>
      </c>
      <c r="DD147" s="1" t="s">
        <v>481</v>
      </c>
      <c r="DE147" s="1" t="s">
        <v>481</v>
      </c>
      <c r="DJ147" s="1" t="s">
        <v>481</v>
      </c>
      <c r="DL147" s="1" t="s">
        <v>481</v>
      </c>
      <c r="DO147" s="1" t="s">
        <v>481</v>
      </c>
      <c r="DV147" s="1">
        <f t="shared" si="26"/>
        <v>9</v>
      </c>
      <c r="EV147" s="1">
        <f t="shared" si="25"/>
        <v>0</v>
      </c>
    </row>
    <row r="148" spans="1:152" s="1" customFormat="1" x14ac:dyDescent="0.25">
      <c r="B148" s="2"/>
      <c r="C148" s="6">
        <v>44910</v>
      </c>
      <c r="D148" s="6"/>
      <c r="E148" s="2"/>
      <c r="G148" s="1" t="s">
        <v>3158</v>
      </c>
      <c r="H148" s="1" t="s">
        <v>5594</v>
      </c>
      <c r="I148" s="1" t="s">
        <v>5595</v>
      </c>
      <c r="J148" s="1" t="s">
        <v>5596</v>
      </c>
      <c r="K148" s="18"/>
      <c r="L148" s="1" t="s">
        <v>5597</v>
      </c>
      <c r="M148" s="1" t="s">
        <v>5598</v>
      </c>
      <c r="N148" s="1" t="s">
        <v>5599</v>
      </c>
      <c r="AA148" s="2"/>
      <c r="AB148" s="3"/>
      <c r="AC148" s="3"/>
      <c r="BA148" s="1">
        <f t="shared" si="24"/>
        <v>0</v>
      </c>
      <c r="DE148" s="1" t="s">
        <v>481</v>
      </c>
      <c r="DV148" s="1">
        <f t="shared" ref="DV148:DV151" si="27">COUNTA(CY148:DU148)</f>
        <v>1</v>
      </c>
      <c r="EV148" s="1">
        <f t="shared" ref="EV148:EV151" si="28">SUM(DW148:EU148)</f>
        <v>0</v>
      </c>
    </row>
    <row r="149" spans="1:152" s="1" customFormat="1" x14ac:dyDescent="0.25">
      <c r="B149" s="2"/>
      <c r="C149" s="2">
        <v>44952</v>
      </c>
      <c r="D149" s="2"/>
      <c r="G149" s="1" t="s">
        <v>481</v>
      </c>
      <c r="H149" s="1" t="s">
        <v>631</v>
      </c>
      <c r="I149" s="1" t="s">
        <v>4642</v>
      </c>
      <c r="J149" s="1" t="s">
        <v>5676</v>
      </c>
      <c r="K149" s="4" t="s">
        <v>5674</v>
      </c>
      <c r="L149" s="1" t="s">
        <v>5675</v>
      </c>
      <c r="M149" s="1" t="s">
        <v>488</v>
      </c>
      <c r="N149" s="1" t="s">
        <v>296</v>
      </c>
      <c r="Y149" s="1" t="s">
        <v>297</v>
      </c>
      <c r="AA149" s="2" t="s">
        <v>2357</v>
      </c>
      <c r="AB149" s="3"/>
      <c r="AC149" s="3"/>
      <c r="BA149" s="1">
        <f t="shared" si="24"/>
        <v>0</v>
      </c>
      <c r="DK149" s="1" t="s">
        <v>481</v>
      </c>
      <c r="DV149" s="1">
        <f t="shared" si="27"/>
        <v>1</v>
      </c>
      <c r="EV149" s="1">
        <f t="shared" si="28"/>
        <v>0</v>
      </c>
    </row>
    <row r="150" spans="1:152" s="1" customFormat="1" x14ac:dyDescent="0.25">
      <c r="B150" s="2"/>
      <c r="C150" s="2">
        <v>44861</v>
      </c>
      <c r="D150" s="2"/>
      <c r="G150" s="1" t="s">
        <v>3158</v>
      </c>
      <c r="H150" s="1" t="s">
        <v>4478</v>
      </c>
      <c r="I150" s="1" t="s">
        <v>4479</v>
      </c>
      <c r="J150" s="1" t="s">
        <v>3237</v>
      </c>
      <c r="K150" s="18" t="s">
        <v>2789</v>
      </c>
      <c r="L150" s="1" t="s">
        <v>5319</v>
      </c>
      <c r="M150" s="1" t="s">
        <v>488</v>
      </c>
      <c r="N150" s="1" t="s">
        <v>296</v>
      </c>
      <c r="O150" s="1">
        <v>85209</v>
      </c>
      <c r="AA150" s="1" t="s">
        <v>4480</v>
      </c>
      <c r="AD150" s="2"/>
      <c r="AE150" s="2"/>
      <c r="AF150" s="2"/>
      <c r="AG150" s="2"/>
      <c r="AH150" s="2" t="s">
        <v>3162</v>
      </c>
      <c r="AI150" s="2"/>
      <c r="AJ150" s="2" t="s">
        <v>3162</v>
      </c>
      <c r="AK150" s="2" t="s">
        <v>3162</v>
      </c>
      <c r="AL150" s="2" t="s">
        <v>3162</v>
      </c>
      <c r="AM150" s="2"/>
      <c r="AN150" s="2"/>
      <c r="AO150" s="2"/>
      <c r="AP150" s="2"/>
      <c r="AQ150" s="2"/>
      <c r="AR150" s="2" t="s">
        <v>3162</v>
      </c>
      <c r="AT150" s="2"/>
      <c r="AU150" s="2"/>
      <c r="AV150" s="2"/>
      <c r="AW150" s="2" t="s">
        <v>3162</v>
      </c>
      <c r="AX150" s="2"/>
      <c r="AY150" s="2"/>
      <c r="AZ150" s="2" t="s">
        <v>3162</v>
      </c>
      <c r="BA150" s="1">
        <f t="shared" si="24"/>
        <v>7</v>
      </c>
      <c r="BB150" s="3"/>
      <c r="CY150" s="1" t="s">
        <v>4682</v>
      </c>
      <c r="CZ150" s="1" t="s">
        <v>4682</v>
      </c>
      <c r="DA150" s="1" t="s">
        <v>481</v>
      </c>
      <c r="DB150" s="1" t="s">
        <v>481</v>
      </c>
      <c r="DC150" s="1" t="s">
        <v>481</v>
      </c>
      <c r="DE150" s="1" t="s">
        <v>481</v>
      </c>
      <c r="DF150" s="1" t="s">
        <v>481</v>
      </c>
      <c r="DG150" s="1" t="s">
        <v>3158</v>
      </c>
      <c r="DH150" s="1" t="s">
        <v>481</v>
      </c>
      <c r="DI150" s="1" t="s">
        <v>481</v>
      </c>
      <c r="DJ150" s="1" t="s">
        <v>481</v>
      </c>
      <c r="DK150" s="1" t="s">
        <v>481</v>
      </c>
      <c r="DO150" s="1" t="s">
        <v>481</v>
      </c>
      <c r="DV150" s="1">
        <f t="shared" si="27"/>
        <v>13</v>
      </c>
      <c r="EV150" s="1">
        <f t="shared" si="28"/>
        <v>0</v>
      </c>
    </row>
    <row r="151" spans="1:152" s="1" customFormat="1" x14ac:dyDescent="0.25">
      <c r="B151" s="2"/>
      <c r="C151" s="2">
        <v>44861</v>
      </c>
      <c r="D151" s="2"/>
      <c r="G151" s="1" t="s">
        <v>481</v>
      </c>
      <c r="H151" s="1" t="s">
        <v>4478</v>
      </c>
      <c r="I151" s="1" t="s">
        <v>4480</v>
      </c>
      <c r="J151" s="1" t="s">
        <v>2790</v>
      </c>
      <c r="K151" s="18" t="s">
        <v>2789</v>
      </c>
      <c r="L151" s="1" t="s">
        <v>5319</v>
      </c>
      <c r="M151" s="1" t="s">
        <v>488</v>
      </c>
      <c r="N151" s="1" t="s">
        <v>296</v>
      </c>
      <c r="O151" s="1">
        <v>85209</v>
      </c>
      <c r="AA151" s="1" t="s">
        <v>4479</v>
      </c>
      <c r="AD151" s="2"/>
      <c r="AE151" s="2"/>
      <c r="AF151" s="2"/>
      <c r="AG151" s="2"/>
      <c r="AH151" s="2" t="s">
        <v>3162</v>
      </c>
      <c r="AI151" s="2"/>
      <c r="AJ151" s="2" t="s">
        <v>3158</v>
      </c>
      <c r="AK151" s="2" t="s">
        <v>3162</v>
      </c>
      <c r="AL151" s="2" t="s">
        <v>3162</v>
      </c>
      <c r="AM151" s="2"/>
      <c r="AN151" s="2"/>
      <c r="AO151" s="2"/>
      <c r="AP151" s="2"/>
      <c r="AQ151" s="2"/>
      <c r="AR151" s="2" t="s">
        <v>3162</v>
      </c>
      <c r="AT151" s="2"/>
      <c r="AU151" s="2"/>
      <c r="AV151" s="2"/>
      <c r="AW151" s="2" t="s">
        <v>3162</v>
      </c>
      <c r="AX151" s="2"/>
      <c r="AY151" s="2"/>
      <c r="AZ151" s="2" t="s">
        <v>3162</v>
      </c>
      <c r="BA151" s="1">
        <f t="shared" si="24"/>
        <v>7</v>
      </c>
      <c r="BB151" s="3"/>
      <c r="CY151" s="1" t="s">
        <v>4682</v>
      </c>
      <c r="CZ151" s="1" t="s">
        <v>4682</v>
      </c>
      <c r="DA151" s="1" t="s">
        <v>481</v>
      </c>
      <c r="DB151" s="1" t="s">
        <v>481</v>
      </c>
      <c r="DC151" s="1" t="s">
        <v>481</v>
      </c>
      <c r="DE151" s="1" t="s">
        <v>481</v>
      </c>
      <c r="DF151" s="1" t="s">
        <v>481</v>
      </c>
      <c r="DG151" s="1" t="s">
        <v>3158</v>
      </c>
      <c r="DH151" s="1" t="s">
        <v>481</v>
      </c>
      <c r="DI151" s="1" t="s">
        <v>481</v>
      </c>
      <c r="DJ151" s="1" t="s">
        <v>481</v>
      </c>
      <c r="DK151" s="1" t="s">
        <v>481</v>
      </c>
      <c r="DO151" s="1" t="s">
        <v>481</v>
      </c>
      <c r="DV151" s="1">
        <f t="shared" si="27"/>
        <v>13</v>
      </c>
      <c r="EV151" s="1">
        <f t="shared" si="28"/>
        <v>0</v>
      </c>
    </row>
    <row r="152" spans="1:152" s="1" customFormat="1" x14ac:dyDescent="0.25">
      <c r="B152" s="2"/>
      <c r="C152" s="6"/>
      <c r="D152" s="6"/>
      <c r="E152" s="2"/>
      <c r="G152" s="1" t="s">
        <v>481</v>
      </c>
      <c r="H152" s="1" t="s">
        <v>5600</v>
      </c>
      <c r="I152" s="1" t="s">
        <v>5656</v>
      </c>
      <c r="K152" s="4"/>
      <c r="AA152" s="2"/>
      <c r="AB152" s="3"/>
      <c r="AC152" s="3"/>
      <c r="DJ152" s="1" t="s">
        <v>3162</v>
      </c>
      <c r="DV152" s="1">
        <f>COUNTA(CY152:DU152)</f>
        <v>1</v>
      </c>
    </row>
    <row r="153" spans="1:152" s="1" customFormat="1" x14ac:dyDescent="0.25">
      <c r="B153" s="2"/>
      <c r="C153" s="6"/>
      <c r="D153" s="6"/>
      <c r="E153" s="2"/>
      <c r="G153" s="1" t="s">
        <v>3158</v>
      </c>
      <c r="H153" s="1" t="s">
        <v>5600</v>
      </c>
      <c r="I153" s="1" t="s">
        <v>5656</v>
      </c>
      <c r="K153" s="4"/>
      <c r="AA153" s="2"/>
      <c r="AB153" s="3"/>
      <c r="AC153" s="3"/>
      <c r="DJ153" s="1" t="s">
        <v>3162</v>
      </c>
      <c r="DV153" s="1">
        <f>COUNTA(CY153:DU153)</f>
        <v>1</v>
      </c>
    </row>
    <row r="154" spans="1:152" s="1" customFormat="1" x14ac:dyDescent="0.25">
      <c r="A154" s="8"/>
      <c r="B154" s="2"/>
      <c r="C154" s="2"/>
      <c r="D154" s="2"/>
      <c r="G154" s="1" t="s">
        <v>3158</v>
      </c>
      <c r="H154" s="1" t="s">
        <v>5698</v>
      </c>
      <c r="I154" s="1" t="s">
        <v>5699</v>
      </c>
      <c r="K154" s="4"/>
      <c r="AP154" s="1" t="s">
        <v>1447</v>
      </c>
      <c r="AW154" s="1">
        <v>1</v>
      </c>
      <c r="DO154" s="1" t="s">
        <v>1447</v>
      </c>
    </row>
    <row r="155" spans="1:152" s="1" customFormat="1" x14ac:dyDescent="0.25">
      <c r="B155" s="2"/>
      <c r="C155" s="2"/>
      <c r="D155" s="2"/>
      <c r="G155" s="1" t="s">
        <v>481</v>
      </c>
      <c r="H155" s="1" t="s">
        <v>5700</v>
      </c>
      <c r="I155" s="1" t="s">
        <v>2752</v>
      </c>
      <c r="K155" s="18"/>
      <c r="R155" s="2"/>
      <c r="S155" s="3"/>
      <c r="T155" s="1" t="s">
        <v>5701</v>
      </c>
      <c r="X155" s="1">
        <v>0</v>
      </c>
      <c r="AP155" s="1" t="s">
        <v>1447</v>
      </c>
      <c r="AW155" s="1">
        <v>1</v>
      </c>
      <c r="DO155" s="1" t="s">
        <v>1447</v>
      </c>
    </row>
    <row r="156" spans="1:152" s="1" customFormat="1" x14ac:dyDescent="0.25">
      <c r="B156" s="2"/>
      <c r="C156" s="2"/>
      <c r="D156" s="2"/>
      <c r="G156" s="1" t="s">
        <v>3158</v>
      </c>
      <c r="H156" s="1" t="s">
        <v>5701</v>
      </c>
      <c r="I156" s="1" t="s">
        <v>4791</v>
      </c>
      <c r="J156" s="1" t="s">
        <v>5714</v>
      </c>
      <c r="K156" s="4" t="s">
        <v>5715</v>
      </c>
      <c r="R156" s="2"/>
      <c r="S156" s="3"/>
      <c r="DO156" s="1" t="s">
        <v>1447</v>
      </c>
    </row>
    <row r="157" spans="1:152" s="1" customFormat="1" x14ac:dyDescent="0.25">
      <c r="B157" s="2"/>
      <c r="C157" s="2"/>
      <c r="D157" s="2"/>
      <c r="G157" s="1" t="s">
        <v>481</v>
      </c>
      <c r="H157" s="1" t="s">
        <v>5703</v>
      </c>
      <c r="I157" s="1" t="s">
        <v>5702</v>
      </c>
      <c r="K157" s="18"/>
      <c r="R157" s="2"/>
      <c r="S157" s="3"/>
      <c r="DO157" s="1" t="s">
        <v>1447</v>
      </c>
    </row>
    <row r="158" spans="1:152" s="1" customFormat="1" x14ac:dyDescent="0.25">
      <c r="B158" s="2"/>
      <c r="C158" s="2"/>
      <c r="D158" s="2"/>
      <c r="K158" s="18"/>
      <c r="R158" s="2"/>
      <c r="S158" s="3"/>
    </row>
    <row r="159" spans="1:152" x14ac:dyDescent="0.25">
      <c r="C159"/>
      <c r="D159"/>
      <c r="K159"/>
      <c r="P159" s="1"/>
      <c r="R159" s="2"/>
      <c r="S159" s="3"/>
      <c r="T159" s="1"/>
      <c r="U159" s="1"/>
      <c r="V159" s="1"/>
      <c r="W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</row>
    <row r="160" spans="1:152" s="1" customFormat="1" x14ac:dyDescent="0.25">
      <c r="B160" s="2"/>
      <c r="C160" s="2"/>
      <c r="D160" s="2"/>
      <c r="K160" s="18"/>
      <c r="R160" s="2"/>
      <c r="S160" s="3"/>
    </row>
    <row r="161" spans="2:119" s="1" customFormat="1" x14ac:dyDescent="0.25">
      <c r="B161" s="2"/>
      <c r="C161" s="2"/>
      <c r="D161" s="2"/>
      <c r="G161" s="1" t="s">
        <v>3158</v>
      </c>
      <c r="H161" s="1" t="s">
        <v>5716</v>
      </c>
      <c r="I161" s="1" t="s">
        <v>3069</v>
      </c>
      <c r="K161" s="4" t="s">
        <v>5717</v>
      </c>
      <c r="R161" s="2"/>
      <c r="S161" s="3"/>
    </row>
    <row r="162" spans="2:119" s="1" customFormat="1" x14ac:dyDescent="0.25">
      <c r="B162" s="2"/>
      <c r="C162" s="2"/>
      <c r="D162" s="2"/>
      <c r="G162" s="1" t="s">
        <v>3158</v>
      </c>
      <c r="H162" s="1" t="s">
        <v>5704</v>
      </c>
      <c r="I162" s="1" t="s">
        <v>5586</v>
      </c>
      <c r="K162" s="18"/>
      <c r="R162" s="2"/>
      <c r="S162" s="3"/>
      <c r="DO162" s="1" t="s">
        <v>1447</v>
      </c>
    </row>
    <row r="163" spans="2:119" s="1" customFormat="1" x14ac:dyDescent="0.25">
      <c r="B163" s="2"/>
      <c r="C163" s="2"/>
      <c r="D163" s="2"/>
      <c r="G163" s="1" t="s">
        <v>3158</v>
      </c>
      <c r="H163" s="1" t="s">
        <v>5506</v>
      </c>
      <c r="I163" s="1" t="s">
        <v>5507</v>
      </c>
      <c r="K163" s="18"/>
      <c r="T163" s="1" t="s">
        <v>954</v>
      </c>
      <c r="U163" s="3"/>
      <c r="V163" s="3"/>
      <c r="X163" s="1">
        <v>0</v>
      </c>
      <c r="AD163" s="1" t="s">
        <v>3162</v>
      </c>
      <c r="AP163" s="1" t="s">
        <v>1447</v>
      </c>
      <c r="AW163" s="1">
        <v>2</v>
      </c>
      <c r="DO163" s="1" t="s">
        <v>1447</v>
      </c>
    </row>
    <row r="164" spans="2:119" s="1" customFormat="1" x14ac:dyDescent="0.25">
      <c r="B164" s="2"/>
      <c r="C164" s="2"/>
      <c r="D164" s="2"/>
      <c r="G164" s="1" t="s">
        <v>3158</v>
      </c>
      <c r="H164" s="1" t="s">
        <v>5506</v>
      </c>
      <c r="I164" s="1" t="s">
        <v>954</v>
      </c>
      <c r="K164" s="18"/>
      <c r="T164" s="1" t="s">
        <v>5507</v>
      </c>
      <c r="U164" s="3"/>
      <c r="V164" s="3"/>
      <c r="X164" s="1">
        <v>0</v>
      </c>
      <c r="AD164" s="1" t="s">
        <v>3162</v>
      </c>
      <c r="AP164" s="1" t="s">
        <v>1447</v>
      </c>
      <c r="AW164" s="1">
        <v>2</v>
      </c>
      <c r="DO164" s="1" t="s">
        <v>1447</v>
      </c>
    </row>
    <row r="165" spans="2:119" s="1" customFormat="1" x14ac:dyDescent="0.25">
      <c r="B165" s="2"/>
      <c r="C165" s="2"/>
      <c r="D165" s="2"/>
      <c r="G165" s="1" t="s">
        <v>481</v>
      </c>
      <c r="H165" s="1" t="s">
        <v>1627</v>
      </c>
      <c r="I165" s="1" t="s">
        <v>2752</v>
      </c>
      <c r="K165" s="18"/>
      <c r="AP165" s="1" t="s">
        <v>1447</v>
      </c>
      <c r="DO165" s="1" t="s">
        <v>1447</v>
      </c>
    </row>
    <row r="166" spans="2:119" s="1" customFormat="1" x14ac:dyDescent="0.25">
      <c r="B166" s="2"/>
      <c r="C166" s="2"/>
      <c r="D166" s="2"/>
      <c r="G166" s="1" t="s">
        <v>3158</v>
      </c>
      <c r="H166" s="1" t="s">
        <v>5705</v>
      </c>
      <c r="I166" s="1" t="s">
        <v>3389</v>
      </c>
      <c r="K166" s="18"/>
      <c r="DO166" s="1" t="s">
        <v>1447</v>
      </c>
    </row>
    <row r="167" spans="2:119" s="1" customFormat="1" x14ac:dyDescent="0.25">
      <c r="B167" s="2"/>
      <c r="C167" s="2"/>
      <c r="D167" s="2"/>
      <c r="G167" s="1" t="s">
        <v>481</v>
      </c>
      <c r="H167" s="1" t="s">
        <v>5706</v>
      </c>
      <c r="I167" s="1" t="s">
        <v>2008</v>
      </c>
      <c r="K167" s="18"/>
      <c r="DO167" s="1" t="s">
        <v>1447</v>
      </c>
    </row>
    <row r="168" spans="2:119" s="1" customFormat="1" x14ac:dyDescent="0.25">
      <c r="B168" s="2"/>
      <c r="C168" s="2"/>
      <c r="D168" s="2"/>
      <c r="G168" s="1" t="s">
        <v>3158</v>
      </c>
      <c r="H168" s="1" t="s">
        <v>5706</v>
      </c>
      <c r="I168" s="1" t="s">
        <v>2161</v>
      </c>
      <c r="K168" s="18"/>
      <c r="DO168" s="1" t="s">
        <v>1447</v>
      </c>
    </row>
    <row r="169" spans="2:119" s="1" customFormat="1" x14ac:dyDescent="0.25">
      <c r="B169" s="2"/>
      <c r="C169" s="2"/>
      <c r="D169" s="2"/>
      <c r="G169" s="1" t="s">
        <v>481</v>
      </c>
      <c r="H169" s="1" t="s">
        <v>5707</v>
      </c>
      <c r="I169" s="1" t="s">
        <v>1887</v>
      </c>
      <c r="K169" s="18"/>
      <c r="DO169" s="1" t="s">
        <v>1447</v>
      </c>
    </row>
    <row r="170" spans="2:119" s="1" customFormat="1" x14ac:dyDescent="0.25">
      <c r="B170" s="2"/>
      <c r="C170" s="2"/>
      <c r="D170" s="2"/>
      <c r="G170" s="1" t="s">
        <v>3158</v>
      </c>
      <c r="H170" s="1" t="s">
        <v>5707</v>
      </c>
      <c r="I170" s="1" t="s">
        <v>5708</v>
      </c>
      <c r="K170" s="18"/>
      <c r="DO170" s="1" t="s">
        <v>1447</v>
      </c>
    </row>
    <row r="171" spans="2:119" s="1" customFormat="1" x14ac:dyDescent="0.25">
      <c r="B171" s="2"/>
      <c r="C171" s="2"/>
      <c r="D171" s="2"/>
      <c r="G171" s="1" t="s">
        <v>481</v>
      </c>
      <c r="H171" s="1" t="s">
        <v>5709</v>
      </c>
      <c r="I171" s="1" t="s">
        <v>3491</v>
      </c>
      <c r="K171" s="18"/>
      <c r="DO171" s="1" t="s">
        <v>1447</v>
      </c>
    </row>
    <row r="172" spans="2:119" s="1" customFormat="1" x14ac:dyDescent="0.25">
      <c r="B172" s="2"/>
      <c r="C172" s="2"/>
      <c r="D172" s="2"/>
      <c r="G172" s="1" t="s">
        <v>3158</v>
      </c>
      <c r="H172" s="1" t="s">
        <v>5709</v>
      </c>
      <c r="I172" s="1" t="s">
        <v>2451</v>
      </c>
      <c r="K172" s="18"/>
      <c r="DO172" s="1" t="s">
        <v>1447</v>
      </c>
    </row>
    <row r="173" spans="2:119" s="1" customFormat="1" x14ac:dyDescent="0.25">
      <c r="B173" s="2"/>
      <c r="C173" s="2"/>
      <c r="D173" s="2"/>
      <c r="G173" s="1" t="s">
        <v>3158</v>
      </c>
      <c r="H173" s="1" t="s">
        <v>4733</v>
      </c>
      <c r="I173" s="1" t="s">
        <v>1871</v>
      </c>
      <c r="K173" s="18"/>
      <c r="DO173" s="1" t="s">
        <v>1447</v>
      </c>
    </row>
    <row r="174" spans="2:119" s="1" customFormat="1" x14ac:dyDescent="0.25">
      <c r="B174" s="2"/>
      <c r="C174" s="2"/>
      <c r="D174" s="2"/>
      <c r="G174" s="1" t="s">
        <v>481</v>
      </c>
      <c r="H174" s="1" t="s">
        <v>5710</v>
      </c>
      <c r="I174" s="1" t="s">
        <v>4151</v>
      </c>
      <c r="K174" s="18"/>
      <c r="DO174" s="1" t="s">
        <v>1447</v>
      </c>
    </row>
    <row r="175" spans="2:119" s="1" customFormat="1" x14ac:dyDescent="0.25">
      <c r="B175" s="2"/>
      <c r="C175" s="2"/>
      <c r="D175" s="2"/>
      <c r="G175" s="1" t="s">
        <v>3158</v>
      </c>
      <c r="H175" s="1" t="s">
        <v>5710</v>
      </c>
      <c r="I175" s="1" t="s">
        <v>1023</v>
      </c>
      <c r="K175" s="18"/>
      <c r="DO175" s="1" t="s">
        <v>1447</v>
      </c>
    </row>
    <row r="176" spans="2:119" s="1" customFormat="1" x14ac:dyDescent="0.25">
      <c r="B176" s="2"/>
      <c r="C176" s="2"/>
      <c r="D176" s="2"/>
      <c r="G176" s="1" t="s">
        <v>481</v>
      </c>
      <c r="H176" s="1" t="s">
        <v>5711</v>
      </c>
      <c r="I176" s="1" t="s">
        <v>3178</v>
      </c>
      <c r="K176" s="18"/>
    </row>
    <row r="177" spans="1:126" s="1" customFormat="1" x14ac:dyDescent="0.25">
      <c r="B177" s="2"/>
      <c r="C177" s="2"/>
      <c r="D177" s="2"/>
      <c r="G177" s="1" t="s">
        <v>3158</v>
      </c>
      <c r="H177" s="1" t="s">
        <v>5711</v>
      </c>
      <c r="I177" s="1" t="s">
        <v>3351</v>
      </c>
      <c r="K177" s="18"/>
    </row>
    <row r="178" spans="1:126" s="1" customFormat="1" x14ac:dyDescent="0.25">
      <c r="A178" s="8"/>
      <c r="B178" s="2"/>
      <c r="C178" s="2"/>
      <c r="D178" s="2"/>
      <c r="E178" s="2"/>
      <c r="K178" s="18"/>
      <c r="AA178" s="2"/>
      <c r="AB178" s="3"/>
      <c r="AC178" s="3"/>
    </row>
    <row r="179" spans="1:126" s="1" customFormat="1" x14ac:dyDescent="0.25">
      <c r="B179" s="2"/>
      <c r="C179" s="2"/>
      <c r="D179" s="2"/>
      <c r="G179" s="1" t="s">
        <v>3158</v>
      </c>
      <c r="H179" s="1" t="s">
        <v>5686</v>
      </c>
      <c r="I179" s="1" t="s">
        <v>4544</v>
      </c>
      <c r="K179" s="4"/>
      <c r="AA179" s="2" t="s">
        <v>5283</v>
      </c>
      <c r="AB179" s="3"/>
      <c r="AC179" s="3"/>
      <c r="BA179" s="1">
        <f t="shared" ref="BA179:BA208" si="29">COUNTA(AE179:AZ179)</f>
        <v>0</v>
      </c>
      <c r="DL179" s="1" t="s">
        <v>3162</v>
      </c>
      <c r="DV179" s="1">
        <f t="shared" ref="DV179:DV185" si="30">COUNTA(CY179:DU179)</f>
        <v>1</v>
      </c>
    </row>
    <row r="180" spans="1:126" s="1" customFormat="1" x14ac:dyDescent="0.25">
      <c r="B180" s="2"/>
      <c r="C180" s="2"/>
      <c r="D180" s="2"/>
      <c r="G180" s="1" t="s">
        <v>3158</v>
      </c>
      <c r="H180" s="1" t="s">
        <v>5610</v>
      </c>
      <c r="I180" s="1" t="s">
        <v>2046</v>
      </c>
      <c r="K180" s="18"/>
      <c r="AA180" s="1" t="s">
        <v>5607</v>
      </c>
      <c r="AB180" s="3"/>
      <c r="AC180" s="3"/>
      <c r="BA180" s="1">
        <f t="shared" si="29"/>
        <v>0</v>
      </c>
      <c r="DE180" s="1" t="s">
        <v>3162</v>
      </c>
      <c r="DV180" s="1">
        <f t="shared" si="30"/>
        <v>1</v>
      </c>
    </row>
    <row r="181" spans="1:126" s="1" customFormat="1" x14ac:dyDescent="0.25">
      <c r="A181" s="28"/>
      <c r="B181" s="2"/>
      <c r="C181" s="2"/>
      <c r="D181" s="2"/>
      <c r="G181" s="1" t="s">
        <v>481</v>
      </c>
      <c r="H181" s="1" t="s">
        <v>1302</v>
      </c>
      <c r="I181" s="1" t="s">
        <v>48</v>
      </c>
      <c r="K181" s="18"/>
      <c r="AA181" s="2"/>
      <c r="AB181" s="3"/>
      <c r="AC181" s="3"/>
      <c r="BA181" s="1">
        <f t="shared" si="29"/>
        <v>0</v>
      </c>
      <c r="DG181" s="1" t="s">
        <v>3162</v>
      </c>
      <c r="DV181" s="1">
        <f t="shared" si="30"/>
        <v>1</v>
      </c>
    </row>
    <row r="182" spans="1:126" s="1" customFormat="1" x14ac:dyDescent="0.25">
      <c r="B182" s="2"/>
      <c r="C182" s="2"/>
      <c r="D182" s="2"/>
      <c r="G182" s="1" t="s">
        <v>3158</v>
      </c>
      <c r="H182" s="1" t="s">
        <v>5618</v>
      </c>
      <c r="I182" s="1" t="s">
        <v>4578</v>
      </c>
      <c r="J182" s="1" t="s">
        <v>526</v>
      </c>
      <c r="K182" s="18"/>
      <c r="L182" s="1" t="s">
        <v>527</v>
      </c>
      <c r="M182" s="1" t="s">
        <v>488</v>
      </c>
      <c r="N182" s="1" t="s">
        <v>296</v>
      </c>
      <c r="O182" s="1">
        <v>85209</v>
      </c>
      <c r="Y182" s="1" t="s">
        <v>3196</v>
      </c>
      <c r="Z182" s="1" t="s">
        <v>528</v>
      </c>
      <c r="AA182" s="2" t="s">
        <v>3411</v>
      </c>
      <c r="AB182" s="3" t="s">
        <v>3161</v>
      </c>
      <c r="AC182" s="3"/>
      <c r="BA182" s="1">
        <f t="shared" si="29"/>
        <v>0</v>
      </c>
      <c r="DF182" s="1" t="s">
        <v>3162</v>
      </c>
      <c r="DH182" s="1" t="s">
        <v>3162</v>
      </c>
      <c r="DV182" s="1">
        <f t="shared" si="30"/>
        <v>2</v>
      </c>
    </row>
    <row r="183" spans="1:126" s="1" customFormat="1" x14ac:dyDescent="0.25">
      <c r="A183" s="8"/>
      <c r="B183" s="2"/>
      <c r="C183" s="2"/>
      <c r="D183" s="2"/>
      <c r="G183" s="1" t="s">
        <v>481</v>
      </c>
      <c r="H183" s="1" t="s">
        <v>5433</v>
      </c>
      <c r="K183" s="18"/>
      <c r="Y183" s="2"/>
      <c r="Z183" s="3"/>
      <c r="AA183" s="1" t="s">
        <v>5434</v>
      </c>
      <c r="BA183" s="1">
        <f t="shared" si="29"/>
        <v>0</v>
      </c>
      <c r="DA183" s="1" t="s">
        <v>3162</v>
      </c>
      <c r="DV183" s="1">
        <f t="shared" si="30"/>
        <v>1</v>
      </c>
    </row>
    <row r="184" spans="1:126" s="1" customFormat="1" x14ac:dyDescent="0.25">
      <c r="B184" s="2"/>
      <c r="C184" s="2"/>
      <c r="D184" s="2"/>
      <c r="G184" s="1" t="s">
        <v>3158</v>
      </c>
      <c r="H184" s="1" t="s">
        <v>5619</v>
      </c>
      <c r="I184" s="1" t="s">
        <v>1658</v>
      </c>
      <c r="K184" s="18"/>
      <c r="Y184" s="2"/>
      <c r="Z184" s="3"/>
      <c r="BA184" s="1">
        <f t="shared" si="29"/>
        <v>0</v>
      </c>
      <c r="DF184" s="1" t="s">
        <v>3162</v>
      </c>
      <c r="DV184" s="1">
        <f t="shared" si="30"/>
        <v>1</v>
      </c>
    </row>
    <row r="185" spans="1:126" s="1" customFormat="1" x14ac:dyDescent="0.25">
      <c r="B185" s="2"/>
      <c r="C185" s="2"/>
      <c r="D185" s="2"/>
      <c r="G185" s="1" t="s">
        <v>481</v>
      </c>
      <c r="H185" s="1" t="s">
        <v>5431</v>
      </c>
      <c r="I185" s="1" t="s">
        <v>116</v>
      </c>
      <c r="K185" s="18"/>
      <c r="AA185" s="1" t="s">
        <v>391</v>
      </c>
      <c r="AB185" s="3"/>
      <c r="AC185" s="3"/>
      <c r="BA185" s="1">
        <f t="shared" si="29"/>
        <v>0</v>
      </c>
      <c r="DA185" s="1" t="s">
        <v>3162</v>
      </c>
      <c r="DV185" s="1">
        <f t="shared" si="30"/>
        <v>1</v>
      </c>
    </row>
    <row r="186" spans="1:126" s="1" customFormat="1" x14ac:dyDescent="0.25">
      <c r="B186" s="2"/>
      <c r="C186" s="2"/>
      <c r="D186" s="2"/>
      <c r="G186" s="1" t="s">
        <v>3158</v>
      </c>
      <c r="H186" s="1" t="s">
        <v>5521</v>
      </c>
      <c r="I186" s="1" t="s">
        <v>5548</v>
      </c>
      <c r="K186" s="18"/>
      <c r="AA186" s="2"/>
      <c r="AB186" s="3"/>
      <c r="AC186" s="3" t="s">
        <v>4712</v>
      </c>
      <c r="BA186" s="1">
        <f t="shared" si="29"/>
        <v>0</v>
      </c>
      <c r="DF186" s="1" t="s">
        <v>3162</v>
      </c>
      <c r="DV186" s="1">
        <f t="shared" ref="DV186:DV204" si="31">COUNTA(CY186:DU186)</f>
        <v>1</v>
      </c>
    </row>
    <row r="187" spans="1:126" s="1" customFormat="1" x14ac:dyDescent="0.25">
      <c r="B187" s="2"/>
      <c r="C187" s="2"/>
      <c r="D187" s="2"/>
      <c r="G187" s="1" t="s">
        <v>481</v>
      </c>
      <c r="H187" s="1" t="s">
        <v>5630</v>
      </c>
      <c r="I187" s="1" t="s">
        <v>669</v>
      </c>
      <c r="K187" s="18"/>
      <c r="Y187" s="2"/>
      <c r="Z187" s="3"/>
      <c r="BA187" s="1">
        <f t="shared" si="29"/>
        <v>0</v>
      </c>
      <c r="DG187" s="1" t="s">
        <v>3162</v>
      </c>
      <c r="DV187" s="1">
        <f t="shared" si="31"/>
        <v>1</v>
      </c>
    </row>
    <row r="188" spans="1:126" s="1" customFormat="1" x14ac:dyDescent="0.25">
      <c r="B188" s="2"/>
      <c r="C188" s="2"/>
      <c r="D188" s="2"/>
      <c r="G188" s="1" t="s">
        <v>481</v>
      </c>
      <c r="H188" s="1" t="s">
        <v>5685</v>
      </c>
      <c r="I188" s="1" t="s">
        <v>2339</v>
      </c>
      <c r="K188" s="18"/>
      <c r="Y188" s="2"/>
      <c r="Z188" s="3"/>
      <c r="BA188" s="1">
        <f t="shared" si="29"/>
        <v>0</v>
      </c>
      <c r="DJ188" s="1" t="s">
        <v>3162</v>
      </c>
      <c r="DK188" s="1" t="s">
        <v>3162</v>
      </c>
      <c r="DV188" s="1">
        <f t="shared" si="31"/>
        <v>2</v>
      </c>
    </row>
    <row r="189" spans="1:126" s="1" customFormat="1" x14ac:dyDescent="0.25">
      <c r="A189" s="8"/>
      <c r="B189" s="2"/>
      <c r="C189" s="2"/>
      <c r="D189" s="2"/>
      <c r="G189" s="1" t="s">
        <v>481</v>
      </c>
      <c r="H189" s="1" t="s">
        <v>5437</v>
      </c>
      <c r="I189" s="1" t="s">
        <v>2738</v>
      </c>
      <c r="K189" s="18"/>
      <c r="Y189" s="2"/>
      <c r="Z189" s="3"/>
      <c r="AA189" s="1" t="s">
        <v>5436</v>
      </c>
      <c r="BA189" s="1">
        <f t="shared" si="29"/>
        <v>0</v>
      </c>
      <c r="DA189" s="1" t="s">
        <v>3162</v>
      </c>
      <c r="DV189" s="1">
        <f t="shared" si="31"/>
        <v>1</v>
      </c>
    </row>
    <row r="190" spans="1:126" s="1" customFormat="1" x14ac:dyDescent="0.25">
      <c r="A190" s="8"/>
      <c r="B190" s="2"/>
      <c r="C190" s="2"/>
      <c r="D190" s="2"/>
      <c r="G190" s="1" t="s">
        <v>3158</v>
      </c>
      <c r="H190" s="1" t="s">
        <v>5631</v>
      </c>
      <c r="I190" s="1" t="s">
        <v>3069</v>
      </c>
      <c r="K190" s="18"/>
      <c r="AA190" s="2"/>
      <c r="AB190" s="3"/>
      <c r="AC190" s="3"/>
      <c r="BA190" s="1">
        <f t="shared" si="29"/>
        <v>0</v>
      </c>
      <c r="DG190" s="1" t="s">
        <v>3162</v>
      </c>
      <c r="DV190" s="1">
        <f t="shared" si="31"/>
        <v>1</v>
      </c>
    </row>
    <row r="191" spans="1:126" s="1" customFormat="1" x14ac:dyDescent="0.25">
      <c r="B191" s="2"/>
      <c r="C191" s="2"/>
      <c r="D191" s="2"/>
      <c r="G191" s="1" t="s">
        <v>3158</v>
      </c>
      <c r="H191" s="1" t="s">
        <v>391</v>
      </c>
      <c r="I191" s="1" t="s">
        <v>233</v>
      </c>
      <c r="K191" s="18"/>
      <c r="AA191" s="1" t="s">
        <v>5431</v>
      </c>
      <c r="AB191" s="3"/>
      <c r="AC191" s="3"/>
      <c r="BA191" s="1">
        <f t="shared" si="29"/>
        <v>0</v>
      </c>
      <c r="DA191" s="1" t="s">
        <v>3162</v>
      </c>
      <c r="DV191" s="1">
        <f t="shared" si="31"/>
        <v>1</v>
      </c>
    </row>
    <row r="192" spans="1:126" s="1" customFormat="1" x14ac:dyDescent="0.25">
      <c r="B192" s="2"/>
      <c r="C192" s="2"/>
      <c r="D192" s="2"/>
      <c r="G192" s="1" t="s">
        <v>481</v>
      </c>
      <c r="H192" s="1" t="s">
        <v>5607</v>
      </c>
      <c r="I192" s="1" t="s">
        <v>5608</v>
      </c>
      <c r="K192" s="18"/>
      <c r="AA192" s="1" t="s">
        <v>5610</v>
      </c>
      <c r="AB192" s="3"/>
      <c r="AC192" s="3"/>
      <c r="BA192" s="1">
        <f t="shared" si="29"/>
        <v>0</v>
      </c>
      <c r="DE192" s="1" t="s">
        <v>3162</v>
      </c>
      <c r="DV192" s="1">
        <f t="shared" si="31"/>
        <v>1</v>
      </c>
    </row>
    <row r="193" spans="1:127" s="1" customFormat="1" x14ac:dyDescent="0.25">
      <c r="B193" s="2"/>
      <c r="C193" s="2"/>
      <c r="D193" s="2"/>
      <c r="F193" s="1" t="s">
        <v>3161</v>
      </c>
      <c r="G193" s="1" t="s">
        <v>3158</v>
      </c>
      <c r="H193" s="1" t="s">
        <v>4952</v>
      </c>
      <c r="I193" s="1" t="s">
        <v>4578</v>
      </c>
      <c r="J193" s="1" t="s">
        <v>4953</v>
      </c>
      <c r="K193" s="18" t="s">
        <v>4954</v>
      </c>
      <c r="L193" s="1" t="s">
        <v>4955</v>
      </c>
      <c r="M193" s="1" t="s">
        <v>4956</v>
      </c>
      <c r="N193" s="1" t="s">
        <v>647</v>
      </c>
      <c r="P193" s="1" t="s">
        <v>4712</v>
      </c>
      <c r="R193" s="1">
        <v>0</v>
      </c>
      <c r="AA193" s="1" t="s">
        <v>5004</v>
      </c>
      <c r="AB193" s="3"/>
      <c r="AC193" s="3"/>
      <c r="AD193" s="1" t="s">
        <v>2392</v>
      </c>
      <c r="BA193" s="1">
        <f t="shared" si="29"/>
        <v>0</v>
      </c>
      <c r="DC193" s="1" t="s">
        <v>3162</v>
      </c>
      <c r="DV193" s="1">
        <f t="shared" si="31"/>
        <v>1</v>
      </c>
    </row>
    <row r="194" spans="1:127" s="1" customFormat="1" x14ac:dyDescent="0.25">
      <c r="B194" s="2"/>
      <c r="C194" s="2"/>
      <c r="D194" s="2"/>
      <c r="F194" s="1" t="s">
        <v>3161</v>
      </c>
      <c r="G194" s="1" t="s">
        <v>481</v>
      </c>
      <c r="H194" s="1" t="s">
        <v>4952</v>
      </c>
      <c r="I194" s="1" t="s">
        <v>5004</v>
      </c>
      <c r="J194" s="1" t="s">
        <v>4953</v>
      </c>
      <c r="K194" s="18" t="s">
        <v>4954</v>
      </c>
      <c r="L194" s="1" t="s">
        <v>4955</v>
      </c>
      <c r="M194" s="1" t="s">
        <v>4956</v>
      </c>
      <c r="N194" s="1" t="s">
        <v>647</v>
      </c>
      <c r="P194" s="1" t="s">
        <v>4213</v>
      </c>
      <c r="Q194" s="1" t="s">
        <v>4712</v>
      </c>
      <c r="R194" s="1">
        <v>0</v>
      </c>
      <c r="AA194" s="1" t="s">
        <v>4578</v>
      </c>
      <c r="AB194" s="3"/>
      <c r="AC194" s="3"/>
      <c r="AD194" s="1" t="s">
        <v>2388</v>
      </c>
      <c r="BA194" s="1">
        <f t="shared" si="29"/>
        <v>0</v>
      </c>
      <c r="DC194" s="1" t="s">
        <v>3162</v>
      </c>
      <c r="DV194" s="1">
        <f t="shared" si="31"/>
        <v>1</v>
      </c>
    </row>
    <row r="195" spans="1:127" s="1" customFormat="1" x14ac:dyDescent="0.25">
      <c r="B195" s="2"/>
      <c r="C195" s="2"/>
      <c r="D195" s="2"/>
      <c r="G195" s="1" t="s">
        <v>481</v>
      </c>
      <c r="H195" s="1" t="s">
        <v>5696</v>
      </c>
      <c r="I195" s="1" t="s">
        <v>1875</v>
      </c>
      <c r="K195" s="18"/>
      <c r="AB195" s="3"/>
      <c r="AC195" s="3"/>
      <c r="DN195" s="1" t="s">
        <v>3158</v>
      </c>
      <c r="DV195" s="1">
        <f t="shared" si="31"/>
        <v>1</v>
      </c>
    </row>
    <row r="196" spans="1:127" s="1" customFormat="1" x14ac:dyDescent="0.25">
      <c r="B196" s="2"/>
      <c r="C196" s="2"/>
      <c r="D196" s="2"/>
      <c r="G196" s="1" t="s">
        <v>481</v>
      </c>
      <c r="H196" s="1" t="s">
        <v>5612</v>
      </c>
      <c r="I196" s="1" t="s">
        <v>4309</v>
      </c>
      <c r="K196" s="18"/>
      <c r="AA196" s="1" t="s">
        <v>5611</v>
      </c>
      <c r="AB196" s="3"/>
      <c r="AC196" s="3"/>
      <c r="BA196" s="1">
        <f t="shared" si="29"/>
        <v>0</v>
      </c>
      <c r="DE196" s="1" t="s">
        <v>3162</v>
      </c>
      <c r="DV196" s="1">
        <f t="shared" si="31"/>
        <v>1</v>
      </c>
    </row>
    <row r="197" spans="1:127" s="1" customFormat="1" x14ac:dyDescent="0.25">
      <c r="B197" s="2"/>
      <c r="C197" s="2"/>
      <c r="D197" s="2"/>
      <c r="E197" s="2"/>
      <c r="H197" s="1" t="s">
        <v>5627</v>
      </c>
      <c r="K197" s="18"/>
      <c r="AB197" s="3"/>
      <c r="AC197" s="3"/>
      <c r="BA197" s="1">
        <f t="shared" si="29"/>
        <v>0</v>
      </c>
      <c r="DG197" s="1" t="s">
        <v>3162</v>
      </c>
      <c r="DV197" s="1">
        <f t="shared" si="31"/>
        <v>1</v>
      </c>
    </row>
    <row r="198" spans="1:127" s="1" customFormat="1" x14ac:dyDescent="0.25">
      <c r="B198" s="2"/>
      <c r="C198" s="2"/>
      <c r="D198" s="2"/>
      <c r="G198" s="1" t="s">
        <v>3158</v>
      </c>
      <c r="H198" s="1" t="s">
        <v>5623</v>
      </c>
      <c r="I198" s="1" t="s">
        <v>5624</v>
      </c>
      <c r="K198" s="18" t="s">
        <v>5622</v>
      </c>
      <c r="AA198" s="1" t="s">
        <v>5629</v>
      </c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1">
        <f t="shared" si="29"/>
        <v>0</v>
      </c>
      <c r="BB198" s="3"/>
      <c r="DG198" s="1" t="s">
        <v>3162</v>
      </c>
      <c r="DV198" s="1">
        <f t="shared" si="31"/>
        <v>1</v>
      </c>
    </row>
    <row r="199" spans="1:127" s="1" customFormat="1" x14ac:dyDescent="0.25">
      <c r="A199" s="8"/>
      <c r="B199" s="2"/>
      <c r="C199" s="2"/>
      <c r="D199" s="2"/>
      <c r="E199" s="2"/>
      <c r="G199" s="1" t="s">
        <v>3158</v>
      </c>
      <c r="H199" s="1" t="s">
        <v>5651</v>
      </c>
      <c r="I199" s="1" t="s">
        <v>1004</v>
      </c>
      <c r="K199" s="18"/>
      <c r="AA199" s="2"/>
      <c r="AB199" s="3"/>
      <c r="AC199" s="3"/>
      <c r="AK199" s="1" t="s">
        <v>1492</v>
      </c>
      <c r="AM199" s="1" t="s">
        <v>3162</v>
      </c>
      <c r="BA199" s="1">
        <f>COUNTA(AE199:AZ199)</f>
        <v>2</v>
      </c>
      <c r="DG199" s="1" t="s">
        <v>3162</v>
      </c>
      <c r="DH199" s="1" t="s">
        <v>3162</v>
      </c>
      <c r="DI199" s="1" t="s">
        <v>3158</v>
      </c>
      <c r="DV199" s="1">
        <f t="shared" si="31"/>
        <v>3</v>
      </c>
    </row>
    <row r="200" spans="1:127" s="1" customFormat="1" x14ac:dyDescent="0.25">
      <c r="B200" s="2"/>
      <c r="C200" s="2"/>
      <c r="D200" s="2"/>
      <c r="G200" s="1" t="s">
        <v>3158</v>
      </c>
      <c r="H200" s="1" t="s">
        <v>5609</v>
      </c>
      <c r="I200" s="1" t="s">
        <v>3351</v>
      </c>
      <c r="K200" s="18"/>
      <c r="AA200" s="1" t="s">
        <v>3178</v>
      </c>
      <c r="AB200" s="3"/>
      <c r="AC200" s="3"/>
      <c r="BA200" s="1">
        <f t="shared" si="29"/>
        <v>0</v>
      </c>
      <c r="DE200" s="1" t="s">
        <v>3162</v>
      </c>
      <c r="DV200" s="1">
        <f t="shared" si="31"/>
        <v>1</v>
      </c>
    </row>
    <row r="201" spans="1:127" s="1" customFormat="1" x14ac:dyDescent="0.25">
      <c r="B201" s="2"/>
      <c r="C201" s="2"/>
      <c r="D201" s="2"/>
      <c r="G201" s="1" t="s">
        <v>481</v>
      </c>
      <c r="H201" s="1" t="s">
        <v>5609</v>
      </c>
      <c r="I201" s="1" t="s">
        <v>3178</v>
      </c>
      <c r="K201" s="18"/>
      <c r="AA201" s="1" t="s">
        <v>3351</v>
      </c>
      <c r="AB201" s="3"/>
      <c r="AC201" s="3"/>
      <c r="BA201" s="1">
        <f t="shared" si="29"/>
        <v>0</v>
      </c>
      <c r="DE201" s="1" t="s">
        <v>3162</v>
      </c>
      <c r="DV201" s="1">
        <f t="shared" si="31"/>
        <v>1</v>
      </c>
    </row>
    <row r="202" spans="1:127" s="1" customFormat="1" x14ac:dyDescent="0.25">
      <c r="A202" s="8"/>
      <c r="B202" s="2"/>
      <c r="C202" s="2"/>
      <c r="D202" s="2"/>
      <c r="G202" s="1" t="s">
        <v>3158</v>
      </c>
      <c r="H202" s="1" t="s">
        <v>1886</v>
      </c>
      <c r="I202" s="1" t="s">
        <v>5519</v>
      </c>
      <c r="K202" s="18"/>
      <c r="AA202" s="1" t="s">
        <v>5520</v>
      </c>
      <c r="AB202" s="3"/>
      <c r="AC202" s="3"/>
      <c r="BA202" s="1">
        <f t="shared" si="29"/>
        <v>0</v>
      </c>
      <c r="DF202" s="1" t="s">
        <v>3162</v>
      </c>
      <c r="DG202" s="1" t="s">
        <v>3162</v>
      </c>
      <c r="DK202" s="1" t="s">
        <v>3162</v>
      </c>
      <c r="DV202" s="1">
        <f t="shared" si="31"/>
        <v>3</v>
      </c>
    </row>
    <row r="203" spans="1:127" s="1" customFormat="1" x14ac:dyDescent="0.25">
      <c r="A203" s="8"/>
      <c r="B203" s="2"/>
      <c r="C203" s="2"/>
      <c r="D203" s="2"/>
      <c r="G203" s="1" t="s">
        <v>481</v>
      </c>
      <c r="H203" s="1" t="s">
        <v>1886</v>
      </c>
      <c r="I203" s="1" t="s">
        <v>5520</v>
      </c>
      <c r="K203" s="18"/>
      <c r="AA203" s="1" t="s">
        <v>5519</v>
      </c>
      <c r="AB203" s="3"/>
      <c r="AC203" s="3"/>
      <c r="BA203" s="1">
        <f t="shared" si="29"/>
        <v>0</v>
      </c>
      <c r="DF203" s="1" t="s">
        <v>3162</v>
      </c>
      <c r="DG203" s="1" t="s">
        <v>3162</v>
      </c>
      <c r="DK203" s="1" t="s">
        <v>3162</v>
      </c>
      <c r="DV203" s="1">
        <f t="shared" si="31"/>
        <v>3</v>
      </c>
    </row>
    <row r="204" spans="1:127" s="1" customFormat="1" x14ac:dyDescent="0.25">
      <c r="A204" s="28"/>
      <c r="B204" s="2"/>
      <c r="C204" s="2"/>
      <c r="D204" s="2"/>
      <c r="G204" s="1" t="s">
        <v>481</v>
      </c>
      <c r="H204" s="1" t="s">
        <v>5642</v>
      </c>
      <c r="I204" s="1" t="s">
        <v>2738</v>
      </c>
      <c r="K204" s="18"/>
      <c r="AA204" s="2"/>
      <c r="AB204" s="3"/>
      <c r="AC204" s="3"/>
      <c r="BA204" s="1">
        <f t="shared" si="29"/>
        <v>0</v>
      </c>
      <c r="DG204" s="1" t="s">
        <v>3162</v>
      </c>
      <c r="DV204" s="1">
        <f t="shared" si="31"/>
        <v>1</v>
      </c>
    </row>
    <row r="205" spans="1:127" s="1" customFormat="1" x14ac:dyDescent="0.25">
      <c r="A205" s="45"/>
      <c r="B205" s="2"/>
      <c r="C205" s="46"/>
      <c r="D205" s="46"/>
      <c r="E205" s="45"/>
      <c r="F205" s="45"/>
      <c r="G205" s="1" t="s">
        <v>3158</v>
      </c>
      <c r="H205" s="45" t="s">
        <v>5640</v>
      </c>
      <c r="I205" s="45" t="s">
        <v>3876</v>
      </c>
      <c r="J205" s="45"/>
      <c r="K205" s="49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6"/>
      <c r="Z205" s="53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1">
        <f t="shared" si="29"/>
        <v>0</v>
      </c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 t="s">
        <v>3162</v>
      </c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</row>
    <row r="206" spans="1:127" s="1" customFormat="1" x14ac:dyDescent="0.25">
      <c r="B206" s="2"/>
      <c r="C206" s="2"/>
      <c r="D206" s="2"/>
      <c r="G206" s="1" t="s">
        <v>481</v>
      </c>
      <c r="H206" s="1" t="s">
        <v>2781</v>
      </c>
      <c r="I206" s="1" t="s">
        <v>786</v>
      </c>
      <c r="K206" s="18"/>
      <c r="AA206" s="2" t="s">
        <v>5623</v>
      </c>
      <c r="AB206" s="3"/>
      <c r="AC206" s="3"/>
      <c r="BA206" s="1">
        <f t="shared" si="29"/>
        <v>0</v>
      </c>
      <c r="DG206" s="1" t="s">
        <v>3162</v>
      </c>
      <c r="DV206" s="1">
        <f t="shared" ref="DV206:DV212" si="32">COUNTA(CY206:DU206)</f>
        <v>1</v>
      </c>
    </row>
    <row r="207" spans="1:127" s="1" customFormat="1" x14ac:dyDescent="0.25">
      <c r="B207" s="2"/>
      <c r="C207" s="2"/>
      <c r="D207" s="2"/>
      <c r="G207" s="1" t="s">
        <v>3158</v>
      </c>
      <c r="H207" s="1" t="s">
        <v>5643</v>
      </c>
      <c r="I207" s="1" t="s">
        <v>3069</v>
      </c>
      <c r="K207" s="18"/>
      <c r="AA207" s="2"/>
      <c r="AB207" s="3"/>
      <c r="AC207" s="3"/>
      <c r="BA207" s="1">
        <f t="shared" si="29"/>
        <v>0</v>
      </c>
      <c r="DG207" s="1" t="s">
        <v>3162</v>
      </c>
      <c r="DV207" s="1">
        <f t="shared" si="32"/>
        <v>1</v>
      </c>
    </row>
    <row r="208" spans="1:127" s="1" customFormat="1" x14ac:dyDescent="0.25">
      <c r="B208" s="2"/>
      <c r="C208" s="2"/>
      <c r="D208" s="2"/>
      <c r="E208" s="2"/>
      <c r="G208" s="1" t="s">
        <v>3158</v>
      </c>
      <c r="H208" s="1" t="s">
        <v>3213</v>
      </c>
      <c r="I208" s="1" t="s">
        <v>5625</v>
      </c>
      <c r="K208" s="18"/>
      <c r="AB208" s="3"/>
      <c r="AC208" s="3"/>
      <c r="BA208" s="1">
        <f t="shared" si="29"/>
        <v>0</v>
      </c>
      <c r="DG208" s="1" t="s">
        <v>3162</v>
      </c>
      <c r="DK208" s="1" t="s">
        <v>3162</v>
      </c>
      <c r="DV208" s="1">
        <f t="shared" si="32"/>
        <v>2</v>
      </c>
    </row>
    <row r="209" spans="1:127" s="1" customFormat="1" x14ac:dyDescent="0.25">
      <c r="B209" s="2"/>
      <c r="C209" s="2"/>
      <c r="D209" s="2"/>
      <c r="E209" s="2"/>
      <c r="H209" s="1" t="s">
        <v>5682</v>
      </c>
      <c r="I209" s="1" t="s">
        <v>5681</v>
      </c>
      <c r="K209" s="18"/>
      <c r="AB209" s="3"/>
      <c r="AC209" s="3"/>
      <c r="DK209" s="1" t="s">
        <v>3162</v>
      </c>
      <c r="DV209" s="1">
        <f t="shared" si="32"/>
        <v>1</v>
      </c>
    </row>
    <row r="210" spans="1:127" s="1" customFormat="1" x14ac:dyDescent="0.25">
      <c r="B210" s="2"/>
      <c r="C210" s="2"/>
      <c r="D210" s="2"/>
      <c r="E210" s="2"/>
      <c r="H210" s="1" t="s">
        <v>5684</v>
      </c>
      <c r="I210" s="1" t="s">
        <v>5683</v>
      </c>
      <c r="K210" s="18"/>
      <c r="AB210" s="3"/>
      <c r="AC210" s="3"/>
      <c r="DV210" s="1">
        <f t="shared" si="32"/>
        <v>0</v>
      </c>
    </row>
    <row r="211" spans="1:127" s="1" customFormat="1" x14ac:dyDescent="0.25">
      <c r="A211" s="8"/>
      <c r="B211" s="2"/>
      <c r="C211" s="2"/>
      <c r="D211" s="2"/>
      <c r="G211" s="1" t="s">
        <v>481</v>
      </c>
      <c r="H211" s="1" t="s">
        <v>5617</v>
      </c>
      <c r="I211" s="1" t="s">
        <v>5429</v>
      </c>
      <c r="K211" s="18"/>
      <c r="BA211" s="1">
        <f t="shared" ref="BA211:BA265" si="33">COUNTA(AE211:AZ211)</f>
        <v>0</v>
      </c>
      <c r="BB211" s="3"/>
      <c r="DF211" s="1" t="s">
        <v>3162</v>
      </c>
      <c r="DK211" s="1" t="s">
        <v>3162</v>
      </c>
      <c r="DV211" s="1">
        <f t="shared" si="32"/>
        <v>2</v>
      </c>
    </row>
    <row r="212" spans="1:127" s="1" customFormat="1" x14ac:dyDescent="0.25">
      <c r="A212" s="8"/>
      <c r="B212" s="2"/>
      <c r="C212" s="2"/>
      <c r="D212" s="2"/>
      <c r="E212" s="2"/>
      <c r="G212" s="1" t="s">
        <v>3158</v>
      </c>
      <c r="H212" s="1" t="s">
        <v>5635</v>
      </c>
      <c r="I212" s="1" t="s">
        <v>3939</v>
      </c>
      <c r="K212" s="18"/>
      <c r="AA212" s="2"/>
      <c r="AB212" s="3"/>
      <c r="AC212" s="3"/>
      <c r="BA212" s="1">
        <f t="shared" si="33"/>
        <v>0</v>
      </c>
      <c r="DG212" s="1" t="s">
        <v>3162</v>
      </c>
      <c r="DV212" s="1">
        <f t="shared" si="32"/>
        <v>1</v>
      </c>
    </row>
    <row r="213" spans="1:127" s="1" customFormat="1" x14ac:dyDescent="0.25">
      <c r="A213" s="45"/>
      <c r="B213" s="2"/>
      <c r="C213" s="46"/>
      <c r="D213" s="46"/>
      <c r="E213" s="45"/>
      <c r="F213" s="45"/>
      <c r="G213" s="1" t="s">
        <v>481</v>
      </c>
      <c r="H213" s="45" t="s">
        <v>4341</v>
      </c>
      <c r="I213" s="45" t="s">
        <v>5467</v>
      </c>
      <c r="J213" s="45"/>
      <c r="K213" s="49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6"/>
      <c r="Z213" s="53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1">
        <f t="shared" si="33"/>
        <v>0</v>
      </c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 t="s">
        <v>3162</v>
      </c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</row>
    <row r="214" spans="1:127" s="1" customFormat="1" x14ac:dyDescent="0.25">
      <c r="B214" s="2"/>
      <c r="C214" s="2"/>
      <c r="D214" s="2"/>
      <c r="G214" s="1" t="s">
        <v>3158</v>
      </c>
      <c r="H214" s="1" t="s">
        <v>5458</v>
      </c>
      <c r="I214" s="1" t="s">
        <v>5459</v>
      </c>
      <c r="K214" s="18"/>
      <c r="Y214" s="2"/>
      <c r="Z214" s="3"/>
      <c r="AA214" s="1" t="s">
        <v>2738</v>
      </c>
      <c r="BA214" s="1">
        <f t="shared" si="33"/>
        <v>0</v>
      </c>
      <c r="CY214" s="1" t="s">
        <v>3162</v>
      </c>
      <c r="DV214" s="1">
        <f t="shared" ref="DV214:DV244" si="34">COUNTA(CY214:DU214)</f>
        <v>1</v>
      </c>
    </row>
    <row r="215" spans="1:127" s="1" customFormat="1" x14ac:dyDescent="0.25">
      <c r="B215" s="2"/>
      <c r="C215" s="2"/>
      <c r="D215" s="2"/>
      <c r="G215" s="1" t="s">
        <v>481</v>
      </c>
      <c r="H215" s="1" t="s">
        <v>5458</v>
      </c>
      <c r="I215" s="1" t="s">
        <v>2738</v>
      </c>
      <c r="K215" s="18"/>
      <c r="Y215" s="2"/>
      <c r="Z215" s="3"/>
      <c r="AA215" s="1" t="s">
        <v>5459</v>
      </c>
      <c r="BA215" s="1">
        <f t="shared" si="33"/>
        <v>0</v>
      </c>
      <c r="CY215" s="1" t="s">
        <v>3162</v>
      </c>
      <c r="DV215" s="1">
        <f t="shared" si="34"/>
        <v>1</v>
      </c>
    </row>
    <row r="216" spans="1:127" s="1" customFormat="1" x14ac:dyDescent="0.25">
      <c r="B216" s="2"/>
      <c r="C216" s="2"/>
      <c r="D216" s="2"/>
      <c r="G216" s="1" t="s">
        <v>3158</v>
      </c>
      <c r="H216" s="1" t="s">
        <v>5494</v>
      </c>
      <c r="I216" s="1" t="s">
        <v>1658</v>
      </c>
      <c r="K216" s="18"/>
      <c r="Y216" s="2"/>
      <c r="Z216" s="3"/>
      <c r="BA216" s="1">
        <f t="shared" si="33"/>
        <v>0</v>
      </c>
      <c r="DG216" s="1" t="s">
        <v>3162</v>
      </c>
      <c r="DH216" s="1" t="s">
        <v>3158</v>
      </c>
      <c r="DV216" s="1">
        <f t="shared" si="34"/>
        <v>2</v>
      </c>
    </row>
    <row r="217" spans="1:127" s="1" customFormat="1" x14ac:dyDescent="0.25">
      <c r="B217" s="2"/>
      <c r="C217" s="2"/>
      <c r="D217" s="2"/>
      <c r="G217" s="1" t="s">
        <v>481</v>
      </c>
      <c r="H217" s="1" t="s">
        <v>5495</v>
      </c>
      <c r="I217" s="1" t="s">
        <v>361</v>
      </c>
      <c r="K217" s="18"/>
      <c r="AA217" s="1" t="s">
        <v>3351</v>
      </c>
      <c r="AP217" s="1" t="s">
        <v>3162</v>
      </c>
      <c r="AQ217" s="1" t="s">
        <v>3162</v>
      </c>
      <c r="AU217" s="1" t="s">
        <v>3162</v>
      </c>
      <c r="AW217" s="1" t="s">
        <v>3162</v>
      </c>
      <c r="AZ217" s="1" t="s">
        <v>3162</v>
      </c>
      <c r="BA217" s="1">
        <f t="shared" si="33"/>
        <v>5</v>
      </c>
      <c r="BB217" s="3"/>
      <c r="DA217" s="1" t="s">
        <v>3162</v>
      </c>
      <c r="DV217" s="1">
        <f t="shared" si="34"/>
        <v>1</v>
      </c>
    </row>
    <row r="218" spans="1:127" s="1" customFormat="1" x14ac:dyDescent="0.25">
      <c r="B218" s="2"/>
      <c r="C218" s="2"/>
      <c r="D218" s="2"/>
      <c r="G218" s="1" t="s">
        <v>3158</v>
      </c>
      <c r="H218" s="1" t="s">
        <v>5495</v>
      </c>
      <c r="I218" s="1" t="s">
        <v>3351</v>
      </c>
      <c r="K218" s="18"/>
      <c r="AA218" s="1" t="s">
        <v>361</v>
      </c>
      <c r="AP218" s="1" t="s">
        <v>3162</v>
      </c>
      <c r="AQ218" s="1" t="s">
        <v>3162</v>
      </c>
      <c r="AU218" s="1" t="s">
        <v>3162</v>
      </c>
      <c r="AW218" s="1" t="s">
        <v>3162</v>
      </c>
      <c r="AZ218" s="1" t="s">
        <v>3162</v>
      </c>
      <c r="BA218" s="1">
        <f t="shared" si="33"/>
        <v>5</v>
      </c>
      <c r="BB218" s="3"/>
      <c r="DA218" s="1" t="s">
        <v>3162</v>
      </c>
      <c r="DV218" s="1">
        <f t="shared" si="34"/>
        <v>1</v>
      </c>
    </row>
    <row r="219" spans="1:127" s="1" customFormat="1" x14ac:dyDescent="0.25">
      <c r="A219" s="8"/>
      <c r="B219" s="2"/>
      <c r="C219" s="2"/>
      <c r="D219" s="2"/>
      <c r="G219" s="1" t="s">
        <v>481</v>
      </c>
      <c r="H219" s="1" t="s">
        <v>2042</v>
      </c>
      <c r="I219" s="1" t="s">
        <v>1472</v>
      </c>
      <c r="K219" s="18"/>
      <c r="BA219" s="1">
        <f t="shared" si="33"/>
        <v>0</v>
      </c>
      <c r="BB219" s="3"/>
      <c r="DF219" s="1" t="s">
        <v>3162</v>
      </c>
      <c r="DV219" s="1">
        <f t="shared" si="34"/>
        <v>1</v>
      </c>
    </row>
    <row r="220" spans="1:127" s="1" customFormat="1" x14ac:dyDescent="0.25">
      <c r="A220" s="8"/>
      <c r="B220" s="2"/>
      <c r="C220" s="2"/>
      <c r="D220" s="2"/>
      <c r="G220" s="1" t="s">
        <v>481</v>
      </c>
      <c r="H220" s="1" t="s">
        <v>5661</v>
      </c>
      <c r="I220" s="1" t="s">
        <v>5062</v>
      </c>
      <c r="K220" s="18"/>
      <c r="BB220" s="3"/>
      <c r="DI220" s="1" t="s">
        <v>3162</v>
      </c>
      <c r="DV220" s="1">
        <f t="shared" si="34"/>
        <v>1</v>
      </c>
    </row>
    <row r="221" spans="1:127" s="1" customFormat="1" x14ac:dyDescent="0.25">
      <c r="A221" s="8"/>
      <c r="B221" s="2"/>
      <c r="C221" s="2"/>
      <c r="D221" s="2"/>
      <c r="G221" s="1" t="s">
        <v>481</v>
      </c>
      <c r="H221" s="1" t="s">
        <v>5496</v>
      </c>
      <c r="I221" s="1" t="s">
        <v>2497</v>
      </c>
      <c r="K221" s="18"/>
      <c r="AA221" s="1" t="s">
        <v>2078</v>
      </c>
      <c r="AC221" s="1" t="s">
        <v>4712</v>
      </c>
      <c r="BA221" s="1">
        <f t="shared" si="33"/>
        <v>0</v>
      </c>
      <c r="BB221" s="3"/>
      <c r="DF221" s="1" t="s">
        <v>3162</v>
      </c>
      <c r="DG221" s="1" t="s">
        <v>3162</v>
      </c>
      <c r="DJ221" s="1" t="s">
        <v>3162</v>
      </c>
      <c r="DK221" s="1" t="s">
        <v>3162</v>
      </c>
      <c r="DN221" s="1" t="s">
        <v>3162</v>
      </c>
      <c r="DV221" s="1">
        <f t="shared" si="34"/>
        <v>5</v>
      </c>
    </row>
    <row r="222" spans="1:127" s="1" customFormat="1" x14ac:dyDescent="0.25">
      <c r="A222" s="8"/>
      <c r="B222" s="2"/>
      <c r="C222" s="2"/>
      <c r="D222" s="2"/>
      <c r="E222" s="2"/>
      <c r="G222" s="1" t="s">
        <v>481</v>
      </c>
      <c r="H222" s="1" t="s">
        <v>5633</v>
      </c>
      <c r="I222" s="1" t="s">
        <v>5634</v>
      </c>
      <c r="K222" s="18"/>
      <c r="AA222" s="2"/>
      <c r="AB222" s="3"/>
      <c r="AC222" s="3"/>
      <c r="BA222" s="1">
        <f t="shared" si="33"/>
        <v>0</v>
      </c>
      <c r="DG222" s="1" t="s">
        <v>3162</v>
      </c>
      <c r="DV222" s="1">
        <f t="shared" si="34"/>
        <v>1</v>
      </c>
    </row>
    <row r="223" spans="1:127" s="1" customFormat="1" x14ac:dyDescent="0.25">
      <c r="B223" s="2"/>
      <c r="C223" s="2"/>
      <c r="D223" s="2"/>
      <c r="G223" s="1" t="s">
        <v>3158</v>
      </c>
      <c r="H223" s="1" t="s">
        <v>1504</v>
      </c>
      <c r="I223" s="1" t="s">
        <v>3069</v>
      </c>
      <c r="K223" s="18"/>
      <c r="P223" s="1" t="s">
        <v>1600</v>
      </c>
      <c r="Y223" s="2"/>
      <c r="Z223" s="3"/>
      <c r="AA223" s="1" t="s">
        <v>5325</v>
      </c>
      <c r="BA223" s="1">
        <f t="shared" si="33"/>
        <v>0</v>
      </c>
      <c r="DE223" s="1" t="s">
        <v>3162</v>
      </c>
      <c r="DG223" s="1" t="s">
        <v>3162</v>
      </c>
      <c r="DJ223" s="1" t="s">
        <v>3162</v>
      </c>
      <c r="DV223" s="1">
        <f t="shared" si="34"/>
        <v>3</v>
      </c>
    </row>
    <row r="224" spans="1:127" s="1" customFormat="1" x14ac:dyDescent="0.25">
      <c r="B224" s="2"/>
      <c r="C224" s="2"/>
      <c r="D224" s="2"/>
      <c r="G224" s="1" t="s">
        <v>3158</v>
      </c>
      <c r="H224" s="1" t="s">
        <v>5660</v>
      </c>
      <c r="I224" s="1" t="s">
        <v>3069</v>
      </c>
      <c r="K224" s="18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T224" s="2"/>
      <c r="AU224" s="2"/>
      <c r="AV224" s="2"/>
      <c r="AW224" s="2"/>
      <c r="AX224" s="2"/>
      <c r="AY224" s="2"/>
      <c r="AZ224" s="2"/>
      <c r="BB224" s="3"/>
      <c r="DI224" s="1" t="s">
        <v>3162</v>
      </c>
      <c r="DV224" s="1">
        <f t="shared" si="34"/>
        <v>1</v>
      </c>
    </row>
    <row r="225" spans="1:127" s="1" customFormat="1" x14ac:dyDescent="0.25">
      <c r="A225" s="8"/>
      <c r="B225" s="2"/>
      <c r="C225" s="2"/>
      <c r="D225" s="2"/>
      <c r="G225" s="1" t="s">
        <v>481</v>
      </c>
      <c r="H225" s="1" t="s">
        <v>5620</v>
      </c>
      <c r="I225" s="1" t="s">
        <v>4528</v>
      </c>
      <c r="K225" s="18"/>
      <c r="BA225" s="1">
        <f t="shared" si="33"/>
        <v>0</v>
      </c>
      <c r="BB225" s="3"/>
      <c r="DF225" s="1" t="s">
        <v>3162</v>
      </c>
      <c r="DH225" s="1" t="s">
        <v>3162</v>
      </c>
      <c r="DV225" s="1">
        <f t="shared" si="34"/>
        <v>2</v>
      </c>
    </row>
    <row r="226" spans="1:127" s="1" customFormat="1" x14ac:dyDescent="0.25">
      <c r="B226" s="2"/>
      <c r="C226" s="2"/>
      <c r="D226" s="2"/>
      <c r="G226" s="1" t="s">
        <v>481</v>
      </c>
      <c r="H226" s="1" t="s">
        <v>5638</v>
      </c>
      <c r="I226" s="1" t="s">
        <v>1532</v>
      </c>
      <c r="K226" s="18"/>
      <c r="AA226" s="2"/>
      <c r="AB226" s="3"/>
      <c r="AC226" s="3"/>
      <c r="BA226" s="1">
        <f t="shared" si="33"/>
        <v>0</v>
      </c>
      <c r="DG226" s="1" t="s">
        <v>3162</v>
      </c>
      <c r="DV226" s="1">
        <f t="shared" si="34"/>
        <v>1</v>
      </c>
    </row>
    <row r="227" spans="1:127" s="1" customFormat="1" x14ac:dyDescent="0.25">
      <c r="A227"/>
      <c r="B227" s="2"/>
      <c r="C227" s="2"/>
      <c r="D227" s="2"/>
      <c r="E227"/>
      <c r="F227"/>
      <c r="G227" s="1" t="s">
        <v>481</v>
      </c>
      <c r="H227" s="1" t="s">
        <v>5325</v>
      </c>
      <c r="I227" s="1" t="s">
        <v>3194</v>
      </c>
      <c r="J227"/>
      <c r="K227" s="18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 s="1" t="s">
        <v>1504</v>
      </c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 s="1">
        <f t="shared" si="33"/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D227"/>
      <c r="DE227" s="1" t="s">
        <v>3162</v>
      </c>
      <c r="DF227"/>
      <c r="DG227" t="s">
        <v>3162</v>
      </c>
      <c r="DH227"/>
      <c r="DI227"/>
      <c r="DJ227" t="s">
        <v>3162</v>
      </c>
      <c r="DK227"/>
      <c r="DL227"/>
      <c r="DM227"/>
      <c r="DN227"/>
      <c r="DO227"/>
      <c r="DP227"/>
      <c r="DQ227"/>
      <c r="DR227"/>
      <c r="DS227"/>
      <c r="DV227" s="1">
        <f t="shared" si="34"/>
        <v>3</v>
      </c>
      <c r="DW227"/>
    </row>
    <row r="228" spans="1:127" s="1" customFormat="1" x14ac:dyDescent="0.25">
      <c r="B228" s="2"/>
      <c r="C228" s="2"/>
      <c r="D228" s="2"/>
      <c r="G228" s="1" t="s">
        <v>3158</v>
      </c>
      <c r="H228" s="1" t="s">
        <v>2746</v>
      </c>
      <c r="I228" s="1" t="s">
        <v>4578</v>
      </c>
      <c r="K228" s="18"/>
      <c r="AA228" s="2"/>
      <c r="AB228" s="3"/>
      <c r="AC228" s="3"/>
      <c r="BA228" s="1">
        <f t="shared" si="33"/>
        <v>0</v>
      </c>
      <c r="DF228" s="1" t="s">
        <v>3162</v>
      </c>
      <c r="DV228" s="1">
        <f t="shared" si="34"/>
        <v>1</v>
      </c>
    </row>
    <row r="229" spans="1:127" s="1" customFormat="1" x14ac:dyDescent="0.25">
      <c r="B229" s="2"/>
      <c r="C229" s="2"/>
      <c r="D229" s="2"/>
      <c r="G229" s="1" t="s">
        <v>3158</v>
      </c>
      <c r="H229" s="1" t="s">
        <v>5611</v>
      </c>
      <c r="I229" s="1" t="s">
        <v>2451</v>
      </c>
      <c r="K229" s="18"/>
      <c r="AA229" s="1" t="s">
        <v>5612</v>
      </c>
      <c r="AB229" s="3"/>
      <c r="AC229" s="3"/>
      <c r="BA229" s="1">
        <f t="shared" si="33"/>
        <v>0</v>
      </c>
      <c r="DE229" s="1" t="s">
        <v>3162</v>
      </c>
      <c r="DV229" s="1">
        <f t="shared" si="34"/>
        <v>1</v>
      </c>
    </row>
    <row r="230" spans="1:127" s="1" customFormat="1" x14ac:dyDescent="0.25">
      <c r="A230" s="28"/>
      <c r="B230" s="2"/>
      <c r="C230" s="2"/>
      <c r="D230" s="2"/>
      <c r="G230" s="1" t="s">
        <v>3158</v>
      </c>
      <c r="H230" s="1" t="s">
        <v>5644</v>
      </c>
      <c r="I230" s="1" t="s">
        <v>5645</v>
      </c>
      <c r="K230" s="18"/>
      <c r="AA230" s="2"/>
      <c r="AB230" s="3"/>
      <c r="AC230" s="3"/>
      <c r="BA230" s="1">
        <f t="shared" si="33"/>
        <v>0</v>
      </c>
      <c r="DG230" s="1" t="s">
        <v>3162</v>
      </c>
      <c r="DV230" s="1">
        <f t="shared" si="34"/>
        <v>1</v>
      </c>
    </row>
    <row r="231" spans="1:127" s="1" customFormat="1" x14ac:dyDescent="0.25">
      <c r="B231" s="2"/>
      <c r="C231" s="2"/>
      <c r="D231" s="2"/>
      <c r="G231" s="1" t="s">
        <v>3158</v>
      </c>
      <c r="H231" s="1" t="s">
        <v>5434</v>
      </c>
      <c r="I231" s="1" t="s">
        <v>5435</v>
      </c>
      <c r="K231" s="18"/>
      <c r="Y231" s="2"/>
      <c r="Z231" s="3"/>
      <c r="AA231" s="1" t="s">
        <v>5433</v>
      </c>
      <c r="BA231" s="1">
        <f t="shared" si="33"/>
        <v>0</v>
      </c>
      <c r="DA231" s="1" t="s">
        <v>3162</v>
      </c>
      <c r="DV231" s="1">
        <f t="shared" si="34"/>
        <v>1</v>
      </c>
    </row>
    <row r="232" spans="1:127" s="1" customFormat="1" x14ac:dyDescent="0.25">
      <c r="A232" s="8"/>
      <c r="B232" s="2"/>
      <c r="C232" s="2"/>
      <c r="D232" s="2"/>
      <c r="G232" s="1" t="s">
        <v>481</v>
      </c>
      <c r="H232" s="1" t="s">
        <v>3323</v>
      </c>
      <c r="I232" s="1" t="s">
        <v>4528</v>
      </c>
      <c r="K232" s="18"/>
      <c r="BA232" s="1">
        <f t="shared" si="33"/>
        <v>0</v>
      </c>
      <c r="BB232" s="3"/>
      <c r="DF232" s="1" t="s">
        <v>3162</v>
      </c>
      <c r="DV232" s="1">
        <f t="shared" si="34"/>
        <v>1</v>
      </c>
    </row>
    <row r="233" spans="1:127" s="1" customFormat="1" x14ac:dyDescent="0.25">
      <c r="B233" s="2"/>
      <c r="C233" s="2"/>
      <c r="D233" s="2"/>
      <c r="E233" s="2"/>
      <c r="G233" s="1" t="s">
        <v>3158</v>
      </c>
      <c r="H233" s="1" t="s">
        <v>3334</v>
      </c>
      <c r="I233" s="1" t="s">
        <v>3159</v>
      </c>
      <c r="K233" s="18"/>
      <c r="BA233" s="1">
        <f t="shared" si="33"/>
        <v>0</v>
      </c>
      <c r="DF233" s="1" t="s">
        <v>3162</v>
      </c>
      <c r="DH233" s="1" t="s">
        <v>3162</v>
      </c>
      <c r="DV233" s="1">
        <f t="shared" si="34"/>
        <v>2</v>
      </c>
    </row>
    <row r="234" spans="1:127" s="1" customFormat="1" x14ac:dyDescent="0.25">
      <c r="B234" s="2"/>
      <c r="C234" s="2"/>
      <c r="D234" s="2"/>
      <c r="G234" s="1" t="s">
        <v>3158</v>
      </c>
      <c r="H234" s="1" t="s">
        <v>5436</v>
      </c>
      <c r="I234" s="1" t="s">
        <v>1142</v>
      </c>
      <c r="K234" s="18"/>
      <c r="Y234" s="2"/>
      <c r="Z234" s="3"/>
      <c r="AA234" s="1" t="s">
        <v>5437</v>
      </c>
      <c r="BA234" s="1">
        <f t="shared" si="33"/>
        <v>0</v>
      </c>
      <c r="DA234" s="1" t="s">
        <v>3162</v>
      </c>
      <c r="DV234" s="1">
        <f t="shared" si="34"/>
        <v>1</v>
      </c>
    </row>
    <row r="235" spans="1:127" s="1" customFormat="1" x14ac:dyDescent="0.25">
      <c r="B235" s="2"/>
      <c r="C235" s="2"/>
      <c r="D235" s="2"/>
      <c r="E235" s="2"/>
      <c r="G235" s="1" t="s">
        <v>3158</v>
      </c>
      <c r="H235" s="1" t="s">
        <v>1293</v>
      </c>
      <c r="I235" s="1" t="s">
        <v>1658</v>
      </c>
      <c r="J235" s="1" t="s">
        <v>1982</v>
      </c>
      <c r="K235" s="18" t="s">
        <v>1983</v>
      </c>
      <c r="L235" s="1" t="s">
        <v>1986</v>
      </c>
      <c r="M235" s="1" t="s">
        <v>4976</v>
      </c>
      <c r="N235" s="1" t="s">
        <v>4919</v>
      </c>
      <c r="O235" s="1">
        <v>87122</v>
      </c>
      <c r="P235" s="1" t="s">
        <v>4213</v>
      </c>
      <c r="AA235" s="1" t="s">
        <v>3082</v>
      </c>
      <c r="AB235" s="3"/>
      <c r="AC235" s="3"/>
      <c r="AD235" s="1" t="s">
        <v>2388</v>
      </c>
      <c r="BA235" s="1">
        <f t="shared" si="33"/>
        <v>0</v>
      </c>
      <c r="DG235" s="1" t="s">
        <v>3162</v>
      </c>
      <c r="DV235" s="1">
        <f t="shared" si="34"/>
        <v>1</v>
      </c>
    </row>
    <row r="236" spans="1:127" s="1" customFormat="1" x14ac:dyDescent="0.25">
      <c r="B236" s="2"/>
      <c r="C236" s="2"/>
      <c r="D236" s="2"/>
      <c r="E236" s="2"/>
      <c r="G236" s="1" t="s">
        <v>481</v>
      </c>
      <c r="H236" s="1" t="s">
        <v>1293</v>
      </c>
      <c r="I236" s="1" t="s">
        <v>3082</v>
      </c>
      <c r="J236" s="1" t="s">
        <v>1984</v>
      </c>
      <c r="K236" s="18" t="s">
        <v>1985</v>
      </c>
      <c r="L236" s="1" t="s">
        <v>1986</v>
      </c>
      <c r="M236" s="1" t="s">
        <v>4976</v>
      </c>
      <c r="N236" s="1" t="s">
        <v>4919</v>
      </c>
      <c r="O236" s="1">
        <v>87122</v>
      </c>
      <c r="P236" s="1" t="s">
        <v>4213</v>
      </c>
      <c r="AA236" s="1" t="s">
        <v>1658</v>
      </c>
      <c r="AB236" s="3"/>
      <c r="AC236" s="3"/>
      <c r="AD236" s="1" t="s">
        <v>2388</v>
      </c>
      <c r="BA236" s="1">
        <f t="shared" si="33"/>
        <v>0</v>
      </c>
      <c r="DG236" s="1" t="s">
        <v>3162</v>
      </c>
      <c r="DV236" s="1">
        <f t="shared" si="34"/>
        <v>1</v>
      </c>
    </row>
    <row r="238" spans="1:127" s="1" customFormat="1" x14ac:dyDescent="0.25">
      <c r="B238" s="2"/>
      <c r="C238" s="2"/>
      <c r="D238" s="2"/>
      <c r="G238" s="1" t="s">
        <v>481</v>
      </c>
      <c r="H238" s="1" t="s">
        <v>5606</v>
      </c>
      <c r="I238" s="1" t="s">
        <v>4364</v>
      </c>
      <c r="K238" s="1" t="s">
        <v>5677</v>
      </c>
      <c r="AB238" s="3"/>
      <c r="AC238" s="3"/>
      <c r="BA238" s="1">
        <f t="shared" si="33"/>
        <v>0</v>
      </c>
      <c r="DE238" s="1" t="s">
        <v>3162</v>
      </c>
      <c r="DK238" s="1" t="s">
        <v>3162</v>
      </c>
      <c r="DV238" s="1">
        <f t="shared" si="34"/>
        <v>2</v>
      </c>
    </row>
    <row r="239" spans="1:127" s="1" customFormat="1" x14ac:dyDescent="0.25">
      <c r="B239" s="2"/>
      <c r="C239" s="2"/>
      <c r="D239" s="2"/>
      <c r="F239" s="1" t="s">
        <v>3162</v>
      </c>
      <c r="G239" s="1" t="s">
        <v>3158</v>
      </c>
      <c r="H239" s="1" t="s">
        <v>2078</v>
      </c>
      <c r="I239" s="1" t="s">
        <v>2079</v>
      </c>
      <c r="J239" s="1" t="s">
        <v>2080</v>
      </c>
      <c r="K239" s="5"/>
      <c r="N239" s="1" t="s">
        <v>296</v>
      </c>
      <c r="P239" s="1" t="s">
        <v>4213</v>
      </c>
      <c r="AA239" s="1" t="s">
        <v>5496</v>
      </c>
      <c r="AB239" s="3"/>
      <c r="AC239" s="3" t="s">
        <v>4712</v>
      </c>
      <c r="AD239" s="1" t="s">
        <v>2388</v>
      </c>
      <c r="BA239" s="1">
        <f t="shared" si="33"/>
        <v>0</v>
      </c>
      <c r="DF239" s="1" t="s">
        <v>3162</v>
      </c>
      <c r="DG239" s="1" t="s">
        <v>3162</v>
      </c>
      <c r="DJ239" s="1" t="s">
        <v>3162</v>
      </c>
      <c r="DK239" s="1" t="s">
        <v>3162</v>
      </c>
      <c r="DN239" s="1" t="s">
        <v>3162</v>
      </c>
      <c r="DV239" s="1">
        <f t="shared" si="34"/>
        <v>5</v>
      </c>
    </row>
    <row r="240" spans="1:127" s="1" customFormat="1" x14ac:dyDescent="0.25">
      <c r="B240" s="2"/>
      <c r="C240" s="2"/>
      <c r="D240" s="2"/>
      <c r="G240" s="1" t="s">
        <v>4682</v>
      </c>
      <c r="H240" s="1" t="s">
        <v>75</v>
      </c>
      <c r="I240" s="1" t="s">
        <v>5004</v>
      </c>
      <c r="J240" s="1" t="s">
        <v>76</v>
      </c>
      <c r="K240" s="4" t="s">
        <v>77</v>
      </c>
      <c r="L240" s="1" t="s">
        <v>2243</v>
      </c>
      <c r="M240" s="1" t="s">
        <v>2870</v>
      </c>
      <c r="N240" s="1" t="s">
        <v>296</v>
      </c>
      <c r="O240" s="1">
        <v>85248</v>
      </c>
      <c r="AA240" s="1" t="s">
        <v>3799</v>
      </c>
      <c r="AB240" s="3"/>
      <c r="AC240" s="3"/>
      <c r="AE240" s="1" t="s">
        <v>481</v>
      </c>
      <c r="AG240" s="1" t="s">
        <v>481</v>
      </c>
      <c r="AH240" s="1" t="s">
        <v>481</v>
      </c>
      <c r="AI240" s="1" t="s">
        <v>481</v>
      </c>
      <c r="AK240" s="1" t="s">
        <v>481</v>
      </c>
      <c r="AL240" s="1" t="s">
        <v>481</v>
      </c>
      <c r="AM240" s="1" t="s">
        <v>481</v>
      </c>
      <c r="AN240" s="1" t="s">
        <v>481</v>
      </c>
      <c r="AP240" s="1" t="s">
        <v>481</v>
      </c>
      <c r="AQ240" s="1" t="s">
        <v>481</v>
      </c>
      <c r="AR240" s="1" t="s">
        <v>481</v>
      </c>
      <c r="AU240" s="1" t="s">
        <v>481</v>
      </c>
      <c r="AW240" s="1" t="s">
        <v>481</v>
      </c>
      <c r="AY240" s="1" t="s">
        <v>481</v>
      </c>
      <c r="BA240" s="1">
        <f t="shared" si="33"/>
        <v>14</v>
      </c>
      <c r="CY240" s="1" t="s">
        <v>3162</v>
      </c>
      <c r="DV240" s="1">
        <f t="shared" si="34"/>
        <v>1</v>
      </c>
    </row>
    <row r="241" spans="1:127" s="1" customFormat="1" x14ac:dyDescent="0.25">
      <c r="B241" s="2"/>
      <c r="C241" s="2"/>
      <c r="D241" s="2"/>
      <c r="G241" s="1" t="s">
        <v>283</v>
      </c>
      <c r="H241" s="1" t="s">
        <v>75</v>
      </c>
      <c r="I241" s="1" t="s">
        <v>3799</v>
      </c>
      <c r="J241" s="1" t="s">
        <v>76</v>
      </c>
      <c r="K241" s="4" t="s">
        <v>77</v>
      </c>
      <c r="L241" s="1" t="s">
        <v>2243</v>
      </c>
      <c r="M241" s="1" t="s">
        <v>2870</v>
      </c>
      <c r="N241" s="1" t="s">
        <v>296</v>
      </c>
      <c r="O241" s="1">
        <v>85248</v>
      </c>
      <c r="AA241" s="1" t="s">
        <v>5004</v>
      </c>
      <c r="AB241" s="3"/>
      <c r="AC241" s="3"/>
      <c r="AE241" s="1" t="s">
        <v>481</v>
      </c>
      <c r="AG241" s="1" t="s">
        <v>481</v>
      </c>
      <c r="AH241" s="1" t="s">
        <v>481</v>
      </c>
      <c r="AI241" s="1" t="s">
        <v>481</v>
      </c>
      <c r="AK241" s="1" t="s">
        <v>481</v>
      </c>
      <c r="AL241" s="1" t="s">
        <v>3158</v>
      </c>
      <c r="AM241" s="1" t="s">
        <v>481</v>
      </c>
      <c r="AN241" s="1" t="s">
        <v>481</v>
      </c>
      <c r="AP241" s="1" t="s">
        <v>481</v>
      </c>
      <c r="AQ241" s="1" t="s">
        <v>481</v>
      </c>
      <c r="AR241" s="1" t="s">
        <v>481</v>
      </c>
      <c r="AU241" s="1" t="s">
        <v>481</v>
      </c>
      <c r="AW241" s="1" t="s">
        <v>481</v>
      </c>
      <c r="AY241" s="1" t="s">
        <v>481</v>
      </c>
      <c r="BA241" s="1">
        <f t="shared" si="33"/>
        <v>14</v>
      </c>
      <c r="CY241" s="1" t="s">
        <v>3162</v>
      </c>
      <c r="DV241" s="1">
        <f t="shared" si="34"/>
        <v>1</v>
      </c>
    </row>
    <row r="242" spans="1:127" s="1" customFormat="1" x14ac:dyDescent="0.25">
      <c r="B242" s="2"/>
      <c r="C242" s="2"/>
      <c r="D242" s="2"/>
      <c r="G242" s="1" t="s">
        <v>3158</v>
      </c>
      <c r="H242" s="1" t="s">
        <v>5679</v>
      </c>
      <c r="I242" s="1" t="s">
        <v>5680</v>
      </c>
      <c r="K242" s="18"/>
      <c r="AA242" s="2"/>
      <c r="AB242" s="3"/>
      <c r="AC242" s="3"/>
      <c r="DK242" s="1" t="s">
        <v>3162</v>
      </c>
      <c r="DV242" s="1">
        <f t="shared" si="34"/>
        <v>1</v>
      </c>
    </row>
    <row r="243" spans="1:127" s="1" customFormat="1" x14ac:dyDescent="0.25">
      <c r="B243" s="2"/>
      <c r="C243" s="2"/>
      <c r="D243" s="2"/>
      <c r="G243" s="1" t="s">
        <v>481</v>
      </c>
      <c r="H243" s="1" t="s">
        <v>5310</v>
      </c>
      <c r="I243" s="1" t="s">
        <v>4600</v>
      </c>
      <c r="J243" s="1" t="s">
        <v>5312</v>
      </c>
      <c r="K243" s="18"/>
      <c r="L243" s="1" t="s">
        <v>5313</v>
      </c>
      <c r="M243" s="1" t="s">
        <v>488</v>
      </c>
      <c r="N243" s="1" t="s">
        <v>296</v>
      </c>
      <c r="O243" s="1">
        <v>85209</v>
      </c>
      <c r="AA243" s="2"/>
      <c r="AB243" s="3"/>
      <c r="AC243" s="3"/>
      <c r="BA243" s="1">
        <f t="shared" si="33"/>
        <v>0</v>
      </c>
      <c r="DB243" s="1" t="s">
        <v>3162</v>
      </c>
      <c r="DV243" s="1">
        <f t="shared" si="34"/>
        <v>1</v>
      </c>
    </row>
    <row r="244" spans="1:127" s="1" customFormat="1" x14ac:dyDescent="0.25">
      <c r="A244" s="8"/>
      <c r="B244" s="2"/>
      <c r="C244" s="2"/>
      <c r="D244" s="2"/>
      <c r="E244" s="2"/>
      <c r="G244" s="1" t="s">
        <v>481</v>
      </c>
      <c r="H244" s="1" t="s">
        <v>5636</v>
      </c>
      <c r="I244" s="1" t="s">
        <v>5637</v>
      </c>
      <c r="K244" s="18"/>
      <c r="AA244" s="2"/>
      <c r="AB244" s="3"/>
      <c r="AC244" s="3"/>
      <c r="BA244" s="1">
        <f t="shared" si="33"/>
        <v>0</v>
      </c>
      <c r="DG244" s="1" t="s">
        <v>3162</v>
      </c>
      <c r="DV244" s="1">
        <f t="shared" si="34"/>
        <v>1</v>
      </c>
    </row>
    <row r="245" spans="1:127" s="40" customFormat="1" x14ac:dyDescent="0.25">
      <c r="B245" s="2"/>
      <c r="C245" s="41"/>
      <c r="D245" s="41"/>
      <c r="G245" s="40" t="s">
        <v>3162</v>
      </c>
      <c r="H245" s="40" t="s">
        <v>5632</v>
      </c>
      <c r="I245" s="40" t="s">
        <v>3045</v>
      </c>
      <c r="K245" s="42"/>
      <c r="Y245" s="41"/>
      <c r="Z245" s="43"/>
      <c r="BA245" s="1">
        <f t="shared" si="33"/>
        <v>0</v>
      </c>
      <c r="DG245" s="40" t="s">
        <v>3162</v>
      </c>
      <c r="DH245" s="40" t="s">
        <v>1447</v>
      </c>
    </row>
    <row r="246" spans="1:127" s="1" customFormat="1" x14ac:dyDescent="0.25">
      <c r="B246" s="2"/>
      <c r="G246" s="1" t="s">
        <v>3158</v>
      </c>
      <c r="H246" s="1" t="s">
        <v>3873</v>
      </c>
      <c r="I246" s="1" t="s">
        <v>3913</v>
      </c>
      <c r="K246" s="18" t="s">
        <v>4212</v>
      </c>
      <c r="L246" s="1" t="s">
        <v>3915</v>
      </c>
      <c r="M246" s="1" t="s">
        <v>488</v>
      </c>
      <c r="N246" s="1" t="s">
        <v>3193</v>
      </c>
      <c r="O246" s="1">
        <v>85206</v>
      </c>
      <c r="P246" s="1" t="s">
        <v>4213</v>
      </c>
      <c r="Y246" s="2"/>
      <c r="Z246" s="3"/>
      <c r="AA246" s="1" t="s">
        <v>5429</v>
      </c>
      <c r="AB246" s="1" t="s">
        <v>1348</v>
      </c>
      <c r="AJ246" s="1" t="s">
        <v>481</v>
      </c>
      <c r="AK246" s="1" t="s">
        <v>481</v>
      </c>
      <c r="AL246" s="1" t="s">
        <v>3158</v>
      </c>
      <c r="AU246" s="1" t="s">
        <v>481</v>
      </c>
      <c r="BA246" s="1">
        <f t="shared" si="33"/>
        <v>4</v>
      </c>
      <c r="DA246" s="1" t="s">
        <v>3162</v>
      </c>
      <c r="DF246" s="1" t="s">
        <v>3158</v>
      </c>
      <c r="DJ246" s="1" t="s">
        <v>3162</v>
      </c>
      <c r="DV246" s="1">
        <f t="shared" ref="DV246:DV303" si="35">COUNTA(CY246:DU246)</f>
        <v>3</v>
      </c>
    </row>
    <row r="247" spans="1:127" s="40" customFormat="1" x14ac:dyDescent="0.25">
      <c r="A247" s="44"/>
      <c r="B247" s="2"/>
      <c r="C247" s="47"/>
      <c r="D247" s="47"/>
      <c r="E247" s="44"/>
      <c r="F247" s="44"/>
      <c r="G247" s="1" t="s">
        <v>3158</v>
      </c>
      <c r="H247" s="44" t="s">
        <v>5432</v>
      </c>
      <c r="I247" s="44" t="s">
        <v>3159</v>
      </c>
      <c r="J247" s="44"/>
      <c r="K247" s="51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7"/>
      <c r="Z247" s="52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1">
        <f t="shared" si="33"/>
        <v>0</v>
      </c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 t="s">
        <v>3162</v>
      </c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1">
        <f t="shared" si="35"/>
        <v>1</v>
      </c>
      <c r="DW247" s="44"/>
    </row>
    <row r="248" spans="1:127" s="1" customFormat="1" x14ac:dyDescent="0.25">
      <c r="A248" s="8"/>
      <c r="B248" s="2"/>
      <c r="C248" s="2"/>
      <c r="D248" s="2"/>
      <c r="G248" s="1" t="s">
        <v>481</v>
      </c>
      <c r="H248" s="1" t="s">
        <v>5432</v>
      </c>
      <c r="I248" s="1" t="s">
        <v>1955</v>
      </c>
      <c r="K248" s="4"/>
      <c r="BA248" s="1">
        <f t="shared" si="33"/>
        <v>0</v>
      </c>
      <c r="BB248" s="3"/>
      <c r="DG248" s="1" t="s">
        <v>3162</v>
      </c>
      <c r="DV248" s="1">
        <f t="shared" si="35"/>
        <v>1</v>
      </c>
    </row>
    <row r="250" spans="1:127" s="1" customFormat="1" x14ac:dyDescent="0.25">
      <c r="B250" s="2"/>
      <c r="C250" s="2"/>
      <c r="D250" s="2"/>
      <c r="G250" s="1" t="s">
        <v>481</v>
      </c>
      <c r="H250" s="1" t="s">
        <v>5639</v>
      </c>
      <c r="I250" s="1" t="s">
        <v>3624</v>
      </c>
      <c r="K250" s="18"/>
      <c r="AA250" s="2"/>
      <c r="AB250" s="3"/>
      <c r="AC250" s="3"/>
      <c r="BA250" s="1">
        <f t="shared" si="33"/>
        <v>0</v>
      </c>
      <c r="DG250" s="1" t="s">
        <v>3162</v>
      </c>
      <c r="DV250" s="1">
        <f t="shared" si="35"/>
        <v>1</v>
      </c>
    </row>
    <row r="251" spans="1:127" s="1" customFormat="1" x14ac:dyDescent="0.25">
      <c r="B251" s="2"/>
      <c r="C251" s="2"/>
      <c r="D251" s="2"/>
      <c r="E251" s="2"/>
      <c r="G251" s="1" t="s">
        <v>481</v>
      </c>
      <c r="I251" s="1" t="s">
        <v>3011</v>
      </c>
      <c r="K251" s="18"/>
      <c r="AB251" s="3"/>
      <c r="AC251" s="3"/>
      <c r="BA251" s="1">
        <f t="shared" si="33"/>
        <v>0</v>
      </c>
      <c r="DG251" s="1" t="s">
        <v>3162</v>
      </c>
      <c r="DV251" s="1">
        <f t="shared" si="35"/>
        <v>1</v>
      </c>
    </row>
    <row r="252" spans="1:127" s="1" customFormat="1" x14ac:dyDescent="0.25">
      <c r="B252" s="2"/>
      <c r="C252" s="2"/>
      <c r="D252" s="2"/>
      <c r="G252" s="1" t="s">
        <v>481</v>
      </c>
      <c r="I252" s="1" t="s">
        <v>144</v>
      </c>
      <c r="K252" s="18"/>
      <c r="AA252" s="1" t="s">
        <v>5628</v>
      </c>
      <c r="AB252" s="3"/>
      <c r="AC252" s="3"/>
      <c r="BA252" s="1">
        <f t="shared" si="33"/>
        <v>0</v>
      </c>
      <c r="DG252" s="1" t="s">
        <v>3162</v>
      </c>
      <c r="DV252" s="1">
        <f t="shared" si="35"/>
        <v>1</v>
      </c>
    </row>
    <row r="253" spans="1:127" s="1" customFormat="1" x14ac:dyDescent="0.25">
      <c r="B253" s="2"/>
      <c r="C253" s="2"/>
      <c r="D253" s="2"/>
      <c r="G253" s="1" t="s">
        <v>3158</v>
      </c>
      <c r="I253" s="1" t="s">
        <v>5407</v>
      </c>
      <c r="K253" s="18"/>
      <c r="Y253" s="2"/>
      <c r="Z253" s="3"/>
      <c r="BA253" s="1">
        <f t="shared" si="33"/>
        <v>0</v>
      </c>
      <c r="CZ253" s="1" t="s">
        <v>5408</v>
      </c>
      <c r="DV253" s="1">
        <f t="shared" si="35"/>
        <v>1</v>
      </c>
    </row>
    <row r="254" spans="1:127" s="1" customFormat="1" x14ac:dyDescent="0.25">
      <c r="B254" s="2"/>
      <c r="C254" s="2"/>
      <c r="D254" s="2"/>
      <c r="E254" s="2"/>
      <c r="G254" s="1" t="s">
        <v>3158</v>
      </c>
      <c r="I254" s="1" t="s">
        <v>5626</v>
      </c>
      <c r="K254" s="18"/>
      <c r="AB254" s="3"/>
      <c r="AC254" s="3"/>
      <c r="BA254" s="1">
        <f t="shared" si="33"/>
        <v>0</v>
      </c>
      <c r="DG254" s="1" t="s">
        <v>3162</v>
      </c>
      <c r="DV254" s="1">
        <f t="shared" si="35"/>
        <v>1</v>
      </c>
    </row>
    <row r="255" spans="1:127" s="1" customFormat="1" x14ac:dyDescent="0.25">
      <c r="B255" s="2"/>
      <c r="C255" s="2"/>
      <c r="D255" s="2"/>
      <c r="G255" s="1" t="s">
        <v>3158</v>
      </c>
      <c r="I255" s="1" t="s">
        <v>5628</v>
      </c>
      <c r="K255" s="18"/>
      <c r="AA255" s="1" t="s">
        <v>144</v>
      </c>
      <c r="AB255" s="3"/>
      <c r="AC255" s="3"/>
      <c r="BA255" s="1">
        <f t="shared" si="33"/>
        <v>0</v>
      </c>
      <c r="DG255" s="1" t="s">
        <v>3162</v>
      </c>
      <c r="DV255" s="1">
        <f t="shared" si="35"/>
        <v>1</v>
      </c>
    </row>
    <row r="256" spans="1:127" s="1" customFormat="1" x14ac:dyDescent="0.25">
      <c r="B256" s="2"/>
      <c r="C256" s="2"/>
      <c r="D256" s="2"/>
      <c r="G256" s="1" t="s">
        <v>481</v>
      </c>
      <c r="I256" s="1" t="s">
        <v>4806</v>
      </c>
      <c r="K256" s="18"/>
      <c r="Y256" s="2"/>
      <c r="Z256" s="3"/>
      <c r="BA256" s="1">
        <f t="shared" si="33"/>
        <v>0</v>
      </c>
      <c r="CZ256" s="1" t="s">
        <v>5408</v>
      </c>
      <c r="DV256" s="1">
        <f t="shared" si="35"/>
        <v>1</v>
      </c>
    </row>
    <row r="257" spans="1:126" s="1" customFormat="1" x14ac:dyDescent="0.25">
      <c r="B257" s="2"/>
      <c r="C257" s="2"/>
      <c r="D257" s="2"/>
      <c r="F257" s="1" t="s">
        <v>3161</v>
      </c>
      <c r="G257" s="1" t="s">
        <v>3158</v>
      </c>
      <c r="H257" s="1" t="s">
        <v>5246</v>
      </c>
      <c r="I257" s="1" t="s">
        <v>4578</v>
      </c>
      <c r="K257" s="18"/>
      <c r="AA257" s="2" t="s">
        <v>5278</v>
      </c>
      <c r="AB257" s="3"/>
      <c r="AC257" s="3"/>
      <c r="BA257" s="1">
        <f t="shared" si="33"/>
        <v>0</v>
      </c>
      <c r="DV257" s="1">
        <f t="shared" si="35"/>
        <v>0</v>
      </c>
    </row>
    <row r="258" spans="1:126" s="1" customFormat="1" x14ac:dyDescent="0.25">
      <c r="A258" s="6"/>
      <c r="B258" s="2"/>
      <c r="C258" s="2"/>
      <c r="D258" s="2"/>
      <c r="G258" s="1" t="s">
        <v>481</v>
      </c>
      <c r="H258" s="1" t="s">
        <v>1394</v>
      </c>
      <c r="I258" s="1" t="s">
        <v>4642</v>
      </c>
      <c r="K258" s="18"/>
      <c r="AA258" s="1" t="s">
        <v>1395</v>
      </c>
      <c r="AB258" s="3"/>
      <c r="AC258" s="3"/>
      <c r="AS258" s="1" t="s">
        <v>3162</v>
      </c>
      <c r="AV258" s="1" t="s">
        <v>3162</v>
      </c>
      <c r="BA258" s="1">
        <f t="shared" si="33"/>
        <v>2</v>
      </c>
      <c r="DV258" s="1">
        <f t="shared" si="35"/>
        <v>0</v>
      </c>
    </row>
    <row r="259" spans="1:126" s="1" customFormat="1" x14ac:dyDescent="0.25">
      <c r="A259" s="6"/>
      <c r="B259" s="2"/>
      <c r="C259" s="2"/>
      <c r="D259" s="2"/>
      <c r="G259" s="1" t="s">
        <v>3158</v>
      </c>
      <c r="H259" s="1" t="s">
        <v>1394</v>
      </c>
      <c r="I259" s="1" t="s">
        <v>1395</v>
      </c>
      <c r="K259" s="18"/>
      <c r="AA259" s="1" t="s">
        <v>4642</v>
      </c>
      <c r="AB259" s="3"/>
      <c r="AC259" s="3"/>
      <c r="AS259" s="1" t="s">
        <v>3162</v>
      </c>
      <c r="AV259" s="1" t="s">
        <v>3162</v>
      </c>
      <c r="BA259" s="1">
        <f t="shared" si="33"/>
        <v>2</v>
      </c>
      <c r="DV259" s="1">
        <f t="shared" si="35"/>
        <v>0</v>
      </c>
    </row>
    <row r="260" spans="1:126" s="1" customFormat="1" x14ac:dyDescent="0.25">
      <c r="A260" s="8"/>
      <c r="B260" s="2"/>
      <c r="C260" s="2"/>
      <c r="D260" s="2"/>
      <c r="G260" s="1" t="s">
        <v>481</v>
      </c>
      <c r="H260" s="1" t="s">
        <v>3781</v>
      </c>
      <c r="I260" s="1" t="s">
        <v>4714</v>
      </c>
      <c r="J260" s="1" t="s">
        <v>3782</v>
      </c>
      <c r="K260" s="18" t="s">
        <v>3783</v>
      </c>
      <c r="L260" s="1" t="s">
        <v>3784</v>
      </c>
      <c r="M260" s="1" t="s">
        <v>4425</v>
      </c>
      <c r="N260" s="1" t="s">
        <v>296</v>
      </c>
      <c r="O260" s="1">
        <v>85142</v>
      </c>
      <c r="Y260" s="2"/>
      <c r="Z260" s="3"/>
      <c r="AA260" s="1" t="s">
        <v>3909</v>
      </c>
      <c r="AE260" s="1" t="s">
        <v>3162</v>
      </c>
      <c r="AF260" s="1" t="s">
        <v>481</v>
      </c>
      <c r="AG260" s="1" t="s">
        <v>481</v>
      </c>
      <c r="AT260" s="1" t="s">
        <v>481</v>
      </c>
      <c r="AU260" s="1" t="s">
        <v>481</v>
      </c>
      <c r="AV260" s="1" t="s">
        <v>481</v>
      </c>
      <c r="AW260" s="1" t="s">
        <v>481</v>
      </c>
      <c r="AX260" s="1" t="s">
        <v>481</v>
      </c>
      <c r="AY260" s="1" t="s">
        <v>481</v>
      </c>
      <c r="AZ260" s="1" t="s">
        <v>481</v>
      </c>
      <c r="BA260" s="1">
        <f t="shared" si="33"/>
        <v>10</v>
      </c>
      <c r="DV260" s="1">
        <f t="shared" si="35"/>
        <v>0</v>
      </c>
    </row>
    <row r="261" spans="1:126" s="1" customFormat="1" x14ac:dyDescent="0.25">
      <c r="B261" s="2"/>
      <c r="C261" s="2"/>
      <c r="D261" s="2"/>
      <c r="G261" s="1" t="s">
        <v>3158</v>
      </c>
      <c r="H261" s="1" t="s">
        <v>2318</v>
      </c>
      <c r="I261" s="1" t="s">
        <v>4297</v>
      </c>
      <c r="J261" s="1" t="s">
        <v>5249</v>
      </c>
      <c r="K261" s="4" t="s">
        <v>5250</v>
      </c>
      <c r="L261" s="1" t="s">
        <v>5251</v>
      </c>
      <c r="M261" s="1" t="s">
        <v>488</v>
      </c>
      <c r="N261" s="1" t="s">
        <v>296</v>
      </c>
      <c r="O261" s="1">
        <v>85209</v>
      </c>
      <c r="P261" s="1" t="s">
        <v>4213</v>
      </c>
      <c r="AA261" s="2" t="s">
        <v>2008</v>
      </c>
      <c r="AB261" s="3"/>
      <c r="AC261" s="3"/>
      <c r="AD261" s="1" t="s">
        <v>2564</v>
      </c>
      <c r="BA261" s="1">
        <f t="shared" si="33"/>
        <v>0</v>
      </c>
      <c r="DJ261" s="1" t="s">
        <v>3162</v>
      </c>
      <c r="DV261" s="1">
        <f t="shared" si="35"/>
        <v>1</v>
      </c>
    </row>
    <row r="262" spans="1:126" s="1" customFormat="1" x14ac:dyDescent="0.25">
      <c r="B262" s="2"/>
      <c r="C262" s="2"/>
      <c r="D262" s="2"/>
      <c r="G262" s="1" t="s">
        <v>481</v>
      </c>
      <c r="H262" s="1" t="s">
        <v>2318</v>
      </c>
      <c r="I262" s="1" t="s">
        <v>2008</v>
      </c>
      <c r="J262" s="1" t="s">
        <v>5249</v>
      </c>
      <c r="K262" s="4" t="s">
        <v>5250</v>
      </c>
      <c r="L262" s="1" t="s">
        <v>5251</v>
      </c>
      <c r="M262" s="1" t="s">
        <v>488</v>
      </c>
      <c r="N262" s="1" t="s">
        <v>296</v>
      </c>
      <c r="O262" s="1">
        <v>85209</v>
      </c>
      <c r="P262" s="1" t="s">
        <v>4213</v>
      </c>
      <c r="AA262" s="1" t="s">
        <v>4297</v>
      </c>
      <c r="AB262" s="3"/>
      <c r="AC262" s="3"/>
      <c r="AD262" s="1" t="s">
        <v>2564</v>
      </c>
      <c r="BA262" s="1">
        <f t="shared" si="33"/>
        <v>0</v>
      </c>
      <c r="DJ262" s="1" t="s">
        <v>3162</v>
      </c>
      <c r="DV262" s="1">
        <f t="shared" si="35"/>
        <v>1</v>
      </c>
    </row>
    <row r="263" spans="1:126" s="1" customFormat="1" x14ac:dyDescent="0.25">
      <c r="A263" s="8"/>
      <c r="B263" s="2"/>
      <c r="C263" s="2"/>
      <c r="D263" s="2"/>
      <c r="G263" s="1" t="s">
        <v>3158</v>
      </c>
      <c r="H263" s="1" t="s">
        <v>2263</v>
      </c>
      <c r="I263" s="1" t="s">
        <v>916</v>
      </c>
      <c r="J263" s="1" t="s">
        <v>2722</v>
      </c>
      <c r="K263" s="18" t="s">
        <v>2723</v>
      </c>
      <c r="L263" s="1" t="s">
        <v>5252</v>
      </c>
      <c r="M263" s="1" t="s">
        <v>488</v>
      </c>
      <c r="N263" s="1" t="s">
        <v>296</v>
      </c>
      <c r="O263" s="1">
        <v>85209</v>
      </c>
      <c r="Y263" s="2"/>
      <c r="Z263" s="3"/>
      <c r="AA263" s="1" t="s">
        <v>2752</v>
      </c>
      <c r="AF263" s="1" t="s">
        <v>3162</v>
      </c>
      <c r="AH263" s="1" t="s">
        <v>481</v>
      </c>
      <c r="AJ263" s="1" t="s">
        <v>481</v>
      </c>
      <c r="AL263" s="1" t="s">
        <v>481</v>
      </c>
      <c r="AV263" s="1" t="s">
        <v>481</v>
      </c>
      <c r="AW263" s="1" t="s">
        <v>481</v>
      </c>
      <c r="BA263" s="1">
        <f t="shared" si="33"/>
        <v>6</v>
      </c>
      <c r="DV263" s="1">
        <f t="shared" si="35"/>
        <v>0</v>
      </c>
    </row>
    <row r="264" spans="1:126" s="1" customFormat="1" x14ac:dyDescent="0.25">
      <c r="A264" s="8"/>
      <c r="B264" s="2"/>
      <c r="C264" s="2"/>
      <c r="D264" s="2"/>
      <c r="G264" s="1" t="s">
        <v>481</v>
      </c>
      <c r="H264" s="1" t="s">
        <v>2263</v>
      </c>
      <c r="I264" s="1" t="s">
        <v>2752</v>
      </c>
      <c r="J264" s="1" t="s">
        <v>2719</v>
      </c>
      <c r="K264" s="18" t="s">
        <v>2720</v>
      </c>
      <c r="L264" s="1" t="s">
        <v>5252</v>
      </c>
      <c r="M264" s="1" t="s">
        <v>488</v>
      </c>
      <c r="N264" s="1" t="s">
        <v>296</v>
      </c>
      <c r="O264" s="1">
        <v>85209</v>
      </c>
      <c r="Y264" s="2"/>
      <c r="Z264" s="3"/>
      <c r="AA264" s="1" t="s">
        <v>916</v>
      </c>
      <c r="AF264" s="1" t="s">
        <v>3162</v>
      </c>
      <c r="AH264" s="1" t="s">
        <v>481</v>
      </c>
      <c r="AJ264" s="1" t="s">
        <v>481</v>
      </c>
      <c r="AL264" s="1" t="s">
        <v>481</v>
      </c>
      <c r="AV264" s="1" t="s">
        <v>481</v>
      </c>
      <c r="AW264" s="1" t="s">
        <v>481</v>
      </c>
      <c r="BA264" s="1">
        <f t="shared" si="33"/>
        <v>6</v>
      </c>
      <c r="DV264" s="1">
        <f t="shared" si="35"/>
        <v>0</v>
      </c>
    </row>
    <row r="265" spans="1:126" s="1" customFormat="1" x14ac:dyDescent="0.25">
      <c r="A265" s="8"/>
      <c r="B265" s="2"/>
      <c r="C265" s="2"/>
      <c r="D265" s="2"/>
      <c r="F265" s="1" t="s">
        <v>3161</v>
      </c>
      <c r="G265" s="1" t="s">
        <v>3158</v>
      </c>
      <c r="H265" s="1" t="s">
        <v>1810</v>
      </c>
      <c r="I265" s="1" t="s">
        <v>2986</v>
      </c>
      <c r="J265" s="1" t="s">
        <v>3200</v>
      </c>
      <c r="K265" s="18" t="s">
        <v>5184</v>
      </c>
      <c r="L265" s="1" t="s">
        <v>2941</v>
      </c>
      <c r="M265" s="1" t="s">
        <v>3201</v>
      </c>
      <c r="N265" s="1" t="s">
        <v>615</v>
      </c>
      <c r="O265" s="1">
        <v>48134</v>
      </c>
      <c r="P265" s="1" t="s">
        <v>4712</v>
      </c>
      <c r="AA265" s="1" t="s">
        <v>3030</v>
      </c>
      <c r="AB265" s="3"/>
      <c r="AC265" s="3"/>
      <c r="AD265" s="1" t="s">
        <v>2568</v>
      </c>
      <c r="AN265" s="1" t="s">
        <v>481</v>
      </c>
      <c r="AO265" s="1" t="s">
        <v>481</v>
      </c>
      <c r="AR265" s="1" t="s">
        <v>481</v>
      </c>
      <c r="AS265" s="1" t="s">
        <v>481</v>
      </c>
      <c r="AX265" s="1" t="s">
        <v>481</v>
      </c>
      <c r="BA265" s="1">
        <f t="shared" si="33"/>
        <v>5</v>
      </c>
      <c r="DV265" s="1">
        <f t="shared" si="35"/>
        <v>0</v>
      </c>
    </row>
    <row r="266" spans="1:126" s="1" customFormat="1" x14ac:dyDescent="0.25">
      <c r="A266" s="8"/>
      <c r="B266" s="2"/>
      <c r="C266" s="2"/>
      <c r="D266" s="2"/>
      <c r="F266" s="1" t="s">
        <v>3161</v>
      </c>
      <c r="G266" s="1" t="s">
        <v>481</v>
      </c>
      <c r="H266" s="1" t="s">
        <v>5181</v>
      </c>
      <c r="I266" s="1" t="s">
        <v>3030</v>
      </c>
      <c r="J266" s="1" t="s">
        <v>1815</v>
      </c>
      <c r="K266" s="18" t="s">
        <v>5184</v>
      </c>
      <c r="L266" s="1" t="s">
        <v>2941</v>
      </c>
      <c r="M266" s="1" t="s">
        <v>3201</v>
      </c>
      <c r="N266" s="1" t="s">
        <v>615</v>
      </c>
      <c r="O266" s="1">
        <v>48134</v>
      </c>
      <c r="P266" s="1" t="s">
        <v>4213</v>
      </c>
      <c r="AA266" s="1" t="s">
        <v>2986</v>
      </c>
      <c r="AB266" s="3"/>
      <c r="AC266" s="3"/>
      <c r="AD266" s="1" t="s">
        <v>2564</v>
      </c>
      <c r="AN266" s="1" t="s">
        <v>481</v>
      </c>
      <c r="AO266" s="1" t="s">
        <v>481</v>
      </c>
      <c r="AR266" s="1" t="s">
        <v>481</v>
      </c>
      <c r="AS266" s="1" t="s">
        <v>481</v>
      </c>
      <c r="AX266" s="1" t="s">
        <v>481</v>
      </c>
      <c r="BA266" s="1">
        <f t="shared" ref="BA266:BA325" si="36">COUNTA(AE266:AZ266)</f>
        <v>5</v>
      </c>
      <c r="DV266" s="1">
        <f t="shared" si="35"/>
        <v>0</v>
      </c>
    </row>
    <row r="267" spans="1:126" s="1" customFormat="1" x14ac:dyDescent="0.25">
      <c r="B267" s="2"/>
      <c r="C267" s="2"/>
      <c r="D267" s="2"/>
      <c r="G267" s="1" t="s">
        <v>481</v>
      </c>
      <c r="H267" s="1" t="s">
        <v>5324</v>
      </c>
      <c r="I267" s="1" t="s">
        <v>1126</v>
      </c>
      <c r="J267" s="1" t="s">
        <v>5320</v>
      </c>
      <c r="K267" s="18" t="s">
        <v>5321</v>
      </c>
      <c r="L267" s="1" t="s">
        <v>5322</v>
      </c>
      <c r="M267" s="1" t="s">
        <v>5323</v>
      </c>
      <c r="N267" s="1" t="s">
        <v>4919</v>
      </c>
      <c r="O267" s="1">
        <v>87120</v>
      </c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T267" s="2"/>
      <c r="AU267" s="2"/>
      <c r="AV267" s="2"/>
      <c r="AW267" s="2"/>
      <c r="AX267" s="2"/>
      <c r="AY267" s="2"/>
      <c r="AZ267" s="2"/>
      <c r="BA267" s="1">
        <f t="shared" si="36"/>
        <v>0</v>
      </c>
      <c r="BB267" s="3"/>
      <c r="DV267" s="1">
        <f t="shared" si="35"/>
        <v>0</v>
      </c>
    </row>
    <row r="268" spans="1:126" s="1" customFormat="1" x14ac:dyDescent="0.25">
      <c r="B268" s="2"/>
      <c r="C268" s="2"/>
      <c r="D268" s="2"/>
      <c r="G268" s="1" t="s">
        <v>481</v>
      </c>
      <c r="H268" s="1" t="s">
        <v>4862</v>
      </c>
      <c r="I268" s="1" t="s">
        <v>4863</v>
      </c>
      <c r="J268" s="1" t="s">
        <v>4864</v>
      </c>
      <c r="K268" s="18" t="s">
        <v>4865</v>
      </c>
      <c r="L268" s="1" t="s">
        <v>5253</v>
      </c>
      <c r="N268" s="1" t="s">
        <v>296</v>
      </c>
      <c r="O268" s="1">
        <v>85248</v>
      </c>
      <c r="P268" s="1" t="s">
        <v>4213</v>
      </c>
      <c r="AB268" s="3"/>
      <c r="AC268" s="3"/>
      <c r="AD268" s="1" t="s">
        <v>2564</v>
      </c>
      <c r="BA268" s="1">
        <f t="shared" si="36"/>
        <v>0</v>
      </c>
      <c r="DV268" s="1">
        <f t="shared" si="35"/>
        <v>0</v>
      </c>
    </row>
    <row r="269" spans="1:126" s="1" customFormat="1" x14ac:dyDescent="0.25">
      <c r="A269" s="8"/>
      <c r="B269" s="2"/>
      <c r="C269" s="2"/>
      <c r="D269" s="2"/>
      <c r="G269" s="1" t="s">
        <v>3158</v>
      </c>
      <c r="H269" s="1" t="s">
        <v>3909</v>
      </c>
      <c r="I269" s="1" t="s">
        <v>4000</v>
      </c>
      <c r="J269" s="1" t="s">
        <v>3910</v>
      </c>
      <c r="K269" s="18" t="s">
        <v>3347</v>
      </c>
      <c r="L269" s="1" t="s">
        <v>3784</v>
      </c>
      <c r="M269" s="1" t="s">
        <v>4425</v>
      </c>
      <c r="N269" s="1" t="s">
        <v>296</v>
      </c>
      <c r="O269" s="1">
        <v>85142</v>
      </c>
      <c r="AA269" s="1" t="s">
        <v>3781</v>
      </c>
      <c r="AF269" s="1" t="s">
        <v>481</v>
      </c>
      <c r="AG269" s="1" t="s">
        <v>481</v>
      </c>
      <c r="AR269" s="1" t="s">
        <v>481</v>
      </c>
      <c r="AT269" s="1" t="s">
        <v>481</v>
      </c>
      <c r="AU269" s="1" t="s">
        <v>481</v>
      </c>
      <c r="AV269" s="1" t="s">
        <v>481</v>
      </c>
      <c r="AW269" s="1" t="s">
        <v>481</v>
      </c>
      <c r="AX269" s="1" t="s">
        <v>481</v>
      </c>
      <c r="AY269" s="1" t="s">
        <v>481</v>
      </c>
      <c r="AZ269" s="1" t="s">
        <v>481</v>
      </c>
      <c r="BA269" s="1">
        <f t="shared" si="36"/>
        <v>10</v>
      </c>
      <c r="BB269" s="3"/>
      <c r="DV269" s="1">
        <f t="shared" si="35"/>
        <v>0</v>
      </c>
    </row>
    <row r="270" spans="1:126" s="1" customFormat="1" x14ac:dyDescent="0.25">
      <c r="B270" s="2"/>
      <c r="C270" s="2"/>
      <c r="D270" s="2"/>
      <c r="F270" s="1" t="s">
        <v>3161</v>
      </c>
      <c r="G270" s="1" t="s">
        <v>481</v>
      </c>
      <c r="H270" s="1" t="s">
        <v>1755</v>
      </c>
      <c r="I270" s="1" t="s">
        <v>987</v>
      </c>
      <c r="J270" s="1" t="s">
        <v>2546</v>
      </c>
      <c r="K270" s="18" t="s">
        <v>2544</v>
      </c>
      <c r="L270" s="1" t="s">
        <v>2947</v>
      </c>
      <c r="M270" s="1" t="s">
        <v>488</v>
      </c>
      <c r="N270" s="1" t="s">
        <v>296</v>
      </c>
      <c r="O270" s="1">
        <v>85209</v>
      </c>
      <c r="P270" s="1" t="s">
        <v>4213</v>
      </c>
      <c r="AA270" s="1" t="s">
        <v>954</v>
      </c>
      <c r="AB270" s="3"/>
      <c r="AC270" s="3" t="s">
        <v>4712</v>
      </c>
      <c r="AD270" s="1" t="s">
        <v>2388</v>
      </c>
      <c r="BA270" s="1">
        <f t="shared" si="36"/>
        <v>0</v>
      </c>
      <c r="DV270" s="1">
        <f t="shared" si="35"/>
        <v>0</v>
      </c>
    </row>
    <row r="271" spans="1:126" s="1" customFormat="1" x14ac:dyDescent="0.25">
      <c r="B271" s="2"/>
      <c r="C271" s="2"/>
      <c r="D271" s="2"/>
      <c r="F271" s="1" t="s">
        <v>3161</v>
      </c>
      <c r="G271" s="1" t="s">
        <v>3158</v>
      </c>
      <c r="H271" s="1" t="s">
        <v>1755</v>
      </c>
      <c r="I271" s="1" t="s">
        <v>954</v>
      </c>
      <c r="J271" s="1" t="s">
        <v>2546</v>
      </c>
      <c r="K271" s="18" t="s">
        <v>2547</v>
      </c>
      <c r="L271" s="1" t="s">
        <v>2947</v>
      </c>
      <c r="M271" s="1" t="s">
        <v>488</v>
      </c>
      <c r="N271" s="1" t="s">
        <v>296</v>
      </c>
      <c r="O271" s="1">
        <v>85209</v>
      </c>
      <c r="P271" s="1" t="s">
        <v>4213</v>
      </c>
      <c r="AA271" s="1" t="s">
        <v>987</v>
      </c>
      <c r="AB271" s="3"/>
      <c r="AC271" s="3" t="s">
        <v>4712</v>
      </c>
      <c r="AD271" s="1" t="s">
        <v>2388</v>
      </c>
      <c r="BA271" s="1">
        <f t="shared" si="36"/>
        <v>0</v>
      </c>
      <c r="DV271" s="1">
        <f t="shared" si="35"/>
        <v>0</v>
      </c>
    </row>
    <row r="272" spans="1:126" s="1" customFormat="1" x14ac:dyDescent="0.25">
      <c r="A272" s="8"/>
      <c r="B272" s="2"/>
      <c r="C272" s="2"/>
      <c r="D272" s="2"/>
      <c r="G272" s="1" t="s">
        <v>3158</v>
      </c>
      <c r="H272" s="1" t="s">
        <v>5270</v>
      </c>
      <c r="I272" s="1" t="s">
        <v>4544</v>
      </c>
      <c r="J272" s="1" t="s">
        <v>5273</v>
      </c>
      <c r="K272" s="4" t="s">
        <v>5274</v>
      </c>
      <c r="L272" s="1" t="s">
        <v>5275</v>
      </c>
      <c r="M272" s="1" t="s">
        <v>650</v>
      </c>
      <c r="N272" s="1" t="s">
        <v>296</v>
      </c>
      <c r="O272" s="1">
        <v>85224</v>
      </c>
      <c r="AA272" s="2"/>
      <c r="AB272" s="3"/>
      <c r="AC272" s="3"/>
      <c r="BA272" s="1">
        <f t="shared" si="36"/>
        <v>0</v>
      </c>
      <c r="DV272" s="1">
        <f t="shared" si="35"/>
        <v>0</v>
      </c>
    </row>
    <row r="273" spans="1:126" s="1" customFormat="1" x14ac:dyDescent="0.25">
      <c r="B273" s="2"/>
      <c r="C273" s="2"/>
      <c r="D273" s="2"/>
      <c r="E273" s="2"/>
      <c r="F273" s="1" t="s">
        <v>3162</v>
      </c>
      <c r="G273" s="1" t="s">
        <v>3158</v>
      </c>
      <c r="H273" s="1" t="s">
        <v>3083</v>
      </c>
      <c r="I273" s="1" t="s">
        <v>3084</v>
      </c>
      <c r="J273" s="1" t="s">
        <v>3086</v>
      </c>
      <c r="K273" s="18" t="s">
        <v>3085</v>
      </c>
      <c r="L273" s="1" t="s">
        <v>1903</v>
      </c>
      <c r="M273" s="1" t="s">
        <v>488</v>
      </c>
      <c r="N273" s="1" t="s">
        <v>296</v>
      </c>
      <c r="O273" s="1">
        <v>85213</v>
      </c>
      <c r="P273" s="1" t="s">
        <v>4712</v>
      </c>
      <c r="AA273" s="2"/>
      <c r="AB273" s="3"/>
      <c r="AC273" s="3"/>
      <c r="AD273" s="1" t="s">
        <v>2568</v>
      </c>
      <c r="BA273" s="1">
        <f t="shared" si="36"/>
        <v>0</v>
      </c>
      <c r="DJ273" s="1" t="s">
        <v>3162</v>
      </c>
      <c r="DV273" s="1">
        <f t="shared" si="35"/>
        <v>1</v>
      </c>
    </row>
    <row r="274" spans="1:126" s="1" customFormat="1" x14ac:dyDescent="0.25">
      <c r="B274" s="2"/>
      <c r="C274" s="2"/>
      <c r="D274" s="2"/>
      <c r="E274" s="2"/>
      <c r="F274" s="1" t="s">
        <v>3162</v>
      </c>
      <c r="G274" s="1" t="s">
        <v>481</v>
      </c>
      <c r="H274" s="1" t="s">
        <v>3083</v>
      </c>
      <c r="I274" s="1" t="s">
        <v>3087</v>
      </c>
      <c r="J274" s="1" t="s">
        <v>3086</v>
      </c>
      <c r="K274" s="18" t="s">
        <v>3085</v>
      </c>
      <c r="L274" s="1" t="s">
        <v>1903</v>
      </c>
      <c r="M274" s="1" t="s">
        <v>488</v>
      </c>
      <c r="N274" s="1" t="s">
        <v>296</v>
      </c>
      <c r="O274" s="1">
        <v>85213</v>
      </c>
      <c r="P274" s="1" t="s">
        <v>4213</v>
      </c>
      <c r="AA274" s="2"/>
      <c r="AB274" s="3"/>
      <c r="AC274" s="3"/>
      <c r="AD274" s="1" t="s">
        <v>2564</v>
      </c>
      <c r="BA274" s="1">
        <f t="shared" si="36"/>
        <v>0</v>
      </c>
      <c r="DJ274" s="1" t="s">
        <v>3162</v>
      </c>
      <c r="DV274" s="1">
        <f t="shared" si="35"/>
        <v>1</v>
      </c>
    </row>
    <row r="275" spans="1:126" s="1" customFormat="1" x14ac:dyDescent="0.25">
      <c r="B275" s="2"/>
      <c r="C275" s="2"/>
      <c r="D275" s="2"/>
      <c r="G275" s="1" t="s">
        <v>3158</v>
      </c>
      <c r="H275" s="1" t="s">
        <v>2673</v>
      </c>
      <c r="I275" s="1" t="s">
        <v>3311</v>
      </c>
      <c r="K275" s="18"/>
      <c r="AA275" s="2"/>
      <c r="AB275" s="3"/>
      <c r="AC275" s="3"/>
      <c r="BA275" s="1">
        <f t="shared" si="36"/>
        <v>0</v>
      </c>
      <c r="DN275" s="1" t="s">
        <v>3162</v>
      </c>
      <c r="DV275" s="1">
        <f t="shared" si="35"/>
        <v>1</v>
      </c>
    </row>
    <row r="276" spans="1:126" s="1" customFormat="1" x14ac:dyDescent="0.25">
      <c r="A276" s="6"/>
      <c r="B276" s="2"/>
      <c r="C276" s="2"/>
      <c r="D276" s="2"/>
      <c r="E276" s="2"/>
      <c r="G276" s="1" t="s">
        <v>3158</v>
      </c>
      <c r="H276" s="1" t="s">
        <v>5290</v>
      </c>
      <c r="I276" s="1" t="s">
        <v>5295</v>
      </c>
      <c r="J276" s="1" t="s">
        <v>5291</v>
      </c>
      <c r="K276" s="4" t="s">
        <v>5292</v>
      </c>
      <c r="L276" s="1" t="s">
        <v>5293</v>
      </c>
      <c r="M276" s="1" t="s">
        <v>5294</v>
      </c>
      <c r="N276" s="1" t="s">
        <v>2477</v>
      </c>
      <c r="O276" s="1">
        <v>97225</v>
      </c>
      <c r="AA276" s="1" t="s">
        <v>4364</v>
      </c>
      <c r="AB276" s="3"/>
      <c r="AC276" s="3"/>
      <c r="BA276" s="1">
        <f t="shared" si="36"/>
        <v>0</v>
      </c>
      <c r="DO276" s="1" t="s">
        <v>3162</v>
      </c>
      <c r="DV276" s="1">
        <f t="shared" si="35"/>
        <v>1</v>
      </c>
    </row>
    <row r="277" spans="1:126" s="1" customFormat="1" x14ac:dyDescent="0.25">
      <c r="A277" s="6"/>
      <c r="B277" s="2"/>
      <c r="C277" s="2"/>
      <c r="D277" s="2"/>
      <c r="E277" s="2"/>
      <c r="G277" s="1" t="s">
        <v>481</v>
      </c>
      <c r="H277" s="1" t="s">
        <v>5290</v>
      </c>
      <c r="I277" s="1" t="s">
        <v>4364</v>
      </c>
      <c r="J277" s="1" t="s">
        <v>5291</v>
      </c>
      <c r="K277" s="4" t="s">
        <v>5292</v>
      </c>
      <c r="L277" s="1" t="s">
        <v>5293</v>
      </c>
      <c r="M277" s="1" t="s">
        <v>5294</v>
      </c>
      <c r="N277" s="1" t="s">
        <v>2477</v>
      </c>
      <c r="O277" s="1">
        <v>97225</v>
      </c>
      <c r="AA277" s="1" t="s">
        <v>5295</v>
      </c>
      <c r="AB277" s="3"/>
      <c r="AC277" s="3"/>
      <c r="BA277" s="1">
        <f t="shared" si="36"/>
        <v>0</v>
      </c>
      <c r="DO277" s="1" t="s">
        <v>3162</v>
      </c>
      <c r="DV277" s="1">
        <f t="shared" si="35"/>
        <v>1</v>
      </c>
    </row>
    <row r="278" spans="1:126" s="1" customFormat="1" x14ac:dyDescent="0.25">
      <c r="B278" s="2"/>
      <c r="C278" s="2"/>
      <c r="D278" s="2"/>
      <c r="G278" s="1" t="s">
        <v>4682</v>
      </c>
      <c r="H278" s="1" t="s">
        <v>2771</v>
      </c>
      <c r="I278" s="1" t="s">
        <v>4364</v>
      </c>
      <c r="J278" s="1" t="s">
        <v>2239</v>
      </c>
      <c r="K278" s="18"/>
      <c r="L278" s="1" t="s">
        <v>2247</v>
      </c>
      <c r="M278" s="1" t="s">
        <v>488</v>
      </c>
      <c r="N278" s="1" t="s">
        <v>296</v>
      </c>
      <c r="O278" s="1">
        <v>85209</v>
      </c>
      <c r="AA278" s="2" t="s">
        <v>2240</v>
      </c>
      <c r="AB278" s="3"/>
      <c r="AC278" s="3"/>
      <c r="AG278" s="1" t="s">
        <v>481</v>
      </c>
      <c r="AH278" s="1" t="s">
        <v>481</v>
      </c>
      <c r="BA278" s="1">
        <f t="shared" si="36"/>
        <v>2</v>
      </c>
      <c r="DV278" s="1">
        <f t="shared" si="35"/>
        <v>0</v>
      </c>
    </row>
    <row r="279" spans="1:126" s="1" customFormat="1" x14ac:dyDescent="0.25">
      <c r="B279" s="2"/>
      <c r="C279" s="2"/>
      <c r="D279" s="2"/>
      <c r="F279" s="1" t="s">
        <v>3162</v>
      </c>
      <c r="G279" s="1" t="s">
        <v>481</v>
      </c>
      <c r="H279" s="1" t="s">
        <v>1416</v>
      </c>
      <c r="I279" s="1" t="s">
        <v>299</v>
      </c>
      <c r="J279" s="1" t="s">
        <v>1189</v>
      </c>
      <c r="K279" s="18" t="s">
        <v>1417</v>
      </c>
      <c r="L279" s="1" t="s">
        <v>1419</v>
      </c>
      <c r="M279" s="1" t="s">
        <v>3023</v>
      </c>
      <c r="N279" s="1" t="s">
        <v>296</v>
      </c>
      <c r="O279" s="1">
        <v>85206</v>
      </c>
      <c r="P279" s="1" t="s">
        <v>4213</v>
      </c>
      <c r="AA279" s="2"/>
      <c r="AB279" s="3"/>
      <c r="AC279" s="3"/>
      <c r="AD279" s="1" t="s">
        <v>2564</v>
      </c>
      <c r="AE279" s="1" t="s">
        <v>481</v>
      </c>
      <c r="AF279" s="1" t="s">
        <v>481</v>
      </c>
      <c r="AG279" s="1" t="s">
        <v>481</v>
      </c>
      <c r="AH279" s="1" t="s">
        <v>481</v>
      </c>
      <c r="AJ279" s="1" t="s">
        <v>481</v>
      </c>
      <c r="AP279" s="1" t="s">
        <v>481</v>
      </c>
      <c r="AQ279" s="1" t="s">
        <v>481</v>
      </c>
      <c r="AV279" s="1" t="s">
        <v>481</v>
      </c>
      <c r="AW279" s="1" t="s">
        <v>481</v>
      </c>
      <c r="AZ279" s="1" t="s">
        <v>481</v>
      </c>
      <c r="BA279" s="1">
        <f t="shared" si="36"/>
        <v>10</v>
      </c>
      <c r="DV279" s="1">
        <f t="shared" si="35"/>
        <v>0</v>
      </c>
    </row>
    <row r="280" spans="1:126" s="1" customFormat="1" x14ac:dyDescent="0.25">
      <c r="B280" s="2"/>
      <c r="C280" s="2"/>
      <c r="D280" s="2"/>
      <c r="E280" s="1" t="s">
        <v>4712</v>
      </c>
      <c r="G280" s="1" t="s">
        <v>283</v>
      </c>
      <c r="H280" s="1" t="s">
        <v>2240</v>
      </c>
      <c r="I280" s="1" t="s">
        <v>2595</v>
      </c>
      <c r="J280" s="1" t="s">
        <v>2241</v>
      </c>
      <c r="K280" s="18"/>
      <c r="L280" s="1" t="s">
        <v>2248</v>
      </c>
      <c r="M280" s="1" t="s">
        <v>488</v>
      </c>
      <c r="N280" s="1" t="s">
        <v>296</v>
      </c>
      <c r="O280" s="1">
        <v>85209</v>
      </c>
      <c r="AA280" s="2" t="s">
        <v>759</v>
      </c>
      <c r="AB280" s="3"/>
      <c r="AC280" s="3"/>
      <c r="AG280" s="1" t="s">
        <v>481</v>
      </c>
      <c r="AH280" s="1" t="s">
        <v>481</v>
      </c>
      <c r="AT280" s="1" t="s">
        <v>481</v>
      </c>
      <c r="BA280" s="1">
        <f t="shared" si="36"/>
        <v>3</v>
      </c>
      <c r="DV280" s="1">
        <f t="shared" si="35"/>
        <v>0</v>
      </c>
    </row>
    <row r="281" spans="1:126" s="1" customFormat="1" ht="14.4" customHeight="1" x14ac:dyDescent="0.25">
      <c r="B281" s="2"/>
      <c r="C281" s="2"/>
      <c r="D281" s="2"/>
      <c r="G281" s="1" t="s">
        <v>481</v>
      </c>
      <c r="H281" s="1" t="s">
        <v>867</v>
      </c>
      <c r="I281" s="1" t="s">
        <v>4970</v>
      </c>
      <c r="J281" s="1" t="s">
        <v>5320</v>
      </c>
      <c r="K281" s="18" t="s">
        <v>5321</v>
      </c>
      <c r="L281" s="1" t="s">
        <v>5322</v>
      </c>
      <c r="M281" s="1" t="s">
        <v>5323</v>
      </c>
      <c r="N281" s="1" t="s">
        <v>4919</v>
      </c>
      <c r="O281" s="1">
        <v>87120</v>
      </c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T281" s="2"/>
      <c r="AU281" s="2"/>
      <c r="AV281" s="2"/>
      <c r="AW281" s="2"/>
      <c r="AX281" s="2"/>
      <c r="AY281" s="2"/>
      <c r="AZ281" s="2"/>
      <c r="BA281" s="1">
        <f t="shared" si="36"/>
        <v>0</v>
      </c>
      <c r="BB281" s="3"/>
      <c r="DV281" s="1">
        <f t="shared" si="35"/>
        <v>0</v>
      </c>
    </row>
    <row r="282" spans="1:126" s="1" customFormat="1" x14ac:dyDescent="0.25">
      <c r="B282" s="2"/>
      <c r="C282" s="2"/>
      <c r="D282" s="2"/>
      <c r="G282" s="1" t="s">
        <v>481</v>
      </c>
      <c r="H282" s="1" t="s">
        <v>3454</v>
      </c>
      <c r="I282" s="1" t="s">
        <v>5520</v>
      </c>
      <c r="K282" s="18" t="s">
        <v>3570</v>
      </c>
      <c r="P282" s="1" t="s">
        <v>4213</v>
      </c>
      <c r="AA282" s="2" t="s">
        <v>436</v>
      </c>
      <c r="AB282" s="3"/>
      <c r="AC282" s="3" t="s">
        <v>4712</v>
      </c>
      <c r="BA282" s="1">
        <f t="shared" si="36"/>
        <v>0</v>
      </c>
      <c r="DV282" s="1">
        <f t="shared" si="35"/>
        <v>0</v>
      </c>
    </row>
    <row r="283" spans="1:126" s="1" customFormat="1" x14ac:dyDescent="0.25">
      <c r="B283" s="2"/>
      <c r="C283" s="2"/>
      <c r="D283" s="2"/>
      <c r="G283" s="1" t="s">
        <v>3158</v>
      </c>
      <c r="H283" s="1" t="s">
        <v>3454</v>
      </c>
      <c r="I283" s="1" t="s">
        <v>436</v>
      </c>
      <c r="K283" s="18"/>
      <c r="T283" s="1">
        <v>1</v>
      </c>
      <c r="AA283" s="1" t="s">
        <v>5006</v>
      </c>
      <c r="AC283" s="1" t="s">
        <v>4712</v>
      </c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1">
        <f t="shared" si="36"/>
        <v>0</v>
      </c>
      <c r="BB283" s="3"/>
      <c r="DV283" s="1">
        <f t="shared" si="35"/>
        <v>0</v>
      </c>
    </row>
    <row r="284" spans="1:126" s="1" customFormat="1" x14ac:dyDescent="0.25">
      <c r="A284" s="1" t="s">
        <v>5580</v>
      </c>
      <c r="B284" s="2"/>
      <c r="C284" s="2"/>
      <c r="D284" s="2"/>
      <c r="G284" s="1" t="s">
        <v>3158</v>
      </c>
      <c r="H284" s="1" t="s">
        <v>4338</v>
      </c>
      <c r="I284" s="1" t="s">
        <v>5487</v>
      </c>
      <c r="K284" s="18"/>
      <c r="AA284" s="2"/>
      <c r="AB284" s="3"/>
      <c r="AC284" s="3"/>
      <c r="BA284" s="1">
        <f t="shared" si="36"/>
        <v>0</v>
      </c>
      <c r="DV284" s="1">
        <f t="shared" si="35"/>
        <v>0</v>
      </c>
    </row>
    <row r="285" spans="1:126" s="1" customFormat="1" x14ac:dyDescent="0.25">
      <c r="A285" s="1" t="s">
        <v>5582</v>
      </c>
      <c r="B285" s="2"/>
      <c r="C285" s="2"/>
      <c r="D285" s="2"/>
      <c r="G285" s="1" t="s">
        <v>481</v>
      </c>
      <c r="H285" s="1" t="s">
        <v>5581</v>
      </c>
      <c r="I285" s="1" t="s">
        <v>4537</v>
      </c>
      <c r="K285" s="18"/>
      <c r="AA285" s="2"/>
      <c r="AB285" s="3"/>
      <c r="AC285" s="3"/>
      <c r="BA285" s="1">
        <f t="shared" si="36"/>
        <v>0</v>
      </c>
      <c r="DV285" s="1">
        <f t="shared" si="35"/>
        <v>0</v>
      </c>
    </row>
    <row r="286" spans="1:126" s="1" customFormat="1" x14ac:dyDescent="0.25">
      <c r="A286" s="1" t="s">
        <v>5582</v>
      </c>
      <c r="B286" s="2"/>
      <c r="C286" s="2"/>
      <c r="D286" s="2"/>
      <c r="G286" s="1" t="s">
        <v>481</v>
      </c>
      <c r="H286" s="1" t="s">
        <v>4558</v>
      </c>
      <c r="I286" s="1" t="s">
        <v>1728</v>
      </c>
      <c r="K286" s="18"/>
      <c r="AA286" s="2"/>
      <c r="AB286" s="3"/>
      <c r="AC286" s="3"/>
      <c r="BA286" s="1">
        <f t="shared" si="36"/>
        <v>0</v>
      </c>
      <c r="DV286" s="1">
        <f t="shared" si="35"/>
        <v>0</v>
      </c>
    </row>
    <row r="287" spans="1:126" s="1" customFormat="1" x14ac:dyDescent="0.25">
      <c r="A287" s="1" t="s">
        <v>5582</v>
      </c>
      <c r="B287" s="2"/>
      <c r="C287" s="2"/>
      <c r="D287" s="2"/>
      <c r="G287" s="1" t="s">
        <v>481</v>
      </c>
      <c r="H287" s="1" t="s">
        <v>5583</v>
      </c>
      <c r="I287" s="1" t="s">
        <v>3624</v>
      </c>
      <c r="K287" s="18"/>
      <c r="AA287" s="2"/>
      <c r="AB287" s="3"/>
      <c r="AC287" s="3"/>
      <c r="BA287" s="1">
        <f t="shared" si="36"/>
        <v>0</v>
      </c>
      <c r="DV287" s="1">
        <f t="shared" si="35"/>
        <v>0</v>
      </c>
    </row>
    <row r="288" spans="1:126" s="1" customFormat="1" x14ac:dyDescent="0.25">
      <c r="A288" s="1" t="s">
        <v>5582</v>
      </c>
      <c r="B288" s="2"/>
      <c r="C288" s="2"/>
      <c r="D288" s="2"/>
      <c r="G288" s="1" t="s">
        <v>481</v>
      </c>
      <c r="H288" s="1" t="s">
        <v>5583</v>
      </c>
      <c r="I288" s="1" t="s">
        <v>5584</v>
      </c>
      <c r="K288" s="18"/>
      <c r="AA288" s="2"/>
      <c r="AB288" s="3"/>
      <c r="AC288" s="3"/>
      <c r="BA288" s="1">
        <f t="shared" si="36"/>
        <v>0</v>
      </c>
      <c r="DV288" s="1">
        <f t="shared" si="35"/>
        <v>0</v>
      </c>
    </row>
    <row r="289" spans="1:126" s="1" customFormat="1" x14ac:dyDescent="0.25">
      <c r="A289" s="1" t="s">
        <v>5582</v>
      </c>
      <c r="B289" s="2"/>
      <c r="C289" s="2"/>
      <c r="D289" s="2"/>
      <c r="G289" s="1" t="s">
        <v>481</v>
      </c>
      <c r="H289" s="1" t="s">
        <v>5585</v>
      </c>
      <c r="I289" s="1" t="s">
        <v>299</v>
      </c>
      <c r="K289" s="18"/>
      <c r="AA289" s="2"/>
      <c r="AB289" s="3"/>
      <c r="AC289" s="3"/>
      <c r="BA289" s="1">
        <f t="shared" si="36"/>
        <v>0</v>
      </c>
      <c r="DV289" s="1">
        <f t="shared" si="35"/>
        <v>0</v>
      </c>
    </row>
    <row r="290" spans="1:126" s="1" customFormat="1" x14ac:dyDescent="0.25">
      <c r="A290" s="1" t="s">
        <v>5587</v>
      </c>
      <c r="B290" s="2"/>
      <c r="C290" s="2"/>
      <c r="D290" s="2"/>
      <c r="G290" s="1" t="s">
        <v>481</v>
      </c>
      <c r="H290" s="1" t="s">
        <v>5585</v>
      </c>
      <c r="I290" s="1" t="s">
        <v>5586</v>
      </c>
      <c r="K290" s="18"/>
      <c r="AA290" s="2"/>
      <c r="AB290" s="3"/>
      <c r="AC290" s="3"/>
      <c r="BA290" s="1">
        <f t="shared" si="36"/>
        <v>0</v>
      </c>
      <c r="DV290" s="1">
        <f t="shared" si="35"/>
        <v>0</v>
      </c>
    </row>
    <row r="291" spans="1:126" s="1" customFormat="1" x14ac:dyDescent="0.25">
      <c r="A291" s="1" t="s">
        <v>5587</v>
      </c>
      <c r="B291" s="2"/>
      <c r="C291" s="2"/>
      <c r="D291" s="2"/>
      <c r="G291" s="1" t="s">
        <v>481</v>
      </c>
      <c r="H291" s="1" t="s">
        <v>5588</v>
      </c>
      <c r="I291" s="1" t="s">
        <v>5589</v>
      </c>
      <c r="K291" s="18"/>
      <c r="AA291" s="2"/>
      <c r="AB291" s="3"/>
      <c r="AC291" s="3"/>
      <c r="BA291" s="1">
        <f t="shared" si="36"/>
        <v>0</v>
      </c>
      <c r="DV291" s="1">
        <f t="shared" si="35"/>
        <v>0</v>
      </c>
    </row>
    <row r="292" spans="1:126" s="1" customFormat="1" x14ac:dyDescent="0.25">
      <c r="B292" s="2"/>
      <c r="C292" s="2"/>
      <c r="D292" s="2"/>
      <c r="G292" s="1" t="s">
        <v>3158</v>
      </c>
      <c r="H292" s="1" t="s">
        <v>5501</v>
      </c>
      <c r="I292" s="1" t="s">
        <v>5488</v>
      </c>
      <c r="K292" s="18"/>
      <c r="AA292" s="2"/>
      <c r="AB292" s="3"/>
      <c r="AC292" s="3"/>
      <c r="BA292" s="1">
        <f t="shared" si="36"/>
        <v>0</v>
      </c>
      <c r="DV292" s="1">
        <f t="shared" si="35"/>
        <v>0</v>
      </c>
    </row>
    <row r="293" spans="1:126" s="1" customFormat="1" x14ac:dyDescent="0.25">
      <c r="B293" s="2"/>
      <c r="C293" s="2"/>
      <c r="D293" s="2"/>
      <c r="G293" s="1" t="s">
        <v>481</v>
      </c>
      <c r="H293" s="1" t="s">
        <v>5502</v>
      </c>
      <c r="I293" s="1" t="s">
        <v>5489</v>
      </c>
      <c r="K293" s="18"/>
      <c r="AA293" s="2"/>
      <c r="AB293" s="3"/>
      <c r="AC293" s="3"/>
      <c r="BA293" s="1">
        <f t="shared" si="36"/>
        <v>0</v>
      </c>
      <c r="DV293" s="1">
        <f t="shared" si="35"/>
        <v>0</v>
      </c>
    </row>
    <row r="294" spans="1:126" s="1" customFormat="1" x14ac:dyDescent="0.25">
      <c r="B294" s="2"/>
      <c r="C294" s="2"/>
      <c r="D294" s="2"/>
      <c r="G294" s="1" t="s">
        <v>481</v>
      </c>
      <c r="H294" s="1" t="s">
        <v>5490</v>
      </c>
      <c r="I294" s="1" t="s">
        <v>2040</v>
      </c>
      <c r="K294" s="18"/>
      <c r="AA294" s="2"/>
      <c r="AB294" s="3"/>
      <c r="AC294" s="3"/>
      <c r="BA294" s="1">
        <f t="shared" si="36"/>
        <v>0</v>
      </c>
      <c r="DV294" s="1">
        <f t="shared" si="35"/>
        <v>0</v>
      </c>
    </row>
    <row r="295" spans="1:126" s="1" customFormat="1" x14ac:dyDescent="0.25">
      <c r="B295" s="2"/>
      <c r="C295" s="2"/>
      <c r="D295" s="2"/>
      <c r="G295" s="1" t="s">
        <v>481</v>
      </c>
      <c r="H295" s="1" t="s">
        <v>5491</v>
      </c>
      <c r="I295" s="1" t="s">
        <v>4427</v>
      </c>
      <c r="K295" s="18"/>
      <c r="AA295" s="2"/>
      <c r="AB295" s="3"/>
      <c r="AC295" s="3"/>
      <c r="BA295" s="1">
        <f t="shared" si="36"/>
        <v>0</v>
      </c>
      <c r="DV295" s="1">
        <f t="shared" si="35"/>
        <v>0</v>
      </c>
    </row>
    <row r="296" spans="1:126" s="1" customFormat="1" x14ac:dyDescent="0.25">
      <c r="B296" s="2"/>
      <c r="C296" s="2"/>
      <c r="D296" s="2"/>
      <c r="G296" s="1" t="s">
        <v>3158</v>
      </c>
      <c r="H296" s="1" t="s">
        <v>5504</v>
      </c>
      <c r="I296" s="1" t="s">
        <v>2451</v>
      </c>
      <c r="K296" s="18"/>
      <c r="AA296" s="2"/>
      <c r="AB296" s="3"/>
      <c r="AC296" s="3"/>
      <c r="BA296" s="1">
        <f t="shared" si="36"/>
        <v>0</v>
      </c>
      <c r="DV296" s="1">
        <f t="shared" si="35"/>
        <v>0</v>
      </c>
    </row>
    <row r="297" spans="1:126" s="1" customFormat="1" x14ac:dyDescent="0.25">
      <c r="B297" s="2"/>
      <c r="C297" s="2"/>
      <c r="D297" s="2"/>
      <c r="G297" s="1" t="s">
        <v>3158</v>
      </c>
      <c r="H297" s="1" t="s">
        <v>5505</v>
      </c>
      <c r="I297" s="1" t="s">
        <v>3069</v>
      </c>
      <c r="K297" s="18"/>
      <c r="AA297" s="2"/>
      <c r="AB297" s="3"/>
      <c r="AC297" s="3"/>
      <c r="BA297" s="1">
        <f t="shared" si="36"/>
        <v>0</v>
      </c>
      <c r="DV297" s="1">
        <f t="shared" si="35"/>
        <v>0</v>
      </c>
    </row>
    <row r="298" spans="1:126" s="1" customFormat="1" x14ac:dyDescent="0.25">
      <c r="B298" s="2"/>
      <c r="C298" s="2"/>
      <c r="D298" s="2"/>
      <c r="G298" s="1" t="s">
        <v>481</v>
      </c>
      <c r="H298" s="1" t="s">
        <v>5508</v>
      </c>
      <c r="I298" s="1" t="s">
        <v>4364</v>
      </c>
      <c r="K298" s="18"/>
      <c r="AA298" s="1" t="s">
        <v>2961</v>
      </c>
      <c r="AB298" s="3"/>
      <c r="AC298" s="3"/>
      <c r="BA298" s="1">
        <f t="shared" si="36"/>
        <v>0</v>
      </c>
      <c r="DV298" s="1">
        <f t="shared" si="35"/>
        <v>0</v>
      </c>
    </row>
    <row r="299" spans="1:126" s="1" customFormat="1" x14ac:dyDescent="0.25">
      <c r="B299" s="2"/>
      <c r="C299" s="2"/>
      <c r="D299" s="2"/>
      <c r="G299" s="1" t="s">
        <v>3158</v>
      </c>
      <c r="H299" s="1" t="s">
        <v>5508</v>
      </c>
      <c r="I299" s="1" t="s">
        <v>2961</v>
      </c>
      <c r="K299" s="18"/>
      <c r="AA299" s="1" t="s">
        <v>4364</v>
      </c>
      <c r="AB299" s="3"/>
      <c r="AC299" s="3"/>
      <c r="BA299" s="1">
        <f t="shared" si="36"/>
        <v>0</v>
      </c>
      <c r="DV299" s="1">
        <f t="shared" si="35"/>
        <v>0</v>
      </c>
    </row>
    <row r="300" spans="1:126" s="1" customFormat="1" x14ac:dyDescent="0.25">
      <c r="B300" s="2"/>
      <c r="C300" s="2"/>
      <c r="D300" s="2"/>
      <c r="G300" s="1" t="s">
        <v>3158</v>
      </c>
      <c r="H300" s="1" t="s">
        <v>5641</v>
      </c>
      <c r="I300" s="1" t="s">
        <v>2961</v>
      </c>
      <c r="K300" s="18"/>
      <c r="AB300" s="3"/>
      <c r="AC300" s="3"/>
      <c r="DG300" s="1" t="s">
        <v>3162</v>
      </c>
      <c r="DV300" s="1">
        <f t="shared" si="35"/>
        <v>1</v>
      </c>
    </row>
    <row r="301" spans="1:126" s="1" customFormat="1" x14ac:dyDescent="0.25">
      <c r="B301" s="2"/>
      <c r="C301" s="2"/>
      <c r="D301" s="2"/>
      <c r="G301" s="1" t="s">
        <v>3158</v>
      </c>
      <c r="H301" s="1" t="s">
        <v>5509</v>
      </c>
      <c r="I301" s="1" t="s">
        <v>5510</v>
      </c>
      <c r="K301" s="18"/>
      <c r="AA301" s="2"/>
      <c r="AB301" s="3"/>
      <c r="AC301" s="3"/>
      <c r="BA301" s="1">
        <f t="shared" si="36"/>
        <v>0</v>
      </c>
      <c r="DV301" s="1">
        <f t="shared" si="35"/>
        <v>0</v>
      </c>
    </row>
    <row r="302" spans="1:126" s="1" customFormat="1" x14ac:dyDescent="0.25">
      <c r="B302" s="2"/>
      <c r="C302" s="2"/>
      <c r="D302" s="2"/>
      <c r="G302" s="1" t="s">
        <v>3158</v>
      </c>
      <c r="H302" s="1" t="s">
        <v>5511</v>
      </c>
      <c r="I302" s="1" t="s">
        <v>916</v>
      </c>
      <c r="K302" s="18"/>
      <c r="AA302" s="1" t="s">
        <v>3194</v>
      </c>
      <c r="AB302" s="3"/>
      <c r="AC302" s="3"/>
      <c r="BA302" s="1">
        <f t="shared" si="36"/>
        <v>0</v>
      </c>
      <c r="DV302" s="1">
        <f t="shared" si="35"/>
        <v>0</v>
      </c>
    </row>
    <row r="303" spans="1:126" s="1" customFormat="1" x14ac:dyDescent="0.25">
      <c r="B303" s="2"/>
      <c r="C303" s="2"/>
      <c r="D303" s="2"/>
      <c r="G303" s="1" t="s">
        <v>481</v>
      </c>
      <c r="H303" s="1" t="s">
        <v>5511</v>
      </c>
      <c r="I303" s="1" t="s">
        <v>3194</v>
      </c>
      <c r="K303" s="18"/>
      <c r="AA303" s="1" t="s">
        <v>916</v>
      </c>
      <c r="AB303" s="3"/>
      <c r="AC303" s="3"/>
      <c r="BA303" s="1">
        <f t="shared" si="36"/>
        <v>0</v>
      </c>
      <c r="DV303" s="1">
        <f t="shared" si="35"/>
        <v>0</v>
      </c>
    </row>
    <row r="304" spans="1:126" s="1" customFormat="1" x14ac:dyDescent="0.25">
      <c r="B304" s="2"/>
      <c r="C304" s="2"/>
      <c r="D304" s="2"/>
      <c r="G304" s="1" t="s">
        <v>481</v>
      </c>
      <c r="H304" s="1" t="s">
        <v>1250</v>
      </c>
      <c r="I304" s="1" t="s">
        <v>5512</v>
      </c>
      <c r="K304" s="18"/>
      <c r="AA304" s="1" t="s">
        <v>5492</v>
      </c>
      <c r="AB304" s="3"/>
      <c r="AC304" s="3"/>
      <c r="BA304" s="1">
        <f t="shared" si="36"/>
        <v>0</v>
      </c>
      <c r="DV304" s="1">
        <f t="shared" ref="DV304:DV354" si="37">COUNTA(CY304:DU304)</f>
        <v>0</v>
      </c>
    </row>
    <row r="305" spans="1:126" s="1" customFormat="1" x14ac:dyDescent="0.25">
      <c r="B305" s="2"/>
      <c r="C305" s="2"/>
      <c r="D305" s="2"/>
      <c r="G305" s="1" t="s">
        <v>3158</v>
      </c>
      <c r="H305" s="1" t="s">
        <v>1250</v>
      </c>
      <c r="I305" s="1" t="s">
        <v>5492</v>
      </c>
      <c r="K305" s="18"/>
      <c r="AA305" s="1" t="s">
        <v>5512</v>
      </c>
      <c r="AB305" s="3"/>
      <c r="AC305" s="3"/>
      <c r="BA305" s="1">
        <f t="shared" si="36"/>
        <v>0</v>
      </c>
      <c r="DV305" s="1">
        <f t="shared" si="37"/>
        <v>0</v>
      </c>
    </row>
    <row r="306" spans="1:126" s="1" customFormat="1" x14ac:dyDescent="0.25">
      <c r="B306" s="2"/>
      <c r="C306" s="2"/>
      <c r="D306" s="2"/>
      <c r="G306" s="1" t="s">
        <v>3158</v>
      </c>
      <c r="H306" s="1" t="s">
        <v>1401</v>
      </c>
      <c r="I306" s="2" t="s">
        <v>5493</v>
      </c>
      <c r="K306" s="18"/>
      <c r="AA306" s="1" t="s">
        <v>1403</v>
      </c>
      <c r="AB306" s="3"/>
      <c r="AC306" s="3"/>
      <c r="AS306" s="1" t="s">
        <v>3162</v>
      </c>
      <c r="BA306" s="1">
        <f t="shared" si="36"/>
        <v>1</v>
      </c>
      <c r="DV306" s="1">
        <f t="shared" si="37"/>
        <v>0</v>
      </c>
    </row>
    <row r="307" spans="1:126" s="1" customFormat="1" x14ac:dyDescent="0.25">
      <c r="B307" s="2"/>
      <c r="C307" s="2"/>
      <c r="D307" s="2"/>
      <c r="G307" s="1" t="s">
        <v>3158</v>
      </c>
      <c r="H307" s="1" t="s">
        <v>5513</v>
      </c>
      <c r="I307" s="2" t="s">
        <v>788</v>
      </c>
      <c r="K307" s="18"/>
      <c r="AB307" s="3"/>
      <c r="AC307" s="3"/>
      <c r="BA307" s="1">
        <f t="shared" si="36"/>
        <v>0</v>
      </c>
      <c r="DV307" s="1">
        <f t="shared" si="37"/>
        <v>0</v>
      </c>
    </row>
    <row r="308" spans="1:126" s="1" customFormat="1" x14ac:dyDescent="0.25">
      <c r="B308" s="2"/>
      <c r="C308" s="2"/>
      <c r="D308" s="2"/>
      <c r="G308" s="1" t="s">
        <v>481</v>
      </c>
      <c r="H308" s="1" t="s">
        <v>5514</v>
      </c>
      <c r="I308" s="2" t="s">
        <v>233</v>
      </c>
      <c r="K308" s="18"/>
      <c r="AB308" s="3"/>
      <c r="AC308" s="3"/>
      <c r="BA308" s="1">
        <f t="shared" si="36"/>
        <v>0</v>
      </c>
      <c r="DV308" s="1">
        <f t="shared" si="37"/>
        <v>0</v>
      </c>
    </row>
    <row r="309" spans="1:126" s="1" customFormat="1" x14ac:dyDescent="0.25">
      <c r="A309" s="30"/>
      <c r="B309" s="2"/>
      <c r="C309" s="2"/>
      <c r="D309" s="2"/>
      <c r="G309" s="1" t="s">
        <v>481</v>
      </c>
      <c r="H309" s="1" t="s">
        <v>283</v>
      </c>
      <c r="I309" s="2" t="s">
        <v>1152</v>
      </c>
      <c r="K309" s="18"/>
      <c r="AA309" s="2"/>
      <c r="AB309" s="3"/>
      <c r="AC309" s="3"/>
      <c r="BA309" s="1">
        <f t="shared" si="36"/>
        <v>0</v>
      </c>
      <c r="DV309" s="1">
        <f t="shared" si="37"/>
        <v>0</v>
      </c>
    </row>
    <row r="310" spans="1:126" s="1" customFormat="1" x14ac:dyDescent="0.25">
      <c r="A310" s="8"/>
      <c r="B310" s="2"/>
      <c r="C310" s="2"/>
      <c r="D310" s="2"/>
      <c r="E310" s="2"/>
      <c r="F310" s="1" t="s">
        <v>3162</v>
      </c>
      <c r="G310" s="1" t="s">
        <v>481</v>
      </c>
      <c r="H310" s="1" t="s">
        <v>2792</v>
      </c>
      <c r="I310" s="1" t="s">
        <v>5004</v>
      </c>
      <c r="J310" s="1" t="s">
        <v>2793</v>
      </c>
      <c r="K310" s="18" t="s">
        <v>1350</v>
      </c>
      <c r="L310" s="1" t="s">
        <v>2397</v>
      </c>
      <c r="M310" s="1" t="s">
        <v>2398</v>
      </c>
      <c r="N310" s="1" t="s">
        <v>296</v>
      </c>
      <c r="O310" s="1">
        <v>85044</v>
      </c>
      <c r="P310" s="1" t="s">
        <v>4213</v>
      </c>
      <c r="R310" s="1">
        <v>1</v>
      </c>
      <c r="S310" s="1" t="s">
        <v>3357</v>
      </c>
      <c r="T310" s="1">
        <v>1</v>
      </c>
      <c r="U310" s="1">
        <v>1</v>
      </c>
      <c r="AA310" s="2" t="s">
        <v>730</v>
      </c>
      <c r="AB310" s="3"/>
      <c r="AC310" s="3"/>
      <c r="AD310" s="1" t="s">
        <v>2388</v>
      </c>
      <c r="AE310" s="1" t="s">
        <v>481</v>
      </c>
      <c r="AG310" s="1" t="s">
        <v>481</v>
      </c>
      <c r="AH310" s="1" t="s">
        <v>481</v>
      </c>
      <c r="AI310" s="1" t="s">
        <v>481</v>
      </c>
      <c r="AJ310" s="1" t="s">
        <v>481</v>
      </c>
      <c r="AL310" s="1" t="s">
        <v>481</v>
      </c>
      <c r="AN310" s="1" t="s">
        <v>481</v>
      </c>
      <c r="AO310" s="1" t="s">
        <v>481</v>
      </c>
      <c r="AW310" s="1" t="s">
        <v>481</v>
      </c>
      <c r="AY310" s="1" t="s">
        <v>481</v>
      </c>
      <c r="BA310" s="1">
        <f t="shared" si="36"/>
        <v>10</v>
      </c>
      <c r="DV310" s="1">
        <f t="shared" si="37"/>
        <v>0</v>
      </c>
    </row>
    <row r="311" spans="1:126" s="1" customFormat="1" x14ac:dyDescent="0.25">
      <c r="B311" s="2"/>
      <c r="C311" s="2"/>
      <c r="D311" s="2"/>
      <c r="G311" s="1" t="s">
        <v>481</v>
      </c>
      <c r="H311" s="1" t="s">
        <v>5517</v>
      </c>
      <c r="I311" s="1" t="s">
        <v>5518</v>
      </c>
      <c r="K311" s="4"/>
      <c r="AB311" s="3"/>
      <c r="AC311" s="3"/>
      <c r="BA311" s="1">
        <f t="shared" si="36"/>
        <v>0</v>
      </c>
      <c r="DV311" s="1">
        <f t="shared" si="37"/>
        <v>0</v>
      </c>
    </row>
    <row r="312" spans="1:126" s="1" customFormat="1" x14ac:dyDescent="0.25">
      <c r="A312" s="8"/>
      <c r="B312" s="2"/>
      <c r="C312" s="2"/>
      <c r="D312" s="2"/>
      <c r="G312" s="1" t="s">
        <v>3158</v>
      </c>
      <c r="H312" s="1" t="s">
        <v>5464</v>
      </c>
      <c r="I312" s="1" t="s">
        <v>5465</v>
      </c>
      <c r="K312" s="18"/>
      <c r="AA312" s="2"/>
      <c r="AB312" s="3"/>
      <c r="AC312" s="3"/>
      <c r="BA312" s="1">
        <f t="shared" si="36"/>
        <v>0</v>
      </c>
      <c r="DV312" s="1">
        <f t="shared" si="37"/>
        <v>0</v>
      </c>
    </row>
    <row r="313" spans="1:126" s="1" customFormat="1" x14ac:dyDescent="0.25">
      <c r="A313" s="8"/>
      <c r="B313" s="2"/>
      <c r="C313" s="2"/>
      <c r="D313" s="2"/>
      <c r="G313" s="1" t="s">
        <v>481</v>
      </c>
      <c r="H313" s="1" t="s">
        <v>5468</v>
      </c>
      <c r="I313" s="1" t="s">
        <v>4713</v>
      </c>
      <c r="K313" s="18"/>
      <c r="AA313" s="2"/>
      <c r="AB313" s="3"/>
      <c r="AC313" s="3"/>
      <c r="BA313" s="1">
        <f t="shared" si="36"/>
        <v>0</v>
      </c>
      <c r="DV313" s="1">
        <f t="shared" si="37"/>
        <v>0</v>
      </c>
    </row>
    <row r="314" spans="1:126" s="1" customFormat="1" x14ac:dyDescent="0.25">
      <c r="A314" s="8"/>
      <c r="B314" s="2"/>
      <c r="C314" s="2"/>
      <c r="D314" s="2"/>
      <c r="G314" s="1" t="s">
        <v>3158</v>
      </c>
      <c r="H314" s="1" t="s">
        <v>5469</v>
      </c>
      <c r="I314" s="1" t="s">
        <v>2451</v>
      </c>
      <c r="K314" s="18"/>
      <c r="AA314" s="2"/>
      <c r="AB314" s="3"/>
      <c r="AC314" s="3"/>
      <c r="BA314" s="1">
        <f t="shared" si="36"/>
        <v>0</v>
      </c>
      <c r="DV314" s="1">
        <f t="shared" si="37"/>
        <v>0</v>
      </c>
    </row>
    <row r="315" spans="1:126" s="1" customFormat="1" x14ac:dyDescent="0.25">
      <c r="B315" s="2"/>
      <c r="C315" s="2"/>
      <c r="D315" s="2"/>
      <c r="G315" s="1" t="s">
        <v>481</v>
      </c>
      <c r="H315" s="1" t="s">
        <v>4671</v>
      </c>
      <c r="I315" s="1" t="s">
        <v>951</v>
      </c>
      <c r="J315" s="1" t="s">
        <v>4673</v>
      </c>
      <c r="K315" s="18" t="s">
        <v>4672</v>
      </c>
      <c r="L315" s="1" t="s">
        <v>4608</v>
      </c>
      <c r="M315" s="1" t="s">
        <v>693</v>
      </c>
      <c r="N315" s="1" t="s">
        <v>296</v>
      </c>
      <c r="O315" s="1">
        <v>85140</v>
      </c>
      <c r="P315" s="1" t="s">
        <v>4213</v>
      </c>
      <c r="AA315" s="1" t="s">
        <v>5063</v>
      </c>
      <c r="AB315" s="3"/>
      <c r="AC315" s="3"/>
      <c r="AD315" s="1" t="s">
        <v>2388</v>
      </c>
      <c r="BA315" s="1">
        <f t="shared" si="36"/>
        <v>0</v>
      </c>
      <c r="DV315" s="1">
        <f t="shared" si="37"/>
        <v>0</v>
      </c>
    </row>
    <row r="316" spans="1:126" s="1" customFormat="1" x14ac:dyDescent="0.25">
      <c r="B316" s="2"/>
      <c r="C316" s="2"/>
      <c r="D316" s="2"/>
      <c r="F316" s="1" t="s">
        <v>3162</v>
      </c>
      <c r="G316" s="1" t="s">
        <v>3158</v>
      </c>
      <c r="H316" s="1" t="s">
        <v>5099</v>
      </c>
      <c r="I316" s="1" t="s">
        <v>4661</v>
      </c>
      <c r="J316" s="1" t="s">
        <v>5064</v>
      </c>
      <c r="K316" s="18" t="s">
        <v>3419</v>
      </c>
      <c r="L316" s="1" t="s">
        <v>4609</v>
      </c>
      <c r="M316" s="1" t="s">
        <v>488</v>
      </c>
      <c r="N316" s="1" t="s">
        <v>296</v>
      </c>
      <c r="O316" s="1">
        <v>85205</v>
      </c>
      <c r="P316" s="1" t="s">
        <v>4213</v>
      </c>
      <c r="AA316" s="2" t="s">
        <v>4671</v>
      </c>
      <c r="AB316" s="3"/>
      <c r="AC316" s="3"/>
      <c r="AD316" s="1" t="s">
        <v>2564</v>
      </c>
      <c r="BA316" s="1">
        <f t="shared" si="36"/>
        <v>0</v>
      </c>
      <c r="DV316" s="1">
        <f t="shared" si="37"/>
        <v>0</v>
      </c>
    </row>
    <row r="317" spans="1:126" s="1" customFormat="1" x14ac:dyDescent="0.25">
      <c r="B317" s="2"/>
      <c r="C317" s="2"/>
      <c r="D317" s="2"/>
      <c r="G317" s="1" t="s">
        <v>3158</v>
      </c>
      <c r="H317" s="1" t="s">
        <v>4966</v>
      </c>
      <c r="I317" s="1" t="s">
        <v>1023</v>
      </c>
      <c r="K317" s="18"/>
      <c r="AA317" s="2"/>
      <c r="AB317" s="3"/>
      <c r="AC317" s="3"/>
      <c r="BA317" s="1">
        <f t="shared" si="36"/>
        <v>0</v>
      </c>
      <c r="DV317" s="1">
        <f t="shared" si="37"/>
        <v>0</v>
      </c>
    </row>
    <row r="318" spans="1:126" s="1" customFormat="1" x14ac:dyDescent="0.25">
      <c r="B318" s="2"/>
      <c r="C318" s="2"/>
      <c r="D318" s="2"/>
      <c r="G318" s="1" t="s">
        <v>481</v>
      </c>
      <c r="H318" s="1" t="s">
        <v>5471</v>
      </c>
      <c r="I318" s="1" t="s">
        <v>5470</v>
      </c>
      <c r="K318" s="18"/>
      <c r="AA318" s="2"/>
      <c r="AB318" s="3"/>
      <c r="AC318" s="3"/>
      <c r="BA318" s="1">
        <f t="shared" si="36"/>
        <v>0</v>
      </c>
      <c r="DV318" s="1">
        <f t="shared" si="37"/>
        <v>0</v>
      </c>
    </row>
    <row r="319" spans="1:126" s="1" customFormat="1" x14ac:dyDescent="0.25">
      <c r="B319" s="2"/>
      <c r="C319" s="2"/>
      <c r="D319" s="2"/>
      <c r="G319" s="1" t="s">
        <v>3158</v>
      </c>
      <c r="H319" s="1" t="s">
        <v>1557</v>
      </c>
      <c r="I319" s="1" t="s">
        <v>5473</v>
      </c>
      <c r="K319" s="18"/>
      <c r="AA319" s="2"/>
      <c r="AB319" s="3"/>
      <c r="AC319" s="3"/>
      <c r="BA319" s="1">
        <f t="shared" si="36"/>
        <v>0</v>
      </c>
      <c r="DV319" s="1">
        <f t="shared" si="37"/>
        <v>0</v>
      </c>
    </row>
    <row r="320" spans="1:126" s="1" customFormat="1" x14ac:dyDescent="0.25">
      <c r="B320" s="2"/>
      <c r="C320" s="2"/>
      <c r="D320" s="2"/>
      <c r="G320" s="1" t="s">
        <v>481</v>
      </c>
      <c r="H320" s="1" t="s">
        <v>5474</v>
      </c>
      <c r="I320" s="1" t="s">
        <v>5062</v>
      </c>
      <c r="K320" s="18"/>
      <c r="AA320" s="1" t="s">
        <v>1536</v>
      </c>
      <c r="AB320" s="3"/>
      <c r="AC320" s="3"/>
      <c r="BA320" s="1">
        <f t="shared" si="36"/>
        <v>0</v>
      </c>
      <c r="DV320" s="1">
        <f t="shared" si="37"/>
        <v>0</v>
      </c>
    </row>
    <row r="321" spans="1:127" s="1" customFormat="1" x14ac:dyDescent="0.25">
      <c r="B321" s="2"/>
      <c r="C321" s="2"/>
      <c r="D321" s="2"/>
      <c r="G321" s="1" t="s">
        <v>3158</v>
      </c>
      <c r="H321" s="1" t="s">
        <v>5475</v>
      </c>
      <c r="I321" s="1" t="s">
        <v>1536</v>
      </c>
      <c r="K321" s="18"/>
      <c r="AA321" s="1" t="s">
        <v>5062</v>
      </c>
      <c r="AB321" s="3"/>
      <c r="AC321" s="3"/>
      <c r="BA321" s="1">
        <f t="shared" si="36"/>
        <v>0</v>
      </c>
      <c r="DV321" s="1">
        <f t="shared" si="37"/>
        <v>0</v>
      </c>
    </row>
    <row r="322" spans="1:127" s="1" customFormat="1" x14ac:dyDescent="0.25">
      <c r="B322" s="2"/>
      <c r="C322" s="2"/>
      <c r="D322" s="2"/>
      <c r="G322" s="1" t="s">
        <v>3158</v>
      </c>
      <c r="H322" s="2" t="s">
        <v>4412</v>
      </c>
      <c r="I322" s="1" t="s">
        <v>2335</v>
      </c>
      <c r="K322" s="18"/>
      <c r="AA322" s="2"/>
      <c r="AB322" s="3"/>
      <c r="AC322" s="3"/>
      <c r="BA322" s="1">
        <f t="shared" si="36"/>
        <v>0</v>
      </c>
      <c r="DV322" s="1">
        <f t="shared" si="37"/>
        <v>0</v>
      </c>
    </row>
    <row r="323" spans="1:127" s="1" customFormat="1" x14ac:dyDescent="0.25">
      <c r="B323" s="2"/>
      <c r="C323" s="2"/>
      <c r="D323" s="2"/>
      <c r="G323" s="1" t="s">
        <v>481</v>
      </c>
      <c r="H323" s="1" t="s">
        <v>1713</v>
      </c>
      <c r="I323" s="1" t="s">
        <v>5476</v>
      </c>
      <c r="J323" s="1" t="s">
        <v>145</v>
      </c>
      <c r="K323" s="18" t="s">
        <v>1714</v>
      </c>
      <c r="L323" s="1" t="s">
        <v>5171</v>
      </c>
      <c r="M323" s="1" t="s">
        <v>488</v>
      </c>
      <c r="N323" s="1" t="s">
        <v>296</v>
      </c>
      <c r="O323" s="1">
        <v>85209</v>
      </c>
      <c r="P323" s="1" t="s">
        <v>4213</v>
      </c>
      <c r="AA323" s="2" t="s">
        <v>954</v>
      </c>
      <c r="AB323" s="3"/>
      <c r="AC323" s="3"/>
      <c r="AD323" s="1" t="s">
        <v>2388</v>
      </c>
      <c r="BA323" s="1">
        <f t="shared" si="36"/>
        <v>0</v>
      </c>
      <c r="DV323" s="1">
        <f t="shared" si="37"/>
        <v>0</v>
      </c>
    </row>
    <row r="324" spans="1:127" x14ac:dyDescent="0.25">
      <c r="A324" s="1"/>
      <c r="E324" s="1"/>
      <c r="F324" s="1"/>
      <c r="G324" s="1" t="s">
        <v>3158</v>
      </c>
      <c r="H324" s="1" t="s">
        <v>5477</v>
      </c>
      <c r="I324" s="1" t="s">
        <v>954</v>
      </c>
      <c r="J324" s="1" t="s">
        <v>691</v>
      </c>
      <c r="K324" s="18" t="s">
        <v>1039</v>
      </c>
      <c r="L324" s="1" t="s">
        <v>4377</v>
      </c>
      <c r="M324" s="1" t="s">
        <v>488</v>
      </c>
      <c r="N324" s="1" t="s">
        <v>296</v>
      </c>
      <c r="O324" s="1">
        <v>85206</v>
      </c>
      <c r="P324" s="1" t="s">
        <v>4213</v>
      </c>
      <c r="Q324" s="1"/>
      <c r="R324" s="1"/>
      <c r="S324" s="1"/>
      <c r="T324" s="1"/>
      <c r="U324" s="1"/>
      <c r="V324" s="1"/>
      <c r="W324" s="1"/>
      <c r="X324" s="1"/>
      <c r="Y324" s="1" t="s">
        <v>3196</v>
      </c>
      <c r="Z324" s="1" t="s">
        <v>3161</v>
      </c>
      <c r="AA324" s="2" t="s">
        <v>5478</v>
      </c>
      <c r="AB324" s="3"/>
      <c r="AC324" s="3"/>
      <c r="AD324" s="1" t="s">
        <v>2564</v>
      </c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>
        <f t="shared" si="36"/>
        <v>0</v>
      </c>
      <c r="BB324" s="1"/>
      <c r="BC324" s="1"/>
      <c r="BD324" s="1" t="s">
        <v>4712</v>
      </c>
      <c r="BE324" s="1" t="s">
        <v>4712</v>
      </c>
      <c r="BF324" s="1"/>
      <c r="BG324" s="1"/>
      <c r="BH324" s="1"/>
      <c r="BI324" s="1"/>
      <c r="BJ324" s="1" t="s">
        <v>4712</v>
      </c>
      <c r="BK324" s="1" t="s">
        <v>4712</v>
      </c>
      <c r="BL324" s="1"/>
      <c r="BM324" s="1"/>
      <c r="BN324" s="1"/>
      <c r="BO324" s="1"/>
      <c r="BP324" s="1"/>
      <c r="BQ324" s="1" t="s">
        <v>4712</v>
      </c>
      <c r="BR324" s="1"/>
      <c r="BS324" s="1"/>
      <c r="BT324" s="1"/>
      <c r="BU324" s="1"/>
      <c r="BV324" s="1"/>
      <c r="BW324" s="1"/>
      <c r="BX324" s="1"/>
      <c r="BY324" s="1" t="s">
        <v>4712</v>
      </c>
      <c r="BZ324" s="1"/>
      <c r="CA324" s="1" t="s">
        <v>4712</v>
      </c>
      <c r="CB324" s="1" t="s">
        <v>4712</v>
      </c>
      <c r="CC324" s="1" t="s">
        <v>4712</v>
      </c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>
        <f t="shared" si="37"/>
        <v>0</v>
      </c>
      <c r="DW324" s="1"/>
    </row>
    <row r="325" spans="1:127" x14ac:dyDescent="0.25">
      <c r="A325" s="1"/>
      <c r="E325" s="1"/>
      <c r="F325" s="1"/>
      <c r="G325" s="1" t="s">
        <v>3158</v>
      </c>
      <c r="H325" s="1" t="s">
        <v>315</v>
      </c>
      <c r="I325" s="1" t="s">
        <v>5479</v>
      </c>
      <c r="J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2"/>
      <c r="AB325" s="3"/>
      <c r="AC325" s="3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>
        <f t="shared" si="36"/>
        <v>0</v>
      </c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>
        <f t="shared" si="37"/>
        <v>0</v>
      </c>
      <c r="DW325" s="1"/>
    </row>
    <row r="326" spans="1:127" s="1" customFormat="1" x14ac:dyDescent="0.25">
      <c r="B326" s="2"/>
      <c r="C326" s="2"/>
      <c r="D326" s="2"/>
      <c r="G326" s="1" t="s">
        <v>481</v>
      </c>
      <c r="H326" s="1" t="s">
        <v>686</v>
      </c>
      <c r="I326" s="1" t="s">
        <v>5480</v>
      </c>
      <c r="K326" s="18"/>
      <c r="AA326" s="1" t="s">
        <v>436</v>
      </c>
      <c r="AB326" s="3"/>
      <c r="AC326" s="3"/>
      <c r="BA326" s="1">
        <f t="shared" ref="BA326:BA354" si="38">COUNTA(AE326:AZ326)</f>
        <v>0</v>
      </c>
      <c r="DV326" s="1">
        <f t="shared" si="37"/>
        <v>0</v>
      </c>
    </row>
    <row r="327" spans="1:127" s="1" customFormat="1" x14ac:dyDescent="0.25">
      <c r="B327" s="2"/>
      <c r="C327" s="2"/>
      <c r="D327" s="2"/>
      <c r="G327" s="1" t="s">
        <v>3158</v>
      </c>
      <c r="H327" s="1" t="s">
        <v>686</v>
      </c>
      <c r="I327" s="1" t="s">
        <v>436</v>
      </c>
      <c r="K327" s="18"/>
      <c r="AA327" s="1" t="s">
        <v>5480</v>
      </c>
      <c r="AB327" s="3"/>
      <c r="AC327" s="3"/>
      <c r="BA327" s="1">
        <f t="shared" si="38"/>
        <v>0</v>
      </c>
      <c r="DV327" s="1">
        <f t="shared" si="37"/>
        <v>0</v>
      </c>
    </row>
    <row r="328" spans="1:127" s="1" customFormat="1" x14ac:dyDescent="0.25">
      <c r="B328" s="2"/>
      <c r="C328" s="2"/>
      <c r="D328" s="2"/>
      <c r="F328" s="1" t="s">
        <v>3162</v>
      </c>
      <c r="G328" s="1" t="s">
        <v>3158</v>
      </c>
      <c r="H328" s="1" t="s">
        <v>1718</v>
      </c>
      <c r="I328" s="1" t="s">
        <v>1719</v>
      </c>
      <c r="J328" s="1" t="s">
        <v>1720</v>
      </c>
      <c r="K328" s="18" t="s">
        <v>1592</v>
      </c>
      <c r="L328" s="1" t="s">
        <v>1721</v>
      </c>
      <c r="M328" s="1" t="s">
        <v>488</v>
      </c>
      <c r="N328" s="1" t="s">
        <v>296</v>
      </c>
      <c r="O328" s="1">
        <v>85213</v>
      </c>
      <c r="P328" s="1" t="s">
        <v>4213</v>
      </c>
      <c r="R328" s="1">
        <v>1</v>
      </c>
      <c r="S328" s="1" t="s">
        <v>3357</v>
      </c>
      <c r="AA328" s="1" t="s">
        <v>1728</v>
      </c>
      <c r="AB328" s="3"/>
      <c r="AC328" s="3"/>
      <c r="AD328" s="1" t="s">
        <v>1774</v>
      </c>
      <c r="BA328" s="1">
        <f t="shared" si="38"/>
        <v>0</v>
      </c>
      <c r="DV328" s="1">
        <f t="shared" si="37"/>
        <v>0</v>
      </c>
    </row>
    <row r="329" spans="1:127" s="1" customFormat="1" x14ac:dyDescent="0.25">
      <c r="B329" s="2"/>
      <c r="C329" s="2"/>
      <c r="D329" s="2"/>
      <c r="F329" s="1" t="s">
        <v>3162</v>
      </c>
      <c r="G329" s="1" t="s">
        <v>481</v>
      </c>
      <c r="H329" s="1" t="s">
        <v>1718</v>
      </c>
      <c r="I329" s="1" t="s">
        <v>1728</v>
      </c>
      <c r="J329" s="1" t="s">
        <v>1720</v>
      </c>
      <c r="K329" s="18" t="s">
        <v>1592</v>
      </c>
      <c r="L329" s="1" t="s">
        <v>1721</v>
      </c>
      <c r="M329" s="1" t="s">
        <v>488</v>
      </c>
      <c r="N329" s="1" t="s">
        <v>296</v>
      </c>
      <c r="O329" s="1">
        <v>85213</v>
      </c>
      <c r="P329" s="1" t="s">
        <v>4712</v>
      </c>
      <c r="R329" s="1">
        <v>1</v>
      </c>
      <c r="S329" s="1" t="s">
        <v>3357</v>
      </c>
      <c r="AA329" s="1" t="s">
        <v>1719</v>
      </c>
      <c r="AB329" s="3"/>
      <c r="AC329" s="3"/>
      <c r="AD329" s="1" t="s">
        <v>1771</v>
      </c>
      <c r="BA329" s="1">
        <f t="shared" si="38"/>
        <v>0</v>
      </c>
      <c r="DV329" s="1">
        <f t="shared" si="37"/>
        <v>0</v>
      </c>
    </row>
    <row r="330" spans="1:127" s="1" customFormat="1" x14ac:dyDescent="0.25">
      <c r="B330" s="2"/>
      <c r="C330" s="2"/>
      <c r="D330" s="2"/>
      <c r="G330" s="1" t="s">
        <v>3158</v>
      </c>
      <c r="H330" s="1" t="s">
        <v>5482</v>
      </c>
      <c r="I330" s="1" t="s">
        <v>1464</v>
      </c>
      <c r="K330" s="18"/>
      <c r="AA330" s="2"/>
      <c r="AB330" s="3"/>
      <c r="AC330" s="3"/>
      <c r="BA330" s="1">
        <f t="shared" si="38"/>
        <v>0</v>
      </c>
      <c r="DV330" s="1">
        <f t="shared" si="37"/>
        <v>0</v>
      </c>
    </row>
    <row r="331" spans="1:127" s="1" customFormat="1" x14ac:dyDescent="0.25">
      <c r="B331" s="2"/>
      <c r="C331" s="2"/>
      <c r="D331" s="2"/>
      <c r="G331" s="1" t="s">
        <v>481</v>
      </c>
      <c r="H331" s="1" t="s">
        <v>5483</v>
      </c>
      <c r="I331" s="1" t="s">
        <v>2728</v>
      </c>
      <c r="K331" s="18"/>
      <c r="AA331" s="1" t="s">
        <v>1126</v>
      </c>
      <c r="AB331" s="3"/>
      <c r="AC331" s="3"/>
      <c r="BA331" s="1">
        <f t="shared" si="38"/>
        <v>0</v>
      </c>
      <c r="DV331" s="1">
        <f t="shared" si="37"/>
        <v>0</v>
      </c>
    </row>
    <row r="332" spans="1:127" s="1" customFormat="1" x14ac:dyDescent="0.25">
      <c r="B332" s="2"/>
      <c r="C332" s="2"/>
      <c r="D332" s="2"/>
      <c r="G332" s="1" t="s">
        <v>3158</v>
      </c>
      <c r="H332" s="1" t="s">
        <v>5483</v>
      </c>
      <c r="I332" s="1" t="s">
        <v>1126</v>
      </c>
      <c r="K332" s="18"/>
      <c r="AA332" s="1" t="s">
        <v>2728</v>
      </c>
      <c r="AB332" s="3"/>
      <c r="AC332" s="3"/>
      <c r="BA332" s="1">
        <f t="shared" si="38"/>
        <v>0</v>
      </c>
      <c r="DV332" s="1">
        <f t="shared" si="37"/>
        <v>0</v>
      </c>
    </row>
    <row r="333" spans="1:127" s="1" customFormat="1" x14ac:dyDescent="0.25">
      <c r="B333" s="2"/>
      <c r="C333" s="2"/>
      <c r="D333" s="2"/>
      <c r="G333" s="1" t="s">
        <v>3158</v>
      </c>
      <c r="H333" s="1" t="s">
        <v>5484</v>
      </c>
      <c r="I333" s="1" t="s">
        <v>5485</v>
      </c>
      <c r="K333" s="18"/>
      <c r="AA333" s="1" t="s">
        <v>5486</v>
      </c>
      <c r="AB333" s="3"/>
      <c r="AC333" s="3"/>
      <c r="BA333" s="1">
        <f t="shared" si="38"/>
        <v>0</v>
      </c>
      <c r="DV333" s="1">
        <f t="shared" si="37"/>
        <v>0</v>
      </c>
    </row>
    <row r="334" spans="1:127" s="1" customFormat="1" x14ac:dyDescent="0.25">
      <c r="B334" s="2"/>
      <c r="C334" s="2"/>
      <c r="D334" s="2"/>
      <c r="G334" s="1" t="s">
        <v>3158</v>
      </c>
      <c r="H334" s="1" t="s">
        <v>5486</v>
      </c>
      <c r="I334" s="1" t="s">
        <v>2418</v>
      </c>
      <c r="K334" s="18"/>
      <c r="AA334" s="1" t="s">
        <v>5484</v>
      </c>
      <c r="AB334" s="3"/>
      <c r="AC334" s="3"/>
      <c r="BA334" s="1">
        <f t="shared" si="38"/>
        <v>0</v>
      </c>
      <c r="DV334" s="1">
        <f t="shared" si="37"/>
        <v>0</v>
      </c>
    </row>
    <row r="335" spans="1:127" s="1" customFormat="1" x14ac:dyDescent="0.25">
      <c r="A335" s="29"/>
      <c r="B335" s="2"/>
      <c r="C335" s="2"/>
      <c r="D335" s="2"/>
      <c r="F335" s="1" t="s">
        <v>3161</v>
      </c>
      <c r="G335" s="1" t="s">
        <v>3158</v>
      </c>
      <c r="H335" s="1" t="s">
        <v>4846</v>
      </c>
      <c r="I335" s="1" t="s">
        <v>2161</v>
      </c>
      <c r="J335" s="1" t="s">
        <v>842</v>
      </c>
      <c r="K335" s="4" t="s">
        <v>850</v>
      </c>
      <c r="L335" s="1" t="s">
        <v>3592</v>
      </c>
      <c r="M335" s="1" t="s">
        <v>488</v>
      </c>
      <c r="N335" s="1" t="s">
        <v>296</v>
      </c>
      <c r="O335" s="1">
        <v>85213</v>
      </c>
      <c r="P335" s="1" t="s">
        <v>4213</v>
      </c>
      <c r="AA335" s="2"/>
      <c r="AB335" s="3"/>
      <c r="AC335" s="3"/>
      <c r="AI335" s="1" t="s">
        <v>3162</v>
      </c>
      <c r="AJ335" s="1" t="s">
        <v>3162</v>
      </c>
      <c r="AN335" s="1" t="s">
        <v>3162</v>
      </c>
      <c r="BA335" s="1">
        <f t="shared" si="38"/>
        <v>3</v>
      </c>
      <c r="DV335" s="1">
        <f t="shared" si="37"/>
        <v>0</v>
      </c>
    </row>
    <row r="336" spans="1:127" s="1" customFormat="1" x14ac:dyDescent="0.25">
      <c r="B336" s="2"/>
      <c r="C336" s="2"/>
      <c r="D336" s="2"/>
      <c r="G336" s="1" t="s">
        <v>481</v>
      </c>
      <c r="H336" s="1" t="s">
        <v>5522</v>
      </c>
      <c r="I336" s="1" t="s">
        <v>5523</v>
      </c>
      <c r="K336" s="18"/>
      <c r="Y336" s="2"/>
      <c r="Z336" s="3"/>
      <c r="AC336" s="1" t="s">
        <v>4712</v>
      </c>
      <c r="BA336" s="1">
        <f t="shared" si="38"/>
        <v>0</v>
      </c>
      <c r="DV336" s="1">
        <f t="shared" si="37"/>
        <v>0</v>
      </c>
    </row>
    <row r="337" spans="1:126" s="1" customFormat="1" x14ac:dyDescent="0.25">
      <c r="B337" s="2"/>
      <c r="C337" s="2"/>
      <c r="D337" s="2"/>
      <c r="G337" s="1" t="s">
        <v>3158</v>
      </c>
      <c r="H337" s="1" t="s">
        <v>5327</v>
      </c>
      <c r="I337" s="1" t="s">
        <v>5329</v>
      </c>
      <c r="K337" s="18"/>
      <c r="Y337" s="2"/>
      <c r="Z337" s="3"/>
      <c r="AA337" s="1" t="s">
        <v>5328</v>
      </c>
      <c r="BA337" s="1">
        <f t="shared" si="38"/>
        <v>0</v>
      </c>
      <c r="DV337" s="1">
        <f t="shared" si="37"/>
        <v>0</v>
      </c>
    </row>
    <row r="338" spans="1:126" s="1" customFormat="1" x14ac:dyDescent="0.25">
      <c r="B338" s="2"/>
      <c r="C338" s="2"/>
      <c r="D338" s="2"/>
      <c r="G338" s="1" t="s">
        <v>481</v>
      </c>
      <c r="H338" s="1" t="s">
        <v>5327</v>
      </c>
      <c r="I338" s="1" t="s">
        <v>5328</v>
      </c>
      <c r="K338" s="18"/>
      <c r="Y338" s="2"/>
      <c r="Z338" s="3"/>
      <c r="AA338" s="1" t="s">
        <v>5329</v>
      </c>
      <c r="BA338" s="1">
        <f t="shared" si="38"/>
        <v>0</v>
      </c>
      <c r="DV338" s="1">
        <f t="shared" si="37"/>
        <v>0</v>
      </c>
    </row>
    <row r="339" spans="1:126" s="1" customFormat="1" x14ac:dyDescent="0.25">
      <c r="A339" s="8"/>
      <c r="B339" s="2"/>
      <c r="C339" s="2"/>
      <c r="D339" s="2"/>
      <c r="G339" s="1" t="s">
        <v>3158</v>
      </c>
      <c r="H339" s="1" t="s">
        <v>5524</v>
      </c>
      <c r="I339" s="1" t="s">
        <v>2447</v>
      </c>
      <c r="K339" s="18"/>
      <c r="AA339" s="1" t="s">
        <v>5044</v>
      </c>
      <c r="BA339" s="1">
        <f t="shared" si="38"/>
        <v>0</v>
      </c>
      <c r="BB339" s="3"/>
      <c r="DV339" s="1">
        <f t="shared" si="37"/>
        <v>0</v>
      </c>
    </row>
    <row r="340" spans="1:126" s="1" customFormat="1" x14ac:dyDescent="0.25">
      <c r="A340" s="8"/>
      <c r="B340" s="2"/>
      <c r="C340" s="2"/>
      <c r="D340" s="2"/>
      <c r="G340" s="1" t="s">
        <v>481</v>
      </c>
      <c r="H340" s="1" t="s">
        <v>5524</v>
      </c>
      <c r="I340" s="1" t="s">
        <v>5044</v>
      </c>
      <c r="K340" s="18"/>
      <c r="AA340" s="1" t="s">
        <v>2447</v>
      </c>
      <c r="BA340" s="1">
        <f t="shared" si="38"/>
        <v>0</v>
      </c>
      <c r="BB340" s="3"/>
      <c r="DV340" s="1">
        <f t="shared" si="37"/>
        <v>0</v>
      </c>
    </row>
    <row r="341" spans="1:126" s="1" customFormat="1" x14ac:dyDescent="0.25">
      <c r="A341" s="6"/>
      <c r="B341" s="2"/>
      <c r="C341" s="2"/>
      <c r="D341" s="2"/>
      <c r="E341" s="2"/>
      <c r="G341" s="1" t="s">
        <v>3158</v>
      </c>
      <c r="H341" s="1" t="s">
        <v>1502</v>
      </c>
      <c r="I341" s="1" t="s">
        <v>4971</v>
      </c>
      <c r="K341" s="18"/>
      <c r="AA341" s="2"/>
      <c r="AB341" s="3"/>
      <c r="AC341" s="3"/>
      <c r="BA341" s="1">
        <f t="shared" si="38"/>
        <v>0</v>
      </c>
      <c r="DV341" s="1">
        <f t="shared" si="37"/>
        <v>0</v>
      </c>
    </row>
    <row r="342" spans="1:126" s="1" customFormat="1" x14ac:dyDescent="0.25">
      <c r="A342" s="8"/>
      <c r="B342" s="2"/>
      <c r="C342" s="2"/>
      <c r="D342" s="2"/>
      <c r="G342" s="1" t="s">
        <v>481</v>
      </c>
      <c r="H342" s="1" t="s">
        <v>2155</v>
      </c>
      <c r="I342" s="1" t="s">
        <v>144</v>
      </c>
      <c r="K342" s="18"/>
      <c r="AA342" s="1" t="s">
        <v>4719</v>
      </c>
      <c r="BA342" s="1">
        <f t="shared" si="38"/>
        <v>0</v>
      </c>
      <c r="BB342" s="3"/>
      <c r="DV342" s="1">
        <f t="shared" si="37"/>
        <v>0</v>
      </c>
    </row>
    <row r="343" spans="1:126" s="1" customFormat="1" x14ac:dyDescent="0.25">
      <c r="A343" s="8"/>
      <c r="B343" s="2"/>
      <c r="C343" s="2"/>
      <c r="D343" s="2"/>
      <c r="G343" s="1" t="s">
        <v>481</v>
      </c>
      <c r="H343" s="1" t="s">
        <v>2155</v>
      </c>
      <c r="I343" s="1" t="s">
        <v>4719</v>
      </c>
      <c r="K343" s="18"/>
      <c r="AA343" s="1" t="s">
        <v>144</v>
      </c>
      <c r="BA343" s="1">
        <f t="shared" si="38"/>
        <v>0</v>
      </c>
      <c r="BB343" s="3"/>
      <c r="DV343" s="1">
        <f t="shared" si="37"/>
        <v>0</v>
      </c>
    </row>
    <row r="344" spans="1:126" s="1" customFormat="1" x14ac:dyDescent="0.25">
      <c r="B344" s="2"/>
      <c r="C344" s="2"/>
      <c r="D344" s="2"/>
      <c r="G344" s="1" t="s">
        <v>481</v>
      </c>
      <c r="H344" s="1" t="s">
        <v>5497</v>
      </c>
      <c r="I344" s="1" t="s">
        <v>3313</v>
      </c>
      <c r="K344" s="18"/>
      <c r="AA344" s="2"/>
      <c r="AB344" s="3"/>
      <c r="AC344" s="3"/>
      <c r="BA344" s="1">
        <f t="shared" si="38"/>
        <v>0</v>
      </c>
      <c r="DV344" s="1">
        <f t="shared" si="37"/>
        <v>0</v>
      </c>
    </row>
    <row r="345" spans="1:126" s="1" customFormat="1" x14ac:dyDescent="0.25">
      <c r="A345" s="2"/>
      <c r="B345" s="2"/>
      <c r="C345" s="2"/>
      <c r="D345" s="2"/>
      <c r="G345" s="1" t="s">
        <v>481</v>
      </c>
      <c r="H345" s="1" t="s">
        <v>1365</v>
      </c>
      <c r="I345" s="1" t="s">
        <v>4713</v>
      </c>
      <c r="K345" s="18"/>
      <c r="AA345" s="2" t="s">
        <v>4578</v>
      </c>
      <c r="AB345" s="3"/>
      <c r="AC345" s="3"/>
      <c r="AR345" s="1" t="s">
        <v>3162</v>
      </c>
      <c r="BA345" s="1">
        <f t="shared" si="38"/>
        <v>1</v>
      </c>
      <c r="DV345" s="1">
        <f t="shared" si="37"/>
        <v>0</v>
      </c>
    </row>
    <row r="346" spans="1:126" s="1" customFormat="1" x14ac:dyDescent="0.25">
      <c r="A346" s="2"/>
      <c r="B346" s="2"/>
      <c r="C346" s="2"/>
      <c r="D346" s="2"/>
      <c r="G346" s="1" t="s">
        <v>3158</v>
      </c>
      <c r="H346" s="1" t="s">
        <v>1365</v>
      </c>
      <c r="I346" s="2" t="s">
        <v>4578</v>
      </c>
      <c r="K346" s="18"/>
      <c r="AA346" s="1" t="s">
        <v>4713</v>
      </c>
      <c r="AB346" s="3"/>
      <c r="AC346" s="3"/>
      <c r="AR346" s="1" t="s">
        <v>3162</v>
      </c>
      <c r="BA346" s="1">
        <f t="shared" si="38"/>
        <v>1</v>
      </c>
      <c r="DV346" s="1">
        <f t="shared" si="37"/>
        <v>0</v>
      </c>
    </row>
    <row r="347" spans="1:126" s="1" customFormat="1" x14ac:dyDescent="0.25">
      <c r="B347" s="2"/>
      <c r="C347" s="2"/>
      <c r="D347" s="2"/>
      <c r="G347" s="1" t="s">
        <v>481</v>
      </c>
      <c r="H347" s="1" t="s">
        <v>2428</v>
      </c>
      <c r="I347" s="2" t="s">
        <v>5498</v>
      </c>
      <c r="K347" s="18"/>
      <c r="AA347" s="1" t="s">
        <v>1402</v>
      </c>
      <c r="AB347" s="3"/>
      <c r="AC347" s="3"/>
      <c r="AS347" s="1" t="s">
        <v>3162</v>
      </c>
      <c r="BA347" s="1">
        <f t="shared" si="38"/>
        <v>1</v>
      </c>
      <c r="DV347" s="1">
        <f t="shared" si="37"/>
        <v>0</v>
      </c>
    </row>
    <row r="348" spans="1:126" s="1" customFormat="1" x14ac:dyDescent="0.25">
      <c r="B348" s="2"/>
      <c r="C348" s="2"/>
      <c r="D348" s="2"/>
      <c r="G348" s="1" t="s">
        <v>3158</v>
      </c>
      <c r="H348" s="1" t="s">
        <v>2025</v>
      </c>
      <c r="I348" s="1" t="s">
        <v>633</v>
      </c>
      <c r="K348" s="18"/>
      <c r="AA348" s="2"/>
      <c r="AB348" s="3"/>
      <c r="AC348" s="3"/>
      <c r="AP348" s="1" t="s">
        <v>3162</v>
      </c>
      <c r="BA348" s="1">
        <f t="shared" si="38"/>
        <v>1</v>
      </c>
      <c r="DV348" s="1">
        <f t="shared" si="37"/>
        <v>0</v>
      </c>
    </row>
    <row r="349" spans="1:126" s="1" customFormat="1" x14ac:dyDescent="0.25">
      <c r="B349" s="2"/>
      <c r="C349" s="2"/>
      <c r="D349" s="2"/>
      <c r="E349" s="2"/>
      <c r="F349" s="1" t="s">
        <v>3162</v>
      </c>
      <c r="G349" s="1" t="s">
        <v>481</v>
      </c>
      <c r="H349" s="1" t="s">
        <v>5499</v>
      </c>
      <c r="I349" s="1" t="s">
        <v>5525</v>
      </c>
      <c r="J349" s="1" t="s">
        <v>2659</v>
      </c>
      <c r="K349" s="18" t="s">
        <v>1948</v>
      </c>
      <c r="L349" s="1" t="s">
        <v>2660</v>
      </c>
      <c r="M349" s="1" t="s">
        <v>488</v>
      </c>
      <c r="N349" s="1" t="s">
        <v>296</v>
      </c>
      <c r="O349" s="1">
        <v>85209</v>
      </c>
      <c r="P349" s="1" t="s">
        <v>4213</v>
      </c>
      <c r="Y349" s="1" t="s">
        <v>3196</v>
      </c>
      <c r="Z349" s="1" t="s">
        <v>3161</v>
      </c>
      <c r="AA349" s="2"/>
      <c r="AB349" s="3"/>
      <c r="AC349" s="3"/>
      <c r="AD349" s="1" t="s">
        <v>2564</v>
      </c>
      <c r="BA349" s="1">
        <f t="shared" si="38"/>
        <v>0</v>
      </c>
      <c r="DV349" s="1">
        <f t="shared" si="37"/>
        <v>0</v>
      </c>
    </row>
    <row r="350" spans="1:126" s="1" customFormat="1" x14ac:dyDescent="0.25">
      <c r="B350" s="2"/>
      <c r="C350" s="2"/>
      <c r="D350" s="2"/>
      <c r="G350" s="1" t="s">
        <v>481</v>
      </c>
      <c r="H350" s="1" t="s">
        <v>2488</v>
      </c>
      <c r="I350" s="1" t="s">
        <v>2494</v>
      </c>
      <c r="K350" s="18" t="s">
        <v>2495</v>
      </c>
      <c r="P350" s="1" t="s">
        <v>4213</v>
      </c>
      <c r="AA350" s="2"/>
      <c r="AB350" s="3"/>
      <c r="AC350" s="3"/>
      <c r="AD350" s="1" t="s">
        <v>2388</v>
      </c>
      <c r="AU350" s="1" t="s">
        <v>3162</v>
      </c>
      <c r="BA350" s="1">
        <f t="shared" si="38"/>
        <v>1</v>
      </c>
      <c r="DV350" s="1">
        <f t="shared" si="37"/>
        <v>0</v>
      </c>
    </row>
    <row r="351" spans="1:126" s="1" customFormat="1" x14ac:dyDescent="0.25">
      <c r="B351" s="2"/>
      <c r="C351" s="2"/>
      <c r="D351" s="2"/>
      <c r="G351" s="1" t="s">
        <v>481</v>
      </c>
      <c r="H351" s="1" t="s">
        <v>2096</v>
      </c>
      <c r="I351" s="1" t="s">
        <v>2728</v>
      </c>
      <c r="J351" s="1" t="s">
        <v>2098</v>
      </c>
      <c r="K351" s="18" t="s">
        <v>2097</v>
      </c>
      <c r="P351" s="1" t="s">
        <v>4712</v>
      </c>
      <c r="R351" s="1">
        <v>1</v>
      </c>
      <c r="S351" s="1" t="s">
        <v>3357</v>
      </c>
      <c r="AA351" s="1" t="s">
        <v>1536</v>
      </c>
      <c r="AB351" s="3"/>
      <c r="AC351" s="3"/>
      <c r="AD351" s="1" t="s">
        <v>1774</v>
      </c>
      <c r="BA351" s="1">
        <f t="shared" si="38"/>
        <v>0</v>
      </c>
      <c r="DV351" s="1">
        <f t="shared" si="37"/>
        <v>0</v>
      </c>
    </row>
    <row r="352" spans="1:126" s="1" customFormat="1" x14ac:dyDescent="0.25">
      <c r="B352" s="2"/>
      <c r="C352" s="2"/>
      <c r="D352" s="2"/>
      <c r="G352" s="1" t="s">
        <v>3158</v>
      </c>
      <c r="H352" s="1" t="s">
        <v>2096</v>
      </c>
      <c r="I352" s="1" t="s">
        <v>1536</v>
      </c>
      <c r="J352" s="1" t="s">
        <v>2098</v>
      </c>
      <c r="K352" s="18" t="s">
        <v>2097</v>
      </c>
      <c r="P352" s="1" t="s">
        <v>4213</v>
      </c>
      <c r="R352" s="1">
        <v>1</v>
      </c>
      <c r="S352" s="1" t="s">
        <v>3357</v>
      </c>
      <c r="AA352" s="1" t="s">
        <v>2728</v>
      </c>
      <c r="AB352" s="3"/>
      <c r="AC352" s="3"/>
      <c r="AD352" s="1" t="s">
        <v>1771</v>
      </c>
      <c r="BA352" s="1">
        <f t="shared" si="38"/>
        <v>0</v>
      </c>
      <c r="DV352" s="1">
        <f t="shared" si="37"/>
        <v>0</v>
      </c>
    </row>
    <row r="353" spans="1:126" s="1" customFormat="1" x14ac:dyDescent="0.25">
      <c r="B353" s="2"/>
      <c r="C353" s="2"/>
      <c r="D353" s="2"/>
      <c r="G353" s="1" t="s">
        <v>481</v>
      </c>
      <c r="H353" s="1" t="s">
        <v>961</v>
      </c>
      <c r="I353" s="1" t="s">
        <v>2152</v>
      </c>
      <c r="K353" s="18"/>
      <c r="Y353" s="1" t="s">
        <v>3093</v>
      </c>
      <c r="Z353" s="1" t="s">
        <v>962</v>
      </c>
      <c r="AA353" s="2" t="s">
        <v>3099</v>
      </c>
      <c r="AB353" s="3"/>
      <c r="AC353" s="3"/>
      <c r="BA353" s="1">
        <f t="shared" si="38"/>
        <v>0</v>
      </c>
      <c r="DV353" s="1">
        <f t="shared" si="37"/>
        <v>0</v>
      </c>
    </row>
    <row r="354" spans="1:126" s="1" customFormat="1" x14ac:dyDescent="0.25">
      <c r="B354" s="2"/>
      <c r="C354" s="2"/>
      <c r="D354" s="2"/>
      <c r="G354" s="1" t="s">
        <v>481</v>
      </c>
      <c r="H354" s="1" t="s">
        <v>3697</v>
      </c>
      <c r="I354" s="1" t="s">
        <v>5500</v>
      </c>
      <c r="K354" s="18"/>
      <c r="AA354" s="2"/>
      <c r="AB354" s="3"/>
      <c r="AC354" s="3"/>
      <c r="BA354" s="1">
        <f t="shared" si="38"/>
        <v>0</v>
      </c>
      <c r="DV354" s="1">
        <f t="shared" si="37"/>
        <v>0</v>
      </c>
    </row>
    <row r="355" spans="1:126" s="1" customFormat="1" x14ac:dyDescent="0.25">
      <c r="A355" s="29"/>
      <c r="B355" s="2"/>
      <c r="C355" s="2"/>
      <c r="D355" s="2"/>
      <c r="E355" s="2"/>
      <c r="G355" s="1" t="s">
        <v>481</v>
      </c>
      <c r="H355" s="1" t="s">
        <v>5662</v>
      </c>
      <c r="I355" s="1" t="s">
        <v>5663</v>
      </c>
      <c r="K355" s="18"/>
      <c r="AA355" s="1" t="s">
        <v>5665</v>
      </c>
      <c r="AB355" s="3"/>
      <c r="AC355" s="3"/>
      <c r="DI355" s="1" t="s">
        <v>3162</v>
      </c>
    </row>
    <row r="356" spans="1:126" s="1" customFormat="1" x14ac:dyDescent="0.25">
      <c r="A356" s="29"/>
      <c r="B356" s="2"/>
      <c r="C356" s="2"/>
      <c r="D356" s="2"/>
      <c r="E356" s="2"/>
      <c r="G356" s="1" t="s">
        <v>3158</v>
      </c>
      <c r="H356" s="1" t="s">
        <v>5665</v>
      </c>
      <c r="I356" s="1" t="s">
        <v>5664</v>
      </c>
      <c r="K356" s="18"/>
      <c r="AA356" s="1" t="s">
        <v>5662</v>
      </c>
      <c r="AB356" s="3"/>
      <c r="AC356" s="3"/>
      <c r="DI356" s="1" t="s">
        <v>3162</v>
      </c>
    </row>
    <row r="357" spans="1:126" s="1" customFormat="1" x14ac:dyDescent="0.25">
      <c r="A357" s="29"/>
      <c r="B357" s="2"/>
      <c r="C357" s="2"/>
      <c r="D357" s="2"/>
      <c r="E357" s="2"/>
      <c r="G357" s="1" t="s">
        <v>3158</v>
      </c>
      <c r="H357" s="1" t="s">
        <v>5666</v>
      </c>
      <c r="I357" s="1" t="s">
        <v>2075</v>
      </c>
      <c r="K357" s="18"/>
      <c r="AA357" s="1" t="s">
        <v>1955</v>
      </c>
      <c r="AB357" s="3"/>
      <c r="AC357" s="3"/>
      <c r="DI357" s="1" t="s">
        <v>3162</v>
      </c>
    </row>
    <row r="358" spans="1:126" s="1" customFormat="1" x14ac:dyDescent="0.25">
      <c r="A358" s="29"/>
      <c r="B358" s="2"/>
      <c r="C358" s="2"/>
      <c r="D358" s="2"/>
      <c r="E358" s="2"/>
      <c r="G358" s="1" t="s">
        <v>481</v>
      </c>
      <c r="H358" s="1" t="s">
        <v>5666</v>
      </c>
      <c r="I358" s="1" t="s">
        <v>1955</v>
      </c>
      <c r="K358" s="18"/>
      <c r="AA358" s="1" t="s">
        <v>2075</v>
      </c>
      <c r="AB358" s="3"/>
      <c r="AC358" s="3"/>
      <c r="DI358" s="1" t="s">
        <v>3162</v>
      </c>
    </row>
    <row r="359" spans="1:126" s="1" customFormat="1" x14ac:dyDescent="0.25">
      <c r="A359" s="29"/>
      <c r="B359" s="2"/>
      <c r="C359" s="2"/>
      <c r="D359" s="2"/>
      <c r="E359" s="2"/>
      <c r="G359" s="1" t="s">
        <v>3158</v>
      </c>
      <c r="H359" s="1" t="s">
        <v>5667</v>
      </c>
      <c r="I359" s="1" t="s">
        <v>5669</v>
      </c>
      <c r="K359" s="18"/>
      <c r="AA359" s="1" t="s">
        <v>5668</v>
      </c>
      <c r="AB359" s="3"/>
      <c r="AC359" s="3"/>
      <c r="DI359" s="1" t="s">
        <v>3162</v>
      </c>
    </row>
    <row r="360" spans="1:126" s="1" customFormat="1" x14ac:dyDescent="0.25">
      <c r="A360" s="29"/>
      <c r="B360" s="2"/>
      <c r="C360" s="2"/>
      <c r="D360" s="2"/>
      <c r="E360" s="2"/>
      <c r="G360" s="1" t="s">
        <v>481</v>
      </c>
      <c r="H360" s="1" t="s">
        <v>5667</v>
      </c>
      <c r="I360" s="1" t="s">
        <v>5668</v>
      </c>
      <c r="K360" s="18"/>
      <c r="AA360" s="1" t="s">
        <v>5669</v>
      </c>
      <c r="AB360" s="3"/>
      <c r="AC360" s="3"/>
      <c r="DI360" s="1" t="s">
        <v>3162</v>
      </c>
    </row>
    <row r="361" spans="1:126" s="1" customFormat="1" x14ac:dyDescent="0.25">
      <c r="A361" s="29"/>
      <c r="B361" s="2"/>
      <c r="C361" s="2"/>
      <c r="D361" s="2"/>
      <c r="E361" s="2"/>
      <c r="G361" s="1" t="s">
        <v>3158</v>
      </c>
      <c r="H361" s="1" t="s">
        <v>5670</v>
      </c>
      <c r="I361" s="1" t="s">
        <v>1267</v>
      </c>
      <c r="K361" s="18"/>
      <c r="AA361" s="1" t="s">
        <v>348</v>
      </c>
      <c r="AB361" s="3"/>
      <c r="AC361" s="3"/>
      <c r="DI361" s="1" t="s">
        <v>3162</v>
      </c>
    </row>
    <row r="362" spans="1:126" s="1" customFormat="1" x14ac:dyDescent="0.25">
      <c r="A362" s="29"/>
      <c r="B362" s="2"/>
      <c r="C362" s="2"/>
      <c r="D362" s="2"/>
      <c r="E362" s="2"/>
      <c r="G362" s="1" t="s">
        <v>481</v>
      </c>
      <c r="H362" s="1" t="s">
        <v>5670</v>
      </c>
      <c r="I362" s="1" t="s">
        <v>348</v>
      </c>
      <c r="K362" s="18"/>
      <c r="AA362" s="1" t="s">
        <v>1267</v>
      </c>
      <c r="AB362" s="3"/>
      <c r="AC362" s="3"/>
      <c r="DI362" s="1" t="s">
        <v>3162</v>
      </c>
    </row>
    <row r="363" spans="1:126" s="1" customFormat="1" x14ac:dyDescent="0.25">
      <c r="A363" s="29"/>
      <c r="B363" s="2"/>
      <c r="C363" s="2"/>
      <c r="D363" s="2"/>
      <c r="E363" s="2"/>
      <c r="G363" s="1" t="s">
        <v>3158</v>
      </c>
      <c r="H363" s="1" t="s">
        <v>5671</v>
      </c>
      <c r="I363" s="1" t="s">
        <v>616</v>
      </c>
      <c r="K363" s="18"/>
      <c r="AA363" s="1" t="s">
        <v>5673</v>
      </c>
      <c r="AB363" s="3"/>
      <c r="AC363" s="3"/>
      <c r="DI363" s="1" t="s">
        <v>3162</v>
      </c>
    </row>
    <row r="364" spans="1:126" s="1" customFormat="1" x14ac:dyDescent="0.25">
      <c r="A364" s="29"/>
      <c r="B364" s="2"/>
      <c r="C364" s="2"/>
      <c r="D364" s="2"/>
      <c r="E364" s="2"/>
      <c r="G364" s="1" t="s">
        <v>481</v>
      </c>
      <c r="H364" s="1" t="s">
        <v>5673</v>
      </c>
      <c r="I364" s="1" t="s">
        <v>5672</v>
      </c>
      <c r="K364" s="18"/>
      <c r="AA364" s="1" t="s">
        <v>5671</v>
      </c>
      <c r="AB364" s="3"/>
      <c r="AC364" s="3"/>
      <c r="DI364" s="1" t="s">
        <v>3162</v>
      </c>
    </row>
    <row r="365" spans="1:126" s="1" customFormat="1" x14ac:dyDescent="0.25">
      <c r="B365" s="2"/>
      <c r="C365" s="2"/>
      <c r="D365" s="2"/>
      <c r="F365" s="1" t="s">
        <v>3161</v>
      </c>
      <c r="G365" s="1" t="s">
        <v>481</v>
      </c>
      <c r="H365" s="1" t="s">
        <v>1212</v>
      </c>
      <c r="I365" s="1" t="s">
        <v>299</v>
      </c>
      <c r="J365" s="1" t="s">
        <v>1213</v>
      </c>
      <c r="K365" s="18" t="s">
        <v>1221</v>
      </c>
      <c r="L365" s="1" t="s">
        <v>1219</v>
      </c>
      <c r="M365" s="1" t="s">
        <v>1220</v>
      </c>
      <c r="N365" s="1" t="s">
        <v>3575</v>
      </c>
      <c r="O365" s="1">
        <v>51443</v>
      </c>
      <c r="P365" s="1" t="s">
        <v>4213</v>
      </c>
      <c r="AA365" s="1" t="s">
        <v>1222</v>
      </c>
      <c r="AB365" s="3"/>
      <c r="AC365" s="3" t="s">
        <v>4712</v>
      </c>
      <c r="AD365" s="1" t="s">
        <v>2564</v>
      </c>
      <c r="AL365" s="1" t="s">
        <v>3162</v>
      </c>
      <c r="AX365" s="1" t="s">
        <v>3162</v>
      </c>
      <c r="BA365" s="1">
        <f t="shared" ref="BA365:BA370" si="39">COUNTA(AE365:AZ365)</f>
        <v>2</v>
      </c>
      <c r="BB365" s="1" t="s">
        <v>4712</v>
      </c>
      <c r="DV365" s="1">
        <f>COUNTA(CY365:DU365)</f>
        <v>0</v>
      </c>
    </row>
    <row r="366" spans="1:126" s="1" customFormat="1" x14ac:dyDescent="0.25">
      <c r="B366" s="2"/>
      <c r="C366" s="2"/>
      <c r="D366" s="2"/>
      <c r="F366" s="1" t="s">
        <v>3161</v>
      </c>
      <c r="G366" s="1" t="s">
        <v>3158</v>
      </c>
      <c r="H366" s="1" t="s">
        <v>1212</v>
      </c>
      <c r="I366" s="1" t="s">
        <v>1222</v>
      </c>
      <c r="J366" s="1" t="s">
        <v>1223</v>
      </c>
      <c r="K366" s="18" t="s">
        <v>1224</v>
      </c>
      <c r="L366" s="1" t="s">
        <v>1219</v>
      </c>
      <c r="M366" s="1" t="s">
        <v>1220</v>
      </c>
      <c r="N366" s="1" t="s">
        <v>3575</v>
      </c>
      <c r="O366" s="1">
        <v>51443</v>
      </c>
      <c r="P366" s="1" t="s">
        <v>4213</v>
      </c>
      <c r="AA366" s="1" t="s">
        <v>299</v>
      </c>
      <c r="AB366" s="3"/>
      <c r="AC366" s="3" t="s">
        <v>4712</v>
      </c>
      <c r="AD366" s="1" t="s">
        <v>2388</v>
      </c>
      <c r="AL366" s="1" t="s">
        <v>3162</v>
      </c>
      <c r="AX366" s="1" t="s">
        <v>3162</v>
      </c>
      <c r="BA366" s="1">
        <f t="shared" si="39"/>
        <v>2</v>
      </c>
      <c r="BB366" s="1" t="s">
        <v>4712</v>
      </c>
      <c r="DV366" s="1">
        <f>COUNTA(CY366:DU366)</f>
        <v>0</v>
      </c>
    </row>
    <row r="367" spans="1:126" s="1" customFormat="1" x14ac:dyDescent="0.25">
      <c r="B367" s="2"/>
      <c r="C367" s="2"/>
      <c r="D367" s="2"/>
      <c r="F367" s="1" t="s">
        <v>3162</v>
      </c>
      <c r="G367" s="1" t="s">
        <v>481</v>
      </c>
      <c r="H367" s="1" t="s">
        <v>110</v>
      </c>
      <c r="I367" s="1" t="s">
        <v>4364</v>
      </c>
      <c r="J367" s="1" t="s">
        <v>111</v>
      </c>
      <c r="K367" s="18" t="s">
        <v>1650</v>
      </c>
      <c r="L367" s="1" t="s">
        <v>112</v>
      </c>
      <c r="M367" s="1" t="s">
        <v>113</v>
      </c>
      <c r="N367" s="1" t="s">
        <v>296</v>
      </c>
      <c r="O367" s="1">
        <v>85132</v>
      </c>
      <c r="P367" s="1" t="s">
        <v>4213</v>
      </c>
      <c r="T367" s="1">
        <v>1</v>
      </c>
      <c r="Y367" s="1" t="s">
        <v>3196</v>
      </c>
      <c r="Z367" s="1" t="s">
        <v>3189</v>
      </c>
      <c r="AA367" s="1" t="s">
        <v>114</v>
      </c>
      <c r="AB367" s="3"/>
      <c r="AC367" s="3"/>
      <c r="AD367" s="1" t="s">
        <v>2392</v>
      </c>
      <c r="AE367" s="1" t="s">
        <v>481</v>
      </c>
      <c r="AJ367" s="1" t="s">
        <v>481</v>
      </c>
      <c r="AY367" s="1" t="s">
        <v>481</v>
      </c>
      <c r="BA367" s="1">
        <f t="shared" si="39"/>
        <v>3</v>
      </c>
      <c r="DV367" s="1">
        <f t="shared" ref="DV367:DV402" si="40">COUNTA(CY367:DU367)</f>
        <v>0</v>
      </c>
    </row>
    <row r="368" spans="1:126" s="1" customFormat="1" x14ac:dyDescent="0.25">
      <c r="B368" s="2"/>
      <c r="C368" s="2"/>
      <c r="D368" s="2"/>
      <c r="F368" s="1" t="s">
        <v>3162</v>
      </c>
      <c r="G368" s="1" t="s">
        <v>3158</v>
      </c>
      <c r="H368" s="1" t="s">
        <v>110</v>
      </c>
      <c r="I368" s="1" t="s">
        <v>114</v>
      </c>
      <c r="J368" s="1" t="s">
        <v>115</v>
      </c>
      <c r="K368" s="18" t="s">
        <v>1650</v>
      </c>
      <c r="L368" s="1" t="s">
        <v>112</v>
      </c>
      <c r="M368" s="1" t="s">
        <v>113</v>
      </c>
      <c r="N368" s="1" t="s">
        <v>296</v>
      </c>
      <c r="O368" s="1">
        <v>85132</v>
      </c>
      <c r="P368" s="1" t="s">
        <v>4712</v>
      </c>
      <c r="T368" s="1">
        <v>1</v>
      </c>
      <c r="Y368" s="1" t="s">
        <v>3196</v>
      </c>
      <c r="Z368" s="1" t="s">
        <v>3189</v>
      </c>
      <c r="AA368" s="1" t="s">
        <v>4364</v>
      </c>
      <c r="AB368" s="3"/>
      <c r="AC368" s="3"/>
      <c r="AD368" s="1" t="s">
        <v>2388</v>
      </c>
      <c r="AE368" s="1" t="s">
        <v>481</v>
      </c>
      <c r="AJ368" s="1" t="s">
        <v>481</v>
      </c>
      <c r="AY368" s="1" t="s">
        <v>481</v>
      </c>
      <c r="BA368" s="1">
        <f t="shared" si="39"/>
        <v>3</v>
      </c>
      <c r="DV368" s="1">
        <f t="shared" si="40"/>
        <v>0</v>
      </c>
    </row>
    <row r="369" spans="1:126" s="1" customFormat="1" x14ac:dyDescent="0.25">
      <c r="A369" s="28"/>
      <c r="B369" s="2"/>
      <c r="C369" s="2"/>
      <c r="D369" s="2"/>
      <c r="F369" s="1" t="s">
        <v>3162</v>
      </c>
      <c r="G369" s="1" t="s">
        <v>3158</v>
      </c>
      <c r="H369" s="1" t="s">
        <v>3163</v>
      </c>
      <c r="I369" s="1" t="s">
        <v>3164</v>
      </c>
      <c r="J369" s="1" t="s">
        <v>3166</v>
      </c>
      <c r="K369" s="18" t="s">
        <v>3165</v>
      </c>
      <c r="L369" s="1" t="s">
        <v>3167</v>
      </c>
      <c r="M369" s="1" t="s">
        <v>488</v>
      </c>
      <c r="N369" s="1" t="s">
        <v>296</v>
      </c>
      <c r="O369" s="1">
        <v>85206</v>
      </c>
      <c r="P369" s="1" t="s">
        <v>4213</v>
      </c>
      <c r="T369" s="1">
        <v>1</v>
      </c>
      <c r="Y369" s="1" t="s">
        <v>3160</v>
      </c>
      <c r="Z369" s="1" t="s">
        <v>3161</v>
      </c>
      <c r="AA369" s="2" t="s">
        <v>5106</v>
      </c>
      <c r="AB369" s="3" t="s">
        <v>3161</v>
      </c>
      <c r="AC369" s="3" t="s">
        <v>4712</v>
      </c>
      <c r="AD369" s="1" t="s">
        <v>2564</v>
      </c>
      <c r="BA369" s="1">
        <f t="shared" si="39"/>
        <v>0</v>
      </c>
      <c r="BD369" s="1" t="s">
        <v>3162</v>
      </c>
      <c r="BE369" s="1" t="s">
        <v>4712</v>
      </c>
      <c r="BG369" s="1" t="s">
        <v>4712</v>
      </c>
      <c r="DV369" s="1">
        <f t="shared" si="40"/>
        <v>0</v>
      </c>
    </row>
    <row r="370" spans="1:126" s="1" customFormat="1" x14ac:dyDescent="0.25">
      <c r="B370" s="2"/>
      <c r="C370" s="2"/>
      <c r="D370" s="2"/>
      <c r="G370" s="1" t="s">
        <v>3158</v>
      </c>
      <c r="H370" s="1" t="s">
        <v>120</v>
      </c>
      <c r="I370" s="1" t="s">
        <v>121</v>
      </c>
      <c r="J370" s="1" t="s">
        <v>122</v>
      </c>
      <c r="K370" s="18" t="s">
        <v>123</v>
      </c>
      <c r="L370" s="1" t="s">
        <v>5061</v>
      </c>
      <c r="M370" s="1" t="s">
        <v>488</v>
      </c>
      <c r="N370" s="1" t="s">
        <v>296</v>
      </c>
      <c r="O370" s="1">
        <v>85205</v>
      </c>
      <c r="P370" s="1" t="s">
        <v>4213</v>
      </c>
      <c r="AA370" s="2"/>
      <c r="AB370" s="3"/>
      <c r="AC370" s="3" t="s">
        <v>4712</v>
      </c>
      <c r="AD370" s="1" t="s">
        <v>2388</v>
      </c>
      <c r="BA370" s="1">
        <f t="shared" si="39"/>
        <v>0</v>
      </c>
      <c r="DV370" s="1">
        <f t="shared" si="40"/>
        <v>0</v>
      </c>
    </row>
    <row r="371" spans="1:126" s="1" customFormat="1" x14ac:dyDescent="0.25">
      <c r="B371" s="2"/>
      <c r="C371" s="2"/>
      <c r="D371" s="2"/>
      <c r="G371" s="1" t="s">
        <v>481</v>
      </c>
      <c r="H371" s="1" t="s">
        <v>5491</v>
      </c>
      <c r="I371" s="1" t="s">
        <v>299</v>
      </c>
      <c r="K371" s="18"/>
      <c r="Y371" s="2"/>
      <c r="Z371" s="3"/>
      <c r="AA371" s="1" t="s">
        <v>2451</v>
      </c>
      <c r="AC371" s="3" t="s">
        <v>4712</v>
      </c>
      <c r="BA371" s="1">
        <f t="shared" ref="BA371:BA402" si="41">COUNTA(AE371:AZ371)</f>
        <v>0</v>
      </c>
      <c r="DV371" s="1">
        <f t="shared" si="40"/>
        <v>0</v>
      </c>
    </row>
    <row r="372" spans="1:126" s="1" customFormat="1" x14ac:dyDescent="0.25">
      <c r="B372" s="2"/>
      <c r="C372" s="2"/>
      <c r="D372" s="2"/>
      <c r="G372" s="1" t="s">
        <v>3158</v>
      </c>
      <c r="H372" s="1" t="s">
        <v>5491</v>
      </c>
      <c r="I372" s="1" t="s">
        <v>2451</v>
      </c>
      <c r="K372" s="18"/>
      <c r="Y372" s="2"/>
      <c r="Z372" s="3"/>
      <c r="AA372" s="1" t="s">
        <v>299</v>
      </c>
      <c r="AC372" s="3" t="s">
        <v>4712</v>
      </c>
      <c r="BA372" s="1">
        <f t="shared" si="41"/>
        <v>0</v>
      </c>
      <c r="DV372" s="1">
        <f t="shared" si="40"/>
        <v>0</v>
      </c>
    </row>
    <row r="373" spans="1:126" s="1" customFormat="1" x14ac:dyDescent="0.25">
      <c r="B373" s="2"/>
      <c r="C373" s="2"/>
      <c r="D373" s="2"/>
      <c r="G373" s="1" t="s">
        <v>3158</v>
      </c>
      <c r="H373" s="1" t="s">
        <v>3851</v>
      </c>
      <c r="I373" s="1" t="s">
        <v>3852</v>
      </c>
      <c r="J373" s="1" t="s">
        <v>3854</v>
      </c>
      <c r="K373" s="18" t="s">
        <v>3853</v>
      </c>
      <c r="L373" s="1" t="s">
        <v>3855</v>
      </c>
      <c r="M373" s="1" t="s">
        <v>3192</v>
      </c>
      <c r="N373" s="1" t="s">
        <v>296</v>
      </c>
      <c r="O373" s="1">
        <v>85118</v>
      </c>
      <c r="P373" s="1" t="s">
        <v>4213</v>
      </c>
      <c r="Y373" s="1" t="s">
        <v>297</v>
      </c>
      <c r="Z373" s="1" t="s">
        <v>3850</v>
      </c>
      <c r="AA373" s="2"/>
      <c r="AB373" s="3"/>
      <c r="AC373" s="3" t="s">
        <v>4712</v>
      </c>
      <c r="AD373" s="1" t="s">
        <v>2564</v>
      </c>
      <c r="BA373" s="1">
        <f t="shared" si="41"/>
        <v>0</v>
      </c>
      <c r="BD373" s="1" t="s">
        <v>4712</v>
      </c>
      <c r="DV373" s="1">
        <f t="shared" si="40"/>
        <v>0</v>
      </c>
    </row>
    <row r="374" spans="1:126" s="1" customFormat="1" x14ac:dyDescent="0.25">
      <c r="B374" s="2"/>
      <c r="C374" s="2"/>
      <c r="D374" s="2"/>
      <c r="G374" s="1" t="s">
        <v>481</v>
      </c>
      <c r="H374" s="1" t="s">
        <v>5561</v>
      </c>
      <c r="I374" s="1" t="s">
        <v>5560</v>
      </c>
      <c r="K374" s="18"/>
      <c r="X374" s="2"/>
      <c r="AA374" s="1" t="s">
        <v>3099</v>
      </c>
      <c r="AB374" s="3"/>
      <c r="AC374" s="3" t="s">
        <v>4712</v>
      </c>
      <c r="BA374" s="1">
        <f t="shared" si="41"/>
        <v>0</v>
      </c>
      <c r="DV374" s="1">
        <f t="shared" si="40"/>
        <v>0</v>
      </c>
    </row>
    <row r="375" spans="1:126" s="1" customFormat="1" x14ac:dyDescent="0.25">
      <c r="B375" s="2"/>
      <c r="C375" s="2"/>
      <c r="D375" s="2"/>
      <c r="G375" s="1" t="s">
        <v>3158</v>
      </c>
      <c r="H375" s="1" t="s">
        <v>3362</v>
      </c>
      <c r="I375" s="1" t="s">
        <v>403</v>
      </c>
      <c r="K375" s="18"/>
      <c r="AA375" s="1" t="s">
        <v>1605</v>
      </c>
      <c r="AB375" s="3"/>
      <c r="AC375" s="3" t="s">
        <v>4712</v>
      </c>
      <c r="BA375" s="1">
        <f t="shared" si="41"/>
        <v>0</v>
      </c>
      <c r="DV375" s="1">
        <f t="shared" si="40"/>
        <v>0</v>
      </c>
    </row>
    <row r="376" spans="1:126" s="1" customFormat="1" x14ac:dyDescent="0.25">
      <c r="A376" s="6"/>
      <c r="B376" s="2"/>
      <c r="C376" s="2"/>
      <c r="D376" s="2"/>
      <c r="G376" s="1" t="s">
        <v>481</v>
      </c>
      <c r="H376" s="1" t="s">
        <v>5567</v>
      </c>
      <c r="I376" s="1" t="s">
        <v>4309</v>
      </c>
      <c r="K376" s="18"/>
      <c r="Y376" s="2"/>
      <c r="Z376" s="3"/>
      <c r="AA376" s="1" t="s">
        <v>3351</v>
      </c>
      <c r="AC376" s="3" t="s">
        <v>4712</v>
      </c>
      <c r="BA376" s="1">
        <f t="shared" si="41"/>
        <v>0</v>
      </c>
      <c r="DV376" s="1">
        <f t="shared" si="40"/>
        <v>0</v>
      </c>
    </row>
    <row r="377" spans="1:126" s="1" customFormat="1" x14ac:dyDescent="0.25">
      <c r="A377" s="6"/>
      <c r="B377" s="2"/>
      <c r="C377" s="2"/>
      <c r="D377" s="2"/>
      <c r="G377" s="1" t="s">
        <v>3158</v>
      </c>
      <c r="H377" s="1" t="s">
        <v>5567</v>
      </c>
      <c r="I377" s="1" t="s">
        <v>3351</v>
      </c>
      <c r="K377" s="18"/>
      <c r="Y377" s="2"/>
      <c r="Z377" s="3"/>
      <c r="AA377" s="1" t="s">
        <v>4309</v>
      </c>
      <c r="AC377" s="3" t="s">
        <v>4712</v>
      </c>
      <c r="BA377" s="1">
        <f t="shared" si="41"/>
        <v>0</v>
      </c>
      <c r="DV377" s="1">
        <f t="shared" si="40"/>
        <v>0</v>
      </c>
    </row>
    <row r="378" spans="1:126" s="1" customFormat="1" x14ac:dyDescent="0.25">
      <c r="B378" s="2"/>
      <c r="C378" s="2"/>
      <c r="D378" s="2"/>
      <c r="G378" s="1" t="s">
        <v>3158</v>
      </c>
      <c r="H378" s="1" t="s">
        <v>4332</v>
      </c>
      <c r="I378" s="1" t="s">
        <v>4333</v>
      </c>
      <c r="J378" s="1" t="s">
        <v>4334</v>
      </c>
      <c r="K378" s="18" t="s">
        <v>4336</v>
      </c>
      <c r="L378" s="1" t="s">
        <v>4335</v>
      </c>
      <c r="M378" s="1" t="s">
        <v>488</v>
      </c>
      <c r="N378" s="1" t="s">
        <v>296</v>
      </c>
      <c r="O378" s="1">
        <v>85209</v>
      </c>
      <c r="P378" s="1" t="s">
        <v>4213</v>
      </c>
      <c r="AA378" s="2" t="s">
        <v>5573</v>
      </c>
      <c r="AB378" s="3"/>
      <c r="AC378" s="3" t="s">
        <v>4712</v>
      </c>
      <c r="AD378" s="1" t="s">
        <v>2388</v>
      </c>
      <c r="BA378" s="1">
        <f t="shared" si="41"/>
        <v>0</v>
      </c>
      <c r="DV378" s="1">
        <f t="shared" si="40"/>
        <v>0</v>
      </c>
    </row>
    <row r="379" spans="1:126" s="1" customFormat="1" x14ac:dyDescent="0.25">
      <c r="A379" s="1" t="s">
        <v>5570</v>
      </c>
      <c r="B379" s="2"/>
      <c r="C379" s="2"/>
      <c r="D379" s="2"/>
      <c r="G379" s="1" t="s">
        <v>481</v>
      </c>
      <c r="H379" s="1" t="s">
        <v>5537</v>
      </c>
      <c r="I379" s="1" t="s">
        <v>5328</v>
      </c>
      <c r="K379" s="18"/>
      <c r="AA379" s="1" t="s">
        <v>5576</v>
      </c>
      <c r="AB379" s="3"/>
      <c r="AC379" s="3" t="s">
        <v>4712</v>
      </c>
      <c r="BA379" s="1">
        <f t="shared" si="41"/>
        <v>0</v>
      </c>
      <c r="DV379" s="1">
        <f t="shared" si="40"/>
        <v>0</v>
      </c>
    </row>
    <row r="380" spans="1:126" s="1" customFormat="1" x14ac:dyDescent="0.25">
      <c r="A380" s="6"/>
      <c r="B380" s="2"/>
      <c r="C380" s="2"/>
      <c r="D380" s="2"/>
      <c r="G380" s="1" t="s">
        <v>3158</v>
      </c>
      <c r="H380" s="1" t="s">
        <v>316</v>
      </c>
      <c r="I380" s="1" t="s">
        <v>317</v>
      </c>
      <c r="J380" s="1" t="s">
        <v>1922</v>
      </c>
      <c r="K380" s="18" t="s">
        <v>3265</v>
      </c>
      <c r="L380" s="1" t="s">
        <v>2945</v>
      </c>
      <c r="M380" s="1" t="s">
        <v>488</v>
      </c>
      <c r="N380" s="1" t="s">
        <v>296</v>
      </c>
      <c r="O380" s="1">
        <v>85208</v>
      </c>
      <c r="P380" s="1" t="s">
        <v>4400</v>
      </c>
      <c r="Y380" s="1" t="s">
        <v>3175</v>
      </c>
      <c r="AA380" s="2"/>
      <c r="AB380" s="3"/>
      <c r="AC380" s="3" t="s">
        <v>5571</v>
      </c>
      <c r="AD380" s="1" t="s">
        <v>2388</v>
      </c>
      <c r="BA380" s="1">
        <f t="shared" si="41"/>
        <v>0</v>
      </c>
      <c r="DV380" s="1">
        <f t="shared" si="40"/>
        <v>0</v>
      </c>
    </row>
    <row r="381" spans="1:126" s="1" customFormat="1" x14ac:dyDescent="0.25">
      <c r="A381" s="6"/>
      <c r="B381" s="2"/>
      <c r="C381" s="2"/>
      <c r="D381" s="2"/>
      <c r="G381" s="1" t="s">
        <v>481</v>
      </c>
      <c r="H381" s="1" t="s">
        <v>2045</v>
      </c>
      <c r="I381" s="1" t="s">
        <v>5569</v>
      </c>
      <c r="K381" s="18"/>
      <c r="Y381" s="2"/>
      <c r="Z381" s="3"/>
      <c r="AA381" s="1" t="s">
        <v>2352</v>
      </c>
      <c r="AC381" s="3" t="s">
        <v>4712</v>
      </c>
      <c r="BA381" s="1">
        <f t="shared" si="41"/>
        <v>0</v>
      </c>
      <c r="DV381" s="1">
        <f t="shared" si="40"/>
        <v>0</v>
      </c>
    </row>
    <row r="382" spans="1:126" s="1" customFormat="1" x14ac:dyDescent="0.25">
      <c r="A382" s="6"/>
      <c r="B382" s="2"/>
      <c r="C382" s="2"/>
      <c r="D382" s="2"/>
      <c r="G382" s="1" t="s">
        <v>3158</v>
      </c>
      <c r="H382" s="1" t="s">
        <v>2045</v>
      </c>
      <c r="I382" s="1" t="s">
        <v>2352</v>
      </c>
      <c r="K382" s="18"/>
      <c r="Y382" s="2"/>
      <c r="Z382" s="3"/>
      <c r="AA382" s="1" t="s">
        <v>5569</v>
      </c>
      <c r="AC382" s="3" t="s">
        <v>4712</v>
      </c>
      <c r="BA382" s="1">
        <f t="shared" si="41"/>
        <v>0</v>
      </c>
      <c r="DV382" s="1">
        <f t="shared" si="40"/>
        <v>0</v>
      </c>
    </row>
    <row r="383" spans="1:126" s="1" customFormat="1" x14ac:dyDescent="0.25">
      <c r="A383" s="1" t="s">
        <v>5579</v>
      </c>
      <c r="B383" s="2"/>
      <c r="C383" s="2"/>
      <c r="D383" s="2"/>
      <c r="G383" s="1" t="s">
        <v>481</v>
      </c>
      <c r="H383" s="1" t="s">
        <v>3213</v>
      </c>
      <c r="I383" s="1" t="s">
        <v>3178</v>
      </c>
      <c r="K383" s="18"/>
      <c r="AA383" s="2"/>
      <c r="AB383" s="3"/>
      <c r="AC383" s="3" t="s">
        <v>4712</v>
      </c>
      <c r="BA383" s="1">
        <f t="shared" si="41"/>
        <v>0</v>
      </c>
      <c r="DV383" s="1">
        <f t="shared" si="40"/>
        <v>0</v>
      </c>
    </row>
    <row r="384" spans="1:126" s="1" customFormat="1" x14ac:dyDescent="0.25">
      <c r="B384" s="2"/>
      <c r="C384" s="2"/>
      <c r="D384" s="2"/>
      <c r="G384" s="1" t="s">
        <v>3158</v>
      </c>
      <c r="H384" s="1" t="s">
        <v>5577</v>
      </c>
      <c r="I384" s="1" t="s">
        <v>3056</v>
      </c>
      <c r="K384" s="18"/>
      <c r="Y384" s="2"/>
      <c r="Z384" s="3"/>
      <c r="AC384" s="3" t="s">
        <v>4712</v>
      </c>
      <c r="BA384" s="1">
        <f t="shared" si="41"/>
        <v>0</v>
      </c>
      <c r="DV384" s="1">
        <f t="shared" si="40"/>
        <v>0</v>
      </c>
    </row>
    <row r="385" spans="1:126" s="1" customFormat="1" x14ac:dyDescent="0.25">
      <c r="B385" s="2"/>
      <c r="C385" s="2"/>
      <c r="D385" s="2"/>
      <c r="F385" s="1" t="s">
        <v>3161</v>
      </c>
      <c r="G385" s="1" t="s">
        <v>3158</v>
      </c>
      <c r="H385" s="1" t="s">
        <v>3099</v>
      </c>
      <c r="I385" s="1" t="s">
        <v>903</v>
      </c>
      <c r="J385" s="1" t="s">
        <v>3100</v>
      </c>
      <c r="K385" s="18" t="s">
        <v>3565</v>
      </c>
      <c r="L385" s="1" t="s">
        <v>3102</v>
      </c>
      <c r="M385" s="1" t="s">
        <v>488</v>
      </c>
      <c r="N385" s="1" t="s">
        <v>296</v>
      </c>
      <c r="O385" s="1">
        <v>85204</v>
      </c>
      <c r="P385" s="1" t="s">
        <v>4213</v>
      </c>
      <c r="V385" s="1" t="s">
        <v>3093</v>
      </c>
      <c r="W385" s="1" t="s">
        <v>3161</v>
      </c>
      <c r="X385" s="2"/>
      <c r="AA385" s="1" t="s">
        <v>5559</v>
      </c>
      <c r="AB385" s="3" t="s">
        <v>3161</v>
      </c>
      <c r="AC385" s="3" t="s">
        <v>4712</v>
      </c>
      <c r="AD385" s="1" t="s">
        <v>1760</v>
      </c>
      <c r="BA385" s="1">
        <f t="shared" si="41"/>
        <v>0</v>
      </c>
      <c r="DV385" s="1">
        <f t="shared" si="40"/>
        <v>0</v>
      </c>
    </row>
    <row r="386" spans="1:126" s="1" customFormat="1" x14ac:dyDescent="0.25">
      <c r="B386" s="2"/>
      <c r="C386" s="2"/>
      <c r="D386" s="2"/>
      <c r="E386" s="2"/>
      <c r="G386" s="1" t="s">
        <v>481</v>
      </c>
      <c r="H386" s="1" t="s">
        <v>5522</v>
      </c>
      <c r="I386" s="1" t="s">
        <v>5523</v>
      </c>
      <c r="K386" s="4"/>
      <c r="AA386" s="1" t="s">
        <v>5521</v>
      </c>
      <c r="AB386" s="3"/>
      <c r="AC386" s="3" t="s">
        <v>4712</v>
      </c>
      <c r="BA386" s="1">
        <f t="shared" si="41"/>
        <v>0</v>
      </c>
      <c r="DV386" s="1">
        <f t="shared" si="40"/>
        <v>0</v>
      </c>
    </row>
    <row r="387" spans="1:126" s="1" customFormat="1" x14ac:dyDescent="0.25">
      <c r="A387" s="1" t="s">
        <v>5336</v>
      </c>
      <c r="B387" s="2"/>
      <c r="C387" s="2"/>
      <c r="D387" s="2"/>
      <c r="G387" s="1" t="s">
        <v>481</v>
      </c>
      <c r="H387" s="1" t="s">
        <v>5563</v>
      </c>
      <c r="I387" s="1" t="s">
        <v>348</v>
      </c>
      <c r="K387" s="18"/>
      <c r="AA387" s="2"/>
      <c r="AB387" s="3"/>
      <c r="AC387" s="3" t="s">
        <v>4712</v>
      </c>
      <c r="BA387" s="1">
        <f t="shared" si="41"/>
        <v>0</v>
      </c>
      <c r="DV387" s="1">
        <f t="shared" si="40"/>
        <v>0</v>
      </c>
    </row>
    <row r="388" spans="1:126" s="1" customFormat="1" x14ac:dyDescent="0.25">
      <c r="A388" s="1" t="s">
        <v>5570</v>
      </c>
      <c r="B388" s="2"/>
      <c r="C388" s="2"/>
      <c r="D388" s="2"/>
      <c r="G388" s="1" t="s">
        <v>3158</v>
      </c>
      <c r="H388" s="1" t="s">
        <v>5536</v>
      </c>
      <c r="I388" s="1" t="s">
        <v>5575</v>
      </c>
      <c r="K388" s="18"/>
      <c r="Y388" s="2"/>
      <c r="Z388" s="3"/>
      <c r="AA388" s="1" t="s">
        <v>5537</v>
      </c>
      <c r="AC388" s="3" t="s">
        <v>4712</v>
      </c>
      <c r="BA388" s="1">
        <f t="shared" si="41"/>
        <v>0</v>
      </c>
      <c r="DV388" s="1">
        <f t="shared" si="40"/>
        <v>0</v>
      </c>
    </row>
    <row r="389" spans="1:126" s="1" customFormat="1" x14ac:dyDescent="0.25">
      <c r="B389" s="2"/>
      <c r="C389" s="2"/>
      <c r="D389" s="2"/>
      <c r="F389" s="1" t="s">
        <v>3162</v>
      </c>
      <c r="G389" s="1" t="s">
        <v>3158</v>
      </c>
      <c r="H389" s="1" t="s">
        <v>4434</v>
      </c>
      <c r="I389" s="1" t="s">
        <v>2742</v>
      </c>
      <c r="J389" s="1" t="s">
        <v>2744</v>
      </c>
      <c r="K389" s="18" t="s">
        <v>2743</v>
      </c>
      <c r="L389" s="1" t="s">
        <v>2745</v>
      </c>
      <c r="M389" s="1" t="s">
        <v>4583</v>
      </c>
      <c r="N389" s="1" t="s">
        <v>296</v>
      </c>
      <c r="O389" s="1">
        <v>85143</v>
      </c>
      <c r="P389" s="1" t="s">
        <v>4213</v>
      </c>
      <c r="W389" s="1" t="s">
        <v>297</v>
      </c>
      <c r="Y389" s="1" t="s">
        <v>3160</v>
      </c>
      <c r="Z389" s="1" t="s">
        <v>3161</v>
      </c>
      <c r="AA389" s="2" t="s">
        <v>1012</v>
      </c>
      <c r="AB389" s="3" t="s">
        <v>3161</v>
      </c>
      <c r="AC389" s="3" t="s">
        <v>4712</v>
      </c>
      <c r="AD389" s="1" t="s">
        <v>2388</v>
      </c>
      <c r="AE389" s="1" t="s">
        <v>3158</v>
      </c>
      <c r="AF389" s="1" t="s">
        <v>3158</v>
      </c>
      <c r="AG389" s="1" t="s">
        <v>3158</v>
      </c>
      <c r="AH389" s="1" t="s">
        <v>3158</v>
      </c>
      <c r="AI389" s="1" t="s">
        <v>3158</v>
      </c>
      <c r="AJ389" s="1" t="s">
        <v>3158</v>
      </c>
      <c r="AK389" s="1" t="s">
        <v>3158</v>
      </c>
      <c r="AL389" s="1" t="s">
        <v>3158</v>
      </c>
      <c r="AM389" s="1" t="s">
        <v>3158</v>
      </c>
      <c r="AN389" s="1" t="s">
        <v>3158</v>
      </c>
      <c r="AO389" s="1" t="s">
        <v>3158</v>
      </c>
      <c r="AP389" s="1" t="s">
        <v>3158</v>
      </c>
      <c r="AQ389" s="1" t="s">
        <v>3158</v>
      </c>
      <c r="AR389" s="1" t="s">
        <v>3158</v>
      </c>
      <c r="AS389" s="1" t="s">
        <v>3158</v>
      </c>
      <c r="AT389" s="1" t="s">
        <v>3158</v>
      </c>
      <c r="AV389" s="1" t="s">
        <v>3158</v>
      </c>
      <c r="AW389" s="1" t="s">
        <v>3158</v>
      </c>
      <c r="AX389" s="1" t="s">
        <v>3158</v>
      </c>
      <c r="AZ389" s="1" t="s">
        <v>3158</v>
      </c>
      <c r="BA389" s="1">
        <f t="shared" si="41"/>
        <v>20</v>
      </c>
      <c r="DV389" s="1">
        <f t="shared" si="40"/>
        <v>0</v>
      </c>
    </row>
    <row r="390" spans="1:126" s="1" customFormat="1" x14ac:dyDescent="0.25">
      <c r="A390" s="8"/>
      <c r="B390" s="2"/>
      <c r="C390" s="2"/>
      <c r="D390" s="2"/>
      <c r="F390" s="1" t="s">
        <v>3162</v>
      </c>
      <c r="G390" s="1" t="s">
        <v>3158</v>
      </c>
      <c r="H390" s="1" t="s">
        <v>275</v>
      </c>
      <c r="I390" s="1" t="s">
        <v>906</v>
      </c>
      <c r="J390" s="1" t="s">
        <v>1200</v>
      </c>
      <c r="K390" s="18" t="s">
        <v>2265</v>
      </c>
      <c r="L390" s="1" t="s">
        <v>2267</v>
      </c>
      <c r="M390" s="1" t="s">
        <v>488</v>
      </c>
      <c r="N390" s="1" t="s">
        <v>296</v>
      </c>
      <c r="O390" s="1">
        <v>85213</v>
      </c>
      <c r="P390" s="1" t="s">
        <v>4213</v>
      </c>
      <c r="R390" s="1">
        <v>1</v>
      </c>
      <c r="S390" s="1" t="s">
        <v>3357</v>
      </c>
      <c r="T390" s="1">
        <v>1</v>
      </c>
      <c r="U390" s="1">
        <v>1</v>
      </c>
      <c r="AA390" s="1" t="s">
        <v>5556</v>
      </c>
      <c r="AB390" s="3" t="s">
        <v>3161</v>
      </c>
      <c r="AC390" s="3" t="s">
        <v>4712</v>
      </c>
      <c r="AD390" s="1" t="s">
        <v>2564</v>
      </c>
      <c r="AE390" s="1" t="s">
        <v>481</v>
      </c>
      <c r="AF390" s="1" t="s">
        <v>481</v>
      </c>
      <c r="AG390" s="1" t="s">
        <v>481</v>
      </c>
      <c r="AL390" s="1" t="s">
        <v>481</v>
      </c>
      <c r="BA390" s="1">
        <f t="shared" si="41"/>
        <v>4</v>
      </c>
      <c r="BD390" s="1" t="s">
        <v>4712</v>
      </c>
      <c r="BE390" s="1" t="s">
        <v>4712</v>
      </c>
      <c r="BF390" s="1" t="s">
        <v>4712</v>
      </c>
      <c r="BJ390" s="1" t="s">
        <v>4712</v>
      </c>
      <c r="BK390" s="1" t="s">
        <v>4712</v>
      </c>
      <c r="BL390" s="1" t="s">
        <v>4712</v>
      </c>
      <c r="BM390" s="1" t="s">
        <v>4712</v>
      </c>
      <c r="BP390" s="1" t="s">
        <v>4712</v>
      </c>
      <c r="DV390" s="1">
        <f t="shared" si="40"/>
        <v>0</v>
      </c>
    </row>
    <row r="391" spans="1:126" s="1" customFormat="1" x14ac:dyDescent="0.25">
      <c r="B391" s="2"/>
      <c r="C391" s="2"/>
      <c r="D391" s="2"/>
      <c r="G391" s="1" t="s">
        <v>3158</v>
      </c>
      <c r="H391" s="1" t="s">
        <v>2602</v>
      </c>
      <c r="I391" s="1" t="s">
        <v>2603</v>
      </c>
      <c r="J391" s="1" t="s">
        <v>2604</v>
      </c>
      <c r="K391" s="18"/>
      <c r="L391" s="1" t="s">
        <v>2605</v>
      </c>
      <c r="M391" s="1" t="s">
        <v>3182</v>
      </c>
      <c r="N391" s="1" t="s">
        <v>296</v>
      </c>
      <c r="O391" s="1">
        <v>85234</v>
      </c>
      <c r="Y391" s="1" t="s">
        <v>3196</v>
      </c>
      <c r="Z391" s="1" t="s">
        <v>3189</v>
      </c>
      <c r="AA391" s="2" t="s">
        <v>2606</v>
      </c>
      <c r="AB391" s="3"/>
      <c r="AC391" s="3" t="s">
        <v>4712</v>
      </c>
      <c r="AG391" s="1" t="s">
        <v>3162</v>
      </c>
      <c r="BA391" s="1">
        <f t="shared" si="41"/>
        <v>1</v>
      </c>
      <c r="DV391" s="1">
        <f t="shared" si="40"/>
        <v>0</v>
      </c>
    </row>
    <row r="392" spans="1:126" s="1" customFormat="1" x14ac:dyDescent="0.25">
      <c r="B392" s="2"/>
      <c r="C392" s="2"/>
      <c r="D392" s="2"/>
      <c r="F392" s="1" t="s">
        <v>3162</v>
      </c>
      <c r="G392" s="1" t="s">
        <v>3158</v>
      </c>
      <c r="H392" s="1" t="s">
        <v>2911</v>
      </c>
      <c r="I392" s="1" t="s">
        <v>358</v>
      </c>
      <c r="J392" s="1" t="s">
        <v>2912</v>
      </c>
      <c r="K392" s="18" t="s">
        <v>2913</v>
      </c>
      <c r="M392" s="1" t="s">
        <v>3182</v>
      </c>
      <c r="N392" s="1" t="s">
        <v>296</v>
      </c>
      <c r="P392" s="1" t="s">
        <v>4213</v>
      </c>
      <c r="AA392" s="2"/>
      <c r="AB392" s="3"/>
      <c r="AC392" s="3" t="s">
        <v>4712</v>
      </c>
      <c r="AD392" s="1" t="s">
        <v>2564</v>
      </c>
      <c r="BA392" s="1">
        <f t="shared" si="41"/>
        <v>0</v>
      </c>
      <c r="BD392" s="1" t="s">
        <v>4712</v>
      </c>
      <c r="BE392" s="1" t="s">
        <v>4712</v>
      </c>
      <c r="BF392" s="1" t="s">
        <v>4712</v>
      </c>
      <c r="BG392" s="1" t="s">
        <v>4712</v>
      </c>
      <c r="BH392" s="1" t="s">
        <v>4712</v>
      </c>
      <c r="BJ392" s="1" t="s">
        <v>4712</v>
      </c>
      <c r="BK392" s="1" t="s">
        <v>5053</v>
      </c>
      <c r="BL392" s="1" t="s">
        <v>5053</v>
      </c>
      <c r="BM392" s="1" t="s">
        <v>4712</v>
      </c>
      <c r="BP392" s="1" t="s">
        <v>4712</v>
      </c>
      <c r="DV392" s="1">
        <f t="shared" si="40"/>
        <v>0</v>
      </c>
    </row>
    <row r="393" spans="1:126" s="1" customFormat="1" x14ac:dyDescent="0.25">
      <c r="B393" s="2"/>
      <c r="C393" s="2"/>
      <c r="D393" s="2"/>
      <c r="G393" s="1" t="s">
        <v>3158</v>
      </c>
      <c r="H393" s="1" t="s">
        <v>3286</v>
      </c>
      <c r="I393" s="1" t="s">
        <v>371</v>
      </c>
      <c r="K393" s="18"/>
      <c r="Y393" s="1" t="s">
        <v>3196</v>
      </c>
      <c r="Z393" s="1" t="s">
        <v>2166</v>
      </c>
      <c r="AA393" s="2" t="s">
        <v>3213</v>
      </c>
      <c r="AB393" s="3"/>
      <c r="AC393" s="3" t="s">
        <v>4712</v>
      </c>
      <c r="AG393" s="1" t="s">
        <v>3162</v>
      </c>
      <c r="BA393" s="1">
        <f t="shared" si="41"/>
        <v>1</v>
      </c>
      <c r="DV393" s="1">
        <f t="shared" si="40"/>
        <v>0</v>
      </c>
    </row>
    <row r="394" spans="1:126" s="1" customFormat="1" x14ac:dyDescent="0.25">
      <c r="A394" s="1" t="s">
        <v>5578</v>
      </c>
      <c r="B394" s="2"/>
      <c r="C394" s="2"/>
      <c r="D394" s="2"/>
      <c r="G394" s="1" t="s">
        <v>481</v>
      </c>
      <c r="H394" s="1" t="s">
        <v>3822</v>
      </c>
      <c r="I394" s="1" t="s">
        <v>2040</v>
      </c>
      <c r="K394" s="18"/>
      <c r="AA394" s="2"/>
      <c r="AB394" s="3"/>
      <c r="AC394" s="3" t="s">
        <v>4712</v>
      </c>
      <c r="BA394" s="1">
        <f t="shared" si="41"/>
        <v>0</v>
      </c>
      <c r="DV394" s="1">
        <f t="shared" si="40"/>
        <v>0</v>
      </c>
    </row>
    <row r="395" spans="1:126" s="1" customFormat="1" x14ac:dyDescent="0.25">
      <c r="B395" s="2"/>
      <c r="C395" s="2"/>
      <c r="D395" s="2"/>
      <c r="G395" s="1" t="s">
        <v>481</v>
      </c>
      <c r="H395" s="1" t="s">
        <v>5557</v>
      </c>
      <c r="I395" s="1" t="s">
        <v>4642</v>
      </c>
      <c r="K395" s="18"/>
      <c r="Y395" s="2"/>
      <c r="Z395" s="3"/>
      <c r="AA395" s="1" t="s">
        <v>5558</v>
      </c>
      <c r="AC395" s="1" t="s">
        <v>4712</v>
      </c>
      <c r="BA395" s="1">
        <f t="shared" si="41"/>
        <v>0</v>
      </c>
      <c r="DV395" s="1">
        <f t="shared" si="40"/>
        <v>0</v>
      </c>
    </row>
    <row r="396" spans="1:126" s="1" customFormat="1" x14ac:dyDescent="0.25">
      <c r="A396" s="1" t="s">
        <v>5562</v>
      </c>
      <c r="B396" s="2"/>
      <c r="C396" s="2"/>
      <c r="D396" s="2"/>
      <c r="G396" s="1" t="s">
        <v>3158</v>
      </c>
      <c r="H396" s="1" t="s">
        <v>1158</v>
      </c>
      <c r="I396" s="1" t="s">
        <v>1159</v>
      </c>
      <c r="K396" s="18" t="s">
        <v>1160</v>
      </c>
      <c r="N396" s="1" t="s">
        <v>296</v>
      </c>
      <c r="AA396" s="2"/>
      <c r="AB396" s="3"/>
      <c r="AC396" s="3" t="s">
        <v>4712</v>
      </c>
      <c r="BA396" s="1">
        <f t="shared" si="41"/>
        <v>0</v>
      </c>
      <c r="DV396" s="1">
        <f t="shared" si="40"/>
        <v>0</v>
      </c>
    </row>
    <row r="397" spans="1:126" s="1" customFormat="1" x14ac:dyDescent="0.25">
      <c r="A397" s="2"/>
      <c r="B397" s="2"/>
      <c r="C397" s="2"/>
      <c r="D397" s="2"/>
      <c r="G397" s="1" t="s">
        <v>3158</v>
      </c>
      <c r="H397" s="1" t="s">
        <v>3447</v>
      </c>
      <c r="I397" s="1" t="s">
        <v>3471</v>
      </c>
      <c r="K397" s="18" t="s">
        <v>3997</v>
      </c>
      <c r="L397" s="1" t="s">
        <v>5170</v>
      </c>
      <c r="M397" s="1" t="s">
        <v>488</v>
      </c>
      <c r="N397" s="1" t="s">
        <v>296</v>
      </c>
      <c r="O397" s="1">
        <v>85209</v>
      </c>
      <c r="P397" s="1" t="s">
        <v>4213</v>
      </c>
      <c r="AA397" s="2"/>
      <c r="AB397" s="3"/>
      <c r="AC397" s="3" t="s">
        <v>4712</v>
      </c>
      <c r="AD397" s="1" t="s">
        <v>2564</v>
      </c>
      <c r="AH397" s="1" t="s">
        <v>3162</v>
      </c>
      <c r="AR397" s="1" t="s">
        <v>3162</v>
      </c>
      <c r="AU397" s="1" t="s">
        <v>3162</v>
      </c>
      <c r="AW397" s="1" t="s">
        <v>3162</v>
      </c>
      <c r="BA397" s="1">
        <f t="shared" si="41"/>
        <v>4</v>
      </c>
      <c r="DV397" s="1">
        <f t="shared" si="40"/>
        <v>0</v>
      </c>
    </row>
    <row r="398" spans="1:126" s="1" customFormat="1" x14ac:dyDescent="0.25">
      <c r="B398" s="2"/>
      <c r="C398" s="2"/>
      <c r="D398" s="2"/>
      <c r="G398" s="1" t="s">
        <v>481</v>
      </c>
      <c r="H398" s="1" t="s">
        <v>5573</v>
      </c>
      <c r="I398" s="1" t="s">
        <v>5572</v>
      </c>
      <c r="K398" s="18"/>
      <c r="Y398" s="2"/>
      <c r="Z398" s="3"/>
      <c r="AA398" s="1" t="s">
        <v>4332</v>
      </c>
      <c r="AC398" s="3" t="s">
        <v>4712</v>
      </c>
      <c r="BA398" s="1">
        <f t="shared" si="41"/>
        <v>0</v>
      </c>
      <c r="DV398" s="1">
        <f t="shared" si="40"/>
        <v>0</v>
      </c>
    </row>
    <row r="399" spans="1:126" s="1" customFormat="1" x14ac:dyDescent="0.25">
      <c r="B399" s="2"/>
      <c r="C399" s="2"/>
      <c r="D399" s="2"/>
      <c r="G399" s="1" t="s">
        <v>481</v>
      </c>
      <c r="H399" s="1" t="s">
        <v>1012</v>
      </c>
      <c r="I399" s="1" t="s">
        <v>3105</v>
      </c>
      <c r="J399" s="1" t="s">
        <v>1651</v>
      </c>
      <c r="K399" s="18" t="s">
        <v>152</v>
      </c>
      <c r="L399" s="1" t="s">
        <v>1014</v>
      </c>
      <c r="M399" s="1" t="s">
        <v>488</v>
      </c>
      <c r="N399" s="1" t="s">
        <v>296</v>
      </c>
      <c r="O399" s="1">
        <v>85209</v>
      </c>
      <c r="W399" s="1" t="s">
        <v>3160</v>
      </c>
      <c r="X399" s="1" t="s">
        <v>1011</v>
      </c>
      <c r="Y399" s="3" t="s">
        <v>3161</v>
      </c>
      <c r="AA399" s="2" t="s">
        <v>4434</v>
      </c>
      <c r="AC399" s="3" t="s">
        <v>4712</v>
      </c>
      <c r="AD399" s="1" t="s">
        <v>2388</v>
      </c>
      <c r="AE399" s="1" t="s">
        <v>481</v>
      </c>
      <c r="AF399" s="1" t="s">
        <v>481</v>
      </c>
      <c r="AG399" s="1" t="s">
        <v>481</v>
      </c>
      <c r="AH399" s="1" t="s">
        <v>481</v>
      </c>
      <c r="AJ399" s="1" t="s">
        <v>481</v>
      </c>
      <c r="AK399" s="1" t="s">
        <v>481</v>
      </c>
      <c r="AL399" s="1" t="s">
        <v>481</v>
      </c>
      <c r="AM399" s="1" t="s">
        <v>481</v>
      </c>
      <c r="AN399" s="1" t="s">
        <v>481</v>
      </c>
      <c r="AO399" s="1" t="s">
        <v>3158</v>
      </c>
      <c r="AP399" s="1" t="s">
        <v>481</v>
      </c>
      <c r="AQ399" s="1" t="s">
        <v>481</v>
      </c>
      <c r="AR399" s="1" t="s">
        <v>481</v>
      </c>
      <c r="AS399" s="1" t="s">
        <v>481</v>
      </c>
      <c r="AT399" s="1" t="s">
        <v>481</v>
      </c>
      <c r="AU399" s="1" t="s">
        <v>481</v>
      </c>
      <c r="AV399" s="1" t="s">
        <v>481</v>
      </c>
      <c r="AW399" s="1" t="s">
        <v>481</v>
      </c>
      <c r="AX399" s="1" t="s">
        <v>481</v>
      </c>
      <c r="AZ399" s="1" t="s">
        <v>481</v>
      </c>
      <c r="BA399" s="1">
        <f t="shared" si="41"/>
        <v>20</v>
      </c>
      <c r="DV399" s="1">
        <f t="shared" si="40"/>
        <v>0</v>
      </c>
    </row>
    <row r="400" spans="1:126" s="1" customFormat="1" x14ac:dyDescent="0.25">
      <c r="B400" s="2"/>
      <c r="C400" s="2"/>
      <c r="D400" s="2"/>
      <c r="G400" s="1" t="s">
        <v>3158</v>
      </c>
      <c r="H400" s="1" t="s">
        <v>5574</v>
      </c>
      <c r="I400" s="1" t="s">
        <v>5574</v>
      </c>
      <c r="K400" s="18"/>
      <c r="Y400" s="2"/>
      <c r="Z400" s="3"/>
      <c r="AC400" s="3" t="s">
        <v>4712</v>
      </c>
      <c r="BA400" s="1">
        <f t="shared" si="41"/>
        <v>0</v>
      </c>
      <c r="DV400" s="1">
        <f t="shared" si="40"/>
        <v>0</v>
      </c>
    </row>
    <row r="401" spans="1:126" s="1" customFormat="1" x14ac:dyDescent="0.25">
      <c r="A401" s="1" t="s">
        <v>5570</v>
      </c>
      <c r="B401" s="2"/>
      <c r="C401" s="2"/>
      <c r="D401" s="2"/>
      <c r="G401" s="1" t="s">
        <v>481</v>
      </c>
      <c r="I401" s="1" t="s">
        <v>1743</v>
      </c>
      <c r="K401" s="18"/>
      <c r="AA401" s="2"/>
      <c r="AB401" s="3"/>
      <c r="AC401" s="3" t="s">
        <v>4712</v>
      </c>
      <c r="BA401" s="1">
        <f t="shared" si="41"/>
        <v>0</v>
      </c>
      <c r="DV401" s="1">
        <f t="shared" si="40"/>
        <v>0</v>
      </c>
    </row>
    <row r="402" spans="1:126" s="1" customFormat="1" x14ac:dyDescent="0.25">
      <c r="A402" s="1" t="s">
        <v>5570</v>
      </c>
      <c r="B402" s="2"/>
      <c r="C402" s="2"/>
      <c r="D402" s="2"/>
      <c r="G402" s="1" t="s">
        <v>3158</v>
      </c>
      <c r="K402" s="18"/>
      <c r="Y402" s="2"/>
      <c r="Z402" s="3"/>
      <c r="AA402" s="1" t="s">
        <v>1743</v>
      </c>
      <c r="AC402" s="3" t="s">
        <v>4712</v>
      </c>
      <c r="BA402" s="1">
        <f t="shared" si="41"/>
        <v>0</v>
      </c>
      <c r="DV402" s="1">
        <f t="shared" si="40"/>
        <v>0</v>
      </c>
    </row>
    <row r="403" spans="1:126" s="1" customFormat="1" x14ac:dyDescent="0.25">
      <c r="B403" s="2"/>
      <c r="C403" s="2"/>
      <c r="D403" s="2"/>
      <c r="K403" s="18"/>
      <c r="Y403" s="2"/>
      <c r="Z403" s="3"/>
      <c r="AC403" s="3"/>
    </row>
    <row r="404" spans="1:126" s="1" customFormat="1" x14ac:dyDescent="0.25">
      <c r="A404" s="1" t="s">
        <v>5210</v>
      </c>
      <c r="B404" s="2"/>
      <c r="C404" s="2"/>
      <c r="D404" s="2"/>
      <c r="K404" s="18"/>
      <c r="AA404" s="2"/>
      <c r="AB404" s="3"/>
      <c r="AC404" s="3"/>
    </row>
    <row r="405" spans="1:126" s="1" customFormat="1" x14ac:dyDescent="0.25">
      <c r="A405" s="1" t="s">
        <v>5217</v>
      </c>
      <c r="B405" s="2"/>
      <c r="G405" s="1" t="s">
        <v>481</v>
      </c>
      <c r="H405" s="1" t="s">
        <v>824</v>
      </c>
      <c r="I405" s="1" t="s">
        <v>144</v>
      </c>
      <c r="J405" s="1" t="s">
        <v>825</v>
      </c>
      <c r="K405" s="18" t="s">
        <v>4358</v>
      </c>
      <c r="L405" s="1" t="s">
        <v>5218</v>
      </c>
      <c r="M405" s="1" t="s">
        <v>488</v>
      </c>
      <c r="N405" s="1" t="s">
        <v>296</v>
      </c>
      <c r="O405" s="1">
        <v>85206</v>
      </c>
      <c r="P405" s="1" t="s">
        <v>4213</v>
      </c>
      <c r="Y405" s="1" t="s">
        <v>3175</v>
      </c>
      <c r="Z405" s="1" t="s">
        <v>3401</v>
      </c>
      <c r="AA405" s="2" t="s">
        <v>5526</v>
      </c>
      <c r="AB405" s="3" t="s">
        <v>3161</v>
      </c>
      <c r="AC405" s="3"/>
      <c r="AD405" s="1" t="s">
        <v>2564</v>
      </c>
      <c r="AG405" s="1" t="s">
        <v>481</v>
      </c>
      <c r="BA405" s="1">
        <f t="shared" ref="BA405:BA429" si="42">COUNTA(AE405:AZ405)</f>
        <v>1</v>
      </c>
    </row>
    <row r="406" spans="1:126" s="1" customFormat="1" x14ac:dyDescent="0.25">
      <c r="A406" s="1" t="s">
        <v>3240</v>
      </c>
      <c r="B406" s="2"/>
      <c r="C406" s="2"/>
      <c r="D406" s="2"/>
      <c r="G406" s="1" t="s">
        <v>3158</v>
      </c>
      <c r="H406" s="1" t="s">
        <v>3238</v>
      </c>
      <c r="I406" s="1" t="s">
        <v>2161</v>
      </c>
      <c r="K406" s="4" t="s">
        <v>3239</v>
      </c>
      <c r="AA406" s="2"/>
      <c r="AB406" s="3"/>
      <c r="AC406" s="3"/>
      <c r="BA406" s="1">
        <f t="shared" si="42"/>
        <v>0</v>
      </c>
    </row>
    <row r="407" spans="1:126" s="1" customFormat="1" x14ac:dyDescent="0.25">
      <c r="A407" s="1" t="s">
        <v>1708</v>
      </c>
      <c r="B407" s="2"/>
      <c r="C407" s="2"/>
      <c r="D407" s="2"/>
      <c r="G407" s="1" t="s">
        <v>481</v>
      </c>
      <c r="H407" s="1" t="s">
        <v>1706</v>
      </c>
      <c r="I407" s="1" t="s">
        <v>348</v>
      </c>
      <c r="K407" s="18" t="s">
        <v>1707</v>
      </c>
      <c r="AB407" s="3"/>
      <c r="AC407" s="3"/>
      <c r="BA407" s="1">
        <f t="shared" si="42"/>
        <v>0</v>
      </c>
    </row>
    <row r="408" spans="1:126" s="1" customFormat="1" x14ac:dyDescent="0.25">
      <c r="A408" s="1" t="s">
        <v>2824</v>
      </c>
      <c r="B408" s="2"/>
      <c r="C408" s="2"/>
      <c r="D408" s="2"/>
      <c r="H408" s="1" t="s">
        <v>2821</v>
      </c>
      <c r="I408" s="1" t="s">
        <v>2822</v>
      </c>
      <c r="K408" s="18" t="s">
        <v>2823</v>
      </c>
      <c r="Y408" s="2"/>
      <c r="Z408" s="3"/>
      <c r="BA408" s="1">
        <f t="shared" si="42"/>
        <v>0</v>
      </c>
    </row>
    <row r="409" spans="1:126" s="1" customFormat="1" x14ac:dyDescent="0.25">
      <c r="A409" s="1" t="s">
        <v>4635</v>
      </c>
      <c r="B409" s="2"/>
      <c r="C409" s="8"/>
      <c r="D409" s="8"/>
      <c r="F409" s="1" t="s">
        <v>3161</v>
      </c>
      <c r="G409" s="1" t="s">
        <v>3158</v>
      </c>
      <c r="H409" s="1" t="s">
        <v>338</v>
      </c>
      <c r="I409" s="1" t="s">
        <v>1604</v>
      </c>
      <c r="J409" s="1" t="s">
        <v>4926</v>
      </c>
      <c r="K409" s="18" t="s">
        <v>871</v>
      </c>
      <c r="L409" s="1" t="s">
        <v>534</v>
      </c>
      <c r="M409" s="1" t="s">
        <v>340</v>
      </c>
      <c r="N409" s="1" t="s">
        <v>341</v>
      </c>
      <c r="O409" s="1">
        <v>62675</v>
      </c>
      <c r="P409" s="1" t="s">
        <v>4712</v>
      </c>
      <c r="X409" s="1" t="s">
        <v>342</v>
      </c>
      <c r="Y409" s="1" t="s">
        <v>3175</v>
      </c>
      <c r="Z409" s="1" t="s">
        <v>3161</v>
      </c>
      <c r="AA409" s="1" t="s">
        <v>1549</v>
      </c>
      <c r="AB409" s="3" t="s">
        <v>3161</v>
      </c>
      <c r="AC409" s="3"/>
      <c r="AD409" s="1" t="s">
        <v>2388</v>
      </c>
      <c r="AP409" s="1" t="s">
        <v>481</v>
      </c>
      <c r="AQ409" s="1" t="s">
        <v>481</v>
      </c>
      <c r="AS409" s="1" t="s">
        <v>481</v>
      </c>
      <c r="AT409" s="1" t="s">
        <v>481</v>
      </c>
      <c r="AU409" s="1" t="s">
        <v>481</v>
      </c>
      <c r="BA409" s="1">
        <f t="shared" si="42"/>
        <v>5</v>
      </c>
    </row>
    <row r="410" spans="1:126" s="1" customFormat="1" x14ac:dyDescent="0.25">
      <c r="A410" s="1" t="s">
        <v>4635</v>
      </c>
      <c r="B410" s="2"/>
      <c r="F410" s="1" t="s">
        <v>3161</v>
      </c>
      <c r="G410" s="1" t="s">
        <v>481</v>
      </c>
      <c r="H410" s="1" t="s">
        <v>338</v>
      </c>
      <c r="I410" s="1" t="s">
        <v>1549</v>
      </c>
      <c r="J410" s="1" t="s">
        <v>4926</v>
      </c>
      <c r="K410" s="18" t="s">
        <v>871</v>
      </c>
      <c r="L410" s="1" t="s">
        <v>534</v>
      </c>
      <c r="M410" s="1" t="s">
        <v>340</v>
      </c>
      <c r="N410" s="1" t="s">
        <v>341</v>
      </c>
      <c r="O410" s="1">
        <v>62675</v>
      </c>
      <c r="P410" s="1" t="s">
        <v>4213</v>
      </c>
      <c r="X410" s="1" t="s">
        <v>342</v>
      </c>
      <c r="Y410" s="1" t="s">
        <v>3175</v>
      </c>
      <c r="Z410" s="1" t="s">
        <v>343</v>
      </c>
      <c r="AA410" s="2" t="s">
        <v>1604</v>
      </c>
      <c r="AB410" s="3" t="s">
        <v>3161</v>
      </c>
      <c r="AC410" s="3"/>
      <c r="AD410" s="1" t="s">
        <v>2392</v>
      </c>
      <c r="AP410" s="1" t="s">
        <v>481</v>
      </c>
      <c r="AQ410" s="1" t="s">
        <v>481</v>
      </c>
      <c r="AS410" s="1" t="s">
        <v>481</v>
      </c>
      <c r="AT410" s="1" t="s">
        <v>481</v>
      </c>
      <c r="AU410" s="1" t="s">
        <v>481</v>
      </c>
      <c r="BA410" s="1">
        <f t="shared" si="42"/>
        <v>5</v>
      </c>
    </row>
    <row r="411" spans="1:126" s="1" customFormat="1" x14ac:dyDescent="0.25">
      <c r="A411" s="1" t="s">
        <v>4635</v>
      </c>
      <c r="B411" s="2"/>
      <c r="C411" s="2"/>
      <c r="D411" s="2"/>
      <c r="G411" s="1" t="s">
        <v>3158</v>
      </c>
      <c r="H411" s="1" t="s">
        <v>1990</v>
      </c>
      <c r="I411" s="1" t="s">
        <v>3786</v>
      </c>
      <c r="J411" s="1" t="s">
        <v>1185</v>
      </c>
      <c r="K411" s="18" t="s">
        <v>1991</v>
      </c>
      <c r="L411" s="1" t="s">
        <v>5198</v>
      </c>
      <c r="M411" s="1" t="s">
        <v>488</v>
      </c>
      <c r="N411" s="1" t="s">
        <v>296</v>
      </c>
      <c r="O411" s="1">
        <v>85209</v>
      </c>
      <c r="P411" s="1" t="s">
        <v>4712</v>
      </c>
      <c r="Y411" s="1" t="s">
        <v>3196</v>
      </c>
      <c r="Z411" s="1" t="s">
        <v>3161</v>
      </c>
      <c r="AA411" s="2" t="s">
        <v>1010</v>
      </c>
      <c r="AB411" s="3" t="s">
        <v>3161</v>
      </c>
      <c r="AC411" s="3"/>
      <c r="AD411" s="1" t="s">
        <v>2388</v>
      </c>
      <c r="AE411" s="1" t="s">
        <v>481</v>
      </c>
      <c r="AH411" s="1" t="s">
        <v>481</v>
      </c>
      <c r="AI411" s="1" t="s">
        <v>481</v>
      </c>
      <c r="AM411" s="1" t="s">
        <v>481</v>
      </c>
      <c r="AN411" s="1" t="s">
        <v>481</v>
      </c>
      <c r="AO411" s="1" t="s">
        <v>481</v>
      </c>
      <c r="AQ411" s="1" t="s">
        <v>481</v>
      </c>
      <c r="AR411" s="1" t="s">
        <v>481</v>
      </c>
      <c r="AX411" s="1" t="s">
        <v>481</v>
      </c>
      <c r="AY411" s="1" t="s">
        <v>481</v>
      </c>
      <c r="AZ411" s="1" t="s">
        <v>481</v>
      </c>
      <c r="BA411" s="1">
        <f t="shared" si="42"/>
        <v>11</v>
      </c>
    </row>
    <row r="412" spans="1:126" s="1" customFormat="1" x14ac:dyDescent="0.25">
      <c r="A412" s="1" t="s">
        <v>4635</v>
      </c>
      <c r="B412" s="2"/>
      <c r="C412" s="2"/>
      <c r="D412" s="2"/>
      <c r="G412" s="1" t="s">
        <v>481</v>
      </c>
      <c r="H412" s="1" t="s">
        <v>1990</v>
      </c>
      <c r="I412" s="1" t="s">
        <v>1010</v>
      </c>
      <c r="J412" s="1" t="s">
        <v>1185</v>
      </c>
      <c r="K412" s="18" t="s">
        <v>1991</v>
      </c>
      <c r="L412" s="1" t="s">
        <v>5198</v>
      </c>
      <c r="M412" s="1" t="s">
        <v>488</v>
      </c>
      <c r="N412" s="1" t="s">
        <v>296</v>
      </c>
      <c r="O412" s="1">
        <v>85209</v>
      </c>
      <c r="P412" s="1" t="s">
        <v>4213</v>
      </c>
      <c r="Y412" s="1" t="s">
        <v>3196</v>
      </c>
      <c r="Z412" s="1" t="s">
        <v>1009</v>
      </c>
      <c r="AA412" s="2" t="s">
        <v>3786</v>
      </c>
      <c r="AB412" s="3" t="s">
        <v>3161</v>
      </c>
      <c r="AC412" s="3"/>
      <c r="AD412" s="1" t="s">
        <v>2392</v>
      </c>
      <c r="AE412" s="1" t="s">
        <v>481</v>
      </c>
      <c r="AH412" s="1" t="s">
        <v>481</v>
      </c>
      <c r="AI412" s="1" t="s">
        <v>481</v>
      </c>
      <c r="AM412" s="1" t="s">
        <v>481</v>
      </c>
      <c r="AN412" s="1" t="s">
        <v>481</v>
      </c>
      <c r="AO412" s="1" t="s">
        <v>481</v>
      </c>
      <c r="AQ412" s="1" t="s">
        <v>481</v>
      </c>
      <c r="AR412" s="1" t="s">
        <v>481</v>
      </c>
      <c r="AX412" s="1" t="s">
        <v>481</v>
      </c>
      <c r="AY412" s="1" t="s">
        <v>481</v>
      </c>
      <c r="AZ412" s="1" t="s">
        <v>481</v>
      </c>
      <c r="BA412" s="1">
        <f t="shared" si="42"/>
        <v>11</v>
      </c>
    </row>
    <row r="413" spans="1:126" s="1" customFormat="1" x14ac:dyDescent="0.25">
      <c r="A413" s="1" t="s">
        <v>1061</v>
      </c>
      <c r="B413" s="2"/>
      <c r="C413" s="2"/>
      <c r="D413" s="2"/>
      <c r="F413" s="1" t="s">
        <v>3161</v>
      </c>
      <c r="G413" s="1" t="s">
        <v>3158</v>
      </c>
      <c r="H413" s="1" t="s">
        <v>4188</v>
      </c>
      <c r="I413" s="1" t="s">
        <v>633</v>
      </c>
      <c r="J413" s="1" t="s">
        <v>4189</v>
      </c>
      <c r="K413" s="18" t="s">
        <v>4191</v>
      </c>
      <c r="L413" s="1" t="s">
        <v>4190</v>
      </c>
      <c r="M413" s="1" t="s">
        <v>488</v>
      </c>
      <c r="N413" s="1" t="s">
        <v>296</v>
      </c>
      <c r="O413" s="1">
        <v>85208</v>
      </c>
      <c r="P413" s="1" t="s">
        <v>4213</v>
      </c>
      <c r="AA413" s="2"/>
      <c r="AB413" s="3"/>
      <c r="AC413" s="3"/>
      <c r="AD413" s="1" t="s">
        <v>2388</v>
      </c>
      <c r="BA413" s="1">
        <f t="shared" si="42"/>
        <v>0</v>
      </c>
    </row>
    <row r="414" spans="1:126" s="1" customFormat="1" x14ac:dyDescent="0.25">
      <c r="B414" s="2"/>
      <c r="C414" s="2"/>
      <c r="D414" s="2"/>
      <c r="G414" s="1" t="s">
        <v>481</v>
      </c>
      <c r="H414" s="1" t="s">
        <v>4670</v>
      </c>
      <c r="I414" s="1" t="s">
        <v>1444</v>
      </c>
      <c r="K414" s="18"/>
      <c r="AA414" s="2"/>
      <c r="AB414" s="3"/>
      <c r="AC414" s="3"/>
      <c r="AI414" s="1" t="s">
        <v>1447</v>
      </c>
      <c r="BA414" s="1">
        <f t="shared" si="42"/>
        <v>1</v>
      </c>
    </row>
    <row r="415" spans="1:126" s="1" customFormat="1" x14ac:dyDescent="0.25">
      <c r="B415" s="2"/>
      <c r="C415" s="2"/>
      <c r="D415" s="2"/>
      <c r="E415" s="2"/>
      <c r="H415" s="1" t="s">
        <v>234</v>
      </c>
      <c r="I415" s="1" t="s">
        <v>233</v>
      </c>
      <c r="K415" s="18"/>
      <c r="AA415" s="2"/>
      <c r="AB415" s="3"/>
      <c r="AC415" s="3"/>
      <c r="AV415" s="1" t="s">
        <v>3162</v>
      </c>
      <c r="AW415" s="1" t="s">
        <v>3162</v>
      </c>
      <c r="BA415" s="1">
        <f t="shared" si="42"/>
        <v>2</v>
      </c>
    </row>
    <row r="416" spans="1:126" s="1" customFormat="1" x14ac:dyDescent="0.25">
      <c r="A416" s="28"/>
      <c r="B416" s="2"/>
      <c r="C416" s="2"/>
      <c r="D416" s="2"/>
      <c r="H416" s="1" t="s">
        <v>562</v>
      </c>
      <c r="I416" s="1" t="s">
        <v>1574</v>
      </c>
      <c r="K416" s="18"/>
      <c r="AA416" s="2"/>
      <c r="AB416" s="3"/>
      <c r="AC416" s="3"/>
      <c r="AN416" s="1" t="s">
        <v>3162</v>
      </c>
      <c r="BA416" s="1">
        <f t="shared" si="42"/>
        <v>1</v>
      </c>
    </row>
    <row r="417" spans="1:75" s="1" customFormat="1" x14ac:dyDescent="0.25">
      <c r="A417" s="28"/>
      <c r="B417" s="2"/>
      <c r="C417" s="2"/>
      <c r="D417" s="2"/>
      <c r="E417" s="2"/>
      <c r="H417" s="1" t="s">
        <v>562</v>
      </c>
      <c r="I417" s="1" t="s">
        <v>3277</v>
      </c>
      <c r="K417" s="18"/>
      <c r="AA417" s="2"/>
      <c r="AB417" s="3"/>
      <c r="AC417" s="3"/>
      <c r="AE417" s="1" t="s">
        <v>3162</v>
      </c>
      <c r="BA417" s="1">
        <f t="shared" si="42"/>
        <v>1</v>
      </c>
    </row>
    <row r="418" spans="1:75" s="1" customFormat="1" x14ac:dyDescent="0.25">
      <c r="A418" s="28"/>
      <c r="B418" s="2"/>
      <c r="C418" s="2"/>
      <c r="D418" s="2"/>
      <c r="H418" s="1" t="s">
        <v>3275</v>
      </c>
      <c r="I418" s="1" t="s">
        <v>4714</v>
      </c>
      <c r="K418" s="18"/>
      <c r="AA418" s="2"/>
      <c r="AB418" s="3"/>
      <c r="AC418" s="3"/>
      <c r="AE418" s="1" t="s">
        <v>3162</v>
      </c>
      <c r="BA418" s="1">
        <f t="shared" si="42"/>
        <v>1</v>
      </c>
    </row>
    <row r="419" spans="1:75" s="1" customFormat="1" x14ac:dyDescent="0.25">
      <c r="A419" s="28"/>
      <c r="B419" s="2"/>
      <c r="C419" s="2"/>
      <c r="D419" s="2"/>
      <c r="G419" s="1" t="s">
        <v>481</v>
      </c>
      <c r="H419" s="1" t="s">
        <v>483</v>
      </c>
      <c r="I419" s="1" t="s">
        <v>484</v>
      </c>
      <c r="J419" s="1" t="s">
        <v>2586</v>
      </c>
      <c r="K419" s="18" t="s">
        <v>485</v>
      </c>
      <c r="L419" s="1" t="s">
        <v>487</v>
      </c>
      <c r="M419" s="1" t="s">
        <v>488</v>
      </c>
      <c r="N419" s="1" t="s">
        <v>296</v>
      </c>
      <c r="O419" s="1">
        <v>85205</v>
      </c>
      <c r="P419" s="1" t="s">
        <v>4213</v>
      </c>
      <c r="AA419" s="2" t="s">
        <v>1286</v>
      </c>
      <c r="AB419" s="3"/>
      <c r="AC419" s="3"/>
      <c r="AD419" s="1" t="s">
        <v>2388</v>
      </c>
      <c r="AN419" s="1" t="s">
        <v>3158</v>
      </c>
      <c r="AO419" s="1" t="s">
        <v>3158</v>
      </c>
      <c r="AP419" s="1" t="s">
        <v>3158</v>
      </c>
      <c r="AQ419" s="1" t="s">
        <v>3158</v>
      </c>
      <c r="AR419" s="1" t="s">
        <v>3162</v>
      </c>
      <c r="AU419" s="1" t="s">
        <v>3162</v>
      </c>
      <c r="AX419" s="1" t="s">
        <v>3162</v>
      </c>
      <c r="BA419" s="1">
        <f t="shared" si="42"/>
        <v>7</v>
      </c>
      <c r="BD419" s="1" t="s">
        <v>4712</v>
      </c>
      <c r="BF419" s="1" t="s">
        <v>4712</v>
      </c>
      <c r="BG419" s="1" t="s">
        <v>4712</v>
      </c>
      <c r="BH419" s="1" t="s">
        <v>4712</v>
      </c>
      <c r="BI419" s="1" t="s">
        <v>4712</v>
      </c>
      <c r="BJ419" s="1" t="s">
        <v>4712</v>
      </c>
      <c r="BL419" s="1" t="s">
        <v>4712</v>
      </c>
      <c r="BM419" s="1" t="s">
        <v>4712</v>
      </c>
      <c r="BN419" s="1" t="s">
        <v>4712</v>
      </c>
      <c r="BP419" s="1" t="s">
        <v>4712</v>
      </c>
      <c r="BQ419" s="1" t="s">
        <v>4712</v>
      </c>
      <c r="BR419" s="1" t="s">
        <v>4712</v>
      </c>
      <c r="BS419" s="1" t="s">
        <v>4712</v>
      </c>
      <c r="BT419" s="1" t="s">
        <v>4712</v>
      </c>
      <c r="BU419" s="1" t="s">
        <v>4712</v>
      </c>
      <c r="BV419" s="1" t="s">
        <v>4712</v>
      </c>
      <c r="BW419" s="1" t="s">
        <v>4712</v>
      </c>
    </row>
    <row r="420" spans="1:75" s="1" customFormat="1" x14ac:dyDescent="0.25">
      <c r="A420" s="28"/>
      <c r="B420" s="2"/>
      <c r="C420" s="2"/>
      <c r="D420" s="2"/>
      <c r="G420" s="1" t="s">
        <v>481</v>
      </c>
      <c r="H420" s="1" t="s">
        <v>1323</v>
      </c>
      <c r="I420" s="1" t="s">
        <v>2728</v>
      </c>
      <c r="K420" s="18"/>
      <c r="O420" s="4"/>
      <c r="R420" s="4"/>
      <c r="S420" s="4"/>
      <c r="Y420" s="2"/>
      <c r="Z420" s="3"/>
      <c r="BA420" s="1">
        <f t="shared" si="42"/>
        <v>0</v>
      </c>
    </row>
    <row r="421" spans="1:75" s="1" customFormat="1" x14ac:dyDescent="0.25">
      <c r="A421" s="28"/>
      <c r="B421" s="2"/>
      <c r="C421" s="2"/>
      <c r="D421" s="2"/>
      <c r="G421" s="1" t="s">
        <v>3158</v>
      </c>
      <c r="H421" s="1" t="s">
        <v>1323</v>
      </c>
      <c r="I421" s="1" t="s">
        <v>4578</v>
      </c>
      <c r="K421" s="18"/>
      <c r="O421" s="4"/>
      <c r="R421" s="4"/>
      <c r="S421" s="4"/>
      <c r="Y421" s="2"/>
      <c r="Z421" s="3"/>
      <c r="BA421" s="1">
        <f t="shared" si="42"/>
        <v>0</v>
      </c>
    </row>
    <row r="422" spans="1:75" s="1" customFormat="1" x14ac:dyDescent="0.25">
      <c r="B422" s="2"/>
      <c r="C422" s="2"/>
      <c r="D422" s="2"/>
      <c r="F422" s="1" t="s">
        <v>3162</v>
      </c>
      <c r="G422" s="1" t="s">
        <v>481</v>
      </c>
      <c r="H422" s="1" t="s">
        <v>298</v>
      </c>
      <c r="I422" s="1" t="s">
        <v>299</v>
      </c>
      <c r="J422" s="1" t="s">
        <v>4813</v>
      </c>
      <c r="K422" s="18" t="s">
        <v>536</v>
      </c>
      <c r="L422" s="1" t="s">
        <v>301</v>
      </c>
      <c r="M422" s="1" t="s">
        <v>488</v>
      </c>
      <c r="N422" s="1" t="s">
        <v>296</v>
      </c>
      <c r="O422" s="1" t="s">
        <v>486</v>
      </c>
      <c r="P422" s="1" t="s">
        <v>4213</v>
      </c>
      <c r="R422" s="1">
        <v>1</v>
      </c>
      <c r="S422" s="1" t="s">
        <v>3357</v>
      </c>
      <c r="U422" s="1">
        <v>1</v>
      </c>
      <c r="AA422" s="1" t="s">
        <v>448</v>
      </c>
      <c r="AB422" s="3" t="s">
        <v>3161</v>
      </c>
      <c r="AC422" s="3"/>
      <c r="AD422" s="1" t="s">
        <v>2564</v>
      </c>
      <c r="AI422" s="1" t="s">
        <v>3162</v>
      </c>
      <c r="AN422" s="1" t="s">
        <v>481</v>
      </c>
      <c r="BA422" s="1">
        <f t="shared" si="42"/>
        <v>2</v>
      </c>
      <c r="BD422" s="1" t="s">
        <v>4712</v>
      </c>
      <c r="BJ422" s="1" t="s">
        <v>4712</v>
      </c>
      <c r="BK422" s="1" t="s">
        <v>4712</v>
      </c>
      <c r="BL422" s="1" t="s">
        <v>4712</v>
      </c>
      <c r="BM422" s="1" t="s">
        <v>4712</v>
      </c>
      <c r="BQ422" s="1" t="s">
        <v>4712</v>
      </c>
      <c r="BR422" s="1" t="s">
        <v>4712</v>
      </c>
      <c r="BW422" s="1" t="s">
        <v>4712</v>
      </c>
    </row>
    <row r="423" spans="1:75" s="1" customFormat="1" x14ac:dyDescent="0.25">
      <c r="A423" s="28"/>
      <c r="B423" s="2"/>
      <c r="C423" s="2"/>
      <c r="D423" s="2"/>
      <c r="F423" s="1" t="s">
        <v>3162</v>
      </c>
      <c r="G423" s="1" t="s">
        <v>3158</v>
      </c>
      <c r="H423" s="1" t="s">
        <v>2730</v>
      </c>
      <c r="I423" s="1" t="s">
        <v>3159</v>
      </c>
      <c r="J423" s="1" t="s">
        <v>3707</v>
      </c>
      <c r="K423" s="18"/>
      <c r="L423" s="1" t="s">
        <v>4973</v>
      </c>
      <c r="M423" s="1" t="s">
        <v>488</v>
      </c>
      <c r="N423" s="1" t="s">
        <v>296</v>
      </c>
      <c r="O423" s="1">
        <v>85208</v>
      </c>
      <c r="T423" s="1">
        <v>1</v>
      </c>
      <c r="AA423" s="2"/>
      <c r="AB423" s="3"/>
      <c r="AC423" s="3"/>
      <c r="BA423" s="1">
        <f t="shared" si="42"/>
        <v>0</v>
      </c>
    </row>
    <row r="424" spans="1:75" s="1" customFormat="1" x14ac:dyDescent="0.25">
      <c r="A424" s="28"/>
      <c r="B424" s="2"/>
      <c r="C424" s="2"/>
      <c r="D424" s="2"/>
      <c r="G424" s="1" t="s">
        <v>3158</v>
      </c>
      <c r="H424" s="1" t="s">
        <v>2730</v>
      </c>
      <c r="I424" s="1" t="s">
        <v>2728</v>
      </c>
      <c r="J424" s="1" t="s">
        <v>2731</v>
      </c>
      <c r="K424" s="18"/>
      <c r="L424" s="1" t="s">
        <v>2732</v>
      </c>
      <c r="M424" s="1" t="s">
        <v>488</v>
      </c>
      <c r="N424" s="1" t="s">
        <v>296</v>
      </c>
      <c r="O424" s="1">
        <v>85213</v>
      </c>
      <c r="Y424" s="2"/>
      <c r="Z424" s="3"/>
      <c r="BA424" s="1">
        <f t="shared" si="42"/>
        <v>0</v>
      </c>
    </row>
    <row r="425" spans="1:75" s="1" customFormat="1" x14ac:dyDescent="0.25">
      <c r="A425" s="28"/>
      <c r="B425" s="2"/>
      <c r="C425" s="2"/>
      <c r="D425" s="2"/>
      <c r="G425" s="1" t="s">
        <v>3158</v>
      </c>
      <c r="H425" s="1" t="s">
        <v>2730</v>
      </c>
      <c r="I425" s="1" t="s">
        <v>2733</v>
      </c>
      <c r="J425" s="1" t="s">
        <v>2649</v>
      </c>
      <c r="K425" s="18" t="s">
        <v>2734</v>
      </c>
      <c r="L425" s="1" t="s">
        <v>2650</v>
      </c>
      <c r="M425" s="1" t="s">
        <v>5031</v>
      </c>
      <c r="N425" s="1" t="s">
        <v>296</v>
      </c>
      <c r="O425" s="1">
        <v>85117</v>
      </c>
      <c r="P425" s="1" t="s">
        <v>4213</v>
      </c>
      <c r="AA425" s="2"/>
      <c r="AB425" s="3"/>
      <c r="AC425" s="3"/>
      <c r="AD425" s="1" t="s">
        <v>2388</v>
      </c>
      <c r="BA425" s="1">
        <f t="shared" si="42"/>
        <v>0</v>
      </c>
    </row>
    <row r="426" spans="1:75" s="1" customFormat="1" x14ac:dyDescent="0.25">
      <c r="A426" s="28"/>
      <c r="B426" s="2"/>
      <c r="C426" s="2"/>
      <c r="D426" s="2"/>
      <c r="F426" s="1" t="s">
        <v>3162</v>
      </c>
      <c r="G426" s="1" t="s">
        <v>3158</v>
      </c>
      <c r="H426" s="1" t="s">
        <v>3728</v>
      </c>
      <c r="I426" s="1" t="s">
        <v>3729</v>
      </c>
      <c r="J426" s="1" t="s">
        <v>3730</v>
      </c>
      <c r="K426" s="18"/>
      <c r="L426" s="1" t="s">
        <v>3731</v>
      </c>
      <c r="M426" s="1" t="s">
        <v>650</v>
      </c>
      <c r="N426" s="1" t="s">
        <v>296</v>
      </c>
      <c r="O426" s="1">
        <v>85224</v>
      </c>
      <c r="AA426" s="2" t="s">
        <v>1918</v>
      </c>
      <c r="BA426" s="1">
        <f t="shared" si="42"/>
        <v>0</v>
      </c>
    </row>
    <row r="427" spans="1:75" s="1" customFormat="1" x14ac:dyDescent="0.25">
      <c r="A427" s="28"/>
      <c r="B427" s="2"/>
      <c r="C427" s="2"/>
      <c r="D427" s="2"/>
      <c r="G427" s="1" t="s">
        <v>3158</v>
      </c>
      <c r="H427" s="1" t="s">
        <v>610</v>
      </c>
      <c r="I427" s="1" t="s">
        <v>611</v>
      </c>
      <c r="J427" s="1" t="s">
        <v>612</v>
      </c>
      <c r="K427" s="18" t="s">
        <v>3797</v>
      </c>
      <c r="L427" s="1" t="s">
        <v>613</v>
      </c>
      <c r="M427" s="1" t="s">
        <v>614</v>
      </c>
      <c r="N427" s="1" t="s">
        <v>615</v>
      </c>
      <c r="O427" s="1">
        <v>49686</v>
      </c>
      <c r="P427" s="1" t="s">
        <v>4213</v>
      </c>
      <c r="AA427" s="2"/>
      <c r="AB427" s="3"/>
      <c r="AC427" s="3"/>
      <c r="AD427" s="1" t="s">
        <v>2564</v>
      </c>
      <c r="BA427" s="1">
        <f t="shared" si="42"/>
        <v>0</v>
      </c>
    </row>
    <row r="428" spans="1:75" s="1" customFormat="1" x14ac:dyDescent="0.25">
      <c r="A428" s="28"/>
      <c r="B428" s="2"/>
      <c r="C428" s="2"/>
      <c r="D428" s="2"/>
      <c r="E428" s="2"/>
      <c r="H428" s="1" t="s">
        <v>1505</v>
      </c>
      <c r="K428" s="18"/>
      <c r="AA428" s="2"/>
      <c r="AB428" s="3"/>
      <c r="AC428" s="3"/>
      <c r="AL428" s="1" t="s">
        <v>3162</v>
      </c>
      <c r="BA428" s="1">
        <f t="shared" si="42"/>
        <v>1</v>
      </c>
    </row>
    <row r="429" spans="1:75" s="1" customFormat="1" x14ac:dyDescent="0.25">
      <c r="A429" s="28"/>
      <c r="B429" s="2"/>
      <c r="C429" s="2"/>
      <c r="D429" s="2"/>
      <c r="G429" s="1" t="s">
        <v>3158</v>
      </c>
      <c r="H429" s="1" t="s">
        <v>3171</v>
      </c>
      <c r="I429" s="1" t="s">
        <v>3172</v>
      </c>
      <c r="J429" s="1" t="s">
        <v>3173</v>
      </c>
      <c r="K429" s="18"/>
      <c r="L429" s="1" t="s">
        <v>3174</v>
      </c>
      <c r="M429" s="1" t="s">
        <v>488</v>
      </c>
      <c r="N429" s="1" t="s">
        <v>296</v>
      </c>
      <c r="O429" s="1">
        <v>85208</v>
      </c>
      <c r="AA429" s="2" t="s">
        <v>3170</v>
      </c>
      <c r="AB429" s="3" t="s">
        <v>3161</v>
      </c>
      <c r="AC429" s="3"/>
      <c r="BA429" s="1">
        <f t="shared" si="42"/>
        <v>0</v>
      </c>
    </row>
    <row r="430" spans="1:75" s="1" customFormat="1" x14ac:dyDescent="0.25">
      <c r="A430" s="28"/>
      <c r="B430" s="2"/>
      <c r="C430" s="2"/>
      <c r="D430" s="2"/>
      <c r="E430" s="2"/>
      <c r="G430" s="1" t="s">
        <v>3158</v>
      </c>
      <c r="H430" s="1" t="s">
        <v>3177</v>
      </c>
      <c r="I430" s="1" t="s">
        <v>2161</v>
      </c>
      <c r="K430" s="18"/>
      <c r="AA430" s="2"/>
      <c r="AB430" s="3"/>
      <c r="AC430" s="3"/>
      <c r="AO430" s="1" t="s">
        <v>3162</v>
      </c>
      <c r="BA430" s="1">
        <f t="shared" ref="BA430:BA493" si="43">COUNTA(AE430:AZ430)</f>
        <v>1</v>
      </c>
    </row>
    <row r="431" spans="1:75" s="1" customFormat="1" x14ac:dyDescent="0.25">
      <c r="A431" s="28"/>
      <c r="B431" s="2"/>
      <c r="C431" s="2"/>
      <c r="D431" s="2"/>
      <c r="F431" s="1" t="s">
        <v>3161</v>
      </c>
      <c r="G431" s="1" t="s">
        <v>3158</v>
      </c>
      <c r="H431" s="1" t="s">
        <v>3177</v>
      </c>
      <c r="I431" s="1" t="s">
        <v>2120</v>
      </c>
      <c r="J431" s="1" t="s">
        <v>3801</v>
      </c>
      <c r="K431" s="18" t="s">
        <v>870</v>
      </c>
      <c r="N431" s="1" t="s">
        <v>3802</v>
      </c>
      <c r="AA431" s="2" t="s">
        <v>483</v>
      </c>
      <c r="AB431" s="3"/>
      <c r="AC431" s="3"/>
      <c r="BA431" s="1">
        <f t="shared" si="43"/>
        <v>0</v>
      </c>
      <c r="BD431" s="1" t="s">
        <v>4712</v>
      </c>
      <c r="BE431" s="1" t="s">
        <v>4712</v>
      </c>
      <c r="BF431" s="1" t="s">
        <v>4712</v>
      </c>
      <c r="BH431" s="1" t="s">
        <v>4712</v>
      </c>
      <c r="BK431" s="1" t="s">
        <v>4712</v>
      </c>
      <c r="BP431" s="1" t="s">
        <v>4712</v>
      </c>
    </row>
    <row r="432" spans="1:75" s="1" customFormat="1" x14ac:dyDescent="0.25">
      <c r="A432" s="28"/>
      <c r="B432" s="2"/>
      <c r="C432" s="2"/>
      <c r="D432" s="2"/>
      <c r="F432" s="1" t="s">
        <v>3162</v>
      </c>
      <c r="G432" s="1" t="s">
        <v>481</v>
      </c>
      <c r="H432" s="1" t="s">
        <v>3177</v>
      </c>
      <c r="I432" s="1" t="s">
        <v>3178</v>
      </c>
      <c r="J432" s="1" t="s">
        <v>3180</v>
      </c>
      <c r="K432" s="18" t="s">
        <v>3179</v>
      </c>
      <c r="L432" s="1" t="s">
        <v>3181</v>
      </c>
      <c r="M432" s="1" t="s">
        <v>3182</v>
      </c>
      <c r="N432" s="1" t="s">
        <v>296</v>
      </c>
      <c r="O432" s="1">
        <v>85233</v>
      </c>
      <c r="P432" s="1" t="s">
        <v>4213</v>
      </c>
      <c r="T432" s="1">
        <v>1</v>
      </c>
      <c r="Y432" s="1" t="s">
        <v>3175</v>
      </c>
      <c r="Z432" s="1" t="s">
        <v>3161</v>
      </c>
      <c r="AA432" s="2" t="s">
        <v>3176</v>
      </c>
      <c r="AB432" s="3" t="s">
        <v>3161</v>
      </c>
      <c r="AC432" s="3"/>
      <c r="AD432" s="1" t="s">
        <v>2564</v>
      </c>
      <c r="BA432" s="1">
        <f t="shared" si="43"/>
        <v>0</v>
      </c>
    </row>
    <row r="433" spans="1:65" s="1" customFormat="1" x14ac:dyDescent="0.25">
      <c r="A433" s="28"/>
      <c r="B433" s="2"/>
      <c r="C433" s="2"/>
      <c r="D433" s="2"/>
      <c r="G433" s="1" t="s">
        <v>481</v>
      </c>
      <c r="H433" s="1" t="s">
        <v>3803</v>
      </c>
      <c r="I433" s="1" t="s">
        <v>3804</v>
      </c>
      <c r="K433" s="18" t="s">
        <v>3805</v>
      </c>
      <c r="N433" s="1" t="s">
        <v>647</v>
      </c>
      <c r="P433" s="1" t="s">
        <v>4213</v>
      </c>
      <c r="W433" s="1" t="s">
        <v>3189</v>
      </c>
      <c r="AA433" s="2"/>
      <c r="AB433" s="3"/>
      <c r="AC433" s="3"/>
      <c r="AD433" s="1" t="s">
        <v>2564</v>
      </c>
      <c r="BA433" s="1">
        <f t="shared" si="43"/>
        <v>0</v>
      </c>
    </row>
    <row r="434" spans="1:65" s="1" customFormat="1" x14ac:dyDescent="0.25">
      <c r="A434" s="8"/>
      <c r="B434" s="2"/>
      <c r="C434" s="2"/>
      <c r="D434" s="2"/>
      <c r="F434" s="1" t="s">
        <v>3162</v>
      </c>
      <c r="G434" s="1" t="s">
        <v>481</v>
      </c>
      <c r="H434" s="1" t="s">
        <v>3183</v>
      </c>
      <c r="I434" s="1" t="s">
        <v>3184</v>
      </c>
      <c r="J434" s="1" t="s">
        <v>3186</v>
      </c>
      <c r="K434" s="18" t="s">
        <v>3185</v>
      </c>
      <c r="L434" s="1" t="s">
        <v>3187</v>
      </c>
      <c r="M434" s="1" t="s">
        <v>3188</v>
      </c>
      <c r="N434" s="1" t="s">
        <v>296</v>
      </c>
      <c r="O434" s="1">
        <v>85501</v>
      </c>
      <c r="P434" s="1" t="s">
        <v>4213</v>
      </c>
      <c r="R434" s="1">
        <v>1</v>
      </c>
      <c r="S434" s="1" t="s">
        <v>3357</v>
      </c>
      <c r="T434" s="1">
        <v>1</v>
      </c>
      <c r="U434" s="1">
        <v>1</v>
      </c>
      <c r="AA434" s="2"/>
      <c r="AB434" s="3"/>
      <c r="AC434" s="3"/>
      <c r="AD434" s="1" t="s">
        <v>2564</v>
      </c>
      <c r="AE434" s="1" t="s">
        <v>481</v>
      </c>
      <c r="AF434" s="1" t="s">
        <v>481</v>
      </c>
      <c r="AG434" s="1" t="s">
        <v>481</v>
      </c>
      <c r="AI434" s="1" t="s">
        <v>481</v>
      </c>
      <c r="AJ434" s="1" t="s">
        <v>481</v>
      </c>
      <c r="AN434" s="1" t="s">
        <v>481</v>
      </c>
      <c r="AO434" s="1" t="s">
        <v>481</v>
      </c>
      <c r="AP434" s="1" t="s">
        <v>481</v>
      </c>
      <c r="AQ434" s="1" t="s">
        <v>481</v>
      </c>
      <c r="AR434" s="1" t="s">
        <v>481</v>
      </c>
      <c r="AS434" s="1" t="s">
        <v>481</v>
      </c>
      <c r="AV434" s="1" t="s">
        <v>481</v>
      </c>
      <c r="AW434" s="1" t="s">
        <v>481</v>
      </c>
      <c r="AZ434" s="1" t="s">
        <v>481</v>
      </c>
      <c r="BA434" s="1">
        <f t="shared" si="43"/>
        <v>14</v>
      </c>
      <c r="BD434" s="1" t="s">
        <v>4712</v>
      </c>
      <c r="BE434" s="1" t="s">
        <v>4712</v>
      </c>
      <c r="BF434" s="1" t="s">
        <v>4712</v>
      </c>
      <c r="BG434" s="1" t="s">
        <v>4712</v>
      </c>
      <c r="BH434" s="1" t="s">
        <v>4712</v>
      </c>
      <c r="BJ434" s="1" t="s">
        <v>4712</v>
      </c>
      <c r="BK434" s="1" t="s">
        <v>4712</v>
      </c>
      <c r="BL434" s="1" t="s">
        <v>4712</v>
      </c>
      <c r="BM434" s="1" t="s">
        <v>4712</v>
      </c>
    </row>
    <row r="435" spans="1:65" s="1" customFormat="1" x14ac:dyDescent="0.25">
      <c r="A435" s="28"/>
      <c r="B435" s="2"/>
      <c r="C435" s="2"/>
      <c r="D435" s="2"/>
      <c r="G435" s="1" t="s">
        <v>481</v>
      </c>
      <c r="H435" s="1" t="s">
        <v>1993</v>
      </c>
      <c r="I435" s="1" t="s">
        <v>4714</v>
      </c>
      <c r="K435" s="18"/>
      <c r="L435" s="1" t="s">
        <v>988</v>
      </c>
      <c r="M435" s="1" t="s">
        <v>3195</v>
      </c>
      <c r="N435" s="1" t="s">
        <v>296</v>
      </c>
      <c r="O435" s="1">
        <v>85282</v>
      </c>
      <c r="AA435" s="2"/>
      <c r="AB435" s="3"/>
      <c r="AC435" s="3"/>
      <c r="BA435" s="1">
        <f t="shared" si="43"/>
        <v>0</v>
      </c>
    </row>
    <row r="436" spans="1:65" s="1" customFormat="1" x14ac:dyDescent="0.25">
      <c r="A436" s="28"/>
      <c r="B436" s="2"/>
      <c r="C436" s="2"/>
      <c r="D436" s="2"/>
      <c r="G436" s="1" t="s">
        <v>3158</v>
      </c>
      <c r="H436" s="1" t="s">
        <v>3806</v>
      </c>
      <c r="I436" s="1" t="s">
        <v>3807</v>
      </c>
      <c r="J436" s="1" t="s">
        <v>3808</v>
      </c>
      <c r="K436" s="18" t="s">
        <v>1325</v>
      </c>
      <c r="L436" s="1" t="s">
        <v>3809</v>
      </c>
      <c r="M436" s="1" t="s">
        <v>488</v>
      </c>
      <c r="N436" s="1" t="s">
        <v>296</v>
      </c>
      <c r="O436" s="1">
        <v>85206</v>
      </c>
      <c r="AA436" s="2"/>
      <c r="AB436" s="3"/>
      <c r="AC436" s="3"/>
      <c r="AD436" s="1" t="s">
        <v>2388</v>
      </c>
      <c r="BA436" s="1">
        <f t="shared" si="43"/>
        <v>0</v>
      </c>
    </row>
    <row r="437" spans="1:65" s="1" customFormat="1" x14ac:dyDescent="0.25">
      <c r="A437" s="28"/>
      <c r="B437" s="2"/>
      <c r="C437" s="2"/>
      <c r="D437" s="2"/>
      <c r="G437" s="1" t="s">
        <v>3158</v>
      </c>
      <c r="H437" s="1" t="s">
        <v>1300</v>
      </c>
      <c r="I437" s="1" t="s">
        <v>5033</v>
      </c>
      <c r="K437" s="18" t="s">
        <v>1301</v>
      </c>
      <c r="P437" s="1" t="s">
        <v>4213</v>
      </c>
      <c r="AA437" s="2"/>
      <c r="AB437" s="3"/>
      <c r="AC437" s="3"/>
      <c r="AD437" s="1" t="s">
        <v>2388</v>
      </c>
      <c r="BA437" s="1">
        <f t="shared" si="43"/>
        <v>0</v>
      </c>
    </row>
    <row r="438" spans="1:65" s="1" customFormat="1" x14ac:dyDescent="0.25">
      <c r="A438" s="28"/>
      <c r="B438" s="2"/>
      <c r="C438" s="2"/>
      <c r="D438" s="2"/>
      <c r="F438" s="1" t="s">
        <v>3161</v>
      </c>
      <c r="G438" s="1" t="s">
        <v>3158</v>
      </c>
      <c r="H438" s="1" t="s">
        <v>802</v>
      </c>
      <c r="I438" s="1" t="s">
        <v>788</v>
      </c>
      <c r="J438" s="1" t="s">
        <v>1307</v>
      </c>
      <c r="K438" s="18" t="s">
        <v>2955</v>
      </c>
      <c r="L438" s="1" t="s">
        <v>2954</v>
      </c>
      <c r="M438" s="1" t="s">
        <v>488</v>
      </c>
      <c r="N438" s="1" t="s">
        <v>296</v>
      </c>
      <c r="O438" s="1">
        <v>85208</v>
      </c>
      <c r="P438" s="1" t="s">
        <v>4712</v>
      </c>
      <c r="V438" s="1" t="s">
        <v>1307</v>
      </c>
      <c r="AA438" s="2"/>
      <c r="AB438" s="3"/>
      <c r="AC438" s="3"/>
      <c r="BA438" s="1">
        <f t="shared" si="43"/>
        <v>0</v>
      </c>
    </row>
    <row r="439" spans="1:65" s="1" customFormat="1" x14ac:dyDescent="0.25">
      <c r="A439" s="28"/>
      <c r="B439" s="2"/>
      <c r="C439" s="2"/>
      <c r="D439" s="2"/>
      <c r="F439" s="1" t="s">
        <v>3161</v>
      </c>
      <c r="G439" s="1" t="s">
        <v>481</v>
      </c>
      <c r="H439" s="1" t="s">
        <v>802</v>
      </c>
      <c r="I439" s="1" t="s">
        <v>4713</v>
      </c>
      <c r="J439" s="1" t="s">
        <v>1307</v>
      </c>
      <c r="K439" s="18" t="s">
        <v>2955</v>
      </c>
      <c r="L439" s="1" t="s">
        <v>2954</v>
      </c>
      <c r="M439" s="1" t="s">
        <v>488</v>
      </c>
      <c r="N439" s="1" t="s">
        <v>296</v>
      </c>
      <c r="O439" s="1">
        <v>85208</v>
      </c>
      <c r="P439" s="1" t="s">
        <v>4213</v>
      </c>
      <c r="V439" s="1" t="s">
        <v>1307</v>
      </c>
      <c r="AA439" s="2"/>
      <c r="AB439" s="3"/>
      <c r="AC439" s="3"/>
      <c r="BA439" s="1">
        <f t="shared" si="43"/>
        <v>0</v>
      </c>
    </row>
    <row r="440" spans="1:65" s="1" customFormat="1" x14ac:dyDescent="0.25">
      <c r="A440" s="28"/>
      <c r="B440" s="2"/>
      <c r="C440" s="2"/>
      <c r="D440" s="2"/>
      <c r="G440" s="1" t="s">
        <v>3158</v>
      </c>
      <c r="H440" s="1" t="s">
        <v>1302</v>
      </c>
      <c r="I440" s="1" t="s">
        <v>1303</v>
      </c>
      <c r="J440" s="1" t="s">
        <v>1304</v>
      </c>
      <c r="K440" s="18" t="s">
        <v>1306</v>
      </c>
      <c r="L440" s="1" t="s">
        <v>1305</v>
      </c>
      <c r="M440" s="1" t="s">
        <v>5031</v>
      </c>
      <c r="N440" s="1" t="s">
        <v>296</v>
      </c>
      <c r="O440" s="1">
        <v>85219</v>
      </c>
      <c r="P440" s="1" t="s">
        <v>4213</v>
      </c>
      <c r="AA440" s="2"/>
      <c r="AB440" s="3"/>
      <c r="AC440" s="3"/>
      <c r="AD440" s="1" t="s">
        <v>2564</v>
      </c>
      <c r="BA440" s="1">
        <f t="shared" si="43"/>
        <v>0</v>
      </c>
    </row>
    <row r="441" spans="1:65" s="1" customFormat="1" x14ac:dyDescent="0.25">
      <c r="A441" s="28"/>
      <c r="B441" s="2"/>
      <c r="C441" s="2"/>
      <c r="D441" s="2"/>
      <c r="G441" s="1" t="s">
        <v>481</v>
      </c>
      <c r="H441" s="1" t="s">
        <v>2956</v>
      </c>
      <c r="I441" s="1" t="s">
        <v>2957</v>
      </c>
      <c r="J441" s="1" t="s">
        <v>2958</v>
      </c>
      <c r="K441" s="18"/>
      <c r="L441" s="1" t="s">
        <v>2959</v>
      </c>
      <c r="M441" s="1" t="s">
        <v>5031</v>
      </c>
      <c r="N441" s="1" t="s">
        <v>296</v>
      </c>
      <c r="O441" s="1">
        <v>85220</v>
      </c>
      <c r="Y441" s="2"/>
      <c r="Z441" s="3"/>
      <c r="BA441" s="1">
        <f t="shared" si="43"/>
        <v>0</v>
      </c>
    </row>
    <row r="442" spans="1:65" s="1" customFormat="1" x14ac:dyDescent="0.25">
      <c r="B442" s="2"/>
      <c r="C442" s="2"/>
      <c r="D442" s="2"/>
      <c r="G442" s="1" t="s">
        <v>3158</v>
      </c>
      <c r="H442" s="1" t="s">
        <v>2960</v>
      </c>
      <c r="I442" s="1" t="s">
        <v>2961</v>
      </c>
      <c r="J442" s="1" t="s">
        <v>2962</v>
      </c>
      <c r="K442" s="18" t="s">
        <v>4370</v>
      </c>
      <c r="L442" s="1" t="s">
        <v>2963</v>
      </c>
      <c r="M442" s="1" t="s">
        <v>5031</v>
      </c>
      <c r="N442" s="1" t="s">
        <v>296</v>
      </c>
      <c r="O442" s="1">
        <v>85220</v>
      </c>
      <c r="Y442" s="2"/>
      <c r="Z442" s="3"/>
      <c r="BA442" s="1">
        <f t="shared" si="43"/>
        <v>0</v>
      </c>
    </row>
    <row r="443" spans="1:65" s="1" customFormat="1" x14ac:dyDescent="0.25">
      <c r="B443" s="2"/>
      <c r="C443" s="2"/>
      <c r="D443" s="2"/>
      <c r="G443" s="1" t="s">
        <v>3158</v>
      </c>
      <c r="H443" s="1" t="s">
        <v>2974</v>
      </c>
      <c r="I443" s="1" t="s">
        <v>2975</v>
      </c>
      <c r="J443" s="1" t="s">
        <v>2976</v>
      </c>
      <c r="K443" s="18"/>
      <c r="L443" s="1" t="s">
        <v>2977</v>
      </c>
      <c r="M443" s="1" t="s">
        <v>488</v>
      </c>
      <c r="N443" s="1" t="s">
        <v>296</v>
      </c>
      <c r="O443" s="1">
        <v>85206</v>
      </c>
      <c r="Y443" s="2"/>
      <c r="Z443" s="3"/>
      <c r="BA443" s="1">
        <f t="shared" si="43"/>
        <v>0</v>
      </c>
    </row>
    <row r="444" spans="1:65" s="1" customFormat="1" x14ac:dyDescent="0.25">
      <c r="A444" s="8"/>
      <c r="B444" s="2"/>
      <c r="C444" s="2"/>
      <c r="D444" s="2"/>
      <c r="F444" s="1" t="s">
        <v>3162</v>
      </c>
      <c r="G444" s="1" t="s">
        <v>3158</v>
      </c>
      <c r="H444" s="1" t="s">
        <v>2978</v>
      </c>
      <c r="I444" s="1" t="s">
        <v>2979</v>
      </c>
      <c r="K444" s="18" t="s">
        <v>598</v>
      </c>
      <c r="L444" s="1" t="s">
        <v>597</v>
      </c>
      <c r="P444" s="1" t="s">
        <v>4213</v>
      </c>
      <c r="AA444" s="2"/>
      <c r="AB444" s="3"/>
      <c r="AC444" s="3"/>
      <c r="AD444" s="1" t="s">
        <v>2564</v>
      </c>
      <c r="BA444" s="1">
        <f t="shared" si="43"/>
        <v>0</v>
      </c>
    </row>
    <row r="445" spans="1:65" s="1" customFormat="1" x14ac:dyDescent="0.25">
      <c r="A445" s="8"/>
      <c r="B445" s="2"/>
      <c r="C445" s="2"/>
      <c r="D445" s="2"/>
      <c r="G445" s="1" t="s">
        <v>3158</v>
      </c>
      <c r="H445" s="1" t="s">
        <v>3191</v>
      </c>
      <c r="I445" s="1" t="s">
        <v>599</v>
      </c>
      <c r="J445" s="1" t="s">
        <v>600</v>
      </c>
      <c r="K445" s="18"/>
      <c r="L445" s="1" t="s">
        <v>601</v>
      </c>
      <c r="M445" s="1" t="s">
        <v>3192</v>
      </c>
      <c r="N445" s="1" t="s">
        <v>3193</v>
      </c>
      <c r="O445" s="1">
        <v>85118</v>
      </c>
      <c r="Y445" s="1" t="s">
        <v>3160</v>
      </c>
      <c r="Z445" s="1" t="s">
        <v>3189</v>
      </c>
      <c r="AA445" s="2" t="s">
        <v>4809</v>
      </c>
      <c r="AB445" s="3" t="s">
        <v>3161</v>
      </c>
      <c r="AC445" s="3"/>
      <c r="BA445" s="1">
        <f t="shared" si="43"/>
        <v>0</v>
      </c>
    </row>
    <row r="446" spans="1:65" s="1" customFormat="1" x14ac:dyDescent="0.25">
      <c r="A446" s="8"/>
      <c r="B446" s="2"/>
      <c r="C446" s="2"/>
      <c r="D446" s="2"/>
      <c r="F446" s="1" t="s">
        <v>3162</v>
      </c>
      <c r="G446" s="1" t="s">
        <v>481</v>
      </c>
      <c r="H446" s="1" t="s">
        <v>602</v>
      </c>
      <c r="I446" s="1" t="s">
        <v>849</v>
      </c>
      <c r="J446" s="1" t="s">
        <v>603</v>
      </c>
      <c r="K446" s="18" t="s">
        <v>635</v>
      </c>
      <c r="L446" s="1" t="s">
        <v>604</v>
      </c>
      <c r="M446" s="1" t="s">
        <v>3195</v>
      </c>
      <c r="N446" s="1" t="s">
        <v>296</v>
      </c>
      <c r="O446" s="1">
        <v>85282</v>
      </c>
      <c r="P446" s="1" t="s">
        <v>4213</v>
      </c>
      <c r="Y446" s="1" t="s">
        <v>3175</v>
      </c>
      <c r="Z446" s="1" t="s">
        <v>3161</v>
      </c>
      <c r="AA446" s="2" t="s">
        <v>605</v>
      </c>
      <c r="AB446" s="3" t="s">
        <v>3161</v>
      </c>
      <c r="AC446" s="3"/>
      <c r="AD446" s="1" t="s">
        <v>2564</v>
      </c>
      <c r="BA446" s="1">
        <f t="shared" si="43"/>
        <v>0</v>
      </c>
    </row>
    <row r="447" spans="1:65" s="1" customFormat="1" x14ac:dyDescent="0.25">
      <c r="B447" s="2"/>
      <c r="C447" s="2"/>
      <c r="D447" s="2"/>
      <c r="G447" s="1" t="s">
        <v>3158</v>
      </c>
      <c r="H447" s="1" t="s">
        <v>3588</v>
      </c>
      <c r="I447" s="1" t="s">
        <v>901</v>
      </c>
      <c r="J447" s="1" t="s">
        <v>3589</v>
      </c>
      <c r="K447" s="18" t="s">
        <v>3590</v>
      </c>
      <c r="AA447" s="2"/>
      <c r="AB447" s="3"/>
      <c r="AC447" s="3"/>
      <c r="BA447" s="1">
        <f t="shared" si="43"/>
        <v>0</v>
      </c>
    </row>
    <row r="448" spans="1:65" s="1" customFormat="1" x14ac:dyDescent="0.25">
      <c r="A448" s="6"/>
      <c r="B448" s="2"/>
      <c r="C448" s="2"/>
      <c r="D448" s="2"/>
      <c r="F448" s="1" t="s">
        <v>3161</v>
      </c>
      <c r="G448" s="1" t="s">
        <v>481</v>
      </c>
      <c r="H448" s="1" t="s">
        <v>3197</v>
      </c>
      <c r="I448" s="1" t="s">
        <v>3198</v>
      </c>
      <c r="J448" s="1" t="s">
        <v>644</v>
      </c>
      <c r="K448" s="18" t="s">
        <v>3199</v>
      </c>
      <c r="L448" s="1" t="s">
        <v>645</v>
      </c>
      <c r="M448" s="1" t="s">
        <v>784</v>
      </c>
      <c r="N448" s="1" t="s">
        <v>785</v>
      </c>
      <c r="O448" s="1" t="s">
        <v>648</v>
      </c>
      <c r="P448" s="1" t="s">
        <v>4213</v>
      </c>
      <c r="Y448" s="1" t="s">
        <v>3196</v>
      </c>
      <c r="Z448" s="1" t="s">
        <v>3161</v>
      </c>
      <c r="AA448" s="2" t="s">
        <v>2746</v>
      </c>
      <c r="AB448" s="3"/>
      <c r="AC448" s="3"/>
      <c r="AD448" s="1" t="s">
        <v>2564</v>
      </c>
      <c r="AX448" s="1" t="s">
        <v>3162</v>
      </c>
      <c r="BA448" s="1">
        <f t="shared" si="43"/>
        <v>1</v>
      </c>
    </row>
    <row r="449" spans="1:53" s="1" customFormat="1" x14ac:dyDescent="0.25">
      <c r="A449" s="6"/>
      <c r="B449" s="2"/>
      <c r="C449" s="2"/>
      <c r="D449" s="2"/>
      <c r="G449" s="1" t="s">
        <v>3158</v>
      </c>
      <c r="H449" s="1" t="s">
        <v>254</v>
      </c>
      <c r="K449" s="18"/>
      <c r="AA449" s="2"/>
      <c r="AB449" s="3"/>
      <c r="AC449" s="3"/>
      <c r="AX449" s="1" t="s">
        <v>3162</v>
      </c>
      <c r="BA449" s="1">
        <f t="shared" si="43"/>
        <v>1</v>
      </c>
    </row>
    <row r="450" spans="1:53" s="1" customFormat="1" x14ac:dyDescent="0.25">
      <c r="A450" s="6"/>
      <c r="B450" s="2"/>
      <c r="C450" s="2"/>
      <c r="D450" s="2"/>
      <c r="G450" s="1" t="s">
        <v>481</v>
      </c>
      <c r="H450" s="1" t="s">
        <v>606</v>
      </c>
      <c r="I450" s="1" t="s">
        <v>2144</v>
      </c>
      <c r="J450" s="1" t="s">
        <v>855</v>
      </c>
      <c r="K450" s="18"/>
      <c r="L450" s="1" t="s">
        <v>856</v>
      </c>
      <c r="M450" s="1" t="s">
        <v>488</v>
      </c>
      <c r="N450" s="1" t="s">
        <v>296</v>
      </c>
      <c r="O450" s="1">
        <v>85206</v>
      </c>
      <c r="Y450" s="2"/>
      <c r="Z450" s="3"/>
      <c r="BA450" s="1">
        <f t="shared" si="43"/>
        <v>0</v>
      </c>
    </row>
    <row r="451" spans="1:53" s="1" customFormat="1" x14ac:dyDescent="0.25">
      <c r="A451" s="6"/>
      <c r="B451" s="2"/>
      <c r="C451" s="2"/>
      <c r="D451" s="2"/>
      <c r="G451" s="1" t="s">
        <v>481</v>
      </c>
      <c r="H451" s="1" t="s">
        <v>857</v>
      </c>
      <c r="I451" s="1" t="s">
        <v>299</v>
      </c>
      <c r="K451" s="18"/>
      <c r="Y451" s="2"/>
      <c r="Z451" s="3" t="s">
        <v>3161</v>
      </c>
      <c r="BA451" s="1">
        <f t="shared" si="43"/>
        <v>0</v>
      </c>
    </row>
    <row r="452" spans="1:53" s="1" customFormat="1" x14ac:dyDescent="0.25">
      <c r="A452" s="6"/>
      <c r="B452" s="2"/>
      <c r="C452" s="2"/>
      <c r="D452" s="2"/>
      <c r="G452" s="1" t="s">
        <v>3158</v>
      </c>
      <c r="H452" s="1" t="s">
        <v>4798</v>
      </c>
      <c r="I452" s="1" t="s">
        <v>2447</v>
      </c>
      <c r="K452" s="18"/>
      <c r="Y452" s="2"/>
      <c r="Z452" s="3"/>
      <c r="BA452" s="1">
        <f t="shared" si="43"/>
        <v>0</v>
      </c>
    </row>
    <row r="453" spans="1:53" s="1" customFormat="1" x14ac:dyDescent="0.25">
      <c r="A453" s="6"/>
      <c r="B453" s="2"/>
      <c r="C453" s="2"/>
      <c r="D453" s="2"/>
      <c r="G453" s="1" t="s">
        <v>481</v>
      </c>
      <c r="H453" s="1" t="s">
        <v>4799</v>
      </c>
      <c r="I453" s="1" t="s">
        <v>2152</v>
      </c>
      <c r="K453" s="18"/>
      <c r="AA453" s="1" t="s">
        <v>4798</v>
      </c>
      <c r="AB453" s="3"/>
      <c r="AC453" s="3"/>
      <c r="BA453" s="1">
        <f t="shared" si="43"/>
        <v>0</v>
      </c>
    </row>
    <row r="454" spans="1:53" s="1" customFormat="1" x14ac:dyDescent="0.25">
      <c r="A454" s="6"/>
      <c r="B454" s="2"/>
      <c r="C454" s="2"/>
      <c r="D454" s="2"/>
      <c r="G454" s="1" t="s">
        <v>3158</v>
      </c>
      <c r="H454" s="1" t="s">
        <v>3637</v>
      </c>
      <c r="I454" s="1" t="s">
        <v>3638</v>
      </c>
      <c r="K454" s="18"/>
      <c r="AA454" s="2"/>
      <c r="AB454" s="3"/>
      <c r="AC454" s="3"/>
      <c r="BA454" s="1">
        <f t="shared" si="43"/>
        <v>0</v>
      </c>
    </row>
    <row r="455" spans="1:53" s="1" customFormat="1" x14ac:dyDescent="0.25">
      <c r="A455" s="6"/>
      <c r="B455" s="2"/>
      <c r="C455" s="2"/>
      <c r="D455" s="2"/>
      <c r="G455" s="1" t="s">
        <v>481</v>
      </c>
      <c r="H455" s="1" t="s">
        <v>873</v>
      </c>
      <c r="I455" s="1" t="s">
        <v>874</v>
      </c>
      <c r="J455" s="1" t="s">
        <v>875</v>
      </c>
      <c r="K455" s="18"/>
      <c r="L455" s="1" t="s">
        <v>876</v>
      </c>
      <c r="M455" s="1" t="s">
        <v>5031</v>
      </c>
      <c r="N455" s="1" t="s">
        <v>296</v>
      </c>
      <c r="O455" s="1">
        <v>85119</v>
      </c>
      <c r="AA455" s="2"/>
      <c r="AB455" s="3"/>
      <c r="AC455" s="3"/>
      <c r="BA455" s="1">
        <f t="shared" si="43"/>
        <v>0</v>
      </c>
    </row>
    <row r="456" spans="1:53" s="1" customFormat="1" x14ac:dyDescent="0.25">
      <c r="A456" s="6"/>
      <c r="B456" s="2"/>
      <c r="C456" s="2"/>
      <c r="D456" s="2"/>
      <c r="E456" s="2"/>
      <c r="G456" s="1" t="s">
        <v>481</v>
      </c>
      <c r="H456" s="1" t="s">
        <v>1060</v>
      </c>
      <c r="I456" s="1" t="s">
        <v>4642</v>
      </c>
      <c r="K456" s="18"/>
      <c r="AA456" s="2"/>
      <c r="AB456" s="3"/>
      <c r="AC456" s="3"/>
      <c r="AS456" s="1" t="s">
        <v>3162</v>
      </c>
      <c r="BA456" s="1">
        <f t="shared" si="43"/>
        <v>1</v>
      </c>
    </row>
    <row r="457" spans="1:53" s="1" customFormat="1" x14ac:dyDescent="0.25">
      <c r="A457" s="6"/>
      <c r="B457" s="2"/>
      <c r="C457" s="2"/>
      <c r="D457" s="2"/>
      <c r="G457" s="1" t="s">
        <v>3158</v>
      </c>
      <c r="H457" s="1" t="s">
        <v>1060</v>
      </c>
      <c r="I457" s="1" t="s">
        <v>3069</v>
      </c>
      <c r="J457" s="1" t="s">
        <v>4298</v>
      </c>
      <c r="K457" s="18" t="s">
        <v>838</v>
      </c>
      <c r="L457" s="1" t="s">
        <v>4299</v>
      </c>
      <c r="M457" s="1" t="s">
        <v>488</v>
      </c>
      <c r="N457" s="1" t="s">
        <v>296</v>
      </c>
      <c r="O457" s="1">
        <v>85205</v>
      </c>
      <c r="P457" s="1" t="s">
        <v>4712</v>
      </c>
      <c r="AA457" s="2" t="s">
        <v>5463</v>
      </c>
      <c r="AB457" s="3"/>
      <c r="AC457" s="3"/>
      <c r="AD457" s="1" t="s">
        <v>2388</v>
      </c>
      <c r="BA457" s="1">
        <f t="shared" si="43"/>
        <v>0</v>
      </c>
    </row>
    <row r="458" spans="1:53" s="1" customFormat="1" x14ac:dyDescent="0.25">
      <c r="A458" s="6"/>
      <c r="B458" s="2"/>
      <c r="C458" s="2"/>
      <c r="D458" s="2"/>
      <c r="G458" s="1" t="s">
        <v>481</v>
      </c>
      <c r="H458" s="1" t="s">
        <v>877</v>
      </c>
      <c r="I458" s="1" t="s">
        <v>649</v>
      </c>
      <c r="J458" s="1" t="s">
        <v>4871</v>
      </c>
      <c r="K458" s="18"/>
      <c r="L458" s="1" t="s">
        <v>4872</v>
      </c>
      <c r="M458" s="1" t="s">
        <v>650</v>
      </c>
      <c r="N458" s="1" t="s">
        <v>296</v>
      </c>
      <c r="O458" s="1">
        <v>85249</v>
      </c>
      <c r="W458" s="1" t="s">
        <v>297</v>
      </c>
      <c r="Y458" s="2"/>
      <c r="Z458" s="3" t="s">
        <v>3161</v>
      </c>
      <c r="BA458" s="1">
        <f t="shared" si="43"/>
        <v>0</v>
      </c>
    </row>
    <row r="459" spans="1:53" s="1" customFormat="1" x14ac:dyDescent="0.25">
      <c r="A459" s="6"/>
      <c r="B459" s="2"/>
      <c r="C459" s="2"/>
      <c r="D459" s="2"/>
      <c r="G459" s="1" t="s">
        <v>3158</v>
      </c>
      <c r="H459" s="1" t="s">
        <v>877</v>
      </c>
      <c r="I459" s="1" t="s">
        <v>4873</v>
      </c>
      <c r="J459" s="1" t="s">
        <v>4871</v>
      </c>
      <c r="K459" s="18"/>
      <c r="L459" s="1" t="s">
        <v>4872</v>
      </c>
      <c r="M459" s="1" t="s">
        <v>4874</v>
      </c>
      <c r="N459" s="1" t="s">
        <v>296</v>
      </c>
      <c r="O459" s="1">
        <v>85249</v>
      </c>
      <c r="W459" s="1" t="s">
        <v>297</v>
      </c>
      <c r="Y459" s="2"/>
      <c r="Z459" s="3" t="s">
        <v>3161</v>
      </c>
      <c r="BA459" s="1">
        <f t="shared" si="43"/>
        <v>0</v>
      </c>
    </row>
    <row r="460" spans="1:53" s="1" customFormat="1" x14ac:dyDescent="0.25">
      <c r="A460" s="6"/>
      <c r="B460" s="2"/>
      <c r="C460" s="2"/>
      <c r="D460" s="2"/>
      <c r="G460" s="1" t="s">
        <v>3158</v>
      </c>
      <c r="H460" s="1" t="s">
        <v>1285</v>
      </c>
      <c r="I460" s="1" t="s">
        <v>944</v>
      </c>
      <c r="K460" s="18"/>
      <c r="AA460" s="2" t="s">
        <v>483</v>
      </c>
      <c r="AB460" s="3"/>
      <c r="AC460" s="3"/>
      <c r="BA460" s="1">
        <f t="shared" si="43"/>
        <v>0</v>
      </c>
    </row>
    <row r="461" spans="1:53" s="1" customFormat="1" x14ac:dyDescent="0.25">
      <c r="A461" s="6"/>
      <c r="B461" s="2"/>
      <c r="C461" s="2"/>
      <c r="D461" s="2"/>
      <c r="G461" s="1" t="s">
        <v>481</v>
      </c>
      <c r="H461" s="1" t="s">
        <v>4875</v>
      </c>
      <c r="I461" s="1" t="s">
        <v>4899</v>
      </c>
      <c r="J461" s="1" t="s">
        <v>4900</v>
      </c>
      <c r="K461" s="18"/>
      <c r="L461" s="1" t="s">
        <v>4901</v>
      </c>
      <c r="M461" s="1" t="s">
        <v>3023</v>
      </c>
      <c r="N461" s="1" t="s">
        <v>296</v>
      </c>
      <c r="O461" s="1">
        <v>85207</v>
      </c>
      <c r="AA461" s="2"/>
      <c r="AB461" s="3"/>
      <c r="AC461" s="3"/>
      <c r="BA461" s="1">
        <f t="shared" si="43"/>
        <v>0</v>
      </c>
    </row>
    <row r="462" spans="1:53" s="1" customFormat="1" x14ac:dyDescent="0.25">
      <c r="A462" s="6"/>
      <c r="B462" s="2"/>
      <c r="C462" s="2"/>
      <c r="D462" s="2"/>
      <c r="G462" s="1" t="s">
        <v>481</v>
      </c>
      <c r="H462" s="1" t="s">
        <v>4801</v>
      </c>
      <c r="I462" s="1" t="s">
        <v>4008</v>
      </c>
      <c r="K462" s="18"/>
      <c r="AA462" s="1" t="s">
        <v>4803</v>
      </c>
      <c r="AB462" s="3"/>
      <c r="AC462" s="3"/>
      <c r="BA462" s="1">
        <f t="shared" si="43"/>
        <v>0</v>
      </c>
    </row>
    <row r="463" spans="1:53" s="1" customFormat="1" x14ac:dyDescent="0.25">
      <c r="B463" s="2"/>
      <c r="C463" s="2"/>
      <c r="D463" s="2"/>
      <c r="E463" s="2"/>
      <c r="G463" s="1" t="s">
        <v>3158</v>
      </c>
      <c r="H463" s="1" t="s">
        <v>3454</v>
      </c>
      <c r="I463" s="1" t="s">
        <v>3455</v>
      </c>
      <c r="J463" s="1" t="s">
        <v>3456</v>
      </c>
      <c r="K463" s="18" t="s">
        <v>2557</v>
      </c>
      <c r="L463" s="1" t="s">
        <v>3672</v>
      </c>
      <c r="M463" s="1" t="s">
        <v>5031</v>
      </c>
      <c r="N463" s="1" t="s">
        <v>3193</v>
      </c>
      <c r="O463" s="1">
        <v>85119</v>
      </c>
      <c r="P463" s="1" t="s">
        <v>4214</v>
      </c>
      <c r="W463" s="2"/>
      <c r="X463" s="3"/>
      <c r="BA463" s="1">
        <f t="shared" si="43"/>
        <v>0</v>
      </c>
    </row>
    <row r="464" spans="1:53" s="1" customFormat="1" x14ac:dyDescent="0.25">
      <c r="B464" s="2"/>
      <c r="C464" s="2"/>
      <c r="D464" s="2"/>
      <c r="E464" s="2"/>
      <c r="G464" s="1" t="s">
        <v>3158</v>
      </c>
      <c r="H464" s="1" t="s">
        <v>1511</v>
      </c>
      <c r="I464" s="1" t="s">
        <v>879</v>
      </c>
      <c r="K464" s="18"/>
      <c r="AA464" s="2"/>
      <c r="AB464" s="3"/>
      <c r="AC464" s="3"/>
      <c r="AM464" s="1" t="s">
        <v>3162</v>
      </c>
      <c r="BA464" s="1">
        <f t="shared" si="43"/>
        <v>1</v>
      </c>
    </row>
    <row r="465" spans="1:69" s="1" customFormat="1" x14ac:dyDescent="0.25">
      <c r="A465" s="8"/>
      <c r="B465" s="2"/>
      <c r="C465" s="2"/>
      <c r="D465" s="2"/>
      <c r="F465" s="1" t="s">
        <v>3162</v>
      </c>
      <c r="G465" s="1" t="s">
        <v>3158</v>
      </c>
      <c r="H465" s="1" t="s">
        <v>5032</v>
      </c>
      <c r="I465" s="1" t="s">
        <v>5033</v>
      </c>
      <c r="J465" s="1" t="s">
        <v>909</v>
      </c>
      <c r="K465" s="18" t="s">
        <v>5034</v>
      </c>
      <c r="L465" s="1" t="s">
        <v>5036</v>
      </c>
      <c r="M465" s="1" t="s">
        <v>488</v>
      </c>
      <c r="N465" s="1" t="s">
        <v>296</v>
      </c>
      <c r="O465" s="1">
        <v>85205</v>
      </c>
      <c r="P465" s="1" t="s">
        <v>4213</v>
      </c>
      <c r="R465" s="1">
        <v>1</v>
      </c>
      <c r="S465" s="1" t="s">
        <v>3357</v>
      </c>
      <c r="U465" s="1">
        <v>1</v>
      </c>
      <c r="Y465" s="1" t="s">
        <v>3196</v>
      </c>
      <c r="Z465" s="1" t="s">
        <v>3161</v>
      </c>
      <c r="AA465" s="2" t="s">
        <v>2366</v>
      </c>
      <c r="AB465" s="3" t="s">
        <v>3161</v>
      </c>
      <c r="AC465" s="3"/>
      <c r="AD465" s="1" t="s">
        <v>2388</v>
      </c>
      <c r="AE465" s="1" t="s">
        <v>481</v>
      </c>
      <c r="AG465" s="1" t="s">
        <v>481</v>
      </c>
      <c r="AJ465" s="1" t="s">
        <v>481</v>
      </c>
      <c r="AL465" s="1" t="s">
        <v>481</v>
      </c>
      <c r="AN465" s="1" t="s">
        <v>481</v>
      </c>
      <c r="AO465" s="1" t="s">
        <v>481</v>
      </c>
      <c r="AQ465" s="1" t="s">
        <v>481</v>
      </c>
      <c r="AS465" s="1" t="s">
        <v>481</v>
      </c>
      <c r="AT465" s="1" t="s">
        <v>481</v>
      </c>
      <c r="AX465" s="1" t="s">
        <v>481</v>
      </c>
      <c r="AY465" s="1" t="s">
        <v>481</v>
      </c>
      <c r="BA465" s="1">
        <f t="shared" si="43"/>
        <v>11</v>
      </c>
      <c r="BD465" s="1" t="s">
        <v>4712</v>
      </c>
      <c r="BE465" s="1" t="s">
        <v>4712</v>
      </c>
      <c r="BI465" s="1" t="s">
        <v>4712</v>
      </c>
    </row>
    <row r="466" spans="1:69" s="1" customFormat="1" x14ac:dyDescent="0.25">
      <c r="A466" s="6"/>
      <c r="B466" s="2"/>
      <c r="C466" s="2"/>
      <c r="D466" s="2"/>
      <c r="H466" s="1" t="s">
        <v>3278</v>
      </c>
      <c r="I466" s="1" t="s">
        <v>3279</v>
      </c>
      <c r="K466" s="18"/>
      <c r="Y466" s="2"/>
      <c r="Z466" s="3"/>
      <c r="AF466" s="1" t="s">
        <v>3162</v>
      </c>
      <c r="BA466" s="1">
        <f t="shared" si="43"/>
        <v>1</v>
      </c>
    </row>
    <row r="467" spans="1:69" s="1" customFormat="1" x14ac:dyDescent="0.25">
      <c r="A467" s="6"/>
      <c r="B467" s="2"/>
      <c r="C467" s="2"/>
      <c r="D467" s="2"/>
      <c r="H467" s="1" t="s">
        <v>3278</v>
      </c>
      <c r="I467" s="1" t="s">
        <v>1378</v>
      </c>
      <c r="K467" s="18"/>
      <c r="Y467" s="2"/>
      <c r="Z467" s="3"/>
      <c r="AF467" s="1" t="s">
        <v>3162</v>
      </c>
      <c r="BA467" s="1">
        <f t="shared" si="43"/>
        <v>1</v>
      </c>
    </row>
    <row r="468" spans="1:69" s="1" customFormat="1" x14ac:dyDescent="0.25">
      <c r="A468" s="6"/>
      <c r="B468" s="2"/>
      <c r="C468" s="2"/>
      <c r="D468" s="2"/>
      <c r="F468" s="1" t="s">
        <v>3162</v>
      </c>
      <c r="G468" s="1" t="s">
        <v>3158</v>
      </c>
      <c r="H468" s="1" t="s">
        <v>5039</v>
      </c>
      <c r="I468" s="1" t="s">
        <v>703</v>
      </c>
      <c r="J468" s="1" t="s">
        <v>5041</v>
      </c>
      <c r="K468" s="18" t="s">
        <v>839</v>
      </c>
      <c r="L468" s="1" t="s">
        <v>499</v>
      </c>
      <c r="M468" s="1" t="s">
        <v>488</v>
      </c>
      <c r="N468" s="1" t="s">
        <v>296</v>
      </c>
      <c r="O468" s="1">
        <v>85028</v>
      </c>
      <c r="R468" s="1">
        <v>1</v>
      </c>
      <c r="S468" s="1" t="s">
        <v>378</v>
      </c>
      <c r="X468" s="1" t="s">
        <v>5042</v>
      </c>
      <c r="Y468" s="1" t="s">
        <v>3175</v>
      </c>
      <c r="Z468" s="1" t="s">
        <v>5037</v>
      </c>
      <c r="AA468" s="2" t="s">
        <v>5038</v>
      </c>
      <c r="AB468" s="3" t="s">
        <v>3161</v>
      </c>
      <c r="AC468" s="3"/>
      <c r="AL468" s="1" t="s">
        <v>3162</v>
      </c>
      <c r="AZ468" s="1" t="s">
        <v>3162</v>
      </c>
      <c r="BA468" s="1">
        <f t="shared" si="43"/>
        <v>2</v>
      </c>
    </row>
    <row r="469" spans="1:69" s="1" customFormat="1" x14ac:dyDescent="0.25">
      <c r="A469" s="6"/>
      <c r="B469" s="2"/>
      <c r="C469" s="2"/>
      <c r="D469" s="2"/>
      <c r="G469" s="1" t="s">
        <v>481</v>
      </c>
      <c r="H469" s="1" t="s">
        <v>199</v>
      </c>
      <c r="I469" s="1" t="s">
        <v>436</v>
      </c>
      <c r="K469" s="18"/>
      <c r="AB469" s="3"/>
      <c r="AC469" s="3"/>
      <c r="AU469" s="1" t="s">
        <v>3162</v>
      </c>
      <c r="BA469" s="1">
        <f t="shared" si="43"/>
        <v>1</v>
      </c>
    </row>
    <row r="470" spans="1:69" s="1" customFormat="1" x14ac:dyDescent="0.25">
      <c r="A470" s="6"/>
      <c r="B470" s="2"/>
      <c r="C470" s="2"/>
      <c r="D470" s="2"/>
      <c r="G470" s="1" t="s">
        <v>481</v>
      </c>
      <c r="H470" s="1" t="s">
        <v>199</v>
      </c>
      <c r="I470" s="1" t="s">
        <v>4676</v>
      </c>
      <c r="K470" s="18"/>
      <c r="AB470" s="3"/>
      <c r="AC470" s="3"/>
      <c r="AU470" s="1" t="s">
        <v>3162</v>
      </c>
      <c r="BA470" s="1">
        <f t="shared" si="43"/>
        <v>1</v>
      </c>
    </row>
    <row r="471" spans="1:69" s="1" customFormat="1" x14ac:dyDescent="0.25">
      <c r="A471" s="6"/>
      <c r="B471" s="2"/>
      <c r="C471" s="2"/>
      <c r="D471" s="2"/>
      <c r="G471" s="1" t="s">
        <v>3158</v>
      </c>
      <c r="H471" s="1" t="s">
        <v>2384</v>
      </c>
      <c r="I471" s="1" t="s">
        <v>2450</v>
      </c>
      <c r="K471" s="18" t="s">
        <v>2385</v>
      </c>
      <c r="P471" s="1" t="s">
        <v>4213</v>
      </c>
      <c r="AA471" s="2"/>
      <c r="AB471" s="3"/>
      <c r="AC471" s="3"/>
      <c r="AD471" s="1" t="s">
        <v>2564</v>
      </c>
      <c r="BA471" s="1">
        <f t="shared" si="43"/>
        <v>0</v>
      </c>
    </row>
    <row r="472" spans="1:69" s="1" customFormat="1" x14ac:dyDescent="0.25">
      <c r="A472" s="6"/>
      <c r="B472" s="2"/>
      <c r="C472" s="2"/>
      <c r="D472" s="2"/>
      <c r="E472" s="2"/>
      <c r="G472" s="1" t="s">
        <v>3158</v>
      </c>
      <c r="H472" s="1" t="s">
        <v>5043</v>
      </c>
      <c r="I472" s="1" t="s">
        <v>3291</v>
      </c>
      <c r="K472" s="18"/>
      <c r="AA472" s="2"/>
      <c r="AB472" s="3"/>
      <c r="AC472" s="3"/>
      <c r="AH472" s="1" t="s">
        <v>3162</v>
      </c>
      <c r="AI472" s="1" t="s">
        <v>3162</v>
      </c>
      <c r="BA472" s="1">
        <f t="shared" si="43"/>
        <v>2</v>
      </c>
    </row>
    <row r="473" spans="1:69" s="1" customFormat="1" x14ac:dyDescent="0.25">
      <c r="A473" s="6"/>
      <c r="B473" s="2"/>
      <c r="C473" s="2"/>
      <c r="D473" s="2"/>
      <c r="F473" s="1" t="s">
        <v>3161</v>
      </c>
      <c r="G473" s="1" t="s">
        <v>3158</v>
      </c>
      <c r="H473" s="1" t="s">
        <v>4902</v>
      </c>
      <c r="I473" s="1" t="s">
        <v>4903</v>
      </c>
      <c r="J473" s="1" t="s">
        <v>4904</v>
      </c>
      <c r="K473" s="18" t="s">
        <v>4371</v>
      </c>
      <c r="L473" s="1" t="s">
        <v>4906</v>
      </c>
      <c r="M473" s="1" t="s">
        <v>488</v>
      </c>
      <c r="N473" s="1" t="s">
        <v>296</v>
      </c>
      <c r="O473" s="1">
        <v>85205</v>
      </c>
      <c r="AA473" s="2"/>
      <c r="AB473" s="3"/>
      <c r="AC473" s="3"/>
      <c r="BA473" s="1">
        <f t="shared" si="43"/>
        <v>0</v>
      </c>
    </row>
    <row r="474" spans="1:69" s="1" customFormat="1" x14ac:dyDescent="0.25">
      <c r="A474" s="6"/>
      <c r="B474" s="2"/>
      <c r="C474" s="2"/>
      <c r="D474" s="2"/>
      <c r="F474" s="1" t="s">
        <v>3161</v>
      </c>
      <c r="G474" s="1" t="s">
        <v>481</v>
      </c>
      <c r="H474" s="1" t="s">
        <v>4902</v>
      </c>
      <c r="I474" s="1" t="s">
        <v>3257</v>
      </c>
      <c r="J474" s="1" t="s">
        <v>4904</v>
      </c>
      <c r="K474" s="18" t="s">
        <v>4371</v>
      </c>
      <c r="L474" s="1" t="s">
        <v>4906</v>
      </c>
      <c r="M474" s="1" t="s">
        <v>488</v>
      </c>
      <c r="N474" s="1" t="s">
        <v>296</v>
      </c>
      <c r="O474" s="1">
        <v>85205</v>
      </c>
      <c r="AA474" s="2"/>
      <c r="AB474" s="3"/>
      <c r="AC474" s="3"/>
      <c r="BA474" s="1">
        <f t="shared" si="43"/>
        <v>0</v>
      </c>
    </row>
    <row r="475" spans="1:69" s="1" customFormat="1" x14ac:dyDescent="0.25">
      <c r="A475" s="6"/>
      <c r="B475" s="2"/>
      <c r="C475" s="2"/>
      <c r="D475" s="2"/>
      <c r="E475" s="2"/>
      <c r="G475" s="1" t="s">
        <v>3158</v>
      </c>
      <c r="H475" s="1" t="s">
        <v>3281</v>
      </c>
      <c r="I475" s="1" t="s">
        <v>3790</v>
      </c>
      <c r="K475" s="18"/>
      <c r="AA475" s="2"/>
      <c r="AB475" s="3"/>
      <c r="AC475" s="3"/>
      <c r="AF475" s="1" t="s">
        <v>3162</v>
      </c>
      <c r="BA475" s="1">
        <f t="shared" si="43"/>
        <v>1</v>
      </c>
    </row>
    <row r="476" spans="1:69" s="1" customFormat="1" x14ac:dyDescent="0.25">
      <c r="A476" s="6"/>
      <c r="B476" s="2"/>
      <c r="C476" s="2"/>
      <c r="D476" s="2"/>
      <c r="E476" s="2"/>
      <c r="G476" s="1" t="s">
        <v>481</v>
      </c>
      <c r="H476" s="1" t="s">
        <v>237</v>
      </c>
      <c r="I476" s="1" t="s">
        <v>4309</v>
      </c>
      <c r="K476" s="18"/>
      <c r="AA476" s="2"/>
      <c r="AB476" s="3"/>
      <c r="AC476" s="3"/>
      <c r="AW476" s="1" t="s">
        <v>3162</v>
      </c>
      <c r="AX476" s="1" t="s">
        <v>3162</v>
      </c>
      <c r="BA476" s="1">
        <f t="shared" si="43"/>
        <v>2</v>
      </c>
    </row>
    <row r="477" spans="1:69" s="1" customFormat="1" x14ac:dyDescent="0.25">
      <c r="A477" s="6"/>
      <c r="B477" s="2"/>
      <c r="C477" s="2"/>
      <c r="D477" s="2"/>
      <c r="E477" s="2"/>
      <c r="G477" s="1" t="s">
        <v>3158</v>
      </c>
      <c r="H477" s="1" t="s">
        <v>237</v>
      </c>
      <c r="I477" s="1" t="s">
        <v>238</v>
      </c>
      <c r="K477" s="18"/>
      <c r="AA477" s="2"/>
      <c r="AB477" s="3"/>
      <c r="AC477" s="3"/>
      <c r="AW477" s="1" t="s">
        <v>3162</v>
      </c>
      <c r="AX477" s="1" t="s">
        <v>3162</v>
      </c>
      <c r="BA477" s="1">
        <f t="shared" si="43"/>
        <v>2</v>
      </c>
    </row>
    <row r="478" spans="1:69" s="1" customFormat="1" x14ac:dyDescent="0.25">
      <c r="A478" s="6"/>
      <c r="B478" s="2"/>
      <c r="C478" s="2"/>
      <c r="D478" s="2"/>
      <c r="F478" s="1" t="s">
        <v>3162</v>
      </c>
      <c r="G478" s="1" t="s">
        <v>3158</v>
      </c>
      <c r="H478" s="1" t="s">
        <v>4907</v>
      </c>
      <c r="I478" s="1" t="s">
        <v>1604</v>
      </c>
      <c r="K478" s="18" t="s">
        <v>3203</v>
      </c>
      <c r="N478" s="1" t="s">
        <v>296</v>
      </c>
      <c r="P478" s="1" t="s">
        <v>4712</v>
      </c>
      <c r="AA478" s="2"/>
      <c r="AB478" s="3"/>
      <c r="AC478" s="3"/>
      <c r="AD478" s="1" t="s">
        <v>2568</v>
      </c>
      <c r="BA478" s="1">
        <f t="shared" si="43"/>
        <v>0</v>
      </c>
    </row>
    <row r="479" spans="1:69" s="1" customFormat="1" x14ac:dyDescent="0.25">
      <c r="A479" s="6"/>
      <c r="B479" s="2"/>
      <c r="C479" s="2"/>
      <c r="D479" s="2"/>
      <c r="F479" s="1" t="s">
        <v>3162</v>
      </c>
      <c r="G479" s="1" t="s">
        <v>481</v>
      </c>
      <c r="H479" s="1" t="s">
        <v>4907</v>
      </c>
      <c r="I479" s="1" t="s">
        <v>3178</v>
      </c>
      <c r="K479" s="18" t="s">
        <v>3203</v>
      </c>
      <c r="N479" s="1" t="s">
        <v>296</v>
      </c>
      <c r="P479" s="1" t="s">
        <v>4213</v>
      </c>
      <c r="AA479" s="2"/>
      <c r="AB479" s="3"/>
      <c r="AC479" s="3"/>
      <c r="AD479" s="1" t="s">
        <v>2564</v>
      </c>
      <c r="BA479" s="1">
        <f t="shared" si="43"/>
        <v>0</v>
      </c>
    </row>
    <row r="480" spans="1:69" s="1" customFormat="1" x14ac:dyDescent="0.25">
      <c r="B480" s="2"/>
      <c r="C480" s="2"/>
      <c r="D480" s="2"/>
      <c r="E480" s="2"/>
      <c r="F480" s="1" t="s">
        <v>3162</v>
      </c>
      <c r="G480" s="1" t="s">
        <v>3158</v>
      </c>
      <c r="H480" s="1" t="s">
        <v>5048</v>
      </c>
      <c r="I480" s="1" t="s">
        <v>5049</v>
      </c>
      <c r="J480" s="1" t="s">
        <v>911</v>
      </c>
      <c r="K480" s="18" t="s">
        <v>2394</v>
      </c>
      <c r="L480" s="1" t="s">
        <v>2193</v>
      </c>
      <c r="M480" s="1" t="s">
        <v>488</v>
      </c>
      <c r="N480" s="1" t="s">
        <v>296</v>
      </c>
      <c r="O480" s="1">
        <v>85208</v>
      </c>
      <c r="P480" s="1" t="s">
        <v>4213</v>
      </c>
      <c r="Y480" s="1" t="s">
        <v>3175</v>
      </c>
      <c r="Z480" s="1" t="s">
        <v>3161</v>
      </c>
      <c r="AA480" s="2" t="s">
        <v>3010</v>
      </c>
      <c r="AB480" s="3" t="s">
        <v>3161</v>
      </c>
      <c r="AC480" s="3"/>
      <c r="AD480" s="1" t="s">
        <v>2388</v>
      </c>
      <c r="AK480" s="1" t="s">
        <v>3162</v>
      </c>
      <c r="AN480" s="1" t="s">
        <v>481</v>
      </c>
      <c r="BA480" s="1">
        <f t="shared" si="43"/>
        <v>2</v>
      </c>
      <c r="BD480" s="1" t="s">
        <v>5053</v>
      </c>
      <c r="BE480" s="1" t="s">
        <v>5053</v>
      </c>
      <c r="BF480" s="1" t="s">
        <v>5053</v>
      </c>
      <c r="BG480" s="1" t="s">
        <v>5053</v>
      </c>
      <c r="BH480" s="1" t="s">
        <v>5053</v>
      </c>
      <c r="BI480" s="1" t="s">
        <v>5053</v>
      </c>
      <c r="BJ480" s="1" t="s">
        <v>5053</v>
      </c>
      <c r="BK480" s="1" t="s">
        <v>5053</v>
      </c>
      <c r="BL480" s="1" t="s">
        <v>5053</v>
      </c>
      <c r="BM480" s="1" t="s">
        <v>5053</v>
      </c>
      <c r="BN480" s="1" t="s">
        <v>5053</v>
      </c>
      <c r="BO480" s="1" t="s">
        <v>5053</v>
      </c>
      <c r="BP480" s="1" t="s">
        <v>5053</v>
      </c>
      <c r="BQ480" s="1" t="s">
        <v>5053</v>
      </c>
    </row>
    <row r="481" spans="1:63" s="1" customFormat="1" x14ac:dyDescent="0.25">
      <c r="A481" s="6"/>
      <c r="B481" s="2"/>
      <c r="C481" s="2"/>
      <c r="D481" s="2"/>
      <c r="G481" s="1" t="s">
        <v>3158</v>
      </c>
      <c r="H481" s="1" t="s">
        <v>3721</v>
      </c>
      <c r="I481" s="1" t="s">
        <v>3722</v>
      </c>
      <c r="J481" s="1" t="s">
        <v>3723</v>
      </c>
      <c r="K481" s="18" t="s">
        <v>4197</v>
      </c>
      <c r="L481" s="1" t="s">
        <v>4198</v>
      </c>
      <c r="M481" s="1" t="s">
        <v>488</v>
      </c>
      <c r="N481" s="1" t="s">
        <v>296</v>
      </c>
      <c r="O481" s="1">
        <v>85209</v>
      </c>
      <c r="P481" s="1" t="s">
        <v>4213</v>
      </c>
      <c r="AA481" s="2" t="s">
        <v>3379</v>
      </c>
      <c r="AB481" s="3"/>
      <c r="AC481" s="3"/>
      <c r="BA481" s="1">
        <f t="shared" si="43"/>
        <v>0</v>
      </c>
    </row>
    <row r="482" spans="1:63" s="1" customFormat="1" x14ac:dyDescent="0.25">
      <c r="A482" s="6"/>
      <c r="B482" s="2"/>
      <c r="C482" s="2"/>
      <c r="D482" s="2"/>
      <c r="G482" s="1" t="s">
        <v>3158</v>
      </c>
      <c r="H482" s="1" t="s">
        <v>3204</v>
      </c>
      <c r="I482" s="1" t="s">
        <v>3206</v>
      </c>
      <c r="K482" s="18" t="s">
        <v>3205</v>
      </c>
      <c r="P482" s="1" t="s">
        <v>4712</v>
      </c>
      <c r="AA482" s="2"/>
      <c r="AB482" s="3"/>
      <c r="AC482" s="3"/>
      <c r="AD482" s="1" t="s">
        <v>2392</v>
      </c>
      <c r="BA482" s="1">
        <f t="shared" si="43"/>
        <v>0</v>
      </c>
    </row>
    <row r="483" spans="1:63" s="1" customFormat="1" x14ac:dyDescent="0.25">
      <c r="A483" s="6"/>
      <c r="B483" s="2"/>
      <c r="C483" s="2"/>
      <c r="D483" s="2"/>
      <c r="G483" s="1" t="s">
        <v>3158</v>
      </c>
      <c r="H483" s="1" t="s">
        <v>4912</v>
      </c>
      <c r="I483" s="1" t="s">
        <v>4913</v>
      </c>
      <c r="K483" s="18"/>
      <c r="Q483" s="14">
        <v>13297</v>
      </c>
      <c r="AA483" s="2"/>
      <c r="AB483" s="3"/>
      <c r="AC483" s="3"/>
      <c r="BA483" s="1">
        <f t="shared" si="43"/>
        <v>0</v>
      </c>
    </row>
    <row r="484" spans="1:63" s="1" customFormat="1" x14ac:dyDescent="0.25">
      <c r="A484" s="6"/>
      <c r="B484" s="2"/>
      <c r="C484" s="2"/>
      <c r="D484" s="2"/>
      <c r="G484" s="1" t="s">
        <v>481</v>
      </c>
      <c r="H484" s="1" t="s">
        <v>3207</v>
      </c>
      <c r="I484" s="1" t="s">
        <v>4714</v>
      </c>
      <c r="J484" s="1" t="s">
        <v>3208</v>
      </c>
      <c r="K484" s="18" t="s">
        <v>3210</v>
      </c>
      <c r="L484" s="1" t="s">
        <v>3209</v>
      </c>
      <c r="M484" s="1" t="s">
        <v>488</v>
      </c>
      <c r="N484" s="1" t="s">
        <v>296</v>
      </c>
      <c r="O484" s="1">
        <v>85207</v>
      </c>
      <c r="P484" s="1" t="s">
        <v>3161</v>
      </c>
      <c r="AA484" s="2"/>
      <c r="AB484" s="3"/>
      <c r="AC484" s="3"/>
      <c r="BA484" s="1">
        <f t="shared" si="43"/>
        <v>0</v>
      </c>
    </row>
    <row r="485" spans="1:63" s="1" customFormat="1" x14ac:dyDescent="0.25">
      <c r="A485" s="6"/>
      <c r="B485" s="2"/>
      <c r="C485" s="2"/>
      <c r="D485" s="2"/>
      <c r="E485" s="2"/>
      <c r="H485" s="1" t="s">
        <v>3211</v>
      </c>
      <c r="I485" s="1" t="s">
        <v>240</v>
      </c>
      <c r="K485" s="18"/>
      <c r="AA485" s="2"/>
      <c r="AB485" s="3"/>
      <c r="AC485" s="3"/>
      <c r="AW485" s="1" t="s">
        <v>3162</v>
      </c>
      <c r="BA485" s="1">
        <f t="shared" si="43"/>
        <v>1</v>
      </c>
    </row>
    <row r="486" spans="1:63" s="1" customFormat="1" x14ac:dyDescent="0.25">
      <c r="A486" s="6"/>
      <c r="B486" s="2"/>
      <c r="C486" s="2"/>
      <c r="D486" s="2"/>
      <c r="E486" s="2"/>
      <c r="H486" s="1" t="s">
        <v>3211</v>
      </c>
      <c r="I486" s="1" t="s">
        <v>241</v>
      </c>
      <c r="K486" s="18"/>
      <c r="AA486" s="2"/>
      <c r="AB486" s="3"/>
      <c r="AC486" s="3"/>
      <c r="AW486" s="1" t="s">
        <v>3162</v>
      </c>
      <c r="BA486" s="1">
        <f t="shared" si="43"/>
        <v>1</v>
      </c>
    </row>
    <row r="487" spans="1:63" s="1" customFormat="1" x14ac:dyDescent="0.25">
      <c r="A487" s="6"/>
      <c r="B487" s="2"/>
      <c r="C487" s="2"/>
      <c r="D487" s="2"/>
      <c r="F487" s="1" t="s">
        <v>3162</v>
      </c>
      <c r="G487" s="1" t="s">
        <v>3158</v>
      </c>
      <c r="H487" s="1" t="s">
        <v>3211</v>
      </c>
      <c r="I487" s="1" t="s">
        <v>3311</v>
      </c>
      <c r="J487" s="1" t="s">
        <v>3956</v>
      </c>
      <c r="K487" s="18" t="s">
        <v>3212</v>
      </c>
      <c r="L487" s="1" t="s">
        <v>3957</v>
      </c>
      <c r="M487" s="1" t="s">
        <v>488</v>
      </c>
      <c r="N487" s="1" t="s">
        <v>296</v>
      </c>
      <c r="O487" s="1">
        <v>85205</v>
      </c>
      <c r="R487" s="1">
        <v>1</v>
      </c>
      <c r="Y487" s="1" t="s">
        <v>3196</v>
      </c>
      <c r="Z487" s="1" t="s">
        <v>3161</v>
      </c>
      <c r="AA487" s="2" t="s">
        <v>2368</v>
      </c>
      <c r="AB487" s="3"/>
      <c r="AC487" s="3"/>
      <c r="AD487" s="1" t="s">
        <v>2388</v>
      </c>
      <c r="BA487" s="1">
        <f t="shared" si="43"/>
        <v>0</v>
      </c>
    </row>
    <row r="488" spans="1:63" s="1" customFormat="1" x14ac:dyDescent="0.25">
      <c r="A488" s="6"/>
      <c r="B488" s="2"/>
      <c r="C488" s="2"/>
      <c r="D488" s="2"/>
      <c r="G488" s="1" t="s">
        <v>3158</v>
      </c>
      <c r="H488" s="1" t="s">
        <v>3571</v>
      </c>
      <c r="I488" s="1" t="s">
        <v>1004</v>
      </c>
      <c r="K488" s="18" t="s">
        <v>3572</v>
      </c>
      <c r="P488" s="1" t="s">
        <v>4213</v>
      </c>
      <c r="AA488" s="2"/>
      <c r="AB488" s="3"/>
      <c r="AC488" s="3"/>
      <c r="BA488" s="1">
        <f t="shared" si="43"/>
        <v>0</v>
      </c>
    </row>
    <row r="489" spans="1:63" s="1" customFormat="1" x14ac:dyDescent="0.25">
      <c r="A489" s="8"/>
      <c r="B489" s="2"/>
      <c r="C489" s="8"/>
      <c r="D489" s="8"/>
      <c r="F489" s="1" t="s">
        <v>3162</v>
      </c>
      <c r="G489" s="1" t="s">
        <v>3158</v>
      </c>
      <c r="H489" s="1" t="s">
        <v>3350</v>
      </c>
      <c r="I489" s="1" t="s">
        <v>3351</v>
      </c>
      <c r="J489" s="1" t="s">
        <v>3426</v>
      </c>
      <c r="K489" s="18" t="s">
        <v>3352</v>
      </c>
      <c r="L489" s="18"/>
      <c r="M489" s="1" t="s">
        <v>4974</v>
      </c>
      <c r="N489" s="1" t="s">
        <v>488</v>
      </c>
      <c r="O489" s="1" t="s">
        <v>296</v>
      </c>
      <c r="P489" s="1">
        <v>85206</v>
      </c>
      <c r="Q489" s="1" t="s">
        <v>4213</v>
      </c>
      <c r="S489" s="1">
        <v>1</v>
      </c>
      <c r="T489" s="1" t="s">
        <v>3357</v>
      </c>
      <c r="V489" s="1">
        <v>1</v>
      </c>
      <c r="Z489" s="1" t="s">
        <v>3196</v>
      </c>
      <c r="AA489" s="1" t="s">
        <v>3161</v>
      </c>
      <c r="AB489" s="2" t="s">
        <v>4387</v>
      </c>
      <c r="AC489" s="2"/>
      <c r="AD489" s="1" t="s">
        <v>2564</v>
      </c>
      <c r="AG489" s="1" t="s">
        <v>481</v>
      </c>
      <c r="AI489" s="1" t="s">
        <v>481</v>
      </c>
      <c r="AJ489" s="1" t="s">
        <v>481</v>
      </c>
      <c r="AM489" s="1" t="s">
        <v>481</v>
      </c>
      <c r="AS489" s="1" t="s">
        <v>481</v>
      </c>
      <c r="AU489" s="1" t="s">
        <v>481</v>
      </c>
      <c r="BA489" s="1">
        <f>COUNTA(AE489:AZ489)</f>
        <v>6</v>
      </c>
    </row>
    <row r="490" spans="1:63" s="1" customFormat="1" x14ac:dyDescent="0.25">
      <c r="A490" s="8"/>
      <c r="B490" s="2"/>
      <c r="C490" s="2"/>
      <c r="D490" s="2"/>
      <c r="E490" s="2"/>
      <c r="G490" s="1" t="s">
        <v>3158</v>
      </c>
      <c r="H490" s="1" t="s">
        <v>1461</v>
      </c>
      <c r="I490" s="1" t="s">
        <v>1460</v>
      </c>
      <c r="K490" s="18"/>
      <c r="AA490" s="2"/>
      <c r="AB490" s="3"/>
      <c r="AC490" s="3"/>
      <c r="AI490" s="1" t="s">
        <v>3162</v>
      </c>
      <c r="BA490" s="1">
        <f t="shared" si="43"/>
        <v>1</v>
      </c>
    </row>
    <row r="491" spans="1:63" s="1" customFormat="1" x14ac:dyDescent="0.25">
      <c r="A491" s="8"/>
      <c r="B491" s="2"/>
      <c r="C491" s="2"/>
      <c r="D491" s="2"/>
      <c r="G491" s="1" t="s">
        <v>3158</v>
      </c>
      <c r="H491" s="1" t="s">
        <v>780</v>
      </c>
      <c r="I491" s="1" t="s">
        <v>781</v>
      </c>
      <c r="K491" s="18"/>
      <c r="L491" s="1" t="s">
        <v>782</v>
      </c>
      <c r="M491" s="1" t="s">
        <v>783</v>
      </c>
      <c r="N491" s="1" t="s">
        <v>1299</v>
      </c>
      <c r="O491" s="1">
        <v>43609</v>
      </c>
      <c r="AA491" s="2"/>
      <c r="AB491" s="3"/>
      <c r="AC491" s="3"/>
      <c r="BA491" s="1">
        <f t="shared" si="43"/>
        <v>0</v>
      </c>
    </row>
    <row r="492" spans="1:63" s="1" customFormat="1" x14ac:dyDescent="0.25">
      <c r="B492" s="2"/>
      <c r="C492" s="2"/>
      <c r="D492" s="2"/>
      <c r="G492" s="1" t="s">
        <v>481</v>
      </c>
      <c r="H492" s="1" t="s">
        <v>3214</v>
      </c>
      <c r="I492" s="1" t="s">
        <v>3215</v>
      </c>
      <c r="K492" s="18" t="s">
        <v>3216</v>
      </c>
      <c r="P492" s="1" t="s">
        <v>4213</v>
      </c>
      <c r="AA492" s="2"/>
      <c r="AB492" s="3"/>
      <c r="AC492" s="3"/>
      <c r="AD492" s="1" t="s">
        <v>2564</v>
      </c>
      <c r="BA492" s="1">
        <f t="shared" si="43"/>
        <v>0</v>
      </c>
    </row>
    <row r="493" spans="1:63" s="1" customFormat="1" x14ac:dyDescent="0.25">
      <c r="A493" s="8"/>
      <c r="B493" s="2"/>
      <c r="C493" s="2"/>
      <c r="D493" s="2"/>
      <c r="G493" s="1" t="s">
        <v>3158</v>
      </c>
      <c r="H493" s="1" t="s">
        <v>929</v>
      </c>
      <c r="I493" s="1" t="s">
        <v>930</v>
      </c>
      <c r="J493" s="1" t="s">
        <v>931</v>
      </c>
      <c r="K493" s="18"/>
      <c r="L493" s="1" t="s">
        <v>932</v>
      </c>
      <c r="M493" s="1" t="s">
        <v>3192</v>
      </c>
      <c r="N493" s="1" t="s">
        <v>296</v>
      </c>
      <c r="O493" s="1">
        <v>85118</v>
      </c>
      <c r="AA493" s="2"/>
      <c r="AB493" s="3"/>
      <c r="AC493" s="3"/>
      <c r="BA493" s="1">
        <f t="shared" si="43"/>
        <v>0</v>
      </c>
    </row>
    <row r="494" spans="1:63" s="1" customFormat="1" x14ac:dyDescent="0.25">
      <c r="B494" s="2"/>
      <c r="C494" s="2"/>
      <c r="D494" s="2"/>
      <c r="F494" s="1" t="s">
        <v>3162</v>
      </c>
      <c r="G494" s="1" t="s">
        <v>3158</v>
      </c>
      <c r="H494" s="1" t="s">
        <v>3217</v>
      </c>
      <c r="I494" s="1" t="s">
        <v>2402</v>
      </c>
      <c r="J494" s="1" t="s">
        <v>2403</v>
      </c>
      <c r="K494" s="18" t="s">
        <v>4372</v>
      </c>
      <c r="L494" s="1" t="s">
        <v>2404</v>
      </c>
      <c r="M494" s="1" t="s">
        <v>488</v>
      </c>
      <c r="N494" s="1" t="s">
        <v>296</v>
      </c>
      <c r="O494" s="1">
        <v>85205</v>
      </c>
      <c r="AA494" s="2"/>
      <c r="AB494" s="3"/>
      <c r="AC494" s="3"/>
      <c r="BA494" s="1">
        <f t="shared" ref="BA494:BA556" si="44">COUNTA(AE494:AZ494)</f>
        <v>0</v>
      </c>
    </row>
    <row r="495" spans="1:63" s="1" customFormat="1" x14ac:dyDescent="0.25">
      <c r="B495" s="2"/>
      <c r="C495" s="2"/>
      <c r="D495" s="2"/>
      <c r="G495" s="1" t="s">
        <v>3158</v>
      </c>
      <c r="H495" s="1" t="s">
        <v>2405</v>
      </c>
      <c r="I495" s="1" t="s">
        <v>2406</v>
      </c>
      <c r="J495" s="1" t="s">
        <v>2407</v>
      </c>
      <c r="K495" s="18"/>
      <c r="L495" s="1" t="s">
        <v>2408</v>
      </c>
      <c r="M495" s="1" t="s">
        <v>488</v>
      </c>
      <c r="N495" s="1" t="s">
        <v>296</v>
      </c>
      <c r="O495" s="1">
        <v>85206</v>
      </c>
      <c r="Y495" s="2"/>
      <c r="Z495" s="3"/>
      <c r="BA495" s="1">
        <f t="shared" si="44"/>
        <v>0</v>
      </c>
    </row>
    <row r="496" spans="1:63" s="1" customFormat="1" x14ac:dyDescent="0.25">
      <c r="B496" s="2"/>
      <c r="C496" s="2"/>
      <c r="D496" s="2"/>
      <c r="G496" s="1" t="s">
        <v>3158</v>
      </c>
      <c r="H496" s="1" t="s">
        <v>3354</v>
      </c>
      <c r="I496" s="1" t="s">
        <v>3355</v>
      </c>
      <c r="J496" s="1" t="s">
        <v>3140</v>
      </c>
      <c r="K496" s="18" t="s">
        <v>3139</v>
      </c>
      <c r="L496" s="1" t="s">
        <v>3141</v>
      </c>
      <c r="M496" s="1" t="s">
        <v>488</v>
      </c>
      <c r="N496" s="1" t="s">
        <v>296</v>
      </c>
      <c r="O496" s="1">
        <v>85205</v>
      </c>
      <c r="P496" s="1" t="s">
        <v>4213</v>
      </c>
      <c r="Y496" s="1" t="s">
        <v>3196</v>
      </c>
      <c r="Z496" s="1" t="s">
        <v>3161</v>
      </c>
      <c r="AA496" s="2"/>
      <c r="AB496" s="3"/>
      <c r="AC496" s="3"/>
      <c r="AD496" s="1" t="s">
        <v>2564</v>
      </c>
      <c r="BA496" s="1">
        <f t="shared" si="44"/>
        <v>0</v>
      </c>
      <c r="BB496" s="1" t="s">
        <v>694</v>
      </c>
      <c r="BD496" s="1" t="s">
        <v>4712</v>
      </c>
      <c r="BE496" s="1" t="s">
        <v>4712</v>
      </c>
      <c r="BF496" s="1" t="s">
        <v>4712</v>
      </c>
      <c r="BG496" s="1" t="s">
        <v>4712</v>
      </c>
      <c r="BH496" s="1" t="s">
        <v>4712</v>
      </c>
      <c r="BJ496" s="1" t="s">
        <v>4670</v>
      </c>
      <c r="BK496" s="1" t="s">
        <v>4712</v>
      </c>
    </row>
    <row r="497" spans="1:68" s="1" customFormat="1" x14ac:dyDescent="0.25">
      <c r="B497" s="2"/>
      <c r="C497" s="2"/>
      <c r="D497" s="2"/>
      <c r="F497" s="1" t="s">
        <v>3162</v>
      </c>
      <c r="G497" s="1" t="s">
        <v>3158</v>
      </c>
      <c r="H497" s="1" t="s">
        <v>2409</v>
      </c>
      <c r="I497" s="1" t="s">
        <v>1055</v>
      </c>
      <c r="J497" s="1" t="s">
        <v>2410</v>
      </c>
      <c r="K497" s="18" t="s">
        <v>2411</v>
      </c>
      <c r="AA497" s="2" t="s">
        <v>2412</v>
      </c>
      <c r="AB497" s="3"/>
      <c r="AC497" s="3"/>
      <c r="BA497" s="1">
        <f t="shared" si="44"/>
        <v>0</v>
      </c>
    </row>
    <row r="498" spans="1:68" s="1" customFormat="1" x14ac:dyDescent="0.25">
      <c r="A498" s="6"/>
      <c r="B498" s="2"/>
      <c r="C498" s="2"/>
      <c r="D498" s="2"/>
      <c r="G498" s="1" t="s">
        <v>481</v>
      </c>
      <c r="H498" s="1" t="s">
        <v>4388</v>
      </c>
      <c r="I498" s="1" t="s">
        <v>48</v>
      </c>
      <c r="K498" s="18"/>
      <c r="AA498" s="2" t="s">
        <v>4389</v>
      </c>
      <c r="AB498" s="3"/>
      <c r="AC498" s="3"/>
      <c r="BA498" s="1">
        <f t="shared" si="44"/>
        <v>0</v>
      </c>
    </row>
    <row r="499" spans="1:68" s="1" customFormat="1" x14ac:dyDescent="0.25">
      <c r="B499" s="2"/>
      <c r="C499" s="2"/>
      <c r="D499" s="2"/>
      <c r="G499" s="1" t="s">
        <v>3158</v>
      </c>
      <c r="H499" s="1" t="s">
        <v>4621</v>
      </c>
      <c r="I499" s="1" t="s">
        <v>2690</v>
      </c>
      <c r="K499" s="18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1">
        <f t="shared" si="44"/>
        <v>0</v>
      </c>
      <c r="BB499" s="3"/>
    </row>
    <row r="500" spans="1:68" s="1" customFormat="1" x14ac:dyDescent="0.25">
      <c r="B500" s="2"/>
      <c r="C500" s="2"/>
      <c r="D500" s="2"/>
      <c r="G500" s="1" t="s">
        <v>3158</v>
      </c>
      <c r="H500" s="1" t="s">
        <v>503</v>
      </c>
      <c r="I500" s="1" t="s">
        <v>504</v>
      </c>
      <c r="J500" s="1" t="s">
        <v>506</v>
      </c>
      <c r="K500" s="18" t="s">
        <v>505</v>
      </c>
      <c r="L500" s="1" t="s">
        <v>508</v>
      </c>
      <c r="M500" s="1" t="s">
        <v>488</v>
      </c>
      <c r="N500" s="1" t="s">
        <v>296</v>
      </c>
      <c r="P500" s="1" t="s">
        <v>4213</v>
      </c>
      <c r="W500" s="1" t="s">
        <v>3196</v>
      </c>
      <c r="Z500" s="1" t="s">
        <v>3161</v>
      </c>
      <c r="AA500" s="2"/>
      <c r="AB500" s="3"/>
      <c r="AC500" s="3"/>
      <c r="AD500" s="1" t="s">
        <v>2564</v>
      </c>
      <c r="BA500" s="1">
        <f t="shared" si="44"/>
        <v>0</v>
      </c>
    </row>
    <row r="501" spans="1:68" s="1" customFormat="1" x14ac:dyDescent="0.25">
      <c r="B501" s="2"/>
      <c r="C501" s="2"/>
      <c r="D501" s="2"/>
      <c r="G501" s="1" t="s">
        <v>3158</v>
      </c>
      <c r="H501" s="1" t="s">
        <v>510</v>
      </c>
      <c r="I501" s="1" t="s">
        <v>428</v>
      </c>
      <c r="J501" s="1" t="s">
        <v>429</v>
      </c>
      <c r="K501" s="18"/>
      <c r="L501" s="1" t="s">
        <v>430</v>
      </c>
      <c r="M501" s="1" t="s">
        <v>5031</v>
      </c>
      <c r="N501" s="1" t="s">
        <v>296</v>
      </c>
      <c r="O501" s="1">
        <v>85178</v>
      </c>
      <c r="W501" s="1" t="s">
        <v>3196</v>
      </c>
      <c r="Z501" s="1" t="s">
        <v>509</v>
      </c>
      <c r="AA501" s="2"/>
      <c r="AB501" s="3"/>
      <c r="AC501" s="3"/>
      <c r="BA501" s="1">
        <f t="shared" si="44"/>
        <v>0</v>
      </c>
    </row>
    <row r="502" spans="1:68" s="1" customFormat="1" x14ac:dyDescent="0.25">
      <c r="A502" s="8"/>
      <c r="B502" s="2"/>
      <c r="C502" s="2"/>
      <c r="D502" s="2"/>
      <c r="E502" s="2"/>
      <c r="G502" s="1" t="s">
        <v>481</v>
      </c>
      <c r="H502" s="1" t="s">
        <v>556</v>
      </c>
      <c r="I502" s="1" t="s">
        <v>251</v>
      </c>
      <c r="K502" s="18"/>
      <c r="AA502" s="2"/>
      <c r="AB502" s="3"/>
      <c r="AC502" s="3"/>
      <c r="AN502" s="1" t="s">
        <v>3162</v>
      </c>
      <c r="AX502" s="1" t="s">
        <v>1447</v>
      </c>
      <c r="BA502" s="1">
        <f t="shared" si="44"/>
        <v>2</v>
      </c>
    </row>
    <row r="503" spans="1:68" s="1" customFormat="1" x14ac:dyDescent="0.25">
      <c r="A503" s="8"/>
      <c r="B503" s="2"/>
      <c r="C503" s="2"/>
      <c r="D503" s="2"/>
      <c r="E503" s="2"/>
      <c r="G503" s="1" t="s">
        <v>3158</v>
      </c>
      <c r="H503" s="1" t="s">
        <v>556</v>
      </c>
      <c r="I503" s="1" t="s">
        <v>3389</v>
      </c>
      <c r="K503" s="18"/>
      <c r="AA503" s="2"/>
      <c r="AB503" s="3"/>
      <c r="AC503" s="3"/>
      <c r="AN503" s="1" t="s">
        <v>3162</v>
      </c>
      <c r="AX503" s="1" t="s">
        <v>1447</v>
      </c>
      <c r="BA503" s="1">
        <f t="shared" si="44"/>
        <v>2</v>
      </c>
    </row>
    <row r="504" spans="1:68" s="1" customFormat="1" x14ac:dyDescent="0.25">
      <c r="B504" s="2"/>
      <c r="C504" s="2"/>
      <c r="D504" s="2"/>
      <c r="G504" s="1" t="s">
        <v>481</v>
      </c>
      <c r="H504" s="1" t="s">
        <v>2413</v>
      </c>
      <c r="I504" s="1" t="s">
        <v>2414</v>
      </c>
      <c r="J504" s="1" t="s">
        <v>2415</v>
      </c>
      <c r="K504" s="18" t="s">
        <v>2416</v>
      </c>
      <c r="M504" s="1" t="s">
        <v>488</v>
      </c>
      <c r="N504" s="1" t="s">
        <v>296</v>
      </c>
      <c r="P504" s="1" t="s">
        <v>4213</v>
      </c>
      <c r="AA504" s="2"/>
      <c r="AB504" s="3"/>
      <c r="AC504" s="3"/>
      <c r="AD504" s="1" t="s">
        <v>2388</v>
      </c>
      <c r="BA504" s="1">
        <f t="shared" si="44"/>
        <v>0</v>
      </c>
      <c r="BD504" s="1" t="s">
        <v>4712</v>
      </c>
      <c r="BE504" s="1" t="s">
        <v>4712</v>
      </c>
      <c r="BK504" s="1" t="s">
        <v>4712</v>
      </c>
      <c r="BL504" s="1" t="s">
        <v>4712</v>
      </c>
      <c r="BM504" s="1" t="s">
        <v>4712</v>
      </c>
      <c r="BP504" s="1" t="s">
        <v>4712</v>
      </c>
    </row>
    <row r="505" spans="1:68" s="1" customFormat="1" x14ac:dyDescent="0.25">
      <c r="A505" s="8"/>
      <c r="B505" s="2"/>
      <c r="C505" s="2"/>
      <c r="D505" s="2"/>
      <c r="E505" s="2"/>
      <c r="G505" s="1" t="s">
        <v>3158</v>
      </c>
      <c r="H505" s="1" t="s">
        <v>1367</v>
      </c>
      <c r="I505" s="1" t="s">
        <v>1368</v>
      </c>
      <c r="K505" s="18"/>
      <c r="AA505" s="2"/>
      <c r="AB505" s="3"/>
      <c r="AC505" s="3"/>
      <c r="AR505" s="1" t="s">
        <v>3162</v>
      </c>
      <c r="BA505" s="1">
        <f t="shared" si="44"/>
        <v>1</v>
      </c>
    </row>
    <row r="506" spans="1:68" s="1" customFormat="1" x14ac:dyDescent="0.25">
      <c r="A506" s="8"/>
      <c r="B506" s="2"/>
      <c r="C506" s="2"/>
      <c r="D506" s="2"/>
      <c r="E506" s="2"/>
      <c r="G506" s="1" t="s">
        <v>481</v>
      </c>
      <c r="H506" s="1" t="s">
        <v>1367</v>
      </c>
      <c r="I506" s="1" t="s">
        <v>2497</v>
      </c>
      <c r="K506" s="18"/>
      <c r="AA506" s="2"/>
      <c r="AB506" s="3"/>
      <c r="AC506" s="3"/>
      <c r="AR506" s="1" t="s">
        <v>3162</v>
      </c>
      <c r="BA506" s="1">
        <f t="shared" si="44"/>
        <v>1</v>
      </c>
    </row>
    <row r="507" spans="1:68" s="1" customFormat="1" x14ac:dyDescent="0.25">
      <c r="B507" s="2"/>
      <c r="C507" s="2"/>
      <c r="D507" s="2"/>
      <c r="G507" s="1" t="s">
        <v>481</v>
      </c>
      <c r="H507" s="1" t="s">
        <v>2417</v>
      </c>
      <c r="I507" s="1" t="s">
        <v>2418</v>
      </c>
      <c r="J507" s="1" t="s">
        <v>2419</v>
      </c>
      <c r="K507" s="18" t="s">
        <v>4171</v>
      </c>
      <c r="L507" s="1" t="s">
        <v>2420</v>
      </c>
      <c r="M507" s="1" t="s">
        <v>488</v>
      </c>
      <c r="N507" s="1" t="s">
        <v>296</v>
      </c>
      <c r="O507" s="1">
        <v>85051</v>
      </c>
      <c r="AA507" s="2"/>
      <c r="AB507" s="3"/>
      <c r="AC507" s="3"/>
      <c r="BA507" s="1">
        <f t="shared" si="44"/>
        <v>0</v>
      </c>
    </row>
    <row r="508" spans="1:68" s="1" customFormat="1" x14ac:dyDescent="0.25">
      <c r="B508" s="2"/>
      <c r="C508" s="2"/>
      <c r="D508" s="2"/>
      <c r="G508" s="1" t="s">
        <v>481</v>
      </c>
      <c r="H508" s="1" t="s">
        <v>2421</v>
      </c>
      <c r="I508" s="1" t="s">
        <v>2422</v>
      </c>
      <c r="J508" s="1" t="s">
        <v>2423</v>
      </c>
      <c r="K508" s="18"/>
      <c r="L508" s="1" t="s">
        <v>2424</v>
      </c>
      <c r="M508" s="1" t="s">
        <v>488</v>
      </c>
      <c r="N508" s="1" t="s">
        <v>296</v>
      </c>
      <c r="O508" s="1">
        <v>85207</v>
      </c>
      <c r="V508" s="1" t="s">
        <v>2425</v>
      </c>
      <c r="AA508" s="2"/>
      <c r="AB508" s="3"/>
      <c r="AC508" s="3"/>
      <c r="BA508" s="1">
        <f t="shared" si="44"/>
        <v>0</v>
      </c>
    </row>
    <row r="509" spans="1:68" s="1" customFormat="1" x14ac:dyDescent="0.25">
      <c r="A509" s="8"/>
      <c r="B509" s="2"/>
      <c r="C509" s="2"/>
      <c r="D509" s="2"/>
      <c r="E509" s="2"/>
      <c r="G509" s="1" t="s">
        <v>3158</v>
      </c>
      <c r="H509" s="1" t="s">
        <v>1500</v>
      </c>
      <c r="I509" s="1" t="s">
        <v>3917</v>
      </c>
      <c r="K509" s="18"/>
      <c r="AA509" s="2"/>
      <c r="AB509" s="3"/>
      <c r="AC509" s="3"/>
      <c r="AL509" s="1" t="s">
        <v>3162</v>
      </c>
      <c r="BA509" s="1">
        <f t="shared" si="44"/>
        <v>1</v>
      </c>
    </row>
    <row r="510" spans="1:68" s="1" customFormat="1" x14ac:dyDescent="0.25">
      <c r="A510" s="8"/>
      <c r="B510" s="2"/>
      <c r="C510" s="2"/>
      <c r="D510" s="2"/>
      <c r="E510" s="2"/>
      <c r="G510" s="1" t="s">
        <v>481</v>
      </c>
      <c r="H510" s="1" t="s">
        <v>1512</v>
      </c>
      <c r="I510" s="1" t="s">
        <v>5004</v>
      </c>
      <c r="K510" s="18"/>
      <c r="AA510" s="2"/>
      <c r="AB510" s="3"/>
      <c r="AC510" s="3"/>
      <c r="BA510" s="1">
        <f t="shared" si="44"/>
        <v>0</v>
      </c>
    </row>
    <row r="511" spans="1:68" s="1" customFormat="1" x14ac:dyDescent="0.25">
      <c r="A511" s="8"/>
      <c r="B511" s="2"/>
      <c r="C511" s="2"/>
      <c r="D511" s="2"/>
      <c r="E511" s="2"/>
      <c r="G511" s="1" t="s">
        <v>481</v>
      </c>
      <c r="H511" s="1" t="s">
        <v>3269</v>
      </c>
      <c r="I511" s="1" t="s">
        <v>4364</v>
      </c>
      <c r="K511" s="18"/>
      <c r="AA511" s="2"/>
      <c r="AB511" s="3"/>
      <c r="AC511" s="3"/>
      <c r="AE511" s="1" t="s">
        <v>3162</v>
      </c>
      <c r="BA511" s="1">
        <f t="shared" si="44"/>
        <v>1</v>
      </c>
    </row>
    <row r="512" spans="1:68" s="1" customFormat="1" x14ac:dyDescent="0.25">
      <c r="A512" s="8"/>
      <c r="B512" s="2"/>
      <c r="C512" s="2"/>
      <c r="D512" s="2"/>
      <c r="E512" s="2"/>
      <c r="G512" s="1" t="s">
        <v>3158</v>
      </c>
      <c r="H512" s="1" t="s">
        <v>3269</v>
      </c>
      <c r="I512" s="1" t="s">
        <v>2046</v>
      </c>
      <c r="K512" s="18"/>
      <c r="AA512" s="2"/>
      <c r="AB512" s="3"/>
      <c r="AC512" s="3"/>
      <c r="AE512" s="1" t="s">
        <v>3162</v>
      </c>
      <c r="BA512" s="1">
        <f t="shared" si="44"/>
        <v>1</v>
      </c>
    </row>
    <row r="513" spans="1:53" s="1" customFormat="1" x14ac:dyDescent="0.25">
      <c r="B513" s="2"/>
      <c r="C513" s="2"/>
      <c r="D513" s="2"/>
      <c r="G513" s="1" t="s">
        <v>3158</v>
      </c>
      <c r="H513" s="1" t="s">
        <v>2429</v>
      </c>
      <c r="I513" s="1" t="s">
        <v>2690</v>
      </c>
      <c r="J513" s="1" t="s">
        <v>1584</v>
      </c>
      <c r="K513" s="18" t="s">
        <v>1583</v>
      </c>
      <c r="P513" s="1" t="s">
        <v>4213</v>
      </c>
      <c r="AA513" s="2"/>
      <c r="AB513" s="3"/>
      <c r="AC513" s="3"/>
      <c r="AD513" s="1" t="s">
        <v>2564</v>
      </c>
      <c r="BA513" s="1">
        <f t="shared" si="44"/>
        <v>0</v>
      </c>
    </row>
    <row r="514" spans="1:53" s="1" customFormat="1" x14ac:dyDescent="0.25">
      <c r="B514" s="2"/>
      <c r="C514" s="2"/>
      <c r="D514" s="2"/>
      <c r="G514" s="1" t="s">
        <v>3158</v>
      </c>
      <c r="H514" s="1" t="s">
        <v>2432</v>
      </c>
      <c r="I514" s="1" t="s">
        <v>150</v>
      </c>
      <c r="J514" s="1" t="s">
        <v>151</v>
      </c>
      <c r="K514" s="18" t="s">
        <v>1146</v>
      </c>
      <c r="L514" s="1" t="s">
        <v>4975</v>
      </c>
      <c r="M514" s="1" t="s">
        <v>488</v>
      </c>
      <c r="N514" s="1" t="s">
        <v>296</v>
      </c>
      <c r="O514" s="1">
        <v>85213</v>
      </c>
      <c r="P514" s="1" t="s">
        <v>4213</v>
      </c>
      <c r="Y514" s="2"/>
      <c r="Z514" s="3"/>
      <c r="BA514" s="1">
        <f t="shared" si="44"/>
        <v>0</v>
      </c>
    </row>
    <row r="515" spans="1:53" s="1" customFormat="1" x14ac:dyDescent="0.25">
      <c r="B515" s="2"/>
      <c r="C515" s="2"/>
      <c r="D515" s="2"/>
      <c r="G515" s="1" t="s">
        <v>3158</v>
      </c>
      <c r="H515" s="1" t="s">
        <v>2432</v>
      </c>
      <c r="I515" s="1" t="s">
        <v>4403</v>
      </c>
      <c r="K515" s="18" t="s">
        <v>4404</v>
      </c>
      <c r="P515" s="1" t="s">
        <v>4213</v>
      </c>
      <c r="Y515" s="2"/>
      <c r="Z515" s="3"/>
      <c r="BA515" s="1">
        <f t="shared" si="44"/>
        <v>0</v>
      </c>
    </row>
    <row r="516" spans="1:53" s="1" customFormat="1" x14ac:dyDescent="0.25">
      <c r="B516" s="2"/>
      <c r="C516" s="2"/>
      <c r="D516" s="2"/>
      <c r="G516" s="1" t="s">
        <v>481</v>
      </c>
      <c r="H516" s="1" t="s">
        <v>1056</v>
      </c>
      <c r="I516" s="1" t="s">
        <v>4580</v>
      </c>
      <c r="J516" s="1" t="s">
        <v>2548</v>
      </c>
      <c r="K516" s="18" t="s">
        <v>837</v>
      </c>
      <c r="L516" s="1" t="s">
        <v>2940</v>
      </c>
      <c r="M516" s="1" t="s">
        <v>2550</v>
      </c>
      <c r="O516" s="1" t="s">
        <v>2551</v>
      </c>
      <c r="P516" s="1" t="s">
        <v>4213</v>
      </c>
      <c r="AA516" s="2"/>
      <c r="AB516" s="3"/>
      <c r="AC516" s="3"/>
      <c r="AD516" s="1" t="s">
        <v>2564</v>
      </c>
      <c r="BA516" s="1">
        <f t="shared" si="44"/>
        <v>0</v>
      </c>
    </row>
    <row r="517" spans="1:53" s="1" customFormat="1" x14ac:dyDescent="0.25">
      <c r="B517" s="2"/>
      <c r="C517" s="2"/>
      <c r="D517" s="2"/>
      <c r="G517" s="1" t="s">
        <v>3158</v>
      </c>
      <c r="H517" s="1" t="s">
        <v>1056</v>
      </c>
      <c r="I517" s="1" t="s">
        <v>1055</v>
      </c>
      <c r="J517" s="1" t="s">
        <v>2548</v>
      </c>
      <c r="K517" s="18" t="s">
        <v>837</v>
      </c>
      <c r="L517" s="1" t="s">
        <v>2940</v>
      </c>
      <c r="M517" s="1" t="s">
        <v>2550</v>
      </c>
      <c r="O517" s="1" t="s">
        <v>2551</v>
      </c>
      <c r="P517" s="1" t="s">
        <v>4712</v>
      </c>
      <c r="AA517" s="2"/>
      <c r="AB517" s="3"/>
      <c r="AC517" s="3"/>
      <c r="AD517" s="1" t="s">
        <v>2568</v>
      </c>
      <c r="BA517" s="1">
        <f t="shared" si="44"/>
        <v>0</v>
      </c>
    </row>
    <row r="518" spans="1:53" s="1" customFormat="1" x14ac:dyDescent="0.25">
      <c r="B518" s="2"/>
      <c r="C518" s="2"/>
      <c r="D518" s="2"/>
      <c r="G518" s="1" t="s">
        <v>3158</v>
      </c>
      <c r="H518" s="1" t="s">
        <v>2433</v>
      </c>
      <c r="I518" s="1" t="s">
        <v>449</v>
      </c>
      <c r="K518" s="18" t="s">
        <v>2435</v>
      </c>
      <c r="L518" s="1" t="s">
        <v>2434</v>
      </c>
      <c r="M518" s="1" t="s">
        <v>924</v>
      </c>
      <c r="N518" s="1" t="s">
        <v>296</v>
      </c>
      <c r="O518" s="1">
        <v>85257</v>
      </c>
      <c r="P518" s="1" t="s">
        <v>4712</v>
      </c>
      <c r="AA518" s="2" t="s">
        <v>2436</v>
      </c>
      <c r="AB518" s="3"/>
      <c r="AC518" s="3"/>
      <c r="AD518" s="1" t="s">
        <v>2568</v>
      </c>
      <c r="BA518" s="1">
        <f t="shared" si="44"/>
        <v>0</v>
      </c>
    </row>
    <row r="519" spans="1:53" s="1" customFormat="1" x14ac:dyDescent="0.25">
      <c r="B519" s="2"/>
      <c r="C519" s="2"/>
      <c r="D519" s="2"/>
      <c r="G519" s="1" t="s">
        <v>481</v>
      </c>
      <c r="H519" s="1" t="s">
        <v>2433</v>
      </c>
      <c r="I519" s="1" t="s">
        <v>3178</v>
      </c>
      <c r="K519" s="18"/>
      <c r="AA519" s="2"/>
      <c r="AB519" s="3"/>
      <c r="AC519" s="3"/>
      <c r="AD519" s="1" t="s">
        <v>2564</v>
      </c>
      <c r="BA519" s="1">
        <f t="shared" si="44"/>
        <v>0</v>
      </c>
    </row>
    <row r="520" spans="1:53" s="1" customFormat="1" x14ac:dyDescent="0.25">
      <c r="B520" s="2"/>
      <c r="C520" s="2"/>
      <c r="D520" s="2"/>
      <c r="G520" s="1" t="s">
        <v>481</v>
      </c>
      <c r="H520" s="1" t="s">
        <v>2437</v>
      </c>
      <c r="I520" s="1" t="s">
        <v>2438</v>
      </c>
      <c r="K520" s="18" t="s">
        <v>2439</v>
      </c>
      <c r="P520" s="1" t="s">
        <v>4213</v>
      </c>
      <c r="Q520" s="1" t="s">
        <v>4712</v>
      </c>
      <c r="AA520" s="2"/>
      <c r="AB520" s="3"/>
      <c r="AC520" s="3"/>
      <c r="BA520" s="1">
        <f t="shared" si="44"/>
        <v>0</v>
      </c>
    </row>
    <row r="521" spans="1:53" s="1" customFormat="1" x14ac:dyDescent="0.25">
      <c r="B521" s="2"/>
      <c r="C521" s="2"/>
      <c r="D521" s="2"/>
      <c r="G521" s="1" t="s">
        <v>3158</v>
      </c>
      <c r="H521" s="1" t="s">
        <v>2437</v>
      </c>
      <c r="I521" s="1" t="s">
        <v>2440</v>
      </c>
      <c r="K521" s="18" t="s">
        <v>2439</v>
      </c>
      <c r="P521" s="1" t="s">
        <v>4712</v>
      </c>
      <c r="AA521" s="2"/>
      <c r="AB521" s="3"/>
      <c r="AC521" s="3"/>
      <c r="BA521" s="1">
        <f t="shared" si="44"/>
        <v>0</v>
      </c>
    </row>
    <row r="522" spans="1:53" s="1" customFormat="1" x14ac:dyDescent="0.25">
      <c r="A522" s="6"/>
      <c r="B522" s="2"/>
      <c r="C522" s="2"/>
      <c r="D522" s="2"/>
      <c r="F522" s="1" t="s">
        <v>3162</v>
      </c>
      <c r="G522" s="1" t="s">
        <v>481</v>
      </c>
      <c r="H522" s="1" t="s">
        <v>2316</v>
      </c>
      <c r="I522" s="1" t="s">
        <v>2317</v>
      </c>
      <c r="K522" s="18" t="s">
        <v>567</v>
      </c>
      <c r="P522" s="1" t="s">
        <v>4213</v>
      </c>
      <c r="AA522" s="2"/>
      <c r="AB522" s="3"/>
      <c r="AC522" s="3"/>
      <c r="AD522" s="1" t="s">
        <v>2564</v>
      </c>
      <c r="BA522" s="1">
        <f t="shared" si="44"/>
        <v>0</v>
      </c>
    </row>
    <row r="523" spans="1:53" s="1" customFormat="1" x14ac:dyDescent="0.25">
      <c r="A523" s="6"/>
      <c r="B523" s="2"/>
      <c r="C523" s="2"/>
      <c r="D523" s="2"/>
      <c r="G523" s="1" t="s">
        <v>481</v>
      </c>
      <c r="H523" s="1" t="s">
        <v>5083</v>
      </c>
      <c r="I523" s="1" t="s">
        <v>2418</v>
      </c>
      <c r="J523" s="1" t="s">
        <v>5084</v>
      </c>
      <c r="K523" s="18" t="s">
        <v>5085</v>
      </c>
      <c r="L523" s="1" t="s">
        <v>5086</v>
      </c>
      <c r="M523" s="1" t="s">
        <v>924</v>
      </c>
      <c r="N523" s="1" t="s">
        <v>296</v>
      </c>
      <c r="O523" s="1">
        <v>85257</v>
      </c>
      <c r="W523" s="2"/>
      <c r="X523" s="3"/>
      <c r="BA523" s="1">
        <f t="shared" si="44"/>
        <v>0</v>
      </c>
    </row>
    <row r="524" spans="1:53" s="1" customFormat="1" x14ac:dyDescent="0.25">
      <c r="A524" s="6"/>
      <c r="B524" s="2"/>
      <c r="C524" s="2"/>
      <c r="D524" s="2"/>
      <c r="G524" s="1" t="s">
        <v>481</v>
      </c>
      <c r="H524" s="1" t="s">
        <v>4393</v>
      </c>
      <c r="I524" s="1" t="s">
        <v>445</v>
      </c>
      <c r="K524" s="18"/>
      <c r="AA524" s="2"/>
      <c r="AB524" s="3"/>
      <c r="AC524" s="3"/>
      <c r="BA524" s="1">
        <f t="shared" si="44"/>
        <v>0</v>
      </c>
    </row>
    <row r="525" spans="1:53" s="1" customFormat="1" x14ac:dyDescent="0.25">
      <c r="A525" s="6"/>
      <c r="B525" s="2"/>
      <c r="C525" s="2"/>
      <c r="D525" s="2"/>
      <c r="G525" s="1" t="s">
        <v>3158</v>
      </c>
      <c r="H525" s="1" t="s">
        <v>4393</v>
      </c>
      <c r="I525" s="1" t="s">
        <v>4727</v>
      </c>
      <c r="K525" s="18"/>
      <c r="AA525" s="2"/>
      <c r="AB525" s="3"/>
      <c r="AC525" s="3"/>
      <c r="BA525" s="1">
        <f t="shared" si="44"/>
        <v>0</v>
      </c>
    </row>
    <row r="526" spans="1:53" s="1" customFormat="1" x14ac:dyDescent="0.25">
      <c r="A526" s="6"/>
      <c r="B526" s="2"/>
      <c r="C526" s="2"/>
      <c r="D526" s="2"/>
      <c r="E526" s="2"/>
      <c r="G526" s="1" t="s">
        <v>3158</v>
      </c>
      <c r="H526" s="1" t="s">
        <v>3827</v>
      </c>
      <c r="I526" s="1" t="s">
        <v>1126</v>
      </c>
      <c r="K526" s="18"/>
      <c r="AA526" s="2"/>
      <c r="AB526" s="3"/>
      <c r="AC526" s="3"/>
      <c r="BA526" s="1">
        <f t="shared" si="44"/>
        <v>0</v>
      </c>
    </row>
    <row r="527" spans="1:53" s="1" customFormat="1" x14ac:dyDescent="0.25">
      <c r="B527" s="2"/>
      <c r="C527" s="2"/>
      <c r="D527" s="2"/>
      <c r="G527" s="1" t="s">
        <v>3158</v>
      </c>
      <c r="H527" s="1" t="s">
        <v>2318</v>
      </c>
      <c r="I527" s="1" t="s">
        <v>436</v>
      </c>
      <c r="K527" s="18" t="s">
        <v>2319</v>
      </c>
      <c r="P527" s="1" t="s">
        <v>4213</v>
      </c>
      <c r="AA527" s="2"/>
      <c r="AB527" s="3"/>
      <c r="AC527" s="3"/>
      <c r="AD527" s="1" t="s">
        <v>2564</v>
      </c>
      <c r="BA527" s="1">
        <f t="shared" si="44"/>
        <v>0</v>
      </c>
    </row>
    <row r="528" spans="1:53" s="1" customFormat="1" x14ac:dyDescent="0.25">
      <c r="A528" s="8"/>
      <c r="B528" s="2"/>
      <c r="C528" s="2"/>
      <c r="D528" s="2"/>
      <c r="E528" s="2"/>
      <c r="G528" s="1" t="s">
        <v>3158</v>
      </c>
      <c r="H528" s="1" t="s">
        <v>2318</v>
      </c>
      <c r="I528" s="1" t="s">
        <v>1410</v>
      </c>
      <c r="K528" s="18"/>
      <c r="AA528" s="2"/>
      <c r="AB528" s="3"/>
      <c r="AC528" s="3"/>
      <c r="AS528" s="1" t="s">
        <v>3162</v>
      </c>
      <c r="AT528" s="1" t="s">
        <v>3162</v>
      </c>
      <c r="AU528" s="1" t="s">
        <v>3162</v>
      </c>
      <c r="BA528" s="1">
        <f t="shared" si="44"/>
        <v>3</v>
      </c>
    </row>
    <row r="529" spans="1:53" s="1" customFormat="1" x14ac:dyDescent="0.25">
      <c r="B529" s="2"/>
      <c r="C529" s="2"/>
      <c r="D529" s="2"/>
      <c r="G529" s="1" t="s">
        <v>3158</v>
      </c>
      <c r="H529" s="1" t="s">
        <v>2320</v>
      </c>
      <c r="I529" s="1" t="s">
        <v>2321</v>
      </c>
      <c r="K529" s="18" t="s">
        <v>2322</v>
      </c>
      <c r="P529" s="1" t="s">
        <v>4213</v>
      </c>
      <c r="AA529" s="2"/>
      <c r="AB529" s="3"/>
      <c r="AC529" s="3"/>
      <c r="AD529" s="1" t="s">
        <v>2388</v>
      </c>
      <c r="BA529" s="1">
        <f t="shared" si="44"/>
        <v>0</v>
      </c>
    </row>
    <row r="530" spans="1:53" s="1" customFormat="1" x14ac:dyDescent="0.25">
      <c r="B530" s="2"/>
      <c r="C530" s="2"/>
      <c r="D530" s="2"/>
      <c r="G530" s="1" t="s">
        <v>3158</v>
      </c>
      <c r="H530" s="1" t="s">
        <v>2323</v>
      </c>
      <c r="I530" s="1" t="s">
        <v>4295</v>
      </c>
      <c r="J530" s="1" t="s">
        <v>2769</v>
      </c>
      <c r="K530" s="18" t="s">
        <v>4172</v>
      </c>
      <c r="L530" s="1" t="s">
        <v>1556</v>
      </c>
      <c r="M530" s="1" t="s">
        <v>488</v>
      </c>
      <c r="N530" s="1" t="s">
        <v>296</v>
      </c>
      <c r="O530" s="1">
        <v>85209</v>
      </c>
      <c r="AA530" s="2"/>
      <c r="AB530" s="3"/>
      <c r="AC530" s="3"/>
      <c r="BA530" s="1">
        <f t="shared" si="44"/>
        <v>0</v>
      </c>
    </row>
    <row r="531" spans="1:53" s="1" customFormat="1" x14ac:dyDescent="0.25">
      <c r="B531" s="2"/>
      <c r="C531" s="2"/>
      <c r="D531" s="2"/>
      <c r="G531" s="1" t="s">
        <v>481</v>
      </c>
      <c r="H531" s="1" t="s">
        <v>2323</v>
      </c>
      <c r="I531" s="1" t="s">
        <v>3178</v>
      </c>
      <c r="J531" s="1" t="s">
        <v>2769</v>
      </c>
      <c r="K531" s="18" t="s">
        <v>4172</v>
      </c>
      <c r="L531" s="1" t="s">
        <v>1556</v>
      </c>
      <c r="M531" s="1" t="s">
        <v>488</v>
      </c>
      <c r="N531" s="1" t="s">
        <v>296</v>
      </c>
      <c r="O531" s="1">
        <v>85209</v>
      </c>
      <c r="AA531" s="2"/>
      <c r="AB531" s="3"/>
      <c r="AC531" s="3"/>
      <c r="BA531" s="1">
        <f t="shared" si="44"/>
        <v>0</v>
      </c>
    </row>
    <row r="532" spans="1:53" s="1" customFormat="1" x14ac:dyDescent="0.25">
      <c r="B532" s="2"/>
      <c r="C532" s="2"/>
      <c r="D532" s="2"/>
      <c r="F532" s="1" t="s">
        <v>3161</v>
      </c>
      <c r="G532" s="1" t="s">
        <v>481</v>
      </c>
      <c r="H532" s="1" t="s">
        <v>2324</v>
      </c>
      <c r="I532" s="1" t="s">
        <v>1302</v>
      </c>
      <c r="J532" s="1" t="s">
        <v>1843</v>
      </c>
      <c r="K532" s="18" t="s">
        <v>1332</v>
      </c>
      <c r="L532" s="1" t="s">
        <v>1331</v>
      </c>
      <c r="M532" s="1" t="s">
        <v>2159</v>
      </c>
      <c r="N532" s="1" t="s">
        <v>296</v>
      </c>
      <c r="O532" s="1">
        <v>85013</v>
      </c>
      <c r="P532" s="1" t="s">
        <v>3161</v>
      </c>
      <c r="Y532" s="1" t="s">
        <v>3189</v>
      </c>
      <c r="AA532" s="2"/>
      <c r="AB532" s="3"/>
      <c r="AC532" s="3"/>
      <c r="AD532" s="1" t="s">
        <v>2564</v>
      </c>
      <c r="BA532" s="1">
        <f t="shared" si="44"/>
        <v>0</v>
      </c>
    </row>
    <row r="533" spans="1:53" s="1" customFormat="1" x14ac:dyDescent="0.25">
      <c r="A533" s="8"/>
      <c r="B533" s="2"/>
      <c r="C533" s="2"/>
      <c r="D533" s="2"/>
      <c r="E533" s="2"/>
      <c r="G533" s="1" t="s">
        <v>481</v>
      </c>
      <c r="H533" s="1" t="s">
        <v>1396</v>
      </c>
      <c r="I533" s="1" t="s">
        <v>1397</v>
      </c>
      <c r="K533" s="18"/>
      <c r="AA533" s="2"/>
      <c r="AB533" s="3"/>
      <c r="AC533" s="3"/>
      <c r="AS533" s="1" t="s">
        <v>3162</v>
      </c>
      <c r="BA533" s="1">
        <f t="shared" si="44"/>
        <v>1</v>
      </c>
    </row>
    <row r="534" spans="1:53" s="1" customFormat="1" x14ac:dyDescent="0.25">
      <c r="A534" s="8"/>
      <c r="B534" s="2"/>
      <c r="C534" s="2"/>
      <c r="D534" s="2"/>
      <c r="E534" s="2"/>
      <c r="G534" s="1" t="s">
        <v>481</v>
      </c>
      <c r="H534" s="1" t="s">
        <v>1359</v>
      </c>
      <c r="I534" s="1" t="s">
        <v>4714</v>
      </c>
      <c r="K534" s="18"/>
      <c r="AA534" s="2"/>
      <c r="AB534" s="3"/>
      <c r="AC534" s="3"/>
      <c r="AR534" s="1" t="s">
        <v>3158</v>
      </c>
      <c r="BA534" s="1">
        <f t="shared" si="44"/>
        <v>1</v>
      </c>
    </row>
    <row r="535" spans="1:53" s="1" customFormat="1" x14ac:dyDescent="0.25">
      <c r="A535" s="8"/>
      <c r="B535" s="2"/>
      <c r="C535" s="2"/>
      <c r="D535" s="2"/>
      <c r="E535" s="2"/>
      <c r="G535" s="1" t="s">
        <v>3158</v>
      </c>
      <c r="H535" s="1" t="s">
        <v>1516</v>
      </c>
      <c r="I535" s="1" t="s">
        <v>3307</v>
      </c>
      <c r="K535" s="18"/>
      <c r="AA535" s="2"/>
      <c r="AB535" s="3"/>
      <c r="AC535" s="3"/>
      <c r="AM535" s="1" t="s">
        <v>1492</v>
      </c>
      <c r="BA535" s="1">
        <f t="shared" si="44"/>
        <v>1</v>
      </c>
    </row>
    <row r="536" spans="1:53" s="1" customFormat="1" x14ac:dyDescent="0.25">
      <c r="A536" s="8"/>
      <c r="B536" s="2"/>
      <c r="C536" s="2"/>
      <c r="D536" s="2"/>
      <c r="E536" s="2"/>
      <c r="G536" s="1" t="s">
        <v>481</v>
      </c>
      <c r="H536" s="1" t="s">
        <v>1516</v>
      </c>
      <c r="I536" s="1" t="s">
        <v>1518</v>
      </c>
      <c r="K536" s="18"/>
      <c r="AA536" s="2"/>
      <c r="AB536" s="3"/>
      <c r="AC536" s="3"/>
      <c r="AM536" s="1" t="s">
        <v>1492</v>
      </c>
      <c r="BA536" s="1">
        <f t="shared" si="44"/>
        <v>1</v>
      </c>
    </row>
    <row r="537" spans="1:53" s="1" customFormat="1" x14ac:dyDescent="0.25">
      <c r="A537" s="8"/>
      <c r="B537" s="2"/>
      <c r="C537" s="2"/>
      <c r="D537" s="2"/>
      <c r="E537" s="2"/>
      <c r="G537" s="1" t="s">
        <v>3158</v>
      </c>
      <c r="H537" s="1" t="s">
        <v>1516</v>
      </c>
      <c r="I537" s="1" t="s">
        <v>1517</v>
      </c>
      <c r="K537" s="18"/>
      <c r="AA537" s="2"/>
      <c r="AB537" s="3"/>
      <c r="AC537" s="3"/>
      <c r="AM537" s="1" t="s">
        <v>1492</v>
      </c>
      <c r="BA537" s="1">
        <f t="shared" si="44"/>
        <v>1</v>
      </c>
    </row>
    <row r="538" spans="1:53" s="1" customFormat="1" x14ac:dyDescent="0.25">
      <c r="A538" s="8"/>
      <c r="B538" s="2"/>
      <c r="C538" s="2"/>
      <c r="D538" s="2"/>
      <c r="E538" s="2"/>
      <c r="G538" s="1" t="s">
        <v>3158</v>
      </c>
      <c r="H538" s="1" t="s">
        <v>1488</v>
      </c>
      <c r="I538" s="1" t="s">
        <v>1748</v>
      </c>
      <c r="K538" s="18"/>
      <c r="AA538" s="2"/>
      <c r="AB538" s="3"/>
      <c r="AC538" s="3"/>
      <c r="AK538" s="1" t="s">
        <v>3162</v>
      </c>
      <c r="BA538" s="1">
        <f t="shared" si="44"/>
        <v>1</v>
      </c>
    </row>
    <row r="539" spans="1:53" s="1" customFormat="1" x14ac:dyDescent="0.25">
      <c r="A539" s="8"/>
      <c r="B539" s="2"/>
      <c r="C539" s="2"/>
      <c r="D539" s="2"/>
      <c r="E539" s="2"/>
      <c r="G539" s="1" t="s">
        <v>3158</v>
      </c>
      <c r="H539" s="1" t="s">
        <v>2669</v>
      </c>
      <c r="I539" s="1" t="s">
        <v>1171</v>
      </c>
      <c r="K539" s="18"/>
      <c r="AA539" s="2"/>
      <c r="AB539" s="3"/>
      <c r="AC539" s="3"/>
      <c r="AJ539" s="1" t="s">
        <v>3162</v>
      </c>
      <c r="BA539" s="1">
        <f t="shared" si="44"/>
        <v>1</v>
      </c>
    </row>
    <row r="540" spans="1:53" s="1" customFormat="1" x14ac:dyDescent="0.25">
      <c r="B540" s="2"/>
      <c r="C540" s="2"/>
      <c r="D540" s="2"/>
      <c r="F540" s="1" t="s">
        <v>3161</v>
      </c>
      <c r="G540" s="1" t="s">
        <v>3158</v>
      </c>
      <c r="H540" s="1" t="s">
        <v>1333</v>
      </c>
      <c r="I540" s="1" t="s">
        <v>1334</v>
      </c>
      <c r="K540" s="18" t="s">
        <v>2560</v>
      </c>
      <c r="P540" s="1" t="s">
        <v>4712</v>
      </c>
      <c r="Y540" s="1" t="s">
        <v>3196</v>
      </c>
      <c r="Z540" s="1" t="s">
        <v>3161</v>
      </c>
      <c r="AA540" s="2"/>
      <c r="AB540" s="3"/>
      <c r="AC540" s="3"/>
      <c r="AD540" s="1" t="s">
        <v>2388</v>
      </c>
      <c r="BA540" s="1">
        <f t="shared" si="44"/>
        <v>0</v>
      </c>
    </row>
    <row r="541" spans="1:53" s="1" customFormat="1" x14ac:dyDescent="0.25">
      <c r="B541" s="2"/>
      <c r="C541" s="2"/>
      <c r="D541" s="2"/>
      <c r="F541" s="1" t="s">
        <v>3161</v>
      </c>
      <c r="G541" s="1" t="s">
        <v>481</v>
      </c>
      <c r="H541" s="1" t="s">
        <v>1333</v>
      </c>
      <c r="I541" s="1" t="s">
        <v>4714</v>
      </c>
      <c r="K541" s="18" t="s">
        <v>2560</v>
      </c>
      <c r="P541" s="1" t="s">
        <v>4213</v>
      </c>
      <c r="Y541" s="1" t="s">
        <v>3196</v>
      </c>
      <c r="Z541" s="1" t="s">
        <v>3161</v>
      </c>
      <c r="AA541" s="2"/>
      <c r="AB541" s="3"/>
      <c r="AC541" s="3"/>
      <c r="AD541" s="1" t="s">
        <v>2392</v>
      </c>
      <c r="BA541" s="1">
        <f t="shared" si="44"/>
        <v>0</v>
      </c>
    </row>
    <row r="542" spans="1:53" s="1" customFormat="1" x14ac:dyDescent="0.25">
      <c r="A542" s="8"/>
      <c r="B542" s="2"/>
      <c r="C542" s="2"/>
      <c r="D542" s="2"/>
      <c r="E542" s="2"/>
      <c r="G542" s="1" t="s">
        <v>481</v>
      </c>
      <c r="H542" s="1" t="s">
        <v>2024</v>
      </c>
      <c r="I542" s="1" t="s">
        <v>4309</v>
      </c>
      <c r="K542" s="18"/>
      <c r="AA542" s="2"/>
      <c r="AB542" s="3"/>
      <c r="AC542" s="3"/>
      <c r="AP542" s="1" t="s">
        <v>3162</v>
      </c>
      <c r="BA542" s="1">
        <f t="shared" si="44"/>
        <v>1</v>
      </c>
    </row>
    <row r="543" spans="1:53" s="1" customFormat="1" x14ac:dyDescent="0.25">
      <c r="A543" s="8"/>
      <c r="B543" s="2"/>
      <c r="C543" s="2"/>
      <c r="D543" s="2"/>
      <c r="E543" s="2"/>
      <c r="G543" s="1" t="s">
        <v>3158</v>
      </c>
      <c r="H543" s="1" t="s">
        <v>2024</v>
      </c>
      <c r="I543" s="1" t="s">
        <v>901</v>
      </c>
      <c r="K543" s="18"/>
      <c r="AA543" s="2"/>
      <c r="AB543" s="3"/>
      <c r="AC543" s="3"/>
      <c r="AP543" s="1" t="s">
        <v>3162</v>
      </c>
      <c r="BA543" s="1">
        <f t="shared" si="44"/>
        <v>1</v>
      </c>
    </row>
    <row r="544" spans="1:53" s="1" customFormat="1" x14ac:dyDescent="0.25">
      <c r="B544" s="2"/>
      <c r="C544" s="2"/>
      <c r="D544" s="2"/>
      <c r="E544" s="2"/>
      <c r="G544" s="1" t="s">
        <v>3158</v>
      </c>
      <c r="H544" s="1" t="s">
        <v>2194</v>
      </c>
      <c r="I544" s="1" t="s">
        <v>1666</v>
      </c>
      <c r="J544" s="1" t="s">
        <v>2195</v>
      </c>
      <c r="K544" s="18" t="s">
        <v>2196</v>
      </c>
      <c r="L544" s="1" t="s">
        <v>2197</v>
      </c>
      <c r="M544" s="1" t="s">
        <v>2198</v>
      </c>
      <c r="N544" s="1" t="s">
        <v>296</v>
      </c>
      <c r="O544" s="1">
        <v>85247</v>
      </c>
      <c r="P544" s="1" t="s">
        <v>4213</v>
      </c>
      <c r="AA544" s="2"/>
      <c r="AB544" s="3"/>
      <c r="AC544" s="3"/>
      <c r="AD544" s="1" t="s">
        <v>2564</v>
      </c>
      <c r="BA544" s="1">
        <f t="shared" si="44"/>
        <v>0</v>
      </c>
    </row>
    <row r="545" spans="1:65" s="1" customFormat="1" x14ac:dyDescent="0.25">
      <c r="B545" s="2"/>
      <c r="C545" s="2"/>
      <c r="D545" s="2"/>
      <c r="G545" s="1" t="s">
        <v>3158</v>
      </c>
      <c r="H545" s="1" t="s">
        <v>1335</v>
      </c>
      <c r="I545" s="1" t="s">
        <v>2406</v>
      </c>
      <c r="K545" s="18" t="s">
        <v>4173</v>
      </c>
      <c r="Y545" s="1" t="s">
        <v>3189</v>
      </c>
      <c r="AA545" s="2" t="s">
        <v>3073</v>
      </c>
      <c r="AB545" s="3"/>
      <c r="AC545" s="3"/>
      <c r="BA545" s="1">
        <f t="shared" si="44"/>
        <v>0</v>
      </c>
    </row>
    <row r="546" spans="1:65" s="1" customFormat="1" x14ac:dyDescent="0.25">
      <c r="B546" s="2"/>
      <c r="C546" s="2"/>
      <c r="D546" s="2"/>
      <c r="F546" s="1" t="s">
        <v>3162</v>
      </c>
      <c r="G546" s="1" t="s">
        <v>3158</v>
      </c>
      <c r="H546" s="1" t="s">
        <v>448</v>
      </c>
      <c r="I546" s="1" t="s">
        <v>449</v>
      </c>
      <c r="J546" s="1" t="s">
        <v>2583</v>
      </c>
      <c r="K546" s="18" t="s">
        <v>450</v>
      </c>
      <c r="L546" s="1" t="s">
        <v>2584</v>
      </c>
      <c r="M546" s="1" t="s">
        <v>488</v>
      </c>
      <c r="N546" s="1" t="s">
        <v>296</v>
      </c>
      <c r="O546" s="1">
        <v>85215</v>
      </c>
      <c r="P546" s="1" t="s">
        <v>4213</v>
      </c>
      <c r="R546" s="1">
        <v>1</v>
      </c>
      <c r="S546" s="1" t="s">
        <v>3357</v>
      </c>
      <c r="T546" s="1">
        <v>1</v>
      </c>
      <c r="X546" s="1" t="s">
        <v>2585</v>
      </c>
      <c r="Y546" s="1" t="s">
        <v>3175</v>
      </c>
      <c r="Z546" s="1" t="s">
        <v>3161</v>
      </c>
      <c r="AA546" s="2" t="s">
        <v>2704</v>
      </c>
      <c r="AB546" s="3" t="s">
        <v>3161</v>
      </c>
      <c r="AC546" s="3"/>
      <c r="AD546" s="1" t="s">
        <v>2564</v>
      </c>
      <c r="AK546" s="1" t="s">
        <v>3162</v>
      </c>
      <c r="AN546" s="1" t="s">
        <v>481</v>
      </c>
      <c r="AO546" s="1" t="s">
        <v>481</v>
      </c>
      <c r="BA546" s="1">
        <f t="shared" si="44"/>
        <v>3</v>
      </c>
      <c r="BD546" s="1" t="s">
        <v>4712</v>
      </c>
      <c r="BE546" s="1" t="s">
        <v>4712</v>
      </c>
      <c r="BK546" s="1" t="s">
        <v>4712</v>
      </c>
      <c r="BL546" s="1" t="s">
        <v>4712</v>
      </c>
      <c r="BM546" s="1" t="s">
        <v>4712</v>
      </c>
    </row>
    <row r="547" spans="1:65" s="1" customFormat="1" x14ac:dyDescent="0.25">
      <c r="B547" s="2"/>
      <c r="C547" s="2"/>
      <c r="D547" s="2"/>
      <c r="E547" s="2"/>
      <c r="G547" s="1" t="s">
        <v>481</v>
      </c>
      <c r="H547" s="1" t="s">
        <v>1284</v>
      </c>
      <c r="I547" s="1" t="s">
        <v>1554</v>
      </c>
      <c r="K547" s="18" t="s">
        <v>797</v>
      </c>
      <c r="P547" s="1" t="s">
        <v>4712</v>
      </c>
      <c r="AA547" s="2"/>
      <c r="AB547" s="3"/>
      <c r="AC547" s="3"/>
      <c r="BA547" s="1">
        <f t="shared" si="44"/>
        <v>0</v>
      </c>
    </row>
    <row r="548" spans="1:65" s="1" customFormat="1" x14ac:dyDescent="0.25">
      <c r="B548" s="2"/>
      <c r="C548" s="2"/>
      <c r="D548" s="2"/>
      <c r="E548" s="2"/>
      <c r="G548" s="1" t="s">
        <v>3158</v>
      </c>
      <c r="H548" s="1" t="s">
        <v>1284</v>
      </c>
      <c r="I548" s="1" t="s">
        <v>4578</v>
      </c>
      <c r="K548" s="18" t="s">
        <v>797</v>
      </c>
      <c r="P548" s="1" t="s">
        <v>4213</v>
      </c>
      <c r="AA548" s="2"/>
      <c r="AB548" s="3"/>
      <c r="AC548" s="3"/>
      <c r="BA548" s="1">
        <f t="shared" si="44"/>
        <v>0</v>
      </c>
    </row>
    <row r="549" spans="1:65" s="1" customFormat="1" x14ac:dyDescent="0.25">
      <c r="B549" s="2"/>
      <c r="C549" s="2"/>
      <c r="D549" s="2"/>
      <c r="E549" s="2"/>
      <c r="F549" s="1" t="s">
        <v>3162</v>
      </c>
      <c r="G549" s="1" t="s">
        <v>3158</v>
      </c>
      <c r="H549" s="1" t="s">
        <v>3476</v>
      </c>
      <c r="I549" s="1" t="s">
        <v>3477</v>
      </c>
      <c r="J549" s="1" t="s">
        <v>3478</v>
      </c>
      <c r="K549" s="18" t="s">
        <v>148</v>
      </c>
      <c r="L549" s="1" t="s">
        <v>990</v>
      </c>
      <c r="M549" s="1" t="s">
        <v>488</v>
      </c>
      <c r="N549" s="1" t="s">
        <v>296</v>
      </c>
      <c r="O549" s="1">
        <v>85203</v>
      </c>
      <c r="P549" s="1" t="s">
        <v>4213</v>
      </c>
      <c r="Q549" s="1" t="s">
        <v>4712</v>
      </c>
      <c r="AA549" s="2" t="s">
        <v>2610</v>
      </c>
      <c r="AB549" s="3"/>
      <c r="AC549" s="3"/>
      <c r="AJ549" s="1" t="s">
        <v>3162</v>
      </c>
      <c r="AT549" s="1" t="s">
        <v>3162</v>
      </c>
      <c r="BA549" s="1">
        <f t="shared" si="44"/>
        <v>2</v>
      </c>
    </row>
    <row r="550" spans="1:65" s="1" customFormat="1" x14ac:dyDescent="0.25">
      <c r="B550" s="2"/>
      <c r="C550" s="2"/>
      <c r="D550" s="2"/>
      <c r="G550" s="1" t="s">
        <v>481</v>
      </c>
      <c r="H550" s="1" t="s">
        <v>1340</v>
      </c>
      <c r="I550" s="1" t="s">
        <v>1341</v>
      </c>
      <c r="J550" s="1" t="s">
        <v>1342</v>
      </c>
      <c r="K550" s="18" t="s">
        <v>486</v>
      </c>
      <c r="L550" s="1" t="s">
        <v>4296</v>
      </c>
      <c r="M550" s="1" t="s">
        <v>488</v>
      </c>
      <c r="N550" s="1" t="s">
        <v>296</v>
      </c>
      <c r="O550" s="1">
        <v>85205</v>
      </c>
      <c r="Y550" s="2"/>
      <c r="Z550" s="3"/>
      <c r="BA550" s="1">
        <f t="shared" si="44"/>
        <v>0</v>
      </c>
    </row>
    <row r="551" spans="1:65" s="1" customFormat="1" x14ac:dyDescent="0.25">
      <c r="B551" s="2"/>
      <c r="C551" s="2"/>
      <c r="D551" s="2"/>
      <c r="G551" s="1" t="s">
        <v>481</v>
      </c>
      <c r="H551" s="1" t="s">
        <v>1343</v>
      </c>
      <c r="I551" s="1" t="s">
        <v>1344</v>
      </c>
      <c r="K551" s="18"/>
      <c r="W551" s="1" t="s">
        <v>297</v>
      </c>
      <c r="Y551" s="2"/>
      <c r="Z551" s="3"/>
      <c r="BA551" s="1">
        <f t="shared" si="44"/>
        <v>0</v>
      </c>
    </row>
    <row r="552" spans="1:65" s="1" customFormat="1" x14ac:dyDescent="0.25">
      <c r="B552" s="2"/>
      <c r="C552" s="2"/>
      <c r="D552" s="2"/>
      <c r="G552" s="1" t="s">
        <v>3158</v>
      </c>
      <c r="H552" s="1" t="s">
        <v>1343</v>
      </c>
      <c r="I552" s="1" t="s">
        <v>1345</v>
      </c>
      <c r="K552" s="18"/>
      <c r="W552" s="1" t="s">
        <v>297</v>
      </c>
      <c r="Y552" s="2"/>
      <c r="Z552" s="3"/>
      <c r="BA552" s="1">
        <f t="shared" si="44"/>
        <v>0</v>
      </c>
    </row>
    <row r="553" spans="1:65" s="1" customFormat="1" x14ac:dyDescent="0.25">
      <c r="B553" s="2"/>
      <c r="C553" s="2"/>
      <c r="D553" s="2"/>
      <c r="G553" s="1" t="s">
        <v>3158</v>
      </c>
      <c r="H553" s="1" t="s">
        <v>2799</v>
      </c>
      <c r="I553" s="1" t="s">
        <v>1604</v>
      </c>
      <c r="J553" s="1" t="s">
        <v>2800</v>
      </c>
      <c r="K553" s="18"/>
      <c r="L553" s="1" t="s">
        <v>2826</v>
      </c>
      <c r="M553" s="1" t="s">
        <v>3192</v>
      </c>
      <c r="N553" s="1" t="s">
        <v>296</v>
      </c>
      <c r="O553" s="1">
        <v>85118</v>
      </c>
      <c r="Y553" s="2"/>
      <c r="Z553" s="3"/>
      <c r="BA553" s="1">
        <f t="shared" si="44"/>
        <v>0</v>
      </c>
    </row>
    <row r="554" spans="1:65" s="1" customFormat="1" x14ac:dyDescent="0.25">
      <c r="B554" s="2"/>
      <c r="C554" s="2"/>
      <c r="D554" s="2"/>
      <c r="G554" s="1" t="s">
        <v>3158</v>
      </c>
      <c r="H554" s="1" t="s">
        <v>2827</v>
      </c>
      <c r="I554" s="1" t="s">
        <v>3026</v>
      </c>
      <c r="J554" s="1" t="s">
        <v>486</v>
      </c>
      <c r="K554" s="18"/>
      <c r="L554" s="1" t="s">
        <v>486</v>
      </c>
      <c r="M554" s="1" t="s">
        <v>924</v>
      </c>
      <c r="N554" s="1" t="s">
        <v>296</v>
      </c>
      <c r="O554" s="1">
        <v>85258</v>
      </c>
      <c r="Y554" s="2"/>
      <c r="Z554" s="3"/>
      <c r="BA554" s="1">
        <f t="shared" si="44"/>
        <v>0</v>
      </c>
    </row>
    <row r="555" spans="1:65" s="1" customFormat="1" x14ac:dyDescent="0.25">
      <c r="A555" s="8"/>
      <c r="B555" s="2"/>
      <c r="C555" s="2"/>
      <c r="D555" s="2"/>
      <c r="G555" s="1" t="s">
        <v>481</v>
      </c>
      <c r="H555" s="1" t="s">
        <v>729</v>
      </c>
      <c r="I555" s="1" t="s">
        <v>4548</v>
      </c>
      <c r="K555" s="18"/>
      <c r="AA555" s="2"/>
      <c r="AB555" s="3"/>
      <c r="AC555" s="3"/>
      <c r="AJ555" s="1" t="s">
        <v>3162</v>
      </c>
      <c r="BA555" s="1">
        <f t="shared" si="44"/>
        <v>1</v>
      </c>
    </row>
    <row r="556" spans="1:65" s="1" customFormat="1" x14ac:dyDescent="0.25">
      <c r="B556" s="2"/>
      <c r="C556" s="2"/>
      <c r="D556" s="2"/>
      <c r="E556" s="2"/>
      <c r="H556" s="1" t="s">
        <v>3304</v>
      </c>
      <c r="I556" s="1" t="s">
        <v>5075</v>
      </c>
      <c r="K556" s="18"/>
      <c r="AA556" s="2"/>
      <c r="AB556" s="3"/>
      <c r="AC556" s="3"/>
      <c r="AZ556" s="1" t="s">
        <v>3162</v>
      </c>
      <c r="BA556" s="1">
        <f t="shared" si="44"/>
        <v>1</v>
      </c>
    </row>
    <row r="557" spans="1:65" s="1" customFormat="1" x14ac:dyDescent="0.25">
      <c r="A557" s="8"/>
      <c r="B557" s="2"/>
      <c r="C557" s="2"/>
      <c r="D557" s="2"/>
      <c r="E557" s="2"/>
      <c r="H557" s="1" t="s">
        <v>249</v>
      </c>
      <c r="I557" s="1" t="s">
        <v>250</v>
      </c>
      <c r="K557" s="18"/>
      <c r="AA557" s="2"/>
      <c r="AB557" s="3"/>
      <c r="AC557" s="3"/>
      <c r="AW557" s="1" t="s">
        <v>3162</v>
      </c>
      <c r="BA557" s="1">
        <f t="shared" ref="BA557:BA618" si="45">COUNTA(AE557:AZ557)</f>
        <v>1</v>
      </c>
    </row>
    <row r="558" spans="1:65" s="1" customFormat="1" x14ac:dyDescent="0.25">
      <c r="A558" s="8"/>
      <c r="B558" s="2"/>
      <c r="C558" s="2"/>
      <c r="D558" s="2"/>
      <c r="F558" s="1" t="s">
        <v>3161</v>
      </c>
      <c r="G558" s="1" t="s">
        <v>481</v>
      </c>
      <c r="H558" s="1" t="s">
        <v>2828</v>
      </c>
      <c r="I558" s="1" t="s">
        <v>2829</v>
      </c>
      <c r="J558" s="1" t="s">
        <v>2830</v>
      </c>
      <c r="K558" s="18" t="s">
        <v>2832</v>
      </c>
      <c r="L558" s="1" t="s">
        <v>4416</v>
      </c>
      <c r="M558" s="1" t="s">
        <v>488</v>
      </c>
      <c r="N558" s="1" t="s">
        <v>296</v>
      </c>
      <c r="O558" s="1">
        <v>85209</v>
      </c>
      <c r="P558" s="1" t="s">
        <v>4213</v>
      </c>
      <c r="AA558" s="2"/>
      <c r="AB558" s="3" t="s">
        <v>3161</v>
      </c>
      <c r="AC558" s="3"/>
      <c r="AD558" s="1" t="s">
        <v>2388</v>
      </c>
      <c r="AM558" s="1" t="s">
        <v>481</v>
      </c>
      <c r="AP558" s="1" t="s">
        <v>481</v>
      </c>
      <c r="AR558" s="1" t="s">
        <v>481</v>
      </c>
      <c r="AS558" s="1" t="s">
        <v>481</v>
      </c>
      <c r="AT558" s="1" t="s">
        <v>481</v>
      </c>
      <c r="AV558" s="1" t="s">
        <v>481</v>
      </c>
      <c r="AZ558" s="1" t="s">
        <v>481</v>
      </c>
      <c r="BA558" s="1">
        <f t="shared" si="45"/>
        <v>7</v>
      </c>
    </row>
    <row r="559" spans="1:65" s="1" customFormat="1" x14ac:dyDescent="0.25">
      <c r="A559" s="8"/>
      <c r="B559" s="2"/>
      <c r="C559" s="2"/>
      <c r="D559" s="2"/>
      <c r="F559" s="1" t="s">
        <v>3161</v>
      </c>
      <c r="G559" s="1" t="s">
        <v>3158</v>
      </c>
      <c r="H559" s="1" t="s">
        <v>2828</v>
      </c>
      <c r="I559" s="1" t="s">
        <v>4578</v>
      </c>
      <c r="J559" s="1" t="s">
        <v>2830</v>
      </c>
      <c r="K559" s="18" t="s">
        <v>2832</v>
      </c>
      <c r="L559" s="1" t="s">
        <v>4416</v>
      </c>
      <c r="M559" s="1" t="s">
        <v>488</v>
      </c>
      <c r="N559" s="1" t="s">
        <v>296</v>
      </c>
      <c r="O559" s="1">
        <v>85209</v>
      </c>
      <c r="P559" s="1" t="s">
        <v>4712</v>
      </c>
      <c r="AA559" s="2"/>
      <c r="AB559" s="3" t="s">
        <v>3161</v>
      </c>
      <c r="AC559" s="3"/>
      <c r="AD559" s="1" t="s">
        <v>2388</v>
      </c>
      <c r="AM559" s="1" t="s">
        <v>481</v>
      </c>
      <c r="AP559" s="1" t="s">
        <v>481</v>
      </c>
      <c r="AR559" s="1" t="s">
        <v>481</v>
      </c>
      <c r="AS559" s="1" t="s">
        <v>481</v>
      </c>
      <c r="AT559" s="1" t="s">
        <v>481</v>
      </c>
      <c r="AV559" s="1" t="s">
        <v>481</v>
      </c>
      <c r="AZ559" s="1" t="s">
        <v>481</v>
      </c>
      <c r="BA559" s="1">
        <f t="shared" si="45"/>
        <v>7</v>
      </c>
    </row>
    <row r="560" spans="1:65" s="1" customFormat="1" x14ac:dyDescent="0.25">
      <c r="B560" s="2"/>
      <c r="C560" s="2"/>
      <c r="D560" s="2"/>
      <c r="E560" s="2"/>
      <c r="G560" s="1" t="s">
        <v>3158</v>
      </c>
      <c r="H560" s="1" t="s">
        <v>2012</v>
      </c>
      <c r="I560" s="1" t="s">
        <v>3917</v>
      </c>
      <c r="K560" s="18"/>
      <c r="AA560" s="2" t="s">
        <v>3213</v>
      </c>
      <c r="AB560" s="3"/>
      <c r="AC560" s="3"/>
      <c r="AO560" s="1" t="s">
        <v>3162</v>
      </c>
      <c r="BA560" s="1">
        <f t="shared" si="45"/>
        <v>1</v>
      </c>
    </row>
    <row r="561" spans="1:56" s="1" customFormat="1" x14ac:dyDescent="0.25">
      <c r="B561" s="2"/>
      <c r="C561" s="2"/>
      <c r="D561" s="2"/>
      <c r="G561" s="1" t="s">
        <v>3158</v>
      </c>
      <c r="H561" s="1" t="s">
        <v>2838</v>
      </c>
      <c r="I561" s="1" t="s">
        <v>1973</v>
      </c>
      <c r="K561" s="18"/>
      <c r="Y561" s="2"/>
      <c r="Z561" s="3"/>
      <c r="BA561" s="1">
        <f t="shared" si="45"/>
        <v>0</v>
      </c>
    </row>
    <row r="562" spans="1:56" s="1" customFormat="1" x14ac:dyDescent="0.25">
      <c r="B562" s="2"/>
      <c r="C562" s="2"/>
      <c r="D562" s="2"/>
      <c r="E562" s="2"/>
      <c r="H562" s="1" t="s">
        <v>1388</v>
      </c>
      <c r="I562" s="1" t="s">
        <v>4544</v>
      </c>
      <c r="K562" s="18"/>
      <c r="AA562" s="2"/>
      <c r="AB562" s="3"/>
      <c r="AC562" s="3"/>
      <c r="AT562" s="1" t="s">
        <v>3162</v>
      </c>
      <c r="BA562" s="1">
        <f t="shared" si="45"/>
        <v>1</v>
      </c>
    </row>
    <row r="563" spans="1:56" s="1" customFormat="1" x14ac:dyDescent="0.25">
      <c r="B563" s="2"/>
      <c r="C563" s="2"/>
      <c r="D563" s="2"/>
      <c r="E563" s="2"/>
      <c r="H563" s="1" t="s">
        <v>1443</v>
      </c>
      <c r="K563" s="18"/>
      <c r="AA563" s="2"/>
      <c r="AB563" s="3"/>
      <c r="AC563" s="3"/>
      <c r="AF563" s="1" t="s">
        <v>1447</v>
      </c>
      <c r="BA563" s="1">
        <f t="shared" si="45"/>
        <v>1</v>
      </c>
    </row>
    <row r="564" spans="1:56" s="1" customFormat="1" x14ac:dyDescent="0.25">
      <c r="A564" s="8"/>
      <c r="B564" s="2"/>
      <c r="C564" s="2"/>
      <c r="D564" s="2"/>
      <c r="E564" s="2"/>
      <c r="H564" s="1" t="s">
        <v>1476</v>
      </c>
      <c r="I564" s="1" t="s">
        <v>958</v>
      </c>
      <c r="K564" s="18"/>
      <c r="AA564" s="2"/>
      <c r="AB564" s="3"/>
      <c r="AC564" s="3"/>
      <c r="AJ564" s="1" t="s">
        <v>3162</v>
      </c>
      <c r="BA564" s="1">
        <f t="shared" si="45"/>
        <v>1</v>
      </c>
    </row>
    <row r="565" spans="1:56" s="1" customFormat="1" x14ac:dyDescent="0.25">
      <c r="A565" s="8"/>
      <c r="B565" s="2"/>
      <c r="C565" s="2"/>
      <c r="D565" s="2"/>
      <c r="E565" s="2"/>
      <c r="H565" s="1" t="s">
        <v>2030</v>
      </c>
      <c r="K565" s="18"/>
      <c r="AA565" s="2"/>
      <c r="AB565" s="3"/>
      <c r="AC565" s="3"/>
      <c r="AP565" s="1" t="s">
        <v>3162</v>
      </c>
      <c r="BA565" s="1">
        <f t="shared" si="45"/>
        <v>1</v>
      </c>
    </row>
    <row r="566" spans="1:56" s="1" customFormat="1" x14ac:dyDescent="0.25">
      <c r="A566" s="29"/>
      <c r="B566" s="2"/>
      <c r="C566" s="2"/>
      <c r="D566" s="2"/>
      <c r="E566" s="2"/>
      <c r="H566" s="1" t="s">
        <v>2050</v>
      </c>
      <c r="K566" s="18"/>
      <c r="AA566" s="2"/>
      <c r="AB566" s="3"/>
      <c r="AC566" s="3"/>
      <c r="AQ566" s="1" t="s">
        <v>3162</v>
      </c>
      <c r="AS566" s="1" t="s">
        <v>3162</v>
      </c>
      <c r="AT566" s="1" t="s">
        <v>3162</v>
      </c>
      <c r="BA566" s="1">
        <f t="shared" si="45"/>
        <v>3</v>
      </c>
    </row>
    <row r="567" spans="1:56" s="1" customFormat="1" x14ac:dyDescent="0.25">
      <c r="A567" s="29"/>
      <c r="B567" s="2"/>
      <c r="C567" s="2"/>
      <c r="D567" s="2"/>
      <c r="E567" s="2"/>
      <c r="H567" s="1" t="s">
        <v>1369</v>
      </c>
      <c r="I567" s="1" t="s">
        <v>1295</v>
      </c>
      <c r="K567" s="18"/>
      <c r="AA567" s="2"/>
      <c r="AB567" s="3"/>
      <c r="AC567" s="3"/>
      <c r="AR567" s="1" t="s">
        <v>3162</v>
      </c>
      <c r="BA567" s="1">
        <f t="shared" si="45"/>
        <v>1</v>
      </c>
    </row>
    <row r="568" spans="1:56" s="1" customFormat="1" x14ac:dyDescent="0.25">
      <c r="A568" s="8"/>
      <c r="B568" s="2"/>
      <c r="C568" s="2"/>
      <c r="D568" s="2"/>
      <c r="E568" s="2"/>
      <c r="H568" s="1" t="s">
        <v>220</v>
      </c>
      <c r="I568" s="1" t="s">
        <v>231</v>
      </c>
      <c r="K568" s="18"/>
      <c r="AA568" s="2"/>
      <c r="AB568" s="3"/>
      <c r="AC568" s="3"/>
      <c r="AV568" s="1" t="s">
        <v>3162</v>
      </c>
      <c r="AW568" s="1" t="s">
        <v>3162</v>
      </c>
      <c r="BA568" s="1">
        <f t="shared" si="45"/>
        <v>2</v>
      </c>
    </row>
    <row r="569" spans="1:56" s="1" customFormat="1" x14ac:dyDescent="0.25">
      <c r="A569" s="8"/>
      <c r="B569" s="2"/>
      <c r="C569" s="2"/>
      <c r="D569" s="2"/>
      <c r="E569" s="2"/>
      <c r="H569" s="1" t="s">
        <v>3285</v>
      </c>
      <c r="K569" s="18"/>
      <c r="AA569" s="2"/>
      <c r="AB569" s="3"/>
      <c r="AC569" s="3"/>
      <c r="AN569" s="1" t="s">
        <v>3162</v>
      </c>
      <c r="AO569" s="1" t="s">
        <v>3162</v>
      </c>
      <c r="BA569" s="1">
        <f t="shared" si="45"/>
        <v>2</v>
      </c>
    </row>
    <row r="570" spans="1:56" s="1" customFormat="1" x14ac:dyDescent="0.25">
      <c r="A570" s="8"/>
      <c r="B570" s="2"/>
      <c r="C570" s="2"/>
      <c r="D570" s="2"/>
      <c r="E570" s="2"/>
      <c r="G570" s="1" t="s">
        <v>481</v>
      </c>
      <c r="H570" s="1" t="s">
        <v>1501</v>
      </c>
      <c r="I570" s="1" t="s">
        <v>116</v>
      </c>
      <c r="K570" s="18"/>
      <c r="AA570" s="2"/>
      <c r="AB570" s="3"/>
      <c r="AC570" s="3"/>
      <c r="AL570" s="1" t="s">
        <v>3162</v>
      </c>
      <c r="BA570" s="1">
        <f t="shared" si="45"/>
        <v>1</v>
      </c>
    </row>
    <row r="571" spans="1:56" s="1" customFormat="1" x14ac:dyDescent="0.25">
      <c r="B571" s="2"/>
      <c r="C571" s="2"/>
      <c r="D571" s="2"/>
      <c r="G571" s="1" t="s">
        <v>3158</v>
      </c>
      <c r="H571" s="1" t="s">
        <v>2840</v>
      </c>
      <c r="I571" s="1" t="s">
        <v>2841</v>
      </c>
      <c r="K571" s="18" t="s">
        <v>2842</v>
      </c>
      <c r="P571" s="1" t="s">
        <v>4213</v>
      </c>
      <c r="AA571" s="2"/>
      <c r="AB571" s="3"/>
      <c r="AC571" s="3"/>
      <c r="AD571" s="1" t="s">
        <v>2564</v>
      </c>
      <c r="BA571" s="1">
        <f t="shared" si="45"/>
        <v>0</v>
      </c>
    </row>
    <row r="572" spans="1:56" s="1" customFormat="1" x14ac:dyDescent="0.25">
      <c r="B572" s="2"/>
      <c r="C572" s="2"/>
      <c r="D572" s="2"/>
      <c r="G572" s="1" t="s">
        <v>481</v>
      </c>
      <c r="H572" s="1" t="s">
        <v>2843</v>
      </c>
      <c r="I572" s="1" t="s">
        <v>4713</v>
      </c>
      <c r="J572" s="1" t="s">
        <v>2844</v>
      </c>
      <c r="K572" s="18"/>
      <c r="M572" s="1" t="s">
        <v>488</v>
      </c>
      <c r="N572" s="1" t="s">
        <v>296</v>
      </c>
      <c r="AA572" s="2"/>
      <c r="AB572" s="3"/>
      <c r="AC572" s="3"/>
      <c r="BA572" s="1">
        <f t="shared" si="45"/>
        <v>0</v>
      </c>
      <c r="BD572" s="1" t="s">
        <v>4712</v>
      </c>
    </row>
    <row r="573" spans="1:56" s="1" customFormat="1" x14ac:dyDescent="0.25">
      <c r="B573" s="2"/>
      <c r="C573" s="2"/>
      <c r="D573" s="2"/>
      <c r="G573" s="1" t="s">
        <v>3158</v>
      </c>
      <c r="H573" s="1" t="s">
        <v>2845</v>
      </c>
      <c r="I573" s="1" t="s">
        <v>879</v>
      </c>
      <c r="J573" s="1" t="s">
        <v>2846</v>
      </c>
      <c r="K573" s="18" t="s">
        <v>2848</v>
      </c>
      <c r="L573" s="1" t="s">
        <v>2847</v>
      </c>
      <c r="M573" s="1" t="s">
        <v>924</v>
      </c>
      <c r="N573" s="1" t="s">
        <v>296</v>
      </c>
      <c r="O573" s="1">
        <v>85351</v>
      </c>
      <c r="P573" s="1" t="s">
        <v>4214</v>
      </c>
      <c r="AA573" s="2"/>
      <c r="AB573" s="3" t="s">
        <v>3161</v>
      </c>
      <c r="AC573" s="3"/>
      <c r="AD573" s="1" t="s">
        <v>2564</v>
      </c>
      <c r="BA573" s="1">
        <f t="shared" si="45"/>
        <v>0</v>
      </c>
    </row>
    <row r="574" spans="1:56" s="1" customFormat="1" x14ac:dyDescent="0.25">
      <c r="A574" s="8"/>
      <c r="B574" s="2"/>
      <c r="C574" s="2"/>
      <c r="D574" s="2"/>
      <c r="E574" s="2"/>
      <c r="G574" s="1" t="s">
        <v>3158</v>
      </c>
      <c r="H574" s="1" t="s">
        <v>1495</v>
      </c>
      <c r="I574" s="1" t="s">
        <v>560</v>
      </c>
      <c r="K574" s="18"/>
      <c r="AA574" s="2"/>
      <c r="AB574" s="3"/>
      <c r="AC574" s="3"/>
      <c r="AK574" s="1" t="s">
        <v>3162</v>
      </c>
      <c r="AN574" s="1" t="s">
        <v>3162</v>
      </c>
      <c r="BA574" s="1">
        <f t="shared" si="45"/>
        <v>2</v>
      </c>
    </row>
    <row r="575" spans="1:56" s="1" customFormat="1" x14ac:dyDescent="0.25">
      <c r="B575" s="2"/>
      <c r="C575" s="2"/>
      <c r="D575" s="2"/>
      <c r="G575" s="1" t="s">
        <v>3158</v>
      </c>
      <c r="H575" s="1" t="s">
        <v>2849</v>
      </c>
      <c r="I575" s="1" t="s">
        <v>1536</v>
      </c>
      <c r="J575" s="1" t="s">
        <v>2850</v>
      </c>
      <c r="K575" s="18" t="s">
        <v>2852</v>
      </c>
      <c r="L575" s="1" t="s">
        <v>2851</v>
      </c>
      <c r="M575" s="1" t="s">
        <v>488</v>
      </c>
      <c r="N575" s="1" t="s">
        <v>296</v>
      </c>
      <c r="O575" s="1">
        <v>85213</v>
      </c>
      <c r="P575" s="1" t="s">
        <v>4213</v>
      </c>
      <c r="AA575" s="2"/>
      <c r="AB575" s="3"/>
      <c r="AC575" s="3"/>
      <c r="AD575" s="1" t="s">
        <v>2564</v>
      </c>
      <c r="BA575" s="1">
        <f t="shared" si="45"/>
        <v>0</v>
      </c>
    </row>
    <row r="576" spans="1:56" s="1" customFormat="1" x14ac:dyDescent="0.25">
      <c r="A576" s="8"/>
      <c r="B576" s="2"/>
      <c r="C576" s="2"/>
      <c r="D576" s="2"/>
      <c r="E576" s="2"/>
      <c r="G576" s="1" t="s">
        <v>481</v>
      </c>
      <c r="H576" s="1" t="s">
        <v>195</v>
      </c>
      <c r="I576" s="1" t="s">
        <v>4309</v>
      </c>
      <c r="K576" s="18"/>
      <c r="AA576" s="2"/>
      <c r="AB576" s="3"/>
      <c r="AC576" s="3"/>
      <c r="AU576" s="1" t="s">
        <v>3162</v>
      </c>
      <c r="BA576" s="1">
        <f t="shared" si="45"/>
        <v>1</v>
      </c>
    </row>
    <row r="577" spans="1:67" s="1" customFormat="1" x14ac:dyDescent="0.25">
      <c r="A577" s="8"/>
      <c r="B577" s="2"/>
      <c r="C577" s="2"/>
      <c r="D577" s="2"/>
      <c r="E577" s="2"/>
      <c r="G577" s="1" t="s">
        <v>3158</v>
      </c>
      <c r="H577" s="1" t="s">
        <v>195</v>
      </c>
      <c r="I577" s="1" t="s">
        <v>196</v>
      </c>
      <c r="K577" s="18"/>
      <c r="AA577" s="2"/>
      <c r="AB577" s="3"/>
      <c r="AC577" s="3"/>
      <c r="AU577" s="1" t="s">
        <v>3162</v>
      </c>
      <c r="BA577" s="1">
        <f t="shared" si="45"/>
        <v>1</v>
      </c>
    </row>
    <row r="578" spans="1:67" s="1" customFormat="1" x14ac:dyDescent="0.25">
      <c r="B578" s="2"/>
      <c r="C578" s="2"/>
      <c r="D578" s="2"/>
      <c r="G578" s="1" t="s">
        <v>481</v>
      </c>
      <c r="H578" s="1" t="s">
        <v>2853</v>
      </c>
      <c r="I578" s="1" t="s">
        <v>786</v>
      </c>
      <c r="K578" s="18" t="s">
        <v>2916</v>
      </c>
      <c r="P578" s="1" t="s">
        <v>3161</v>
      </c>
      <c r="Y578" s="2"/>
      <c r="Z578" s="3"/>
      <c r="BA578" s="1">
        <f t="shared" si="45"/>
        <v>0</v>
      </c>
    </row>
    <row r="579" spans="1:67" s="1" customFormat="1" x14ac:dyDescent="0.25">
      <c r="B579" s="2"/>
      <c r="C579" s="2"/>
      <c r="D579" s="2"/>
      <c r="G579" s="1" t="s">
        <v>3158</v>
      </c>
      <c r="H579" s="1" t="s">
        <v>2920</v>
      </c>
      <c r="I579" s="1" t="s">
        <v>2921</v>
      </c>
      <c r="J579" s="1" t="s">
        <v>1256</v>
      </c>
      <c r="K579" s="18"/>
      <c r="L579" s="1" t="s">
        <v>1257</v>
      </c>
      <c r="M579" s="1" t="s">
        <v>488</v>
      </c>
      <c r="N579" s="1" t="s">
        <v>296</v>
      </c>
      <c r="O579" s="1">
        <v>85205</v>
      </c>
      <c r="Y579" s="1" t="s">
        <v>3175</v>
      </c>
      <c r="Z579" s="1" t="s">
        <v>1258</v>
      </c>
      <c r="AA579" s="2" t="s">
        <v>1259</v>
      </c>
      <c r="AB579" s="3" t="s">
        <v>3161</v>
      </c>
      <c r="AC579" s="3"/>
      <c r="BA579" s="1">
        <f t="shared" si="45"/>
        <v>0</v>
      </c>
    </row>
    <row r="580" spans="1:67" s="1" customFormat="1" x14ac:dyDescent="0.25">
      <c r="A580" s="8"/>
      <c r="B580" s="2"/>
      <c r="C580" s="2"/>
      <c r="D580" s="2"/>
      <c r="E580" s="2"/>
      <c r="G580" s="1" t="s">
        <v>3158</v>
      </c>
      <c r="H580" s="1" t="s">
        <v>1477</v>
      </c>
      <c r="I580" s="1" t="s">
        <v>1478</v>
      </c>
      <c r="K580" s="18"/>
      <c r="AA580" s="2"/>
      <c r="AB580" s="3"/>
      <c r="AC580" s="3"/>
      <c r="AJ580" s="1" t="s">
        <v>3162</v>
      </c>
      <c r="BA580" s="1">
        <f t="shared" si="45"/>
        <v>1</v>
      </c>
    </row>
    <row r="581" spans="1:67" s="1" customFormat="1" x14ac:dyDescent="0.25">
      <c r="B581" s="2"/>
      <c r="C581" s="2"/>
      <c r="D581" s="2"/>
      <c r="G581" s="1" t="s">
        <v>481</v>
      </c>
      <c r="H581" s="1" t="s">
        <v>1260</v>
      </c>
      <c r="I581" s="1" t="s">
        <v>1261</v>
      </c>
      <c r="K581" s="18"/>
      <c r="N581" s="1" t="s">
        <v>296</v>
      </c>
      <c r="AA581" s="2" t="s">
        <v>1262</v>
      </c>
      <c r="AB581" s="3" t="s">
        <v>3161</v>
      </c>
      <c r="AC581" s="3"/>
      <c r="BA581" s="1">
        <f t="shared" si="45"/>
        <v>0</v>
      </c>
    </row>
    <row r="582" spans="1:67" s="1" customFormat="1" x14ac:dyDescent="0.25">
      <c r="A582" s="8"/>
      <c r="B582" s="2"/>
      <c r="C582" s="2"/>
      <c r="D582" s="2"/>
      <c r="E582" s="2"/>
      <c r="G582" s="1" t="s">
        <v>3158</v>
      </c>
      <c r="H582" s="1" t="s">
        <v>2035</v>
      </c>
      <c r="I582" s="1" t="s">
        <v>436</v>
      </c>
      <c r="K582" s="18"/>
      <c r="AA582" s="2"/>
      <c r="AB582" s="3"/>
      <c r="AC582" s="3"/>
      <c r="AQ582" s="1" t="s">
        <v>1447</v>
      </c>
      <c r="BA582" s="1">
        <f t="shared" si="45"/>
        <v>1</v>
      </c>
    </row>
    <row r="583" spans="1:67" s="1" customFormat="1" x14ac:dyDescent="0.25">
      <c r="A583" s="8"/>
      <c r="B583" s="2"/>
      <c r="C583" s="2"/>
      <c r="D583" s="2"/>
      <c r="G583" s="1" t="s">
        <v>481</v>
      </c>
      <c r="H583" s="1" t="s">
        <v>2022</v>
      </c>
      <c r="I583" s="1" t="s">
        <v>4510</v>
      </c>
      <c r="K583" s="18"/>
      <c r="AA583" s="2"/>
      <c r="AB583" s="3"/>
      <c r="AC583" s="3"/>
      <c r="AP583" s="1" t="s">
        <v>3162</v>
      </c>
      <c r="BA583" s="1">
        <f t="shared" si="45"/>
        <v>1</v>
      </c>
    </row>
    <row r="584" spans="1:67" s="1" customFormat="1" x14ac:dyDescent="0.25">
      <c r="A584" s="8"/>
      <c r="B584" s="2"/>
      <c r="C584" s="2"/>
      <c r="D584" s="2"/>
      <c r="H584" s="1" t="s">
        <v>3292</v>
      </c>
      <c r="K584" s="18"/>
      <c r="AA584" s="2"/>
      <c r="AB584" s="3"/>
      <c r="AC584" s="3"/>
      <c r="AH584" s="1" t="s">
        <v>3162</v>
      </c>
      <c r="BA584" s="1">
        <f t="shared" si="45"/>
        <v>1</v>
      </c>
    </row>
    <row r="585" spans="1:67" s="1" customFormat="1" x14ac:dyDescent="0.25">
      <c r="B585" s="2"/>
      <c r="C585" s="2"/>
      <c r="D585" s="2"/>
      <c r="G585" s="1" t="s">
        <v>481</v>
      </c>
      <c r="H585" s="1" t="s">
        <v>4579</v>
      </c>
      <c r="I585" s="1" t="s">
        <v>4580</v>
      </c>
      <c r="J585" s="1" t="s">
        <v>4582</v>
      </c>
      <c r="K585" s="18" t="s">
        <v>5118</v>
      </c>
      <c r="L585" s="1" t="s">
        <v>5164</v>
      </c>
      <c r="M585" s="1" t="s">
        <v>488</v>
      </c>
      <c r="N585" s="1" t="s">
        <v>296</v>
      </c>
      <c r="O585" s="1">
        <v>85206</v>
      </c>
      <c r="P585" s="1" t="s">
        <v>4213</v>
      </c>
      <c r="AA585" s="2"/>
      <c r="AB585" s="3"/>
      <c r="AC585" s="3"/>
      <c r="AD585" s="1" t="s">
        <v>2564</v>
      </c>
      <c r="BA585" s="1">
        <f t="shared" si="45"/>
        <v>0</v>
      </c>
      <c r="BD585" s="1" t="s">
        <v>4712</v>
      </c>
      <c r="BE585" s="1" t="s">
        <v>4712</v>
      </c>
      <c r="BO585" s="1" t="s">
        <v>4712</v>
      </c>
    </row>
    <row r="586" spans="1:67" s="1" customFormat="1" x14ac:dyDescent="0.25">
      <c r="B586" s="2"/>
      <c r="C586" s="2"/>
      <c r="D586" s="2"/>
      <c r="G586" s="1" t="s">
        <v>3158</v>
      </c>
      <c r="H586" s="1" t="s">
        <v>4579</v>
      </c>
      <c r="I586" s="1" t="s">
        <v>616</v>
      </c>
      <c r="J586" s="1" t="s">
        <v>4582</v>
      </c>
      <c r="K586" s="18" t="s">
        <v>5118</v>
      </c>
      <c r="L586" s="1" t="s">
        <v>617</v>
      </c>
      <c r="M586" s="1" t="s">
        <v>488</v>
      </c>
      <c r="N586" s="1" t="s">
        <v>296</v>
      </c>
      <c r="O586" s="1">
        <v>85206</v>
      </c>
      <c r="P586" s="1" t="s">
        <v>4712</v>
      </c>
      <c r="AA586" s="2"/>
      <c r="AB586" s="3"/>
      <c r="AC586" s="3"/>
      <c r="AD586" s="1" t="s">
        <v>2568</v>
      </c>
      <c r="BA586" s="1">
        <f t="shared" si="45"/>
        <v>0</v>
      </c>
      <c r="BD586" s="1" t="s">
        <v>4712</v>
      </c>
      <c r="BE586" s="1" t="s">
        <v>4712</v>
      </c>
      <c r="BO586" s="1" t="s">
        <v>4712</v>
      </c>
    </row>
    <row r="587" spans="1:67" s="1" customFormat="1" x14ac:dyDescent="0.25">
      <c r="B587" s="2"/>
      <c r="C587" s="2"/>
      <c r="D587" s="2"/>
      <c r="G587" s="1" t="s">
        <v>481</v>
      </c>
      <c r="H587" s="1" t="s">
        <v>618</v>
      </c>
      <c r="I587" s="1" t="s">
        <v>4309</v>
      </c>
      <c r="K587" s="18" t="s">
        <v>619</v>
      </c>
      <c r="P587" s="1" t="s">
        <v>4213</v>
      </c>
      <c r="AA587" s="2"/>
      <c r="AB587" s="3"/>
      <c r="AC587" s="3"/>
      <c r="AD587" s="1" t="s">
        <v>2564</v>
      </c>
      <c r="BA587" s="1">
        <f t="shared" si="45"/>
        <v>0</v>
      </c>
    </row>
    <row r="588" spans="1:67" s="1" customFormat="1" x14ac:dyDescent="0.25">
      <c r="B588" s="2"/>
      <c r="C588" s="2"/>
      <c r="D588" s="2"/>
      <c r="G588" s="1" t="s">
        <v>3158</v>
      </c>
      <c r="H588" s="1" t="s">
        <v>620</v>
      </c>
      <c r="I588" s="1" t="s">
        <v>408</v>
      </c>
      <c r="J588" s="1" t="s">
        <v>410</v>
      </c>
      <c r="K588" s="18" t="s">
        <v>412</v>
      </c>
      <c r="L588" s="1" t="s">
        <v>411</v>
      </c>
      <c r="M588" s="1" t="s">
        <v>4583</v>
      </c>
      <c r="N588" s="1" t="s">
        <v>296</v>
      </c>
      <c r="O588" s="1">
        <v>85140</v>
      </c>
      <c r="P588" s="1" t="s">
        <v>4213</v>
      </c>
      <c r="Q588" s="1" t="s">
        <v>4712</v>
      </c>
      <c r="Y588" s="1" t="s">
        <v>3175</v>
      </c>
      <c r="Z588" s="1" t="s">
        <v>3161</v>
      </c>
      <c r="AA588" s="2" t="s">
        <v>456</v>
      </c>
      <c r="AB588" s="3" t="s">
        <v>3161</v>
      </c>
      <c r="AC588" s="3"/>
      <c r="AD588" s="1" t="s">
        <v>2388</v>
      </c>
      <c r="BA588" s="1">
        <f t="shared" si="45"/>
        <v>0</v>
      </c>
    </row>
    <row r="589" spans="1:67" s="1" customFormat="1" x14ac:dyDescent="0.25">
      <c r="A589" s="6"/>
      <c r="B589" s="2"/>
      <c r="C589" s="2"/>
      <c r="D589" s="2"/>
      <c r="E589" s="2"/>
      <c r="F589" s="1" t="s">
        <v>3162</v>
      </c>
      <c r="G589" s="1" t="s">
        <v>3158</v>
      </c>
      <c r="H589" s="1" t="s">
        <v>282</v>
      </c>
      <c r="I589" s="1" t="s">
        <v>4159</v>
      </c>
      <c r="J589" s="1" t="s">
        <v>280</v>
      </c>
      <c r="K589" s="18" t="s">
        <v>285</v>
      </c>
      <c r="L589" s="1" t="s">
        <v>284</v>
      </c>
      <c r="M589" s="1" t="s">
        <v>488</v>
      </c>
      <c r="N589" s="1" t="s">
        <v>296</v>
      </c>
      <c r="O589" s="1">
        <v>85206</v>
      </c>
      <c r="P589" s="1" t="s">
        <v>4213</v>
      </c>
      <c r="R589" s="1">
        <v>1</v>
      </c>
      <c r="S589" s="1" t="s">
        <v>378</v>
      </c>
      <c r="AA589" s="1" t="s">
        <v>116</v>
      </c>
      <c r="AB589" s="3"/>
      <c r="AC589" s="3"/>
      <c r="AD589" s="1" t="s">
        <v>2388</v>
      </c>
      <c r="BA589" s="1">
        <f t="shared" si="45"/>
        <v>0</v>
      </c>
    </row>
    <row r="590" spans="1:67" s="1" customFormat="1" x14ac:dyDescent="0.25">
      <c r="A590" s="6"/>
      <c r="B590" s="2"/>
      <c r="C590" s="2"/>
      <c r="D590" s="2"/>
      <c r="E590" s="2"/>
      <c r="F590" s="1" t="s">
        <v>3162</v>
      </c>
      <c r="G590" s="1" t="s">
        <v>481</v>
      </c>
      <c r="H590" s="1" t="s">
        <v>282</v>
      </c>
      <c r="I590" s="1" t="s">
        <v>576</v>
      </c>
      <c r="J590" s="1" t="s">
        <v>286</v>
      </c>
      <c r="K590" s="18" t="s">
        <v>285</v>
      </c>
      <c r="L590" s="1" t="s">
        <v>284</v>
      </c>
      <c r="M590" s="1" t="s">
        <v>488</v>
      </c>
      <c r="N590" s="1" t="s">
        <v>296</v>
      </c>
      <c r="O590" s="1">
        <v>85206</v>
      </c>
      <c r="P590" s="1" t="s">
        <v>4213</v>
      </c>
      <c r="R590" s="1">
        <v>1</v>
      </c>
      <c r="S590" s="1" t="s">
        <v>378</v>
      </c>
      <c r="AA590" s="1" t="s">
        <v>281</v>
      </c>
      <c r="AB590" s="3"/>
      <c r="AC590" s="3"/>
      <c r="AD590" s="1" t="s">
        <v>2392</v>
      </c>
      <c r="BA590" s="1">
        <f t="shared" si="45"/>
        <v>0</v>
      </c>
    </row>
    <row r="591" spans="1:67" s="1" customFormat="1" x14ac:dyDescent="0.25">
      <c r="A591" s="8"/>
      <c r="B591" s="2"/>
      <c r="C591" s="2"/>
      <c r="D591" s="2"/>
      <c r="E591" s="2"/>
      <c r="F591" s="1" t="s">
        <v>3162</v>
      </c>
      <c r="G591" s="1" t="s">
        <v>481</v>
      </c>
      <c r="H591" s="1" t="s">
        <v>4584</v>
      </c>
      <c r="I591" s="1" t="s">
        <v>1497</v>
      </c>
      <c r="J591" s="1" t="s">
        <v>5156</v>
      </c>
      <c r="K591" s="18"/>
      <c r="L591" s="1" t="s">
        <v>4591</v>
      </c>
      <c r="M591" s="1" t="s">
        <v>488</v>
      </c>
      <c r="N591" s="1" t="s">
        <v>296</v>
      </c>
      <c r="O591" s="1">
        <v>85203</v>
      </c>
      <c r="Y591" s="1" t="s">
        <v>3196</v>
      </c>
      <c r="Z591" s="1" t="s">
        <v>3189</v>
      </c>
      <c r="AA591" s="2"/>
      <c r="AB591" s="3"/>
      <c r="AC591" s="3"/>
      <c r="AE591" s="1" t="s">
        <v>481</v>
      </c>
      <c r="AF591" s="1" t="s">
        <v>481</v>
      </c>
      <c r="AG591" s="1" t="s">
        <v>481</v>
      </c>
      <c r="AK591" s="1" t="s">
        <v>481</v>
      </c>
      <c r="AP591" s="1" t="s">
        <v>481</v>
      </c>
      <c r="AQ591" s="1" t="s">
        <v>481</v>
      </c>
      <c r="AS591" s="1" t="s">
        <v>481</v>
      </c>
      <c r="AT591" s="1" t="s">
        <v>481</v>
      </c>
      <c r="AU591" s="1" t="s">
        <v>481</v>
      </c>
      <c r="AV591" s="1" t="s">
        <v>481</v>
      </c>
      <c r="AW591" s="1" t="s">
        <v>481</v>
      </c>
      <c r="AX591" s="1" t="s">
        <v>481</v>
      </c>
      <c r="AY591" s="1" t="s">
        <v>3158</v>
      </c>
      <c r="AZ591" s="1" t="s">
        <v>481</v>
      </c>
      <c r="BA591" s="1">
        <f t="shared" si="45"/>
        <v>14</v>
      </c>
    </row>
    <row r="592" spans="1:67" s="1" customFormat="1" x14ac:dyDescent="0.25">
      <c r="A592" s="8"/>
      <c r="B592" s="2"/>
      <c r="C592" s="2"/>
      <c r="D592" s="2"/>
      <c r="G592" s="1" t="s">
        <v>481</v>
      </c>
      <c r="H592" s="1" t="s">
        <v>1381</v>
      </c>
      <c r="I592" s="1" t="s">
        <v>299</v>
      </c>
      <c r="K592" s="18"/>
      <c r="AA592" s="2"/>
      <c r="AB592" s="3"/>
      <c r="AC592" s="3"/>
      <c r="AI592" s="1" t="s">
        <v>3162</v>
      </c>
      <c r="AJ592" s="1" t="s">
        <v>3158</v>
      </c>
      <c r="AR592" s="1" t="s">
        <v>3162</v>
      </c>
      <c r="BA592" s="1">
        <f t="shared" si="45"/>
        <v>3</v>
      </c>
    </row>
    <row r="593" spans="1:60" s="1" customFormat="1" x14ac:dyDescent="0.25">
      <c r="B593" s="2"/>
      <c r="C593" s="2"/>
      <c r="D593" s="2"/>
      <c r="G593" s="1" t="s">
        <v>481</v>
      </c>
      <c r="H593" s="1" t="s">
        <v>457</v>
      </c>
      <c r="I593" s="1" t="s">
        <v>458</v>
      </c>
      <c r="J593" s="1" t="s">
        <v>459</v>
      </c>
      <c r="K593" s="18" t="s">
        <v>460</v>
      </c>
      <c r="M593" s="1" t="s">
        <v>3182</v>
      </c>
      <c r="N593" s="1" t="s">
        <v>296</v>
      </c>
      <c r="P593" s="1" t="s">
        <v>4213</v>
      </c>
      <c r="AA593" s="2"/>
      <c r="AB593" s="3"/>
      <c r="AC593" s="3"/>
      <c r="AD593" s="1" t="s">
        <v>2388</v>
      </c>
      <c r="BA593" s="1">
        <f t="shared" si="45"/>
        <v>0</v>
      </c>
      <c r="BD593" s="1" t="s">
        <v>4712</v>
      </c>
      <c r="BE593" s="1" t="s">
        <v>4712</v>
      </c>
      <c r="BG593" s="1" t="s">
        <v>4712</v>
      </c>
      <c r="BH593" s="1" t="s">
        <v>4712</v>
      </c>
    </row>
    <row r="594" spans="1:60" s="1" customFormat="1" x14ac:dyDescent="0.25">
      <c r="B594" s="2"/>
      <c r="C594" s="2"/>
      <c r="D594" s="2"/>
      <c r="E594" s="1" t="s">
        <v>694</v>
      </c>
      <c r="G594" s="1" t="s">
        <v>3158</v>
      </c>
      <c r="H594" s="1" t="s">
        <v>2692</v>
      </c>
      <c r="I594" s="1" t="s">
        <v>2075</v>
      </c>
      <c r="J594" s="1" t="s">
        <v>2691</v>
      </c>
      <c r="K594" s="18"/>
      <c r="L594" s="1" t="s">
        <v>2076</v>
      </c>
      <c r="M594" s="1" t="s">
        <v>488</v>
      </c>
      <c r="N594" s="1" t="s">
        <v>296</v>
      </c>
      <c r="O594" s="1">
        <v>85209</v>
      </c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1">
        <f t="shared" si="45"/>
        <v>0</v>
      </c>
      <c r="BB594" s="3"/>
    </row>
    <row r="595" spans="1:60" s="1" customFormat="1" x14ac:dyDescent="0.25">
      <c r="B595" s="2"/>
      <c r="C595" s="2"/>
      <c r="D595" s="2"/>
      <c r="G595" s="1" t="s">
        <v>461</v>
      </c>
      <c r="H595" s="1" t="s">
        <v>462</v>
      </c>
      <c r="I595" s="1" t="s">
        <v>3311</v>
      </c>
      <c r="J595" s="1" t="s">
        <v>463</v>
      </c>
      <c r="K595" s="18"/>
      <c r="L595" s="1" t="s">
        <v>629</v>
      </c>
      <c r="M595" s="1" t="s">
        <v>5031</v>
      </c>
      <c r="N595" s="1" t="s">
        <v>296</v>
      </c>
      <c r="O595" s="1">
        <v>85119</v>
      </c>
      <c r="AA595" s="2"/>
      <c r="AB595" s="3"/>
      <c r="AC595" s="3"/>
      <c r="BA595" s="1">
        <f t="shared" si="45"/>
        <v>0</v>
      </c>
    </row>
    <row r="596" spans="1:60" s="1" customFormat="1" x14ac:dyDescent="0.25">
      <c r="B596" s="2"/>
      <c r="C596" s="2"/>
      <c r="D596" s="2"/>
      <c r="G596" s="1" t="s">
        <v>481</v>
      </c>
      <c r="H596" s="1" t="s">
        <v>1674</v>
      </c>
      <c r="I596" s="1" t="s">
        <v>1675</v>
      </c>
      <c r="K596" s="18" t="s">
        <v>1677</v>
      </c>
      <c r="M596" s="1" t="s">
        <v>1676</v>
      </c>
      <c r="N596" s="1" t="s">
        <v>296</v>
      </c>
      <c r="P596" s="1" t="s">
        <v>4213</v>
      </c>
      <c r="AA596" s="2"/>
      <c r="AB596" s="3"/>
      <c r="AC596" s="3"/>
      <c r="AD596" s="1" t="s">
        <v>2564</v>
      </c>
      <c r="BA596" s="1">
        <f t="shared" si="45"/>
        <v>0</v>
      </c>
    </row>
    <row r="597" spans="1:60" s="1" customFormat="1" x14ac:dyDescent="0.25">
      <c r="B597" s="2"/>
      <c r="C597" s="2"/>
      <c r="D597" s="2"/>
      <c r="G597" s="1" t="s">
        <v>481</v>
      </c>
      <c r="H597" s="1" t="s">
        <v>1678</v>
      </c>
      <c r="I597" s="1" t="s">
        <v>1679</v>
      </c>
      <c r="J597" s="1" t="s">
        <v>1680</v>
      </c>
      <c r="K597" s="18" t="s">
        <v>1682</v>
      </c>
      <c r="L597" s="1" t="s">
        <v>1681</v>
      </c>
      <c r="M597" s="1" t="s">
        <v>5031</v>
      </c>
      <c r="N597" s="1" t="s">
        <v>296</v>
      </c>
      <c r="O597" s="1">
        <v>85120</v>
      </c>
      <c r="P597" s="1" t="s">
        <v>4712</v>
      </c>
      <c r="Y597" s="1" t="s">
        <v>3196</v>
      </c>
      <c r="Z597" s="1" t="s">
        <v>1683</v>
      </c>
      <c r="AA597" s="2"/>
      <c r="AB597" s="3"/>
      <c r="AC597" s="3"/>
      <c r="AD597" s="1" t="s">
        <v>2388</v>
      </c>
      <c r="AV597" s="1" t="s">
        <v>3162</v>
      </c>
      <c r="BA597" s="1">
        <f t="shared" si="45"/>
        <v>1</v>
      </c>
    </row>
    <row r="598" spans="1:60" s="1" customFormat="1" x14ac:dyDescent="0.25">
      <c r="B598" s="2"/>
      <c r="C598" s="2"/>
      <c r="D598" s="2"/>
      <c r="G598" s="1" t="s">
        <v>3158</v>
      </c>
      <c r="H598" s="1" t="s">
        <v>1678</v>
      </c>
      <c r="I598" s="1" t="s">
        <v>226</v>
      </c>
      <c r="J598" s="1" t="s">
        <v>1680</v>
      </c>
      <c r="K598" s="18" t="s">
        <v>1682</v>
      </c>
      <c r="L598" s="1" t="s">
        <v>1681</v>
      </c>
      <c r="M598" s="1" t="s">
        <v>5031</v>
      </c>
      <c r="N598" s="1" t="s">
        <v>296</v>
      </c>
      <c r="O598" s="1">
        <v>85120</v>
      </c>
      <c r="P598" s="1" t="s">
        <v>4213</v>
      </c>
      <c r="Y598" s="1" t="s">
        <v>3196</v>
      </c>
      <c r="Z598" s="1" t="s">
        <v>3161</v>
      </c>
      <c r="AA598" s="2"/>
      <c r="AB598" s="3"/>
      <c r="AC598" s="3"/>
      <c r="AD598" s="1" t="s">
        <v>2392</v>
      </c>
      <c r="AV598" s="1" t="s">
        <v>3162</v>
      </c>
      <c r="BA598" s="1">
        <f t="shared" si="45"/>
        <v>1</v>
      </c>
    </row>
    <row r="599" spans="1:60" s="1" customFormat="1" x14ac:dyDescent="0.25">
      <c r="B599" s="2"/>
      <c r="C599" s="2"/>
      <c r="D599" s="2"/>
      <c r="F599" s="1" t="s">
        <v>3161</v>
      </c>
      <c r="G599" s="1" t="s">
        <v>481</v>
      </c>
      <c r="H599" s="1" t="s">
        <v>1678</v>
      </c>
      <c r="I599" s="1" t="s">
        <v>1684</v>
      </c>
      <c r="J599" s="1" t="s">
        <v>1685</v>
      </c>
      <c r="K599" s="18" t="s">
        <v>1688</v>
      </c>
      <c r="L599" s="1" t="s">
        <v>1686</v>
      </c>
      <c r="M599" s="1" t="s">
        <v>1687</v>
      </c>
      <c r="N599" s="1" t="s">
        <v>296</v>
      </c>
      <c r="O599" s="1">
        <v>85374</v>
      </c>
      <c r="P599" s="1" t="s">
        <v>4213</v>
      </c>
      <c r="Y599" s="1" t="s">
        <v>3189</v>
      </c>
      <c r="AA599" s="2" t="s">
        <v>1689</v>
      </c>
      <c r="AB599" s="3"/>
      <c r="AC599" s="3"/>
      <c r="AD599" s="1" t="s">
        <v>2388</v>
      </c>
      <c r="BA599" s="1">
        <f t="shared" si="45"/>
        <v>0</v>
      </c>
    </row>
    <row r="600" spans="1:60" s="1" customFormat="1" x14ac:dyDescent="0.25">
      <c r="A600" s="8"/>
      <c r="B600" s="2"/>
      <c r="C600" s="2"/>
      <c r="D600" s="2"/>
      <c r="G600" s="1" t="s">
        <v>481</v>
      </c>
      <c r="H600" s="1" t="s">
        <v>3343</v>
      </c>
      <c r="I600" s="1" t="s">
        <v>3163</v>
      </c>
      <c r="K600" s="18"/>
      <c r="AA600" s="2"/>
      <c r="AB600" s="3"/>
      <c r="AC600" s="3"/>
      <c r="AL600" s="1" t="s">
        <v>1447</v>
      </c>
      <c r="BA600" s="1">
        <f t="shared" si="45"/>
        <v>1</v>
      </c>
    </row>
    <row r="601" spans="1:60" s="1" customFormat="1" x14ac:dyDescent="0.25">
      <c r="A601" s="6"/>
      <c r="B601" s="2"/>
      <c r="C601" s="2"/>
      <c r="D601" s="2"/>
      <c r="G601" s="1" t="s">
        <v>3158</v>
      </c>
      <c r="H601" s="1" t="s">
        <v>3937</v>
      </c>
      <c r="I601" s="1" t="s">
        <v>4297</v>
      </c>
      <c r="K601" s="18"/>
      <c r="L601" s="1" t="s">
        <v>717</v>
      </c>
      <c r="M601" s="1" t="s">
        <v>488</v>
      </c>
      <c r="N601" s="1" t="s">
        <v>296</v>
      </c>
      <c r="AA601" s="2" t="s">
        <v>4631</v>
      </c>
      <c r="AB601" s="3"/>
      <c r="AC601" s="3"/>
      <c r="BA601" s="1">
        <f t="shared" si="45"/>
        <v>0</v>
      </c>
    </row>
    <row r="602" spans="1:60" s="1" customFormat="1" x14ac:dyDescent="0.25">
      <c r="B602" s="2"/>
      <c r="C602" s="2"/>
      <c r="D602" s="2"/>
      <c r="G602" s="1" t="s">
        <v>3158</v>
      </c>
      <c r="H602" s="1" t="s">
        <v>1595</v>
      </c>
      <c r="I602" s="1" t="s">
        <v>3470</v>
      </c>
      <c r="K602" s="18" t="s">
        <v>390</v>
      </c>
      <c r="P602" s="1" t="s">
        <v>3161</v>
      </c>
      <c r="AA602" s="2"/>
      <c r="AB602" s="3"/>
      <c r="AC602" s="3"/>
      <c r="AD602" s="1" t="s">
        <v>2388</v>
      </c>
      <c r="BA602" s="1">
        <f t="shared" si="45"/>
        <v>0</v>
      </c>
    </row>
    <row r="603" spans="1:60" s="1" customFormat="1" x14ac:dyDescent="0.25">
      <c r="B603" s="2"/>
      <c r="C603" s="2"/>
      <c r="D603" s="2"/>
      <c r="G603" s="1" t="s">
        <v>481</v>
      </c>
      <c r="H603" s="1" t="s">
        <v>391</v>
      </c>
      <c r="I603" s="1" t="s">
        <v>3257</v>
      </c>
      <c r="J603" s="1" t="s">
        <v>392</v>
      </c>
      <c r="K603" s="18" t="s">
        <v>393</v>
      </c>
      <c r="N603" s="1" t="s">
        <v>296</v>
      </c>
      <c r="P603" s="1" t="s">
        <v>4213</v>
      </c>
      <c r="AA603" s="2"/>
      <c r="AB603" s="3"/>
      <c r="AC603" s="3"/>
      <c r="AD603" s="1" t="s">
        <v>2564</v>
      </c>
      <c r="BA603" s="1">
        <f t="shared" si="45"/>
        <v>0</v>
      </c>
    </row>
    <row r="604" spans="1:60" s="1" customFormat="1" x14ac:dyDescent="0.25">
      <c r="B604" s="2"/>
      <c r="C604" s="2"/>
      <c r="D604" s="2"/>
      <c r="F604" s="1" t="s">
        <v>3162</v>
      </c>
      <c r="G604" s="1" t="s">
        <v>481</v>
      </c>
      <c r="H604" s="1" t="s">
        <v>4847</v>
      </c>
      <c r="I604" s="1" t="s">
        <v>4008</v>
      </c>
      <c r="J604" s="1" t="s">
        <v>3250</v>
      </c>
      <c r="K604" s="18" t="s">
        <v>3251</v>
      </c>
      <c r="L604" s="1" t="s">
        <v>2942</v>
      </c>
      <c r="M604" s="1" t="s">
        <v>5031</v>
      </c>
      <c r="N604" s="1" t="s">
        <v>296</v>
      </c>
      <c r="O604" s="1">
        <v>85119</v>
      </c>
      <c r="P604" s="1" t="s">
        <v>4213</v>
      </c>
      <c r="R604" s="1">
        <v>1</v>
      </c>
      <c r="S604" s="1" t="s">
        <v>5189</v>
      </c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1">
        <f t="shared" si="45"/>
        <v>0</v>
      </c>
      <c r="BB604" s="3"/>
    </row>
    <row r="605" spans="1:60" s="1" customFormat="1" x14ac:dyDescent="0.25">
      <c r="A605" s="29"/>
      <c r="B605" s="2"/>
      <c r="C605" s="2"/>
      <c r="D605" s="2"/>
      <c r="H605" s="1" t="s">
        <v>2010</v>
      </c>
      <c r="I605" s="1" t="s">
        <v>1706</v>
      </c>
      <c r="K605" s="18"/>
      <c r="AA605" s="2"/>
      <c r="AB605" s="3"/>
      <c r="AC605" s="3"/>
      <c r="AO605" s="1" t="s">
        <v>3162</v>
      </c>
      <c r="BA605" s="1">
        <f t="shared" si="45"/>
        <v>1</v>
      </c>
    </row>
    <row r="606" spans="1:60" s="1" customFormat="1" x14ac:dyDescent="0.25">
      <c r="B606" s="2"/>
      <c r="C606" s="2"/>
      <c r="D606" s="2"/>
      <c r="G606" s="1" t="s">
        <v>3158</v>
      </c>
      <c r="H606" s="1" t="s">
        <v>4592</v>
      </c>
      <c r="I606" s="1" t="s">
        <v>4593</v>
      </c>
      <c r="J606" s="1" t="s">
        <v>4182</v>
      </c>
      <c r="K606" s="18" t="s">
        <v>5174</v>
      </c>
      <c r="L606" s="1" t="s">
        <v>3360</v>
      </c>
      <c r="M606" s="1" t="s">
        <v>488</v>
      </c>
      <c r="N606" s="1" t="s">
        <v>296</v>
      </c>
      <c r="O606" s="1">
        <v>85209</v>
      </c>
      <c r="Y606" s="1" t="s">
        <v>3196</v>
      </c>
      <c r="Z606" s="1" t="s">
        <v>3161</v>
      </c>
      <c r="AA606" s="2" t="s">
        <v>5092</v>
      </c>
      <c r="AB606" s="3"/>
      <c r="AC606" s="3"/>
      <c r="BA606" s="1">
        <f t="shared" si="45"/>
        <v>0</v>
      </c>
    </row>
    <row r="607" spans="1:60" s="1" customFormat="1" x14ac:dyDescent="0.25">
      <c r="B607" s="2"/>
      <c r="C607" s="2"/>
      <c r="D607" s="2"/>
      <c r="F607" s="1" t="s">
        <v>3162</v>
      </c>
      <c r="G607" s="1" t="s">
        <v>3158</v>
      </c>
      <c r="H607" s="1" t="s">
        <v>3843</v>
      </c>
      <c r="I607" s="1" t="s">
        <v>3844</v>
      </c>
      <c r="J607" s="1" t="s">
        <v>4183</v>
      </c>
      <c r="K607" s="18" t="s">
        <v>3845</v>
      </c>
      <c r="L607" s="1" t="s">
        <v>3848</v>
      </c>
      <c r="M607" s="1" t="s">
        <v>488</v>
      </c>
      <c r="N607" s="1" t="s">
        <v>296</v>
      </c>
      <c r="O607" s="1">
        <v>85206</v>
      </c>
      <c r="P607" s="1" t="s">
        <v>4213</v>
      </c>
      <c r="Y607" s="1" t="s">
        <v>3196</v>
      </c>
      <c r="Z607" s="1" t="s">
        <v>3361</v>
      </c>
      <c r="AA607" s="2"/>
      <c r="AB607" s="3"/>
      <c r="AC607" s="3"/>
      <c r="AD607" s="1" t="s">
        <v>2392</v>
      </c>
      <c r="BA607" s="1">
        <f t="shared" si="45"/>
        <v>0</v>
      </c>
      <c r="BD607" s="1" t="s">
        <v>4712</v>
      </c>
      <c r="BE607" s="1" t="s">
        <v>4712</v>
      </c>
      <c r="BF607" s="1" t="s">
        <v>4712</v>
      </c>
      <c r="BH607" s="1" t="s">
        <v>4712</v>
      </c>
    </row>
    <row r="608" spans="1:60" s="1" customFormat="1" x14ac:dyDescent="0.25">
      <c r="B608" s="2"/>
      <c r="C608" s="2"/>
      <c r="D608" s="2"/>
      <c r="G608" s="1" t="s">
        <v>3158</v>
      </c>
      <c r="H608" s="1" t="s">
        <v>394</v>
      </c>
      <c r="I608" s="1" t="s">
        <v>395</v>
      </c>
      <c r="K608" s="18"/>
      <c r="Y608" s="1" t="s">
        <v>297</v>
      </c>
      <c r="AA608" s="2"/>
      <c r="AB608" s="3"/>
      <c r="AC608" s="3"/>
      <c r="BA608" s="1">
        <f t="shared" si="45"/>
        <v>0</v>
      </c>
    </row>
    <row r="609" spans="1:65" s="1" customFormat="1" x14ac:dyDescent="0.25">
      <c r="A609" s="6"/>
      <c r="B609" s="2"/>
      <c r="C609" s="2"/>
      <c r="D609" s="2"/>
      <c r="G609" s="1" t="s">
        <v>481</v>
      </c>
      <c r="H609" s="1" t="s">
        <v>394</v>
      </c>
      <c r="I609" s="1" t="s">
        <v>3828</v>
      </c>
      <c r="J609" s="1" t="s">
        <v>3829</v>
      </c>
      <c r="K609" s="18" t="s">
        <v>3830</v>
      </c>
      <c r="L609" s="1" t="s">
        <v>3832</v>
      </c>
      <c r="M609" s="1" t="s">
        <v>3831</v>
      </c>
      <c r="N609" s="1" t="s">
        <v>1936</v>
      </c>
      <c r="O609" s="1">
        <v>55379</v>
      </c>
      <c r="AB609" s="3"/>
      <c r="AC609" s="3"/>
      <c r="BA609" s="1">
        <f t="shared" si="45"/>
        <v>0</v>
      </c>
    </row>
    <row r="610" spans="1:65" s="1" customFormat="1" x14ac:dyDescent="0.25">
      <c r="B610" s="2"/>
      <c r="C610" s="2"/>
      <c r="D610" s="2"/>
      <c r="G610" s="1" t="s">
        <v>481</v>
      </c>
      <c r="H610" s="1" t="s">
        <v>394</v>
      </c>
      <c r="I610" s="1" t="s">
        <v>1675</v>
      </c>
      <c r="J610" s="1" t="s">
        <v>396</v>
      </c>
      <c r="K610" s="18" t="s">
        <v>4174</v>
      </c>
      <c r="L610" s="1" t="s">
        <v>397</v>
      </c>
      <c r="M610" s="1" t="s">
        <v>488</v>
      </c>
      <c r="N610" s="1" t="s">
        <v>296</v>
      </c>
      <c r="O610" s="1">
        <v>85209</v>
      </c>
      <c r="AA610" s="2"/>
      <c r="AB610" s="3"/>
      <c r="AC610" s="3"/>
      <c r="BA610" s="1">
        <f t="shared" si="45"/>
        <v>0</v>
      </c>
    </row>
    <row r="611" spans="1:65" s="1" customFormat="1" x14ac:dyDescent="0.25">
      <c r="A611" s="6"/>
      <c r="B611" s="2"/>
      <c r="C611" s="2"/>
      <c r="D611" s="2"/>
      <c r="G611" s="1" t="s">
        <v>481</v>
      </c>
      <c r="H611" s="1" t="s">
        <v>394</v>
      </c>
      <c r="I611" s="1" t="s">
        <v>4578</v>
      </c>
      <c r="J611" s="1" t="s">
        <v>2534</v>
      </c>
      <c r="K611" s="18" t="s">
        <v>3830</v>
      </c>
      <c r="L611" s="1" t="s">
        <v>3832</v>
      </c>
      <c r="M611" s="1" t="s">
        <v>3831</v>
      </c>
      <c r="N611" s="1" t="s">
        <v>1936</v>
      </c>
      <c r="O611" s="1">
        <v>55379</v>
      </c>
      <c r="AB611" s="3"/>
      <c r="AC611" s="3"/>
      <c r="BA611" s="1">
        <f t="shared" si="45"/>
        <v>0</v>
      </c>
    </row>
    <row r="612" spans="1:65" s="1" customFormat="1" x14ac:dyDescent="0.25">
      <c r="B612" s="2"/>
      <c r="C612" s="2"/>
      <c r="D612" s="2"/>
      <c r="G612" s="1" t="s">
        <v>3158</v>
      </c>
      <c r="H612" s="1" t="s">
        <v>394</v>
      </c>
      <c r="I612" s="1" t="s">
        <v>2451</v>
      </c>
      <c r="J612" s="1" t="s">
        <v>396</v>
      </c>
      <c r="K612" s="18" t="s">
        <v>4174</v>
      </c>
      <c r="L612" s="1" t="s">
        <v>397</v>
      </c>
      <c r="M612" s="1" t="s">
        <v>488</v>
      </c>
      <c r="N612" s="1" t="s">
        <v>296</v>
      </c>
      <c r="O612" s="1">
        <v>85209</v>
      </c>
      <c r="AA612" s="2"/>
      <c r="AB612" s="3"/>
      <c r="AC612" s="3"/>
      <c r="BA612" s="1">
        <f t="shared" si="45"/>
        <v>0</v>
      </c>
    </row>
    <row r="613" spans="1:65" s="1" customFormat="1" x14ac:dyDescent="0.25">
      <c r="B613" s="2"/>
      <c r="C613" s="2"/>
      <c r="D613" s="2"/>
      <c r="G613" s="1" t="s">
        <v>481</v>
      </c>
      <c r="H613" s="1" t="s">
        <v>124</v>
      </c>
      <c r="I613" s="1" t="s">
        <v>1532</v>
      </c>
      <c r="J613" s="1" t="s">
        <v>125</v>
      </c>
      <c r="K613" s="18"/>
      <c r="L613" s="1" t="s">
        <v>3433</v>
      </c>
      <c r="M613" s="1" t="s">
        <v>2398</v>
      </c>
      <c r="N613" s="1" t="s">
        <v>296</v>
      </c>
      <c r="O613" s="1">
        <v>85028</v>
      </c>
      <c r="AA613" s="2" t="s">
        <v>129</v>
      </c>
      <c r="AB613" s="3"/>
      <c r="AC613" s="3"/>
      <c r="BA613" s="1">
        <f t="shared" si="45"/>
        <v>0</v>
      </c>
    </row>
    <row r="614" spans="1:65" s="1" customFormat="1" x14ac:dyDescent="0.25">
      <c r="B614" s="2"/>
      <c r="C614" s="2"/>
      <c r="D614" s="2"/>
      <c r="G614" s="1" t="s">
        <v>3158</v>
      </c>
      <c r="H614" s="1" t="s">
        <v>399</v>
      </c>
      <c r="I614" s="1" t="s">
        <v>3351</v>
      </c>
      <c r="J614" s="1" t="s">
        <v>400</v>
      </c>
      <c r="K614" s="18" t="s">
        <v>402</v>
      </c>
      <c r="L614" s="1" t="s">
        <v>401</v>
      </c>
      <c r="M614" s="1" t="s">
        <v>924</v>
      </c>
      <c r="N614" s="1" t="s">
        <v>296</v>
      </c>
      <c r="O614" s="1">
        <v>85258</v>
      </c>
      <c r="P614" s="1" t="s">
        <v>4213</v>
      </c>
      <c r="AA614" s="2"/>
      <c r="AB614" s="3"/>
      <c r="AC614" s="3"/>
      <c r="AD614" s="1" t="s">
        <v>2564</v>
      </c>
      <c r="BA614" s="1">
        <f t="shared" si="45"/>
        <v>0</v>
      </c>
    </row>
    <row r="615" spans="1:65" s="1" customFormat="1" x14ac:dyDescent="0.25">
      <c r="B615" s="2"/>
      <c r="C615" s="2"/>
      <c r="D615" s="2"/>
      <c r="G615" s="1" t="s">
        <v>3158</v>
      </c>
      <c r="H615" s="1" t="s">
        <v>399</v>
      </c>
      <c r="I615" s="1" t="s">
        <v>3351</v>
      </c>
      <c r="K615" s="18"/>
      <c r="AA615" s="2" t="s">
        <v>769</v>
      </c>
      <c r="AB615" s="3"/>
      <c r="AC615" s="3"/>
      <c r="BA615" s="1">
        <f t="shared" si="45"/>
        <v>0</v>
      </c>
    </row>
    <row r="616" spans="1:65" s="1" customFormat="1" x14ac:dyDescent="0.25">
      <c r="A616" s="6"/>
      <c r="B616" s="2"/>
      <c r="C616" s="2"/>
      <c r="D616" s="2"/>
      <c r="F616" s="1" t="s">
        <v>3162</v>
      </c>
      <c r="G616" s="1" t="s">
        <v>3158</v>
      </c>
      <c r="H616" s="1" t="s">
        <v>3743</v>
      </c>
      <c r="I616" s="1" t="s">
        <v>3744</v>
      </c>
      <c r="J616" s="1" t="s">
        <v>3746</v>
      </c>
      <c r="K616" s="18" t="s">
        <v>3745</v>
      </c>
      <c r="L616" s="1" t="s">
        <v>128</v>
      </c>
      <c r="M616" s="1" t="s">
        <v>488</v>
      </c>
      <c r="N616" s="1" t="s">
        <v>296</v>
      </c>
      <c r="O616" s="1">
        <v>85206</v>
      </c>
      <c r="P616" s="1" t="s">
        <v>4213</v>
      </c>
      <c r="T616" s="1">
        <v>1</v>
      </c>
      <c r="AA616" s="1" t="s">
        <v>714</v>
      </c>
      <c r="AB616" s="3"/>
      <c r="AC616" s="3"/>
      <c r="AD616" s="1" t="s">
        <v>2564</v>
      </c>
      <c r="BA616" s="1">
        <f t="shared" si="45"/>
        <v>0</v>
      </c>
      <c r="BD616" s="1" t="s">
        <v>4712</v>
      </c>
      <c r="BE616" s="1" t="s">
        <v>4712</v>
      </c>
      <c r="BF616" s="1" t="s">
        <v>4712</v>
      </c>
      <c r="BM616" s="1" t="s">
        <v>4712</v>
      </c>
    </row>
    <row r="617" spans="1:65" s="1" customFormat="1" x14ac:dyDescent="0.25">
      <c r="B617" s="2"/>
      <c r="C617" s="2"/>
      <c r="D617" s="2"/>
      <c r="G617" s="1" t="s">
        <v>481</v>
      </c>
      <c r="H617" s="1" t="s">
        <v>1277</v>
      </c>
      <c r="I617" s="1" t="s">
        <v>1278</v>
      </c>
      <c r="J617" s="1" t="s">
        <v>4522</v>
      </c>
      <c r="K617" s="18" t="s">
        <v>4524</v>
      </c>
      <c r="L617" s="1" t="s">
        <v>4523</v>
      </c>
      <c r="M617" s="1" t="s">
        <v>488</v>
      </c>
      <c r="N617" s="1" t="s">
        <v>296</v>
      </c>
      <c r="P617" s="1" t="s">
        <v>4213</v>
      </c>
      <c r="Q617" s="1" t="s">
        <v>4712</v>
      </c>
      <c r="AA617" s="2" t="s">
        <v>4525</v>
      </c>
      <c r="AB617" s="3"/>
      <c r="AC617" s="3"/>
      <c r="BA617" s="1">
        <f t="shared" si="45"/>
        <v>0</v>
      </c>
    </row>
    <row r="618" spans="1:65" s="1" customFormat="1" x14ac:dyDescent="0.25">
      <c r="B618" s="2"/>
      <c r="C618" s="2"/>
      <c r="D618" s="2"/>
      <c r="G618" s="1" t="s">
        <v>481</v>
      </c>
      <c r="H618" s="1" t="s">
        <v>4536</v>
      </c>
      <c r="I618" s="1" t="s">
        <v>4537</v>
      </c>
      <c r="J618" s="1" t="s">
        <v>4538</v>
      </c>
      <c r="K618" s="18" t="s">
        <v>4540</v>
      </c>
      <c r="L618" s="1" t="s">
        <v>4539</v>
      </c>
      <c r="M618" s="1" t="s">
        <v>488</v>
      </c>
      <c r="N618" s="1" t="s">
        <v>296</v>
      </c>
      <c r="O618" s="1">
        <v>85207</v>
      </c>
      <c r="P618" s="1" t="s">
        <v>4213</v>
      </c>
      <c r="AA618" s="2"/>
      <c r="AB618" s="3"/>
      <c r="AC618" s="3"/>
      <c r="AD618" s="1" t="s">
        <v>2564</v>
      </c>
      <c r="BA618" s="1">
        <f t="shared" si="45"/>
        <v>0</v>
      </c>
    </row>
    <row r="619" spans="1:65" s="1" customFormat="1" x14ac:dyDescent="0.25">
      <c r="B619" s="2"/>
      <c r="C619" s="2"/>
      <c r="D619" s="2"/>
      <c r="F619" s="1" t="s">
        <v>3161</v>
      </c>
      <c r="G619" s="1" t="s">
        <v>3158</v>
      </c>
      <c r="H619" s="1" t="s">
        <v>4429</v>
      </c>
      <c r="I619" s="1" t="s">
        <v>4430</v>
      </c>
      <c r="J619" s="1" t="s">
        <v>4432</v>
      </c>
      <c r="K619" s="18" t="s">
        <v>4431</v>
      </c>
      <c r="L619" s="1" t="s">
        <v>4433</v>
      </c>
      <c r="M619" s="1" t="s">
        <v>4434</v>
      </c>
      <c r="N619" s="1" t="s">
        <v>4435</v>
      </c>
      <c r="O619" s="1">
        <v>57301</v>
      </c>
      <c r="P619" s="1" t="s">
        <v>4213</v>
      </c>
      <c r="Y619" s="1" t="s">
        <v>3175</v>
      </c>
      <c r="Z619" s="1" t="s">
        <v>3161</v>
      </c>
      <c r="AA619" s="2" t="s">
        <v>4428</v>
      </c>
      <c r="AB619" s="3" t="s">
        <v>3161</v>
      </c>
      <c r="AC619" s="3"/>
      <c r="AD619" s="1" t="s">
        <v>2388</v>
      </c>
      <c r="BA619" s="1">
        <f t="shared" ref="BA619:BA679" si="46">COUNTA(AE619:AZ619)</f>
        <v>0</v>
      </c>
    </row>
    <row r="620" spans="1:65" s="1" customFormat="1" x14ac:dyDescent="0.25">
      <c r="A620" s="8"/>
      <c r="B620" s="2"/>
      <c r="C620" s="2"/>
      <c r="D620" s="2"/>
      <c r="G620" s="1" t="s">
        <v>481</v>
      </c>
      <c r="H620" s="1" t="s">
        <v>466</v>
      </c>
      <c r="I620" s="1" t="s">
        <v>1152</v>
      </c>
      <c r="J620" s="1" t="s">
        <v>5088</v>
      </c>
      <c r="K620" s="18" t="s">
        <v>464</v>
      </c>
      <c r="L620" s="1" t="s">
        <v>465</v>
      </c>
      <c r="M620" s="1" t="s">
        <v>5031</v>
      </c>
      <c r="N620" s="1" t="s">
        <v>296</v>
      </c>
      <c r="O620" s="1">
        <v>85120</v>
      </c>
      <c r="W620" s="2"/>
      <c r="X620" s="3"/>
      <c r="AA620" s="1" t="s">
        <v>5087</v>
      </c>
      <c r="AP620" s="1" t="s">
        <v>1447</v>
      </c>
      <c r="AR620" s="1" t="s">
        <v>1447</v>
      </c>
      <c r="BA620" s="1">
        <f t="shared" si="46"/>
        <v>2</v>
      </c>
    </row>
    <row r="621" spans="1:65" s="1" customFormat="1" x14ac:dyDescent="0.25">
      <c r="A621" s="8"/>
      <c r="B621" s="2"/>
      <c r="C621" s="2"/>
      <c r="D621" s="2"/>
      <c r="G621" s="1" t="s">
        <v>3158</v>
      </c>
      <c r="H621" s="1" t="s">
        <v>2018</v>
      </c>
      <c r="I621" s="1" t="s">
        <v>781</v>
      </c>
      <c r="J621" s="1" t="s">
        <v>5088</v>
      </c>
      <c r="K621" s="18" t="s">
        <v>464</v>
      </c>
      <c r="L621" s="1" t="s">
        <v>465</v>
      </c>
      <c r="M621" s="1" t="s">
        <v>5031</v>
      </c>
      <c r="N621" s="1" t="s">
        <v>296</v>
      </c>
      <c r="O621" s="1">
        <v>85120</v>
      </c>
      <c r="W621" s="2"/>
      <c r="X621" s="3"/>
      <c r="AA621" s="1" t="s">
        <v>466</v>
      </c>
      <c r="AP621" s="1" t="s">
        <v>1447</v>
      </c>
      <c r="AR621" s="1" t="s">
        <v>1447</v>
      </c>
      <c r="BA621" s="1">
        <f t="shared" si="46"/>
        <v>2</v>
      </c>
    </row>
    <row r="622" spans="1:65" s="1" customFormat="1" x14ac:dyDescent="0.25">
      <c r="A622" s="6"/>
      <c r="B622" s="2"/>
      <c r="C622" s="2"/>
      <c r="D622" s="2"/>
      <c r="G622" s="1" t="s">
        <v>481</v>
      </c>
      <c r="H622" s="1" t="s">
        <v>1547</v>
      </c>
      <c r="I622" s="1" t="s">
        <v>5062</v>
      </c>
      <c r="K622" s="18" t="s">
        <v>720</v>
      </c>
      <c r="Y622" s="2"/>
      <c r="Z622" s="3"/>
      <c r="AA622" s="1" t="s">
        <v>4632</v>
      </c>
      <c r="BA622" s="1">
        <f t="shared" si="46"/>
        <v>0</v>
      </c>
    </row>
    <row r="623" spans="1:65" s="1" customFormat="1" x14ac:dyDescent="0.25">
      <c r="B623" s="2"/>
      <c r="C623" s="2"/>
      <c r="D623" s="2"/>
      <c r="G623" s="1" t="s">
        <v>3158</v>
      </c>
      <c r="H623" s="1" t="s">
        <v>4541</v>
      </c>
      <c r="I623" s="1" t="s">
        <v>4542</v>
      </c>
      <c r="K623" s="18"/>
      <c r="AA623" s="2"/>
      <c r="AB623" s="3" t="s">
        <v>3161</v>
      </c>
      <c r="AC623" s="3"/>
      <c r="BA623" s="1">
        <f t="shared" si="46"/>
        <v>0</v>
      </c>
    </row>
    <row r="624" spans="1:65" s="1" customFormat="1" x14ac:dyDescent="0.25">
      <c r="A624" s="8"/>
      <c r="B624" s="2"/>
      <c r="C624" s="2"/>
      <c r="D624" s="2"/>
      <c r="G624" s="1" t="s">
        <v>481</v>
      </c>
      <c r="H624" s="1" t="s">
        <v>213</v>
      </c>
      <c r="I624" s="1" t="s">
        <v>3624</v>
      </c>
      <c r="K624" s="18"/>
      <c r="W624" s="2"/>
      <c r="X624" s="3"/>
      <c r="AU624" s="1" t="s">
        <v>3162</v>
      </c>
      <c r="BA624" s="1">
        <f t="shared" si="46"/>
        <v>1</v>
      </c>
    </row>
    <row r="625" spans="1:53" s="1" customFormat="1" x14ac:dyDescent="0.25">
      <c r="B625" s="2"/>
      <c r="C625" s="2"/>
      <c r="D625" s="2"/>
      <c r="G625" s="1" t="s">
        <v>3158</v>
      </c>
      <c r="H625" s="1" t="s">
        <v>3622</v>
      </c>
      <c r="I625" s="1" t="s">
        <v>3311</v>
      </c>
      <c r="K625" s="18" t="s">
        <v>3623</v>
      </c>
      <c r="P625" s="1" t="s">
        <v>4213</v>
      </c>
      <c r="Q625" s="1" t="s">
        <v>4712</v>
      </c>
      <c r="AA625" s="2"/>
      <c r="AB625" s="3"/>
      <c r="AC625" s="3"/>
      <c r="AD625" s="1" t="s">
        <v>2388</v>
      </c>
      <c r="BA625" s="1">
        <f t="shared" si="46"/>
        <v>0</v>
      </c>
    </row>
    <row r="626" spans="1:53" s="1" customFormat="1" x14ac:dyDescent="0.25">
      <c r="B626" s="2"/>
      <c r="C626" s="2"/>
      <c r="D626" s="2"/>
      <c r="G626" s="1" t="s">
        <v>3158</v>
      </c>
      <c r="H626" s="1" t="s">
        <v>3287</v>
      </c>
      <c r="I626" s="1" t="s">
        <v>3288</v>
      </c>
      <c r="K626" s="18"/>
      <c r="AA626" s="2"/>
      <c r="AB626" s="3"/>
      <c r="AC626" s="3"/>
      <c r="AG626" s="1" t="s">
        <v>3162</v>
      </c>
      <c r="BA626" s="1">
        <f t="shared" si="46"/>
        <v>1</v>
      </c>
    </row>
    <row r="627" spans="1:53" s="1" customFormat="1" x14ac:dyDescent="0.25">
      <c r="B627" s="2"/>
      <c r="C627" s="2"/>
      <c r="D627" s="2"/>
      <c r="G627" s="1" t="s">
        <v>3158</v>
      </c>
      <c r="H627" s="1" t="s">
        <v>1453</v>
      </c>
      <c r="I627" s="1" t="s">
        <v>4578</v>
      </c>
      <c r="K627" s="18"/>
      <c r="AA627" s="2"/>
      <c r="AB627" s="3"/>
      <c r="AC627" s="3"/>
      <c r="AI627" s="1" t="s">
        <v>3162</v>
      </c>
      <c r="BA627" s="1">
        <f t="shared" si="46"/>
        <v>1</v>
      </c>
    </row>
    <row r="628" spans="1:53" s="1" customFormat="1" x14ac:dyDescent="0.25">
      <c r="B628" s="2"/>
      <c r="C628" s="2"/>
      <c r="D628" s="2"/>
      <c r="G628" s="1" t="s">
        <v>3158</v>
      </c>
      <c r="H628" s="1" t="s">
        <v>4543</v>
      </c>
      <c r="I628" s="1" t="s">
        <v>4544</v>
      </c>
      <c r="K628" s="18"/>
      <c r="Y628" s="2" t="s">
        <v>3379</v>
      </c>
      <c r="Z628" s="3"/>
      <c r="BA628" s="1">
        <f t="shared" si="46"/>
        <v>0</v>
      </c>
    </row>
    <row r="629" spans="1:53" s="1" customFormat="1" x14ac:dyDescent="0.25">
      <c r="B629" s="2"/>
      <c r="C629" s="2"/>
      <c r="D629" s="2"/>
      <c r="G629" s="1" t="s">
        <v>283</v>
      </c>
      <c r="H629" s="1" t="s">
        <v>59</v>
      </c>
      <c r="I629" s="1" t="s">
        <v>449</v>
      </c>
      <c r="J629" s="1" t="s">
        <v>60</v>
      </c>
      <c r="K629" s="4" t="s">
        <v>61</v>
      </c>
      <c r="L629" s="1" t="s">
        <v>2242</v>
      </c>
      <c r="M629" s="1" t="s">
        <v>488</v>
      </c>
      <c r="N629" s="1" t="s">
        <v>3193</v>
      </c>
      <c r="O629" s="1">
        <v>85215</v>
      </c>
      <c r="Y629" s="2"/>
      <c r="Z629" s="3"/>
      <c r="AE629" s="1" t="s">
        <v>481</v>
      </c>
      <c r="BA629" s="1">
        <f t="shared" si="46"/>
        <v>1</v>
      </c>
    </row>
    <row r="630" spans="1:53" s="1" customFormat="1" x14ac:dyDescent="0.25">
      <c r="B630" s="2"/>
      <c r="C630" s="2"/>
      <c r="D630" s="2"/>
      <c r="G630" s="1" t="s">
        <v>481</v>
      </c>
      <c r="H630" s="1" t="s">
        <v>559</v>
      </c>
      <c r="I630" s="1" t="s">
        <v>786</v>
      </c>
      <c r="K630" s="18"/>
      <c r="AA630" s="2"/>
      <c r="AB630" s="3"/>
      <c r="AC630" s="3"/>
      <c r="AN630" s="1" t="s">
        <v>3162</v>
      </c>
      <c r="BA630" s="1">
        <f t="shared" si="46"/>
        <v>1</v>
      </c>
    </row>
    <row r="631" spans="1:53" s="1" customFormat="1" x14ac:dyDescent="0.25">
      <c r="B631" s="2"/>
      <c r="C631" s="2"/>
      <c r="D631" s="2"/>
      <c r="G631" s="1" t="s">
        <v>481</v>
      </c>
      <c r="H631" s="1" t="s">
        <v>347</v>
      </c>
      <c r="I631" s="1" t="s">
        <v>348</v>
      </c>
      <c r="J631" s="1" t="s">
        <v>349</v>
      </c>
      <c r="K631" s="18"/>
      <c r="L631" s="1" t="s">
        <v>350</v>
      </c>
      <c r="M631" s="1" t="s">
        <v>488</v>
      </c>
      <c r="N631" s="1" t="s">
        <v>296</v>
      </c>
      <c r="O631" s="1">
        <v>85120</v>
      </c>
      <c r="Y631" s="2"/>
      <c r="Z631" s="3"/>
      <c r="BA631" s="1">
        <f t="shared" si="46"/>
        <v>0</v>
      </c>
    </row>
    <row r="632" spans="1:53" s="1" customFormat="1" x14ac:dyDescent="0.25">
      <c r="A632" s="8"/>
      <c r="B632" s="2"/>
      <c r="C632" s="2"/>
      <c r="D632" s="2"/>
      <c r="F632" s="1" t="s">
        <v>3162</v>
      </c>
      <c r="G632" s="1" t="s">
        <v>3158</v>
      </c>
      <c r="H632" s="1" t="s">
        <v>1250</v>
      </c>
      <c r="I632" s="1" t="s">
        <v>2690</v>
      </c>
      <c r="J632" s="1" t="s">
        <v>1249</v>
      </c>
      <c r="K632" s="4" t="s">
        <v>3394</v>
      </c>
      <c r="L632" s="1" t="s">
        <v>2688</v>
      </c>
      <c r="M632" s="1" t="s">
        <v>3182</v>
      </c>
      <c r="N632" s="1" t="s">
        <v>296</v>
      </c>
      <c r="O632" s="1">
        <v>85234</v>
      </c>
      <c r="P632" s="1" t="s">
        <v>4213</v>
      </c>
      <c r="R632" s="1">
        <v>1</v>
      </c>
      <c r="S632" s="1" t="s">
        <v>3357</v>
      </c>
      <c r="AA632" s="2"/>
      <c r="AB632" s="3"/>
      <c r="AC632" s="3"/>
      <c r="AD632" s="1" t="s">
        <v>2388</v>
      </c>
      <c r="AE632" s="1" t="s">
        <v>481</v>
      </c>
      <c r="AG632" s="1" t="s">
        <v>481</v>
      </c>
      <c r="AH632" s="1" t="s">
        <v>481</v>
      </c>
      <c r="AI632" s="1" t="s">
        <v>481</v>
      </c>
      <c r="AJ632" s="1" t="s">
        <v>481</v>
      </c>
      <c r="AK632" s="1" t="s">
        <v>481</v>
      </c>
      <c r="AL632" s="1" t="s">
        <v>481</v>
      </c>
      <c r="AM632" s="1" t="s">
        <v>481</v>
      </c>
      <c r="AN632" s="1" t="s">
        <v>481</v>
      </c>
      <c r="AP632" s="1" t="s">
        <v>481</v>
      </c>
      <c r="AQ632" s="1" t="s">
        <v>481</v>
      </c>
      <c r="AR632" s="1" t="s">
        <v>481</v>
      </c>
      <c r="AS632" s="1" t="s">
        <v>481</v>
      </c>
      <c r="AW632" s="1" t="s">
        <v>481</v>
      </c>
      <c r="AX632" s="1" t="s">
        <v>481</v>
      </c>
      <c r="AY632" s="1" t="s">
        <v>481</v>
      </c>
      <c r="AZ632" s="1" t="s">
        <v>481</v>
      </c>
      <c r="BA632" s="1">
        <f t="shared" si="46"/>
        <v>17</v>
      </c>
    </row>
    <row r="633" spans="1:53" s="1" customFormat="1" x14ac:dyDescent="0.25">
      <c r="A633" s="6"/>
      <c r="B633" s="2"/>
      <c r="C633" s="2"/>
      <c r="D633" s="2"/>
      <c r="G633" s="1" t="s">
        <v>481</v>
      </c>
      <c r="H633" s="1" t="s">
        <v>2061</v>
      </c>
      <c r="I633" s="1" t="s">
        <v>4750</v>
      </c>
      <c r="K633" s="18"/>
      <c r="Y633" s="2"/>
      <c r="Z633" s="3"/>
      <c r="BA633" s="1">
        <f t="shared" si="46"/>
        <v>0</v>
      </c>
    </row>
    <row r="634" spans="1:53" s="1" customFormat="1" x14ac:dyDescent="0.25">
      <c r="B634" s="2"/>
      <c r="C634" s="2"/>
      <c r="D634" s="2"/>
      <c r="G634" s="1" t="s">
        <v>3158</v>
      </c>
      <c r="H634" s="1" t="s">
        <v>2061</v>
      </c>
      <c r="I634" s="1" t="s">
        <v>954</v>
      </c>
      <c r="K634" s="18"/>
      <c r="Y634" s="2"/>
      <c r="Z634" s="3"/>
      <c r="BA634" s="1">
        <f t="shared" si="46"/>
        <v>0</v>
      </c>
    </row>
    <row r="635" spans="1:53" s="1" customFormat="1" x14ac:dyDescent="0.25">
      <c r="B635" s="2"/>
      <c r="C635" s="2"/>
      <c r="D635" s="2"/>
      <c r="G635" s="1" t="s">
        <v>3158</v>
      </c>
      <c r="H635" s="1" t="s">
        <v>2144</v>
      </c>
      <c r="I635" s="1" t="s">
        <v>4430</v>
      </c>
      <c r="J635" s="1" t="s">
        <v>4545</v>
      </c>
      <c r="K635" s="18"/>
      <c r="L635" s="1" t="s">
        <v>4546</v>
      </c>
      <c r="M635" s="1" t="s">
        <v>5031</v>
      </c>
      <c r="N635" s="1" t="s">
        <v>296</v>
      </c>
      <c r="O635" s="1" t="s">
        <v>2769</v>
      </c>
      <c r="Y635" s="2"/>
      <c r="Z635" s="3"/>
      <c r="BA635" s="1">
        <f t="shared" si="46"/>
        <v>0</v>
      </c>
    </row>
    <row r="636" spans="1:53" s="1" customFormat="1" x14ac:dyDescent="0.25">
      <c r="B636" s="2"/>
      <c r="C636" s="2"/>
      <c r="D636" s="2"/>
      <c r="F636" s="1" t="s">
        <v>3161</v>
      </c>
      <c r="G636" s="1" t="s">
        <v>3158</v>
      </c>
      <c r="H636" s="1" t="s">
        <v>1899</v>
      </c>
      <c r="I636" s="1" t="s">
        <v>2161</v>
      </c>
      <c r="J636" s="1" t="s">
        <v>627</v>
      </c>
      <c r="K636" s="18" t="s">
        <v>621</v>
      </c>
      <c r="L636" s="1" t="s">
        <v>4301</v>
      </c>
      <c r="M636" s="1" t="s">
        <v>4302</v>
      </c>
      <c r="N636" s="1" t="s">
        <v>647</v>
      </c>
      <c r="O636" s="1" t="s">
        <v>4303</v>
      </c>
      <c r="P636" s="1" t="s">
        <v>4213</v>
      </c>
      <c r="AA636" s="2"/>
      <c r="AB636" s="3"/>
      <c r="AC636" s="3"/>
      <c r="AD636" s="1" t="s">
        <v>2388</v>
      </c>
      <c r="BA636" s="1">
        <f t="shared" si="46"/>
        <v>0</v>
      </c>
    </row>
    <row r="637" spans="1:53" s="1" customFormat="1" x14ac:dyDescent="0.25">
      <c r="B637" s="2"/>
      <c r="C637" s="2"/>
      <c r="D637" s="2"/>
      <c r="G637" s="1" t="s">
        <v>481</v>
      </c>
      <c r="H637" s="1" t="s">
        <v>1507</v>
      </c>
      <c r="I637" s="1" t="s">
        <v>1508</v>
      </c>
      <c r="K637" s="18"/>
      <c r="AA637" s="2"/>
      <c r="AB637" s="3"/>
      <c r="AC637" s="3"/>
      <c r="AM637" s="1" t="s">
        <v>3162</v>
      </c>
      <c r="AN637" s="1" t="s">
        <v>3162</v>
      </c>
      <c r="AS637" s="1" t="s">
        <v>3162</v>
      </c>
      <c r="BA637" s="1">
        <f t="shared" si="46"/>
        <v>3</v>
      </c>
    </row>
    <row r="638" spans="1:53" s="1" customFormat="1" x14ac:dyDescent="0.25">
      <c r="B638" s="2"/>
      <c r="C638" s="2"/>
      <c r="D638" s="2"/>
      <c r="G638" s="1" t="s">
        <v>3158</v>
      </c>
      <c r="H638" s="1" t="s">
        <v>2787</v>
      </c>
      <c r="I638" s="1" t="s">
        <v>1282</v>
      </c>
      <c r="K638" s="18"/>
      <c r="AA638" s="2"/>
      <c r="AB638" s="3"/>
      <c r="AC638" s="3"/>
      <c r="AM638" s="1" t="s">
        <v>3162</v>
      </c>
      <c r="AN638" s="1" t="s">
        <v>3162</v>
      </c>
      <c r="AS638" s="1" t="s">
        <v>3162</v>
      </c>
      <c r="BA638" s="1">
        <f t="shared" si="46"/>
        <v>3</v>
      </c>
    </row>
    <row r="639" spans="1:53" s="1" customFormat="1" x14ac:dyDescent="0.25">
      <c r="B639" s="2"/>
      <c r="C639" s="2"/>
      <c r="D639" s="2"/>
      <c r="F639" s="1" t="s">
        <v>3161</v>
      </c>
      <c r="G639" s="1" t="s">
        <v>481</v>
      </c>
      <c r="H639" s="1" t="s">
        <v>4547</v>
      </c>
      <c r="I639" s="1" t="s">
        <v>4548</v>
      </c>
      <c r="J639" s="1" t="s">
        <v>4549</v>
      </c>
      <c r="K639" s="18" t="s">
        <v>4551</v>
      </c>
      <c r="L639" s="1" t="s">
        <v>4550</v>
      </c>
      <c r="M639" s="1" t="s">
        <v>488</v>
      </c>
      <c r="N639" s="1" t="s">
        <v>296</v>
      </c>
      <c r="O639" s="1">
        <v>85205</v>
      </c>
      <c r="P639" s="1" t="s">
        <v>4712</v>
      </c>
      <c r="AA639" s="2"/>
      <c r="AB639" s="3"/>
      <c r="AC639" s="3"/>
      <c r="AD639" s="1" t="s">
        <v>2392</v>
      </c>
      <c r="BA639" s="1">
        <f t="shared" si="46"/>
        <v>0</v>
      </c>
    </row>
    <row r="640" spans="1:53" s="1" customFormat="1" x14ac:dyDescent="0.25">
      <c r="B640" s="2"/>
      <c r="C640" s="2"/>
      <c r="D640" s="2"/>
      <c r="G640" s="1" t="s">
        <v>3158</v>
      </c>
      <c r="H640" s="1" t="s">
        <v>4552</v>
      </c>
      <c r="I640" s="1" t="s">
        <v>2742</v>
      </c>
      <c r="K640" s="18"/>
      <c r="AA640" s="1" t="s">
        <v>716</v>
      </c>
      <c r="AB640" s="3"/>
      <c r="AC640" s="3"/>
      <c r="BA640" s="1">
        <f t="shared" si="46"/>
        <v>0</v>
      </c>
    </row>
    <row r="641" spans="1:65" s="1" customFormat="1" x14ac:dyDescent="0.25">
      <c r="B641" s="2"/>
      <c r="C641" s="2"/>
      <c r="D641" s="2"/>
      <c r="E641" s="2"/>
      <c r="G641" s="1" t="s">
        <v>3158</v>
      </c>
      <c r="H641" s="1" t="s">
        <v>357</v>
      </c>
      <c r="I641" s="1" t="s">
        <v>358</v>
      </c>
      <c r="J641" s="1" t="s">
        <v>360</v>
      </c>
      <c r="K641" s="18" t="s">
        <v>1575</v>
      </c>
      <c r="L641" s="1" t="s">
        <v>486</v>
      </c>
      <c r="M641" s="1" t="s">
        <v>488</v>
      </c>
      <c r="N641" s="1" t="s">
        <v>296</v>
      </c>
      <c r="O641" s="1">
        <v>85206</v>
      </c>
      <c r="P641" s="1" t="s">
        <v>4213</v>
      </c>
      <c r="Y641" s="1" t="s">
        <v>3196</v>
      </c>
      <c r="Z641" s="1" t="s">
        <v>3161</v>
      </c>
      <c r="AA641" s="2"/>
      <c r="AB641" s="3" t="s">
        <v>3161</v>
      </c>
      <c r="AC641" s="3"/>
      <c r="AD641" s="1" t="s">
        <v>2564</v>
      </c>
      <c r="BA641" s="1">
        <f t="shared" si="46"/>
        <v>0</v>
      </c>
      <c r="BD641" s="1" t="s">
        <v>4712</v>
      </c>
      <c r="BE641" s="1" t="s">
        <v>4712</v>
      </c>
      <c r="BM641" s="1" t="s">
        <v>4712</v>
      </c>
    </row>
    <row r="642" spans="1:65" s="1" customFormat="1" x14ac:dyDescent="0.25">
      <c r="A642" s="6"/>
      <c r="B642" s="2"/>
      <c r="C642" s="2"/>
      <c r="D642" s="2"/>
      <c r="G642" s="1" t="s">
        <v>481</v>
      </c>
      <c r="H642" s="1" t="s">
        <v>2657</v>
      </c>
      <c r="I642" s="1" t="s">
        <v>3178</v>
      </c>
      <c r="K642" s="18" t="s">
        <v>5199</v>
      </c>
      <c r="L642" s="1" t="s">
        <v>4492</v>
      </c>
      <c r="M642" s="1" t="s">
        <v>3960</v>
      </c>
      <c r="N642" s="1" t="s">
        <v>4491</v>
      </c>
      <c r="O642" s="1">
        <v>50266</v>
      </c>
      <c r="AA642" s="1" t="s">
        <v>436</v>
      </c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T642" s="2"/>
      <c r="AU642" s="2"/>
      <c r="AV642" s="2"/>
      <c r="AW642" s="2"/>
      <c r="AX642" s="2"/>
      <c r="AY642" s="2"/>
      <c r="AZ642" s="2"/>
      <c r="BA642" s="1">
        <f t="shared" si="46"/>
        <v>0</v>
      </c>
      <c r="BB642" s="3"/>
    </row>
    <row r="643" spans="1:65" s="1" customFormat="1" x14ac:dyDescent="0.25">
      <c r="A643" s="6"/>
      <c r="B643" s="2"/>
      <c r="C643" s="2"/>
      <c r="D643" s="2"/>
      <c r="G643" s="1" t="s">
        <v>3158</v>
      </c>
      <c r="H643" s="1" t="s">
        <v>2657</v>
      </c>
      <c r="I643" s="1" t="s">
        <v>436</v>
      </c>
      <c r="K643" s="18" t="s">
        <v>5199</v>
      </c>
      <c r="L643" s="1" t="s">
        <v>4492</v>
      </c>
      <c r="M643" s="1" t="s">
        <v>3960</v>
      </c>
      <c r="N643" s="1" t="s">
        <v>4491</v>
      </c>
      <c r="O643" s="1">
        <v>50266</v>
      </c>
      <c r="Y643" s="2"/>
      <c r="Z643" s="3"/>
      <c r="AA643" s="1" t="s">
        <v>3178</v>
      </c>
      <c r="BA643" s="1">
        <f t="shared" si="46"/>
        <v>0</v>
      </c>
    </row>
    <row r="644" spans="1:65" s="1" customFormat="1" x14ac:dyDescent="0.25">
      <c r="B644" s="2"/>
      <c r="C644" s="2"/>
      <c r="D644" s="2"/>
      <c r="E644" s="2"/>
      <c r="F644" s="1" t="s">
        <v>3162</v>
      </c>
      <c r="G644" s="1" t="s">
        <v>3158</v>
      </c>
      <c r="H644" s="1" t="s">
        <v>4554</v>
      </c>
      <c r="I644" s="1" t="s">
        <v>4555</v>
      </c>
      <c r="J644" s="1" t="s">
        <v>4185</v>
      </c>
      <c r="K644" s="18" t="s">
        <v>2199</v>
      </c>
      <c r="L644" s="1" t="s">
        <v>4557</v>
      </c>
      <c r="M644" s="1" t="s">
        <v>488</v>
      </c>
      <c r="N644" s="1" t="s">
        <v>296</v>
      </c>
      <c r="O644" s="1">
        <v>85206</v>
      </c>
      <c r="P644" s="1" t="s">
        <v>4213</v>
      </c>
      <c r="T644" s="1">
        <v>1</v>
      </c>
      <c r="AA644" s="2"/>
      <c r="AB644" s="3"/>
      <c r="AC644" s="3"/>
      <c r="AD644" s="1" t="s">
        <v>2388</v>
      </c>
      <c r="AS644" s="1" t="s">
        <v>3162</v>
      </c>
      <c r="BA644" s="1">
        <f t="shared" si="46"/>
        <v>1</v>
      </c>
    </row>
    <row r="645" spans="1:65" s="1" customFormat="1" x14ac:dyDescent="0.25">
      <c r="B645" s="2"/>
      <c r="C645" s="2"/>
      <c r="D645" s="2"/>
      <c r="E645" s="2"/>
      <c r="F645" s="1" t="s">
        <v>3162</v>
      </c>
      <c r="G645" s="1" t="s">
        <v>481</v>
      </c>
      <c r="H645" s="1" t="s">
        <v>4554</v>
      </c>
      <c r="I645" s="1" t="s">
        <v>4558</v>
      </c>
      <c r="J645" s="1" t="s">
        <v>4185</v>
      </c>
      <c r="K645" s="18" t="s">
        <v>2199</v>
      </c>
      <c r="L645" s="1" t="s">
        <v>4557</v>
      </c>
      <c r="M645" s="1" t="s">
        <v>488</v>
      </c>
      <c r="N645" s="1" t="s">
        <v>296</v>
      </c>
      <c r="O645" s="1">
        <v>85206</v>
      </c>
      <c r="P645" s="1" t="s">
        <v>4712</v>
      </c>
      <c r="AA645" s="2"/>
      <c r="AB645" s="3"/>
      <c r="AC645" s="3"/>
      <c r="AD645" s="1" t="s">
        <v>2392</v>
      </c>
      <c r="AS645" s="1" t="s">
        <v>3162</v>
      </c>
      <c r="BA645" s="1">
        <f t="shared" si="46"/>
        <v>1</v>
      </c>
    </row>
    <row r="646" spans="1:65" s="1" customFormat="1" x14ac:dyDescent="0.25">
      <c r="B646" s="2"/>
      <c r="C646" s="2"/>
      <c r="D646" s="2"/>
      <c r="G646" s="1" t="s">
        <v>481</v>
      </c>
      <c r="H646" s="1" t="s">
        <v>4559</v>
      </c>
      <c r="I646" s="1" t="s">
        <v>4560</v>
      </c>
      <c r="J646" s="1" t="s">
        <v>4561</v>
      </c>
      <c r="K646" s="18"/>
      <c r="Y646" s="2"/>
      <c r="Z646" s="3"/>
      <c r="BA646" s="1">
        <f t="shared" si="46"/>
        <v>0</v>
      </c>
    </row>
    <row r="647" spans="1:65" s="1" customFormat="1" x14ac:dyDescent="0.25">
      <c r="B647" s="2"/>
      <c r="C647" s="2"/>
      <c r="D647" s="2"/>
      <c r="E647" s="2"/>
      <c r="G647" s="1" t="s">
        <v>3158</v>
      </c>
      <c r="H647" s="1" t="s">
        <v>2752</v>
      </c>
      <c r="I647" s="1" t="s">
        <v>2192</v>
      </c>
      <c r="K647" s="18"/>
      <c r="AA647" s="2"/>
      <c r="AB647" s="3"/>
      <c r="AC647" s="3"/>
      <c r="AU647" s="1" t="s">
        <v>3162</v>
      </c>
      <c r="BA647" s="1">
        <f t="shared" si="46"/>
        <v>1</v>
      </c>
    </row>
    <row r="648" spans="1:65" s="1" customFormat="1" x14ac:dyDescent="0.25">
      <c r="B648" s="2"/>
      <c r="C648" s="2"/>
      <c r="D648" s="2"/>
      <c r="G648" s="1" t="s">
        <v>481</v>
      </c>
      <c r="H648" s="1" t="s">
        <v>1487</v>
      </c>
      <c r="I648" s="1" t="s">
        <v>3011</v>
      </c>
      <c r="K648" s="18"/>
      <c r="AA648" s="2"/>
      <c r="AB648" s="3"/>
      <c r="AC648" s="3"/>
      <c r="AK648" s="1" t="s">
        <v>3162</v>
      </c>
      <c r="BA648" s="1">
        <f t="shared" si="46"/>
        <v>1</v>
      </c>
    </row>
    <row r="649" spans="1:65" s="1" customFormat="1" x14ac:dyDescent="0.25">
      <c r="B649" s="2"/>
      <c r="C649" s="2"/>
      <c r="D649" s="2"/>
      <c r="G649" s="1" t="s">
        <v>481</v>
      </c>
      <c r="H649" s="1" t="s">
        <v>2922</v>
      </c>
      <c r="I649" s="1" t="s">
        <v>4745</v>
      </c>
      <c r="J649" s="1" t="s">
        <v>2923</v>
      </c>
      <c r="K649" s="18"/>
      <c r="L649" s="1" t="s">
        <v>2924</v>
      </c>
      <c r="M649" s="1" t="s">
        <v>488</v>
      </c>
      <c r="N649" s="1" t="s">
        <v>296</v>
      </c>
      <c r="O649" s="1">
        <v>85208</v>
      </c>
      <c r="Y649" s="2"/>
      <c r="Z649" s="3"/>
      <c r="BA649" s="1">
        <f t="shared" si="46"/>
        <v>0</v>
      </c>
    </row>
    <row r="650" spans="1:65" s="1" customFormat="1" x14ac:dyDescent="0.25">
      <c r="B650" s="2"/>
      <c r="C650" s="2"/>
      <c r="D650" s="2"/>
      <c r="G650" s="1" t="s">
        <v>3158</v>
      </c>
      <c r="H650" s="1" t="s">
        <v>1321</v>
      </c>
      <c r="I650" s="1" t="s">
        <v>1322</v>
      </c>
      <c r="K650" s="18"/>
      <c r="L650" s="1" t="s">
        <v>3619</v>
      </c>
      <c r="M650" s="1" t="s">
        <v>3620</v>
      </c>
      <c r="N650" s="1" t="s">
        <v>3575</v>
      </c>
      <c r="AA650" s="2"/>
      <c r="AB650" s="3"/>
      <c r="AC650" s="3"/>
      <c r="BA650" s="1">
        <f t="shared" si="46"/>
        <v>0</v>
      </c>
    </row>
    <row r="651" spans="1:65" s="1" customFormat="1" x14ac:dyDescent="0.25">
      <c r="A651" s="8"/>
      <c r="B651" s="2"/>
      <c r="G651" s="1" t="s">
        <v>3158</v>
      </c>
      <c r="H651" s="1" t="s">
        <v>3747</v>
      </c>
      <c r="I651" s="1" t="s">
        <v>2451</v>
      </c>
      <c r="J651" s="1" t="s">
        <v>3748</v>
      </c>
      <c r="K651" s="18" t="s">
        <v>5173</v>
      </c>
      <c r="L651" s="18"/>
      <c r="M651" s="1" t="s">
        <v>982</v>
      </c>
      <c r="N651" s="1" t="s">
        <v>5031</v>
      </c>
      <c r="O651" s="1" t="s">
        <v>296</v>
      </c>
      <c r="P651" s="1">
        <v>85120</v>
      </c>
      <c r="Q651" s="1" t="s">
        <v>4213</v>
      </c>
      <c r="AB651" s="2"/>
      <c r="AC651" s="2"/>
      <c r="AD651" s="3"/>
      <c r="AE651" s="1" t="s">
        <v>2388</v>
      </c>
      <c r="AH651" s="1" t="s">
        <v>481</v>
      </c>
      <c r="AJ651" s="1" t="s">
        <v>481</v>
      </c>
      <c r="AK651" s="1" t="s">
        <v>481</v>
      </c>
      <c r="AN651" s="1" t="s">
        <v>481</v>
      </c>
      <c r="BA651" s="1">
        <f t="shared" si="46"/>
        <v>5</v>
      </c>
      <c r="BB651" s="1">
        <f>COUNTA(AF651:BA651)</f>
        <v>5</v>
      </c>
    </row>
    <row r="652" spans="1:65" s="1" customFormat="1" x14ac:dyDescent="0.25">
      <c r="B652" s="2"/>
      <c r="C652" s="2"/>
      <c r="D652" s="2"/>
      <c r="G652" s="1" t="s">
        <v>481</v>
      </c>
      <c r="H652" s="1" t="s">
        <v>1019</v>
      </c>
      <c r="I652" s="1" t="s">
        <v>2728</v>
      </c>
      <c r="K652" s="18"/>
      <c r="AA652" s="1" t="s">
        <v>1290</v>
      </c>
      <c r="AB652" s="3"/>
      <c r="AC652" s="3"/>
      <c r="BA652" s="1">
        <f t="shared" si="46"/>
        <v>0</v>
      </c>
    </row>
    <row r="653" spans="1:65" s="1" customFormat="1" x14ac:dyDescent="0.25">
      <c r="B653" s="2"/>
      <c r="C653" s="2"/>
      <c r="D653" s="2"/>
      <c r="G653" s="1" t="s">
        <v>481</v>
      </c>
      <c r="H653" s="1" t="s">
        <v>1019</v>
      </c>
      <c r="I653" s="1" t="s">
        <v>299</v>
      </c>
      <c r="K653" s="18"/>
      <c r="AA653" s="2"/>
      <c r="AB653" s="3"/>
      <c r="AC653" s="3"/>
      <c r="AW653" s="1" t="s">
        <v>3162</v>
      </c>
      <c r="BA653" s="1">
        <f t="shared" si="46"/>
        <v>1</v>
      </c>
    </row>
    <row r="654" spans="1:65" s="1" customFormat="1" x14ac:dyDescent="0.25">
      <c r="B654" s="2"/>
      <c r="C654" s="2"/>
      <c r="D654" s="2"/>
      <c r="F654" s="1" t="s">
        <v>3161</v>
      </c>
      <c r="G654" s="1" t="s">
        <v>3158</v>
      </c>
      <c r="H654" s="1" t="s">
        <v>1019</v>
      </c>
      <c r="I654" s="1" t="s">
        <v>436</v>
      </c>
      <c r="J654" s="1" t="s">
        <v>1020</v>
      </c>
      <c r="K654" s="18" t="s">
        <v>2990</v>
      </c>
      <c r="L654" s="1" t="s">
        <v>2991</v>
      </c>
      <c r="M654" s="1" t="s">
        <v>488</v>
      </c>
      <c r="N654" s="1" t="s">
        <v>296</v>
      </c>
      <c r="O654" s="1">
        <v>85213</v>
      </c>
      <c r="Y654" s="1" t="s">
        <v>3196</v>
      </c>
      <c r="Z654" s="1" t="s">
        <v>3189</v>
      </c>
      <c r="AA654" s="2" t="s">
        <v>1021</v>
      </c>
      <c r="AB654" s="3"/>
      <c r="AC654" s="3"/>
      <c r="AD654" s="1" t="s">
        <v>2388</v>
      </c>
      <c r="AG654" s="1" t="s">
        <v>3158</v>
      </c>
      <c r="AH654" s="1" t="s">
        <v>3158</v>
      </c>
      <c r="AI654" s="1" t="s">
        <v>3158</v>
      </c>
      <c r="AK654" s="1" t="s">
        <v>3158</v>
      </c>
      <c r="AL654" s="1" t="s">
        <v>3158</v>
      </c>
      <c r="AM654" s="1" t="s">
        <v>3158</v>
      </c>
      <c r="AN654" s="1" t="s">
        <v>3158</v>
      </c>
      <c r="AO654" s="1" t="s">
        <v>3158</v>
      </c>
      <c r="AP654" s="1" t="s">
        <v>3158</v>
      </c>
      <c r="AQ654" s="1" t="s">
        <v>3158</v>
      </c>
      <c r="AR654" s="1" t="s">
        <v>3158</v>
      </c>
      <c r="AS654" s="1" t="s">
        <v>3158</v>
      </c>
      <c r="AT654" s="1" t="s">
        <v>3158</v>
      </c>
      <c r="AU654" s="1" t="s">
        <v>3158</v>
      </c>
      <c r="AV654" s="1" t="s">
        <v>3158</v>
      </c>
      <c r="AX654" s="1" t="s">
        <v>3158</v>
      </c>
      <c r="AY654" s="1" t="s">
        <v>3158</v>
      </c>
      <c r="AZ654" s="1" t="s">
        <v>3158</v>
      </c>
      <c r="BA654" s="1">
        <f t="shared" si="46"/>
        <v>18</v>
      </c>
    </row>
    <row r="655" spans="1:65" s="1" customFormat="1" x14ac:dyDescent="0.25">
      <c r="B655" s="2"/>
      <c r="C655" s="2"/>
      <c r="D655" s="2"/>
      <c r="G655" s="1" t="s">
        <v>3158</v>
      </c>
      <c r="H655" s="1" t="s">
        <v>1019</v>
      </c>
      <c r="I655" s="1" t="s">
        <v>236</v>
      </c>
      <c r="K655" s="18"/>
      <c r="AA655" s="2"/>
      <c r="AB655" s="3"/>
      <c r="AC655" s="3"/>
      <c r="AW655" s="1" t="s">
        <v>3162</v>
      </c>
      <c r="BA655" s="1">
        <f t="shared" si="46"/>
        <v>1</v>
      </c>
    </row>
    <row r="656" spans="1:65" s="1" customFormat="1" x14ac:dyDescent="0.25">
      <c r="B656" s="2"/>
      <c r="C656" s="2"/>
      <c r="D656" s="2"/>
      <c r="G656" s="1" t="s">
        <v>3158</v>
      </c>
      <c r="H656" s="1" t="s">
        <v>1022</v>
      </c>
      <c r="I656" s="1" t="s">
        <v>1023</v>
      </c>
      <c r="K656" s="18" t="s">
        <v>1024</v>
      </c>
      <c r="P656" s="1" t="s">
        <v>4712</v>
      </c>
      <c r="AA656" s="2"/>
      <c r="AB656" s="3"/>
      <c r="AC656" s="3"/>
      <c r="AD656" s="1" t="s">
        <v>2392</v>
      </c>
      <c r="BA656" s="1">
        <f t="shared" si="46"/>
        <v>0</v>
      </c>
    </row>
    <row r="657" spans="1:58" s="1" customFormat="1" x14ac:dyDescent="0.25">
      <c r="B657" s="2"/>
      <c r="C657" s="2"/>
      <c r="D657" s="2"/>
      <c r="G657" s="1" t="s">
        <v>481</v>
      </c>
      <c r="H657" s="1" t="s">
        <v>1022</v>
      </c>
      <c r="I657" s="1" t="s">
        <v>348</v>
      </c>
      <c r="K657" s="18" t="s">
        <v>1024</v>
      </c>
      <c r="P657" s="1" t="s">
        <v>4213</v>
      </c>
      <c r="AA657" s="2"/>
      <c r="AB657" s="3"/>
      <c r="AC657" s="3"/>
      <c r="AD657" s="1" t="s">
        <v>2388</v>
      </c>
      <c r="BA657" s="1">
        <f t="shared" si="46"/>
        <v>0</v>
      </c>
    </row>
    <row r="658" spans="1:58" s="1" customFormat="1" x14ac:dyDescent="0.25">
      <c r="A658" s="6"/>
      <c r="B658" s="2"/>
      <c r="C658" s="2"/>
      <c r="D658" s="2"/>
      <c r="G658" s="1" t="s">
        <v>3158</v>
      </c>
      <c r="H658" s="1" t="s">
        <v>573</v>
      </c>
      <c r="I658" s="1" t="s">
        <v>1536</v>
      </c>
      <c r="J658" s="1" t="s">
        <v>575</v>
      </c>
      <c r="K658" s="18" t="s">
        <v>1619</v>
      </c>
      <c r="L658" s="1" t="s">
        <v>1620</v>
      </c>
      <c r="M658" s="1" t="s">
        <v>5031</v>
      </c>
      <c r="N658" s="1" t="s">
        <v>296</v>
      </c>
      <c r="O658" s="1">
        <v>85119</v>
      </c>
      <c r="P658" s="1" t="s">
        <v>4213</v>
      </c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T658" s="2"/>
      <c r="AU658" s="2"/>
      <c r="AV658" s="2"/>
      <c r="AW658" s="2"/>
      <c r="AX658" s="2"/>
      <c r="AY658" s="2"/>
      <c r="AZ658" s="2"/>
      <c r="BA658" s="1">
        <f t="shared" si="46"/>
        <v>0</v>
      </c>
      <c r="BB658" s="3"/>
    </row>
    <row r="659" spans="1:58" s="1" customFormat="1" x14ac:dyDescent="0.25">
      <c r="B659" s="2"/>
      <c r="C659" s="2"/>
      <c r="D659" s="2"/>
      <c r="G659" s="1" t="s">
        <v>3158</v>
      </c>
      <c r="H659" s="1" t="s">
        <v>1360</v>
      </c>
      <c r="I659" s="1" t="s">
        <v>563</v>
      </c>
      <c r="K659" s="18"/>
      <c r="AA659" s="2"/>
      <c r="AB659" s="3"/>
      <c r="AC659" s="3"/>
      <c r="AR659" s="1" t="s">
        <v>3162</v>
      </c>
      <c r="BA659" s="1">
        <f t="shared" si="46"/>
        <v>1</v>
      </c>
    </row>
    <row r="660" spans="1:58" s="1" customFormat="1" x14ac:dyDescent="0.25">
      <c r="B660" s="2"/>
      <c r="C660" s="2"/>
      <c r="D660" s="2"/>
      <c r="F660" s="1" t="s">
        <v>3162</v>
      </c>
      <c r="G660" s="1" t="s">
        <v>3158</v>
      </c>
      <c r="H660" s="1" t="s">
        <v>1025</v>
      </c>
      <c r="I660" s="1" t="s">
        <v>3471</v>
      </c>
      <c r="K660" s="18" t="s">
        <v>1026</v>
      </c>
      <c r="P660" s="1" t="s">
        <v>4213</v>
      </c>
      <c r="AA660" s="2"/>
      <c r="AB660" s="3"/>
      <c r="AC660" s="3"/>
      <c r="AD660" s="1" t="s">
        <v>2564</v>
      </c>
      <c r="BA660" s="1">
        <f t="shared" si="46"/>
        <v>0</v>
      </c>
    </row>
    <row r="661" spans="1:58" s="1" customFormat="1" x14ac:dyDescent="0.25">
      <c r="B661" s="2"/>
      <c r="C661" s="2"/>
      <c r="D661" s="2"/>
      <c r="G661" s="1" t="s">
        <v>481</v>
      </c>
      <c r="H661" s="1" t="s">
        <v>1027</v>
      </c>
      <c r="I661" s="1" t="s">
        <v>1028</v>
      </c>
      <c r="J661" s="1" t="s">
        <v>1029</v>
      </c>
      <c r="K661" s="18"/>
      <c r="L661" s="1" t="s">
        <v>1030</v>
      </c>
      <c r="M661" s="1" t="s">
        <v>488</v>
      </c>
      <c r="N661" s="1" t="s">
        <v>296</v>
      </c>
      <c r="O661" s="1">
        <v>85207</v>
      </c>
      <c r="AA661" s="2"/>
      <c r="AB661" s="3"/>
      <c r="AC661" s="3"/>
      <c r="BA661" s="1">
        <f t="shared" si="46"/>
        <v>0</v>
      </c>
    </row>
    <row r="662" spans="1:58" s="1" customFormat="1" x14ac:dyDescent="0.25">
      <c r="B662" s="2"/>
      <c r="C662" s="2"/>
      <c r="D662" s="2"/>
      <c r="G662" s="1" t="s">
        <v>3158</v>
      </c>
      <c r="H662" s="1" t="s">
        <v>2574</v>
      </c>
      <c r="I662" s="1" t="s">
        <v>2212</v>
      </c>
      <c r="K662" s="18" t="s">
        <v>2575</v>
      </c>
      <c r="P662" s="1" t="s">
        <v>4213</v>
      </c>
      <c r="AA662" s="2"/>
      <c r="AB662" s="3"/>
      <c r="AC662" s="3"/>
      <c r="AD662" s="1" t="s">
        <v>2564</v>
      </c>
      <c r="BA662" s="1">
        <f t="shared" si="46"/>
        <v>0</v>
      </c>
    </row>
    <row r="663" spans="1:58" s="1" customFormat="1" x14ac:dyDescent="0.25">
      <c r="A663" s="8"/>
      <c r="B663" s="2"/>
      <c r="C663" s="2"/>
      <c r="D663" s="2"/>
      <c r="F663" s="1" t="s">
        <v>3161</v>
      </c>
      <c r="G663" s="1" t="s">
        <v>481</v>
      </c>
      <c r="H663" s="1" t="s">
        <v>1032</v>
      </c>
      <c r="I663" s="1" t="s">
        <v>361</v>
      </c>
      <c r="J663" s="1" t="s">
        <v>3718</v>
      </c>
      <c r="K663" s="18" t="s">
        <v>1034</v>
      </c>
      <c r="L663" s="1" t="s">
        <v>3719</v>
      </c>
      <c r="M663" s="1" t="s">
        <v>5031</v>
      </c>
      <c r="N663" s="1" t="s">
        <v>296</v>
      </c>
      <c r="O663" s="1">
        <v>85120</v>
      </c>
      <c r="P663" s="1" t="s">
        <v>2286</v>
      </c>
      <c r="Y663" s="1" t="s">
        <v>3196</v>
      </c>
      <c r="Z663" s="1" t="s">
        <v>3161</v>
      </c>
      <c r="AA663" s="2"/>
      <c r="AB663" s="3"/>
      <c r="AC663" s="3"/>
      <c r="AD663" s="1" t="s">
        <v>4020</v>
      </c>
      <c r="AH663" s="1" t="s">
        <v>481</v>
      </c>
      <c r="AJ663" s="1" t="s">
        <v>481</v>
      </c>
      <c r="AK663" s="1" t="s">
        <v>481</v>
      </c>
      <c r="AL663" s="1" t="s">
        <v>481</v>
      </c>
      <c r="AM663" s="1" t="s">
        <v>481</v>
      </c>
      <c r="AN663" s="1" t="s">
        <v>481</v>
      </c>
      <c r="AP663" s="1" t="s">
        <v>481</v>
      </c>
      <c r="AQ663" s="1" t="s">
        <v>481</v>
      </c>
      <c r="AR663" s="1" t="s">
        <v>481</v>
      </c>
      <c r="AS663" s="1" t="s">
        <v>481</v>
      </c>
      <c r="AT663" s="1" t="s">
        <v>481</v>
      </c>
      <c r="AU663" s="1" t="s">
        <v>481</v>
      </c>
      <c r="AX663" s="1" t="s">
        <v>481</v>
      </c>
      <c r="BA663" s="1">
        <f t="shared" si="46"/>
        <v>13</v>
      </c>
      <c r="BD663" s="1" t="s">
        <v>4712</v>
      </c>
    </row>
    <row r="664" spans="1:58" s="1" customFormat="1" x14ac:dyDescent="0.25">
      <c r="A664" s="8"/>
      <c r="B664" s="2"/>
      <c r="C664" s="2"/>
      <c r="D664" s="2"/>
      <c r="F664" s="1" t="s">
        <v>3161</v>
      </c>
      <c r="G664" s="1" t="s">
        <v>3158</v>
      </c>
      <c r="H664" s="1" t="s">
        <v>1032</v>
      </c>
      <c r="I664" s="1" t="s">
        <v>1035</v>
      </c>
      <c r="J664" s="1" t="s">
        <v>3718</v>
      </c>
      <c r="K664" s="18" t="s">
        <v>1034</v>
      </c>
      <c r="L664" s="1" t="s">
        <v>3719</v>
      </c>
      <c r="M664" s="1" t="s">
        <v>5031</v>
      </c>
      <c r="N664" s="1" t="s">
        <v>296</v>
      </c>
      <c r="O664" s="1">
        <v>85120</v>
      </c>
      <c r="Y664" s="1" t="s">
        <v>3196</v>
      </c>
      <c r="Z664" s="1" t="s">
        <v>1036</v>
      </c>
      <c r="AA664" s="2"/>
      <c r="AB664" s="3"/>
      <c r="AC664" s="3"/>
      <c r="AD664" s="1" t="s">
        <v>4021</v>
      </c>
      <c r="AH664" s="1" t="s">
        <v>481</v>
      </c>
      <c r="AJ664" s="1" t="s">
        <v>481</v>
      </c>
      <c r="AK664" s="1" t="s">
        <v>481</v>
      </c>
      <c r="AL664" s="1" t="s">
        <v>481</v>
      </c>
      <c r="AM664" s="1" t="s">
        <v>481</v>
      </c>
      <c r="AN664" s="1" t="s">
        <v>481</v>
      </c>
      <c r="AP664" s="1" t="s">
        <v>481</v>
      </c>
      <c r="AQ664" s="1" t="s">
        <v>481</v>
      </c>
      <c r="AR664" s="1" t="s">
        <v>481</v>
      </c>
      <c r="AS664" s="1" t="s">
        <v>481</v>
      </c>
      <c r="AT664" s="1" t="s">
        <v>481</v>
      </c>
      <c r="AU664" s="1" t="s">
        <v>481</v>
      </c>
      <c r="AX664" s="1" t="s">
        <v>481</v>
      </c>
      <c r="BA664" s="1">
        <f t="shared" si="46"/>
        <v>13</v>
      </c>
      <c r="BD664" s="1" t="s">
        <v>4712</v>
      </c>
    </row>
    <row r="665" spans="1:58" s="1" customFormat="1" x14ac:dyDescent="0.25">
      <c r="B665" s="2"/>
      <c r="C665" s="2"/>
      <c r="D665" s="2"/>
      <c r="G665" s="1" t="s">
        <v>3158</v>
      </c>
      <c r="H665" s="1" t="s">
        <v>1390</v>
      </c>
      <c r="I665" s="1" t="s">
        <v>633</v>
      </c>
      <c r="K665" s="18"/>
      <c r="AA665" s="2"/>
      <c r="AB665" s="3"/>
      <c r="AC665" s="3"/>
      <c r="AT665" s="1" t="s">
        <v>3162</v>
      </c>
      <c r="BA665" s="1">
        <f t="shared" si="46"/>
        <v>1</v>
      </c>
    </row>
    <row r="666" spans="1:58" s="1" customFormat="1" x14ac:dyDescent="0.25">
      <c r="B666" s="2"/>
      <c r="C666" s="2"/>
      <c r="D666" s="2"/>
      <c r="G666" s="1" t="s">
        <v>3158</v>
      </c>
      <c r="H666" s="1" t="s">
        <v>1370</v>
      </c>
      <c r="I666" s="1" t="s">
        <v>788</v>
      </c>
      <c r="K666" s="18"/>
      <c r="AA666" s="2"/>
      <c r="AB666" s="3"/>
      <c r="AC666" s="3"/>
      <c r="AR666" s="1" t="s">
        <v>3162</v>
      </c>
      <c r="AS666" s="1" t="s">
        <v>3162</v>
      </c>
      <c r="AT666" s="1" t="s">
        <v>3162</v>
      </c>
      <c r="BA666" s="1">
        <f t="shared" si="46"/>
        <v>3</v>
      </c>
    </row>
    <row r="667" spans="1:58" s="1" customFormat="1" x14ac:dyDescent="0.25">
      <c r="B667" s="2"/>
      <c r="C667" s="2"/>
      <c r="D667" s="2"/>
      <c r="G667" s="1" t="s">
        <v>3158</v>
      </c>
      <c r="H667" s="1" t="s">
        <v>1364</v>
      </c>
      <c r="I667" s="1" t="s">
        <v>2347</v>
      </c>
      <c r="K667" s="18"/>
      <c r="AA667" s="2"/>
      <c r="AB667" s="3"/>
      <c r="AC667" s="3"/>
      <c r="AR667" s="1" t="s">
        <v>3162</v>
      </c>
      <c r="BA667" s="1">
        <f t="shared" si="46"/>
        <v>1</v>
      </c>
    </row>
    <row r="668" spans="1:58" s="1" customFormat="1" x14ac:dyDescent="0.25">
      <c r="B668" s="2"/>
      <c r="C668" s="2"/>
      <c r="D668" s="2"/>
      <c r="G668" s="1" t="s">
        <v>481</v>
      </c>
      <c r="H668" s="1" t="s">
        <v>625</v>
      </c>
      <c r="I668" s="1" t="s">
        <v>626</v>
      </c>
      <c r="K668" s="18"/>
      <c r="Y668" s="1" t="s">
        <v>3196</v>
      </c>
      <c r="Z668" s="1" t="s">
        <v>3161</v>
      </c>
      <c r="AA668" s="2" t="s">
        <v>1541</v>
      </c>
      <c r="AB668" s="3" t="s">
        <v>3161</v>
      </c>
      <c r="AC668" s="3"/>
      <c r="AD668" s="1" t="s">
        <v>2388</v>
      </c>
      <c r="BA668" s="1">
        <f t="shared" si="46"/>
        <v>0</v>
      </c>
      <c r="BD668" s="1" t="s">
        <v>4712</v>
      </c>
      <c r="BE668" s="1" t="s">
        <v>4712</v>
      </c>
      <c r="BF668" s="1" t="s">
        <v>4712</v>
      </c>
    </row>
    <row r="669" spans="1:58" s="1" customFormat="1" x14ac:dyDescent="0.25">
      <c r="B669" s="2"/>
      <c r="C669" s="2"/>
      <c r="D669" s="2"/>
      <c r="G669" s="1" t="s">
        <v>4682</v>
      </c>
      <c r="H669" s="1" t="s">
        <v>4408</v>
      </c>
      <c r="I669" s="1" t="s">
        <v>3178</v>
      </c>
      <c r="J669" s="1" t="s">
        <v>723</v>
      </c>
      <c r="K669" s="4" t="s">
        <v>724</v>
      </c>
      <c r="L669" s="1" t="s">
        <v>725</v>
      </c>
      <c r="M669" s="1" t="s">
        <v>5031</v>
      </c>
      <c r="N669" s="1" t="s">
        <v>296</v>
      </c>
      <c r="O669" s="1">
        <v>85120</v>
      </c>
      <c r="Y669" s="2"/>
      <c r="Z669" s="3"/>
      <c r="AH669" s="1" t="s">
        <v>3162</v>
      </c>
      <c r="AI669" s="1" t="s">
        <v>3162</v>
      </c>
      <c r="AJ669" s="1" t="s">
        <v>3162</v>
      </c>
      <c r="AL669" s="1" t="s">
        <v>481</v>
      </c>
      <c r="AM669" s="1" t="s">
        <v>481</v>
      </c>
      <c r="AN669" s="1" t="s">
        <v>481</v>
      </c>
      <c r="AO669" s="1" t="s">
        <v>481</v>
      </c>
      <c r="AQ669" s="1" t="s">
        <v>481</v>
      </c>
      <c r="BA669" s="1">
        <f t="shared" si="46"/>
        <v>8</v>
      </c>
    </row>
    <row r="670" spans="1:58" s="1" customFormat="1" x14ac:dyDescent="0.25">
      <c r="B670" s="2"/>
      <c r="C670" s="2"/>
      <c r="D670" s="2"/>
      <c r="G670" s="1" t="s">
        <v>283</v>
      </c>
      <c r="H670" s="1" t="s">
        <v>64</v>
      </c>
      <c r="I670" s="1" t="s">
        <v>65</v>
      </c>
      <c r="J670" s="1" t="s">
        <v>66</v>
      </c>
      <c r="K670" s="4" t="s">
        <v>67</v>
      </c>
      <c r="L670" s="1" t="s">
        <v>69</v>
      </c>
      <c r="M670" s="1" t="s">
        <v>70</v>
      </c>
      <c r="N670" s="1" t="s">
        <v>71</v>
      </c>
      <c r="O670" s="1">
        <v>83713</v>
      </c>
      <c r="AA670" s="2"/>
      <c r="AB670" s="3"/>
      <c r="AC670" s="3"/>
      <c r="AE670" s="1" t="s">
        <v>481</v>
      </c>
      <c r="BA670" s="1">
        <f t="shared" si="46"/>
        <v>1</v>
      </c>
    </row>
    <row r="671" spans="1:58" s="1" customFormat="1" x14ac:dyDescent="0.25">
      <c r="B671" s="2"/>
      <c r="C671" s="2"/>
      <c r="D671" s="2"/>
      <c r="G671" s="1" t="s">
        <v>3158</v>
      </c>
      <c r="H671" s="1" t="s">
        <v>3339</v>
      </c>
      <c r="I671" s="1" t="s">
        <v>729</v>
      </c>
      <c r="K671" s="18" t="s">
        <v>3340</v>
      </c>
      <c r="P671" s="1" t="s">
        <v>4213</v>
      </c>
      <c r="AA671" s="2"/>
      <c r="AB671" s="3"/>
      <c r="AC671" s="3"/>
      <c r="AD671" s="1" t="s">
        <v>2564</v>
      </c>
      <c r="BA671" s="1">
        <f t="shared" si="46"/>
        <v>0</v>
      </c>
    </row>
    <row r="672" spans="1:58" s="1" customFormat="1" x14ac:dyDescent="0.25">
      <c r="B672" s="2"/>
      <c r="C672" s="2"/>
      <c r="D672" s="2"/>
      <c r="F672" s="1" t="s">
        <v>3162</v>
      </c>
      <c r="G672" s="1" t="s">
        <v>3158</v>
      </c>
      <c r="H672" s="1" t="s">
        <v>5197</v>
      </c>
      <c r="I672" s="1" t="s">
        <v>5819</v>
      </c>
      <c r="J672" s="1" t="s">
        <v>4318</v>
      </c>
      <c r="K672" s="18" t="s">
        <v>4321</v>
      </c>
      <c r="L672" s="1" t="s">
        <v>4320</v>
      </c>
      <c r="M672" s="1" t="s">
        <v>924</v>
      </c>
      <c r="N672" s="1" t="s">
        <v>296</v>
      </c>
      <c r="O672" s="1">
        <v>85258</v>
      </c>
      <c r="P672" s="1" t="s">
        <v>4213</v>
      </c>
      <c r="Q672" s="14">
        <v>15701</v>
      </c>
      <c r="Y672" s="1" t="s">
        <v>3189</v>
      </c>
      <c r="AA672" s="2"/>
      <c r="AB672" s="3"/>
      <c r="AC672" s="3"/>
      <c r="AD672" s="1" t="s">
        <v>2388</v>
      </c>
      <c r="BA672" s="1">
        <f t="shared" si="46"/>
        <v>0</v>
      </c>
    </row>
    <row r="673" spans="2:53" s="1" customFormat="1" x14ac:dyDescent="0.25">
      <c r="B673" s="2"/>
      <c r="C673" s="2"/>
      <c r="D673" s="2"/>
      <c r="G673" s="1" t="s">
        <v>481</v>
      </c>
      <c r="H673" s="1" t="s">
        <v>4322</v>
      </c>
      <c r="I673" s="1" t="s">
        <v>4714</v>
      </c>
      <c r="K673" s="18"/>
      <c r="Y673" s="1" t="s">
        <v>3196</v>
      </c>
      <c r="Z673" s="1" t="s">
        <v>3189</v>
      </c>
      <c r="AA673" s="2"/>
      <c r="AB673" s="3"/>
      <c r="AC673" s="3"/>
      <c r="BA673" s="1">
        <f t="shared" si="46"/>
        <v>0</v>
      </c>
    </row>
    <row r="674" spans="2:53" s="1" customFormat="1" x14ac:dyDescent="0.25">
      <c r="B674" s="2"/>
      <c r="C674" s="2"/>
      <c r="D674" s="2"/>
      <c r="G674" s="1" t="s">
        <v>3158</v>
      </c>
      <c r="H674" s="1" t="s">
        <v>4323</v>
      </c>
      <c r="I674" s="1" t="s">
        <v>4324</v>
      </c>
      <c r="K674" s="18" t="s">
        <v>4325</v>
      </c>
      <c r="M674" s="1" t="s">
        <v>3192</v>
      </c>
      <c r="N674" s="1" t="s">
        <v>296</v>
      </c>
      <c r="P674" s="1" t="s">
        <v>4213</v>
      </c>
      <c r="AA674" s="2"/>
      <c r="AB674" s="3"/>
      <c r="AC674" s="3"/>
      <c r="BA674" s="1">
        <f t="shared" si="46"/>
        <v>0</v>
      </c>
    </row>
    <row r="675" spans="2:53" s="1" customFormat="1" x14ac:dyDescent="0.25">
      <c r="B675" s="2"/>
      <c r="C675" s="2"/>
      <c r="D675" s="2"/>
      <c r="G675" s="1" t="s">
        <v>3158</v>
      </c>
      <c r="H675" s="1" t="s">
        <v>3486</v>
      </c>
      <c r="I675" s="1" t="s">
        <v>3069</v>
      </c>
      <c r="K675" s="18"/>
      <c r="AA675" s="2" t="s">
        <v>561</v>
      </c>
      <c r="AB675" s="3"/>
      <c r="AC675" s="3"/>
      <c r="AN675" s="1" t="s">
        <v>3162</v>
      </c>
      <c r="BA675" s="1">
        <f t="shared" si="46"/>
        <v>1</v>
      </c>
    </row>
    <row r="676" spans="2:53" s="1" customFormat="1" x14ac:dyDescent="0.25">
      <c r="B676" s="2"/>
      <c r="C676" s="2"/>
      <c r="D676" s="2"/>
      <c r="F676" s="1" t="s">
        <v>3162</v>
      </c>
      <c r="G676" s="1" t="s">
        <v>481</v>
      </c>
      <c r="H676" s="1" t="s">
        <v>3486</v>
      </c>
      <c r="I676" s="1" t="s">
        <v>3491</v>
      </c>
      <c r="J676" s="1" t="s">
        <v>3437</v>
      </c>
      <c r="K676" s="5" t="s">
        <v>3418</v>
      </c>
      <c r="L676" s="1" t="s">
        <v>4699</v>
      </c>
      <c r="M676" s="1" t="s">
        <v>488</v>
      </c>
      <c r="N676" s="1" t="s">
        <v>296</v>
      </c>
      <c r="O676" s="1">
        <v>85201</v>
      </c>
      <c r="P676" s="1" t="s">
        <v>4213</v>
      </c>
      <c r="X676" s="1" t="s">
        <v>3438</v>
      </c>
      <c r="Y676" s="1" t="s">
        <v>3175</v>
      </c>
      <c r="Z676" s="1" t="s">
        <v>3161</v>
      </c>
      <c r="AA676" s="2"/>
      <c r="AB676" s="3"/>
      <c r="AC676" s="3"/>
      <c r="AD676" s="1" t="s">
        <v>2388</v>
      </c>
      <c r="BA676" s="1">
        <f t="shared" si="46"/>
        <v>0</v>
      </c>
    </row>
    <row r="677" spans="2:53" s="1" customFormat="1" x14ac:dyDescent="0.25">
      <c r="B677" s="2"/>
      <c r="C677" s="2"/>
      <c r="D677" s="2"/>
      <c r="G677" s="1" t="s">
        <v>481</v>
      </c>
      <c r="H677" s="1" t="s">
        <v>4605</v>
      </c>
      <c r="I677" s="1" t="s">
        <v>4604</v>
      </c>
      <c r="K677" s="18" t="s">
        <v>872</v>
      </c>
      <c r="P677" s="1" t="s">
        <v>4213</v>
      </c>
      <c r="AA677" s="2"/>
      <c r="AB677" s="3"/>
      <c r="AC677" s="3"/>
      <c r="BA677" s="1">
        <f t="shared" si="46"/>
        <v>0</v>
      </c>
    </row>
    <row r="678" spans="2:53" s="1" customFormat="1" x14ac:dyDescent="0.25">
      <c r="B678" s="2"/>
      <c r="C678" s="2"/>
      <c r="D678" s="2"/>
      <c r="G678" s="1" t="s">
        <v>3158</v>
      </c>
      <c r="H678" s="1" t="s">
        <v>2029</v>
      </c>
      <c r="I678" s="1" t="s">
        <v>3389</v>
      </c>
      <c r="K678" s="18"/>
      <c r="AA678" s="2"/>
      <c r="AB678" s="3"/>
      <c r="AC678" s="3"/>
      <c r="AP678" s="1" t="s">
        <v>3162</v>
      </c>
      <c r="BA678" s="1">
        <f t="shared" si="46"/>
        <v>1</v>
      </c>
    </row>
    <row r="679" spans="2:53" s="1" customFormat="1" x14ac:dyDescent="0.25">
      <c r="B679" s="2"/>
      <c r="C679" s="2"/>
      <c r="D679" s="2"/>
      <c r="G679" s="1" t="s">
        <v>481</v>
      </c>
      <c r="H679" s="1" t="s">
        <v>2029</v>
      </c>
      <c r="I679" s="1" t="s">
        <v>4676</v>
      </c>
      <c r="K679" s="18"/>
      <c r="AA679" s="2"/>
      <c r="AB679" s="3"/>
      <c r="AC679" s="3"/>
      <c r="AP679" s="1" t="s">
        <v>3162</v>
      </c>
      <c r="BA679" s="1">
        <f t="shared" si="46"/>
        <v>1</v>
      </c>
    </row>
    <row r="681" spans="2:53" s="1" customFormat="1" x14ac:dyDescent="0.25">
      <c r="B681" s="2"/>
      <c r="C681" s="2"/>
      <c r="D681" s="2"/>
      <c r="F681" s="1" t="s">
        <v>3161</v>
      </c>
      <c r="G681" s="1" t="s">
        <v>481</v>
      </c>
      <c r="H681" s="1" t="s">
        <v>4363</v>
      </c>
      <c r="I681" s="1" t="s">
        <v>4364</v>
      </c>
      <c r="J681" s="1" t="s">
        <v>5015</v>
      </c>
      <c r="K681" s="18" t="s">
        <v>5014</v>
      </c>
      <c r="L681" s="1" t="s">
        <v>2664</v>
      </c>
      <c r="M681" s="1" t="s">
        <v>488</v>
      </c>
      <c r="N681" s="1" t="s">
        <v>296</v>
      </c>
      <c r="P681" s="1" t="s">
        <v>4213</v>
      </c>
      <c r="Y681" s="1" t="s">
        <v>3196</v>
      </c>
      <c r="Z681" s="1" t="s">
        <v>4362</v>
      </c>
      <c r="AA681" s="2" t="s">
        <v>4578</v>
      </c>
      <c r="AB681" s="3"/>
      <c r="AC681" s="3"/>
      <c r="AD681" s="1" t="s">
        <v>2392</v>
      </c>
      <c r="BA681" s="1">
        <f t="shared" ref="BA681:BA744" si="47">COUNTA(AE681:AZ681)</f>
        <v>0</v>
      </c>
    </row>
    <row r="682" spans="2:53" s="1" customFormat="1" x14ac:dyDescent="0.25">
      <c r="B682" s="2"/>
      <c r="C682" s="2"/>
      <c r="D682" s="2"/>
      <c r="F682" s="1" t="s">
        <v>3161</v>
      </c>
      <c r="G682" s="1" t="s">
        <v>3158</v>
      </c>
      <c r="H682" s="1" t="s">
        <v>4363</v>
      </c>
      <c r="I682" s="1" t="s">
        <v>4578</v>
      </c>
      <c r="J682" s="1" t="s">
        <v>5015</v>
      </c>
      <c r="K682" s="18" t="s">
        <v>5014</v>
      </c>
      <c r="L682" s="1" t="s">
        <v>2664</v>
      </c>
      <c r="M682" s="1" t="s">
        <v>488</v>
      </c>
      <c r="N682" s="1" t="s">
        <v>296</v>
      </c>
      <c r="P682" s="1" t="s">
        <v>4712</v>
      </c>
      <c r="Y682" s="1" t="s">
        <v>3196</v>
      </c>
      <c r="Z682" s="1" t="s">
        <v>3161</v>
      </c>
      <c r="AA682" s="2"/>
      <c r="AB682" s="3"/>
      <c r="AC682" s="3"/>
      <c r="AD682" s="1" t="s">
        <v>2388</v>
      </c>
      <c r="BA682" s="1">
        <f t="shared" si="47"/>
        <v>0</v>
      </c>
    </row>
    <row r="683" spans="2:53" s="1" customFormat="1" x14ac:dyDescent="0.25">
      <c r="B683" s="2"/>
      <c r="C683" s="2"/>
      <c r="D683" s="2"/>
      <c r="F683" s="2"/>
      <c r="G683" s="1" t="s">
        <v>3158</v>
      </c>
      <c r="H683" s="1" t="s">
        <v>4453</v>
      </c>
      <c r="I683" s="1" t="s">
        <v>3024</v>
      </c>
      <c r="J683" s="1" t="s">
        <v>4436</v>
      </c>
      <c r="K683" s="18" t="s">
        <v>3256</v>
      </c>
      <c r="L683" s="1" t="s">
        <v>3255</v>
      </c>
      <c r="M683" s="1" t="s">
        <v>488</v>
      </c>
      <c r="N683" s="1" t="s">
        <v>296</v>
      </c>
      <c r="O683" s="1">
        <v>85208</v>
      </c>
      <c r="P683" s="1" t="s">
        <v>4213</v>
      </c>
      <c r="Z683" s="2"/>
      <c r="AA683" s="3"/>
      <c r="AD683" s="1" t="s">
        <v>2564</v>
      </c>
      <c r="BA683" s="1">
        <f t="shared" si="47"/>
        <v>0</v>
      </c>
    </row>
    <row r="684" spans="2:53" s="1" customFormat="1" x14ac:dyDescent="0.25">
      <c r="B684" s="2"/>
      <c r="C684" s="2"/>
      <c r="D684" s="2"/>
      <c r="F684" s="2"/>
      <c r="G684" s="1" t="s">
        <v>481</v>
      </c>
      <c r="H684" s="1" t="s">
        <v>4453</v>
      </c>
      <c r="I684" s="1" t="s">
        <v>3194</v>
      </c>
      <c r="J684" s="1" t="s">
        <v>4436</v>
      </c>
      <c r="K684" s="18" t="s">
        <v>3256</v>
      </c>
      <c r="L684" s="1" t="s">
        <v>3255</v>
      </c>
      <c r="M684" s="1" t="s">
        <v>488</v>
      </c>
      <c r="N684" s="1" t="s">
        <v>296</v>
      </c>
      <c r="O684" s="1">
        <v>85208</v>
      </c>
      <c r="P684" s="1" t="s">
        <v>3161</v>
      </c>
      <c r="Z684" s="2"/>
      <c r="AA684" s="3"/>
      <c r="AD684" s="1" t="s">
        <v>2568</v>
      </c>
      <c r="BA684" s="1">
        <f t="shared" si="47"/>
        <v>0</v>
      </c>
    </row>
    <row r="685" spans="2:53" s="1" customFormat="1" x14ac:dyDescent="0.25">
      <c r="B685" s="2"/>
      <c r="C685" s="2"/>
      <c r="D685" s="2"/>
      <c r="G685" s="1" t="s">
        <v>3158</v>
      </c>
      <c r="H685" s="1" t="s">
        <v>2558</v>
      </c>
      <c r="I685" s="1" t="s">
        <v>2108</v>
      </c>
      <c r="K685" s="18" t="s">
        <v>2559</v>
      </c>
      <c r="P685" s="1" t="s">
        <v>4213</v>
      </c>
      <c r="AA685" s="2"/>
      <c r="AB685" s="3"/>
      <c r="AC685" s="3"/>
      <c r="BA685" s="1">
        <f t="shared" si="47"/>
        <v>0</v>
      </c>
    </row>
    <row r="686" spans="2:53" s="1" customFormat="1" x14ac:dyDescent="0.25">
      <c r="B686" s="2"/>
      <c r="C686" s="2"/>
      <c r="D686" s="2"/>
      <c r="F686" s="1" t="s">
        <v>3850</v>
      </c>
      <c r="G686" s="1" t="s">
        <v>481</v>
      </c>
      <c r="H686" s="1" t="s">
        <v>4337</v>
      </c>
      <c r="I686" s="1" t="s">
        <v>4338</v>
      </c>
      <c r="K686" s="18" t="s">
        <v>4339</v>
      </c>
      <c r="M686" s="1" t="s">
        <v>1676</v>
      </c>
      <c r="N686" s="1" t="s">
        <v>296</v>
      </c>
      <c r="P686" s="1" t="s">
        <v>4213</v>
      </c>
      <c r="AA686" s="2"/>
      <c r="AB686" s="3"/>
      <c r="AC686" s="3"/>
      <c r="AD686" s="1" t="s">
        <v>2564</v>
      </c>
      <c r="BA686" s="1">
        <f t="shared" si="47"/>
        <v>0</v>
      </c>
    </row>
    <row r="687" spans="2:53" s="1" customFormat="1" x14ac:dyDescent="0.25">
      <c r="B687" s="2"/>
      <c r="C687" s="2"/>
      <c r="D687" s="2"/>
      <c r="G687" s="1" t="s">
        <v>3158</v>
      </c>
      <c r="H687" s="1" t="s">
        <v>4340</v>
      </c>
      <c r="I687" s="1" t="s">
        <v>4341</v>
      </c>
      <c r="K687" s="18" t="s">
        <v>4342</v>
      </c>
      <c r="P687" s="1" t="s">
        <v>4213</v>
      </c>
      <c r="AA687" s="2"/>
      <c r="AB687" s="3"/>
      <c r="AC687" s="3"/>
      <c r="AD687" s="1" t="s">
        <v>2388</v>
      </c>
      <c r="BA687" s="1">
        <f t="shared" si="47"/>
        <v>0</v>
      </c>
    </row>
    <row r="688" spans="2:53" s="1" customFormat="1" x14ac:dyDescent="0.25">
      <c r="B688" s="2"/>
      <c r="C688" s="2"/>
      <c r="D688" s="2"/>
      <c r="G688" s="1" t="s">
        <v>3158</v>
      </c>
      <c r="H688" s="1" t="s">
        <v>4343</v>
      </c>
      <c r="I688" s="1" t="s">
        <v>1425</v>
      </c>
      <c r="J688" s="1" t="s">
        <v>1865</v>
      </c>
      <c r="K688" s="18"/>
      <c r="L688" s="1" t="s">
        <v>1866</v>
      </c>
      <c r="M688" s="1" t="s">
        <v>488</v>
      </c>
      <c r="N688" s="1" t="s">
        <v>296</v>
      </c>
      <c r="O688" s="1">
        <v>85206</v>
      </c>
      <c r="Y688" s="2"/>
      <c r="Z688" s="3"/>
      <c r="BA688" s="1">
        <f t="shared" si="47"/>
        <v>0</v>
      </c>
    </row>
    <row r="689" spans="1:83" s="1" customFormat="1" x14ac:dyDescent="0.25">
      <c r="B689" s="2"/>
      <c r="C689" s="2"/>
      <c r="D689" s="2"/>
      <c r="G689" s="1" t="s">
        <v>3158</v>
      </c>
      <c r="H689" s="1" t="s">
        <v>3289</v>
      </c>
      <c r="I689" s="1" t="s">
        <v>788</v>
      </c>
      <c r="K689" s="18"/>
      <c r="Y689" s="2"/>
      <c r="Z689" s="3"/>
      <c r="AG689" s="1" t="s">
        <v>3162</v>
      </c>
      <c r="BA689" s="1">
        <f t="shared" si="47"/>
        <v>1</v>
      </c>
    </row>
    <row r="691" spans="1:83" s="1" customFormat="1" x14ac:dyDescent="0.25">
      <c r="B691" s="2"/>
      <c r="C691" s="2"/>
      <c r="D691" s="2"/>
      <c r="F691" s="1" t="s">
        <v>3161</v>
      </c>
      <c r="G691" s="1" t="s">
        <v>481</v>
      </c>
      <c r="H691" s="1" t="s">
        <v>1867</v>
      </c>
      <c r="I691" s="1" t="s">
        <v>2738</v>
      </c>
      <c r="J691" s="1" t="s">
        <v>1868</v>
      </c>
      <c r="K691" s="18"/>
      <c r="AA691" s="2"/>
      <c r="AB691" s="3"/>
      <c r="AC691" s="3"/>
      <c r="BA691" s="1">
        <f t="shared" si="47"/>
        <v>0</v>
      </c>
      <c r="BD691" s="1" t="s">
        <v>4712</v>
      </c>
      <c r="CE691" s="1" t="s">
        <v>4712</v>
      </c>
    </row>
    <row r="692" spans="1:83" s="1" customFormat="1" x14ac:dyDescent="0.25">
      <c r="B692" s="2"/>
      <c r="C692" s="2"/>
      <c r="D692" s="2"/>
      <c r="G692" s="1" t="s">
        <v>3158</v>
      </c>
      <c r="H692" s="1" t="s">
        <v>260</v>
      </c>
      <c r="I692" s="1" t="s">
        <v>261</v>
      </c>
      <c r="K692" s="18"/>
      <c r="AA692" s="2"/>
      <c r="AB692" s="3"/>
      <c r="AC692" s="3"/>
      <c r="AY692" s="1" t="s">
        <v>3162</v>
      </c>
      <c r="BA692" s="1">
        <f t="shared" si="47"/>
        <v>1</v>
      </c>
    </row>
    <row r="693" spans="1:83" s="1" customFormat="1" x14ac:dyDescent="0.25">
      <c r="B693" s="2"/>
      <c r="C693" s="2"/>
      <c r="D693" s="2"/>
      <c r="G693" s="1" t="s">
        <v>481</v>
      </c>
      <c r="H693" s="1" t="s">
        <v>260</v>
      </c>
      <c r="I693" s="1" t="s">
        <v>262</v>
      </c>
      <c r="K693" s="18"/>
      <c r="AA693" s="2"/>
      <c r="AB693" s="3"/>
      <c r="AC693" s="3"/>
      <c r="AY693" s="1" t="s">
        <v>3162</v>
      </c>
      <c r="BA693" s="1">
        <f t="shared" si="47"/>
        <v>1</v>
      </c>
    </row>
    <row r="694" spans="1:83" s="1" customFormat="1" x14ac:dyDescent="0.25">
      <c r="B694" s="2"/>
      <c r="C694" s="2"/>
      <c r="D694" s="2"/>
      <c r="F694" s="1" t="s">
        <v>3161</v>
      </c>
      <c r="G694" s="1" t="s">
        <v>481</v>
      </c>
      <c r="H694" s="1" t="s">
        <v>3342</v>
      </c>
      <c r="I694" s="1" t="s">
        <v>3343</v>
      </c>
      <c r="K694" s="18" t="s">
        <v>3344</v>
      </c>
      <c r="P694" s="1" t="s">
        <v>4213</v>
      </c>
      <c r="R694" s="1">
        <v>0</v>
      </c>
      <c r="S694" s="1" t="s">
        <v>5191</v>
      </c>
      <c r="AA694" s="2"/>
      <c r="AB694" s="3"/>
      <c r="AC694" s="3"/>
      <c r="AD694" s="1" t="s">
        <v>2564</v>
      </c>
      <c r="BA694" s="1">
        <f t="shared" si="47"/>
        <v>0</v>
      </c>
    </row>
    <row r="695" spans="1:83" s="1" customFormat="1" x14ac:dyDescent="0.25">
      <c r="B695" s="2"/>
      <c r="C695" s="2"/>
      <c r="D695" s="2"/>
      <c r="G695" s="1" t="s">
        <v>3158</v>
      </c>
      <c r="H695" s="1" t="s">
        <v>1324</v>
      </c>
      <c r="I695" s="1" t="s">
        <v>1126</v>
      </c>
      <c r="K695" s="18"/>
      <c r="O695" s="4"/>
      <c r="R695" s="4"/>
      <c r="S695" s="4"/>
      <c r="Y695" s="2"/>
      <c r="Z695" s="3"/>
      <c r="BA695" s="1">
        <f t="shared" si="47"/>
        <v>0</v>
      </c>
    </row>
    <row r="696" spans="1:83" s="1" customFormat="1" x14ac:dyDescent="0.25">
      <c r="B696" s="2"/>
      <c r="C696" s="2"/>
      <c r="D696" s="2"/>
      <c r="G696" s="1" t="s">
        <v>481</v>
      </c>
      <c r="H696" s="1" t="s">
        <v>1324</v>
      </c>
      <c r="I696" s="1" t="s">
        <v>2438</v>
      </c>
      <c r="K696" s="18"/>
      <c r="O696" s="4"/>
      <c r="R696" s="4"/>
      <c r="S696" s="4"/>
      <c r="Y696" s="2"/>
      <c r="Z696" s="3"/>
      <c r="BA696" s="1">
        <f t="shared" si="47"/>
        <v>0</v>
      </c>
    </row>
    <row r="697" spans="1:83" s="1" customFormat="1" x14ac:dyDescent="0.25">
      <c r="B697" s="2"/>
      <c r="C697" s="2"/>
      <c r="D697" s="2"/>
      <c r="G697" s="1" t="s">
        <v>3158</v>
      </c>
      <c r="H697" s="1" t="s">
        <v>3518</v>
      </c>
      <c r="I697" s="1" t="s">
        <v>4791</v>
      </c>
      <c r="J697" s="1" t="s">
        <v>4028</v>
      </c>
      <c r="K697" s="4" t="s">
        <v>4030</v>
      </c>
      <c r="L697" s="1" t="s">
        <v>4793</v>
      </c>
      <c r="AJ697" s="1" t="s">
        <v>3162</v>
      </c>
      <c r="BA697" s="1">
        <f t="shared" si="47"/>
        <v>1</v>
      </c>
      <c r="BB697" s="3"/>
    </row>
    <row r="698" spans="1:83" s="1" customFormat="1" x14ac:dyDescent="0.25">
      <c r="B698" s="2"/>
      <c r="C698" s="2"/>
      <c r="D698" s="2"/>
      <c r="G698" s="1" t="s">
        <v>481</v>
      </c>
      <c r="H698" s="1" t="s">
        <v>3518</v>
      </c>
      <c r="I698" s="1" t="s">
        <v>2738</v>
      </c>
      <c r="J698" s="1" t="s">
        <v>4027</v>
      </c>
      <c r="K698" s="4" t="s">
        <v>4029</v>
      </c>
      <c r="L698" s="1" t="s">
        <v>4792</v>
      </c>
      <c r="AJ698" s="1" t="s">
        <v>3162</v>
      </c>
      <c r="BA698" s="1">
        <f t="shared" si="47"/>
        <v>1</v>
      </c>
      <c r="BB698" s="3"/>
    </row>
    <row r="699" spans="1:83" s="1" customFormat="1" x14ac:dyDescent="0.25">
      <c r="A699" s="8"/>
      <c r="B699" s="2"/>
      <c r="C699" s="2"/>
      <c r="D699" s="2"/>
      <c r="G699" s="1" t="s">
        <v>481</v>
      </c>
      <c r="H699" s="1" t="s">
        <v>2031</v>
      </c>
      <c r="I699" s="1" t="s">
        <v>4309</v>
      </c>
      <c r="K699" s="18"/>
      <c r="AP699" s="1" t="s">
        <v>3162</v>
      </c>
      <c r="BA699" s="1">
        <f t="shared" si="47"/>
        <v>1</v>
      </c>
      <c r="BB699" s="3"/>
    </row>
    <row r="700" spans="1:83" s="1" customFormat="1" x14ac:dyDescent="0.25">
      <c r="B700" s="2"/>
      <c r="C700" s="2"/>
      <c r="D700" s="2"/>
      <c r="G700" s="1" t="s">
        <v>3158</v>
      </c>
      <c r="H700" s="1" t="s">
        <v>1869</v>
      </c>
      <c r="I700" s="1" t="s">
        <v>1870</v>
      </c>
      <c r="J700" s="1" t="s">
        <v>4561</v>
      </c>
      <c r="K700" s="18"/>
      <c r="Y700" s="2"/>
      <c r="Z700" s="3"/>
      <c r="BA700" s="1">
        <f t="shared" si="47"/>
        <v>0</v>
      </c>
    </row>
    <row r="701" spans="1:83" s="1" customFormat="1" x14ac:dyDescent="0.25">
      <c r="B701" s="2"/>
      <c r="C701" s="2"/>
      <c r="D701" s="2"/>
      <c r="G701" s="1" t="s">
        <v>3158</v>
      </c>
      <c r="H701" s="1" t="s">
        <v>1869</v>
      </c>
      <c r="I701" s="1" t="s">
        <v>1871</v>
      </c>
      <c r="J701" s="1" t="s">
        <v>1872</v>
      </c>
      <c r="K701" s="18"/>
      <c r="Y701" s="2"/>
      <c r="Z701" s="3" t="s">
        <v>3161</v>
      </c>
      <c r="BA701" s="1">
        <f t="shared" si="47"/>
        <v>0</v>
      </c>
    </row>
    <row r="702" spans="1:83" s="1" customFormat="1" x14ac:dyDescent="0.25">
      <c r="B702" s="2"/>
      <c r="C702" s="2"/>
      <c r="D702" s="2"/>
      <c r="G702" s="1" t="s">
        <v>481</v>
      </c>
      <c r="H702" s="1" t="s">
        <v>1869</v>
      </c>
      <c r="I702" s="1" t="s">
        <v>2738</v>
      </c>
      <c r="J702" s="1" t="s">
        <v>1872</v>
      </c>
      <c r="K702" s="18"/>
      <c r="Y702" s="2"/>
      <c r="Z702" s="3" t="s">
        <v>3161</v>
      </c>
      <c r="BA702" s="1">
        <f t="shared" si="47"/>
        <v>0</v>
      </c>
    </row>
    <row r="703" spans="1:83" s="1" customFormat="1" x14ac:dyDescent="0.25">
      <c r="A703" s="8"/>
      <c r="B703" s="2"/>
      <c r="C703" s="2"/>
      <c r="D703" s="2"/>
      <c r="E703" s="2"/>
      <c r="G703" s="1" t="s">
        <v>3158</v>
      </c>
      <c r="H703" s="1" t="s">
        <v>1465</v>
      </c>
      <c r="I703" s="1" t="s">
        <v>1464</v>
      </c>
      <c r="K703" s="18"/>
      <c r="AA703" s="2"/>
      <c r="AB703" s="3"/>
      <c r="AC703" s="3"/>
      <c r="AI703" s="1" t="s">
        <v>3162</v>
      </c>
      <c r="BA703" s="1">
        <f t="shared" si="47"/>
        <v>1</v>
      </c>
    </row>
    <row r="704" spans="1:83" s="1" customFormat="1" x14ac:dyDescent="0.25">
      <c r="B704" s="2"/>
      <c r="C704" s="2"/>
      <c r="D704" s="2"/>
      <c r="F704" s="1" t="s">
        <v>3162</v>
      </c>
      <c r="G704" s="1" t="s">
        <v>481</v>
      </c>
      <c r="H704" s="1" t="s">
        <v>1873</v>
      </c>
      <c r="I704" s="1" t="s">
        <v>3082</v>
      </c>
      <c r="J704" s="1" t="s">
        <v>851</v>
      </c>
      <c r="K704" s="18" t="s">
        <v>852</v>
      </c>
      <c r="L704" s="1" t="s">
        <v>2130</v>
      </c>
      <c r="M704" s="1" t="s">
        <v>126</v>
      </c>
      <c r="N704" s="1" t="s">
        <v>296</v>
      </c>
      <c r="O704" s="1">
        <v>85204</v>
      </c>
      <c r="P704" s="1" t="s">
        <v>4213</v>
      </c>
      <c r="R704" s="1">
        <v>1</v>
      </c>
      <c r="S704" s="1" t="s">
        <v>3357</v>
      </c>
      <c r="AA704" s="2"/>
      <c r="AB704" s="3"/>
      <c r="AC704" s="3"/>
      <c r="AD704" s="1" t="s">
        <v>2388</v>
      </c>
      <c r="BA704" s="1">
        <f t="shared" si="47"/>
        <v>0</v>
      </c>
    </row>
    <row r="705" spans="1:101" s="1" customFormat="1" x14ac:dyDescent="0.25">
      <c r="B705" s="2"/>
      <c r="C705" s="2"/>
      <c r="D705" s="2"/>
      <c r="G705" s="1" t="s">
        <v>3158</v>
      </c>
      <c r="H705" s="1" t="s">
        <v>4406</v>
      </c>
      <c r="I705" s="1" t="s">
        <v>3722</v>
      </c>
      <c r="K705" s="18" t="s">
        <v>4405</v>
      </c>
      <c r="P705" s="1" t="s">
        <v>4213</v>
      </c>
      <c r="Y705" s="2"/>
      <c r="Z705" s="3"/>
      <c r="BA705" s="1">
        <f t="shared" si="47"/>
        <v>0</v>
      </c>
    </row>
    <row r="706" spans="1:101" s="1" customFormat="1" x14ac:dyDescent="0.25">
      <c r="B706" s="2"/>
      <c r="C706" s="2"/>
      <c r="D706" s="2"/>
      <c r="G706" s="1" t="s">
        <v>481</v>
      </c>
      <c r="H706" s="1" t="s">
        <v>1874</v>
      </c>
      <c r="I706" s="1" t="s">
        <v>1875</v>
      </c>
      <c r="J706" s="1" t="s">
        <v>1876</v>
      </c>
      <c r="K706" s="18"/>
      <c r="L706" s="1" t="s">
        <v>1877</v>
      </c>
      <c r="M706" s="1" t="s">
        <v>3023</v>
      </c>
      <c r="N706" s="1" t="s">
        <v>296</v>
      </c>
      <c r="O706" s="1">
        <v>85215</v>
      </c>
      <c r="Y706" s="2"/>
      <c r="Z706" s="3" t="s">
        <v>3161</v>
      </c>
      <c r="BA706" s="1">
        <f t="shared" si="47"/>
        <v>0</v>
      </c>
    </row>
    <row r="707" spans="1:101" s="1" customFormat="1" x14ac:dyDescent="0.25">
      <c r="B707" s="2"/>
      <c r="C707" s="2"/>
      <c r="D707" s="2"/>
      <c r="G707" s="1" t="s">
        <v>3158</v>
      </c>
      <c r="H707" s="1" t="s">
        <v>1874</v>
      </c>
      <c r="I707" s="1" t="s">
        <v>3024</v>
      </c>
      <c r="J707" s="1" t="s">
        <v>1876</v>
      </c>
      <c r="K707" s="18"/>
      <c r="L707" s="1" t="s">
        <v>1877</v>
      </c>
      <c r="M707" s="1" t="s">
        <v>3023</v>
      </c>
      <c r="N707" s="1" t="s">
        <v>296</v>
      </c>
      <c r="O707" s="1">
        <v>85215</v>
      </c>
      <c r="Y707" s="2"/>
      <c r="Z707" s="3" t="s">
        <v>3161</v>
      </c>
      <c r="BA707" s="1">
        <f t="shared" si="47"/>
        <v>0</v>
      </c>
    </row>
    <row r="708" spans="1:101" s="1" customFormat="1" x14ac:dyDescent="0.25">
      <c r="B708" s="2"/>
      <c r="C708" s="2"/>
      <c r="D708" s="2"/>
      <c r="G708" s="1" t="s">
        <v>481</v>
      </c>
      <c r="H708" s="1" t="s">
        <v>2576</v>
      </c>
      <c r="I708" s="1" t="s">
        <v>4642</v>
      </c>
      <c r="K708" s="18" t="s">
        <v>2577</v>
      </c>
      <c r="P708" s="1" t="s">
        <v>4213</v>
      </c>
      <c r="AA708" s="2"/>
      <c r="AB708" s="3"/>
      <c r="AC708" s="3"/>
      <c r="AD708" s="1" t="s">
        <v>2564</v>
      </c>
      <c r="BA708" s="1">
        <f t="shared" si="47"/>
        <v>0</v>
      </c>
    </row>
    <row r="709" spans="1:101" s="1" customFormat="1" x14ac:dyDescent="0.25">
      <c r="A709" s="8"/>
      <c r="B709" s="2"/>
      <c r="C709" s="2"/>
      <c r="D709" s="2"/>
      <c r="F709" s="1" t="s">
        <v>3161</v>
      </c>
      <c r="G709" s="1" t="s">
        <v>481</v>
      </c>
      <c r="H709" s="1" t="s">
        <v>636</v>
      </c>
      <c r="I709" s="1" t="s">
        <v>3313</v>
      </c>
      <c r="J709" s="1" t="s">
        <v>3916</v>
      </c>
      <c r="K709" s="18" t="s">
        <v>482</v>
      </c>
      <c r="L709" s="1" t="s">
        <v>638</v>
      </c>
      <c r="M709" s="1" t="s">
        <v>488</v>
      </c>
      <c r="N709" s="1" t="s">
        <v>296</v>
      </c>
      <c r="O709" s="1">
        <v>85205</v>
      </c>
      <c r="P709" s="1" t="s">
        <v>4712</v>
      </c>
      <c r="V709" s="1" t="s">
        <v>486</v>
      </c>
      <c r="W709" s="1" t="s">
        <v>486</v>
      </c>
      <c r="X709" s="1" t="s">
        <v>486</v>
      </c>
      <c r="Z709" s="1" t="s">
        <v>486</v>
      </c>
      <c r="AA709" s="1" t="s">
        <v>149</v>
      </c>
      <c r="AB709" s="1" t="s">
        <v>486</v>
      </c>
      <c r="AD709" s="1" t="s">
        <v>486</v>
      </c>
      <c r="AM709" s="1" t="s">
        <v>481</v>
      </c>
      <c r="AN709" s="1" t="s">
        <v>481</v>
      </c>
      <c r="AO709" s="1" t="s">
        <v>481</v>
      </c>
      <c r="AP709" s="1" t="s">
        <v>481</v>
      </c>
      <c r="AQ709" s="1" t="s">
        <v>481</v>
      </c>
      <c r="AR709" s="1" t="s">
        <v>481</v>
      </c>
      <c r="AT709" s="1" t="s">
        <v>481</v>
      </c>
      <c r="AV709" s="1" t="s">
        <v>481</v>
      </c>
      <c r="AW709" s="1" t="s">
        <v>3158</v>
      </c>
      <c r="AX709" s="1" t="s">
        <v>481</v>
      </c>
      <c r="AY709" s="1" t="s">
        <v>481</v>
      </c>
      <c r="BA709" s="1">
        <f t="shared" si="47"/>
        <v>11</v>
      </c>
      <c r="BB709" s="1" t="s">
        <v>486</v>
      </c>
      <c r="BC709" s="1" t="s">
        <v>486</v>
      </c>
      <c r="BD709" s="1" t="s">
        <v>486</v>
      </c>
      <c r="BE709" s="1" t="s">
        <v>486</v>
      </c>
      <c r="BF709" s="1" t="s">
        <v>486</v>
      </c>
      <c r="BG709" s="1" t="s">
        <v>486</v>
      </c>
      <c r="BH709" s="1" t="s">
        <v>486</v>
      </c>
      <c r="BI709" s="1" t="s">
        <v>486</v>
      </c>
      <c r="BJ709" s="1" t="s">
        <v>486</v>
      </c>
      <c r="BK709" s="1" t="s">
        <v>486</v>
      </c>
      <c r="BL709" s="1" t="s">
        <v>486</v>
      </c>
      <c r="BM709" s="1" t="s">
        <v>486</v>
      </c>
      <c r="BN709" s="1" t="s">
        <v>486</v>
      </c>
      <c r="BO709" s="1" t="s">
        <v>486</v>
      </c>
      <c r="BP709" s="1" t="s">
        <v>486</v>
      </c>
      <c r="BQ709" s="1" t="s">
        <v>486</v>
      </c>
      <c r="BR709" s="1" t="s">
        <v>486</v>
      </c>
      <c r="BS709" s="1" t="s">
        <v>486</v>
      </c>
      <c r="BT709" s="1" t="s">
        <v>486</v>
      </c>
      <c r="BU709" s="1" t="s">
        <v>486</v>
      </c>
      <c r="BV709" s="1" t="s">
        <v>486</v>
      </c>
      <c r="BW709" s="1" t="s">
        <v>486</v>
      </c>
      <c r="BX709" s="1" t="s">
        <v>486</v>
      </c>
      <c r="BY709" s="1" t="s">
        <v>486</v>
      </c>
      <c r="BZ709" s="1" t="s">
        <v>486</v>
      </c>
      <c r="CA709" s="1" t="s">
        <v>486</v>
      </c>
      <c r="CB709" s="1" t="s">
        <v>486</v>
      </c>
      <c r="CC709" s="1" t="s">
        <v>486</v>
      </c>
      <c r="CD709" s="1" t="s">
        <v>486</v>
      </c>
      <c r="CE709" s="1" t="s">
        <v>486</v>
      </c>
      <c r="CF709" s="1" t="s">
        <v>486</v>
      </c>
      <c r="CG709" s="1" t="s">
        <v>486</v>
      </c>
      <c r="CH709" s="1" t="s">
        <v>486</v>
      </c>
      <c r="CI709" s="1" t="s">
        <v>486</v>
      </c>
      <c r="CJ709" s="1" t="s">
        <v>486</v>
      </c>
      <c r="CK709" s="1" t="s">
        <v>486</v>
      </c>
      <c r="CL709" s="1" t="s">
        <v>486</v>
      </c>
      <c r="CM709" s="1" t="s">
        <v>486</v>
      </c>
      <c r="CN709" s="1" t="s">
        <v>486</v>
      </c>
      <c r="CO709" s="1" t="s">
        <v>486</v>
      </c>
      <c r="CP709" s="1" t="s">
        <v>486</v>
      </c>
      <c r="CQ709" s="1" t="s">
        <v>486</v>
      </c>
      <c r="CR709" s="1" t="s">
        <v>486</v>
      </c>
      <c r="CS709" s="1" t="s">
        <v>486</v>
      </c>
      <c r="CT709" s="1" t="s">
        <v>486</v>
      </c>
      <c r="CU709" s="1" t="s">
        <v>486</v>
      </c>
      <c r="CV709" s="1" t="s">
        <v>486</v>
      </c>
      <c r="CW709" s="1" t="s">
        <v>486</v>
      </c>
    </row>
    <row r="710" spans="1:101" s="1" customFormat="1" x14ac:dyDescent="0.25">
      <c r="A710" s="8"/>
      <c r="B710" s="2"/>
      <c r="C710" s="2"/>
      <c r="D710" s="2"/>
      <c r="F710" s="1" t="s">
        <v>3161</v>
      </c>
      <c r="G710" s="1" t="s">
        <v>3158</v>
      </c>
      <c r="H710" s="1" t="s">
        <v>636</v>
      </c>
      <c r="I710" s="1" t="s">
        <v>149</v>
      </c>
      <c r="J710" s="1" t="s">
        <v>637</v>
      </c>
      <c r="K710" s="18" t="s">
        <v>482</v>
      </c>
      <c r="L710" s="1" t="s">
        <v>638</v>
      </c>
      <c r="M710" s="1" t="s">
        <v>488</v>
      </c>
      <c r="N710" s="1" t="s">
        <v>296</v>
      </c>
      <c r="O710" s="1">
        <v>85205</v>
      </c>
      <c r="P710" s="1" t="s">
        <v>4213</v>
      </c>
      <c r="V710" s="1" t="s">
        <v>486</v>
      </c>
      <c r="W710" s="1" t="s">
        <v>486</v>
      </c>
      <c r="X710" s="1" t="s">
        <v>486</v>
      </c>
      <c r="Z710" s="1" t="s">
        <v>486</v>
      </c>
      <c r="AA710" s="1" t="s">
        <v>3313</v>
      </c>
      <c r="AB710" s="1" t="s">
        <v>486</v>
      </c>
      <c r="AD710" s="1" t="s">
        <v>486</v>
      </c>
      <c r="AM710" s="1" t="s">
        <v>481</v>
      </c>
      <c r="AN710" s="1" t="s">
        <v>481</v>
      </c>
      <c r="AO710" s="1" t="s">
        <v>481</v>
      </c>
      <c r="AP710" s="1" t="s">
        <v>481</v>
      </c>
      <c r="AQ710" s="1" t="s">
        <v>481</v>
      </c>
      <c r="AR710" s="1" t="s">
        <v>481</v>
      </c>
      <c r="AT710" s="1" t="s">
        <v>481</v>
      </c>
      <c r="AV710" s="1" t="s">
        <v>481</v>
      </c>
      <c r="AW710" s="1" t="s">
        <v>481</v>
      </c>
      <c r="AX710" s="1" t="s">
        <v>481</v>
      </c>
      <c r="AY710" s="1" t="s">
        <v>481</v>
      </c>
      <c r="BA710" s="1">
        <f t="shared" si="47"/>
        <v>11</v>
      </c>
      <c r="BB710" s="1" t="s">
        <v>486</v>
      </c>
      <c r="BC710" s="1" t="s">
        <v>486</v>
      </c>
      <c r="BD710" s="1" t="s">
        <v>486</v>
      </c>
      <c r="BE710" s="1" t="s">
        <v>486</v>
      </c>
      <c r="BF710" s="1" t="s">
        <v>486</v>
      </c>
      <c r="BG710" s="1" t="s">
        <v>486</v>
      </c>
      <c r="BH710" s="1" t="s">
        <v>486</v>
      </c>
      <c r="BI710" s="1" t="s">
        <v>486</v>
      </c>
      <c r="BJ710" s="1" t="s">
        <v>486</v>
      </c>
      <c r="BK710" s="1" t="s">
        <v>486</v>
      </c>
      <c r="BL710" s="1" t="s">
        <v>486</v>
      </c>
      <c r="BM710" s="1" t="s">
        <v>486</v>
      </c>
      <c r="BN710" s="1" t="s">
        <v>486</v>
      </c>
      <c r="BO710" s="1" t="s">
        <v>486</v>
      </c>
      <c r="BP710" s="1" t="s">
        <v>486</v>
      </c>
      <c r="BQ710" s="1" t="s">
        <v>486</v>
      </c>
      <c r="BR710" s="1" t="s">
        <v>486</v>
      </c>
      <c r="BS710" s="1" t="s">
        <v>486</v>
      </c>
      <c r="BT710" s="1" t="s">
        <v>486</v>
      </c>
      <c r="BU710" s="1" t="s">
        <v>486</v>
      </c>
      <c r="BV710" s="1" t="s">
        <v>486</v>
      </c>
      <c r="BW710" s="1" t="s">
        <v>486</v>
      </c>
      <c r="BX710" s="1" t="s">
        <v>486</v>
      </c>
      <c r="BY710" s="1" t="s">
        <v>486</v>
      </c>
      <c r="BZ710" s="1" t="s">
        <v>486</v>
      </c>
      <c r="CA710" s="1" t="s">
        <v>486</v>
      </c>
      <c r="CB710" s="1" t="s">
        <v>486</v>
      </c>
      <c r="CC710" s="1" t="s">
        <v>486</v>
      </c>
      <c r="CD710" s="1" t="s">
        <v>486</v>
      </c>
      <c r="CE710" s="1" t="s">
        <v>486</v>
      </c>
      <c r="CF710" s="1" t="s">
        <v>486</v>
      </c>
      <c r="CG710" s="1" t="s">
        <v>486</v>
      </c>
      <c r="CH710" s="1" t="s">
        <v>486</v>
      </c>
      <c r="CI710" s="1" t="s">
        <v>486</v>
      </c>
      <c r="CJ710" s="1" t="s">
        <v>486</v>
      </c>
      <c r="CK710" s="1" t="s">
        <v>486</v>
      </c>
      <c r="CL710" s="1" t="s">
        <v>486</v>
      </c>
      <c r="CM710" s="1" t="s">
        <v>486</v>
      </c>
      <c r="CN710" s="1" t="s">
        <v>486</v>
      </c>
      <c r="CO710" s="1" t="s">
        <v>486</v>
      </c>
      <c r="CP710" s="1" t="s">
        <v>486</v>
      </c>
      <c r="CQ710" s="1" t="s">
        <v>486</v>
      </c>
      <c r="CR710" s="1" t="s">
        <v>486</v>
      </c>
      <c r="CS710" s="1" t="s">
        <v>486</v>
      </c>
      <c r="CT710" s="1" t="s">
        <v>486</v>
      </c>
      <c r="CU710" s="1" t="s">
        <v>486</v>
      </c>
      <c r="CV710" s="1" t="s">
        <v>486</v>
      </c>
      <c r="CW710" s="1" t="s">
        <v>486</v>
      </c>
    </row>
    <row r="711" spans="1:101" s="1" customFormat="1" x14ac:dyDescent="0.25">
      <c r="B711" s="2"/>
      <c r="C711" s="2"/>
      <c r="D711" s="2"/>
      <c r="E711" s="2"/>
      <c r="G711" s="1" t="s">
        <v>481</v>
      </c>
      <c r="H711" s="1" t="s">
        <v>287</v>
      </c>
      <c r="I711" s="1" t="s">
        <v>48</v>
      </c>
      <c r="J711" s="1" t="s">
        <v>288</v>
      </c>
      <c r="K711" s="18" t="s">
        <v>289</v>
      </c>
      <c r="L711" s="1" t="s">
        <v>4514</v>
      </c>
      <c r="M711" s="1" t="s">
        <v>2870</v>
      </c>
      <c r="N711" s="1" t="s">
        <v>296</v>
      </c>
      <c r="O711" s="1">
        <v>85248</v>
      </c>
      <c r="P711" s="1" t="s">
        <v>4213</v>
      </c>
      <c r="AA711" s="6" t="s">
        <v>4515</v>
      </c>
      <c r="AB711" s="3"/>
      <c r="AC711" s="3"/>
      <c r="AD711" s="1" t="s">
        <v>2388</v>
      </c>
      <c r="BA711" s="1">
        <f t="shared" ref="BA711" si="48">COUNTA(AE711:AZ711)</f>
        <v>0</v>
      </c>
    </row>
    <row r="712" spans="1:101" s="1" customFormat="1" x14ac:dyDescent="0.25">
      <c r="B712" s="2"/>
      <c r="C712" s="2"/>
      <c r="D712" s="2"/>
      <c r="G712" s="1" t="s">
        <v>3158</v>
      </c>
      <c r="H712" s="1" t="s">
        <v>3025</v>
      </c>
      <c r="I712" s="1" t="s">
        <v>3026</v>
      </c>
      <c r="J712" s="1" t="s">
        <v>3653</v>
      </c>
      <c r="K712" s="18" t="s">
        <v>3027</v>
      </c>
      <c r="L712" s="1" t="s">
        <v>3029</v>
      </c>
      <c r="M712" s="1" t="s">
        <v>488</v>
      </c>
      <c r="N712" s="1" t="s">
        <v>296</v>
      </c>
      <c r="O712" s="1">
        <v>85206</v>
      </c>
      <c r="P712" s="1" t="s">
        <v>4213</v>
      </c>
      <c r="Y712" s="1" t="s">
        <v>3160</v>
      </c>
      <c r="Z712" s="1" t="s">
        <v>3161</v>
      </c>
      <c r="AA712" s="1" t="s">
        <v>2661</v>
      </c>
      <c r="AB712" s="3" t="s">
        <v>3161</v>
      </c>
      <c r="AC712" s="3"/>
      <c r="AD712" s="1" t="s">
        <v>2564</v>
      </c>
      <c r="BA712" s="1">
        <f t="shared" si="47"/>
        <v>0</v>
      </c>
    </row>
    <row r="713" spans="1:101" s="1" customFormat="1" x14ac:dyDescent="0.25">
      <c r="B713" s="2"/>
      <c r="C713" s="2"/>
      <c r="D713" s="2"/>
      <c r="G713" s="1" t="s">
        <v>3158</v>
      </c>
      <c r="H713" s="1" t="s">
        <v>3785</v>
      </c>
      <c r="I713" s="1" t="s">
        <v>3786</v>
      </c>
      <c r="J713" s="1" t="s">
        <v>933</v>
      </c>
      <c r="K713" s="18"/>
      <c r="L713" s="1" t="s">
        <v>3787</v>
      </c>
      <c r="M713" s="1" t="s">
        <v>488</v>
      </c>
      <c r="N713" s="1" t="s">
        <v>296</v>
      </c>
      <c r="O713" s="1">
        <v>85209</v>
      </c>
      <c r="AA713" s="2"/>
      <c r="AB713" s="3"/>
      <c r="AC713" s="3"/>
      <c r="BA713" s="1">
        <f t="shared" si="47"/>
        <v>0</v>
      </c>
    </row>
    <row r="714" spans="1:101" s="1" customFormat="1" x14ac:dyDescent="0.25">
      <c r="B714" s="2"/>
      <c r="C714" s="2"/>
      <c r="D714" s="2"/>
      <c r="G714" s="1" t="s">
        <v>481</v>
      </c>
      <c r="H714" s="1" t="s">
        <v>1878</v>
      </c>
      <c r="I714" s="1" t="s">
        <v>1879</v>
      </c>
      <c r="J714" s="1" t="s">
        <v>1880</v>
      </c>
      <c r="K714" s="18" t="s">
        <v>1882</v>
      </c>
      <c r="L714" s="1" t="s">
        <v>1881</v>
      </c>
      <c r="M714" s="1" t="s">
        <v>5031</v>
      </c>
      <c r="N714" s="1" t="s">
        <v>296</v>
      </c>
      <c r="O714" s="1">
        <v>85120</v>
      </c>
      <c r="P714" s="1" t="s">
        <v>4213</v>
      </c>
      <c r="AA714" s="2"/>
      <c r="AB714" s="3"/>
      <c r="AC714" s="3"/>
      <c r="AD714" s="1" t="s">
        <v>2564</v>
      </c>
      <c r="BA714" s="1">
        <f t="shared" si="47"/>
        <v>0</v>
      </c>
    </row>
    <row r="715" spans="1:101" s="1" customFormat="1" x14ac:dyDescent="0.25">
      <c r="A715" s="8"/>
      <c r="B715" s="2"/>
      <c r="C715" s="2"/>
      <c r="D715" s="2"/>
      <c r="E715" s="2"/>
      <c r="H715" s="1" t="s">
        <v>1407</v>
      </c>
      <c r="I715" s="1" t="s">
        <v>1408</v>
      </c>
      <c r="K715" s="18"/>
      <c r="AA715" s="2"/>
      <c r="AB715" s="3"/>
      <c r="AC715" s="3"/>
      <c r="AS715" s="1" t="s">
        <v>3162</v>
      </c>
      <c r="BA715" s="1">
        <f t="shared" si="47"/>
        <v>1</v>
      </c>
    </row>
    <row r="716" spans="1:101" s="1" customFormat="1" x14ac:dyDescent="0.25">
      <c r="A716" s="6"/>
      <c r="B716" s="2"/>
      <c r="C716" s="2"/>
      <c r="D716" s="2"/>
      <c r="G716" s="1" t="s">
        <v>3158</v>
      </c>
      <c r="H716" s="1" t="s">
        <v>1653</v>
      </c>
      <c r="I716" s="1" t="s">
        <v>2120</v>
      </c>
      <c r="J716" s="1" t="s">
        <v>1655</v>
      </c>
      <c r="K716" s="18" t="s">
        <v>140</v>
      </c>
      <c r="L716" s="1" t="s">
        <v>1654</v>
      </c>
      <c r="M716" s="1" t="s">
        <v>4425</v>
      </c>
      <c r="N716" s="1" t="s">
        <v>296</v>
      </c>
      <c r="O716" s="1">
        <v>85142</v>
      </c>
      <c r="Y716" s="2"/>
      <c r="Z716" s="3"/>
      <c r="BA716" s="1">
        <f t="shared" si="47"/>
        <v>0</v>
      </c>
    </row>
    <row r="717" spans="1:101" s="1" customFormat="1" x14ac:dyDescent="0.25">
      <c r="B717" s="2"/>
      <c r="C717" s="2"/>
      <c r="D717" s="2"/>
      <c r="G717" s="1" t="s">
        <v>481</v>
      </c>
      <c r="H717" s="1" t="s">
        <v>3788</v>
      </c>
      <c r="I717" s="1" t="s">
        <v>3790</v>
      </c>
      <c r="J717" s="1" t="s">
        <v>3791</v>
      </c>
      <c r="K717" s="18" t="s">
        <v>4581</v>
      </c>
      <c r="L717" s="1" t="s">
        <v>3792</v>
      </c>
      <c r="M717" s="1" t="s">
        <v>488</v>
      </c>
      <c r="N717" s="1" t="s">
        <v>296</v>
      </c>
      <c r="O717" s="1">
        <v>85209</v>
      </c>
      <c r="Y717" s="1" t="s">
        <v>297</v>
      </c>
      <c r="AA717" s="2"/>
      <c r="AB717" s="3"/>
      <c r="AC717" s="3"/>
      <c r="BA717" s="1">
        <f t="shared" si="47"/>
        <v>0</v>
      </c>
    </row>
    <row r="718" spans="1:101" s="1" customFormat="1" x14ac:dyDescent="0.25">
      <c r="A718" s="8"/>
      <c r="B718" s="2"/>
      <c r="C718" s="2"/>
      <c r="D718" s="2"/>
      <c r="E718" s="2"/>
      <c r="G718" s="1" t="s">
        <v>3158</v>
      </c>
      <c r="H718" s="1" t="s">
        <v>4861</v>
      </c>
      <c r="I718" s="1" t="s">
        <v>1384</v>
      </c>
      <c r="K718" s="18"/>
      <c r="AA718" s="2"/>
      <c r="AB718" s="3"/>
      <c r="AC718" s="3"/>
      <c r="AT718" s="1" t="s">
        <v>3162</v>
      </c>
      <c r="BA718" s="1">
        <f t="shared" si="47"/>
        <v>1</v>
      </c>
    </row>
    <row r="719" spans="1:101" s="1" customFormat="1" x14ac:dyDescent="0.25">
      <c r="A719" s="6"/>
      <c r="B719" s="2"/>
      <c r="C719" s="2"/>
      <c r="D719" s="2"/>
      <c r="G719" s="1" t="s">
        <v>3158</v>
      </c>
      <c r="H719" s="1" t="s">
        <v>4861</v>
      </c>
      <c r="I719" s="1" t="s">
        <v>4295</v>
      </c>
      <c r="K719" s="18"/>
      <c r="AA719" s="2" t="s">
        <v>2718</v>
      </c>
      <c r="AB719" s="3"/>
      <c r="AC719" s="3"/>
      <c r="AV719" s="1" t="s">
        <v>3162</v>
      </c>
      <c r="BA719" s="1">
        <f t="shared" si="47"/>
        <v>1</v>
      </c>
    </row>
    <row r="720" spans="1:101" s="1" customFormat="1" x14ac:dyDescent="0.25">
      <c r="A720" s="8"/>
      <c r="B720" s="2"/>
      <c r="C720" s="2"/>
      <c r="D720" s="2"/>
      <c r="E720" s="2"/>
      <c r="G720" s="1" t="s">
        <v>3158</v>
      </c>
      <c r="H720" s="1" t="s">
        <v>4861</v>
      </c>
      <c r="I720" s="1" t="s">
        <v>633</v>
      </c>
      <c r="K720" s="18"/>
      <c r="AA720" s="2"/>
      <c r="AB720" s="3"/>
      <c r="AC720" s="3"/>
      <c r="AT720" s="1" t="s">
        <v>3162</v>
      </c>
      <c r="AU720" s="1" t="s">
        <v>3162</v>
      </c>
      <c r="BA720" s="1">
        <f t="shared" si="47"/>
        <v>2</v>
      </c>
    </row>
    <row r="721" spans="1:53" s="1" customFormat="1" x14ac:dyDescent="0.25">
      <c r="A721" s="6"/>
      <c r="B721" s="2"/>
      <c r="C721" s="2"/>
      <c r="D721" s="2"/>
      <c r="F721" s="1" t="s">
        <v>3162</v>
      </c>
      <c r="G721" s="1" t="s">
        <v>3158</v>
      </c>
      <c r="H721" s="1" t="s">
        <v>3793</v>
      </c>
      <c r="I721" s="1" t="s">
        <v>3307</v>
      </c>
      <c r="J721" s="1" t="s">
        <v>3654</v>
      </c>
      <c r="K721" s="18" t="s">
        <v>3308</v>
      </c>
      <c r="L721" s="1" t="s">
        <v>3310</v>
      </c>
      <c r="M721" s="1" t="s">
        <v>3182</v>
      </c>
      <c r="N721" s="1" t="s">
        <v>296</v>
      </c>
      <c r="O721" s="1">
        <v>85233</v>
      </c>
      <c r="P721" s="1" t="s">
        <v>4213</v>
      </c>
      <c r="Y721" s="1" t="s">
        <v>3160</v>
      </c>
      <c r="Z721" s="1" t="s">
        <v>3161</v>
      </c>
      <c r="AA721" s="2" t="s">
        <v>2369</v>
      </c>
      <c r="AB721" s="3" t="s">
        <v>3161</v>
      </c>
      <c r="AC721" s="3"/>
      <c r="AD721" s="1" t="s">
        <v>2564</v>
      </c>
      <c r="BA721" s="1">
        <f t="shared" si="47"/>
        <v>0</v>
      </c>
    </row>
    <row r="722" spans="1:53" s="1" customFormat="1" x14ac:dyDescent="0.25">
      <c r="B722" s="2"/>
      <c r="C722" s="2"/>
      <c r="D722" s="2"/>
      <c r="G722" s="1" t="s">
        <v>481</v>
      </c>
      <c r="H722" s="1" t="s">
        <v>1883</v>
      </c>
      <c r="I722" s="1" t="s">
        <v>3311</v>
      </c>
      <c r="J722" s="1" t="s">
        <v>1884</v>
      </c>
      <c r="K722" s="18" t="s">
        <v>1052</v>
      </c>
      <c r="L722" s="1" t="s">
        <v>1656</v>
      </c>
      <c r="M722" s="1" t="s">
        <v>1657</v>
      </c>
      <c r="N722" s="1" t="s">
        <v>4426</v>
      </c>
      <c r="O722" s="1">
        <v>85044</v>
      </c>
      <c r="P722" s="1" t="s">
        <v>4213</v>
      </c>
      <c r="Q722" s="1" t="s">
        <v>4712</v>
      </c>
      <c r="AA722" s="2"/>
      <c r="AB722" s="3"/>
      <c r="AC722" s="3"/>
      <c r="AD722" s="1" t="s">
        <v>2388</v>
      </c>
      <c r="BA722" s="1">
        <f t="shared" si="47"/>
        <v>0</v>
      </c>
    </row>
    <row r="723" spans="1:53" s="1" customFormat="1" x14ac:dyDescent="0.25">
      <c r="B723" s="2"/>
      <c r="C723" s="2"/>
      <c r="D723" s="2"/>
      <c r="G723" s="1" t="s">
        <v>481</v>
      </c>
      <c r="H723" s="1" t="s">
        <v>1053</v>
      </c>
      <c r="I723" s="1" t="s">
        <v>4427</v>
      </c>
      <c r="K723" s="18" t="s">
        <v>4638</v>
      </c>
      <c r="L723" s="1" t="s">
        <v>1054</v>
      </c>
      <c r="M723" s="1" t="s">
        <v>488</v>
      </c>
      <c r="N723" s="1" t="s">
        <v>296</v>
      </c>
      <c r="P723" s="1" t="s">
        <v>4213</v>
      </c>
      <c r="AA723" s="2"/>
      <c r="AB723" s="3"/>
      <c r="AC723" s="3"/>
      <c r="AD723" s="1" t="s">
        <v>2564</v>
      </c>
      <c r="BA723" s="1">
        <f t="shared" si="47"/>
        <v>0</v>
      </c>
    </row>
    <row r="724" spans="1:53" s="1" customFormat="1" x14ac:dyDescent="0.25">
      <c r="B724" s="2"/>
      <c r="C724" s="2"/>
      <c r="D724" s="2"/>
      <c r="G724" s="1" t="s">
        <v>3158</v>
      </c>
      <c r="H724" s="1" t="s">
        <v>3492</v>
      </c>
      <c r="I724" s="1" t="s">
        <v>2161</v>
      </c>
      <c r="J724" s="1" t="s">
        <v>3493</v>
      </c>
      <c r="K724" s="18" t="s">
        <v>4581</v>
      </c>
      <c r="L724" s="1" t="s">
        <v>3494</v>
      </c>
      <c r="M724" s="1" t="s">
        <v>488</v>
      </c>
      <c r="N724" s="1" t="s">
        <v>296</v>
      </c>
      <c r="O724" s="1">
        <v>85210</v>
      </c>
      <c r="Y724" s="2"/>
      <c r="Z724" s="3"/>
      <c r="BA724" s="1">
        <f t="shared" si="47"/>
        <v>0</v>
      </c>
    </row>
    <row r="725" spans="1:53" s="1" customFormat="1" x14ac:dyDescent="0.25">
      <c r="B725" s="2"/>
      <c r="C725" s="2"/>
      <c r="D725" s="2"/>
      <c r="G725" s="1" t="s">
        <v>3158</v>
      </c>
      <c r="H725" s="1" t="s">
        <v>2700</v>
      </c>
      <c r="I725" s="1" t="s">
        <v>2701</v>
      </c>
      <c r="J725" s="1" t="s">
        <v>2702</v>
      </c>
      <c r="K725" s="18" t="s">
        <v>4439</v>
      </c>
      <c r="L725" s="1" t="s">
        <v>980</v>
      </c>
      <c r="M725" s="1" t="s">
        <v>2703</v>
      </c>
      <c r="N725" s="1" t="s">
        <v>296</v>
      </c>
      <c r="O725" s="1">
        <v>85122</v>
      </c>
      <c r="P725" s="1" t="s">
        <v>4213</v>
      </c>
      <c r="AA725" s="2"/>
      <c r="AB725" s="3"/>
      <c r="AC725" s="3"/>
      <c r="AD725" s="1" t="s">
        <v>2564</v>
      </c>
      <c r="BA725" s="1">
        <f t="shared" si="47"/>
        <v>0</v>
      </c>
    </row>
    <row r="726" spans="1:53" s="1" customFormat="1" x14ac:dyDescent="0.25">
      <c r="B726" s="2"/>
      <c r="C726" s="2"/>
      <c r="D726" s="2"/>
      <c r="G726" s="1" t="s">
        <v>481</v>
      </c>
      <c r="H726" s="1" t="s">
        <v>2700</v>
      </c>
      <c r="I726" s="1" t="s">
        <v>4440</v>
      </c>
      <c r="J726" s="1" t="s">
        <v>4441</v>
      </c>
      <c r="K726" s="18" t="s">
        <v>3341</v>
      </c>
      <c r="L726" s="1" t="s">
        <v>980</v>
      </c>
      <c r="M726" s="1" t="s">
        <v>2703</v>
      </c>
      <c r="N726" s="1" t="s">
        <v>296</v>
      </c>
      <c r="O726" s="1">
        <v>85122</v>
      </c>
      <c r="P726" s="1" t="s">
        <v>4213</v>
      </c>
      <c r="AA726" s="2"/>
      <c r="AB726" s="3"/>
      <c r="AC726" s="3"/>
      <c r="AD726" s="1" t="s">
        <v>2564</v>
      </c>
      <c r="BA726" s="1">
        <f t="shared" si="47"/>
        <v>0</v>
      </c>
    </row>
    <row r="727" spans="1:53" s="1" customFormat="1" x14ac:dyDescent="0.25">
      <c r="A727" s="8"/>
      <c r="B727" s="2"/>
      <c r="C727" s="2"/>
      <c r="D727" s="2"/>
      <c r="E727" s="2"/>
      <c r="G727" s="1" t="s">
        <v>3158</v>
      </c>
      <c r="H727" s="1" t="s">
        <v>2041</v>
      </c>
      <c r="I727" s="1" t="s">
        <v>2042</v>
      </c>
      <c r="K727" s="18"/>
      <c r="AA727" s="2"/>
      <c r="AB727" s="3"/>
      <c r="AC727" s="3"/>
      <c r="AQ727" s="1" t="s">
        <v>3162</v>
      </c>
      <c r="BA727" s="1">
        <f t="shared" si="47"/>
        <v>1</v>
      </c>
    </row>
    <row r="728" spans="1:53" s="1" customFormat="1" x14ac:dyDescent="0.25">
      <c r="A728" s="8"/>
      <c r="B728" s="2"/>
      <c r="C728" s="2"/>
      <c r="D728" s="2"/>
      <c r="G728" s="1" t="s">
        <v>481</v>
      </c>
      <c r="H728" s="1" t="s">
        <v>2536</v>
      </c>
      <c r="I728" s="1" t="s">
        <v>2738</v>
      </c>
      <c r="K728" s="18" t="s">
        <v>2537</v>
      </c>
      <c r="P728" s="1" t="s">
        <v>4213</v>
      </c>
      <c r="Q728" s="8"/>
      <c r="AA728" s="2"/>
      <c r="AB728" s="3"/>
      <c r="AC728" s="3"/>
      <c r="AD728" s="1" t="s">
        <v>2388</v>
      </c>
      <c r="BA728" s="1">
        <f t="shared" si="47"/>
        <v>0</v>
      </c>
    </row>
    <row r="729" spans="1:53" s="1" customFormat="1" x14ac:dyDescent="0.25">
      <c r="A729" s="8"/>
      <c r="B729" s="2"/>
      <c r="C729" s="2"/>
      <c r="D729" s="2"/>
      <c r="H729" s="1" t="s">
        <v>1481</v>
      </c>
      <c r="I729" s="1" t="s">
        <v>2565</v>
      </c>
      <c r="K729" s="18"/>
      <c r="AA729" s="2"/>
      <c r="AB729" s="3"/>
      <c r="AC729" s="3"/>
      <c r="AG729" s="1" t="s">
        <v>3162</v>
      </c>
      <c r="AI729" s="1" t="s">
        <v>3162</v>
      </c>
      <c r="AJ729" s="1" t="s">
        <v>3162</v>
      </c>
      <c r="AK729" s="1" t="s">
        <v>3162</v>
      </c>
      <c r="AQ729" s="1" t="s">
        <v>3162</v>
      </c>
      <c r="AU729" s="1" t="s">
        <v>3162</v>
      </c>
      <c r="BA729" s="1">
        <f t="shared" si="47"/>
        <v>6</v>
      </c>
    </row>
    <row r="730" spans="1:53" s="1" customFormat="1" x14ac:dyDescent="0.25">
      <c r="B730" s="2"/>
      <c r="C730" s="2"/>
      <c r="D730" s="2"/>
      <c r="F730" s="1" t="s">
        <v>3161</v>
      </c>
      <c r="G730" s="1" t="s">
        <v>3158</v>
      </c>
      <c r="H730" s="1" t="s">
        <v>3495</v>
      </c>
      <c r="I730" s="1" t="s">
        <v>3496</v>
      </c>
      <c r="J730" s="1" t="s">
        <v>10</v>
      </c>
      <c r="K730" s="18" t="s">
        <v>3497</v>
      </c>
      <c r="L730" s="1" t="s">
        <v>4933</v>
      </c>
      <c r="M730" s="1" t="s">
        <v>488</v>
      </c>
      <c r="N730" s="1" t="s">
        <v>296</v>
      </c>
      <c r="O730" s="1">
        <v>85205</v>
      </c>
      <c r="P730" s="1" t="s">
        <v>4712</v>
      </c>
      <c r="AA730" s="2"/>
      <c r="AB730" s="3"/>
      <c r="AC730" s="3"/>
      <c r="AD730" s="1" t="s">
        <v>2392</v>
      </c>
      <c r="BA730" s="1">
        <f t="shared" si="47"/>
        <v>0</v>
      </c>
    </row>
    <row r="731" spans="1:53" s="1" customFormat="1" x14ac:dyDescent="0.25">
      <c r="B731" s="2"/>
      <c r="C731" s="2"/>
      <c r="D731" s="2"/>
      <c r="F731" s="1" t="s">
        <v>3161</v>
      </c>
      <c r="G731" s="1" t="s">
        <v>481</v>
      </c>
      <c r="H731" s="1" t="s">
        <v>3495</v>
      </c>
      <c r="I731" s="1" t="s">
        <v>2738</v>
      </c>
      <c r="J731" s="1" t="s">
        <v>10</v>
      </c>
      <c r="K731" s="18" t="s">
        <v>3497</v>
      </c>
      <c r="L731" s="1" t="s">
        <v>4933</v>
      </c>
      <c r="M731" s="1" t="s">
        <v>488</v>
      </c>
      <c r="N731" s="1" t="s">
        <v>296</v>
      </c>
      <c r="O731" s="1">
        <v>85205</v>
      </c>
      <c r="P731" s="1" t="s">
        <v>4213</v>
      </c>
      <c r="AA731" s="2"/>
      <c r="AB731" s="3"/>
      <c r="AC731" s="3"/>
      <c r="AD731" s="1" t="s">
        <v>2388</v>
      </c>
      <c r="BA731" s="1">
        <f t="shared" si="47"/>
        <v>0</v>
      </c>
    </row>
    <row r="732" spans="1:53" s="1" customFormat="1" x14ac:dyDescent="0.25">
      <c r="B732" s="2"/>
      <c r="C732" s="2"/>
      <c r="D732" s="2"/>
      <c r="G732" s="1" t="s">
        <v>3158</v>
      </c>
      <c r="H732" s="1" t="s">
        <v>913</v>
      </c>
      <c r="I732" s="1" t="s">
        <v>4639</v>
      </c>
      <c r="J732" s="1" t="s">
        <v>4640</v>
      </c>
      <c r="K732" s="18"/>
      <c r="L732" s="1" t="s">
        <v>4641</v>
      </c>
      <c r="M732" s="1" t="s">
        <v>488</v>
      </c>
      <c r="N732" s="1" t="s">
        <v>296</v>
      </c>
      <c r="O732" s="1">
        <v>85213</v>
      </c>
      <c r="AA732" s="2" t="s">
        <v>912</v>
      </c>
      <c r="AB732" s="3"/>
      <c r="AC732" s="3"/>
      <c r="BA732" s="1">
        <f t="shared" si="47"/>
        <v>0</v>
      </c>
    </row>
    <row r="733" spans="1:53" s="1" customFormat="1" x14ac:dyDescent="0.25">
      <c r="B733" s="2"/>
      <c r="C733" s="2"/>
      <c r="D733" s="2"/>
      <c r="G733" s="1" t="s">
        <v>481</v>
      </c>
      <c r="H733" s="1" t="s">
        <v>918</v>
      </c>
      <c r="I733" s="1" t="s">
        <v>4642</v>
      </c>
      <c r="J733" s="1" t="s">
        <v>4643</v>
      </c>
      <c r="K733" s="18" t="s">
        <v>4645</v>
      </c>
      <c r="L733" s="1" t="s">
        <v>4644</v>
      </c>
      <c r="M733" s="1" t="s">
        <v>5031</v>
      </c>
      <c r="N733" s="1" t="s">
        <v>296</v>
      </c>
      <c r="O733" s="1">
        <v>85120</v>
      </c>
      <c r="P733" s="1" t="s">
        <v>4213</v>
      </c>
      <c r="Y733" s="1" t="s">
        <v>3196</v>
      </c>
      <c r="Z733" s="1" t="s">
        <v>3161</v>
      </c>
      <c r="AA733" s="2"/>
      <c r="AB733" s="3" t="s">
        <v>3161</v>
      </c>
      <c r="AC733" s="3"/>
      <c r="AD733" s="1" t="s">
        <v>2564</v>
      </c>
      <c r="BA733" s="1">
        <f t="shared" si="47"/>
        <v>0</v>
      </c>
    </row>
    <row r="734" spans="1:53" s="1" customFormat="1" x14ac:dyDescent="0.25">
      <c r="B734" s="2"/>
      <c r="C734" s="2"/>
      <c r="D734" s="2"/>
      <c r="G734" s="1" t="s">
        <v>481</v>
      </c>
      <c r="H734" s="1" t="s">
        <v>918</v>
      </c>
      <c r="I734" s="1" t="s">
        <v>710</v>
      </c>
      <c r="J734" s="1" t="s">
        <v>4449</v>
      </c>
      <c r="K734" s="18" t="s">
        <v>3391</v>
      </c>
      <c r="L734" s="1" t="s">
        <v>4450</v>
      </c>
      <c r="M734" s="1" t="s">
        <v>488</v>
      </c>
      <c r="N734" s="1" t="s">
        <v>296</v>
      </c>
      <c r="O734" s="1">
        <v>85204</v>
      </c>
      <c r="P734" s="1" t="s">
        <v>4213</v>
      </c>
      <c r="AA734" s="1" t="s">
        <v>2877</v>
      </c>
      <c r="AB734" s="3"/>
      <c r="AC734" s="3"/>
      <c r="AD734" s="1" t="s">
        <v>2388</v>
      </c>
      <c r="BA734" s="1">
        <f t="shared" si="47"/>
        <v>0</v>
      </c>
    </row>
    <row r="735" spans="1:53" s="1" customFormat="1" x14ac:dyDescent="0.25">
      <c r="B735" s="2"/>
      <c r="C735" s="2"/>
      <c r="D735" s="2"/>
      <c r="F735" s="1" t="s">
        <v>3161</v>
      </c>
      <c r="G735" s="1" t="s">
        <v>3158</v>
      </c>
      <c r="H735" s="1" t="s">
        <v>4595</v>
      </c>
      <c r="I735" s="1" t="s">
        <v>4596</v>
      </c>
      <c r="J735" s="1" t="s">
        <v>3901</v>
      </c>
      <c r="K735" s="18" t="s">
        <v>4594</v>
      </c>
      <c r="L735" s="1" t="s">
        <v>3902</v>
      </c>
      <c r="M735" s="1" t="s">
        <v>488</v>
      </c>
      <c r="N735" s="1" t="s">
        <v>296</v>
      </c>
      <c r="O735" s="1">
        <v>85206</v>
      </c>
      <c r="P735" s="1" t="s">
        <v>4712</v>
      </c>
      <c r="AA735" s="1" t="s">
        <v>3899</v>
      </c>
      <c r="AB735" s="3"/>
      <c r="AC735" s="3"/>
      <c r="BA735" s="1">
        <f t="shared" si="47"/>
        <v>0</v>
      </c>
    </row>
    <row r="736" spans="1:53" s="1" customFormat="1" x14ac:dyDescent="0.25">
      <c r="B736" s="2"/>
      <c r="C736" s="2"/>
      <c r="D736" s="2"/>
      <c r="G736" s="1" t="s">
        <v>3158</v>
      </c>
      <c r="H736" s="1" t="s">
        <v>3393</v>
      </c>
      <c r="I736" s="1" t="s">
        <v>2447</v>
      </c>
      <c r="J736" s="1" t="s">
        <v>2290</v>
      </c>
      <c r="K736" s="18" t="s">
        <v>586</v>
      </c>
      <c r="L736" s="1" t="s">
        <v>5165</v>
      </c>
      <c r="M736" s="1" t="s">
        <v>131</v>
      </c>
      <c r="N736" s="1" t="s">
        <v>296</v>
      </c>
      <c r="O736" s="1">
        <v>85215</v>
      </c>
      <c r="P736" s="1" t="s">
        <v>4213</v>
      </c>
      <c r="AA736" s="2" t="s">
        <v>4797</v>
      </c>
      <c r="AB736" s="3"/>
      <c r="AC736" s="3"/>
      <c r="AD736" s="1" t="s">
        <v>2388</v>
      </c>
      <c r="BA736" s="1">
        <f t="shared" si="47"/>
        <v>0</v>
      </c>
    </row>
    <row r="737" spans="1:54" s="1" customFormat="1" x14ac:dyDescent="0.25">
      <c r="B737" s="2"/>
      <c r="C737" s="2"/>
      <c r="D737" s="2"/>
      <c r="G737" s="1" t="s">
        <v>3158</v>
      </c>
      <c r="H737" s="1" t="s">
        <v>4646</v>
      </c>
      <c r="I737" s="1" t="s">
        <v>428</v>
      </c>
      <c r="K737" s="18"/>
      <c r="AA737" s="2"/>
      <c r="AB737" s="3" t="s">
        <v>3161</v>
      </c>
      <c r="AC737" s="3"/>
      <c r="BA737" s="1">
        <f t="shared" si="47"/>
        <v>0</v>
      </c>
    </row>
    <row r="738" spans="1:54" s="1" customFormat="1" x14ac:dyDescent="0.25">
      <c r="A738" s="8"/>
      <c r="B738" s="2"/>
      <c r="C738" s="2"/>
      <c r="D738" s="2"/>
      <c r="G738" s="1" t="s">
        <v>3158</v>
      </c>
      <c r="H738" s="1" t="s">
        <v>1597</v>
      </c>
      <c r="I738" s="1" t="s">
        <v>1740</v>
      </c>
      <c r="K738" s="18"/>
      <c r="AU738" s="1" t="s">
        <v>3162</v>
      </c>
      <c r="BA738" s="1">
        <f t="shared" si="47"/>
        <v>1</v>
      </c>
      <c r="BB738" s="3"/>
    </row>
    <row r="739" spans="1:54" s="1" customFormat="1" x14ac:dyDescent="0.25">
      <c r="B739" s="2"/>
      <c r="C739" s="2"/>
      <c r="D739" s="2"/>
      <c r="G739" s="1" t="s">
        <v>3158</v>
      </c>
      <c r="H739" s="1" t="s">
        <v>4647</v>
      </c>
      <c r="I739" s="1" t="s">
        <v>4648</v>
      </c>
      <c r="K739" s="18"/>
      <c r="AA739" s="2"/>
      <c r="AB739" s="3" t="s">
        <v>3161</v>
      </c>
      <c r="AC739" s="3"/>
      <c r="BA739" s="1">
        <f t="shared" si="47"/>
        <v>0</v>
      </c>
    </row>
    <row r="740" spans="1:54" s="1" customFormat="1" x14ac:dyDescent="0.25">
      <c r="B740" s="2"/>
      <c r="C740" s="2"/>
      <c r="D740" s="2"/>
      <c r="G740" s="1" t="s">
        <v>481</v>
      </c>
      <c r="H740" s="1" t="s">
        <v>4647</v>
      </c>
      <c r="I740" s="1" t="s">
        <v>2144</v>
      </c>
      <c r="K740" s="18"/>
      <c r="AA740" s="2"/>
      <c r="AB740" s="3" t="s">
        <v>3161</v>
      </c>
      <c r="AC740" s="3"/>
      <c r="BA740" s="1">
        <f t="shared" si="47"/>
        <v>0</v>
      </c>
    </row>
    <row r="741" spans="1:54" s="1" customFormat="1" x14ac:dyDescent="0.25">
      <c r="B741" s="2"/>
      <c r="C741" s="2"/>
      <c r="D741" s="2"/>
      <c r="G741" s="1" t="s">
        <v>3158</v>
      </c>
      <c r="H741" s="1" t="s">
        <v>4649</v>
      </c>
      <c r="I741" s="1" t="s">
        <v>4650</v>
      </c>
      <c r="J741" s="1" t="s">
        <v>4651</v>
      </c>
      <c r="K741" s="18" t="s">
        <v>4655</v>
      </c>
      <c r="L741" s="1" t="s">
        <v>4652</v>
      </c>
      <c r="M741" s="1" t="s">
        <v>4653</v>
      </c>
      <c r="N741" s="1" t="s">
        <v>4654</v>
      </c>
      <c r="O741" s="1">
        <v>92211</v>
      </c>
      <c r="P741" s="1" t="s">
        <v>4213</v>
      </c>
      <c r="Y741" s="1" t="s">
        <v>3175</v>
      </c>
      <c r="Z741" s="1" t="s">
        <v>3161</v>
      </c>
      <c r="AA741" s="2" t="s">
        <v>4656</v>
      </c>
      <c r="AB741" s="3" t="s">
        <v>3161</v>
      </c>
      <c r="AC741" s="3"/>
      <c r="AD741" s="1" t="s">
        <v>2564</v>
      </c>
      <c r="BA741" s="1">
        <f t="shared" si="47"/>
        <v>0</v>
      </c>
    </row>
    <row r="742" spans="1:54" s="1" customFormat="1" x14ac:dyDescent="0.25">
      <c r="A742" s="8"/>
      <c r="B742" s="2"/>
      <c r="C742" s="2"/>
      <c r="D742" s="2"/>
      <c r="G742" s="1" t="s">
        <v>481</v>
      </c>
      <c r="H742" s="1" t="s">
        <v>369</v>
      </c>
      <c r="I742" s="1" t="s">
        <v>2752</v>
      </c>
      <c r="J742" s="1" t="s">
        <v>4382</v>
      </c>
      <c r="K742" s="18" t="s">
        <v>4383</v>
      </c>
      <c r="L742" s="1" t="s">
        <v>3734</v>
      </c>
      <c r="M742" s="1" t="s">
        <v>488</v>
      </c>
      <c r="N742" s="1" t="s">
        <v>296</v>
      </c>
      <c r="O742" s="1">
        <v>85209</v>
      </c>
      <c r="P742" s="1" t="s">
        <v>4401</v>
      </c>
      <c r="AA742" s="1" t="s">
        <v>689</v>
      </c>
      <c r="AB742" s="3"/>
      <c r="AC742" s="3"/>
      <c r="AD742" s="1" t="s">
        <v>1767</v>
      </c>
      <c r="AF742" s="1" t="s">
        <v>481</v>
      </c>
      <c r="AG742" s="1" t="s">
        <v>481</v>
      </c>
      <c r="AI742" s="1" t="s">
        <v>481</v>
      </c>
      <c r="AM742" s="1" t="s">
        <v>481</v>
      </c>
      <c r="AN742" s="1" t="s">
        <v>481</v>
      </c>
      <c r="AS742" s="1" t="s">
        <v>481</v>
      </c>
      <c r="BA742" s="1">
        <f t="shared" si="47"/>
        <v>6</v>
      </c>
    </row>
    <row r="743" spans="1:54" s="1" customFormat="1" x14ac:dyDescent="0.25">
      <c r="A743" s="8"/>
      <c r="B743" s="2"/>
      <c r="C743" s="2"/>
      <c r="D743" s="2"/>
      <c r="G743" s="1" t="s">
        <v>3158</v>
      </c>
      <c r="H743" s="1" t="s">
        <v>369</v>
      </c>
      <c r="I743" s="1" t="s">
        <v>689</v>
      </c>
      <c r="J743" s="1" t="s">
        <v>4382</v>
      </c>
      <c r="K743" s="18" t="s">
        <v>4383</v>
      </c>
      <c r="L743" s="1" t="s">
        <v>3734</v>
      </c>
      <c r="M743" s="1" t="s">
        <v>488</v>
      </c>
      <c r="N743" s="1" t="s">
        <v>296</v>
      </c>
      <c r="O743" s="1">
        <v>85209</v>
      </c>
      <c r="P743" s="1" t="s">
        <v>4402</v>
      </c>
      <c r="AA743" s="1" t="s">
        <v>2752</v>
      </c>
      <c r="AB743" s="3"/>
      <c r="AC743" s="3"/>
      <c r="AD743" s="1" t="s">
        <v>1764</v>
      </c>
      <c r="AF743" s="1" t="s">
        <v>481</v>
      </c>
      <c r="AG743" s="1" t="s">
        <v>481</v>
      </c>
      <c r="AI743" s="1" t="s">
        <v>481</v>
      </c>
      <c r="AM743" s="1" t="s">
        <v>481</v>
      </c>
      <c r="AN743" s="1" t="s">
        <v>481</v>
      </c>
      <c r="AS743" s="1" t="s">
        <v>481</v>
      </c>
      <c r="BA743" s="1">
        <f t="shared" si="47"/>
        <v>6</v>
      </c>
    </row>
    <row r="744" spans="1:54" s="1" customFormat="1" x14ac:dyDescent="0.25">
      <c r="A744" s="8"/>
      <c r="B744" s="2"/>
      <c r="C744" s="2"/>
      <c r="D744" s="2"/>
      <c r="G744" s="1" t="s">
        <v>481</v>
      </c>
      <c r="H744" s="1" t="s">
        <v>258</v>
      </c>
      <c r="I744" s="1" t="s">
        <v>4364</v>
      </c>
      <c r="K744" s="18"/>
      <c r="AX744" s="1" t="s">
        <v>3162</v>
      </c>
      <c r="AZ744" s="1" t="s">
        <v>3162</v>
      </c>
      <c r="BA744" s="1">
        <f t="shared" si="47"/>
        <v>2</v>
      </c>
      <c r="BB744" s="3"/>
    </row>
    <row r="745" spans="1:54" s="1" customFormat="1" x14ac:dyDescent="0.25">
      <c r="A745" s="8"/>
      <c r="B745" s="2"/>
      <c r="C745" s="2"/>
      <c r="D745" s="2"/>
      <c r="G745" s="1" t="s">
        <v>3158</v>
      </c>
      <c r="H745" s="1" t="s">
        <v>258</v>
      </c>
      <c r="I745" s="1" t="s">
        <v>259</v>
      </c>
      <c r="K745" s="18"/>
      <c r="AX745" s="1" t="s">
        <v>3162</v>
      </c>
      <c r="AZ745" s="1" t="s">
        <v>3162</v>
      </c>
      <c r="BA745" s="1">
        <f t="shared" ref="BA745:BA805" si="49">COUNTA(AE745:AZ745)</f>
        <v>2</v>
      </c>
      <c r="BB745" s="3"/>
    </row>
    <row r="746" spans="1:54" s="1" customFormat="1" ht="15.6" x14ac:dyDescent="0.3">
      <c r="B746" s="2"/>
      <c r="C746" s="2"/>
      <c r="D746" s="2"/>
      <c r="E746" s="2"/>
      <c r="G746" s="1" t="s">
        <v>481</v>
      </c>
      <c r="H746" s="1" t="s">
        <v>290</v>
      </c>
      <c r="I746" s="1" t="s">
        <v>1010</v>
      </c>
      <c r="J746" s="1" t="s">
        <v>291</v>
      </c>
      <c r="K746" s="18" t="s">
        <v>292</v>
      </c>
      <c r="L746" s="1" t="s">
        <v>2944</v>
      </c>
      <c r="M746" s="1" t="s">
        <v>488</v>
      </c>
      <c r="N746" s="1" t="s">
        <v>296</v>
      </c>
      <c r="O746" s="1">
        <v>85213</v>
      </c>
      <c r="P746" s="1" t="s">
        <v>4213</v>
      </c>
      <c r="AA746" s="2"/>
      <c r="AB746" s="3"/>
      <c r="AC746" s="3"/>
      <c r="AD746" s="1" t="s">
        <v>2388</v>
      </c>
      <c r="BA746" s="1">
        <f t="shared" si="49"/>
        <v>0</v>
      </c>
    </row>
    <row r="747" spans="1:54" s="1" customFormat="1" x14ac:dyDescent="0.25">
      <c r="B747" s="2"/>
      <c r="C747" s="2"/>
      <c r="D747" s="2"/>
      <c r="G747" s="1" t="s">
        <v>3158</v>
      </c>
      <c r="H747" s="1" t="s">
        <v>1290</v>
      </c>
      <c r="I747" s="1" t="s">
        <v>1055</v>
      </c>
      <c r="K747" s="18"/>
      <c r="AA747" s="1" t="s">
        <v>1019</v>
      </c>
      <c r="AB747" s="3"/>
      <c r="AC747" s="3"/>
      <c r="BA747" s="1">
        <f t="shared" si="49"/>
        <v>0</v>
      </c>
    </row>
    <row r="748" spans="1:54" s="1" customFormat="1" x14ac:dyDescent="0.25">
      <c r="B748" s="2"/>
      <c r="C748" s="2"/>
      <c r="D748" s="2"/>
      <c r="G748" s="1" t="s">
        <v>3158</v>
      </c>
      <c r="H748" s="1" t="s">
        <v>4657</v>
      </c>
      <c r="I748" s="1" t="s">
        <v>1630</v>
      </c>
      <c r="J748" s="1" t="s">
        <v>486</v>
      </c>
      <c r="K748" s="18"/>
      <c r="L748" s="1" t="s">
        <v>486</v>
      </c>
      <c r="M748" s="1" t="s">
        <v>488</v>
      </c>
      <c r="N748" s="1" t="s">
        <v>296</v>
      </c>
      <c r="O748" s="1" t="s">
        <v>486</v>
      </c>
      <c r="AA748" s="2"/>
      <c r="AB748" s="3"/>
      <c r="AC748" s="3"/>
      <c r="BA748" s="1">
        <f t="shared" si="49"/>
        <v>0</v>
      </c>
    </row>
    <row r="749" spans="1:54" s="1" customFormat="1" x14ac:dyDescent="0.25">
      <c r="A749" s="8"/>
      <c r="B749" s="2"/>
      <c r="C749" s="2"/>
      <c r="D749" s="2"/>
      <c r="G749" s="1" t="s">
        <v>3158</v>
      </c>
      <c r="H749" s="1" t="s">
        <v>1371</v>
      </c>
      <c r="I749" s="1" t="s">
        <v>5006</v>
      </c>
      <c r="K749" s="18"/>
      <c r="AR749" s="1" t="s">
        <v>3162</v>
      </c>
      <c r="BA749" s="1">
        <f t="shared" si="49"/>
        <v>1</v>
      </c>
      <c r="BB749" s="3"/>
    </row>
    <row r="750" spans="1:54" s="1" customFormat="1" x14ac:dyDescent="0.25">
      <c r="A750" s="8"/>
      <c r="B750" s="2"/>
      <c r="C750" s="2"/>
      <c r="D750" s="2"/>
      <c r="G750" s="1" t="s">
        <v>3158</v>
      </c>
      <c r="H750" s="1" t="s">
        <v>1371</v>
      </c>
      <c r="I750" s="1" t="s">
        <v>1372</v>
      </c>
      <c r="K750" s="18"/>
      <c r="AR750" s="1" t="s">
        <v>3162</v>
      </c>
      <c r="BA750" s="1">
        <f t="shared" si="49"/>
        <v>1</v>
      </c>
      <c r="BB750" s="3"/>
    </row>
    <row r="751" spans="1:54" s="1" customFormat="1" x14ac:dyDescent="0.25">
      <c r="A751" s="8"/>
      <c r="B751" s="2"/>
      <c r="C751" s="2"/>
      <c r="D751" s="2"/>
      <c r="G751" s="1" t="s">
        <v>3158</v>
      </c>
      <c r="H751" s="1" t="s">
        <v>557</v>
      </c>
      <c r="I751" s="1" t="s">
        <v>3069</v>
      </c>
      <c r="K751" s="18"/>
      <c r="AN751" s="1" t="s">
        <v>3162</v>
      </c>
      <c r="AO751" s="1" t="s">
        <v>3162</v>
      </c>
      <c r="BA751" s="1">
        <f t="shared" si="49"/>
        <v>2</v>
      </c>
      <c r="BB751" s="3"/>
    </row>
    <row r="752" spans="1:54" s="1" customFormat="1" x14ac:dyDescent="0.25">
      <c r="A752" s="8"/>
      <c r="B752" s="2"/>
      <c r="C752" s="2"/>
      <c r="D752" s="2"/>
      <c r="G752" s="1" t="s">
        <v>481</v>
      </c>
      <c r="H752" s="1" t="s">
        <v>557</v>
      </c>
      <c r="I752" s="1" t="s">
        <v>558</v>
      </c>
      <c r="K752" s="18"/>
      <c r="AN752" s="1" t="s">
        <v>3162</v>
      </c>
      <c r="AO752" s="1" t="s">
        <v>3162</v>
      </c>
      <c r="BA752" s="1">
        <f t="shared" si="49"/>
        <v>2</v>
      </c>
      <c r="BB752" s="3"/>
    </row>
    <row r="753" spans="1:68" s="1" customFormat="1" x14ac:dyDescent="0.25">
      <c r="A753" s="8"/>
      <c r="B753" s="2"/>
      <c r="C753" s="2"/>
      <c r="D753" s="2"/>
      <c r="G753" s="1" t="s">
        <v>3158</v>
      </c>
      <c r="H753" s="1" t="s">
        <v>3175</v>
      </c>
      <c r="I753" s="1" t="s">
        <v>3471</v>
      </c>
      <c r="K753" s="18"/>
      <c r="AA753" s="2"/>
      <c r="AB753" s="3"/>
      <c r="AC753" s="3"/>
      <c r="AM753" s="1" t="s">
        <v>3162</v>
      </c>
      <c r="BA753" s="1">
        <f t="shared" si="49"/>
        <v>1</v>
      </c>
    </row>
    <row r="754" spans="1:68" s="1" customFormat="1" x14ac:dyDescent="0.25">
      <c r="A754" s="8"/>
      <c r="B754" s="2"/>
      <c r="C754" s="2"/>
      <c r="D754" s="2"/>
      <c r="G754" s="1" t="s">
        <v>481</v>
      </c>
      <c r="H754" s="1" t="s">
        <v>3175</v>
      </c>
      <c r="I754" s="1" t="s">
        <v>1513</v>
      </c>
      <c r="K754" s="18"/>
      <c r="AA754" s="2"/>
      <c r="AB754" s="3"/>
      <c r="AC754" s="3"/>
      <c r="AM754" s="1" t="s">
        <v>3162</v>
      </c>
      <c r="BA754" s="1">
        <f t="shared" si="49"/>
        <v>1</v>
      </c>
    </row>
    <row r="755" spans="1:68" s="1" customFormat="1" x14ac:dyDescent="0.25">
      <c r="B755" s="2"/>
      <c r="C755" s="2"/>
      <c r="D755" s="2"/>
      <c r="G755" s="1" t="s">
        <v>481</v>
      </c>
      <c r="H755" s="1" t="s">
        <v>3862</v>
      </c>
      <c r="I755" s="1" t="s">
        <v>2418</v>
      </c>
      <c r="J755" s="1" t="s">
        <v>3863</v>
      </c>
      <c r="K755" s="18" t="s">
        <v>3865</v>
      </c>
      <c r="L755" s="1" t="s">
        <v>3864</v>
      </c>
      <c r="M755" s="1" t="s">
        <v>488</v>
      </c>
      <c r="N755" s="1" t="s">
        <v>296</v>
      </c>
      <c r="O755" s="1">
        <v>85209</v>
      </c>
      <c r="P755" s="1" t="s">
        <v>4213</v>
      </c>
      <c r="AA755" s="2"/>
      <c r="AB755" s="3"/>
      <c r="AC755" s="3"/>
      <c r="AD755" s="1" t="s">
        <v>2564</v>
      </c>
      <c r="BA755" s="1">
        <f t="shared" si="49"/>
        <v>0</v>
      </c>
    </row>
    <row r="756" spans="1:68" s="1" customFormat="1" x14ac:dyDescent="0.25">
      <c r="B756" s="2"/>
      <c r="C756" s="2"/>
      <c r="D756" s="2"/>
      <c r="G756" s="1" t="s">
        <v>3158</v>
      </c>
      <c r="H756" s="1" t="s">
        <v>1051</v>
      </c>
      <c r="I756" s="1" t="s">
        <v>1023</v>
      </c>
      <c r="K756" s="18" t="s">
        <v>884</v>
      </c>
      <c r="P756" s="1" t="s">
        <v>4213</v>
      </c>
      <c r="AA756" s="2"/>
      <c r="AB756" s="3"/>
      <c r="AC756" s="3"/>
      <c r="BA756" s="1">
        <f t="shared" si="49"/>
        <v>0</v>
      </c>
    </row>
    <row r="757" spans="1:68" s="1" customFormat="1" x14ac:dyDescent="0.25">
      <c r="B757" s="2"/>
      <c r="C757" s="2"/>
      <c r="D757" s="2"/>
      <c r="G757" s="1" t="s">
        <v>481</v>
      </c>
      <c r="H757" s="1" t="s">
        <v>885</v>
      </c>
      <c r="I757" s="1" t="s">
        <v>886</v>
      </c>
      <c r="K757" s="18"/>
      <c r="AA757" s="2"/>
      <c r="AB757" s="3"/>
      <c r="AC757" s="3"/>
      <c r="BA757" s="1">
        <f t="shared" si="49"/>
        <v>0</v>
      </c>
    </row>
    <row r="758" spans="1:68" s="1" customFormat="1" x14ac:dyDescent="0.25">
      <c r="B758" s="2"/>
      <c r="C758" s="2"/>
      <c r="D758" s="2"/>
      <c r="G758" s="1" t="s">
        <v>3158</v>
      </c>
      <c r="H758" s="1" t="s">
        <v>1455</v>
      </c>
      <c r="I758" s="1" t="s">
        <v>3639</v>
      </c>
      <c r="K758" s="18"/>
      <c r="AA758" s="2"/>
      <c r="AB758" s="3"/>
      <c r="AC758" s="3"/>
      <c r="AH758" s="1" t="s">
        <v>3162</v>
      </c>
      <c r="AI758" s="1" t="s">
        <v>3162</v>
      </c>
      <c r="BA758" s="1">
        <f t="shared" si="49"/>
        <v>2</v>
      </c>
    </row>
    <row r="759" spans="1:68" s="1" customFormat="1" x14ac:dyDescent="0.25">
      <c r="B759" s="2"/>
      <c r="C759" s="2"/>
      <c r="D759" s="2"/>
      <c r="G759" s="1" t="s">
        <v>481</v>
      </c>
      <c r="H759" s="1" t="s">
        <v>256</v>
      </c>
      <c r="I759" s="1" t="s">
        <v>3081</v>
      </c>
      <c r="K759" s="18"/>
      <c r="AA759" s="2"/>
      <c r="AB759" s="3"/>
      <c r="AC759" s="3"/>
      <c r="AX759" s="1" t="s">
        <v>3162</v>
      </c>
      <c r="BA759" s="1">
        <f t="shared" si="49"/>
        <v>1</v>
      </c>
    </row>
    <row r="760" spans="1:68" s="1" customFormat="1" x14ac:dyDescent="0.25">
      <c r="B760" s="2"/>
      <c r="C760" s="2"/>
      <c r="D760" s="2"/>
      <c r="G760" s="1" t="s">
        <v>3158</v>
      </c>
      <c r="H760" s="1" t="s">
        <v>1398</v>
      </c>
      <c r="I760" s="1" t="s">
        <v>4000</v>
      </c>
      <c r="K760" s="18"/>
      <c r="AA760" s="2"/>
      <c r="AB760" s="3"/>
      <c r="AC760" s="3"/>
      <c r="AS760" s="1" t="s">
        <v>3162</v>
      </c>
      <c r="BA760" s="1">
        <f t="shared" si="49"/>
        <v>1</v>
      </c>
    </row>
    <row r="761" spans="1:68" s="1" customFormat="1" x14ac:dyDescent="0.25">
      <c r="B761" s="2"/>
      <c r="C761" s="2"/>
      <c r="D761" s="2"/>
      <c r="G761" s="1" t="s">
        <v>3158</v>
      </c>
      <c r="H761" s="1" t="s">
        <v>888</v>
      </c>
      <c r="I761" s="1" t="s">
        <v>889</v>
      </c>
      <c r="J761" s="1" t="s">
        <v>890</v>
      </c>
      <c r="K761" s="18" t="s">
        <v>893</v>
      </c>
      <c r="L761" s="1" t="s">
        <v>891</v>
      </c>
      <c r="M761" s="1" t="s">
        <v>488</v>
      </c>
      <c r="N761" s="1" t="s">
        <v>296</v>
      </c>
      <c r="O761" s="1">
        <v>85206</v>
      </c>
      <c r="P761" s="1" t="s">
        <v>4213</v>
      </c>
      <c r="AA761" s="2"/>
      <c r="AB761" s="3"/>
      <c r="AC761" s="3"/>
      <c r="AD761" s="1" t="s">
        <v>2388</v>
      </c>
      <c r="BA761" s="1">
        <f t="shared" si="49"/>
        <v>0</v>
      </c>
    </row>
    <row r="762" spans="1:68" s="1" customFormat="1" x14ac:dyDescent="0.25">
      <c r="B762" s="2"/>
      <c r="C762" s="2"/>
      <c r="D762" s="2"/>
      <c r="G762" s="1" t="s">
        <v>481</v>
      </c>
      <c r="H762" s="1" t="s">
        <v>4660</v>
      </c>
      <c r="I762" s="1" t="s">
        <v>4642</v>
      </c>
      <c r="K762" s="18" t="s">
        <v>894</v>
      </c>
      <c r="P762" s="1" t="s">
        <v>4213</v>
      </c>
      <c r="Y762" s="1" t="s">
        <v>3196</v>
      </c>
      <c r="AA762" s="1" t="s">
        <v>362</v>
      </c>
      <c r="AB762" s="3"/>
      <c r="AC762" s="3"/>
      <c r="AD762" s="1" t="s">
        <v>2564</v>
      </c>
      <c r="BA762" s="1">
        <f t="shared" si="49"/>
        <v>0</v>
      </c>
    </row>
    <row r="763" spans="1:68" s="1" customFormat="1" x14ac:dyDescent="0.25">
      <c r="B763" s="2"/>
      <c r="C763" s="2"/>
      <c r="D763" s="2"/>
      <c r="G763" s="1" t="s">
        <v>3158</v>
      </c>
      <c r="H763" s="1" t="s">
        <v>895</v>
      </c>
      <c r="I763" s="1" t="s">
        <v>896</v>
      </c>
      <c r="J763" s="1" t="s">
        <v>897</v>
      </c>
      <c r="K763" s="18" t="s">
        <v>899</v>
      </c>
      <c r="L763" s="1" t="s">
        <v>898</v>
      </c>
      <c r="M763" s="1" t="s">
        <v>488</v>
      </c>
      <c r="N763" s="1" t="s">
        <v>296</v>
      </c>
      <c r="O763" s="1">
        <v>85208</v>
      </c>
      <c r="P763" s="1" t="s">
        <v>4213</v>
      </c>
      <c r="AA763" s="2"/>
      <c r="AB763" s="3"/>
      <c r="AC763" s="3"/>
      <c r="AD763" s="1" t="s">
        <v>2388</v>
      </c>
      <c r="BA763" s="1">
        <f t="shared" si="49"/>
        <v>0</v>
      </c>
    </row>
    <row r="764" spans="1:68" s="1" customFormat="1" x14ac:dyDescent="0.25">
      <c r="B764" s="2"/>
      <c r="C764" s="2"/>
      <c r="D764" s="2"/>
      <c r="G764" s="1" t="s">
        <v>3158</v>
      </c>
      <c r="H764" s="1" t="s">
        <v>900</v>
      </c>
      <c r="I764" s="1" t="s">
        <v>901</v>
      </c>
      <c r="J764" s="1" t="s">
        <v>902</v>
      </c>
      <c r="K764" s="18"/>
      <c r="L764" s="1" t="s">
        <v>3593</v>
      </c>
      <c r="M764" s="1" t="s">
        <v>488</v>
      </c>
      <c r="N764" s="1" t="s">
        <v>296</v>
      </c>
      <c r="O764" s="1">
        <v>85207</v>
      </c>
      <c r="AA764" s="2"/>
      <c r="AB764" s="3"/>
      <c r="AC764" s="3"/>
      <c r="BA764" s="1">
        <f t="shared" si="49"/>
        <v>0</v>
      </c>
    </row>
    <row r="765" spans="1:68" s="1" customFormat="1" x14ac:dyDescent="0.25">
      <c r="B765" s="2"/>
      <c r="C765" s="2"/>
      <c r="D765" s="2"/>
      <c r="G765" s="1" t="s">
        <v>481</v>
      </c>
      <c r="H765" s="1" t="s">
        <v>900</v>
      </c>
      <c r="I765" s="1" t="s">
        <v>631</v>
      </c>
      <c r="J765" s="1" t="s">
        <v>902</v>
      </c>
      <c r="K765" s="18"/>
      <c r="L765" s="1" t="s">
        <v>3593</v>
      </c>
      <c r="M765" s="1" t="s">
        <v>488</v>
      </c>
      <c r="N765" s="1" t="s">
        <v>296</v>
      </c>
      <c r="O765" s="1">
        <v>85207</v>
      </c>
      <c r="AA765" s="2"/>
      <c r="AB765" s="3"/>
      <c r="AC765" s="3"/>
      <c r="BA765" s="1">
        <f t="shared" si="49"/>
        <v>0</v>
      </c>
    </row>
    <row r="766" spans="1:68" s="1" customFormat="1" x14ac:dyDescent="0.25">
      <c r="B766" s="2"/>
      <c r="C766" s="2"/>
      <c r="D766" s="2"/>
      <c r="G766" s="1" t="s">
        <v>3158</v>
      </c>
      <c r="H766" s="1" t="s">
        <v>1705</v>
      </c>
      <c r="I766" s="1" t="s">
        <v>3701</v>
      </c>
      <c r="J766" s="1" t="s">
        <v>3702</v>
      </c>
      <c r="K766" s="18"/>
      <c r="N766" s="1" t="s">
        <v>296</v>
      </c>
      <c r="AA766" s="1" t="s">
        <v>3703</v>
      </c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1">
        <f t="shared" si="49"/>
        <v>0</v>
      </c>
      <c r="BB766" s="3"/>
    </row>
    <row r="767" spans="1:68" s="1" customFormat="1" x14ac:dyDescent="0.25">
      <c r="B767" s="2"/>
      <c r="C767" s="2"/>
      <c r="D767" s="2"/>
      <c r="H767" s="1" t="s">
        <v>224</v>
      </c>
      <c r="I767" s="1" t="s">
        <v>1171</v>
      </c>
      <c r="K767" s="18"/>
      <c r="AA767" s="2"/>
      <c r="AB767" s="3"/>
      <c r="AC767" s="3"/>
      <c r="AV767" s="1" t="s">
        <v>3162</v>
      </c>
      <c r="AZ767" s="1" t="s">
        <v>3162</v>
      </c>
      <c r="BA767" s="1">
        <f t="shared" si="49"/>
        <v>2</v>
      </c>
    </row>
    <row r="768" spans="1:68" s="1" customFormat="1" x14ac:dyDescent="0.25">
      <c r="B768" s="2"/>
      <c r="C768" s="2"/>
      <c r="D768" s="2"/>
      <c r="F768" s="1" t="s">
        <v>3161</v>
      </c>
      <c r="G768" s="1" t="s">
        <v>3158</v>
      </c>
      <c r="H768" s="1" t="s">
        <v>632</v>
      </c>
      <c r="I768" s="1" t="s">
        <v>633</v>
      </c>
      <c r="J768" s="1" t="s">
        <v>634</v>
      </c>
      <c r="K768" s="18" t="s">
        <v>1961</v>
      </c>
      <c r="M768" s="1" t="s">
        <v>488</v>
      </c>
      <c r="N768" s="1" t="s">
        <v>296</v>
      </c>
      <c r="P768" s="1" t="s">
        <v>4213</v>
      </c>
      <c r="AA768" s="2"/>
      <c r="AB768" s="3"/>
      <c r="AC768" s="3"/>
      <c r="AD768" s="1" t="s">
        <v>2388</v>
      </c>
      <c r="BA768" s="1">
        <f t="shared" si="49"/>
        <v>0</v>
      </c>
      <c r="BD768" s="1" t="s">
        <v>4712</v>
      </c>
      <c r="BE768" s="1" t="s">
        <v>4712</v>
      </c>
      <c r="BI768" s="1" t="s">
        <v>4712</v>
      </c>
      <c r="BJ768" s="1" t="s">
        <v>4712</v>
      </c>
      <c r="BK768" s="1" t="s">
        <v>4712</v>
      </c>
      <c r="BL768" s="1" t="s">
        <v>4712</v>
      </c>
      <c r="BM768" s="1" t="s">
        <v>4712</v>
      </c>
      <c r="BN768" s="1" t="s">
        <v>4712</v>
      </c>
      <c r="BP768" s="1" t="s">
        <v>4712</v>
      </c>
    </row>
    <row r="769" spans="1:56" s="1" customFormat="1" x14ac:dyDescent="0.25">
      <c r="B769" s="2"/>
      <c r="C769" s="2"/>
      <c r="D769" s="2"/>
      <c r="H769" s="1" t="s">
        <v>207</v>
      </c>
      <c r="I769" s="1" t="s">
        <v>2565</v>
      </c>
      <c r="K769" s="18"/>
      <c r="AA769" s="2"/>
      <c r="AB769" s="3"/>
      <c r="AC769" s="3"/>
      <c r="AU769" s="1" t="s">
        <v>3162</v>
      </c>
      <c r="BA769" s="1">
        <f t="shared" si="49"/>
        <v>1</v>
      </c>
    </row>
    <row r="770" spans="1:56" s="1" customFormat="1" x14ac:dyDescent="0.25">
      <c r="B770" s="2"/>
      <c r="C770" s="2"/>
      <c r="D770" s="2"/>
      <c r="G770" s="1" t="s">
        <v>3158</v>
      </c>
      <c r="H770" s="1" t="s">
        <v>5196</v>
      </c>
      <c r="I770" s="1" t="s">
        <v>1964</v>
      </c>
      <c r="J770" s="1" t="s">
        <v>1965</v>
      </c>
      <c r="K770" s="18"/>
      <c r="L770" s="1" t="s">
        <v>1966</v>
      </c>
      <c r="M770" s="1" t="s">
        <v>488</v>
      </c>
      <c r="N770" s="1" t="s">
        <v>296</v>
      </c>
      <c r="O770" s="1">
        <v>85206</v>
      </c>
      <c r="AA770" s="2" t="s">
        <v>4962</v>
      </c>
      <c r="AB770" s="3"/>
      <c r="AC770" s="3"/>
      <c r="BA770" s="1">
        <f t="shared" si="49"/>
        <v>0</v>
      </c>
    </row>
    <row r="771" spans="1:56" s="1" customFormat="1" x14ac:dyDescent="0.25">
      <c r="B771" s="2"/>
      <c r="C771" s="2"/>
      <c r="D771" s="2"/>
      <c r="G771" s="1" t="s">
        <v>481</v>
      </c>
      <c r="H771" s="1" t="s">
        <v>3170</v>
      </c>
      <c r="I771" s="1" t="s">
        <v>5150</v>
      </c>
      <c r="K771" s="18"/>
      <c r="L771" s="1" t="s">
        <v>1905</v>
      </c>
      <c r="M771" s="1" t="s">
        <v>488</v>
      </c>
      <c r="N771" s="1" t="s">
        <v>296</v>
      </c>
      <c r="O771" s="1">
        <v>85208</v>
      </c>
      <c r="AA771" s="2" t="s">
        <v>3171</v>
      </c>
      <c r="AB771" s="3" t="s">
        <v>3161</v>
      </c>
      <c r="AC771" s="3"/>
      <c r="BA771" s="1">
        <f t="shared" si="49"/>
        <v>0</v>
      </c>
    </row>
    <row r="772" spans="1:56" s="1" customFormat="1" x14ac:dyDescent="0.25">
      <c r="B772" s="2"/>
      <c r="C772" s="2"/>
      <c r="D772" s="2"/>
      <c r="F772" s="1" t="s">
        <v>3161</v>
      </c>
      <c r="G772" s="1" t="s">
        <v>3158</v>
      </c>
      <c r="H772" s="1" t="s">
        <v>803</v>
      </c>
      <c r="I772" s="1" t="s">
        <v>879</v>
      </c>
      <c r="J772" s="1" t="s">
        <v>804</v>
      </c>
      <c r="K772" s="18"/>
      <c r="L772" s="1" t="s">
        <v>805</v>
      </c>
      <c r="M772" s="1" t="s">
        <v>488</v>
      </c>
      <c r="N772" s="1" t="s">
        <v>296</v>
      </c>
      <c r="O772" s="1">
        <v>85207</v>
      </c>
      <c r="Y772" s="2"/>
      <c r="Z772" s="3"/>
      <c r="BA772" s="1">
        <f t="shared" si="49"/>
        <v>0</v>
      </c>
    </row>
    <row r="773" spans="1:56" s="1" customFormat="1" x14ac:dyDescent="0.25">
      <c r="A773" s="6"/>
      <c r="B773" s="2"/>
      <c r="C773" s="2"/>
      <c r="D773" s="2"/>
      <c r="G773" s="1" t="s">
        <v>481</v>
      </c>
      <c r="H773" s="1" t="s">
        <v>1414</v>
      </c>
      <c r="I773" s="1" t="s">
        <v>1380</v>
      </c>
      <c r="K773" s="18"/>
      <c r="AA773" s="2"/>
      <c r="AB773" s="3"/>
      <c r="AC773" s="3"/>
      <c r="AU773" s="1" t="s">
        <v>3162</v>
      </c>
      <c r="BA773" s="1">
        <f t="shared" si="49"/>
        <v>1</v>
      </c>
    </row>
    <row r="774" spans="1:56" s="1" customFormat="1" x14ac:dyDescent="0.25">
      <c r="A774" s="6"/>
      <c r="B774" s="2"/>
      <c r="C774" s="2"/>
      <c r="D774" s="2"/>
      <c r="G774" s="1" t="s">
        <v>481</v>
      </c>
      <c r="H774" s="1" t="s">
        <v>2782</v>
      </c>
      <c r="I774" s="1" t="s">
        <v>4364</v>
      </c>
      <c r="K774" s="18"/>
      <c r="AA774" s="2"/>
      <c r="AB774" s="3"/>
      <c r="AC774" s="3"/>
      <c r="AN774" s="1" t="s">
        <v>3162</v>
      </c>
      <c r="BA774" s="1">
        <f t="shared" si="49"/>
        <v>1</v>
      </c>
    </row>
    <row r="775" spans="1:56" s="1" customFormat="1" x14ac:dyDescent="0.25">
      <c r="A775" s="6"/>
      <c r="B775" s="2"/>
      <c r="C775" s="2"/>
      <c r="D775" s="2"/>
      <c r="G775" s="1" t="s">
        <v>3158</v>
      </c>
      <c r="H775" s="1" t="s">
        <v>2782</v>
      </c>
      <c r="I775" s="1" t="s">
        <v>1917</v>
      </c>
      <c r="K775" s="18"/>
      <c r="AA775" s="2"/>
      <c r="AB775" s="3"/>
      <c r="AC775" s="3"/>
      <c r="AN775" s="1" t="s">
        <v>3162</v>
      </c>
      <c r="BA775" s="1">
        <f t="shared" si="49"/>
        <v>1</v>
      </c>
    </row>
    <row r="776" spans="1:56" s="1" customFormat="1" x14ac:dyDescent="0.25">
      <c r="A776" s="2"/>
      <c r="B776" s="2"/>
      <c r="C776" s="2"/>
      <c r="D776" s="2"/>
      <c r="F776" s="1" t="s">
        <v>3161</v>
      </c>
      <c r="G776" s="1" t="s">
        <v>3158</v>
      </c>
      <c r="H776" s="1" t="s">
        <v>1967</v>
      </c>
      <c r="I776" s="1" t="s">
        <v>1968</v>
      </c>
      <c r="J776" s="1" t="s">
        <v>1969</v>
      </c>
      <c r="K776" s="18" t="s">
        <v>1971</v>
      </c>
      <c r="L776" s="1" t="s">
        <v>1970</v>
      </c>
      <c r="M776" s="1" t="s">
        <v>5031</v>
      </c>
      <c r="N776" s="1" t="s">
        <v>296</v>
      </c>
      <c r="P776" s="1" t="s">
        <v>4213</v>
      </c>
      <c r="AA776" s="2"/>
      <c r="AB776" s="3"/>
      <c r="AC776" s="3"/>
      <c r="AD776" s="1" t="s">
        <v>2388</v>
      </c>
      <c r="BA776" s="1">
        <f t="shared" si="49"/>
        <v>0</v>
      </c>
    </row>
    <row r="777" spans="1:56" s="1" customFormat="1" x14ac:dyDescent="0.25">
      <c r="A777" s="2"/>
      <c r="B777" s="2"/>
      <c r="C777" s="2"/>
      <c r="D777" s="2"/>
      <c r="G777" s="1" t="s">
        <v>3158</v>
      </c>
      <c r="H777" s="1" t="s">
        <v>1972</v>
      </c>
      <c r="I777" s="1" t="s">
        <v>1973</v>
      </c>
      <c r="J777" s="1" t="s">
        <v>1974</v>
      </c>
      <c r="K777" s="18" t="s">
        <v>1976</v>
      </c>
      <c r="L777" s="1" t="s">
        <v>1975</v>
      </c>
      <c r="M777" s="1" t="s">
        <v>488</v>
      </c>
      <c r="N777" s="1" t="s">
        <v>296</v>
      </c>
      <c r="O777" s="1">
        <v>85208</v>
      </c>
      <c r="P777" s="1" t="s">
        <v>4213</v>
      </c>
      <c r="AA777" s="2"/>
      <c r="AB777" s="3"/>
      <c r="AC777" s="3"/>
      <c r="AD777" s="1" t="s">
        <v>2564</v>
      </c>
      <c r="BA777" s="1">
        <f t="shared" si="49"/>
        <v>0</v>
      </c>
    </row>
    <row r="778" spans="1:56" s="1" customFormat="1" x14ac:dyDescent="0.25">
      <c r="A778" s="2"/>
      <c r="B778" s="2"/>
      <c r="C778" s="2"/>
      <c r="D778" s="2"/>
      <c r="G778" s="1" t="s">
        <v>3158</v>
      </c>
      <c r="H778" s="1" t="s">
        <v>1977</v>
      </c>
      <c r="I778" s="1" t="s">
        <v>312</v>
      </c>
      <c r="J778" s="1" t="s">
        <v>1979</v>
      </c>
      <c r="K778" s="18" t="s">
        <v>2379</v>
      </c>
      <c r="L778" s="1" t="s">
        <v>1980</v>
      </c>
      <c r="M778" s="1" t="s">
        <v>5031</v>
      </c>
      <c r="N778" s="1" t="s">
        <v>4426</v>
      </c>
      <c r="O778" s="1">
        <v>85219</v>
      </c>
      <c r="P778" s="1" t="s">
        <v>4213</v>
      </c>
      <c r="Y778" s="1" t="s">
        <v>3175</v>
      </c>
      <c r="Z778" s="1" t="s">
        <v>313</v>
      </c>
      <c r="AA778" s="2"/>
      <c r="AB778" s="3" t="s">
        <v>3161</v>
      </c>
      <c r="AC778" s="3"/>
      <c r="AD778" s="1" t="s">
        <v>2568</v>
      </c>
      <c r="BA778" s="1">
        <f t="shared" si="49"/>
        <v>0</v>
      </c>
    </row>
    <row r="779" spans="1:56" s="1" customFormat="1" x14ac:dyDescent="0.25">
      <c r="A779" s="2"/>
      <c r="B779" s="2"/>
      <c r="C779" s="2"/>
      <c r="D779" s="2"/>
      <c r="G779" s="1" t="s">
        <v>481</v>
      </c>
      <c r="H779" s="1" t="s">
        <v>314</v>
      </c>
      <c r="I779" s="1" t="s">
        <v>4713</v>
      </c>
      <c r="K779" s="18"/>
      <c r="AA779" s="1" t="s">
        <v>315</v>
      </c>
      <c r="AB779" s="3"/>
      <c r="AC779" s="3"/>
      <c r="BA779" s="1">
        <f t="shared" si="49"/>
        <v>0</v>
      </c>
    </row>
    <row r="780" spans="1:56" s="1" customFormat="1" x14ac:dyDescent="0.25">
      <c r="A780" s="6"/>
      <c r="B780" s="2"/>
      <c r="C780" s="2"/>
      <c r="D780" s="2"/>
      <c r="H780" s="1" t="s">
        <v>4368</v>
      </c>
      <c r="I780" s="1" t="s">
        <v>4297</v>
      </c>
      <c r="K780" s="18"/>
      <c r="AA780" s="1" t="s">
        <v>4369</v>
      </c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1">
        <f t="shared" si="49"/>
        <v>0</v>
      </c>
      <c r="BB780" s="3"/>
    </row>
    <row r="781" spans="1:56" s="1" customFormat="1" x14ac:dyDescent="0.25">
      <c r="A781" s="8"/>
      <c r="B781" s="2"/>
      <c r="C781" s="2"/>
      <c r="D781" s="2"/>
      <c r="E781" s="2"/>
      <c r="F781" s="1" t="s">
        <v>3161</v>
      </c>
      <c r="G781" s="1" t="s">
        <v>3158</v>
      </c>
      <c r="H781" s="1" t="s">
        <v>934</v>
      </c>
      <c r="I781" s="1" t="s">
        <v>4816</v>
      </c>
      <c r="J781" s="1" t="s">
        <v>4817</v>
      </c>
      <c r="K781" s="18" t="s">
        <v>2479</v>
      </c>
      <c r="L781" s="1" t="s">
        <v>4818</v>
      </c>
      <c r="M781" s="1" t="s">
        <v>488</v>
      </c>
      <c r="N781" s="1" t="s">
        <v>296</v>
      </c>
      <c r="O781" s="1">
        <v>85205</v>
      </c>
      <c r="P781" s="1" t="s">
        <v>4213</v>
      </c>
      <c r="T781" s="1">
        <v>1</v>
      </c>
      <c r="AA781" s="2" t="s">
        <v>2667</v>
      </c>
      <c r="AB781" s="3"/>
      <c r="AC781" s="3"/>
      <c r="AD781" s="1" t="s">
        <v>2564</v>
      </c>
      <c r="AE781" s="1" t="s">
        <v>481</v>
      </c>
      <c r="AH781" s="1" t="s">
        <v>481</v>
      </c>
      <c r="AI781" s="1" t="s">
        <v>481</v>
      </c>
      <c r="AJ781" s="1" t="s">
        <v>481</v>
      </c>
      <c r="AN781" s="1" t="s">
        <v>481</v>
      </c>
      <c r="AO781" s="1" t="s">
        <v>481</v>
      </c>
      <c r="AP781" s="1" t="s">
        <v>481</v>
      </c>
      <c r="AQ781" s="1" t="s">
        <v>481</v>
      </c>
      <c r="AR781" s="1" t="s">
        <v>481</v>
      </c>
      <c r="AS781" s="1" t="s">
        <v>481</v>
      </c>
      <c r="AT781" s="1" t="s">
        <v>481</v>
      </c>
      <c r="AU781" s="1" t="s">
        <v>481</v>
      </c>
      <c r="AV781" s="1" t="s">
        <v>481</v>
      </c>
      <c r="AW781" s="1" t="s">
        <v>481</v>
      </c>
      <c r="AX781" s="1" t="s">
        <v>481</v>
      </c>
      <c r="AY781" s="1" t="s">
        <v>481</v>
      </c>
      <c r="AZ781" s="1" t="s">
        <v>481</v>
      </c>
      <c r="BA781" s="1">
        <f t="shared" si="49"/>
        <v>17</v>
      </c>
    </row>
    <row r="782" spans="1:56" s="1" customFormat="1" x14ac:dyDescent="0.25">
      <c r="A782" s="2"/>
      <c r="B782" s="2"/>
      <c r="C782" s="2"/>
      <c r="D782" s="2"/>
      <c r="G782" s="1" t="s">
        <v>481</v>
      </c>
      <c r="H782" s="1" t="s">
        <v>2314</v>
      </c>
      <c r="I782" s="1" t="s">
        <v>3866</v>
      </c>
      <c r="J782" s="1" t="s">
        <v>2315</v>
      </c>
      <c r="K782" s="18" t="s">
        <v>3506</v>
      </c>
      <c r="M782" s="1" t="s">
        <v>488</v>
      </c>
      <c r="N782" s="1" t="s">
        <v>296</v>
      </c>
      <c r="P782" s="1" t="s">
        <v>4213</v>
      </c>
      <c r="AA782" s="2"/>
      <c r="AB782" s="3"/>
      <c r="AC782" s="3"/>
      <c r="AD782" s="1" t="s">
        <v>2564</v>
      </c>
      <c r="BA782" s="1">
        <f t="shared" si="49"/>
        <v>0</v>
      </c>
      <c r="BD782" s="1" t="s">
        <v>4712</v>
      </c>
    </row>
    <row r="783" spans="1:56" s="1" customFormat="1" x14ac:dyDescent="0.25">
      <c r="A783" s="8"/>
      <c r="B783" s="2"/>
      <c r="C783" s="2"/>
      <c r="D783" s="2"/>
      <c r="G783" s="1" t="s">
        <v>3158</v>
      </c>
      <c r="H783" s="1" t="s">
        <v>4314</v>
      </c>
      <c r="I783" s="1" t="s">
        <v>1171</v>
      </c>
      <c r="J783" s="1" t="s">
        <v>4315</v>
      </c>
      <c r="K783" s="18" t="s">
        <v>4316</v>
      </c>
      <c r="L783" s="1" t="s">
        <v>4317</v>
      </c>
      <c r="M783" s="1" t="s">
        <v>488</v>
      </c>
      <c r="N783" s="1" t="s">
        <v>296</v>
      </c>
      <c r="O783" s="1">
        <v>85215</v>
      </c>
      <c r="Y783" s="2"/>
      <c r="Z783" s="3"/>
      <c r="AE783" s="1" t="s">
        <v>481</v>
      </c>
      <c r="AK783" s="1" t="s">
        <v>481</v>
      </c>
      <c r="AL783" s="1" t="s">
        <v>481</v>
      </c>
      <c r="AM783" s="1" t="s">
        <v>3158</v>
      </c>
      <c r="AN783" s="1" t="s">
        <v>481</v>
      </c>
      <c r="AO783" s="1" t="s">
        <v>481</v>
      </c>
      <c r="AP783" s="1" t="s">
        <v>481</v>
      </c>
      <c r="AR783" s="1" t="s">
        <v>481</v>
      </c>
      <c r="BA783" s="1">
        <f t="shared" si="49"/>
        <v>8</v>
      </c>
    </row>
    <row r="784" spans="1:56" s="1" customFormat="1" x14ac:dyDescent="0.25">
      <c r="A784" s="6"/>
      <c r="B784" s="2"/>
      <c r="C784" s="2"/>
      <c r="D784" s="2"/>
      <c r="F784" s="1" t="s">
        <v>3161</v>
      </c>
      <c r="G784" s="1" t="s">
        <v>481</v>
      </c>
      <c r="H784" s="1" t="s">
        <v>3507</v>
      </c>
      <c r="I784" s="1" t="s">
        <v>3045</v>
      </c>
      <c r="J784" s="1" t="s">
        <v>4438</v>
      </c>
      <c r="K784" s="18" t="s">
        <v>3509</v>
      </c>
      <c r="L784" s="1" t="s">
        <v>3508</v>
      </c>
      <c r="M784" s="1" t="s">
        <v>488</v>
      </c>
      <c r="N784" s="1" t="s">
        <v>296</v>
      </c>
      <c r="O784" s="1">
        <v>85208</v>
      </c>
      <c r="P784" s="1" t="s">
        <v>4213</v>
      </c>
      <c r="AA784" s="2"/>
      <c r="AB784" s="3" t="s">
        <v>3161</v>
      </c>
      <c r="AC784" s="3"/>
      <c r="AD784" s="1" t="s">
        <v>2564</v>
      </c>
      <c r="BA784" s="1">
        <f t="shared" si="49"/>
        <v>0</v>
      </c>
    </row>
    <row r="785" spans="1:54" s="1" customFormat="1" x14ac:dyDescent="0.25">
      <c r="A785" s="6"/>
      <c r="B785" s="2"/>
      <c r="C785" s="2"/>
      <c r="D785" s="2"/>
      <c r="G785" s="1" t="s">
        <v>3158</v>
      </c>
      <c r="H785" s="1" t="s">
        <v>1886</v>
      </c>
      <c r="I785" s="1" t="s">
        <v>2335</v>
      </c>
      <c r="J785" s="1" t="s">
        <v>1888</v>
      </c>
      <c r="K785" s="18" t="s">
        <v>1889</v>
      </c>
      <c r="L785" s="1" t="s">
        <v>1890</v>
      </c>
      <c r="M785" s="1" t="s">
        <v>488</v>
      </c>
      <c r="N785" s="1" t="s">
        <v>296</v>
      </c>
      <c r="O785" s="1">
        <v>85204</v>
      </c>
      <c r="Y785" s="2"/>
      <c r="Z785" s="3"/>
      <c r="BA785" s="1">
        <f t="shared" si="49"/>
        <v>0</v>
      </c>
    </row>
    <row r="786" spans="1:54" s="1" customFormat="1" x14ac:dyDescent="0.25">
      <c r="A786" s="6"/>
      <c r="B786" s="2"/>
      <c r="C786" s="2"/>
      <c r="D786" s="2"/>
      <c r="G786" s="1" t="s">
        <v>481</v>
      </c>
      <c r="H786" s="1" t="s">
        <v>1886</v>
      </c>
      <c r="I786" s="1" t="s">
        <v>1887</v>
      </c>
      <c r="J786" s="1" t="s">
        <v>1888</v>
      </c>
      <c r="K786" s="18" t="s">
        <v>1889</v>
      </c>
      <c r="L786" s="1" t="s">
        <v>1890</v>
      </c>
      <c r="M786" s="1" t="s">
        <v>488</v>
      </c>
      <c r="N786" s="1" t="s">
        <v>296</v>
      </c>
      <c r="O786" s="1">
        <v>85204</v>
      </c>
      <c r="Y786" s="2"/>
      <c r="Z786" s="3"/>
      <c r="BA786" s="1">
        <f t="shared" si="49"/>
        <v>0</v>
      </c>
    </row>
    <row r="787" spans="1:54" s="1" customFormat="1" x14ac:dyDescent="0.25">
      <c r="B787" s="2"/>
      <c r="C787" s="2"/>
      <c r="D787" s="2"/>
      <c r="G787" s="1" t="s">
        <v>3158</v>
      </c>
      <c r="H787" s="1" t="s">
        <v>2045</v>
      </c>
      <c r="I787" s="1" t="s">
        <v>2046</v>
      </c>
      <c r="K787" s="18"/>
      <c r="AA787" s="2"/>
      <c r="AB787" s="3"/>
      <c r="AC787" s="3"/>
      <c r="AQ787" s="1" t="s">
        <v>3162</v>
      </c>
      <c r="AT787" s="1" t="s">
        <v>3162</v>
      </c>
      <c r="AV787" s="1" t="s">
        <v>3162</v>
      </c>
      <c r="BA787" s="1">
        <f t="shared" si="49"/>
        <v>3</v>
      </c>
    </row>
    <row r="788" spans="1:54" s="1" customFormat="1" x14ac:dyDescent="0.25">
      <c r="B788" s="2"/>
      <c r="C788" s="2"/>
      <c r="D788" s="2"/>
      <c r="G788" s="1" t="s">
        <v>3158</v>
      </c>
      <c r="H788" s="1" t="s">
        <v>770</v>
      </c>
      <c r="I788" s="1" t="s">
        <v>103</v>
      </c>
      <c r="J788" s="1" t="s">
        <v>772</v>
      </c>
      <c r="K788" s="18" t="s">
        <v>771</v>
      </c>
      <c r="L788" s="1" t="s">
        <v>3502</v>
      </c>
      <c r="M788" s="1" t="s">
        <v>488</v>
      </c>
      <c r="N788" s="1" t="s">
        <v>296</v>
      </c>
      <c r="O788" s="1">
        <v>85204</v>
      </c>
      <c r="P788" s="1" t="s">
        <v>4712</v>
      </c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1">
        <f t="shared" si="49"/>
        <v>0</v>
      </c>
      <c r="BB788" s="3"/>
    </row>
    <row r="789" spans="1:54" s="1" customFormat="1" x14ac:dyDescent="0.25">
      <c r="B789" s="2"/>
      <c r="C789" s="2"/>
      <c r="D789" s="2"/>
      <c r="G789" s="1" t="s">
        <v>481</v>
      </c>
      <c r="H789" s="1" t="s">
        <v>1386</v>
      </c>
      <c r="I789" s="1" t="s">
        <v>1554</v>
      </c>
      <c r="K789" s="18"/>
      <c r="AA789" s="2"/>
      <c r="AB789" s="3"/>
      <c r="AC789" s="3"/>
      <c r="AT789" s="1" t="s">
        <v>3162</v>
      </c>
      <c r="AU789" s="1" t="s">
        <v>3162</v>
      </c>
      <c r="BA789" s="1">
        <f t="shared" si="49"/>
        <v>2</v>
      </c>
    </row>
    <row r="790" spans="1:54" s="1" customFormat="1" x14ac:dyDescent="0.25">
      <c r="B790" s="2"/>
      <c r="C790" s="2"/>
      <c r="D790" s="2"/>
      <c r="G790" s="1" t="s">
        <v>481</v>
      </c>
      <c r="H790" s="1" t="s">
        <v>4663</v>
      </c>
      <c r="I790" s="1" t="s">
        <v>361</v>
      </c>
      <c r="J790" s="1" t="s">
        <v>4305</v>
      </c>
      <c r="K790" s="18" t="s">
        <v>1329</v>
      </c>
      <c r="L790" s="1" t="s">
        <v>4306</v>
      </c>
      <c r="M790" s="1" t="s">
        <v>4307</v>
      </c>
      <c r="N790" s="1" t="s">
        <v>647</v>
      </c>
      <c r="O790" s="1" t="s">
        <v>4308</v>
      </c>
      <c r="P790" s="1" t="s">
        <v>4213</v>
      </c>
      <c r="X790" s="1" t="s">
        <v>1330</v>
      </c>
      <c r="AA790" s="2" t="s">
        <v>362</v>
      </c>
      <c r="AB790" s="3" t="s">
        <v>3161</v>
      </c>
      <c r="AC790" s="3"/>
      <c r="AD790" s="1" t="s">
        <v>2564</v>
      </c>
      <c r="BA790" s="1">
        <f t="shared" si="49"/>
        <v>0</v>
      </c>
    </row>
    <row r="791" spans="1:54" s="1" customFormat="1" x14ac:dyDescent="0.25">
      <c r="B791" s="2"/>
      <c r="C791" s="2"/>
      <c r="D791" s="2"/>
      <c r="G791" s="1" t="s">
        <v>3158</v>
      </c>
      <c r="H791" s="1" t="s">
        <v>4666</v>
      </c>
      <c r="I791" s="1" t="s">
        <v>4667</v>
      </c>
      <c r="J791" s="1" t="s">
        <v>1629</v>
      </c>
      <c r="K791" s="18" t="s">
        <v>4668</v>
      </c>
      <c r="L791" s="1" t="s">
        <v>4932</v>
      </c>
      <c r="M791" s="1" t="s">
        <v>3192</v>
      </c>
      <c r="N791" s="1" t="s">
        <v>296</v>
      </c>
      <c r="O791" s="1">
        <v>85118</v>
      </c>
      <c r="P791" s="1" t="s">
        <v>4712</v>
      </c>
      <c r="Y791" s="1" t="s">
        <v>3196</v>
      </c>
      <c r="Z791" s="1" t="s">
        <v>4664</v>
      </c>
      <c r="AA791" s="2"/>
      <c r="AB791" s="3"/>
      <c r="AC791" s="3"/>
      <c r="AD791" s="1" t="s">
        <v>2388</v>
      </c>
      <c r="BA791" s="1">
        <f t="shared" si="49"/>
        <v>0</v>
      </c>
    </row>
    <row r="792" spans="1:54" s="1" customFormat="1" x14ac:dyDescent="0.25">
      <c r="B792" s="2"/>
      <c r="C792" s="2"/>
      <c r="D792" s="2"/>
      <c r="G792" s="1" t="s">
        <v>481</v>
      </c>
      <c r="H792" s="1" t="s">
        <v>4666</v>
      </c>
      <c r="I792" s="1" t="s">
        <v>4713</v>
      </c>
      <c r="J792" s="1" t="s">
        <v>1629</v>
      </c>
      <c r="K792" s="18" t="s">
        <v>4668</v>
      </c>
      <c r="L792" s="1" t="s">
        <v>4932</v>
      </c>
      <c r="M792" s="1" t="s">
        <v>3192</v>
      </c>
      <c r="N792" s="1" t="s">
        <v>296</v>
      </c>
      <c r="O792" s="1">
        <v>85118</v>
      </c>
      <c r="P792" s="1" t="s">
        <v>4213</v>
      </c>
      <c r="Y792" s="1" t="s">
        <v>3196</v>
      </c>
      <c r="Z792" s="1" t="s">
        <v>3161</v>
      </c>
      <c r="AA792" s="2"/>
      <c r="AB792" s="3"/>
      <c r="AC792" s="3"/>
      <c r="AD792" s="1" t="s">
        <v>2392</v>
      </c>
      <c r="BA792" s="1">
        <f t="shared" si="49"/>
        <v>0</v>
      </c>
    </row>
    <row r="793" spans="1:54" s="1" customFormat="1" x14ac:dyDescent="0.25">
      <c r="A793" s="1" t="s">
        <v>5211</v>
      </c>
      <c r="B793" s="2"/>
      <c r="C793" s="2"/>
      <c r="D793" s="2"/>
      <c r="F793" s="1" t="s">
        <v>3162</v>
      </c>
      <c r="G793" s="1" t="s">
        <v>481</v>
      </c>
      <c r="H793" s="1" t="s">
        <v>4051</v>
      </c>
      <c r="I793" s="1" t="s">
        <v>1631</v>
      </c>
      <c r="K793" s="18" t="s">
        <v>1632</v>
      </c>
      <c r="P793" s="1" t="s">
        <v>4213</v>
      </c>
      <c r="R793" s="1">
        <v>1</v>
      </c>
      <c r="S793" s="1" t="s">
        <v>3357</v>
      </c>
      <c r="AA793" s="2" t="s">
        <v>1633</v>
      </c>
      <c r="AB793" s="3"/>
      <c r="AC793" s="3"/>
      <c r="AD793" s="1" t="s">
        <v>1771</v>
      </c>
      <c r="AJ793" s="1" t="s">
        <v>3162</v>
      </c>
      <c r="BA793" s="1">
        <f t="shared" si="49"/>
        <v>1</v>
      </c>
    </row>
    <row r="794" spans="1:54" s="1" customFormat="1" x14ac:dyDescent="0.25">
      <c r="B794" s="2"/>
      <c r="C794" s="2"/>
      <c r="D794" s="2"/>
      <c r="G794" s="1" t="s">
        <v>481</v>
      </c>
      <c r="H794" s="1" t="s">
        <v>4051</v>
      </c>
      <c r="I794" s="1" t="s">
        <v>4669</v>
      </c>
      <c r="J794" s="1" t="s">
        <v>4052</v>
      </c>
      <c r="K794" s="18"/>
      <c r="AA794" s="2"/>
      <c r="AB794" s="3" t="s">
        <v>3161</v>
      </c>
      <c r="AC794" s="3"/>
      <c r="BA794" s="1">
        <f t="shared" si="49"/>
        <v>0</v>
      </c>
    </row>
    <row r="795" spans="1:54" s="1" customFormat="1" x14ac:dyDescent="0.25">
      <c r="A795" s="8"/>
      <c r="B795" s="2"/>
      <c r="C795" s="2"/>
      <c r="D795" s="2"/>
      <c r="G795" s="1" t="s">
        <v>3158</v>
      </c>
      <c r="H795" s="1" t="s">
        <v>1357</v>
      </c>
      <c r="I795" s="1" t="s">
        <v>4719</v>
      </c>
      <c r="K795" s="18"/>
      <c r="AA795" s="2"/>
      <c r="AB795" s="3"/>
      <c r="AC795" s="3"/>
      <c r="AP795" s="1" t="s">
        <v>3162</v>
      </c>
      <c r="AQ795" s="1" t="s">
        <v>3162</v>
      </c>
      <c r="AR795" s="1" t="s">
        <v>3162</v>
      </c>
      <c r="BA795" s="1">
        <f t="shared" si="49"/>
        <v>3</v>
      </c>
    </row>
    <row r="796" spans="1:54" s="1" customFormat="1" x14ac:dyDescent="0.25">
      <c r="B796" s="2"/>
      <c r="C796" s="2"/>
      <c r="D796" s="2"/>
      <c r="G796" s="1" t="s">
        <v>3158</v>
      </c>
      <c r="H796" s="1" t="s">
        <v>3573</v>
      </c>
      <c r="I796" s="1" t="s">
        <v>2124</v>
      </c>
      <c r="K796" s="18" t="s">
        <v>4204</v>
      </c>
      <c r="P796" s="1" t="s">
        <v>4213</v>
      </c>
      <c r="Y796" s="2"/>
      <c r="Z796" s="3"/>
      <c r="BA796" s="1">
        <f t="shared" si="49"/>
        <v>0</v>
      </c>
    </row>
    <row r="797" spans="1:54" s="1" customFormat="1" x14ac:dyDescent="0.25">
      <c r="A797" s="6"/>
      <c r="B797" s="2"/>
      <c r="C797" s="2"/>
      <c r="D797" s="2"/>
      <c r="F797" s="1" t="s">
        <v>3162</v>
      </c>
      <c r="G797" s="1" t="s">
        <v>481</v>
      </c>
      <c r="H797" s="1" t="s">
        <v>7</v>
      </c>
      <c r="I797" s="1" t="s">
        <v>8</v>
      </c>
      <c r="J797" s="1" t="s">
        <v>2132</v>
      </c>
      <c r="K797" s="18" t="s">
        <v>39</v>
      </c>
      <c r="L797" s="1" t="s">
        <v>2348</v>
      </c>
      <c r="M797" s="1" t="s">
        <v>488</v>
      </c>
      <c r="N797" s="1" t="s">
        <v>296</v>
      </c>
      <c r="O797" s="1">
        <v>85207</v>
      </c>
      <c r="P797" s="1" t="s">
        <v>4213</v>
      </c>
      <c r="R797" s="1">
        <v>1</v>
      </c>
      <c r="S797" s="1" t="s">
        <v>3357</v>
      </c>
      <c r="X797" s="1" t="s">
        <v>3463</v>
      </c>
      <c r="AA797" s="2" t="s">
        <v>37</v>
      </c>
      <c r="AB797" s="3"/>
      <c r="AC797" s="3"/>
      <c r="AD797" s="1" t="s">
        <v>2388</v>
      </c>
      <c r="AX797" s="1" t="s">
        <v>3162</v>
      </c>
      <c r="AY797" s="1" t="s">
        <v>3162</v>
      </c>
      <c r="BA797" s="1">
        <f t="shared" si="49"/>
        <v>2</v>
      </c>
    </row>
    <row r="798" spans="1:54" s="1" customFormat="1" x14ac:dyDescent="0.25">
      <c r="A798" s="2"/>
      <c r="B798" s="2"/>
      <c r="C798" s="2"/>
      <c r="D798" s="2"/>
      <c r="F798" s="1" t="s">
        <v>3161</v>
      </c>
      <c r="G798" s="1" t="s">
        <v>3158</v>
      </c>
      <c r="H798" s="1" t="s">
        <v>7</v>
      </c>
      <c r="I798" s="1" t="s">
        <v>3311</v>
      </c>
      <c r="J798" s="1" t="s">
        <v>3464</v>
      </c>
      <c r="K798" s="18" t="s">
        <v>1789</v>
      </c>
      <c r="L798" s="1" t="s">
        <v>2348</v>
      </c>
      <c r="M798" s="1" t="s">
        <v>488</v>
      </c>
      <c r="N798" s="1" t="s">
        <v>296</v>
      </c>
      <c r="O798" s="1">
        <v>85207</v>
      </c>
      <c r="Y798" s="2"/>
      <c r="Z798" s="3"/>
      <c r="BA798" s="1">
        <f t="shared" si="49"/>
        <v>0</v>
      </c>
    </row>
    <row r="799" spans="1:54" s="1" customFormat="1" x14ac:dyDescent="0.25">
      <c r="B799" s="2"/>
      <c r="C799" s="2"/>
      <c r="D799" s="2"/>
      <c r="G799" s="1" t="s">
        <v>3158</v>
      </c>
      <c r="H799" s="1" t="s">
        <v>3465</v>
      </c>
      <c r="I799" s="1" t="s">
        <v>3466</v>
      </c>
      <c r="K799" s="18" t="s">
        <v>3467</v>
      </c>
      <c r="N799" s="1" t="s">
        <v>296</v>
      </c>
      <c r="P799" s="1" t="s">
        <v>4213</v>
      </c>
      <c r="AA799" s="2"/>
      <c r="AB799" s="3"/>
      <c r="AC799" s="3"/>
      <c r="AD799" s="1" t="s">
        <v>2564</v>
      </c>
      <c r="BA799" s="1">
        <f t="shared" si="49"/>
        <v>0</v>
      </c>
    </row>
    <row r="800" spans="1:54" s="1" customFormat="1" x14ac:dyDescent="0.25">
      <c r="B800" s="2"/>
      <c r="C800" s="2"/>
      <c r="D800" s="2"/>
      <c r="G800" s="1" t="s">
        <v>481</v>
      </c>
      <c r="H800" s="1" t="s">
        <v>3468</v>
      </c>
      <c r="I800" s="1" t="s">
        <v>649</v>
      </c>
      <c r="K800" s="18" t="s">
        <v>1790</v>
      </c>
      <c r="AA800" s="2"/>
      <c r="AB800" s="3"/>
      <c r="AC800" s="3"/>
      <c r="BA800" s="1">
        <f t="shared" si="49"/>
        <v>0</v>
      </c>
    </row>
    <row r="801" spans="1:65" s="1" customFormat="1" x14ac:dyDescent="0.25">
      <c r="B801" s="2"/>
      <c r="C801" s="2"/>
      <c r="D801" s="2"/>
      <c r="G801" s="1" t="s">
        <v>481</v>
      </c>
      <c r="H801" s="1" t="s">
        <v>3469</v>
      </c>
      <c r="I801" s="1" t="s">
        <v>299</v>
      </c>
      <c r="K801" s="18" t="s">
        <v>1791</v>
      </c>
      <c r="L801" s="1" t="s">
        <v>1747</v>
      </c>
      <c r="M801" s="1" t="s">
        <v>488</v>
      </c>
      <c r="N801" s="1" t="s">
        <v>296</v>
      </c>
      <c r="AA801" s="2"/>
      <c r="AB801" s="3"/>
      <c r="AC801" s="3"/>
      <c r="BA801" s="1">
        <f t="shared" si="49"/>
        <v>0</v>
      </c>
    </row>
    <row r="802" spans="1:65" s="1" customFormat="1" x14ac:dyDescent="0.25">
      <c r="B802" s="2"/>
      <c r="C802" s="2"/>
      <c r="D802" s="2"/>
      <c r="G802" s="1" t="s">
        <v>3158</v>
      </c>
      <c r="H802" s="1" t="s">
        <v>3469</v>
      </c>
      <c r="I802" s="1" t="s">
        <v>1748</v>
      </c>
      <c r="K802" s="18" t="s">
        <v>1791</v>
      </c>
      <c r="L802" s="1" t="s">
        <v>1747</v>
      </c>
      <c r="M802" s="1" t="s">
        <v>488</v>
      </c>
      <c r="N802" s="1" t="s">
        <v>296</v>
      </c>
      <c r="AA802" s="2"/>
      <c r="AB802" s="3"/>
      <c r="AC802" s="3"/>
      <c r="BA802" s="1">
        <f t="shared" si="49"/>
        <v>0</v>
      </c>
    </row>
    <row r="803" spans="1:65" s="1" customFormat="1" x14ac:dyDescent="0.25">
      <c r="B803" s="2"/>
      <c r="C803" s="2"/>
      <c r="D803" s="2"/>
      <c r="G803" s="1" t="s">
        <v>3158</v>
      </c>
      <c r="H803" s="1" t="s">
        <v>587</v>
      </c>
      <c r="I803" s="1" t="s">
        <v>588</v>
      </c>
      <c r="J803" s="1" t="s">
        <v>589</v>
      </c>
      <c r="K803" s="18" t="s">
        <v>1231</v>
      </c>
      <c r="L803" s="1" t="s">
        <v>2946</v>
      </c>
      <c r="M803" s="1" t="s">
        <v>5031</v>
      </c>
      <c r="N803" s="1" t="s">
        <v>296</v>
      </c>
      <c r="O803" s="1">
        <v>85120</v>
      </c>
      <c r="P803" s="1" t="s">
        <v>4213</v>
      </c>
      <c r="AA803" s="2" t="s">
        <v>591</v>
      </c>
      <c r="AB803" s="3"/>
      <c r="AC803" s="3"/>
      <c r="AD803" s="1" t="s">
        <v>2564</v>
      </c>
      <c r="BA803" s="1">
        <f t="shared" si="49"/>
        <v>0</v>
      </c>
    </row>
    <row r="804" spans="1:65" s="1" customFormat="1" x14ac:dyDescent="0.25">
      <c r="B804" s="2"/>
      <c r="C804" s="2"/>
      <c r="D804" s="2"/>
      <c r="G804" s="1" t="s">
        <v>3158</v>
      </c>
      <c r="H804" s="1" t="s">
        <v>1749</v>
      </c>
      <c r="I804" s="1" t="s">
        <v>3069</v>
      </c>
      <c r="J804" s="1" t="s">
        <v>2067</v>
      </c>
      <c r="K804" s="4" t="s">
        <v>1750</v>
      </c>
      <c r="P804" s="1" t="s">
        <v>4213</v>
      </c>
      <c r="AA804" s="2"/>
      <c r="AB804" s="3"/>
      <c r="AC804" s="3"/>
      <c r="AD804" s="1" t="s">
        <v>2388</v>
      </c>
      <c r="AR804" s="1" t="s">
        <v>3162</v>
      </c>
      <c r="AS804" s="1" t="s">
        <v>3162</v>
      </c>
      <c r="AU804" s="1" t="s">
        <v>3162</v>
      </c>
      <c r="AX804" s="1" t="s">
        <v>3162</v>
      </c>
      <c r="AY804" s="1" t="s">
        <v>3162</v>
      </c>
      <c r="BA804" s="1">
        <f t="shared" si="49"/>
        <v>5</v>
      </c>
    </row>
    <row r="805" spans="1:65" s="1" customFormat="1" x14ac:dyDescent="0.25">
      <c r="B805" s="2"/>
      <c r="C805" s="2"/>
      <c r="D805" s="2"/>
      <c r="G805" s="1" t="s">
        <v>3158</v>
      </c>
      <c r="H805" s="1" t="s">
        <v>252</v>
      </c>
      <c r="I805" s="1" t="s">
        <v>253</v>
      </c>
      <c r="K805" s="4"/>
      <c r="AA805" s="2"/>
      <c r="AB805" s="3"/>
      <c r="AC805" s="3"/>
      <c r="AX805" s="1" t="s">
        <v>3162</v>
      </c>
      <c r="BA805" s="1">
        <f t="shared" si="49"/>
        <v>1</v>
      </c>
    </row>
    <row r="806" spans="1:65" s="1" customFormat="1" x14ac:dyDescent="0.25">
      <c r="B806" s="2"/>
      <c r="C806" s="2"/>
      <c r="D806" s="2"/>
      <c r="G806" s="1" t="s">
        <v>3158</v>
      </c>
      <c r="H806" s="1" t="s">
        <v>1409</v>
      </c>
      <c r="I806" s="1" t="s">
        <v>1387</v>
      </c>
      <c r="K806" s="4"/>
      <c r="AA806" s="2"/>
      <c r="AB806" s="3"/>
      <c r="AC806" s="3"/>
      <c r="AS806" s="1" t="s">
        <v>3162</v>
      </c>
      <c r="AT806" s="1" t="s">
        <v>3162</v>
      </c>
      <c r="AV806" s="1" t="s">
        <v>3162</v>
      </c>
      <c r="AW806" s="1" t="s">
        <v>3162</v>
      </c>
      <c r="BA806" s="1">
        <f t="shared" ref="BA806:BA867" si="50">COUNTA(AE806:AZ806)</f>
        <v>4</v>
      </c>
    </row>
    <row r="807" spans="1:65" s="1" customFormat="1" x14ac:dyDescent="0.25">
      <c r="A807" s="8"/>
      <c r="B807" s="2"/>
      <c r="C807" s="2"/>
      <c r="D807" s="2"/>
      <c r="G807" s="1" t="s">
        <v>3158</v>
      </c>
      <c r="H807" s="1" t="s">
        <v>2807</v>
      </c>
      <c r="I807" s="1" t="s">
        <v>436</v>
      </c>
      <c r="J807" s="1" t="s">
        <v>2808</v>
      </c>
      <c r="K807" s="18"/>
      <c r="L807" s="1" t="s">
        <v>2809</v>
      </c>
      <c r="M807" s="1" t="s">
        <v>3192</v>
      </c>
      <c r="N807" s="1" t="s">
        <v>296</v>
      </c>
      <c r="O807" s="1">
        <v>85118</v>
      </c>
      <c r="Y807" s="2"/>
      <c r="Z807" s="3"/>
      <c r="BA807" s="1">
        <f t="shared" si="50"/>
        <v>0</v>
      </c>
    </row>
    <row r="808" spans="1:65" s="1" customFormat="1" x14ac:dyDescent="0.25">
      <c r="A808" s="8"/>
      <c r="B808" s="2"/>
      <c r="C808" s="2"/>
      <c r="D808" s="2"/>
      <c r="F808" s="1" t="s">
        <v>3162</v>
      </c>
      <c r="G808" s="1" t="s">
        <v>3158</v>
      </c>
      <c r="H808" s="1" t="s">
        <v>3015</v>
      </c>
      <c r="I808" s="1" t="s">
        <v>3016</v>
      </c>
      <c r="J808" s="1" t="s">
        <v>3659</v>
      </c>
      <c r="K808" s="18" t="s">
        <v>3017</v>
      </c>
      <c r="L808" s="1" t="s">
        <v>3019</v>
      </c>
      <c r="M808" s="1" t="s">
        <v>488</v>
      </c>
      <c r="N808" s="1" t="s">
        <v>296</v>
      </c>
      <c r="O808" s="1">
        <v>85209</v>
      </c>
      <c r="P808" s="1" t="s">
        <v>4213</v>
      </c>
      <c r="R808" s="1">
        <v>1</v>
      </c>
      <c r="S808" s="1" t="s">
        <v>3357</v>
      </c>
      <c r="T808" s="1">
        <v>1</v>
      </c>
      <c r="Y808" s="1" t="s">
        <v>3160</v>
      </c>
      <c r="Z808" s="1" t="s">
        <v>3161</v>
      </c>
      <c r="AA808" s="2" t="s">
        <v>3044</v>
      </c>
      <c r="AB808" s="3" t="s">
        <v>3161</v>
      </c>
      <c r="AC808" s="3"/>
      <c r="AD808" s="1" t="s">
        <v>1771</v>
      </c>
      <c r="AE808" s="1" t="s">
        <v>481</v>
      </c>
      <c r="AF808" s="1" t="s">
        <v>481</v>
      </c>
      <c r="AG808" s="1" t="s">
        <v>481</v>
      </c>
      <c r="AH808" s="1" t="s">
        <v>481</v>
      </c>
      <c r="AI808" s="1" t="s">
        <v>481</v>
      </c>
      <c r="AJ808" s="1" t="s">
        <v>481</v>
      </c>
      <c r="AK808" s="1" t="s">
        <v>481</v>
      </c>
      <c r="BA808" s="1">
        <f t="shared" si="50"/>
        <v>7</v>
      </c>
      <c r="BD808" s="1" t="s">
        <v>4712</v>
      </c>
      <c r="BE808" s="1" t="s">
        <v>4712</v>
      </c>
      <c r="BK808" s="1" t="s">
        <v>4712</v>
      </c>
      <c r="BL808" s="1" t="s">
        <v>4712</v>
      </c>
      <c r="BM808" s="1" t="s">
        <v>4712</v>
      </c>
    </row>
    <row r="809" spans="1:65" s="1" customFormat="1" x14ac:dyDescent="0.25">
      <c r="B809" s="2"/>
      <c r="C809" s="2"/>
      <c r="D809" s="2"/>
      <c r="G809" s="1" t="s">
        <v>481</v>
      </c>
      <c r="H809" s="1" t="s">
        <v>1751</v>
      </c>
      <c r="I809" s="1" t="s">
        <v>4642</v>
      </c>
      <c r="J809" s="1" t="s">
        <v>1752</v>
      </c>
      <c r="K809" s="18"/>
      <c r="N809" s="1" t="s">
        <v>296</v>
      </c>
      <c r="AA809" s="2"/>
      <c r="AB809" s="3"/>
      <c r="AC809" s="3"/>
      <c r="BA809" s="1">
        <f t="shared" si="50"/>
        <v>0</v>
      </c>
      <c r="BD809" s="1" t="s">
        <v>4712</v>
      </c>
      <c r="BE809" s="1" t="s">
        <v>4712</v>
      </c>
    </row>
    <row r="810" spans="1:65" s="1" customFormat="1" x14ac:dyDescent="0.25">
      <c r="B810" s="2"/>
      <c r="C810" s="2"/>
      <c r="D810" s="2"/>
      <c r="G810" s="1" t="s">
        <v>481</v>
      </c>
      <c r="H810" s="1" t="s">
        <v>3021</v>
      </c>
      <c r="I810" s="1" t="s">
        <v>951</v>
      </c>
      <c r="J810" s="1" t="s">
        <v>952</v>
      </c>
      <c r="K810" s="18" t="s">
        <v>3959</v>
      </c>
      <c r="L810" s="1" t="s">
        <v>1904</v>
      </c>
      <c r="M810" s="1" t="s">
        <v>488</v>
      </c>
      <c r="N810" s="1" t="s">
        <v>296</v>
      </c>
      <c r="O810" s="1">
        <v>85201</v>
      </c>
      <c r="AA810" s="2" t="s">
        <v>3020</v>
      </c>
      <c r="AB810" s="3" t="s">
        <v>3161</v>
      </c>
      <c r="AC810" s="3"/>
      <c r="BA810" s="1">
        <f t="shared" si="50"/>
        <v>0</v>
      </c>
    </row>
    <row r="811" spans="1:65" s="1" customFormat="1" x14ac:dyDescent="0.25">
      <c r="B811" s="2"/>
      <c r="C811" s="2"/>
      <c r="D811" s="2"/>
      <c r="G811" s="1" t="s">
        <v>3158</v>
      </c>
      <c r="H811" s="1" t="s">
        <v>2023</v>
      </c>
      <c r="I811" s="1" t="s">
        <v>3917</v>
      </c>
      <c r="K811" s="18"/>
      <c r="AA811" s="2"/>
      <c r="AB811" s="3"/>
      <c r="AC811" s="3"/>
      <c r="AP811" s="1" t="s">
        <v>3162</v>
      </c>
      <c r="BA811" s="1">
        <f t="shared" si="50"/>
        <v>1</v>
      </c>
    </row>
    <row r="812" spans="1:65" s="1" customFormat="1" x14ac:dyDescent="0.25">
      <c r="A812" s="6"/>
      <c r="B812" s="2"/>
      <c r="C812" s="2"/>
      <c r="D812" s="2"/>
      <c r="G812" s="1" t="s">
        <v>3158</v>
      </c>
      <c r="H812" s="1" t="s">
        <v>953</v>
      </c>
      <c r="I812" s="1" t="s">
        <v>1425</v>
      </c>
      <c r="K812" s="18"/>
      <c r="AA812" s="2"/>
      <c r="AB812" s="3"/>
      <c r="AC812" s="3"/>
      <c r="BA812" s="1">
        <f t="shared" si="50"/>
        <v>0</v>
      </c>
    </row>
    <row r="813" spans="1:65" s="1" customFormat="1" x14ac:dyDescent="0.25">
      <c r="B813" s="2"/>
      <c r="C813" s="2"/>
      <c r="D813" s="2"/>
      <c r="F813" s="1" t="s">
        <v>3162</v>
      </c>
      <c r="G813" s="1" t="s">
        <v>3158</v>
      </c>
      <c r="H813" s="1" t="s">
        <v>953</v>
      </c>
      <c r="I813" s="1" t="s">
        <v>954</v>
      </c>
      <c r="J813" s="1" t="s">
        <v>3660</v>
      </c>
      <c r="K813" s="18" t="s">
        <v>3317</v>
      </c>
      <c r="L813" s="1" t="s">
        <v>2441</v>
      </c>
      <c r="M813" s="1" t="s">
        <v>488</v>
      </c>
      <c r="N813" s="1" t="s">
        <v>296</v>
      </c>
      <c r="O813" s="1">
        <v>85215</v>
      </c>
      <c r="P813" s="1" t="s">
        <v>4213</v>
      </c>
      <c r="Y813" s="1" t="s">
        <v>3175</v>
      </c>
      <c r="Z813" s="1" t="s">
        <v>3161</v>
      </c>
      <c r="AA813" s="1" t="s">
        <v>1279</v>
      </c>
      <c r="AB813" s="3" t="s">
        <v>3161</v>
      </c>
      <c r="AC813" s="3"/>
      <c r="AD813" s="1" t="s">
        <v>2564</v>
      </c>
      <c r="BA813" s="1">
        <f t="shared" si="50"/>
        <v>0</v>
      </c>
    </row>
    <row r="814" spans="1:65" s="1" customFormat="1" x14ac:dyDescent="0.25">
      <c r="B814" s="2"/>
      <c r="C814" s="2"/>
      <c r="D814" s="2"/>
      <c r="G814" s="1" t="s">
        <v>3158</v>
      </c>
      <c r="H814" s="1" t="s">
        <v>1755</v>
      </c>
      <c r="I814" s="1" t="s">
        <v>1473</v>
      </c>
      <c r="K814" s="18"/>
      <c r="AA814" s="1" t="s">
        <v>1472</v>
      </c>
      <c r="AB814" s="3"/>
      <c r="AC814" s="3"/>
      <c r="AJ814" s="1" t="s">
        <v>3162</v>
      </c>
      <c r="BA814" s="1">
        <f t="shared" si="50"/>
        <v>1</v>
      </c>
    </row>
    <row r="815" spans="1:65" s="1" customFormat="1" x14ac:dyDescent="0.25">
      <c r="B815" s="2"/>
      <c r="C815" s="2"/>
      <c r="D815" s="2"/>
      <c r="G815" s="1" t="s">
        <v>481</v>
      </c>
      <c r="H815" s="1" t="s">
        <v>1755</v>
      </c>
      <c r="I815" s="1" t="s">
        <v>3045</v>
      </c>
      <c r="J815" s="1" t="s">
        <v>3736</v>
      </c>
      <c r="K815" s="18"/>
      <c r="L815" s="1" t="s">
        <v>3735</v>
      </c>
      <c r="M815" s="1" t="s">
        <v>488</v>
      </c>
      <c r="N815" s="1" t="s">
        <v>296</v>
      </c>
      <c r="O815" s="1">
        <v>85209</v>
      </c>
      <c r="Z815" s="2"/>
      <c r="AA815" s="3"/>
      <c r="BA815" s="1">
        <f t="shared" si="50"/>
        <v>0</v>
      </c>
    </row>
    <row r="816" spans="1:65" s="1" customFormat="1" x14ac:dyDescent="0.25">
      <c r="B816" s="2"/>
      <c r="C816" s="2"/>
      <c r="D816" s="2"/>
      <c r="G816" s="1" t="s">
        <v>481</v>
      </c>
      <c r="H816" s="1" t="s">
        <v>1755</v>
      </c>
      <c r="I816" s="1" t="s">
        <v>1472</v>
      </c>
      <c r="K816" s="18"/>
      <c r="AA816" s="1" t="s">
        <v>1473</v>
      </c>
      <c r="AB816" s="3"/>
      <c r="AC816" s="3"/>
      <c r="AJ816" s="1" t="s">
        <v>3162</v>
      </c>
      <c r="BA816" s="1">
        <f t="shared" si="50"/>
        <v>1</v>
      </c>
    </row>
    <row r="817" spans="1:65" s="1" customFormat="1" x14ac:dyDescent="0.25">
      <c r="B817" s="2"/>
      <c r="C817" s="2"/>
      <c r="D817" s="2"/>
      <c r="G817" s="1" t="s">
        <v>481</v>
      </c>
      <c r="H817" s="1" t="s">
        <v>1756</v>
      </c>
      <c r="I817" s="1" t="s">
        <v>1341</v>
      </c>
      <c r="K817" s="18" t="s">
        <v>1757</v>
      </c>
      <c r="P817" s="1" t="s">
        <v>4213</v>
      </c>
      <c r="AA817" s="2"/>
      <c r="AB817" s="3"/>
      <c r="AC817" s="3"/>
      <c r="AD817" s="1" t="s">
        <v>2564</v>
      </c>
      <c r="BA817" s="1">
        <f t="shared" si="50"/>
        <v>0</v>
      </c>
    </row>
    <row r="818" spans="1:65" s="1" customFormat="1" x14ac:dyDescent="0.25">
      <c r="B818" s="2"/>
      <c r="C818" s="2"/>
      <c r="D818" s="2"/>
      <c r="G818" s="1" t="s">
        <v>3158</v>
      </c>
      <c r="H818" s="1" t="s">
        <v>2007</v>
      </c>
      <c r="I818" s="1" t="s">
        <v>3471</v>
      </c>
      <c r="K818" s="18"/>
      <c r="AA818" s="2"/>
      <c r="AB818" s="3"/>
      <c r="AC818" s="3"/>
      <c r="AO818" s="1" t="s">
        <v>3162</v>
      </c>
      <c r="BA818" s="1">
        <f t="shared" si="50"/>
        <v>1</v>
      </c>
    </row>
    <row r="819" spans="1:65" s="1" customFormat="1" x14ac:dyDescent="0.25">
      <c r="B819" s="2"/>
      <c r="C819" s="2"/>
      <c r="D819" s="2"/>
      <c r="G819" s="1" t="s">
        <v>481</v>
      </c>
      <c r="H819" s="1" t="s">
        <v>2007</v>
      </c>
      <c r="I819" s="1" t="s">
        <v>3790</v>
      </c>
      <c r="K819" s="18"/>
      <c r="AA819" s="2"/>
      <c r="AB819" s="3"/>
      <c r="AC819" s="3"/>
      <c r="AO819" s="1" t="s">
        <v>3162</v>
      </c>
      <c r="BA819" s="1">
        <f t="shared" si="50"/>
        <v>1</v>
      </c>
    </row>
    <row r="820" spans="1:65" s="1" customFormat="1" x14ac:dyDescent="0.25">
      <c r="B820" s="2"/>
      <c r="C820" s="2"/>
      <c r="D820" s="2"/>
      <c r="G820" s="1" t="s">
        <v>3158</v>
      </c>
      <c r="H820" s="1" t="s">
        <v>12</v>
      </c>
      <c r="I820" s="1" t="s">
        <v>13</v>
      </c>
      <c r="K820" s="18" t="s">
        <v>1203</v>
      </c>
      <c r="Y820" s="1" t="s">
        <v>3196</v>
      </c>
      <c r="Z820" s="1" t="s">
        <v>3161</v>
      </c>
      <c r="AA820" s="2"/>
      <c r="AB820" s="3"/>
      <c r="AC820" s="3"/>
      <c r="BA820" s="1">
        <f t="shared" si="50"/>
        <v>0</v>
      </c>
    </row>
    <row r="821" spans="1:65" s="1" customFormat="1" x14ac:dyDescent="0.25">
      <c r="B821" s="2"/>
      <c r="C821" s="2"/>
      <c r="D821" s="2"/>
      <c r="G821" s="1" t="s">
        <v>3158</v>
      </c>
      <c r="H821" s="1" t="s">
        <v>14</v>
      </c>
      <c r="I821" s="1" t="s">
        <v>15</v>
      </c>
      <c r="K821" s="18" t="s">
        <v>16</v>
      </c>
      <c r="P821" s="1" t="s">
        <v>4213</v>
      </c>
      <c r="Q821" s="1" t="s">
        <v>4712</v>
      </c>
      <c r="AA821" s="2"/>
      <c r="AB821" s="3"/>
      <c r="AC821" s="3"/>
      <c r="BA821" s="1">
        <f t="shared" si="50"/>
        <v>0</v>
      </c>
    </row>
    <row r="822" spans="1:65" s="1" customFormat="1" x14ac:dyDescent="0.25">
      <c r="A822" s="8"/>
      <c r="B822" s="2"/>
      <c r="C822" s="2"/>
      <c r="D822" s="2"/>
      <c r="E822" s="2"/>
      <c r="G822" s="1" t="s">
        <v>3158</v>
      </c>
      <c r="H822" s="1" t="s">
        <v>1375</v>
      </c>
      <c r="I822" s="1" t="s">
        <v>1377</v>
      </c>
      <c r="K822" s="18"/>
      <c r="AA822" s="2"/>
      <c r="AB822" s="3"/>
      <c r="AC822" s="3"/>
      <c r="AR822" s="1" t="s">
        <v>3162</v>
      </c>
      <c r="AZ822" s="1" t="s">
        <v>3162</v>
      </c>
      <c r="BA822" s="1">
        <f t="shared" si="50"/>
        <v>2</v>
      </c>
    </row>
    <row r="823" spans="1:65" s="1" customFormat="1" x14ac:dyDescent="0.25">
      <c r="A823" s="8"/>
      <c r="B823" s="2"/>
      <c r="C823" s="2"/>
      <c r="D823" s="2"/>
      <c r="E823" s="2"/>
      <c r="G823" s="1" t="s">
        <v>481</v>
      </c>
      <c r="H823" s="1" t="s">
        <v>1375</v>
      </c>
      <c r="I823" s="1" t="s">
        <v>1376</v>
      </c>
      <c r="K823" s="18"/>
      <c r="AA823" s="2"/>
      <c r="AB823" s="3"/>
      <c r="AC823" s="3"/>
      <c r="AR823" s="1" t="s">
        <v>3162</v>
      </c>
      <c r="AZ823" s="1" t="s">
        <v>3162</v>
      </c>
      <c r="BA823" s="1">
        <f t="shared" si="50"/>
        <v>2</v>
      </c>
    </row>
    <row r="824" spans="1:65" s="1" customFormat="1" x14ac:dyDescent="0.25">
      <c r="A824" s="8"/>
      <c r="B824" s="2"/>
      <c r="C824" s="2"/>
      <c r="D824" s="2"/>
      <c r="E824" s="2"/>
      <c r="G824" s="1" t="s">
        <v>481</v>
      </c>
      <c r="H824" s="1" t="s">
        <v>201</v>
      </c>
      <c r="I824" s="1" t="s">
        <v>202</v>
      </c>
      <c r="K824" s="18"/>
      <c r="AA824" s="2"/>
      <c r="AB824" s="3"/>
      <c r="AC824" s="3"/>
      <c r="AU824" s="1" t="s">
        <v>3162</v>
      </c>
      <c r="BA824" s="1">
        <f t="shared" si="50"/>
        <v>1</v>
      </c>
    </row>
    <row r="825" spans="1:65" s="1" customFormat="1" x14ac:dyDescent="0.25">
      <c r="A825" s="8"/>
      <c r="B825" s="2"/>
      <c r="C825" s="2"/>
      <c r="D825" s="2"/>
      <c r="E825" s="2"/>
      <c r="G825" s="1" t="s">
        <v>3158</v>
      </c>
      <c r="H825" s="1" t="s">
        <v>201</v>
      </c>
      <c r="I825" s="1" t="s">
        <v>563</v>
      </c>
      <c r="K825" s="18"/>
      <c r="AA825" s="2"/>
      <c r="AB825" s="3"/>
      <c r="AC825" s="3"/>
      <c r="AU825" s="1" t="s">
        <v>3162</v>
      </c>
      <c r="BA825" s="1">
        <f t="shared" si="50"/>
        <v>1</v>
      </c>
    </row>
    <row r="826" spans="1:65" s="1" customFormat="1" x14ac:dyDescent="0.25">
      <c r="B826" s="2"/>
      <c r="C826" s="2"/>
      <c r="D826" s="2"/>
      <c r="G826" s="1" t="s">
        <v>3158</v>
      </c>
      <c r="H826" s="1" t="s">
        <v>2446</v>
      </c>
      <c r="I826" s="1" t="s">
        <v>2447</v>
      </c>
      <c r="J826" s="1" t="s">
        <v>2987</v>
      </c>
      <c r="K826" s="18" t="s">
        <v>2989</v>
      </c>
      <c r="L826" s="1" t="s">
        <v>2988</v>
      </c>
      <c r="M826" s="1" t="s">
        <v>2448</v>
      </c>
      <c r="N826" s="1" t="s">
        <v>2449</v>
      </c>
      <c r="O826" s="1">
        <v>95928</v>
      </c>
      <c r="P826" s="1" t="s">
        <v>4213</v>
      </c>
      <c r="Y826" s="1" t="s">
        <v>3175</v>
      </c>
      <c r="Z826" s="1" t="s">
        <v>3189</v>
      </c>
      <c r="AA826" s="2" t="s">
        <v>2445</v>
      </c>
      <c r="AB826" s="3" t="s">
        <v>3161</v>
      </c>
      <c r="AC826" s="3"/>
      <c r="AD826" s="1" t="s">
        <v>2388</v>
      </c>
      <c r="BA826" s="1">
        <f t="shared" si="50"/>
        <v>0</v>
      </c>
    </row>
    <row r="827" spans="1:65" s="1" customFormat="1" x14ac:dyDescent="0.25">
      <c r="B827" s="2"/>
      <c r="C827" s="2"/>
      <c r="D827" s="2"/>
      <c r="G827" s="1" t="s">
        <v>481</v>
      </c>
      <c r="H827" s="1" t="s">
        <v>26</v>
      </c>
      <c r="I827" s="1" t="s">
        <v>116</v>
      </c>
      <c r="K827" s="18" t="s">
        <v>2386</v>
      </c>
      <c r="N827" s="1" t="s">
        <v>3802</v>
      </c>
      <c r="P827" s="1" t="s">
        <v>4213</v>
      </c>
      <c r="AA827" s="2"/>
      <c r="AB827" s="3"/>
      <c r="AC827" s="3"/>
      <c r="AD827" s="1" t="s">
        <v>2564</v>
      </c>
      <c r="BA827" s="1">
        <f t="shared" si="50"/>
        <v>0</v>
      </c>
    </row>
    <row r="828" spans="1:65" s="1" customFormat="1" x14ac:dyDescent="0.25">
      <c r="B828" s="2"/>
      <c r="C828" s="2"/>
      <c r="D828" s="2"/>
      <c r="G828" s="1" t="s">
        <v>3158</v>
      </c>
      <c r="H828" s="1" t="s">
        <v>43</v>
      </c>
      <c r="I828" s="1" t="s">
        <v>633</v>
      </c>
      <c r="J828" s="1" t="s">
        <v>44</v>
      </c>
      <c r="K828" s="18" t="s">
        <v>46</v>
      </c>
      <c r="L828" s="1" t="s">
        <v>45</v>
      </c>
      <c r="M828" s="1" t="s">
        <v>488</v>
      </c>
      <c r="N828" s="1" t="s">
        <v>296</v>
      </c>
      <c r="O828" s="1">
        <v>85206</v>
      </c>
      <c r="P828" s="1" t="s">
        <v>4213</v>
      </c>
      <c r="AA828" s="2"/>
      <c r="AB828" s="3"/>
      <c r="AC828" s="3"/>
      <c r="AD828" s="1" t="s">
        <v>2388</v>
      </c>
      <c r="BA828" s="1">
        <f t="shared" si="50"/>
        <v>0</v>
      </c>
    </row>
    <row r="829" spans="1:65" s="1" customFormat="1" x14ac:dyDescent="0.25">
      <c r="B829" s="2"/>
      <c r="C829" s="2"/>
      <c r="D829" s="2"/>
      <c r="G829" s="1" t="s">
        <v>481</v>
      </c>
      <c r="H829" s="1" t="s">
        <v>47</v>
      </c>
      <c r="I829" s="1" t="s">
        <v>48</v>
      </c>
      <c r="J829" s="1" t="s">
        <v>49</v>
      </c>
      <c r="K829" s="18"/>
      <c r="L829" s="1" t="s">
        <v>50</v>
      </c>
      <c r="M829" s="1" t="s">
        <v>3023</v>
      </c>
      <c r="N829" s="1" t="s">
        <v>296</v>
      </c>
      <c r="O829" s="1" t="s">
        <v>4670</v>
      </c>
      <c r="AA829" s="2"/>
      <c r="AB829" s="3"/>
      <c r="AC829" s="3"/>
      <c r="BA829" s="1">
        <f t="shared" si="50"/>
        <v>0</v>
      </c>
    </row>
    <row r="830" spans="1:65" s="1" customFormat="1" x14ac:dyDescent="0.25">
      <c r="B830" s="2"/>
      <c r="C830" s="2"/>
      <c r="D830" s="2"/>
      <c r="G830" s="1" t="s">
        <v>3158</v>
      </c>
      <c r="H830" s="1" t="s">
        <v>51</v>
      </c>
      <c r="I830" s="1" t="s">
        <v>2451</v>
      </c>
      <c r="J830" s="1" t="s">
        <v>52</v>
      </c>
      <c r="K830" s="18" t="s">
        <v>5190</v>
      </c>
      <c r="L830" s="1" t="s">
        <v>2854</v>
      </c>
      <c r="M830" s="1" t="s">
        <v>488</v>
      </c>
      <c r="N830" s="1" t="s">
        <v>296</v>
      </c>
      <c r="O830" s="1">
        <v>85208</v>
      </c>
      <c r="P830" s="1" t="s">
        <v>4213</v>
      </c>
      <c r="Y830" s="1" t="s">
        <v>3160</v>
      </c>
      <c r="Z830" s="1" t="s">
        <v>3161</v>
      </c>
      <c r="AA830" s="2"/>
      <c r="AB830" s="3" t="s">
        <v>3161</v>
      </c>
      <c r="AC830" s="3"/>
      <c r="AD830" s="1" t="s">
        <v>2388</v>
      </c>
      <c r="BA830" s="1">
        <f t="shared" si="50"/>
        <v>0</v>
      </c>
      <c r="BD830" s="1" t="s">
        <v>4712</v>
      </c>
      <c r="BE830" s="1" t="s">
        <v>4712</v>
      </c>
      <c r="BK830" s="1" t="s">
        <v>4712</v>
      </c>
      <c r="BL830" s="1" t="s">
        <v>4712</v>
      </c>
      <c r="BM830" s="1" t="s">
        <v>4712</v>
      </c>
    </row>
    <row r="831" spans="1:65" s="1" customFormat="1" x14ac:dyDescent="0.25">
      <c r="A831" s="8"/>
      <c r="B831" s="2"/>
      <c r="C831" s="8"/>
      <c r="D831" s="8"/>
      <c r="G831" s="1" t="s">
        <v>3158</v>
      </c>
      <c r="H831" s="1" t="s">
        <v>2855</v>
      </c>
      <c r="I831" s="1" t="s">
        <v>3917</v>
      </c>
      <c r="J831" s="1" t="s">
        <v>3918</v>
      </c>
      <c r="K831" s="18" t="s">
        <v>3919</v>
      </c>
      <c r="L831" s="1" t="s">
        <v>3921</v>
      </c>
      <c r="M831" s="1" t="s">
        <v>3920</v>
      </c>
      <c r="N831" s="1" t="s">
        <v>296</v>
      </c>
      <c r="O831" s="1">
        <v>85268</v>
      </c>
      <c r="AA831" s="2" t="s">
        <v>3922</v>
      </c>
      <c r="AB831" s="3"/>
      <c r="AC831" s="3"/>
      <c r="AJ831" s="1" t="s">
        <v>3162</v>
      </c>
      <c r="AN831" s="1" t="s">
        <v>481</v>
      </c>
      <c r="AQ831" s="1" t="s">
        <v>3158</v>
      </c>
      <c r="BA831" s="1">
        <f t="shared" si="50"/>
        <v>3</v>
      </c>
    </row>
    <row r="832" spans="1:65" s="1" customFormat="1" x14ac:dyDescent="0.25">
      <c r="B832" s="2"/>
      <c r="C832" s="2"/>
      <c r="D832" s="2"/>
      <c r="G832" s="1" t="s">
        <v>3158</v>
      </c>
      <c r="H832" s="1" t="s">
        <v>2855</v>
      </c>
      <c r="I832" s="1" t="s">
        <v>4578</v>
      </c>
      <c r="J832" s="1" t="s">
        <v>2856</v>
      </c>
      <c r="K832" s="18"/>
      <c r="L832" s="1" t="s">
        <v>2859</v>
      </c>
      <c r="M832" s="1" t="s">
        <v>2159</v>
      </c>
      <c r="N832" s="1" t="s">
        <v>296</v>
      </c>
      <c r="O832" s="1">
        <v>85044</v>
      </c>
      <c r="AA832" s="2"/>
      <c r="AB832" s="3"/>
      <c r="AC832" s="3"/>
      <c r="BA832" s="1">
        <f t="shared" si="50"/>
        <v>0</v>
      </c>
    </row>
    <row r="833" spans="1:60" s="1" customFormat="1" x14ac:dyDescent="0.25">
      <c r="B833" s="2"/>
      <c r="C833" s="2"/>
      <c r="D833" s="2"/>
      <c r="F833" s="1" t="s">
        <v>3162</v>
      </c>
      <c r="G833" s="1" t="s">
        <v>481</v>
      </c>
      <c r="H833" s="1" t="s">
        <v>2412</v>
      </c>
      <c r="I833" s="1" t="s">
        <v>299</v>
      </c>
      <c r="J833" s="1" t="s">
        <v>2860</v>
      </c>
      <c r="K833" s="18" t="s">
        <v>2861</v>
      </c>
      <c r="M833" s="1" t="s">
        <v>1676</v>
      </c>
      <c r="N833" s="1" t="s">
        <v>296</v>
      </c>
      <c r="O833" s="1" t="s">
        <v>2769</v>
      </c>
      <c r="P833" s="1" t="s">
        <v>4213</v>
      </c>
      <c r="X833" s="1" t="s">
        <v>2862</v>
      </c>
      <c r="AA833" s="2" t="s">
        <v>2409</v>
      </c>
      <c r="AB833" s="3"/>
      <c r="AC833" s="3"/>
      <c r="AD833" s="1" t="s">
        <v>2564</v>
      </c>
      <c r="BA833" s="1">
        <f t="shared" si="50"/>
        <v>0</v>
      </c>
    </row>
    <row r="834" spans="1:60" s="1" customFormat="1" x14ac:dyDescent="0.25">
      <c r="A834" s="30"/>
      <c r="B834" s="2"/>
      <c r="C834" s="2"/>
      <c r="D834" s="2"/>
      <c r="H834" s="1" t="s">
        <v>2780</v>
      </c>
      <c r="I834" s="1" t="s">
        <v>2781</v>
      </c>
      <c r="K834" s="18"/>
      <c r="AA834" s="2"/>
      <c r="AB834" s="3"/>
      <c r="AC834" s="3"/>
      <c r="AN834" s="1" t="s">
        <v>3162</v>
      </c>
      <c r="AP834" s="1" t="s">
        <v>3162</v>
      </c>
      <c r="BA834" s="1">
        <f t="shared" si="50"/>
        <v>2</v>
      </c>
    </row>
    <row r="835" spans="1:60" s="1" customFormat="1" x14ac:dyDescent="0.25">
      <c r="A835" s="8"/>
      <c r="B835" s="2"/>
      <c r="C835" s="2"/>
      <c r="D835" s="2"/>
      <c r="E835" s="2"/>
      <c r="H835" s="1" t="s">
        <v>1463</v>
      </c>
      <c r="I835" s="1" t="s">
        <v>3276</v>
      </c>
      <c r="K835" s="18"/>
      <c r="AA835" s="2"/>
      <c r="AB835" s="3"/>
      <c r="AC835" s="3"/>
      <c r="AE835" s="1" t="s">
        <v>3162</v>
      </c>
      <c r="AI835" s="1" t="s">
        <v>3162</v>
      </c>
      <c r="BA835" s="1">
        <f t="shared" si="50"/>
        <v>2</v>
      </c>
    </row>
    <row r="836" spans="1:60" s="1" customFormat="1" x14ac:dyDescent="0.25">
      <c r="B836" s="2"/>
      <c r="C836" s="2"/>
      <c r="D836" s="2"/>
      <c r="G836" s="1" t="s">
        <v>481</v>
      </c>
      <c r="H836" s="1" t="s">
        <v>2863</v>
      </c>
      <c r="I836" s="1" t="s">
        <v>2864</v>
      </c>
      <c r="K836" s="18" t="s">
        <v>2865</v>
      </c>
      <c r="N836" s="1" t="s">
        <v>296</v>
      </c>
      <c r="P836" s="1" t="s">
        <v>4213</v>
      </c>
      <c r="X836" s="1" t="s">
        <v>2866</v>
      </c>
      <c r="AA836" s="2"/>
      <c r="AB836" s="3"/>
      <c r="AC836" s="3"/>
      <c r="AD836" s="1" t="s">
        <v>2564</v>
      </c>
      <c r="BA836" s="1">
        <f t="shared" si="50"/>
        <v>0</v>
      </c>
    </row>
    <row r="837" spans="1:60" s="1" customFormat="1" x14ac:dyDescent="0.25">
      <c r="B837" s="2"/>
      <c r="C837" s="2"/>
      <c r="D837" s="2"/>
      <c r="G837" s="1" t="s">
        <v>3158</v>
      </c>
      <c r="H837" s="1" t="s">
        <v>2175</v>
      </c>
      <c r="I837" s="1" t="s">
        <v>2176</v>
      </c>
      <c r="K837" s="18" t="s">
        <v>2177</v>
      </c>
      <c r="P837" s="1" t="s">
        <v>4213</v>
      </c>
      <c r="AA837" s="2"/>
      <c r="AB837" s="3"/>
      <c r="AC837" s="3"/>
      <c r="AD837" s="1" t="s">
        <v>2564</v>
      </c>
      <c r="BA837" s="1">
        <f t="shared" si="50"/>
        <v>0</v>
      </c>
    </row>
    <row r="838" spans="1:60" s="1" customFormat="1" x14ac:dyDescent="0.25">
      <c r="B838" s="2"/>
      <c r="C838" s="2"/>
      <c r="D838" s="2"/>
      <c r="G838" s="1" t="s">
        <v>3158</v>
      </c>
      <c r="H838" s="1" t="s">
        <v>3096</v>
      </c>
      <c r="I838" s="1" t="s">
        <v>1004</v>
      </c>
      <c r="K838" s="18" t="s">
        <v>3097</v>
      </c>
      <c r="P838" s="1" t="s">
        <v>4213</v>
      </c>
      <c r="AA838" s="2"/>
      <c r="AB838" s="3"/>
      <c r="AC838" s="3"/>
      <c r="BA838" s="1">
        <f t="shared" si="50"/>
        <v>0</v>
      </c>
    </row>
    <row r="839" spans="1:60" s="1" customFormat="1" x14ac:dyDescent="0.25">
      <c r="B839" s="2"/>
      <c r="C839" s="2"/>
      <c r="D839" s="2"/>
      <c r="H839" s="1" t="s">
        <v>5154</v>
      </c>
      <c r="I839" s="1" t="s">
        <v>1532</v>
      </c>
      <c r="J839" s="1" t="s">
        <v>1608</v>
      </c>
      <c r="K839" s="18" t="s">
        <v>5155</v>
      </c>
      <c r="AA839" s="2"/>
      <c r="AB839" s="3"/>
      <c r="AC839" s="3"/>
      <c r="BA839" s="1">
        <f t="shared" si="50"/>
        <v>0</v>
      </c>
    </row>
    <row r="840" spans="1:60" s="1" customFormat="1" x14ac:dyDescent="0.25">
      <c r="A840" s="8"/>
      <c r="B840" s="2"/>
      <c r="C840" s="2"/>
      <c r="D840" s="2"/>
      <c r="E840" s="2"/>
      <c r="G840" s="1" t="s">
        <v>3158</v>
      </c>
      <c r="H840" s="1" t="s">
        <v>2000</v>
      </c>
      <c r="I840" s="1" t="s">
        <v>2001</v>
      </c>
      <c r="K840" s="18"/>
      <c r="AA840" s="2"/>
      <c r="AB840" s="3"/>
      <c r="AC840" s="3"/>
      <c r="AO840" s="1" t="s">
        <v>3162</v>
      </c>
      <c r="AQ840" s="1" t="s">
        <v>3162</v>
      </c>
      <c r="AX840" s="1" t="s">
        <v>3158</v>
      </c>
      <c r="BA840" s="1">
        <f t="shared" si="50"/>
        <v>3</v>
      </c>
    </row>
    <row r="841" spans="1:60" s="1" customFormat="1" x14ac:dyDescent="0.25">
      <c r="B841" s="2"/>
      <c r="C841" s="2"/>
      <c r="D841" s="2"/>
      <c r="G841" s="1" t="s">
        <v>3158</v>
      </c>
      <c r="H841" s="1" t="s">
        <v>2178</v>
      </c>
      <c r="I841" s="1" t="s">
        <v>2179</v>
      </c>
      <c r="J841" s="1" t="s">
        <v>4674</v>
      </c>
      <c r="K841" s="18"/>
      <c r="L841" s="1" t="s">
        <v>4675</v>
      </c>
      <c r="M841" s="1" t="s">
        <v>488</v>
      </c>
      <c r="N841" s="1" t="s">
        <v>296</v>
      </c>
      <c r="O841" s="1">
        <v>85209</v>
      </c>
      <c r="AA841" s="2"/>
      <c r="AB841" s="3"/>
      <c r="AC841" s="3"/>
      <c r="BA841" s="1">
        <f t="shared" si="50"/>
        <v>0</v>
      </c>
    </row>
    <row r="842" spans="1:60" s="1" customFormat="1" x14ac:dyDescent="0.25">
      <c r="B842" s="2"/>
      <c r="C842" s="2"/>
      <c r="D842" s="2"/>
      <c r="G842" s="1" t="s">
        <v>481</v>
      </c>
      <c r="H842" s="1" t="s">
        <v>2178</v>
      </c>
      <c r="I842" s="1" t="s">
        <v>4676</v>
      </c>
      <c r="J842" s="1" t="s">
        <v>4674</v>
      </c>
      <c r="K842" s="18"/>
      <c r="L842" s="1" t="s">
        <v>4675</v>
      </c>
      <c r="M842" s="1" t="s">
        <v>488</v>
      </c>
      <c r="N842" s="1" t="s">
        <v>296</v>
      </c>
      <c r="O842" s="1">
        <v>85209</v>
      </c>
      <c r="AA842" s="2"/>
      <c r="AB842" s="3"/>
      <c r="AC842" s="3"/>
      <c r="BA842" s="1">
        <f t="shared" si="50"/>
        <v>0</v>
      </c>
    </row>
    <row r="843" spans="1:60" s="1" customFormat="1" x14ac:dyDescent="0.25">
      <c r="B843" s="2"/>
      <c r="C843" s="2"/>
      <c r="D843" s="2"/>
      <c r="G843" s="1" t="s">
        <v>3158</v>
      </c>
      <c r="H843" s="1" t="s">
        <v>4677</v>
      </c>
      <c r="I843" s="1" t="s">
        <v>4678</v>
      </c>
      <c r="J843" s="1" t="s">
        <v>4679</v>
      </c>
      <c r="K843" s="18" t="s">
        <v>4681</v>
      </c>
      <c r="L843" s="1" t="s">
        <v>4680</v>
      </c>
      <c r="M843" s="1" t="s">
        <v>650</v>
      </c>
      <c r="N843" s="1" t="s">
        <v>296</v>
      </c>
      <c r="O843" s="1">
        <v>85249</v>
      </c>
      <c r="P843" s="1" t="s">
        <v>4213</v>
      </c>
      <c r="Y843" s="1" t="s">
        <v>4682</v>
      </c>
      <c r="AA843" s="2"/>
      <c r="AB843" s="3"/>
      <c r="AC843" s="3"/>
      <c r="AD843" s="1" t="s">
        <v>2388</v>
      </c>
      <c r="BA843" s="1">
        <f t="shared" si="50"/>
        <v>0</v>
      </c>
    </row>
    <row r="844" spans="1:60" s="1" customFormat="1" x14ac:dyDescent="0.25">
      <c r="B844" s="2"/>
      <c r="G844" s="1" t="s">
        <v>3158</v>
      </c>
      <c r="H844" s="1" t="s">
        <v>2249</v>
      </c>
      <c r="I844" s="1" t="s">
        <v>3471</v>
      </c>
      <c r="J844" s="1" t="s">
        <v>79</v>
      </c>
      <c r="K844" s="18" t="s">
        <v>2578</v>
      </c>
      <c r="L844" s="1" t="s">
        <v>2244</v>
      </c>
      <c r="M844" s="1" t="s">
        <v>2870</v>
      </c>
      <c r="N844" s="1" t="s">
        <v>296</v>
      </c>
      <c r="O844" s="1">
        <v>85248</v>
      </c>
      <c r="P844" s="1" t="s">
        <v>4213</v>
      </c>
      <c r="X844" s="1" t="s">
        <v>307</v>
      </c>
      <c r="AA844" s="2"/>
      <c r="AB844" s="3"/>
      <c r="AC844" s="3"/>
      <c r="AD844" s="1" t="s">
        <v>2564</v>
      </c>
      <c r="AF844" s="1" t="s">
        <v>481</v>
      </c>
      <c r="AG844" s="1" t="s">
        <v>481</v>
      </c>
      <c r="AO844" s="1" t="s">
        <v>481</v>
      </c>
      <c r="AP844" s="1" t="s">
        <v>481</v>
      </c>
      <c r="AQ844" s="1" t="s">
        <v>481</v>
      </c>
      <c r="AS844" s="1" t="s">
        <v>481</v>
      </c>
      <c r="AT844" s="1" t="s">
        <v>481</v>
      </c>
      <c r="AU844" s="1" t="s">
        <v>481</v>
      </c>
      <c r="AV844" s="1" t="s">
        <v>481</v>
      </c>
      <c r="AW844" s="1" t="s">
        <v>481</v>
      </c>
      <c r="AY844" s="1" t="s">
        <v>481</v>
      </c>
      <c r="BA844" s="1">
        <f t="shared" si="50"/>
        <v>11</v>
      </c>
    </row>
    <row r="845" spans="1:60" s="1" customFormat="1" x14ac:dyDescent="0.25">
      <c r="A845" s="8"/>
      <c r="B845" s="2"/>
      <c r="C845" s="2"/>
      <c r="D845" s="2"/>
      <c r="E845" s="2"/>
      <c r="H845" s="1" t="s">
        <v>1503</v>
      </c>
      <c r="I845" s="1" t="s">
        <v>1494</v>
      </c>
      <c r="K845" s="18"/>
      <c r="AA845" s="2"/>
      <c r="AB845" s="3"/>
      <c r="AC845" s="3"/>
      <c r="AL845" s="1" t="s">
        <v>3162</v>
      </c>
      <c r="BA845" s="1">
        <f t="shared" si="50"/>
        <v>1</v>
      </c>
    </row>
    <row r="846" spans="1:60" s="1" customFormat="1" x14ac:dyDescent="0.25">
      <c r="B846" s="2"/>
      <c r="C846" s="2"/>
      <c r="D846" s="2"/>
      <c r="G846" s="1" t="s">
        <v>3158</v>
      </c>
      <c r="H846" s="1" t="s">
        <v>4683</v>
      </c>
      <c r="I846" s="1" t="s">
        <v>4684</v>
      </c>
      <c r="K846" s="18" t="s">
        <v>4685</v>
      </c>
      <c r="P846" s="1" t="s">
        <v>4213</v>
      </c>
      <c r="AA846" s="2"/>
      <c r="AB846" s="3"/>
      <c r="AC846" s="3"/>
      <c r="AD846" s="1" t="s">
        <v>2388</v>
      </c>
      <c r="BA846" s="1">
        <f t="shared" si="50"/>
        <v>0</v>
      </c>
    </row>
    <row r="847" spans="1:60" s="1" customFormat="1" x14ac:dyDescent="0.25">
      <c r="B847" s="2"/>
      <c r="C847" s="2"/>
      <c r="D847" s="2"/>
      <c r="G847" s="1" t="s">
        <v>3158</v>
      </c>
      <c r="H847" s="1" t="s">
        <v>4683</v>
      </c>
      <c r="I847" s="1" t="s">
        <v>4714</v>
      </c>
      <c r="K847" s="18" t="s">
        <v>4685</v>
      </c>
      <c r="P847" s="1" t="s">
        <v>4712</v>
      </c>
      <c r="AA847" s="2"/>
      <c r="AB847" s="3"/>
      <c r="AC847" s="3"/>
      <c r="AD847" s="1" t="s">
        <v>2392</v>
      </c>
      <c r="BA847" s="1">
        <f t="shared" si="50"/>
        <v>0</v>
      </c>
    </row>
    <row r="848" spans="1:60" s="1" customFormat="1" x14ac:dyDescent="0.25">
      <c r="B848" s="2"/>
      <c r="C848" s="2"/>
      <c r="D848" s="2"/>
      <c r="E848" s="3"/>
      <c r="F848" s="3"/>
      <c r="G848" s="1" t="s">
        <v>3158</v>
      </c>
      <c r="H848" s="6" t="s">
        <v>4494</v>
      </c>
      <c r="I848" s="1" t="s">
        <v>4495</v>
      </c>
      <c r="J848" s="1" t="s">
        <v>4496</v>
      </c>
      <c r="K848" s="18" t="s">
        <v>4497</v>
      </c>
      <c r="L848" s="1" t="s">
        <v>2092</v>
      </c>
      <c r="M848" s="1" t="s">
        <v>3195</v>
      </c>
      <c r="N848" s="1" t="s">
        <v>296</v>
      </c>
      <c r="O848" s="1">
        <v>85282</v>
      </c>
      <c r="P848" s="1" t="s">
        <v>4213</v>
      </c>
      <c r="BA848" s="1">
        <f t="shared" si="50"/>
        <v>0</v>
      </c>
      <c r="BB848" s="2"/>
      <c r="BC848" s="1" t="s">
        <v>2388</v>
      </c>
      <c r="BG848" s="1" t="s">
        <v>4712</v>
      </c>
      <c r="BH848" s="1" t="s">
        <v>4712</v>
      </c>
    </row>
    <row r="849" spans="1:53" s="1" customFormat="1" x14ac:dyDescent="0.25">
      <c r="A849" s="8"/>
      <c r="B849" s="2"/>
      <c r="C849" s="2"/>
      <c r="D849" s="2"/>
      <c r="G849" s="1" t="s">
        <v>3158</v>
      </c>
      <c r="H849" s="1" t="s">
        <v>1999</v>
      </c>
      <c r="I849" s="1" t="s">
        <v>2742</v>
      </c>
      <c r="K849" s="18"/>
      <c r="AA849" s="2"/>
      <c r="AB849" s="3"/>
      <c r="AC849" s="3"/>
      <c r="AO849" s="1" t="s">
        <v>3162</v>
      </c>
      <c r="BA849" s="1">
        <f t="shared" si="50"/>
        <v>1</v>
      </c>
    </row>
    <row r="850" spans="1:53" s="1" customFormat="1" x14ac:dyDescent="0.25">
      <c r="B850" s="2"/>
      <c r="C850" s="2"/>
      <c r="D850" s="2"/>
      <c r="G850" s="1" t="s">
        <v>3158</v>
      </c>
      <c r="H850" s="1" t="s">
        <v>3297</v>
      </c>
      <c r="I850" s="1" t="s">
        <v>3159</v>
      </c>
      <c r="K850" s="18"/>
      <c r="AA850" s="1" t="s">
        <v>4962</v>
      </c>
      <c r="AB850" s="3"/>
      <c r="AC850" s="3"/>
      <c r="AH850" s="1" t="s">
        <v>3162</v>
      </c>
      <c r="AZ850" s="1" t="s">
        <v>3162</v>
      </c>
      <c r="BA850" s="1">
        <f t="shared" si="50"/>
        <v>2</v>
      </c>
    </row>
    <row r="851" spans="1:53" s="1" customFormat="1" x14ac:dyDescent="0.25">
      <c r="A851" s="8"/>
      <c r="B851" s="2"/>
      <c r="C851" s="2"/>
      <c r="D851" s="2"/>
      <c r="G851" s="1" t="s">
        <v>481</v>
      </c>
      <c r="H851" s="1" t="s">
        <v>3040</v>
      </c>
      <c r="I851" s="1" t="s">
        <v>3041</v>
      </c>
      <c r="J851" s="1" t="s">
        <v>3043</v>
      </c>
      <c r="K851" s="18" t="s">
        <v>2554</v>
      </c>
      <c r="L851" s="1" t="s">
        <v>4931</v>
      </c>
      <c r="M851" s="1" t="s">
        <v>488</v>
      </c>
      <c r="N851" s="1" t="s">
        <v>296</v>
      </c>
      <c r="O851" s="1">
        <v>85206</v>
      </c>
      <c r="AA851" s="2"/>
      <c r="AB851" s="3"/>
      <c r="AC851" s="3"/>
      <c r="AD851" s="1" t="s">
        <v>2564</v>
      </c>
      <c r="AG851" s="1" t="s">
        <v>3162</v>
      </c>
      <c r="AH851" s="1" t="s">
        <v>481</v>
      </c>
      <c r="AJ851" s="1" t="s">
        <v>481</v>
      </c>
      <c r="AK851" s="1" t="s">
        <v>481</v>
      </c>
      <c r="AM851" s="1" t="s">
        <v>481</v>
      </c>
      <c r="AP851" s="1" t="s">
        <v>481</v>
      </c>
      <c r="AQ851" s="1" t="s">
        <v>481</v>
      </c>
      <c r="AR851" s="1" t="s">
        <v>481</v>
      </c>
      <c r="AS851" s="1" t="s">
        <v>481</v>
      </c>
      <c r="AT851" s="1" t="s">
        <v>481</v>
      </c>
      <c r="AU851" s="1" t="s">
        <v>481</v>
      </c>
      <c r="AV851" s="1" t="s">
        <v>481</v>
      </c>
      <c r="AW851" s="1" t="s">
        <v>481</v>
      </c>
      <c r="AX851" s="1" t="s">
        <v>481</v>
      </c>
      <c r="AY851" s="1" t="s">
        <v>481</v>
      </c>
      <c r="BA851" s="1">
        <f t="shared" si="50"/>
        <v>15</v>
      </c>
    </row>
    <row r="852" spans="1:53" s="1" customFormat="1" x14ac:dyDescent="0.25">
      <c r="B852" s="2"/>
      <c r="C852" s="2"/>
      <c r="D852" s="2"/>
      <c r="G852" s="1" t="s">
        <v>3158</v>
      </c>
      <c r="H852" s="1" t="s">
        <v>2925</v>
      </c>
      <c r="I852" s="1" t="s">
        <v>4578</v>
      </c>
      <c r="J852" s="1" t="s">
        <v>2935</v>
      </c>
      <c r="K852" s="18"/>
      <c r="L852" s="1" t="s">
        <v>2948</v>
      </c>
      <c r="M852" s="1" t="s">
        <v>488</v>
      </c>
      <c r="N852" s="1" t="s">
        <v>296</v>
      </c>
      <c r="O852" s="1">
        <v>85206</v>
      </c>
      <c r="AA852" s="2"/>
      <c r="AB852" s="3"/>
      <c r="AC852" s="3"/>
      <c r="BA852" s="1">
        <f t="shared" si="50"/>
        <v>0</v>
      </c>
    </row>
    <row r="853" spans="1:53" s="1" customFormat="1" x14ac:dyDescent="0.25">
      <c r="B853" s="2"/>
      <c r="C853" s="2"/>
      <c r="D853" s="2"/>
      <c r="G853" s="1" t="s">
        <v>481</v>
      </c>
      <c r="H853" s="1" t="s">
        <v>4686</v>
      </c>
      <c r="I853" s="1" t="s">
        <v>116</v>
      </c>
      <c r="K853" s="18" t="s">
        <v>4687</v>
      </c>
      <c r="P853" s="1" t="s">
        <v>4213</v>
      </c>
      <c r="AA853" s="2"/>
      <c r="AB853" s="3"/>
      <c r="AC853" s="3"/>
      <c r="AD853" s="1" t="s">
        <v>2564</v>
      </c>
      <c r="BA853" s="1">
        <f t="shared" si="50"/>
        <v>0</v>
      </c>
    </row>
    <row r="854" spans="1:53" s="1" customFormat="1" x14ac:dyDescent="0.25">
      <c r="A854" s="8"/>
      <c r="B854" s="2"/>
      <c r="C854" s="2"/>
      <c r="D854" s="2"/>
      <c r="G854" s="1" t="s">
        <v>3158</v>
      </c>
      <c r="H854" s="1" t="s">
        <v>2027</v>
      </c>
      <c r="I854" s="1" t="s">
        <v>2026</v>
      </c>
      <c r="K854" s="18"/>
      <c r="AA854" s="2"/>
      <c r="AB854" s="3"/>
      <c r="AC854" s="3"/>
      <c r="AP854" s="1" t="s">
        <v>3162</v>
      </c>
      <c r="BA854" s="1">
        <f t="shared" si="50"/>
        <v>1</v>
      </c>
    </row>
    <row r="855" spans="1:53" s="1" customFormat="1" x14ac:dyDescent="0.25">
      <c r="B855" s="2"/>
      <c r="C855" s="2"/>
      <c r="D855" s="2"/>
      <c r="G855" s="1" t="s">
        <v>3158</v>
      </c>
      <c r="H855" s="1" t="s">
        <v>4169</v>
      </c>
      <c r="I855" s="1" t="s">
        <v>2447</v>
      </c>
      <c r="K855" s="18" t="s">
        <v>4170</v>
      </c>
      <c r="P855" s="1" t="s">
        <v>4213</v>
      </c>
      <c r="AA855" s="2"/>
      <c r="AB855" s="3"/>
      <c r="AC855" s="3"/>
      <c r="AD855" s="1" t="s">
        <v>2388</v>
      </c>
      <c r="BA855" s="1">
        <f t="shared" si="50"/>
        <v>0</v>
      </c>
    </row>
    <row r="856" spans="1:53" s="1" customFormat="1" x14ac:dyDescent="0.25">
      <c r="B856" s="2"/>
      <c r="C856" s="2"/>
      <c r="D856" s="2"/>
      <c r="F856" s="1" t="s">
        <v>3161</v>
      </c>
      <c r="G856" s="1" t="s">
        <v>481</v>
      </c>
      <c r="H856" s="1" t="s">
        <v>4688</v>
      </c>
      <c r="I856" s="1" t="s">
        <v>4642</v>
      </c>
      <c r="J856" s="1" t="s">
        <v>4689</v>
      </c>
      <c r="K856" s="18" t="s">
        <v>4691</v>
      </c>
      <c r="L856" s="1" t="s">
        <v>4690</v>
      </c>
      <c r="M856" s="1" t="s">
        <v>488</v>
      </c>
      <c r="N856" s="1" t="s">
        <v>296</v>
      </c>
      <c r="O856" s="1">
        <v>85205</v>
      </c>
      <c r="P856" s="1" t="s">
        <v>4213</v>
      </c>
      <c r="AA856" s="2"/>
      <c r="AB856" s="3" t="s">
        <v>3161</v>
      </c>
      <c r="AC856" s="3"/>
      <c r="AD856" s="1" t="s">
        <v>2564</v>
      </c>
      <c r="BA856" s="1">
        <f t="shared" si="50"/>
        <v>0</v>
      </c>
    </row>
    <row r="857" spans="1:53" s="1" customFormat="1" x14ac:dyDescent="0.25">
      <c r="B857" s="2"/>
      <c r="C857" s="2"/>
      <c r="D857" s="2"/>
      <c r="G857" s="1" t="s">
        <v>3158</v>
      </c>
      <c r="H857" s="1" t="s">
        <v>4692</v>
      </c>
      <c r="I857" s="1" t="s">
        <v>4693</v>
      </c>
      <c r="K857" s="18" t="s">
        <v>4694</v>
      </c>
      <c r="P857" s="1" t="s">
        <v>4213</v>
      </c>
      <c r="AA857" s="2"/>
      <c r="AB857" s="3"/>
      <c r="AC857" s="3"/>
      <c r="AD857" s="1" t="s">
        <v>2564</v>
      </c>
      <c r="BA857" s="1">
        <f t="shared" si="50"/>
        <v>0</v>
      </c>
    </row>
    <row r="858" spans="1:53" s="1" customFormat="1" x14ac:dyDescent="0.25">
      <c r="A858" s="8"/>
      <c r="B858" s="2"/>
      <c r="C858" s="2"/>
      <c r="D858" s="2"/>
      <c r="G858" s="1" t="s">
        <v>481</v>
      </c>
      <c r="H858" s="1" t="s">
        <v>193</v>
      </c>
      <c r="I858" s="1" t="s">
        <v>194</v>
      </c>
      <c r="K858" s="18"/>
      <c r="AA858" s="2"/>
      <c r="AB858" s="3"/>
      <c r="AC858" s="3"/>
      <c r="AU858" s="1" t="s">
        <v>3162</v>
      </c>
      <c r="BA858" s="1">
        <f t="shared" si="50"/>
        <v>1</v>
      </c>
    </row>
    <row r="859" spans="1:53" s="1" customFormat="1" x14ac:dyDescent="0.25">
      <c r="B859" s="2"/>
      <c r="C859" s="2"/>
      <c r="D859" s="2"/>
      <c r="G859" s="1" t="s">
        <v>3158</v>
      </c>
      <c r="H859" s="1" t="s">
        <v>1557</v>
      </c>
      <c r="I859" s="1" t="s">
        <v>3639</v>
      </c>
      <c r="K859" s="18"/>
      <c r="AA859" s="2"/>
      <c r="AB859" s="3"/>
      <c r="AC859" s="3"/>
      <c r="BA859" s="1">
        <f t="shared" si="50"/>
        <v>0</v>
      </c>
    </row>
    <row r="860" spans="1:53" s="1" customFormat="1" x14ac:dyDescent="0.25">
      <c r="B860" s="2"/>
      <c r="C860" s="2"/>
      <c r="D860" s="2"/>
      <c r="G860" s="1" t="s">
        <v>481</v>
      </c>
      <c r="H860" s="1" t="s">
        <v>4216</v>
      </c>
      <c r="I860" s="1" t="s">
        <v>4217</v>
      </c>
      <c r="K860" s="18" t="s">
        <v>4218</v>
      </c>
      <c r="P860" s="1" t="s">
        <v>4213</v>
      </c>
      <c r="AA860" s="2"/>
      <c r="AB860" s="3"/>
      <c r="AC860" s="3"/>
      <c r="BA860" s="1">
        <f t="shared" si="50"/>
        <v>0</v>
      </c>
    </row>
    <row r="861" spans="1:53" s="1" customFormat="1" x14ac:dyDescent="0.25">
      <c r="B861" s="2"/>
      <c r="C861" s="2"/>
      <c r="D861" s="2"/>
      <c r="F861" s="1" t="s">
        <v>3161</v>
      </c>
      <c r="G861" s="1" t="s">
        <v>3158</v>
      </c>
      <c r="H861" s="1" t="s">
        <v>4695</v>
      </c>
      <c r="I861" s="1" t="s">
        <v>633</v>
      </c>
      <c r="J861" s="1" t="s">
        <v>4696</v>
      </c>
      <c r="K861" s="18" t="s">
        <v>3405</v>
      </c>
      <c r="L861" s="1" t="s">
        <v>3404</v>
      </c>
      <c r="M861" s="1" t="s">
        <v>488</v>
      </c>
      <c r="N861" s="1" t="s">
        <v>296</v>
      </c>
      <c r="O861" s="1">
        <v>85205</v>
      </c>
      <c r="P861" s="1" t="s">
        <v>4213</v>
      </c>
      <c r="Q861" s="1" t="s">
        <v>4712</v>
      </c>
      <c r="Y861" s="1" t="s">
        <v>3189</v>
      </c>
      <c r="AA861" s="2"/>
      <c r="AB861" s="3"/>
      <c r="AC861" s="3"/>
      <c r="AD861" s="1" t="s">
        <v>2388</v>
      </c>
      <c r="BA861" s="1">
        <f t="shared" si="50"/>
        <v>0</v>
      </c>
    </row>
    <row r="862" spans="1:53" s="1" customFormat="1" x14ac:dyDescent="0.25">
      <c r="A862" s="8"/>
      <c r="B862" s="2"/>
      <c r="C862" s="2"/>
      <c r="D862" s="2"/>
      <c r="G862" s="1" t="s">
        <v>481</v>
      </c>
      <c r="H862" s="1" t="s">
        <v>3411</v>
      </c>
      <c r="I862" s="1" t="s">
        <v>3412</v>
      </c>
      <c r="J862" s="1" t="s">
        <v>3413</v>
      </c>
      <c r="K862" s="18" t="s">
        <v>3415</v>
      </c>
      <c r="L862" s="1" t="s">
        <v>3414</v>
      </c>
      <c r="M862" s="1" t="s">
        <v>488</v>
      </c>
      <c r="N862" s="1" t="s">
        <v>296</v>
      </c>
      <c r="O862" s="1">
        <v>85209</v>
      </c>
      <c r="P862" s="1" t="s">
        <v>4213</v>
      </c>
      <c r="Y862" s="1" t="s">
        <v>3196</v>
      </c>
      <c r="Z862" s="1" t="s">
        <v>3161</v>
      </c>
      <c r="AA862" s="1" t="s">
        <v>3380</v>
      </c>
      <c r="AB862" s="3" t="s">
        <v>3161</v>
      </c>
      <c r="AC862" s="3"/>
      <c r="AD862" s="1" t="s">
        <v>2564</v>
      </c>
      <c r="BA862" s="1">
        <f t="shared" si="50"/>
        <v>0</v>
      </c>
    </row>
    <row r="863" spans="1:53" s="1" customFormat="1" x14ac:dyDescent="0.25">
      <c r="B863" s="2"/>
      <c r="C863" s="2"/>
      <c r="D863" s="2"/>
      <c r="G863" s="1" t="s">
        <v>3158</v>
      </c>
      <c r="H863" s="1" t="s">
        <v>3416</v>
      </c>
      <c r="I863" s="1" t="s">
        <v>3351</v>
      </c>
      <c r="J863" s="1" t="s">
        <v>3417</v>
      </c>
      <c r="K863" s="18" t="s">
        <v>3511</v>
      </c>
      <c r="L863" s="1" t="s">
        <v>3510</v>
      </c>
      <c r="M863" s="1" t="s">
        <v>2870</v>
      </c>
      <c r="N863" s="1" t="s">
        <v>296</v>
      </c>
      <c r="O863" s="1">
        <v>85248</v>
      </c>
      <c r="P863" s="1" t="s">
        <v>4213</v>
      </c>
      <c r="AA863" s="2" t="s">
        <v>3512</v>
      </c>
      <c r="AB863" s="3"/>
      <c r="AC863" s="3"/>
      <c r="AD863" s="1" t="s">
        <v>2564</v>
      </c>
      <c r="BA863" s="1">
        <f t="shared" si="50"/>
        <v>0</v>
      </c>
    </row>
    <row r="864" spans="1:53" s="1" customFormat="1" x14ac:dyDescent="0.25">
      <c r="B864" s="2"/>
      <c r="C864" s="2"/>
      <c r="D864" s="2"/>
      <c r="E864" s="3"/>
      <c r="F864" s="3"/>
      <c r="G864" s="1" t="s">
        <v>481</v>
      </c>
      <c r="H864" s="6" t="s">
        <v>4460</v>
      </c>
      <c r="I864" s="1" t="s">
        <v>18</v>
      </c>
      <c r="K864" s="18" t="s">
        <v>848</v>
      </c>
      <c r="P864" s="1" t="s">
        <v>4213</v>
      </c>
      <c r="AA864" s="1" t="s">
        <v>3786</v>
      </c>
      <c r="AB864" s="2"/>
      <c r="AC864" s="2"/>
      <c r="AS864" s="1" t="s">
        <v>3162</v>
      </c>
      <c r="AZ864" s="1" t="s">
        <v>1447</v>
      </c>
      <c r="BA864" s="1">
        <f t="shared" si="50"/>
        <v>2</v>
      </c>
    </row>
    <row r="865" spans="1:54" s="1" customFormat="1" x14ac:dyDescent="0.25">
      <c r="B865" s="2"/>
      <c r="C865" s="2"/>
      <c r="D865" s="2"/>
      <c r="E865" s="3"/>
      <c r="F865" s="3"/>
      <c r="G865" s="1" t="s">
        <v>3158</v>
      </c>
      <c r="H865" s="6" t="s">
        <v>4460</v>
      </c>
      <c r="I865" s="1" t="s">
        <v>3786</v>
      </c>
      <c r="K865" s="18" t="s">
        <v>848</v>
      </c>
      <c r="P865" s="1" t="s">
        <v>4712</v>
      </c>
      <c r="AA865" s="1" t="s">
        <v>18</v>
      </c>
      <c r="AB865" s="2"/>
      <c r="AC865" s="2"/>
      <c r="AS865" s="1" t="s">
        <v>3162</v>
      </c>
      <c r="BA865" s="1">
        <f t="shared" si="50"/>
        <v>1</v>
      </c>
    </row>
    <row r="866" spans="1:54" s="1" customFormat="1" x14ac:dyDescent="0.25">
      <c r="B866" s="2"/>
      <c r="C866" s="2"/>
      <c r="D866" s="2"/>
      <c r="G866" s="1" t="s">
        <v>481</v>
      </c>
      <c r="H866" s="1" t="s">
        <v>3513</v>
      </c>
      <c r="I866" s="1" t="s">
        <v>1542</v>
      </c>
      <c r="J866" s="1" t="s">
        <v>3514</v>
      </c>
      <c r="K866" s="18" t="s">
        <v>3516</v>
      </c>
      <c r="L866" s="1" t="s">
        <v>3515</v>
      </c>
      <c r="M866" s="1" t="s">
        <v>488</v>
      </c>
      <c r="N866" s="1" t="s">
        <v>296</v>
      </c>
      <c r="O866" s="1">
        <v>85207</v>
      </c>
      <c r="P866" s="1" t="s">
        <v>4213</v>
      </c>
      <c r="AA866" s="2"/>
      <c r="AB866" s="3"/>
      <c r="AC866" s="3"/>
      <c r="AD866" s="1" t="s">
        <v>2388</v>
      </c>
      <c r="BA866" s="1">
        <f t="shared" si="50"/>
        <v>0</v>
      </c>
    </row>
    <row r="867" spans="1:54" s="1" customFormat="1" x14ac:dyDescent="0.25">
      <c r="B867" s="2"/>
      <c r="C867" s="2"/>
      <c r="D867" s="2"/>
      <c r="G867" s="1" t="s">
        <v>481</v>
      </c>
      <c r="H867" s="1" t="s">
        <v>3064</v>
      </c>
      <c r="I867" s="1" t="s">
        <v>3313</v>
      </c>
      <c r="J867" s="1" t="s">
        <v>3517</v>
      </c>
      <c r="K867" s="18" t="s">
        <v>1645</v>
      </c>
      <c r="L867" s="1" t="s">
        <v>1644</v>
      </c>
      <c r="M867" s="1" t="s">
        <v>5031</v>
      </c>
      <c r="N867" s="1" t="s">
        <v>296</v>
      </c>
      <c r="O867" s="1">
        <v>85120</v>
      </c>
      <c r="P867" s="1" t="s">
        <v>4213</v>
      </c>
      <c r="AA867" s="2" t="s">
        <v>1646</v>
      </c>
      <c r="AB867" s="3"/>
      <c r="AC867" s="3"/>
      <c r="AD867" s="1" t="s">
        <v>2564</v>
      </c>
      <c r="BA867" s="1">
        <f t="shared" si="50"/>
        <v>0</v>
      </c>
    </row>
    <row r="868" spans="1:54" s="1" customFormat="1" x14ac:dyDescent="0.25">
      <c r="B868" s="2"/>
      <c r="C868" s="2"/>
      <c r="D868" s="2"/>
      <c r="G868" s="1" t="s">
        <v>3158</v>
      </c>
      <c r="H868" s="1" t="s">
        <v>2569</v>
      </c>
      <c r="I868" s="1" t="s">
        <v>2570</v>
      </c>
      <c r="K868" s="18" t="s">
        <v>2571</v>
      </c>
      <c r="P868" s="1" t="s">
        <v>4213</v>
      </c>
      <c r="AA868" s="2"/>
      <c r="AB868" s="3"/>
      <c r="AC868" s="3"/>
      <c r="AD868" s="1" t="s">
        <v>2564</v>
      </c>
      <c r="BA868" s="1">
        <f t="shared" ref="BA868:BA930" si="51">COUNTA(AE868:AZ868)</f>
        <v>0</v>
      </c>
    </row>
    <row r="869" spans="1:54" s="1" customFormat="1" x14ac:dyDescent="0.25">
      <c r="B869" s="2"/>
      <c r="C869" s="2"/>
      <c r="D869" s="2"/>
      <c r="G869" s="1" t="s">
        <v>481</v>
      </c>
      <c r="H869" s="1" t="s">
        <v>4558</v>
      </c>
      <c r="I869" s="1" t="s">
        <v>3790</v>
      </c>
      <c r="J869" s="1" t="s">
        <v>772</v>
      </c>
      <c r="K869" s="18" t="s">
        <v>771</v>
      </c>
      <c r="L869" s="1" t="s">
        <v>3502</v>
      </c>
      <c r="M869" s="1" t="s">
        <v>488</v>
      </c>
      <c r="N869" s="1" t="s">
        <v>296</v>
      </c>
      <c r="O869" s="1">
        <v>85204</v>
      </c>
      <c r="P869" s="1" t="s">
        <v>4213</v>
      </c>
      <c r="Q869" s="1" t="s">
        <v>4712</v>
      </c>
      <c r="AA869" s="2"/>
      <c r="AB869" s="3"/>
      <c r="AC869" s="3"/>
      <c r="BA869" s="1">
        <f t="shared" si="51"/>
        <v>0</v>
      </c>
    </row>
    <row r="870" spans="1:54" s="1" customFormat="1" x14ac:dyDescent="0.25">
      <c r="A870" s="8"/>
      <c r="B870" s="2"/>
      <c r="C870" s="2"/>
      <c r="D870" s="2"/>
      <c r="G870" s="1" t="s">
        <v>481</v>
      </c>
      <c r="H870" s="1" t="s">
        <v>1647</v>
      </c>
      <c r="I870" s="1" t="s">
        <v>669</v>
      </c>
      <c r="J870" s="1" t="s">
        <v>4569</v>
      </c>
      <c r="K870" s="18"/>
      <c r="L870" s="1" t="s">
        <v>670</v>
      </c>
      <c r="M870" s="1" t="s">
        <v>488</v>
      </c>
      <c r="N870" s="1" t="s">
        <v>296</v>
      </c>
      <c r="O870" s="1">
        <v>85206</v>
      </c>
      <c r="P870" s="8"/>
      <c r="Q870" s="8"/>
      <c r="V870" s="4"/>
      <c r="Y870" s="1" t="s">
        <v>3196</v>
      </c>
      <c r="Z870" s="1" t="s">
        <v>671</v>
      </c>
      <c r="AA870" s="2" t="s">
        <v>672</v>
      </c>
      <c r="AB870" s="3"/>
      <c r="AC870" s="3"/>
      <c r="BA870" s="1">
        <f t="shared" si="51"/>
        <v>0</v>
      </c>
    </row>
    <row r="871" spans="1:54" s="1" customFormat="1" x14ac:dyDescent="0.25">
      <c r="B871" s="2"/>
      <c r="C871" s="2"/>
      <c r="D871" s="2"/>
      <c r="G871" s="1" t="s">
        <v>3158</v>
      </c>
      <c r="H871" s="1" t="s">
        <v>673</v>
      </c>
      <c r="I871" s="1" t="s">
        <v>674</v>
      </c>
      <c r="J871" s="1" t="s">
        <v>675</v>
      </c>
      <c r="K871" s="18" t="s">
        <v>1204</v>
      </c>
      <c r="L871" s="1" t="s">
        <v>676</v>
      </c>
      <c r="M871" s="1" t="s">
        <v>488</v>
      </c>
      <c r="N871" s="1" t="s">
        <v>296</v>
      </c>
      <c r="O871" s="1">
        <v>85206</v>
      </c>
      <c r="Y871" s="2"/>
      <c r="Z871" s="3"/>
      <c r="BA871" s="1">
        <f t="shared" si="51"/>
        <v>0</v>
      </c>
    </row>
    <row r="872" spans="1:54" s="1" customFormat="1" x14ac:dyDescent="0.25">
      <c r="B872" s="2"/>
      <c r="C872" s="2"/>
      <c r="D872" s="2"/>
      <c r="G872" s="1" t="s">
        <v>3158</v>
      </c>
      <c r="H872" s="1" t="s">
        <v>2565</v>
      </c>
      <c r="I872" s="1" t="s">
        <v>2566</v>
      </c>
      <c r="K872" s="21" t="s">
        <v>2567</v>
      </c>
      <c r="P872" s="1" t="s">
        <v>4213</v>
      </c>
      <c r="AA872" s="2"/>
      <c r="AB872" s="3"/>
      <c r="AC872" s="3"/>
      <c r="AD872" s="1" t="s">
        <v>2564</v>
      </c>
      <c r="BA872" s="1">
        <f t="shared" si="51"/>
        <v>0</v>
      </c>
    </row>
    <row r="873" spans="1:54" s="1" customFormat="1" x14ac:dyDescent="0.25">
      <c r="B873" s="2"/>
      <c r="C873" s="2"/>
      <c r="D873" s="2"/>
      <c r="E873" s="3"/>
      <c r="F873" s="3"/>
      <c r="G873" s="1" t="s">
        <v>481</v>
      </c>
      <c r="H873" s="6" t="s">
        <v>1413</v>
      </c>
      <c r="I873" s="1" t="s">
        <v>3194</v>
      </c>
      <c r="K873" s="18"/>
      <c r="AB873" s="2"/>
      <c r="AC873" s="2"/>
      <c r="AU873" s="1" t="s">
        <v>1447</v>
      </c>
      <c r="BA873" s="1">
        <f t="shared" si="51"/>
        <v>1</v>
      </c>
    </row>
    <row r="874" spans="1:54" s="1" customFormat="1" x14ac:dyDescent="0.25">
      <c r="B874" s="2"/>
      <c r="C874" s="2"/>
      <c r="D874" s="2"/>
      <c r="G874" s="1" t="s">
        <v>3158</v>
      </c>
      <c r="H874" s="1" t="s">
        <v>315</v>
      </c>
      <c r="I874" s="1" t="s">
        <v>677</v>
      </c>
      <c r="K874" s="18"/>
      <c r="AA874" s="1" t="s">
        <v>314</v>
      </c>
      <c r="AB874" s="3"/>
      <c r="AC874" s="3"/>
      <c r="BA874" s="1">
        <f t="shared" si="51"/>
        <v>0</v>
      </c>
    </row>
    <row r="875" spans="1:54" s="1" customFormat="1" x14ac:dyDescent="0.25">
      <c r="B875" s="2"/>
      <c r="C875" s="2"/>
      <c r="D875" s="2"/>
      <c r="G875" s="1" t="s">
        <v>3158</v>
      </c>
      <c r="H875" s="1" t="s">
        <v>3068</v>
      </c>
      <c r="I875" s="1" t="s">
        <v>3069</v>
      </c>
      <c r="J875" s="1" t="s">
        <v>3071</v>
      </c>
      <c r="K875" s="18" t="s">
        <v>3601</v>
      </c>
      <c r="L875" s="1" t="s">
        <v>3072</v>
      </c>
      <c r="M875" s="1" t="s">
        <v>650</v>
      </c>
      <c r="N875" s="1" t="s">
        <v>296</v>
      </c>
      <c r="O875" s="1">
        <v>85224</v>
      </c>
      <c r="P875" s="1" t="s">
        <v>4213</v>
      </c>
      <c r="Y875" s="1" t="s">
        <v>3160</v>
      </c>
      <c r="Z875" s="1" t="s">
        <v>3161</v>
      </c>
      <c r="AA875" s="2" t="s">
        <v>539</v>
      </c>
      <c r="AB875" s="3" t="s">
        <v>3161</v>
      </c>
      <c r="AC875" s="3"/>
      <c r="AD875" s="1" t="s">
        <v>2388</v>
      </c>
      <c r="BA875" s="1">
        <f t="shared" si="51"/>
        <v>0</v>
      </c>
    </row>
    <row r="876" spans="1:54" s="1" customFormat="1" x14ac:dyDescent="0.25">
      <c r="B876" s="2"/>
      <c r="C876" s="2"/>
      <c r="D876" s="2"/>
      <c r="F876" s="1" t="s">
        <v>3161</v>
      </c>
      <c r="G876" s="1" t="s">
        <v>481</v>
      </c>
      <c r="H876" s="1" t="s">
        <v>678</v>
      </c>
      <c r="I876" s="1" t="s">
        <v>679</v>
      </c>
      <c r="K876" s="18" t="s">
        <v>680</v>
      </c>
      <c r="P876" s="1" t="s">
        <v>4213</v>
      </c>
      <c r="AA876" s="2" t="s">
        <v>2973</v>
      </c>
      <c r="AB876" s="3"/>
      <c r="AC876" s="3"/>
      <c r="AD876" s="1" t="s">
        <v>2388</v>
      </c>
      <c r="BA876" s="1">
        <f t="shared" si="51"/>
        <v>0</v>
      </c>
    </row>
    <row r="877" spans="1:54" s="1" customFormat="1" x14ac:dyDescent="0.25">
      <c r="B877" s="2"/>
      <c r="C877" s="2"/>
      <c r="D877" s="2"/>
      <c r="G877" s="1" t="s">
        <v>3158</v>
      </c>
      <c r="H877" s="1" t="s">
        <v>3313</v>
      </c>
      <c r="I877" s="1" t="s">
        <v>2478</v>
      </c>
      <c r="K877" s="18"/>
      <c r="AA877" s="2" t="s">
        <v>4528</v>
      </c>
      <c r="AB877" s="3"/>
      <c r="AC877" s="3"/>
      <c r="BA877" s="1">
        <f t="shared" si="51"/>
        <v>0</v>
      </c>
    </row>
    <row r="878" spans="1:54" s="1" customFormat="1" x14ac:dyDescent="0.25">
      <c r="A878" s="8"/>
      <c r="B878" s="2"/>
      <c r="C878" s="2"/>
      <c r="D878" s="2"/>
      <c r="E878" s="2"/>
      <c r="G878" s="1" t="s">
        <v>3158</v>
      </c>
      <c r="H878" s="2" t="s">
        <v>681</v>
      </c>
      <c r="I878" s="1" t="s">
        <v>2222</v>
      </c>
      <c r="K878" s="18"/>
      <c r="AB878" s="3"/>
      <c r="AC878" s="3"/>
      <c r="AR878" s="1" t="s">
        <v>3162</v>
      </c>
      <c r="BA878" s="1">
        <f t="shared" si="51"/>
        <v>1</v>
      </c>
    </row>
    <row r="879" spans="1:54" s="1" customFormat="1" x14ac:dyDescent="0.25">
      <c r="B879" s="2"/>
      <c r="C879" s="2"/>
      <c r="D879" s="2"/>
      <c r="F879" s="1" t="s">
        <v>3161</v>
      </c>
      <c r="G879" s="1" t="s">
        <v>481</v>
      </c>
      <c r="H879" s="1" t="s">
        <v>681</v>
      </c>
      <c r="I879" s="1" t="s">
        <v>951</v>
      </c>
      <c r="J879" s="1" t="s">
        <v>4696</v>
      </c>
      <c r="K879" s="18" t="s">
        <v>682</v>
      </c>
      <c r="L879" s="1" t="s">
        <v>3404</v>
      </c>
      <c r="M879" s="1" t="s">
        <v>488</v>
      </c>
      <c r="N879" s="1" t="s">
        <v>296</v>
      </c>
      <c r="O879" s="1">
        <v>85205</v>
      </c>
      <c r="P879" s="1" t="s">
        <v>4213</v>
      </c>
      <c r="Y879" s="1" t="s">
        <v>3189</v>
      </c>
      <c r="AA879" s="2"/>
      <c r="AB879" s="3"/>
      <c r="AC879" s="3"/>
      <c r="AD879" s="1" t="s">
        <v>2388</v>
      </c>
      <c r="BA879" s="1">
        <f t="shared" si="51"/>
        <v>0</v>
      </c>
    </row>
    <row r="880" spans="1:54" s="1" customFormat="1" x14ac:dyDescent="0.25">
      <c r="A880" s="6"/>
      <c r="B880" s="2"/>
      <c r="C880" s="2"/>
      <c r="D880" s="2"/>
      <c r="G880" s="1" t="s">
        <v>3158</v>
      </c>
      <c r="H880" s="1" t="s">
        <v>3076</v>
      </c>
      <c r="I880" s="1" t="s">
        <v>3077</v>
      </c>
      <c r="J880" s="1" t="s">
        <v>3078</v>
      </c>
      <c r="K880" s="18" t="s">
        <v>4152</v>
      </c>
      <c r="L880" s="1" t="s">
        <v>3079</v>
      </c>
      <c r="M880" s="1" t="s">
        <v>3192</v>
      </c>
      <c r="N880" s="1" t="s">
        <v>296</v>
      </c>
      <c r="O880" s="1">
        <v>85118</v>
      </c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T880" s="2"/>
      <c r="AU880" s="2"/>
      <c r="AV880" s="2"/>
      <c r="AW880" s="2"/>
      <c r="AX880" s="2"/>
      <c r="AY880" s="2"/>
      <c r="AZ880" s="2"/>
      <c r="BA880" s="1">
        <f t="shared" si="51"/>
        <v>0</v>
      </c>
      <c r="BB880" s="3"/>
    </row>
    <row r="881" spans="1:55" s="1" customFormat="1" x14ac:dyDescent="0.25">
      <c r="A881" s="6"/>
      <c r="B881" s="2"/>
      <c r="C881" s="2"/>
      <c r="D881" s="2"/>
      <c r="G881" s="1" t="s">
        <v>481</v>
      </c>
      <c r="H881" s="1" t="s">
        <v>3076</v>
      </c>
      <c r="I881" s="1" t="s">
        <v>3080</v>
      </c>
      <c r="J881" s="1" t="s">
        <v>3078</v>
      </c>
      <c r="K881" s="18" t="s">
        <v>4152</v>
      </c>
      <c r="L881" s="1" t="s">
        <v>3079</v>
      </c>
      <c r="M881" s="1" t="s">
        <v>3192</v>
      </c>
      <c r="N881" s="1" t="s">
        <v>296</v>
      </c>
      <c r="O881" s="1">
        <v>85118</v>
      </c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T881" s="2"/>
      <c r="AU881" s="2"/>
      <c r="AV881" s="2"/>
      <c r="AW881" s="2"/>
      <c r="AX881" s="2"/>
      <c r="AY881" s="2"/>
      <c r="AZ881" s="2"/>
      <c r="BA881" s="1">
        <f t="shared" si="51"/>
        <v>0</v>
      </c>
      <c r="BB881" s="3"/>
    </row>
    <row r="882" spans="1:55" s="1" customFormat="1" x14ac:dyDescent="0.25">
      <c r="B882" s="2"/>
      <c r="C882" s="2"/>
      <c r="D882" s="2"/>
      <c r="G882" s="1" t="s">
        <v>3158</v>
      </c>
      <c r="H882" s="1" t="s">
        <v>683</v>
      </c>
      <c r="I882" s="1" t="s">
        <v>684</v>
      </c>
      <c r="K882" s="18" t="s">
        <v>685</v>
      </c>
      <c r="P882" s="1" t="s">
        <v>4213</v>
      </c>
      <c r="AA882" s="2"/>
      <c r="AB882" s="3"/>
      <c r="AC882" s="3"/>
      <c r="AD882" s="1" t="s">
        <v>2388</v>
      </c>
      <c r="BA882" s="1">
        <f t="shared" si="51"/>
        <v>0</v>
      </c>
    </row>
    <row r="883" spans="1:55" s="1" customFormat="1" x14ac:dyDescent="0.25">
      <c r="B883" s="2"/>
      <c r="C883" s="2"/>
      <c r="D883" s="2"/>
      <c r="G883" s="1" t="s">
        <v>481</v>
      </c>
      <c r="H883" s="1" t="s">
        <v>4957</v>
      </c>
      <c r="I883" s="1" t="s">
        <v>1178</v>
      </c>
      <c r="J883" s="1" t="s">
        <v>4958</v>
      </c>
      <c r="K883" s="18"/>
      <c r="L883" s="1" t="s">
        <v>4959</v>
      </c>
      <c r="M883" s="1" t="s">
        <v>488</v>
      </c>
      <c r="N883" s="1" t="s">
        <v>296</v>
      </c>
      <c r="O883" s="1">
        <v>85209</v>
      </c>
      <c r="AA883" s="1" t="s">
        <v>4960</v>
      </c>
      <c r="AB883" s="3"/>
      <c r="AC883" s="3"/>
      <c r="BA883" s="1">
        <f t="shared" si="51"/>
        <v>0</v>
      </c>
    </row>
    <row r="884" spans="1:55" s="1" customFormat="1" x14ac:dyDescent="0.25">
      <c r="B884" s="2"/>
      <c r="C884" s="2"/>
      <c r="D884" s="2"/>
      <c r="G884" s="1" t="s">
        <v>3158</v>
      </c>
      <c r="H884" s="1" t="s">
        <v>624</v>
      </c>
      <c r="I884" s="1" t="s">
        <v>2161</v>
      </c>
      <c r="K884" s="18"/>
      <c r="AA884" s="2"/>
      <c r="AB884" s="3"/>
      <c r="AC884" s="3"/>
      <c r="BA884" s="1">
        <f t="shared" si="51"/>
        <v>0</v>
      </c>
    </row>
    <row r="885" spans="1:55" s="1" customFormat="1" x14ac:dyDescent="0.25">
      <c r="A885" s="8"/>
      <c r="B885" s="2"/>
      <c r="C885" s="2"/>
      <c r="D885" s="2"/>
      <c r="E885" s="1" t="s">
        <v>297</v>
      </c>
      <c r="G885" s="1" t="s">
        <v>481</v>
      </c>
      <c r="H885" s="1" t="s">
        <v>1470</v>
      </c>
      <c r="I885" s="1" t="s">
        <v>4642</v>
      </c>
      <c r="K885" s="18"/>
      <c r="AA885" s="2"/>
      <c r="AB885" s="3"/>
      <c r="AC885" s="3"/>
      <c r="AI885" s="1" t="s">
        <v>3158</v>
      </c>
      <c r="BA885" s="1">
        <f t="shared" si="51"/>
        <v>1</v>
      </c>
    </row>
    <row r="886" spans="1:55" s="1" customFormat="1" x14ac:dyDescent="0.25">
      <c r="B886" s="2"/>
      <c r="C886" s="2"/>
      <c r="D886" s="2"/>
      <c r="G886" s="1" t="s">
        <v>481</v>
      </c>
      <c r="H886" s="1" t="s">
        <v>686</v>
      </c>
      <c r="I886" s="1" t="s">
        <v>1302</v>
      </c>
      <c r="J886" s="1" t="s">
        <v>687</v>
      </c>
      <c r="K886" s="18"/>
      <c r="L886" s="1" t="s">
        <v>486</v>
      </c>
      <c r="M886" s="1" t="s">
        <v>486</v>
      </c>
      <c r="N886" s="1" t="s">
        <v>486</v>
      </c>
      <c r="O886" s="1" t="s">
        <v>486</v>
      </c>
      <c r="AA886" s="2"/>
      <c r="AB886" s="3"/>
      <c r="AC886" s="3"/>
      <c r="BA886" s="1">
        <f t="shared" si="51"/>
        <v>0</v>
      </c>
    </row>
    <row r="887" spans="1:55" s="1" customFormat="1" x14ac:dyDescent="0.25">
      <c r="B887" s="2"/>
      <c r="C887" s="2"/>
      <c r="D887" s="2"/>
      <c r="G887" s="1" t="s">
        <v>481</v>
      </c>
      <c r="H887" s="1" t="s">
        <v>686</v>
      </c>
      <c r="I887" s="1" t="s">
        <v>361</v>
      </c>
      <c r="J887" s="1" t="s">
        <v>688</v>
      </c>
      <c r="K887" s="18" t="s">
        <v>3962</v>
      </c>
      <c r="L887" s="1" t="s">
        <v>3961</v>
      </c>
      <c r="M887" s="1" t="s">
        <v>488</v>
      </c>
      <c r="N887" s="1" t="s">
        <v>296</v>
      </c>
      <c r="O887" s="1">
        <v>85206</v>
      </c>
      <c r="P887" s="1" t="s">
        <v>4213</v>
      </c>
      <c r="AA887" s="2"/>
      <c r="AB887" s="3"/>
      <c r="AC887" s="3"/>
      <c r="AD887" s="1" t="s">
        <v>2564</v>
      </c>
      <c r="BA887" s="1">
        <f t="shared" si="51"/>
        <v>0</v>
      </c>
    </row>
    <row r="888" spans="1:55" s="1" customFormat="1" x14ac:dyDescent="0.25">
      <c r="A888" s="8"/>
      <c r="B888" s="2"/>
      <c r="C888" s="2"/>
      <c r="D888" s="2"/>
      <c r="E888" s="2"/>
      <c r="G888" s="1" t="s">
        <v>481</v>
      </c>
      <c r="H888" s="1" t="s">
        <v>686</v>
      </c>
      <c r="I888" s="1" t="s">
        <v>3624</v>
      </c>
      <c r="K888" s="18"/>
      <c r="AA888" s="1" t="s">
        <v>5033</v>
      </c>
      <c r="AB888" s="3"/>
      <c r="AC888" s="3"/>
      <c r="AZ888" s="1" t="s">
        <v>3162</v>
      </c>
      <c r="BA888" s="1">
        <f t="shared" si="51"/>
        <v>1</v>
      </c>
    </row>
    <row r="889" spans="1:55" s="1" customFormat="1" x14ac:dyDescent="0.25">
      <c r="B889" s="2"/>
      <c r="C889" s="2"/>
      <c r="D889" s="2"/>
      <c r="G889" s="1" t="s">
        <v>481</v>
      </c>
      <c r="H889" s="1" t="s">
        <v>686</v>
      </c>
      <c r="I889" s="1" t="s">
        <v>3963</v>
      </c>
      <c r="J889" s="1" t="s">
        <v>2976</v>
      </c>
      <c r="K889" s="18"/>
      <c r="L889" s="1" t="s">
        <v>2977</v>
      </c>
      <c r="M889" s="1" t="s">
        <v>488</v>
      </c>
      <c r="N889" s="1" t="s">
        <v>296</v>
      </c>
      <c r="O889" s="1">
        <v>85206</v>
      </c>
      <c r="Y889" s="1" t="s">
        <v>3189</v>
      </c>
      <c r="AA889" s="2"/>
      <c r="AB889" s="3"/>
      <c r="AC889" s="3"/>
      <c r="BA889" s="1">
        <f t="shared" si="51"/>
        <v>0</v>
      </c>
    </row>
    <row r="890" spans="1:55" s="1" customFormat="1" x14ac:dyDescent="0.25">
      <c r="A890" s="8"/>
      <c r="B890" s="2"/>
      <c r="C890" s="2"/>
      <c r="D890" s="2"/>
      <c r="E890" s="2"/>
      <c r="G890" s="1" t="s">
        <v>481</v>
      </c>
      <c r="H890" s="1" t="s">
        <v>686</v>
      </c>
      <c r="I890" s="1" t="s">
        <v>1380</v>
      </c>
      <c r="K890" s="18"/>
      <c r="AA890" s="2"/>
      <c r="AB890" s="3"/>
      <c r="AC890" s="3"/>
      <c r="AR890" s="1" t="s">
        <v>3162</v>
      </c>
      <c r="BA890" s="1">
        <f t="shared" si="51"/>
        <v>1</v>
      </c>
    </row>
    <row r="891" spans="1:55" s="1" customFormat="1" x14ac:dyDescent="0.25">
      <c r="B891" s="2"/>
      <c r="C891" s="2"/>
      <c r="D891" s="2"/>
      <c r="G891" s="1" t="s">
        <v>481</v>
      </c>
      <c r="H891" s="1" t="s">
        <v>686</v>
      </c>
      <c r="I891" s="1" t="s">
        <v>3964</v>
      </c>
      <c r="K891" s="18" t="s">
        <v>3965</v>
      </c>
      <c r="P891" s="1" t="s">
        <v>4213</v>
      </c>
      <c r="Q891" s="1" t="s">
        <v>2562</v>
      </c>
      <c r="AA891" s="2"/>
      <c r="AB891" s="3"/>
      <c r="AC891" s="3"/>
      <c r="AD891" s="1" t="s">
        <v>2388</v>
      </c>
      <c r="BA891" s="1">
        <f t="shared" si="51"/>
        <v>0</v>
      </c>
    </row>
    <row r="892" spans="1:55" s="1" customFormat="1" x14ac:dyDescent="0.25">
      <c r="A892" s="8"/>
      <c r="B892" s="2"/>
      <c r="C892" s="2"/>
      <c r="D892" s="2"/>
      <c r="E892" s="2"/>
      <c r="G892" s="1" t="s">
        <v>3158</v>
      </c>
      <c r="H892" s="1" t="s">
        <v>686</v>
      </c>
      <c r="I892" s="1" t="s">
        <v>5033</v>
      </c>
      <c r="K892" s="18"/>
      <c r="AA892" s="1" t="s">
        <v>3624</v>
      </c>
      <c r="AB892" s="3"/>
      <c r="AC892" s="3"/>
      <c r="AZ892" s="1" t="s">
        <v>3162</v>
      </c>
      <c r="BA892" s="1">
        <f t="shared" si="51"/>
        <v>1</v>
      </c>
    </row>
    <row r="893" spans="1:55" s="1" customFormat="1" x14ac:dyDescent="0.25">
      <c r="B893" s="2"/>
      <c r="C893" s="2"/>
      <c r="D893" s="2"/>
      <c r="G893" s="1" t="s">
        <v>481</v>
      </c>
      <c r="H893" s="1" t="s">
        <v>686</v>
      </c>
      <c r="I893" s="1" t="s">
        <v>4151</v>
      </c>
      <c r="J893" s="1" t="s">
        <v>3966</v>
      </c>
      <c r="K893" s="18"/>
      <c r="L893" s="1" t="s">
        <v>3968</v>
      </c>
      <c r="M893" s="1" t="s">
        <v>488</v>
      </c>
      <c r="N893" s="1" t="s">
        <v>296</v>
      </c>
      <c r="O893" s="1">
        <v>85205</v>
      </c>
      <c r="AA893" s="2"/>
      <c r="AB893" s="3"/>
      <c r="AC893" s="3"/>
      <c r="BA893" s="1">
        <f t="shared" si="51"/>
        <v>0</v>
      </c>
    </row>
    <row r="894" spans="1:55" s="1" customFormat="1" x14ac:dyDescent="0.25">
      <c r="B894" s="2"/>
      <c r="C894" s="2"/>
      <c r="D894" s="2"/>
      <c r="E894" s="2"/>
      <c r="G894" s="1" t="s">
        <v>481</v>
      </c>
      <c r="H894" s="1" t="s">
        <v>3675</v>
      </c>
      <c r="I894" s="1" t="s">
        <v>116</v>
      </c>
      <c r="J894" s="1" t="s">
        <v>5176</v>
      </c>
      <c r="K894" s="18"/>
      <c r="AA894" s="2"/>
      <c r="AB894" s="3"/>
      <c r="AC894" s="3"/>
      <c r="BA894" s="1">
        <f t="shared" si="51"/>
        <v>0</v>
      </c>
    </row>
    <row r="895" spans="1:55" s="1" customFormat="1" x14ac:dyDescent="0.25">
      <c r="B895" s="2"/>
      <c r="C895" s="2"/>
      <c r="D895" s="2"/>
      <c r="E895" s="2"/>
      <c r="F895" s="1" t="s">
        <v>3161</v>
      </c>
      <c r="G895" s="1" t="s">
        <v>3158</v>
      </c>
      <c r="H895" s="1" t="s">
        <v>3675</v>
      </c>
      <c r="I895" s="1" t="s">
        <v>3676</v>
      </c>
      <c r="J895" s="1" t="s">
        <v>3677</v>
      </c>
      <c r="K895" s="18" t="s">
        <v>3679</v>
      </c>
      <c r="L895" s="1" t="s">
        <v>3678</v>
      </c>
      <c r="M895" s="1" t="s">
        <v>488</v>
      </c>
      <c r="N895" s="1" t="s">
        <v>296</v>
      </c>
      <c r="O895" s="1">
        <v>85209</v>
      </c>
      <c r="P895" s="1" t="s">
        <v>4213</v>
      </c>
      <c r="Z895" s="1" t="s">
        <v>1667</v>
      </c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1">
        <f t="shared" si="51"/>
        <v>0</v>
      </c>
      <c r="BB895" s="3"/>
      <c r="BC895" s="1" t="s">
        <v>2388</v>
      </c>
    </row>
    <row r="896" spans="1:55" s="1" customFormat="1" x14ac:dyDescent="0.25">
      <c r="A896" s="8"/>
      <c r="B896" s="2"/>
      <c r="C896" s="2"/>
      <c r="D896" s="2"/>
      <c r="F896" s="1" t="s">
        <v>3161</v>
      </c>
      <c r="G896" s="1" t="s">
        <v>481</v>
      </c>
      <c r="H896" s="1" t="s">
        <v>3213</v>
      </c>
      <c r="I896" s="1" t="s">
        <v>3011</v>
      </c>
      <c r="J896" s="1" t="s">
        <v>3969</v>
      </c>
      <c r="K896" s="18" t="s">
        <v>3971</v>
      </c>
      <c r="L896" s="1" t="s">
        <v>3970</v>
      </c>
      <c r="M896" s="1" t="s">
        <v>488</v>
      </c>
      <c r="N896" s="1" t="s">
        <v>296</v>
      </c>
      <c r="O896" s="1">
        <v>85207</v>
      </c>
      <c r="P896" s="1" t="s">
        <v>4213</v>
      </c>
      <c r="Y896" s="1" t="s">
        <v>3196</v>
      </c>
      <c r="Z896" s="1" t="s">
        <v>3161</v>
      </c>
      <c r="AA896" s="2" t="s">
        <v>2012</v>
      </c>
      <c r="AB896" s="3" t="s">
        <v>3161</v>
      </c>
      <c r="AC896" s="3"/>
      <c r="AD896" s="1" t="s">
        <v>2564</v>
      </c>
      <c r="AO896" s="1" t="s">
        <v>3162</v>
      </c>
      <c r="BA896" s="1">
        <f t="shared" si="51"/>
        <v>1</v>
      </c>
    </row>
    <row r="897" spans="1:57" s="1" customFormat="1" x14ac:dyDescent="0.25">
      <c r="A897" s="8"/>
      <c r="B897" s="2"/>
      <c r="C897" s="2"/>
      <c r="D897" s="2"/>
      <c r="G897" s="1" t="s">
        <v>3158</v>
      </c>
      <c r="H897" s="1" t="s">
        <v>3213</v>
      </c>
      <c r="I897" s="1" t="s">
        <v>3159</v>
      </c>
      <c r="K897" s="18"/>
      <c r="AA897" s="2"/>
      <c r="AB897" s="3"/>
      <c r="AC897" s="3"/>
      <c r="AE897" s="1" t="s">
        <v>3162</v>
      </c>
      <c r="AI897" s="1" t="s">
        <v>3162</v>
      </c>
      <c r="BA897" s="1">
        <f t="shared" si="51"/>
        <v>2</v>
      </c>
    </row>
    <row r="898" spans="1:57" s="1" customFormat="1" x14ac:dyDescent="0.25">
      <c r="A898" s="8"/>
      <c r="B898" s="2"/>
      <c r="C898" s="2"/>
      <c r="D898" s="2"/>
      <c r="G898" s="1" t="s">
        <v>481</v>
      </c>
      <c r="H898" s="1" t="s">
        <v>3213</v>
      </c>
      <c r="I898" s="1" t="s">
        <v>299</v>
      </c>
      <c r="K898" s="18"/>
      <c r="AA898" s="2"/>
      <c r="AB898" s="3"/>
      <c r="AC898" s="3"/>
      <c r="AT898" s="1" t="s">
        <v>3162</v>
      </c>
      <c r="BA898" s="1">
        <f t="shared" si="51"/>
        <v>1</v>
      </c>
    </row>
    <row r="899" spans="1:57" s="1" customFormat="1" x14ac:dyDescent="0.25">
      <c r="B899" s="2"/>
      <c r="C899" s="2"/>
      <c r="D899" s="2"/>
      <c r="G899" s="1" t="s">
        <v>3158</v>
      </c>
      <c r="H899" s="1" t="s">
        <v>3213</v>
      </c>
      <c r="I899" s="1" t="s">
        <v>1536</v>
      </c>
      <c r="K899" s="18"/>
      <c r="AA899" s="2"/>
      <c r="AB899" s="3" t="s">
        <v>3161</v>
      </c>
      <c r="AC899" s="3"/>
      <c r="BA899" s="1">
        <f t="shared" si="51"/>
        <v>0</v>
      </c>
    </row>
    <row r="900" spans="1:57" s="1" customFormat="1" x14ac:dyDescent="0.25">
      <c r="B900" s="2"/>
      <c r="C900" s="2"/>
      <c r="D900" s="2"/>
      <c r="G900" s="1" t="s">
        <v>481</v>
      </c>
      <c r="H900" s="1" t="s">
        <v>3213</v>
      </c>
      <c r="I900" s="1" t="s">
        <v>3081</v>
      </c>
      <c r="J900" s="1" t="s">
        <v>3976</v>
      </c>
      <c r="K900" s="18" t="s">
        <v>3977</v>
      </c>
      <c r="L900" s="1" t="s">
        <v>4296</v>
      </c>
      <c r="M900" s="1" t="s">
        <v>488</v>
      </c>
      <c r="N900" s="1" t="s">
        <v>296</v>
      </c>
      <c r="O900" s="1">
        <v>85208</v>
      </c>
      <c r="P900" s="1" t="s">
        <v>4213</v>
      </c>
      <c r="Q900" s="1" t="s">
        <v>4712</v>
      </c>
      <c r="Y900" s="1" t="s">
        <v>3196</v>
      </c>
      <c r="Z900" s="1" t="s">
        <v>3161</v>
      </c>
      <c r="AA900" s="2" t="s">
        <v>3978</v>
      </c>
      <c r="AB900" s="3"/>
      <c r="AC900" s="3"/>
      <c r="BA900" s="1">
        <f t="shared" si="51"/>
        <v>0</v>
      </c>
      <c r="BD900" s="1" t="s">
        <v>4712</v>
      </c>
    </row>
    <row r="901" spans="1:57" s="1" customFormat="1" x14ac:dyDescent="0.25">
      <c r="B901" s="2"/>
      <c r="C901" s="2"/>
      <c r="D901" s="2"/>
      <c r="G901" s="1" t="s">
        <v>3158</v>
      </c>
      <c r="H901" s="1" t="s">
        <v>3213</v>
      </c>
      <c r="I901" s="1" t="s">
        <v>3979</v>
      </c>
      <c r="K901" s="5" t="s">
        <v>2648</v>
      </c>
      <c r="P901" s="1" t="s">
        <v>4213</v>
      </c>
      <c r="Q901" s="1" t="s">
        <v>4712</v>
      </c>
      <c r="AA901" s="2"/>
      <c r="AB901" s="3"/>
      <c r="AC901" s="3"/>
      <c r="BA901" s="1">
        <f t="shared" si="51"/>
        <v>0</v>
      </c>
    </row>
    <row r="902" spans="1:57" s="1" customFormat="1" x14ac:dyDescent="0.25">
      <c r="B902" s="2"/>
      <c r="C902" s="2"/>
      <c r="D902" s="2"/>
      <c r="G902" s="1" t="s">
        <v>481</v>
      </c>
      <c r="H902" s="1" t="s">
        <v>1458</v>
      </c>
      <c r="I902" s="1" t="s">
        <v>1344</v>
      </c>
      <c r="K902" s="18"/>
      <c r="AA902" s="2"/>
      <c r="AB902" s="3"/>
      <c r="AC902" s="3"/>
      <c r="AH902" s="1" t="s">
        <v>3162</v>
      </c>
      <c r="AI902" s="1" t="s">
        <v>3162</v>
      </c>
      <c r="BA902" s="1">
        <f t="shared" si="51"/>
        <v>2</v>
      </c>
    </row>
    <row r="903" spans="1:57" s="1" customFormat="1" x14ac:dyDescent="0.25">
      <c r="B903" s="2"/>
      <c r="C903" s="2"/>
      <c r="D903" s="2"/>
      <c r="G903" s="1" t="s">
        <v>3158</v>
      </c>
      <c r="H903" s="1" t="s">
        <v>3982</v>
      </c>
      <c r="I903" s="1" t="s">
        <v>2161</v>
      </c>
      <c r="J903" s="1" t="s">
        <v>3983</v>
      </c>
      <c r="K903" s="18" t="s">
        <v>3988</v>
      </c>
      <c r="L903" s="1" t="s">
        <v>3984</v>
      </c>
      <c r="M903" s="1" t="s">
        <v>3192</v>
      </c>
      <c r="N903" s="1" t="s">
        <v>296</v>
      </c>
      <c r="O903" s="1">
        <v>85218</v>
      </c>
      <c r="P903" s="1" t="s">
        <v>4213</v>
      </c>
      <c r="AA903" s="2"/>
      <c r="AB903" s="3"/>
      <c r="AC903" s="3"/>
      <c r="AD903" s="1" t="s">
        <v>2564</v>
      </c>
      <c r="BA903" s="1">
        <f t="shared" si="51"/>
        <v>0</v>
      </c>
    </row>
    <row r="904" spans="1:57" s="1" customFormat="1" x14ac:dyDescent="0.25">
      <c r="B904" s="2"/>
      <c r="C904" s="2"/>
      <c r="D904" s="2"/>
      <c r="G904" s="1" t="s">
        <v>3158</v>
      </c>
      <c r="H904" s="1" t="s">
        <v>2009</v>
      </c>
      <c r="I904" s="1" t="s">
        <v>563</v>
      </c>
      <c r="K904" s="18"/>
      <c r="AA904" s="2"/>
      <c r="AB904" s="3"/>
      <c r="AC904" s="3"/>
      <c r="AN904" s="1" t="s">
        <v>3162</v>
      </c>
      <c r="AO904" s="1" t="s">
        <v>3162</v>
      </c>
      <c r="BA904" s="1">
        <f t="shared" si="51"/>
        <v>2</v>
      </c>
    </row>
    <row r="905" spans="1:57" s="1" customFormat="1" x14ac:dyDescent="0.25">
      <c r="B905" s="2"/>
      <c r="C905" s="2"/>
      <c r="D905" s="2"/>
      <c r="G905" s="1" t="s">
        <v>3158</v>
      </c>
      <c r="H905" s="1" t="s">
        <v>3989</v>
      </c>
      <c r="I905" s="1" t="s">
        <v>2124</v>
      </c>
      <c r="K905" s="18" t="s">
        <v>3990</v>
      </c>
      <c r="P905" s="1" t="s">
        <v>4213</v>
      </c>
      <c r="AA905" s="2"/>
      <c r="AB905" s="3"/>
      <c r="AC905" s="3"/>
      <c r="AD905" s="1" t="s">
        <v>2564</v>
      </c>
      <c r="BA905" s="1">
        <f t="shared" si="51"/>
        <v>0</v>
      </c>
    </row>
    <row r="906" spans="1:57" s="1" customFormat="1" x14ac:dyDescent="0.25">
      <c r="B906" s="2"/>
      <c r="C906" s="2"/>
      <c r="D906" s="2"/>
      <c r="G906" s="1" t="s">
        <v>4682</v>
      </c>
      <c r="H906" s="1" t="s">
        <v>88</v>
      </c>
      <c r="I906" s="1" t="s">
        <v>299</v>
      </c>
      <c r="J906" s="1" t="s">
        <v>89</v>
      </c>
      <c r="K906" s="4" t="s">
        <v>90</v>
      </c>
      <c r="L906" s="1" t="s">
        <v>2246</v>
      </c>
      <c r="M906" s="1" t="s">
        <v>650</v>
      </c>
      <c r="N906" s="1" t="s">
        <v>296</v>
      </c>
      <c r="O906" s="1">
        <v>85225</v>
      </c>
      <c r="AA906" s="2"/>
      <c r="AB906" s="3"/>
      <c r="AC906" s="3"/>
      <c r="AG906" s="1" t="s">
        <v>481</v>
      </c>
      <c r="AI906" s="1" t="s">
        <v>481</v>
      </c>
      <c r="AK906" s="1" t="s">
        <v>481</v>
      </c>
      <c r="AM906" s="1" t="s">
        <v>3158</v>
      </c>
      <c r="AQ906" s="1" t="s">
        <v>481</v>
      </c>
      <c r="AR906" s="1" t="s">
        <v>481</v>
      </c>
      <c r="AT906" s="1" t="s">
        <v>481</v>
      </c>
      <c r="AU906" s="1" t="s">
        <v>481</v>
      </c>
      <c r="AW906" s="1" t="s">
        <v>481</v>
      </c>
      <c r="AX906" s="1" t="s">
        <v>481</v>
      </c>
      <c r="AZ906" s="1" t="s">
        <v>481</v>
      </c>
      <c r="BA906" s="1">
        <f t="shared" si="51"/>
        <v>11</v>
      </c>
    </row>
    <row r="907" spans="1:57" s="1" customFormat="1" x14ac:dyDescent="0.25">
      <c r="B907" s="2"/>
      <c r="C907" s="2"/>
      <c r="D907" s="2"/>
      <c r="F907" s="1" t="s">
        <v>3161</v>
      </c>
      <c r="G907" s="1" t="s">
        <v>3158</v>
      </c>
      <c r="H907" s="1" t="s">
        <v>3991</v>
      </c>
      <c r="I907" s="1" t="s">
        <v>3992</v>
      </c>
      <c r="J907" s="1" t="s">
        <v>3993</v>
      </c>
      <c r="K907" s="18" t="s">
        <v>3996</v>
      </c>
      <c r="L907" s="1" t="s">
        <v>3994</v>
      </c>
      <c r="M907" s="1" t="s">
        <v>3995</v>
      </c>
      <c r="N907" s="1" t="s">
        <v>296</v>
      </c>
      <c r="O907" s="1">
        <v>85268</v>
      </c>
      <c r="P907" s="1" t="s">
        <v>4213</v>
      </c>
      <c r="AA907" s="2"/>
      <c r="AB907" s="3"/>
      <c r="AC907" s="3"/>
      <c r="AD907" s="1" t="s">
        <v>2388</v>
      </c>
      <c r="BA907" s="1">
        <f t="shared" si="51"/>
        <v>0</v>
      </c>
    </row>
    <row r="908" spans="1:57" s="1" customFormat="1" x14ac:dyDescent="0.25">
      <c r="A908" s="8"/>
      <c r="B908" s="2"/>
      <c r="C908" s="2"/>
      <c r="D908" s="2"/>
      <c r="E908" s="2"/>
      <c r="G908" s="1" t="s">
        <v>3158</v>
      </c>
      <c r="H908" s="1" t="s">
        <v>2044</v>
      </c>
      <c r="I908" s="1" t="s">
        <v>2042</v>
      </c>
      <c r="K908" s="18"/>
      <c r="AA908" s="2"/>
      <c r="AB908" s="3"/>
      <c r="AC908" s="3"/>
      <c r="AQ908" s="1" t="s">
        <v>3162</v>
      </c>
      <c r="BA908" s="1">
        <f t="shared" si="51"/>
        <v>1</v>
      </c>
    </row>
    <row r="909" spans="1:57" s="1" customFormat="1" x14ac:dyDescent="0.25">
      <c r="B909" s="2"/>
      <c r="C909" s="2"/>
      <c r="D909" s="2"/>
      <c r="G909" s="1" t="s">
        <v>3158</v>
      </c>
      <c r="H909" s="1" t="s">
        <v>4570</v>
      </c>
      <c r="I909" s="1" t="s">
        <v>4000</v>
      </c>
      <c r="J909" s="1" t="s">
        <v>4571</v>
      </c>
      <c r="K909" s="18" t="s">
        <v>304</v>
      </c>
      <c r="L909" s="1" t="s">
        <v>303</v>
      </c>
      <c r="M909" s="1" t="s">
        <v>5031</v>
      </c>
      <c r="N909" s="1" t="s">
        <v>296</v>
      </c>
      <c r="O909" s="1">
        <v>85120</v>
      </c>
      <c r="P909" s="1" t="s">
        <v>4213</v>
      </c>
      <c r="AA909" s="2"/>
      <c r="AB909" s="3"/>
      <c r="AC909" s="3"/>
      <c r="AD909" s="1" t="s">
        <v>2388</v>
      </c>
      <c r="BA909" s="1">
        <f t="shared" si="51"/>
        <v>0</v>
      </c>
    </row>
    <row r="910" spans="1:57" s="1" customFormat="1" x14ac:dyDescent="0.25">
      <c r="B910" s="2"/>
      <c r="C910" s="2"/>
      <c r="D910" s="2"/>
      <c r="F910" s="1" t="s">
        <v>3161</v>
      </c>
      <c r="G910" s="1" t="s">
        <v>3158</v>
      </c>
      <c r="H910" s="1" t="s">
        <v>154</v>
      </c>
      <c r="I910" s="1" t="s">
        <v>3711</v>
      </c>
      <c r="J910" s="1" t="s">
        <v>3712</v>
      </c>
      <c r="K910" s="18" t="s">
        <v>3713</v>
      </c>
      <c r="L910" s="1" t="s">
        <v>532</v>
      </c>
      <c r="M910" s="1" t="s">
        <v>3542</v>
      </c>
      <c r="N910" s="1" t="s">
        <v>296</v>
      </c>
      <c r="O910" s="1">
        <v>85138</v>
      </c>
      <c r="P910" s="1" t="s">
        <v>4213</v>
      </c>
      <c r="AA910" s="2"/>
      <c r="AB910" s="3"/>
      <c r="AC910" s="3"/>
      <c r="AD910" s="1" t="s">
        <v>2388</v>
      </c>
      <c r="BA910" s="1">
        <f t="shared" si="51"/>
        <v>0</v>
      </c>
    </row>
    <row r="911" spans="1:57" s="1" customFormat="1" x14ac:dyDescent="0.25">
      <c r="B911" s="2"/>
      <c r="C911" s="2"/>
      <c r="D911" s="2"/>
      <c r="G911" s="1" t="s">
        <v>481</v>
      </c>
      <c r="H911" s="1" t="s">
        <v>1729</v>
      </c>
      <c r="I911" s="1" t="s">
        <v>1730</v>
      </c>
      <c r="K911" s="18"/>
      <c r="AA911" s="2"/>
      <c r="AB911" s="3"/>
      <c r="AC911" s="3"/>
      <c r="BA911" s="1">
        <f t="shared" si="51"/>
        <v>0</v>
      </c>
      <c r="BD911" s="1" t="s">
        <v>4712</v>
      </c>
      <c r="BE911" s="1" t="s">
        <v>4712</v>
      </c>
    </row>
    <row r="912" spans="1:57" s="1" customFormat="1" x14ac:dyDescent="0.25">
      <c r="B912" s="2"/>
      <c r="C912" s="2"/>
      <c r="D912" s="2"/>
      <c r="G912" s="1" t="s">
        <v>481</v>
      </c>
      <c r="H912" s="1" t="s">
        <v>1731</v>
      </c>
      <c r="I912" s="1" t="s">
        <v>1732</v>
      </c>
      <c r="J912" s="1" t="s">
        <v>1733</v>
      </c>
      <c r="K912" s="18"/>
      <c r="L912" s="1" t="s">
        <v>1734</v>
      </c>
      <c r="M912" s="1" t="s">
        <v>1735</v>
      </c>
      <c r="N912" s="1" t="s">
        <v>296</v>
      </c>
      <c r="Y912" s="1" t="s">
        <v>3196</v>
      </c>
      <c r="Z912" s="1" t="s">
        <v>3189</v>
      </c>
      <c r="AA912" s="2"/>
      <c r="AB912" s="3" t="s">
        <v>3161</v>
      </c>
      <c r="AC912" s="3"/>
      <c r="BA912" s="1">
        <f t="shared" si="51"/>
        <v>0</v>
      </c>
    </row>
    <row r="913" spans="1:53" s="1" customFormat="1" x14ac:dyDescent="0.25">
      <c r="B913" s="2"/>
      <c r="C913" s="2"/>
      <c r="D913" s="2"/>
      <c r="G913" s="1" t="s">
        <v>3158</v>
      </c>
      <c r="H913" s="1" t="s">
        <v>1374</v>
      </c>
      <c r="I913" s="1" t="s">
        <v>4297</v>
      </c>
      <c r="K913" s="18"/>
      <c r="AA913" s="2"/>
      <c r="AB913" s="3"/>
      <c r="AC913" s="3"/>
      <c r="AR913" s="1" t="s">
        <v>3162</v>
      </c>
      <c r="BA913" s="1">
        <f t="shared" si="51"/>
        <v>1</v>
      </c>
    </row>
    <row r="914" spans="1:53" s="1" customFormat="1" x14ac:dyDescent="0.25">
      <c r="B914" s="2"/>
      <c r="C914" s="2"/>
      <c r="D914" s="2"/>
      <c r="G914" s="1" t="s">
        <v>481</v>
      </c>
      <c r="H914" s="1" t="s">
        <v>4462</v>
      </c>
      <c r="I914" s="1" t="s">
        <v>4899</v>
      </c>
      <c r="K914" s="18"/>
      <c r="AA914" s="2" t="s">
        <v>3064</v>
      </c>
      <c r="AB914" s="3"/>
      <c r="AC914" s="3"/>
      <c r="BA914" s="1">
        <f t="shared" si="51"/>
        <v>0</v>
      </c>
    </row>
    <row r="915" spans="1:53" s="1" customFormat="1" x14ac:dyDescent="0.25">
      <c r="B915" s="2"/>
      <c r="C915" s="2"/>
      <c r="D915" s="2"/>
      <c r="G915" s="1" t="s">
        <v>3158</v>
      </c>
      <c r="H915" s="1" t="s">
        <v>1739</v>
      </c>
      <c r="I915" s="1" t="s">
        <v>1740</v>
      </c>
      <c r="J915" s="1" t="s">
        <v>1741</v>
      </c>
      <c r="K915" s="18"/>
      <c r="L915" s="1" t="s">
        <v>1742</v>
      </c>
      <c r="M915" s="1" t="s">
        <v>3192</v>
      </c>
      <c r="N915" s="1" t="s">
        <v>296</v>
      </c>
      <c r="O915" s="1">
        <v>85118</v>
      </c>
      <c r="Y915" s="2"/>
      <c r="Z915" s="3"/>
      <c r="BA915" s="1">
        <f t="shared" si="51"/>
        <v>0</v>
      </c>
    </row>
    <row r="916" spans="1:53" s="1" customFormat="1" x14ac:dyDescent="0.25">
      <c r="B916" s="2"/>
      <c r="C916" s="2"/>
      <c r="D916" s="2"/>
      <c r="G916" s="1" t="s">
        <v>481</v>
      </c>
      <c r="H916" s="1" t="s">
        <v>1739</v>
      </c>
      <c r="I916" s="1" t="s">
        <v>1743</v>
      </c>
      <c r="J916" s="1" t="s">
        <v>1741</v>
      </c>
      <c r="K916" s="18"/>
      <c r="L916" s="1" t="s">
        <v>1742</v>
      </c>
      <c r="M916" s="1" t="s">
        <v>3192</v>
      </c>
      <c r="N916" s="1" t="s">
        <v>296</v>
      </c>
      <c r="O916" s="1">
        <v>85118</v>
      </c>
      <c r="Y916" s="2"/>
      <c r="Z916" s="3"/>
      <c r="BA916" s="1">
        <f t="shared" si="51"/>
        <v>0</v>
      </c>
    </row>
    <row r="917" spans="1:53" s="1" customFormat="1" x14ac:dyDescent="0.25">
      <c r="B917" s="2"/>
      <c r="C917" s="2"/>
      <c r="D917" s="2"/>
      <c r="G917" s="1" t="s">
        <v>481</v>
      </c>
      <c r="H917" s="1" t="s">
        <v>4553</v>
      </c>
      <c r="I917" s="1" t="s">
        <v>1726</v>
      </c>
      <c r="K917" s="18"/>
      <c r="AA917" s="1" t="s">
        <v>4552</v>
      </c>
      <c r="AB917" s="3"/>
      <c r="AC917" s="3"/>
      <c r="BA917" s="1">
        <f t="shared" si="51"/>
        <v>0</v>
      </c>
    </row>
    <row r="918" spans="1:53" s="1" customFormat="1" x14ac:dyDescent="0.25">
      <c r="B918" s="2"/>
      <c r="C918" s="2"/>
      <c r="D918" s="2"/>
      <c r="G918" s="1" t="s">
        <v>481</v>
      </c>
      <c r="H918" s="1" t="s">
        <v>1744</v>
      </c>
      <c r="I918" s="1" t="s">
        <v>3082</v>
      </c>
      <c r="J918" s="1" t="s">
        <v>1745</v>
      </c>
      <c r="K918" s="18" t="s">
        <v>3266</v>
      </c>
      <c r="L918" s="1" t="s">
        <v>1746</v>
      </c>
      <c r="M918" s="1" t="s">
        <v>488</v>
      </c>
      <c r="N918" s="1" t="s">
        <v>296</v>
      </c>
      <c r="O918" s="1">
        <v>85208</v>
      </c>
      <c r="P918" s="1" t="s">
        <v>4213</v>
      </c>
      <c r="AA918" s="2"/>
      <c r="AB918" s="3"/>
      <c r="AC918" s="3"/>
      <c r="AD918" s="1" t="s">
        <v>2388</v>
      </c>
      <c r="BA918" s="1">
        <f t="shared" si="51"/>
        <v>0</v>
      </c>
    </row>
    <row r="919" spans="1:53" s="1" customFormat="1" x14ac:dyDescent="0.25">
      <c r="B919" s="2"/>
      <c r="C919" s="2"/>
      <c r="D919" s="2"/>
      <c r="G919" s="1" t="s">
        <v>481</v>
      </c>
      <c r="H919" s="1" t="s">
        <v>1679</v>
      </c>
      <c r="I919" s="1" t="s">
        <v>649</v>
      </c>
      <c r="K919" s="18"/>
      <c r="AA919" s="2"/>
      <c r="AB919" s="3"/>
      <c r="AC919" s="3"/>
      <c r="AU919" s="1" t="s">
        <v>3162</v>
      </c>
      <c r="BA919" s="1">
        <f t="shared" si="51"/>
        <v>1</v>
      </c>
    </row>
    <row r="920" spans="1:53" s="1" customFormat="1" x14ac:dyDescent="0.25">
      <c r="B920" s="2"/>
      <c r="C920" s="2"/>
      <c r="D920" s="2"/>
      <c r="G920" s="1" t="s">
        <v>3158</v>
      </c>
      <c r="H920" s="1" t="s">
        <v>4989</v>
      </c>
      <c r="I920" s="1" t="s">
        <v>1055</v>
      </c>
      <c r="K920" s="18" t="s">
        <v>3142</v>
      </c>
      <c r="P920" s="1" t="s">
        <v>4213</v>
      </c>
      <c r="Y920" s="2"/>
      <c r="Z920" s="3"/>
      <c r="BA920" s="1">
        <f t="shared" si="51"/>
        <v>0</v>
      </c>
    </row>
    <row r="921" spans="1:53" s="1" customFormat="1" x14ac:dyDescent="0.25">
      <c r="B921" s="2"/>
      <c r="C921" s="2"/>
      <c r="D921" s="2"/>
      <c r="G921" s="1" t="s">
        <v>481</v>
      </c>
      <c r="H921" s="1" t="s">
        <v>3754</v>
      </c>
      <c r="I921" s="1" t="s">
        <v>3755</v>
      </c>
      <c r="J921" s="1" t="s">
        <v>3756</v>
      </c>
      <c r="K921" s="18" t="s">
        <v>486</v>
      </c>
      <c r="L921" s="1" t="s">
        <v>3757</v>
      </c>
      <c r="M921" s="1" t="s">
        <v>488</v>
      </c>
      <c r="N921" s="1" t="s">
        <v>296</v>
      </c>
      <c r="O921" s="1">
        <v>85213</v>
      </c>
      <c r="Y921" s="2"/>
      <c r="Z921" s="3" t="s">
        <v>3161</v>
      </c>
      <c r="BA921" s="1">
        <f t="shared" si="51"/>
        <v>0</v>
      </c>
    </row>
    <row r="922" spans="1:53" s="1" customFormat="1" x14ac:dyDescent="0.25">
      <c r="A922" s="8"/>
      <c r="B922" s="2"/>
      <c r="C922" s="2"/>
      <c r="D922" s="2"/>
      <c r="E922" s="1" t="s">
        <v>4712</v>
      </c>
      <c r="G922" s="1" t="s">
        <v>3158</v>
      </c>
      <c r="H922" s="1" t="s">
        <v>4786</v>
      </c>
      <c r="I922" s="1" t="s">
        <v>1590</v>
      </c>
      <c r="J922" s="1" t="s">
        <v>3585</v>
      </c>
      <c r="K922" s="18"/>
      <c r="L922" s="1" t="s">
        <v>3586</v>
      </c>
      <c r="M922" s="1" t="s">
        <v>3587</v>
      </c>
      <c r="N922" s="1" t="s">
        <v>1936</v>
      </c>
      <c r="O922" s="1">
        <v>56171</v>
      </c>
      <c r="Y922" s="2"/>
      <c r="Z922" s="3"/>
      <c r="AP922" s="1" t="s">
        <v>3162</v>
      </c>
      <c r="AQ922" s="1" t="s">
        <v>3158</v>
      </c>
      <c r="AR922" s="1" t="s">
        <v>3158</v>
      </c>
      <c r="BA922" s="1">
        <f t="shared" si="51"/>
        <v>3</v>
      </c>
    </row>
    <row r="923" spans="1:53" s="1" customFormat="1" x14ac:dyDescent="0.25">
      <c r="B923" s="2"/>
      <c r="C923" s="2"/>
      <c r="D923" s="2"/>
      <c r="G923" s="1" t="s">
        <v>481</v>
      </c>
      <c r="H923" s="1" t="s">
        <v>835</v>
      </c>
      <c r="I923" s="1" t="s">
        <v>4560</v>
      </c>
      <c r="K923" s="18"/>
      <c r="AA923" s="1" t="s">
        <v>3393</v>
      </c>
      <c r="AB923" s="3"/>
      <c r="AC923" s="3"/>
      <c r="BA923" s="1">
        <f t="shared" si="51"/>
        <v>0</v>
      </c>
    </row>
    <row r="924" spans="1:53" s="1" customFormat="1" x14ac:dyDescent="0.25">
      <c r="B924" s="2"/>
      <c r="C924" s="2"/>
      <c r="D924" s="2"/>
      <c r="F924" s="1" t="s">
        <v>3161</v>
      </c>
      <c r="G924" s="1" t="s">
        <v>481</v>
      </c>
      <c r="H924" s="1" t="s">
        <v>3758</v>
      </c>
      <c r="I924" s="1" t="s">
        <v>1554</v>
      </c>
      <c r="J924" s="1" t="s">
        <v>3759</v>
      </c>
      <c r="K924" s="18" t="s">
        <v>869</v>
      </c>
      <c r="L924" s="1" t="s">
        <v>3760</v>
      </c>
      <c r="M924" s="1" t="s">
        <v>488</v>
      </c>
      <c r="N924" s="1" t="s">
        <v>296</v>
      </c>
      <c r="O924" s="1">
        <v>85205</v>
      </c>
      <c r="AA924" s="2"/>
      <c r="AB924" s="3"/>
      <c r="AC924" s="3"/>
      <c r="BA924" s="1">
        <f t="shared" si="51"/>
        <v>0</v>
      </c>
    </row>
    <row r="925" spans="1:53" s="1" customFormat="1" x14ac:dyDescent="0.25">
      <c r="B925" s="2"/>
      <c r="C925" s="2"/>
      <c r="D925" s="2"/>
      <c r="G925" s="1" t="s">
        <v>481</v>
      </c>
      <c r="H925" s="1" t="s">
        <v>257</v>
      </c>
      <c r="I925" s="1" t="s">
        <v>786</v>
      </c>
      <c r="K925" s="18"/>
      <c r="AA925" s="1" t="s">
        <v>263</v>
      </c>
      <c r="AB925" s="3"/>
      <c r="AC925" s="3"/>
      <c r="AX925" s="1" t="s">
        <v>3162</v>
      </c>
      <c r="AY925" s="1" t="s">
        <v>3162</v>
      </c>
      <c r="BA925" s="1">
        <f t="shared" si="51"/>
        <v>2</v>
      </c>
    </row>
    <row r="926" spans="1:53" s="1" customFormat="1" x14ac:dyDescent="0.25">
      <c r="B926" s="2"/>
      <c r="C926" s="2"/>
      <c r="D926" s="2"/>
      <c r="G926" s="1" t="s">
        <v>3158</v>
      </c>
      <c r="H926" s="1" t="s">
        <v>2818</v>
      </c>
      <c r="I926" s="1" t="s">
        <v>2406</v>
      </c>
      <c r="K926" s="18"/>
      <c r="Y926" s="1" t="s">
        <v>3175</v>
      </c>
      <c r="AA926" s="2" t="s">
        <v>4788</v>
      </c>
      <c r="AB926" s="3"/>
      <c r="AC926" s="3"/>
      <c r="BA926" s="1">
        <f t="shared" si="51"/>
        <v>0</v>
      </c>
    </row>
    <row r="927" spans="1:53" s="1" customFormat="1" x14ac:dyDescent="0.25">
      <c r="B927" s="2"/>
      <c r="C927" s="2"/>
      <c r="D927" s="2"/>
      <c r="G927" s="1" t="s">
        <v>481</v>
      </c>
      <c r="H927" s="1" t="s">
        <v>1898</v>
      </c>
      <c r="I927" s="1" t="s">
        <v>1532</v>
      </c>
      <c r="J927" s="1" t="s">
        <v>4927</v>
      </c>
      <c r="K927" s="18" t="s">
        <v>2658</v>
      </c>
      <c r="L927" s="1" t="s">
        <v>4928</v>
      </c>
      <c r="M927" s="1" t="s">
        <v>488</v>
      </c>
      <c r="N927" s="1" t="s">
        <v>296</v>
      </c>
      <c r="O927" s="1">
        <v>85205</v>
      </c>
      <c r="P927" s="1" t="s">
        <v>4213</v>
      </c>
      <c r="AA927" s="2" t="s">
        <v>4625</v>
      </c>
      <c r="AB927" s="3"/>
      <c r="AC927" s="3"/>
      <c r="AD927" s="1" t="s">
        <v>2564</v>
      </c>
      <c r="BA927" s="1">
        <f t="shared" si="51"/>
        <v>0</v>
      </c>
    </row>
    <row r="928" spans="1:53" s="1" customFormat="1" x14ac:dyDescent="0.25">
      <c r="B928" s="2"/>
      <c r="C928" s="2"/>
      <c r="D928" s="2"/>
      <c r="H928" s="1" t="s">
        <v>3293</v>
      </c>
      <c r="I928" s="1" t="s">
        <v>1023</v>
      </c>
      <c r="K928" s="18"/>
      <c r="AB928" s="3"/>
      <c r="AC928" s="3"/>
      <c r="AH928" s="1" t="s">
        <v>3162</v>
      </c>
      <c r="BA928" s="1">
        <f t="shared" si="51"/>
        <v>1</v>
      </c>
    </row>
    <row r="929" spans="1:65" s="1" customFormat="1" x14ac:dyDescent="0.25">
      <c r="B929" s="2"/>
      <c r="C929" s="2"/>
      <c r="D929" s="2"/>
      <c r="H929" s="1" t="s">
        <v>3293</v>
      </c>
      <c r="I929" s="1" t="s">
        <v>3294</v>
      </c>
      <c r="K929" s="18"/>
      <c r="AB929" s="3"/>
      <c r="AC929" s="3"/>
      <c r="AH929" s="1" t="s">
        <v>3162</v>
      </c>
      <c r="BA929" s="1">
        <f t="shared" si="51"/>
        <v>1</v>
      </c>
    </row>
    <row r="930" spans="1:65" s="1" customFormat="1" x14ac:dyDescent="0.25">
      <c r="B930" s="2"/>
      <c r="C930" s="2"/>
      <c r="D930" s="2"/>
      <c r="G930" s="1" t="s">
        <v>3158</v>
      </c>
      <c r="H930" s="1" t="s">
        <v>3762</v>
      </c>
      <c r="I930" s="1" t="s">
        <v>3763</v>
      </c>
      <c r="J930" s="1" t="s">
        <v>1029</v>
      </c>
      <c r="K930" s="18" t="s">
        <v>1205</v>
      </c>
      <c r="L930" s="1" t="s">
        <v>1030</v>
      </c>
      <c r="M930" s="1" t="s">
        <v>488</v>
      </c>
      <c r="N930" s="1" t="s">
        <v>296</v>
      </c>
      <c r="O930" s="1">
        <v>85207</v>
      </c>
      <c r="Y930" s="2"/>
      <c r="Z930" s="3"/>
      <c r="BA930" s="1">
        <f t="shared" si="51"/>
        <v>0</v>
      </c>
    </row>
    <row r="931" spans="1:65" s="1" customFormat="1" x14ac:dyDescent="0.25">
      <c r="B931" s="2"/>
      <c r="C931" s="2"/>
      <c r="D931" s="2"/>
      <c r="G931" s="1" t="s">
        <v>3158</v>
      </c>
      <c r="H931" s="1" t="s">
        <v>3764</v>
      </c>
      <c r="I931" s="1" t="s">
        <v>3765</v>
      </c>
      <c r="K931" s="18" t="s">
        <v>3766</v>
      </c>
      <c r="P931" s="1" t="s">
        <v>4213</v>
      </c>
      <c r="AA931" s="2"/>
      <c r="AB931" s="3"/>
      <c r="AC931" s="3"/>
      <c r="AD931" s="1" t="s">
        <v>2564</v>
      </c>
      <c r="BA931" s="1">
        <f t="shared" ref="BA931:BA993" si="52">COUNTA(AE931:AZ931)</f>
        <v>0</v>
      </c>
    </row>
    <row r="932" spans="1:65" s="1" customFormat="1" x14ac:dyDescent="0.25">
      <c r="B932" s="2"/>
      <c r="C932" s="2"/>
      <c r="D932" s="2"/>
      <c r="G932" s="1" t="s">
        <v>481</v>
      </c>
      <c r="H932" s="1" t="s">
        <v>1385</v>
      </c>
      <c r="I932" s="1" t="s">
        <v>1236</v>
      </c>
      <c r="K932" s="18"/>
      <c r="AA932" s="2"/>
      <c r="AB932" s="3"/>
      <c r="AC932" s="3"/>
      <c r="AT932" s="1" t="s">
        <v>3162</v>
      </c>
      <c r="AU932" s="1" t="s">
        <v>3162</v>
      </c>
      <c r="AV932" s="1" t="s">
        <v>3162</v>
      </c>
      <c r="BA932" s="1">
        <f t="shared" si="52"/>
        <v>3</v>
      </c>
    </row>
    <row r="933" spans="1:65" s="1" customFormat="1" x14ac:dyDescent="0.25">
      <c r="B933" s="2"/>
      <c r="C933" s="2"/>
      <c r="D933" s="2"/>
      <c r="G933" s="1" t="s">
        <v>481</v>
      </c>
      <c r="H933" s="1" t="s">
        <v>3767</v>
      </c>
      <c r="I933" s="1" t="s">
        <v>3768</v>
      </c>
      <c r="J933" s="1" t="s">
        <v>3769</v>
      </c>
      <c r="K933" s="18" t="s">
        <v>3771</v>
      </c>
      <c r="L933" s="1" t="s">
        <v>3770</v>
      </c>
      <c r="M933" s="1" t="s">
        <v>488</v>
      </c>
      <c r="N933" s="1" t="s">
        <v>296</v>
      </c>
      <c r="O933" s="1">
        <v>85205</v>
      </c>
      <c r="P933" s="1" t="s">
        <v>4213</v>
      </c>
      <c r="AA933" s="2"/>
      <c r="AB933" s="3"/>
      <c r="AC933" s="3"/>
      <c r="AD933" s="1" t="s">
        <v>2564</v>
      </c>
      <c r="BA933" s="1">
        <f t="shared" si="52"/>
        <v>0</v>
      </c>
    </row>
    <row r="934" spans="1:65" s="1" customFormat="1" x14ac:dyDescent="0.25">
      <c r="B934" s="2"/>
      <c r="C934" s="2"/>
      <c r="D934" s="2"/>
      <c r="G934" s="1" t="s">
        <v>3158</v>
      </c>
      <c r="H934" s="1" t="s">
        <v>3282</v>
      </c>
      <c r="I934" s="1" t="s">
        <v>4430</v>
      </c>
      <c r="K934" s="18"/>
      <c r="AA934" s="2"/>
      <c r="AB934" s="3"/>
      <c r="AC934" s="3"/>
      <c r="AF934" s="1" t="s">
        <v>3162</v>
      </c>
      <c r="BA934" s="1">
        <f t="shared" si="52"/>
        <v>1</v>
      </c>
    </row>
    <row r="935" spans="1:65" s="1" customFormat="1" x14ac:dyDescent="0.25">
      <c r="B935" s="2"/>
      <c r="C935" s="2"/>
      <c r="D935" s="2"/>
      <c r="G935" s="1" t="s">
        <v>3158</v>
      </c>
      <c r="H935" s="1" t="s">
        <v>223</v>
      </c>
      <c r="I935" s="1" t="s">
        <v>3389</v>
      </c>
      <c r="K935" s="18"/>
      <c r="AA935" s="2"/>
      <c r="AB935" s="3"/>
      <c r="AC935" s="3"/>
      <c r="AV935" s="1" t="s">
        <v>3162</v>
      </c>
      <c r="BA935" s="1">
        <f t="shared" si="52"/>
        <v>1</v>
      </c>
    </row>
    <row r="936" spans="1:65" s="1" customFormat="1" x14ac:dyDescent="0.25">
      <c r="B936" s="2"/>
      <c r="C936" s="2"/>
      <c r="D936" s="2"/>
      <c r="G936" s="1" t="s">
        <v>3158</v>
      </c>
      <c r="H936" s="1" t="s">
        <v>3772</v>
      </c>
      <c r="I936" s="1" t="s">
        <v>2161</v>
      </c>
      <c r="J936" s="1" t="s">
        <v>3773</v>
      </c>
      <c r="K936" s="18" t="s">
        <v>3775</v>
      </c>
      <c r="L936" s="1" t="s">
        <v>3774</v>
      </c>
      <c r="M936" s="1" t="s">
        <v>488</v>
      </c>
      <c r="N936" s="1" t="s">
        <v>296</v>
      </c>
      <c r="O936" s="1">
        <v>85209</v>
      </c>
      <c r="P936" s="1" t="s">
        <v>4712</v>
      </c>
      <c r="AA936" s="2"/>
      <c r="AB936" s="3"/>
      <c r="AC936" s="3"/>
      <c r="AD936" s="1" t="s">
        <v>2568</v>
      </c>
      <c r="BA936" s="1">
        <f t="shared" si="52"/>
        <v>0</v>
      </c>
    </row>
    <row r="937" spans="1:65" s="1" customFormat="1" x14ac:dyDescent="0.25">
      <c r="B937" s="2"/>
      <c r="C937" s="2"/>
      <c r="D937" s="2"/>
      <c r="G937" s="1" t="s">
        <v>481</v>
      </c>
      <c r="H937" s="1" t="s">
        <v>3772</v>
      </c>
      <c r="I937" s="1" t="s">
        <v>1761</v>
      </c>
      <c r="J937" s="1" t="s">
        <v>3773</v>
      </c>
      <c r="K937" s="18" t="s">
        <v>3775</v>
      </c>
      <c r="L937" s="1" t="s">
        <v>3774</v>
      </c>
      <c r="M937" s="1" t="s">
        <v>488</v>
      </c>
      <c r="N937" s="1" t="s">
        <v>296</v>
      </c>
      <c r="O937" s="1">
        <v>85209</v>
      </c>
      <c r="P937" s="1" t="s">
        <v>4213</v>
      </c>
      <c r="AA937" s="2"/>
      <c r="AB937" s="3"/>
      <c r="AC937" s="3"/>
      <c r="AD937" s="1" t="s">
        <v>2564</v>
      </c>
      <c r="BA937" s="1">
        <f t="shared" si="52"/>
        <v>0</v>
      </c>
    </row>
    <row r="938" spans="1:65" s="1" customFormat="1" x14ac:dyDescent="0.25">
      <c r="B938" s="2"/>
      <c r="C938" s="2"/>
      <c r="D938" s="2"/>
      <c r="F938" s="1" t="s">
        <v>3161</v>
      </c>
      <c r="G938" s="1" t="s">
        <v>481</v>
      </c>
      <c r="H938" s="1" t="s">
        <v>3776</v>
      </c>
      <c r="I938" s="1" t="s">
        <v>2152</v>
      </c>
      <c r="J938" s="1" t="s">
        <v>3777</v>
      </c>
      <c r="K938" s="4" t="s">
        <v>2069</v>
      </c>
      <c r="L938" s="1" t="s">
        <v>3778</v>
      </c>
      <c r="M938" s="1" t="s">
        <v>3779</v>
      </c>
      <c r="N938" s="1" t="s">
        <v>2449</v>
      </c>
      <c r="O938" s="1">
        <v>92545</v>
      </c>
      <c r="P938" s="1" t="s">
        <v>4712</v>
      </c>
      <c r="R938" s="1">
        <v>0</v>
      </c>
      <c r="X938" s="1" t="s">
        <v>2068</v>
      </c>
      <c r="Y938" s="2"/>
      <c r="Z938" s="3"/>
      <c r="AE938" s="1" t="s">
        <v>3162</v>
      </c>
      <c r="BA938" s="1">
        <f t="shared" si="52"/>
        <v>1</v>
      </c>
    </row>
    <row r="939" spans="1:65" s="1" customFormat="1" x14ac:dyDescent="0.25">
      <c r="B939" s="2"/>
      <c r="C939" s="2"/>
      <c r="D939" s="2"/>
      <c r="F939" s="1" t="s">
        <v>3161</v>
      </c>
      <c r="G939" s="1" t="s">
        <v>3158</v>
      </c>
      <c r="H939" s="1" t="s">
        <v>3776</v>
      </c>
      <c r="I939" s="1" t="s">
        <v>3268</v>
      </c>
      <c r="J939" s="1" t="s">
        <v>3777</v>
      </c>
      <c r="K939" s="18" t="s">
        <v>4407</v>
      </c>
      <c r="L939" s="1" t="s">
        <v>3778</v>
      </c>
      <c r="M939" s="1" t="s">
        <v>3779</v>
      </c>
      <c r="N939" s="1" t="s">
        <v>2449</v>
      </c>
      <c r="O939" s="1">
        <v>92545</v>
      </c>
      <c r="P939" s="1" t="s">
        <v>4213</v>
      </c>
      <c r="Q939" s="1" t="s">
        <v>4712</v>
      </c>
      <c r="R939" s="1">
        <v>0</v>
      </c>
      <c r="Y939" s="2"/>
      <c r="Z939" s="3"/>
      <c r="AE939" s="1" t="s">
        <v>3162</v>
      </c>
      <c r="BA939" s="1">
        <f t="shared" si="52"/>
        <v>1</v>
      </c>
    </row>
    <row r="940" spans="1:65" s="1" customFormat="1" x14ac:dyDescent="0.25">
      <c r="B940" s="2"/>
      <c r="C940" s="2"/>
      <c r="D940" s="2"/>
      <c r="G940" s="1" t="s">
        <v>3158</v>
      </c>
      <c r="H940" s="1" t="s">
        <v>1283</v>
      </c>
      <c r="I940" s="1" t="s">
        <v>2623</v>
      </c>
      <c r="J940" s="1" t="s">
        <v>3681</v>
      </c>
      <c r="K940" s="18"/>
      <c r="L940" s="1" t="s">
        <v>3680</v>
      </c>
      <c r="M940" s="1" t="s">
        <v>488</v>
      </c>
      <c r="N940" s="1" t="s">
        <v>296</v>
      </c>
      <c r="O940" s="1">
        <v>85215</v>
      </c>
      <c r="AA940" s="2" t="s">
        <v>2624</v>
      </c>
      <c r="AB940" s="3"/>
      <c r="AC940" s="3"/>
      <c r="BA940" s="1">
        <f t="shared" si="52"/>
        <v>0</v>
      </c>
    </row>
    <row r="941" spans="1:65" s="1" customFormat="1" x14ac:dyDescent="0.25">
      <c r="B941" s="2"/>
      <c r="C941" s="2"/>
      <c r="D941" s="2"/>
      <c r="G941" s="1" t="s">
        <v>3158</v>
      </c>
      <c r="H941" s="1" t="s">
        <v>6</v>
      </c>
      <c r="I941" s="1" t="s">
        <v>3311</v>
      </c>
      <c r="J941" s="1" t="s">
        <v>4192</v>
      </c>
      <c r="K941" s="18" t="s">
        <v>4194</v>
      </c>
      <c r="L941" s="1" t="s">
        <v>4193</v>
      </c>
      <c r="M941" s="1" t="s">
        <v>488</v>
      </c>
      <c r="N941" s="1" t="s">
        <v>296</v>
      </c>
      <c r="O941" s="1">
        <v>85201</v>
      </c>
      <c r="P941" s="1" t="s">
        <v>4213</v>
      </c>
      <c r="Q941" s="1" t="s">
        <v>4712</v>
      </c>
      <c r="Y941" s="1" t="s">
        <v>3175</v>
      </c>
      <c r="Z941" s="1" t="s">
        <v>3161</v>
      </c>
      <c r="AA941" s="1" t="s">
        <v>4053</v>
      </c>
      <c r="AB941" s="3" t="s">
        <v>3161</v>
      </c>
      <c r="AC941" s="3"/>
      <c r="AD941" s="1" t="s">
        <v>2388</v>
      </c>
      <c r="BA941" s="1">
        <f t="shared" si="52"/>
        <v>0</v>
      </c>
      <c r="BD941" s="1" t="s">
        <v>4712</v>
      </c>
      <c r="BE941" s="1" t="s">
        <v>4712</v>
      </c>
      <c r="BG941" s="1" t="s">
        <v>4712</v>
      </c>
      <c r="BJ941" s="1" t="s">
        <v>4712</v>
      </c>
      <c r="BK941" s="1" t="s">
        <v>4712</v>
      </c>
      <c r="BL941" s="1" t="s">
        <v>4712</v>
      </c>
      <c r="BM941" s="1" t="s">
        <v>4712</v>
      </c>
    </row>
    <row r="942" spans="1:65" s="1" customFormat="1" x14ac:dyDescent="0.25">
      <c r="B942" s="2"/>
      <c r="C942" s="2"/>
      <c r="D942" s="2"/>
      <c r="G942" s="1" t="s">
        <v>481</v>
      </c>
      <c r="H942" s="1" t="s">
        <v>4195</v>
      </c>
      <c r="I942" s="1" t="s">
        <v>4196</v>
      </c>
      <c r="K942" s="18" t="s">
        <v>3874</v>
      </c>
      <c r="P942" s="1" t="s">
        <v>4213</v>
      </c>
      <c r="AA942" s="2" t="s">
        <v>1536</v>
      </c>
      <c r="AB942" s="3"/>
      <c r="AC942" s="3"/>
      <c r="AD942" s="1" t="s">
        <v>2388</v>
      </c>
      <c r="BA942" s="1">
        <f t="shared" si="52"/>
        <v>0</v>
      </c>
      <c r="BD942" s="1" t="s">
        <v>4712</v>
      </c>
    </row>
    <row r="943" spans="1:65" s="1" customFormat="1" x14ac:dyDescent="0.25">
      <c r="A943" s="6"/>
      <c r="B943" s="2"/>
      <c r="C943" s="2"/>
      <c r="D943" s="2"/>
      <c r="E943" s="2"/>
      <c r="G943" s="1" t="s">
        <v>481</v>
      </c>
      <c r="H943" s="1" t="s">
        <v>2666</v>
      </c>
      <c r="I943" s="1" t="s">
        <v>3611</v>
      </c>
      <c r="K943" s="18"/>
      <c r="L943" s="1" t="s">
        <v>2349</v>
      </c>
      <c r="M943" s="1" t="s">
        <v>1842</v>
      </c>
      <c r="N943" s="1" t="s">
        <v>615</v>
      </c>
      <c r="O943" s="1">
        <v>49935</v>
      </c>
      <c r="AA943" s="2" t="s">
        <v>2373</v>
      </c>
      <c r="AB943" s="3"/>
      <c r="AC943" s="3"/>
      <c r="BA943" s="1">
        <f t="shared" si="52"/>
        <v>0</v>
      </c>
    </row>
    <row r="944" spans="1:65" s="1" customFormat="1" ht="15.6" x14ac:dyDescent="0.3">
      <c r="A944" s="8"/>
      <c r="B944" s="2"/>
      <c r="C944" s="2"/>
      <c r="D944" s="2"/>
      <c r="E944" s="2"/>
      <c r="G944" s="1" t="s">
        <v>3158</v>
      </c>
      <c r="H944" s="1" t="s">
        <v>1467</v>
      </c>
      <c r="I944" s="1" t="s">
        <v>3311</v>
      </c>
      <c r="K944" s="27" t="s">
        <v>543</v>
      </c>
      <c r="AA944" s="1" t="s">
        <v>1468</v>
      </c>
      <c r="AB944" s="3"/>
      <c r="AC944" s="3"/>
      <c r="AI944" s="1" t="s">
        <v>3162</v>
      </c>
      <c r="BA944" s="1">
        <f t="shared" si="52"/>
        <v>1</v>
      </c>
    </row>
    <row r="945" spans="2:53" s="1" customFormat="1" x14ac:dyDescent="0.25">
      <c r="B945" s="2"/>
      <c r="C945" s="2"/>
      <c r="D945" s="2"/>
      <c r="G945" s="1" t="s">
        <v>3158</v>
      </c>
      <c r="H945" s="1" t="s">
        <v>3875</v>
      </c>
      <c r="I945" s="1" t="s">
        <v>3876</v>
      </c>
      <c r="J945" s="1" t="s">
        <v>3877</v>
      </c>
      <c r="K945" s="18" t="s">
        <v>3878</v>
      </c>
      <c r="P945" s="1" t="s">
        <v>4213</v>
      </c>
      <c r="Y945" s="1" t="s">
        <v>3175</v>
      </c>
      <c r="Z945" s="1" t="s">
        <v>3161</v>
      </c>
      <c r="AA945" s="2" t="s">
        <v>3879</v>
      </c>
      <c r="AB945" s="3" t="s">
        <v>3161</v>
      </c>
      <c r="AC945" s="3"/>
      <c r="AD945" s="1" t="s">
        <v>2564</v>
      </c>
      <c r="BA945" s="1">
        <f t="shared" si="52"/>
        <v>0</v>
      </c>
    </row>
    <row r="946" spans="2:53" s="1" customFormat="1" x14ac:dyDescent="0.25">
      <c r="B946" s="2"/>
      <c r="C946" s="2"/>
      <c r="D946" s="2"/>
      <c r="G946" s="1" t="s">
        <v>481</v>
      </c>
      <c r="H946" s="1" t="s">
        <v>1777</v>
      </c>
      <c r="I946" s="1" t="s">
        <v>116</v>
      </c>
      <c r="J946" s="1" t="s">
        <v>2264</v>
      </c>
      <c r="K946" s="18"/>
      <c r="L946" s="1" t="s">
        <v>3810</v>
      </c>
      <c r="M946" s="1" t="s">
        <v>3811</v>
      </c>
      <c r="N946" s="1" t="s">
        <v>3812</v>
      </c>
      <c r="O946" s="1">
        <v>59711</v>
      </c>
      <c r="AA946" s="2"/>
      <c r="AB946" s="3"/>
      <c r="AC946" s="3"/>
      <c r="BA946" s="1">
        <f t="shared" si="52"/>
        <v>0</v>
      </c>
    </row>
    <row r="947" spans="2:53" s="1" customFormat="1" x14ac:dyDescent="0.25">
      <c r="B947" s="2"/>
      <c r="C947" s="2"/>
      <c r="D947" s="2"/>
      <c r="G947" s="1" t="s">
        <v>3158</v>
      </c>
      <c r="H947" s="1" t="s">
        <v>1777</v>
      </c>
      <c r="I947" s="1" t="s">
        <v>1171</v>
      </c>
      <c r="J947" s="1" t="s">
        <v>2264</v>
      </c>
      <c r="K947" s="18"/>
      <c r="L947" s="1" t="s">
        <v>777</v>
      </c>
      <c r="M947" s="1" t="s">
        <v>2703</v>
      </c>
      <c r="N947" s="1" t="s">
        <v>296</v>
      </c>
      <c r="O947" s="1">
        <v>85194</v>
      </c>
      <c r="AA947" s="2"/>
      <c r="AB947" s="3"/>
      <c r="AC947" s="3"/>
      <c r="BA947" s="1">
        <f t="shared" si="52"/>
        <v>0</v>
      </c>
    </row>
    <row r="948" spans="2:53" s="1" customFormat="1" x14ac:dyDescent="0.25">
      <c r="B948" s="2"/>
      <c r="C948" s="2"/>
      <c r="D948" s="2"/>
      <c r="G948" s="1" t="s">
        <v>481</v>
      </c>
      <c r="H948" s="1" t="s">
        <v>1445</v>
      </c>
      <c r="I948" s="1" t="s">
        <v>1446</v>
      </c>
      <c r="K948" s="18"/>
      <c r="AA948" s="2"/>
      <c r="AB948" s="3"/>
      <c r="AC948" s="3"/>
      <c r="AI948" s="1" t="s">
        <v>1447</v>
      </c>
      <c r="AJ948" s="1" t="s">
        <v>3162</v>
      </c>
      <c r="BA948" s="1">
        <f t="shared" si="52"/>
        <v>2</v>
      </c>
    </row>
    <row r="949" spans="2:53" s="1" customFormat="1" x14ac:dyDescent="0.25">
      <c r="B949" s="2"/>
      <c r="C949" s="2"/>
      <c r="D949" s="2"/>
      <c r="G949" s="1" t="s">
        <v>3158</v>
      </c>
      <c r="H949" s="1" t="s">
        <v>1445</v>
      </c>
      <c r="I949" s="1" t="s">
        <v>1451</v>
      </c>
      <c r="K949" s="18"/>
      <c r="AA949" s="2"/>
      <c r="AB949" s="3"/>
      <c r="AC949" s="3"/>
      <c r="AI949" s="1" t="s">
        <v>3162</v>
      </c>
      <c r="BA949" s="1">
        <f t="shared" si="52"/>
        <v>1</v>
      </c>
    </row>
    <row r="950" spans="2:53" s="1" customFormat="1" x14ac:dyDescent="0.25">
      <c r="B950" s="2"/>
      <c r="C950" s="2"/>
      <c r="D950" s="2"/>
      <c r="G950" s="1" t="s">
        <v>3158</v>
      </c>
      <c r="H950" s="1" t="s">
        <v>844</v>
      </c>
      <c r="I950" s="1" t="s">
        <v>879</v>
      </c>
      <c r="K950" s="18" t="s">
        <v>845</v>
      </c>
      <c r="P950" s="1" t="s">
        <v>4213</v>
      </c>
      <c r="AA950" s="2"/>
      <c r="AB950" s="3"/>
      <c r="AC950" s="3"/>
      <c r="BA950" s="1">
        <f t="shared" si="52"/>
        <v>0</v>
      </c>
    </row>
    <row r="951" spans="2:53" s="1" customFormat="1" x14ac:dyDescent="0.25">
      <c r="B951" s="2"/>
      <c r="C951" s="2"/>
      <c r="D951" s="2"/>
      <c r="G951" s="1" t="s">
        <v>481</v>
      </c>
      <c r="H951" s="1" t="s">
        <v>3880</v>
      </c>
      <c r="I951" s="1" t="s">
        <v>3881</v>
      </c>
      <c r="J951" s="1" t="s">
        <v>3882</v>
      </c>
      <c r="K951" s="18" t="s">
        <v>3884</v>
      </c>
      <c r="L951" s="1" t="s">
        <v>3883</v>
      </c>
      <c r="M951" s="1" t="s">
        <v>3182</v>
      </c>
      <c r="N951" s="1" t="s">
        <v>296</v>
      </c>
      <c r="P951" s="1" t="s">
        <v>4213</v>
      </c>
      <c r="AA951" s="2"/>
      <c r="AB951" s="3"/>
      <c r="AC951" s="3"/>
      <c r="AD951" s="1" t="s">
        <v>2564</v>
      </c>
      <c r="BA951" s="1">
        <f t="shared" si="52"/>
        <v>0</v>
      </c>
    </row>
    <row r="952" spans="2:53" s="1" customFormat="1" x14ac:dyDescent="0.25">
      <c r="B952" s="2"/>
      <c r="C952" s="2"/>
      <c r="D952" s="2"/>
      <c r="G952" s="1" t="s">
        <v>481</v>
      </c>
      <c r="H952" s="1" t="s">
        <v>3885</v>
      </c>
      <c r="I952" s="1" t="s">
        <v>3194</v>
      </c>
      <c r="K952" s="18" t="s">
        <v>3886</v>
      </c>
      <c r="P952" s="1" t="s">
        <v>4213</v>
      </c>
      <c r="AA952" s="2"/>
      <c r="AB952" s="3"/>
      <c r="AC952" s="3"/>
      <c r="AD952" s="1" t="s">
        <v>2564</v>
      </c>
      <c r="BA952" s="1">
        <f t="shared" si="52"/>
        <v>0</v>
      </c>
    </row>
    <row r="953" spans="2:53" s="1" customFormat="1" x14ac:dyDescent="0.25">
      <c r="B953" s="2"/>
      <c r="C953" s="2"/>
      <c r="D953" s="2"/>
      <c r="F953" s="1" t="s">
        <v>3162</v>
      </c>
      <c r="G953" s="1" t="s">
        <v>481</v>
      </c>
      <c r="H953" s="1" t="s">
        <v>3887</v>
      </c>
      <c r="I953" s="1" t="s">
        <v>3888</v>
      </c>
      <c r="J953" s="1" t="s">
        <v>3889</v>
      </c>
      <c r="K953" s="18" t="s">
        <v>2964</v>
      </c>
      <c r="L953" s="1" t="s">
        <v>3890</v>
      </c>
      <c r="M953" s="1" t="s">
        <v>3195</v>
      </c>
      <c r="N953" s="1" t="s">
        <v>296</v>
      </c>
      <c r="O953" s="1">
        <v>85284</v>
      </c>
      <c r="P953" s="1" t="s">
        <v>4213</v>
      </c>
      <c r="Y953" s="1" t="s">
        <v>3175</v>
      </c>
      <c r="AA953" s="2"/>
      <c r="AB953" s="3"/>
      <c r="AC953" s="3"/>
      <c r="AD953" s="1" t="s">
        <v>2388</v>
      </c>
      <c r="BA953" s="1">
        <f t="shared" si="52"/>
        <v>0</v>
      </c>
    </row>
    <row r="954" spans="2:53" s="1" customFormat="1" x14ac:dyDescent="0.25">
      <c r="B954" s="2"/>
      <c r="C954" s="2"/>
      <c r="D954" s="2"/>
      <c r="F954" s="1" t="s">
        <v>3162</v>
      </c>
      <c r="G954" s="1" t="s">
        <v>3158</v>
      </c>
      <c r="H954" s="1" t="s">
        <v>3887</v>
      </c>
      <c r="I954" s="1" t="s">
        <v>3891</v>
      </c>
      <c r="J954" s="1" t="s">
        <v>3892</v>
      </c>
      <c r="K954" s="18" t="s">
        <v>3893</v>
      </c>
      <c r="L954" s="1" t="s">
        <v>3890</v>
      </c>
      <c r="M954" s="1" t="s">
        <v>3195</v>
      </c>
      <c r="N954" s="1" t="s">
        <v>296</v>
      </c>
      <c r="O954" s="1">
        <v>85284</v>
      </c>
      <c r="P954" s="1" t="s">
        <v>4213</v>
      </c>
      <c r="AA954" s="2"/>
      <c r="AB954" s="3"/>
      <c r="AC954" s="3"/>
      <c r="AD954" s="1" t="s">
        <v>2388</v>
      </c>
      <c r="BA954" s="1">
        <f t="shared" si="52"/>
        <v>0</v>
      </c>
    </row>
    <row r="955" spans="2:53" s="1" customFormat="1" x14ac:dyDescent="0.25">
      <c r="B955" s="2"/>
      <c r="C955" s="2"/>
      <c r="D955" s="2"/>
      <c r="G955" s="1" t="s">
        <v>3158</v>
      </c>
      <c r="H955" s="1" t="s">
        <v>3894</v>
      </c>
      <c r="I955" s="1" t="s">
        <v>3895</v>
      </c>
      <c r="J955" s="1" t="s">
        <v>3896</v>
      </c>
      <c r="K955" s="18" t="s">
        <v>3898</v>
      </c>
      <c r="L955" s="1" t="s">
        <v>3897</v>
      </c>
      <c r="M955" s="1" t="s">
        <v>488</v>
      </c>
      <c r="N955" s="1" t="s">
        <v>296</v>
      </c>
      <c r="O955" s="1">
        <v>85206</v>
      </c>
      <c r="P955" s="1" t="s">
        <v>4213</v>
      </c>
      <c r="AA955" s="2"/>
      <c r="AB955" s="3"/>
      <c r="AC955" s="3"/>
      <c r="AD955" s="1" t="s">
        <v>2388</v>
      </c>
      <c r="BA955" s="1">
        <f t="shared" si="52"/>
        <v>0</v>
      </c>
    </row>
    <row r="956" spans="2:53" s="1" customFormat="1" x14ac:dyDescent="0.25">
      <c r="B956" s="2"/>
      <c r="C956" s="2"/>
      <c r="D956" s="2"/>
      <c r="G956" s="1" t="s">
        <v>481</v>
      </c>
      <c r="H956" s="1" t="s">
        <v>779</v>
      </c>
      <c r="I956" s="1" t="s">
        <v>786</v>
      </c>
      <c r="K956" s="18"/>
      <c r="AA956" s="2"/>
      <c r="AB956" s="3"/>
      <c r="AC956" s="3"/>
      <c r="BA956" s="1">
        <f t="shared" si="52"/>
        <v>0</v>
      </c>
    </row>
    <row r="957" spans="2:53" s="1" customFormat="1" x14ac:dyDescent="0.25">
      <c r="B957" s="2"/>
      <c r="C957" s="2"/>
      <c r="D957" s="2"/>
      <c r="F957" s="1" t="s">
        <v>3161</v>
      </c>
      <c r="G957" s="1" t="s">
        <v>481</v>
      </c>
      <c r="H957" s="1" t="s">
        <v>3899</v>
      </c>
      <c r="I957" s="1" t="s">
        <v>3900</v>
      </c>
      <c r="J957" s="1" t="s">
        <v>3901</v>
      </c>
      <c r="K957" s="18" t="s">
        <v>4594</v>
      </c>
      <c r="L957" s="1" t="s">
        <v>3902</v>
      </c>
      <c r="M957" s="1" t="s">
        <v>488</v>
      </c>
      <c r="N957" s="1" t="s">
        <v>296</v>
      </c>
      <c r="O957" s="1">
        <v>85206</v>
      </c>
      <c r="P957" s="1" t="s">
        <v>4213</v>
      </c>
      <c r="AA957" s="2" t="s">
        <v>4595</v>
      </c>
      <c r="AB957" s="3"/>
      <c r="AC957" s="3"/>
      <c r="AD957" s="1" t="s">
        <v>2564</v>
      </c>
      <c r="BA957" s="1">
        <f t="shared" si="52"/>
        <v>0</v>
      </c>
    </row>
    <row r="958" spans="2:53" s="1" customFormat="1" x14ac:dyDescent="0.25">
      <c r="B958" s="2"/>
      <c r="C958" s="2"/>
      <c r="D958" s="2"/>
      <c r="G958" s="1" t="s">
        <v>3158</v>
      </c>
      <c r="H958" s="1" t="s">
        <v>3664</v>
      </c>
      <c r="I958" s="1" t="s">
        <v>3665</v>
      </c>
      <c r="J958" s="1" t="s">
        <v>3673</v>
      </c>
      <c r="K958" s="18" t="s">
        <v>3704</v>
      </c>
      <c r="L958" s="1" t="s">
        <v>3674</v>
      </c>
      <c r="M958" s="1" t="s">
        <v>488</v>
      </c>
      <c r="N958" s="1" t="s">
        <v>296</v>
      </c>
      <c r="O958" s="1">
        <v>85212</v>
      </c>
      <c r="P958" s="1" t="s">
        <v>4213</v>
      </c>
      <c r="Y958" s="1" t="s">
        <v>3160</v>
      </c>
      <c r="Z958" s="1" t="s">
        <v>3161</v>
      </c>
      <c r="AA958" s="2"/>
      <c r="AB958" s="3" t="s">
        <v>3161</v>
      </c>
      <c r="AC958" s="3"/>
      <c r="AD958" s="1" t="s">
        <v>2564</v>
      </c>
      <c r="BA958" s="1">
        <f t="shared" si="52"/>
        <v>0</v>
      </c>
    </row>
    <row r="959" spans="2:53" s="1" customFormat="1" x14ac:dyDescent="0.25">
      <c r="B959" s="2"/>
      <c r="C959" s="2"/>
      <c r="D959" s="2"/>
      <c r="G959" s="1" t="s">
        <v>481</v>
      </c>
      <c r="H959" s="1" t="s">
        <v>3664</v>
      </c>
      <c r="I959" s="1" t="s">
        <v>3105</v>
      </c>
      <c r="J959" s="1" t="s">
        <v>3673</v>
      </c>
      <c r="K959" s="18" t="s">
        <v>3704</v>
      </c>
      <c r="L959" s="1" t="s">
        <v>3674</v>
      </c>
      <c r="M959" s="1" t="s">
        <v>488</v>
      </c>
      <c r="N959" s="1" t="s">
        <v>296</v>
      </c>
      <c r="O959" s="1">
        <v>85212</v>
      </c>
      <c r="P959" s="1" t="s">
        <v>4712</v>
      </c>
      <c r="Y959" s="1" t="s">
        <v>3160</v>
      </c>
      <c r="Z959" s="1" t="s">
        <v>3705</v>
      </c>
      <c r="AA959" s="2"/>
      <c r="AB959" s="3" t="s">
        <v>3161</v>
      </c>
      <c r="AC959" s="3"/>
      <c r="AD959" s="1" t="s">
        <v>2568</v>
      </c>
      <c r="BA959" s="1">
        <f t="shared" si="52"/>
        <v>0</v>
      </c>
    </row>
    <row r="960" spans="2:53" s="1" customFormat="1" x14ac:dyDescent="0.25">
      <c r="B960" s="2"/>
      <c r="C960" s="2"/>
      <c r="D960" s="2"/>
      <c r="G960" s="1" t="s">
        <v>3158</v>
      </c>
      <c r="H960" s="1" t="s">
        <v>3664</v>
      </c>
      <c r="I960" s="1" t="s">
        <v>2447</v>
      </c>
      <c r="K960" s="18"/>
      <c r="AA960" s="2"/>
      <c r="AB960" s="3"/>
      <c r="AC960" s="3"/>
      <c r="AT960" s="1" t="s">
        <v>3162</v>
      </c>
      <c r="BA960" s="1">
        <f t="shared" si="52"/>
        <v>1</v>
      </c>
    </row>
    <row r="961" spans="1:54" s="1" customFormat="1" x14ac:dyDescent="0.25">
      <c r="A961" s="8"/>
      <c r="B961" s="2"/>
      <c r="C961" s="2"/>
      <c r="D961" s="2"/>
      <c r="G961" s="1" t="s">
        <v>481</v>
      </c>
      <c r="H961" s="1" t="s">
        <v>2283</v>
      </c>
      <c r="I961" s="1" t="s">
        <v>4210</v>
      </c>
      <c r="K961" s="18" t="s">
        <v>4211</v>
      </c>
      <c r="P961" s="1" t="s">
        <v>4213</v>
      </c>
      <c r="BA961" s="1">
        <f t="shared" si="52"/>
        <v>0</v>
      </c>
      <c r="BB961" s="3"/>
    </row>
    <row r="962" spans="1:54" s="1" customFormat="1" x14ac:dyDescent="0.25">
      <c r="B962" s="2"/>
      <c r="C962" s="2"/>
      <c r="D962" s="2"/>
      <c r="G962" s="1" t="s">
        <v>3158</v>
      </c>
      <c r="H962" s="1" t="s">
        <v>2283</v>
      </c>
      <c r="I962" s="1" t="s">
        <v>436</v>
      </c>
      <c r="J962" s="1" t="s">
        <v>2284</v>
      </c>
      <c r="K962" s="18" t="s">
        <v>2640</v>
      </c>
      <c r="L962" s="1" t="s">
        <v>2285</v>
      </c>
      <c r="M962" s="1" t="s">
        <v>488</v>
      </c>
      <c r="N962" s="1" t="s">
        <v>296</v>
      </c>
      <c r="O962" s="1">
        <v>85207</v>
      </c>
      <c r="P962" s="1" t="s">
        <v>4213</v>
      </c>
      <c r="AA962" s="2"/>
      <c r="AB962" s="3"/>
      <c r="AC962" s="3"/>
      <c r="AD962" s="1" t="s">
        <v>2568</v>
      </c>
      <c r="AU962" s="1" t="s">
        <v>3162</v>
      </c>
      <c r="BA962" s="1">
        <f t="shared" si="52"/>
        <v>1</v>
      </c>
    </row>
    <row r="963" spans="1:54" s="1" customFormat="1" x14ac:dyDescent="0.25">
      <c r="B963" s="2"/>
      <c r="C963" s="2"/>
      <c r="D963" s="2"/>
      <c r="G963" s="1" t="s">
        <v>481</v>
      </c>
      <c r="H963" s="1" t="s">
        <v>2283</v>
      </c>
      <c r="I963" s="1" t="s">
        <v>4008</v>
      </c>
      <c r="J963" s="1" t="s">
        <v>2284</v>
      </c>
      <c r="K963" s="18" t="s">
        <v>2640</v>
      </c>
      <c r="L963" s="1" t="s">
        <v>2285</v>
      </c>
      <c r="M963" s="1" t="s">
        <v>488</v>
      </c>
      <c r="N963" s="1" t="s">
        <v>296</v>
      </c>
      <c r="O963" s="1">
        <v>85207</v>
      </c>
      <c r="P963" s="1" t="s">
        <v>4712</v>
      </c>
      <c r="AA963" s="2"/>
      <c r="AB963" s="3"/>
      <c r="AC963" s="3"/>
      <c r="AD963" s="1" t="s">
        <v>2564</v>
      </c>
      <c r="AU963" s="1" t="s">
        <v>3162</v>
      </c>
      <c r="BA963" s="1">
        <f t="shared" si="52"/>
        <v>1</v>
      </c>
    </row>
    <row r="964" spans="1:54" s="1" customFormat="1" x14ac:dyDescent="0.25">
      <c r="B964" s="2"/>
      <c r="C964" s="2"/>
      <c r="D964" s="2"/>
      <c r="G964" s="1" t="s">
        <v>3158</v>
      </c>
      <c r="H964" s="1" t="s">
        <v>3706</v>
      </c>
      <c r="I964" s="1" t="s">
        <v>2961</v>
      </c>
      <c r="K964" s="18" t="s">
        <v>5002</v>
      </c>
      <c r="P964" s="1" t="s">
        <v>4213</v>
      </c>
      <c r="Q964" s="1" t="s">
        <v>4712</v>
      </c>
      <c r="AA964" s="2"/>
      <c r="AB964" s="3"/>
      <c r="AC964" s="3"/>
      <c r="BA964" s="1">
        <f t="shared" si="52"/>
        <v>0</v>
      </c>
    </row>
    <row r="965" spans="1:54" s="1" customFormat="1" x14ac:dyDescent="0.25">
      <c r="B965" s="2"/>
      <c r="C965" s="2"/>
      <c r="D965" s="2"/>
      <c r="G965" s="1" t="s">
        <v>481</v>
      </c>
      <c r="H965" s="1" t="s">
        <v>2777</v>
      </c>
      <c r="I965" s="1" t="s">
        <v>2778</v>
      </c>
      <c r="K965" s="18"/>
      <c r="AA965" s="2"/>
      <c r="AB965" s="3"/>
      <c r="AC965" s="3"/>
      <c r="AN965" s="1" t="s">
        <v>3158</v>
      </c>
      <c r="AP965" s="1" t="s">
        <v>3162</v>
      </c>
      <c r="BA965" s="1">
        <f t="shared" si="52"/>
        <v>2</v>
      </c>
    </row>
    <row r="966" spans="1:54" s="1" customFormat="1" x14ac:dyDescent="0.25">
      <c r="B966" s="2"/>
      <c r="C966" s="2"/>
      <c r="D966" s="2"/>
      <c r="G966" s="1" t="s">
        <v>481</v>
      </c>
      <c r="H966" s="1" t="s">
        <v>5003</v>
      </c>
      <c r="I966" s="1" t="s">
        <v>5004</v>
      </c>
      <c r="K966" s="18"/>
      <c r="Y966" s="1" t="s">
        <v>297</v>
      </c>
      <c r="AA966" s="2"/>
      <c r="AB966" s="3"/>
      <c r="AC966" s="3"/>
      <c r="BA966" s="1">
        <f t="shared" si="52"/>
        <v>0</v>
      </c>
    </row>
    <row r="967" spans="1:54" s="1" customFormat="1" x14ac:dyDescent="0.25">
      <c r="B967" s="2"/>
      <c r="C967" s="2"/>
      <c r="D967" s="2"/>
      <c r="F967" s="1" t="s">
        <v>3161</v>
      </c>
      <c r="G967" s="1" t="s">
        <v>481</v>
      </c>
      <c r="H967" s="1" t="s">
        <v>5005</v>
      </c>
      <c r="I967" s="1" t="s">
        <v>5006</v>
      </c>
      <c r="J967" s="1" t="s">
        <v>5007</v>
      </c>
      <c r="K967" s="18" t="s">
        <v>5009</v>
      </c>
      <c r="L967" s="1" t="s">
        <v>5008</v>
      </c>
      <c r="M967" s="1" t="s">
        <v>488</v>
      </c>
      <c r="N967" s="1" t="s">
        <v>296</v>
      </c>
      <c r="O967" s="1">
        <v>85209</v>
      </c>
      <c r="P967" s="1" t="s">
        <v>4712</v>
      </c>
      <c r="AA967" s="2"/>
      <c r="AB967" s="3" t="s">
        <v>3161</v>
      </c>
      <c r="AC967" s="3"/>
      <c r="AD967" s="1" t="s">
        <v>2568</v>
      </c>
      <c r="AK967" s="1" t="s">
        <v>3162</v>
      </c>
      <c r="AN967" s="1" t="s">
        <v>3162</v>
      </c>
      <c r="BA967" s="1">
        <f t="shared" si="52"/>
        <v>2</v>
      </c>
    </row>
    <row r="968" spans="1:54" s="1" customFormat="1" x14ac:dyDescent="0.25">
      <c r="B968" s="2"/>
      <c r="C968" s="2"/>
      <c r="D968" s="2"/>
      <c r="F968" s="1" t="s">
        <v>3161</v>
      </c>
      <c r="G968" s="1" t="s">
        <v>3158</v>
      </c>
      <c r="H968" s="1" t="s">
        <v>5005</v>
      </c>
      <c r="I968" s="1" t="s">
        <v>1604</v>
      </c>
      <c r="J968" s="1" t="s">
        <v>5007</v>
      </c>
      <c r="K968" s="18" t="s">
        <v>5009</v>
      </c>
      <c r="L968" s="1" t="s">
        <v>5008</v>
      </c>
      <c r="M968" s="1" t="s">
        <v>488</v>
      </c>
      <c r="N968" s="1" t="s">
        <v>296</v>
      </c>
      <c r="O968" s="1">
        <v>85209</v>
      </c>
      <c r="P968" s="1" t="s">
        <v>4213</v>
      </c>
      <c r="AA968" s="2"/>
      <c r="AB968" s="3" t="s">
        <v>3161</v>
      </c>
      <c r="AC968" s="3"/>
      <c r="AD968" s="1" t="s">
        <v>2564</v>
      </c>
      <c r="AK968" s="1" t="s">
        <v>3162</v>
      </c>
      <c r="AN968" s="1" t="s">
        <v>3162</v>
      </c>
      <c r="BA968" s="1">
        <f t="shared" si="52"/>
        <v>2</v>
      </c>
    </row>
    <row r="969" spans="1:54" s="1" customFormat="1" x14ac:dyDescent="0.25">
      <c r="B969" s="2"/>
      <c r="C969" s="2"/>
      <c r="D969" s="2"/>
      <c r="G969" s="1" t="s">
        <v>3158</v>
      </c>
      <c r="H969" s="1" t="s">
        <v>4960</v>
      </c>
      <c r="I969" s="1" t="s">
        <v>788</v>
      </c>
      <c r="J969" s="1" t="s">
        <v>4958</v>
      </c>
      <c r="K969" s="18"/>
      <c r="L969" s="1" t="s">
        <v>4959</v>
      </c>
      <c r="M969" s="1" t="s">
        <v>488</v>
      </c>
      <c r="N969" s="1" t="s">
        <v>296</v>
      </c>
      <c r="O969" s="1">
        <v>85209</v>
      </c>
      <c r="AA969" s="1" t="s">
        <v>4957</v>
      </c>
      <c r="AZ969" s="1" t="s">
        <v>3162</v>
      </c>
      <c r="BA969" s="1">
        <f t="shared" si="52"/>
        <v>1</v>
      </c>
    </row>
    <row r="970" spans="1:54" s="1" customFormat="1" x14ac:dyDescent="0.25">
      <c r="B970" s="2"/>
      <c r="C970" s="2"/>
      <c r="D970" s="2"/>
      <c r="G970" s="1" t="s">
        <v>3158</v>
      </c>
      <c r="H970" s="1" t="s">
        <v>1485</v>
      </c>
      <c r="I970" s="1" t="s">
        <v>1486</v>
      </c>
      <c r="K970" s="18"/>
      <c r="AA970" s="2"/>
      <c r="AB970" s="3"/>
      <c r="AC970" s="3"/>
      <c r="AK970" s="1" t="s">
        <v>3162</v>
      </c>
      <c r="BA970" s="1">
        <f t="shared" si="52"/>
        <v>1</v>
      </c>
    </row>
    <row r="971" spans="1:54" s="1" customFormat="1" x14ac:dyDescent="0.25">
      <c r="B971" s="2"/>
      <c r="C971" s="2"/>
      <c r="D971" s="2"/>
      <c r="G971" s="1" t="s">
        <v>481</v>
      </c>
      <c r="H971" s="1" t="s">
        <v>1485</v>
      </c>
      <c r="I971" s="1" t="s">
        <v>1484</v>
      </c>
      <c r="K971" s="18"/>
      <c r="AA971" s="2"/>
      <c r="AB971" s="3"/>
      <c r="AC971" s="3"/>
      <c r="AK971" s="1" t="s">
        <v>3162</v>
      </c>
      <c r="BA971" s="1">
        <f t="shared" si="52"/>
        <v>1</v>
      </c>
    </row>
    <row r="972" spans="1:54" s="1" customFormat="1" x14ac:dyDescent="0.25">
      <c r="B972" s="2"/>
      <c r="C972" s="2"/>
      <c r="D972" s="2"/>
      <c r="G972" s="1" t="s">
        <v>481</v>
      </c>
      <c r="H972" s="1" t="s">
        <v>325</v>
      </c>
      <c r="I972" s="1" t="s">
        <v>3082</v>
      </c>
      <c r="K972" s="18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1">
        <f t="shared" si="52"/>
        <v>0</v>
      </c>
      <c r="BB972" s="3"/>
    </row>
    <row r="973" spans="1:54" s="1" customFormat="1" x14ac:dyDescent="0.25">
      <c r="B973" s="2"/>
      <c r="C973" s="2"/>
      <c r="D973" s="2"/>
      <c r="G973" s="1" t="s">
        <v>3158</v>
      </c>
      <c r="H973" s="1" t="s">
        <v>325</v>
      </c>
      <c r="I973" s="1" t="s">
        <v>4464</v>
      </c>
      <c r="K973" s="18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1">
        <f t="shared" si="52"/>
        <v>0</v>
      </c>
      <c r="BB973" s="3"/>
    </row>
    <row r="974" spans="1:54" s="1" customFormat="1" x14ac:dyDescent="0.25">
      <c r="B974" s="2"/>
      <c r="C974" s="2"/>
      <c r="D974" s="2"/>
      <c r="F974" s="1" t="s">
        <v>3162</v>
      </c>
      <c r="G974" s="1" t="s">
        <v>481</v>
      </c>
      <c r="H974" s="1" t="s">
        <v>4341</v>
      </c>
      <c r="I974" s="1" t="s">
        <v>361</v>
      </c>
      <c r="J974" s="1" t="s">
        <v>5010</v>
      </c>
      <c r="K974" s="18"/>
      <c r="L974" s="1" t="s">
        <v>2980</v>
      </c>
      <c r="M974" s="1" t="s">
        <v>488</v>
      </c>
      <c r="N974" s="1" t="s">
        <v>296</v>
      </c>
      <c r="O974" s="1">
        <v>85206</v>
      </c>
      <c r="Y974" s="1" t="s">
        <v>3196</v>
      </c>
      <c r="Z974" s="1" t="s">
        <v>3189</v>
      </c>
      <c r="AA974" s="2"/>
      <c r="AB974" s="3"/>
      <c r="AC974" s="3"/>
      <c r="BA974" s="1">
        <f t="shared" si="52"/>
        <v>0</v>
      </c>
    </row>
    <row r="975" spans="1:54" s="1" customFormat="1" x14ac:dyDescent="0.25">
      <c r="B975" s="2"/>
      <c r="C975" s="2"/>
      <c r="D975" s="2"/>
      <c r="G975" s="1" t="s">
        <v>3158</v>
      </c>
      <c r="H975" s="1" t="s">
        <v>4341</v>
      </c>
      <c r="I975" s="1" t="s">
        <v>2981</v>
      </c>
      <c r="J975" s="1" t="s">
        <v>486</v>
      </c>
      <c r="K975" s="18"/>
      <c r="L975" s="1" t="s">
        <v>2982</v>
      </c>
      <c r="M975" s="1" t="s">
        <v>5031</v>
      </c>
      <c r="N975" s="1" t="s">
        <v>296</v>
      </c>
      <c r="O975" s="1" t="s">
        <v>486</v>
      </c>
      <c r="AA975" s="2"/>
      <c r="AB975" s="3"/>
      <c r="AC975" s="3"/>
      <c r="BA975" s="1">
        <f t="shared" si="52"/>
        <v>0</v>
      </c>
    </row>
    <row r="976" spans="1:54" s="1" customFormat="1" x14ac:dyDescent="0.25">
      <c r="B976" s="2"/>
      <c r="C976" s="2"/>
      <c r="D976" s="2"/>
      <c r="H976" s="1" t="s">
        <v>4341</v>
      </c>
      <c r="I976" s="1" t="s">
        <v>1494</v>
      </c>
      <c r="K976" s="18"/>
      <c r="AA976" s="2"/>
      <c r="AB976" s="3"/>
      <c r="AC976" s="3"/>
      <c r="AK976" s="1" t="s">
        <v>3162</v>
      </c>
      <c r="BA976" s="1">
        <f t="shared" si="52"/>
        <v>1</v>
      </c>
    </row>
    <row r="977" spans="1:59" s="1" customFormat="1" x14ac:dyDescent="0.25">
      <c r="B977" s="2"/>
      <c r="C977" s="2"/>
      <c r="D977" s="2"/>
      <c r="F977" s="1" t="s">
        <v>3162</v>
      </c>
      <c r="G977" s="1" t="s">
        <v>3158</v>
      </c>
      <c r="H977" s="1" t="s">
        <v>4341</v>
      </c>
      <c r="I977" s="1" t="s">
        <v>2983</v>
      </c>
      <c r="J977" s="1" t="s">
        <v>5010</v>
      </c>
      <c r="K977" s="18"/>
      <c r="L977" s="1" t="s">
        <v>2980</v>
      </c>
      <c r="M977" s="1" t="s">
        <v>488</v>
      </c>
      <c r="N977" s="1" t="s">
        <v>296</v>
      </c>
      <c r="O977" s="1">
        <v>85206</v>
      </c>
      <c r="Y977" s="1" t="s">
        <v>3196</v>
      </c>
      <c r="Z977" s="1" t="s">
        <v>3189</v>
      </c>
      <c r="AA977" s="2"/>
      <c r="AB977" s="3"/>
      <c r="AC977" s="3"/>
      <c r="BA977" s="1">
        <f t="shared" si="52"/>
        <v>0</v>
      </c>
    </row>
    <row r="978" spans="1:59" s="1" customFormat="1" x14ac:dyDescent="0.25">
      <c r="B978" s="2"/>
      <c r="C978" s="2"/>
      <c r="D978" s="2"/>
      <c r="F978" s="1" t="s">
        <v>3161</v>
      </c>
      <c r="G978" s="1" t="s">
        <v>481</v>
      </c>
      <c r="H978" s="1" t="s">
        <v>4341</v>
      </c>
      <c r="I978" s="1" t="s">
        <v>3790</v>
      </c>
      <c r="J978" s="1" t="s">
        <v>2984</v>
      </c>
      <c r="K978" s="18"/>
      <c r="L978" s="1" t="s">
        <v>2985</v>
      </c>
      <c r="M978" s="1" t="s">
        <v>3574</v>
      </c>
      <c r="N978" s="1" t="s">
        <v>3575</v>
      </c>
      <c r="O978" s="1">
        <v>50677</v>
      </c>
      <c r="AA978" s="2"/>
      <c r="AB978" s="3"/>
      <c r="AC978" s="3"/>
      <c r="BA978" s="1">
        <f t="shared" si="52"/>
        <v>0</v>
      </c>
    </row>
    <row r="979" spans="1:59" s="1" customFormat="1" x14ac:dyDescent="0.25">
      <c r="A979" s="8"/>
      <c r="B979" s="2"/>
      <c r="C979" s="2"/>
      <c r="D979" s="2"/>
      <c r="G979" s="1" t="s">
        <v>481</v>
      </c>
      <c r="H979" s="1" t="s">
        <v>4341</v>
      </c>
      <c r="I979" s="1" t="s">
        <v>4951</v>
      </c>
      <c r="J979" s="1" t="s">
        <v>138</v>
      </c>
      <c r="K979" s="18" t="s">
        <v>2208</v>
      </c>
      <c r="L979" s="1" t="s">
        <v>2204</v>
      </c>
      <c r="M979" s="1" t="s">
        <v>488</v>
      </c>
      <c r="N979" s="1" t="s">
        <v>296</v>
      </c>
      <c r="O979" s="1">
        <v>85215</v>
      </c>
      <c r="P979" s="1" t="s">
        <v>4712</v>
      </c>
      <c r="X979" s="1" t="s">
        <v>138</v>
      </c>
      <c r="AA979" s="1" t="s">
        <v>2206</v>
      </c>
      <c r="AB979" s="3"/>
      <c r="AC979" s="3"/>
      <c r="AE979" s="1" t="s">
        <v>481</v>
      </c>
      <c r="AF979" s="1" t="s">
        <v>481</v>
      </c>
      <c r="AG979" s="1" t="s">
        <v>481</v>
      </c>
      <c r="AH979" s="1" t="s">
        <v>481</v>
      </c>
      <c r="AI979" s="1" t="s">
        <v>481</v>
      </c>
      <c r="AL979" s="1" t="s">
        <v>481</v>
      </c>
      <c r="AM979" s="1" t="s">
        <v>481</v>
      </c>
      <c r="AP979" s="1" t="s">
        <v>481</v>
      </c>
      <c r="AQ979" s="1" t="s">
        <v>481</v>
      </c>
      <c r="AR979" s="1" t="s">
        <v>481</v>
      </c>
      <c r="AS979" s="1" t="s">
        <v>481</v>
      </c>
      <c r="AT979" s="1" t="s">
        <v>481</v>
      </c>
      <c r="AU979" s="1" t="s">
        <v>481</v>
      </c>
      <c r="AV979" s="1" t="s">
        <v>481</v>
      </c>
      <c r="AY979" s="1" t="s">
        <v>481</v>
      </c>
      <c r="BA979" s="1">
        <f t="shared" si="52"/>
        <v>15</v>
      </c>
    </row>
    <row r="980" spans="1:59" s="1" customFormat="1" x14ac:dyDescent="0.25">
      <c r="B980" s="2"/>
      <c r="C980" s="2"/>
      <c r="D980" s="2"/>
      <c r="G980" s="1" t="s">
        <v>3158</v>
      </c>
      <c r="H980" s="1" t="s">
        <v>2260</v>
      </c>
      <c r="I980" s="1" t="s">
        <v>577</v>
      </c>
      <c r="J980" s="1" t="s">
        <v>138</v>
      </c>
      <c r="K980" s="18" t="s">
        <v>2208</v>
      </c>
      <c r="L980" s="1" t="s">
        <v>2204</v>
      </c>
      <c r="M980" s="1" t="s">
        <v>488</v>
      </c>
      <c r="N980" s="1" t="s">
        <v>296</v>
      </c>
      <c r="O980" s="1">
        <v>85215</v>
      </c>
      <c r="P980" s="1" t="s">
        <v>4712</v>
      </c>
      <c r="X980" s="1" t="s">
        <v>2207</v>
      </c>
      <c r="AA980" s="1" t="s">
        <v>4341</v>
      </c>
      <c r="AB980" s="3"/>
      <c r="AC980" s="3"/>
      <c r="AD980" s="1" t="s">
        <v>2388</v>
      </c>
      <c r="AE980" s="1" t="s">
        <v>481</v>
      </c>
      <c r="AF980" s="1" t="s">
        <v>481</v>
      </c>
      <c r="AG980" s="1" t="s">
        <v>481</v>
      </c>
      <c r="AH980" s="1" t="s">
        <v>481</v>
      </c>
      <c r="AI980" s="1" t="s">
        <v>481</v>
      </c>
      <c r="AL980" s="1" t="s">
        <v>481</v>
      </c>
      <c r="AM980" s="1" t="s">
        <v>481</v>
      </c>
      <c r="AP980" s="1" t="s">
        <v>481</v>
      </c>
      <c r="AQ980" s="1" t="s">
        <v>481</v>
      </c>
      <c r="AR980" s="1" t="s">
        <v>481</v>
      </c>
      <c r="AS980" s="1" t="s">
        <v>481</v>
      </c>
      <c r="AT980" s="1" t="s">
        <v>481</v>
      </c>
      <c r="AU980" s="1" t="s">
        <v>481</v>
      </c>
      <c r="AV980" s="1" t="s">
        <v>481</v>
      </c>
      <c r="AY980" s="1" t="s">
        <v>481</v>
      </c>
      <c r="BA980" s="1">
        <f t="shared" si="52"/>
        <v>15</v>
      </c>
    </row>
    <row r="981" spans="1:59" s="1" customFormat="1" x14ac:dyDescent="0.25">
      <c r="B981" s="2"/>
      <c r="C981" s="2"/>
      <c r="D981" s="2"/>
      <c r="G981" s="1" t="s">
        <v>3158</v>
      </c>
      <c r="H981" s="1" t="s">
        <v>3576</v>
      </c>
      <c r="I981" s="1" t="s">
        <v>3577</v>
      </c>
      <c r="K981" s="18" t="s">
        <v>3578</v>
      </c>
      <c r="P981" s="1" t="s">
        <v>4213</v>
      </c>
      <c r="AA981" s="2"/>
      <c r="AB981" s="3"/>
      <c r="AC981" s="3"/>
      <c r="AD981" s="1" t="s">
        <v>2388</v>
      </c>
      <c r="BA981" s="1">
        <f t="shared" si="52"/>
        <v>0</v>
      </c>
    </row>
    <row r="982" spans="1:59" s="1" customFormat="1" x14ac:dyDescent="0.25">
      <c r="B982" s="2"/>
      <c r="C982" s="2"/>
      <c r="D982" s="2"/>
      <c r="F982" s="1" t="s">
        <v>3161</v>
      </c>
      <c r="G982" s="1" t="s">
        <v>3158</v>
      </c>
      <c r="H982" s="1" t="s">
        <v>3579</v>
      </c>
      <c r="I982" s="1" t="s">
        <v>1536</v>
      </c>
      <c r="J982" s="1" t="s">
        <v>3580</v>
      </c>
      <c r="K982" s="18"/>
      <c r="L982" s="1" t="s">
        <v>4794</v>
      </c>
      <c r="M982" s="1" t="s">
        <v>4795</v>
      </c>
      <c r="N982" s="1" t="s">
        <v>296</v>
      </c>
      <c r="O982" s="1">
        <v>85338</v>
      </c>
      <c r="AA982" s="2"/>
      <c r="AB982" s="3" t="s">
        <v>3161</v>
      </c>
      <c r="AC982" s="3"/>
      <c r="BA982" s="1">
        <f t="shared" si="52"/>
        <v>0</v>
      </c>
    </row>
    <row r="983" spans="1:59" s="1" customFormat="1" x14ac:dyDescent="0.25">
      <c r="B983" s="2"/>
      <c r="C983" s="2"/>
      <c r="D983" s="2"/>
      <c r="E983" s="1" t="s">
        <v>297</v>
      </c>
      <c r="F983" s="1" t="s">
        <v>3161</v>
      </c>
      <c r="G983" s="1" t="s">
        <v>3158</v>
      </c>
      <c r="H983" s="1" t="s">
        <v>3445</v>
      </c>
      <c r="I983" s="1" t="s">
        <v>2471</v>
      </c>
      <c r="K983" s="18"/>
      <c r="L983" s="1" t="s">
        <v>3336</v>
      </c>
      <c r="M983" s="1" t="s">
        <v>3335</v>
      </c>
      <c r="N983" s="1" t="s">
        <v>3802</v>
      </c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1">
        <f t="shared" si="52"/>
        <v>0</v>
      </c>
      <c r="BB983" s="3"/>
    </row>
    <row r="984" spans="1:59" s="1" customFormat="1" x14ac:dyDescent="0.25">
      <c r="A984" s="6"/>
      <c r="B984" s="2"/>
      <c r="C984" s="2"/>
      <c r="D984" s="2"/>
      <c r="E984" s="2"/>
      <c r="G984" s="1" t="s">
        <v>3158</v>
      </c>
      <c r="H984" s="1" t="s">
        <v>4392</v>
      </c>
      <c r="I984" s="1" t="s">
        <v>1237</v>
      </c>
      <c r="K984" s="18"/>
      <c r="AA984" s="2" t="s">
        <v>1699</v>
      </c>
      <c r="AB984" s="3"/>
      <c r="AC984" s="3"/>
      <c r="BA984" s="1">
        <f t="shared" si="52"/>
        <v>0</v>
      </c>
    </row>
    <row r="985" spans="1:59" s="1" customFormat="1" x14ac:dyDescent="0.25">
      <c r="A985" s="8"/>
      <c r="B985" s="2"/>
      <c r="C985" s="2"/>
      <c r="D985" s="2"/>
      <c r="H985" s="1" t="s">
        <v>212</v>
      </c>
      <c r="I985" s="1" t="s">
        <v>2497</v>
      </c>
      <c r="K985" s="18"/>
      <c r="AU985" s="1" t="s">
        <v>3162</v>
      </c>
      <c r="BA985" s="1">
        <f t="shared" si="52"/>
        <v>1</v>
      </c>
      <c r="BB985" s="3"/>
    </row>
    <row r="986" spans="1:59" s="1" customFormat="1" x14ac:dyDescent="0.25">
      <c r="B986" s="2"/>
      <c r="C986" s="2"/>
      <c r="D986" s="2"/>
      <c r="F986" s="1" t="s">
        <v>3161</v>
      </c>
      <c r="G986" s="1" t="s">
        <v>481</v>
      </c>
      <c r="H986" s="1" t="s">
        <v>2390</v>
      </c>
      <c r="I986" s="1" t="s">
        <v>1031</v>
      </c>
      <c r="J986" s="1" t="s">
        <v>4722</v>
      </c>
      <c r="K986" s="18" t="s">
        <v>2389</v>
      </c>
      <c r="L986" s="1" t="s">
        <v>4723</v>
      </c>
      <c r="M986" s="1" t="s">
        <v>5031</v>
      </c>
      <c r="N986" s="1" t="s">
        <v>296</v>
      </c>
      <c r="O986" s="1">
        <v>85120</v>
      </c>
      <c r="P986" s="1" t="s">
        <v>4213</v>
      </c>
      <c r="AA986" s="2"/>
      <c r="AB986" s="3" t="s">
        <v>3161</v>
      </c>
      <c r="AC986" s="3"/>
      <c r="AD986" s="1" t="s">
        <v>2568</v>
      </c>
      <c r="BA986" s="1">
        <f t="shared" si="52"/>
        <v>0</v>
      </c>
    </row>
    <row r="987" spans="1:59" s="1" customFormat="1" x14ac:dyDescent="0.25">
      <c r="B987" s="2"/>
      <c r="C987" s="2"/>
      <c r="D987" s="2"/>
      <c r="F987" s="1" t="s">
        <v>3161</v>
      </c>
      <c r="G987" s="1" t="s">
        <v>3158</v>
      </c>
      <c r="H987" s="1" t="s">
        <v>2390</v>
      </c>
      <c r="I987" s="1" t="s">
        <v>4724</v>
      </c>
      <c r="J987" s="1" t="s">
        <v>4722</v>
      </c>
      <c r="K987" s="18" t="s">
        <v>2389</v>
      </c>
      <c r="L987" s="1" t="s">
        <v>4723</v>
      </c>
      <c r="M987" s="1" t="s">
        <v>5031</v>
      </c>
      <c r="N987" s="1" t="s">
        <v>296</v>
      </c>
      <c r="O987" s="1">
        <v>85120</v>
      </c>
      <c r="P987" s="1" t="s">
        <v>4712</v>
      </c>
      <c r="AA987" s="2"/>
      <c r="AB987" s="3" t="s">
        <v>3161</v>
      </c>
      <c r="AC987" s="3"/>
      <c r="AD987" s="1" t="s">
        <v>2564</v>
      </c>
      <c r="BA987" s="1">
        <f t="shared" si="52"/>
        <v>0</v>
      </c>
    </row>
    <row r="988" spans="1:59" s="1" customFormat="1" x14ac:dyDescent="0.25">
      <c r="B988" s="2"/>
      <c r="C988" s="2"/>
      <c r="D988" s="2"/>
      <c r="G988" s="1" t="s">
        <v>481</v>
      </c>
      <c r="H988" s="1" t="s">
        <v>4796</v>
      </c>
      <c r="I988" s="1" t="s">
        <v>3082</v>
      </c>
      <c r="K988" s="18" t="s">
        <v>4721</v>
      </c>
      <c r="P988" s="1" t="s">
        <v>4213</v>
      </c>
      <c r="AA988" s="2"/>
      <c r="AB988" s="3"/>
      <c r="AC988" s="3"/>
      <c r="AD988" s="1" t="s">
        <v>2388</v>
      </c>
      <c r="BA988" s="1">
        <f t="shared" si="52"/>
        <v>0</v>
      </c>
    </row>
    <row r="989" spans="1:59" s="1" customFormat="1" x14ac:dyDescent="0.25">
      <c r="B989" s="2"/>
      <c r="C989" s="2"/>
      <c r="D989" s="2"/>
      <c r="F989" s="1" t="s">
        <v>3161</v>
      </c>
      <c r="G989" s="1" t="s">
        <v>481</v>
      </c>
      <c r="H989" s="1" t="s">
        <v>4725</v>
      </c>
      <c r="I989" s="1" t="s">
        <v>2152</v>
      </c>
      <c r="J989" s="1" t="s">
        <v>4961</v>
      </c>
      <c r="K989" s="18" t="s">
        <v>4726</v>
      </c>
      <c r="L989" s="1" t="s">
        <v>2665</v>
      </c>
      <c r="M989" s="1" t="s">
        <v>488</v>
      </c>
      <c r="N989" s="1" t="s">
        <v>296</v>
      </c>
      <c r="O989" s="1">
        <v>85213</v>
      </c>
      <c r="P989" s="1" t="s">
        <v>4213</v>
      </c>
      <c r="AA989" s="1" t="s">
        <v>4727</v>
      </c>
      <c r="AB989" s="3"/>
      <c r="AC989" s="3"/>
      <c r="AD989" s="1" t="s">
        <v>2564</v>
      </c>
      <c r="BA989" s="1">
        <f t="shared" si="52"/>
        <v>0</v>
      </c>
      <c r="BD989" s="1" t="s">
        <v>4712</v>
      </c>
      <c r="BE989" s="1" t="s">
        <v>4712</v>
      </c>
      <c r="BG989" s="1" t="s">
        <v>4712</v>
      </c>
    </row>
    <row r="990" spans="1:59" s="1" customFormat="1" x14ac:dyDescent="0.25">
      <c r="B990" s="2"/>
      <c r="C990" s="2"/>
      <c r="D990" s="2"/>
      <c r="F990" s="1" t="s">
        <v>3161</v>
      </c>
      <c r="G990" s="1" t="s">
        <v>3158</v>
      </c>
      <c r="H990" s="1" t="s">
        <v>4725</v>
      </c>
      <c r="I990" s="1" t="s">
        <v>4727</v>
      </c>
      <c r="J990" s="1" t="s">
        <v>4961</v>
      </c>
      <c r="K990" s="18" t="s">
        <v>4726</v>
      </c>
      <c r="L990" s="1" t="s">
        <v>2665</v>
      </c>
      <c r="M990" s="1" t="s">
        <v>488</v>
      </c>
      <c r="N990" s="1" t="s">
        <v>296</v>
      </c>
      <c r="O990" s="1">
        <v>85213</v>
      </c>
      <c r="P990" s="1" t="s">
        <v>4712</v>
      </c>
      <c r="AA990" s="1" t="s">
        <v>2152</v>
      </c>
      <c r="AB990" s="3"/>
      <c r="AC990" s="3"/>
      <c r="AD990" s="1" t="s">
        <v>2568</v>
      </c>
      <c r="BA990" s="1">
        <f t="shared" si="52"/>
        <v>0</v>
      </c>
      <c r="BD990" s="1" t="s">
        <v>4712</v>
      </c>
      <c r="BE990" s="1" t="s">
        <v>4712</v>
      </c>
      <c r="BG990" s="1" t="s">
        <v>4712</v>
      </c>
    </row>
    <row r="991" spans="1:59" s="1" customFormat="1" x14ac:dyDescent="0.25">
      <c r="B991" s="2"/>
      <c r="C991" s="2"/>
      <c r="D991" s="2"/>
      <c r="G991" s="1" t="s">
        <v>481</v>
      </c>
      <c r="H991" s="1" t="s">
        <v>4728</v>
      </c>
      <c r="I991" s="1" t="s">
        <v>4729</v>
      </c>
      <c r="K991" s="18" t="s">
        <v>4730</v>
      </c>
      <c r="P991" s="1" t="s">
        <v>4213</v>
      </c>
      <c r="AA991" s="2"/>
      <c r="AB991" s="3"/>
      <c r="AC991" s="3"/>
      <c r="AD991" s="1" t="s">
        <v>2388</v>
      </c>
      <c r="BA991" s="1">
        <f t="shared" si="52"/>
        <v>0</v>
      </c>
    </row>
    <row r="992" spans="1:59" s="1" customFormat="1" x14ac:dyDescent="0.25">
      <c r="B992" s="2"/>
      <c r="C992" s="2"/>
      <c r="D992" s="2"/>
      <c r="E992" s="2"/>
      <c r="G992" s="1" t="s">
        <v>3158</v>
      </c>
      <c r="H992" s="1" t="s">
        <v>1295</v>
      </c>
      <c r="I992" s="1" t="s">
        <v>1294</v>
      </c>
      <c r="K992" s="18"/>
      <c r="BA992" s="1">
        <f t="shared" si="52"/>
        <v>0</v>
      </c>
      <c r="BB992" s="3"/>
    </row>
    <row r="993" spans="1:61" s="1" customFormat="1" x14ac:dyDescent="0.25">
      <c r="A993" s="8"/>
      <c r="B993" s="2"/>
      <c r="C993" s="2"/>
      <c r="D993" s="2"/>
      <c r="G993" s="1" t="s">
        <v>481</v>
      </c>
      <c r="H993" s="1" t="s">
        <v>5067</v>
      </c>
      <c r="I993" s="1" t="s">
        <v>1743</v>
      </c>
      <c r="K993" s="18" t="s">
        <v>5068</v>
      </c>
      <c r="L993" s="1" t="s">
        <v>5069</v>
      </c>
      <c r="M993" s="1" t="s">
        <v>5031</v>
      </c>
      <c r="N993" s="1" t="s">
        <v>296</v>
      </c>
      <c r="O993" s="1">
        <v>85117</v>
      </c>
      <c r="P993" s="1" t="s">
        <v>4213</v>
      </c>
      <c r="AA993" s="2"/>
      <c r="AB993" s="3"/>
      <c r="AC993" s="3"/>
      <c r="BA993" s="1">
        <f t="shared" si="52"/>
        <v>0</v>
      </c>
    </row>
    <row r="994" spans="1:61" s="1" customFormat="1" x14ac:dyDescent="0.25">
      <c r="B994" s="2"/>
      <c r="C994" s="2"/>
      <c r="D994" s="2"/>
      <c r="G994" s="1" t="s">
        <v>481</v>
      </c>
      <c r="H994" s="1" t="s">
        <v>4731</v>
      </c>
      <c r="I994" s="1" t="s">
        <v>1875</v>
      </c>
      <c r="J994" s="1" t="s">
        <v>4732</v>
      </c>
      <c r="K994" s="18" t="s">
        <v>3870</v>
      </c>
      <c r="M994" s="1" t="s">
        <v>924</v>
      </c>
      <c r="N994" s="1" t="s">
        <v>296</v>
      </c>
      <c r="P994" s="1" t="s">
        <v>4213</v>
      </c>
      <c r="AA994" s="2"/>
      <c r="AB994" s="3"/>
      <c r="AC994" s="3"/>
      <c r="AD994" s="1" t="s">
        <v>2564</v>
      </c>
      <c r="BA994" s="1">
        <f t="shared" ref="BA994:BA1056" si="53">COUNTA(AE994:AZ994)</f>
        <v>0</v>
      </c>
      <c r="BD994" s="1" t="s">
        <v>4712</v>
      </c>
      <c r="BE994" s="1" t="s">
        <v>4712</v>
      </c>
      <c r="BF994" s="1" t="s">
        <v>4712</v>
      </c>
      <c r="BG994" s="1" t="s">
        <v>4712</v>
      </c>
      <c r="BH994" s="1" t="s">
        <v>4712</v>
      </c>
      <c r="BI994" s="1" t="s">
        <v>4712</v>
      </c>
    </row>
    <row r="995" spans="1:61" s="1" customFormat="1" x14ac:dyDescent="0.25">
      <c r="A995" s="8"/>
      <c r="B995" s="2"/>
      <c r="C995" s="2"/>
      <c r="D995" s="2"/>
      <c r="F995" s="1" t="s">
        <v>3161</v>
      </c>
      <c r="G995" s="1" t="s">
        <v>3158</v>
      </c>
      <c r="H995" s="1" t="s">
        <v>338</v>
      </c>
      <c r="I995" s="1" t="s">
        <v>1604</v>
      </c>
      <c r="J995" s="1" t="s">
        <v>4926</v>
      </c>
      <c r="K995" s="18" t="s">
        <v>871</v>
      </c>
      <c r="L995" s="1" t="s">
        <v>534</v>
      </c>
      <c r="M995" s="1" t="s">
        <v>340</v>
      </c>
      <c r="N995" s="1" t="s">
        <v>341</v>
      </c>
      <c r="O995" s="1">
        <v>62675</v>
      </c>
      <c r="P995" s="1" t="s">
        <v>4712</v>
      </c>
      <c r="X995" s="1" t="s">
        <v>342</v>
      </c>
      <c r="Y995" s="1" t="s">
        <v>3175</v>
      </c>
      <c r="Z995" s="1" t="s">
        <v>3161</v>
      </c>
      <c r="AA995" s="2"/>
      <c r="AB995" s="3" t="s">
        <v>3161</v>
      </c>
      <c r="AC995" s="3"/>
      <c r="AD995" s="1" t="s">
        <v>2388</v>
      </c>
      <c r="AP995" s="1" t="s">
        <v>481</v>
      </c>
      <c r="AQ995" s="1" t="s">
        <v>481</v>
      </c>
      <c r="AS995" s="1" t="s">
        <v>481</v>
      </c>
      <c r="AT995" s="1" t="s">
        <v>481</v>
      </c>
      <c r="AU995" s="1" t="s">
        <v>481</v>
      </c>
      <c r="BA995" s="1">
        <f t="shared" si="53"/>
        <v>5</v>
      </c>
    </row>
    <row r="996" spans="1:61" s="1" customFormat="1" x14ac:dyDescent="0.25">
      <c r="A996" s="8"/>
      <c r="B996" s="2"/>
      <c r="C996" s="2"/>
      <c r="D996" s="2"/>
      <c r="F996" s="1" t="s">
        <v>3161</v>
      </c>
      <c r="G996" s="1" t="s">
        <v>481</v>
      </c>
      <c r="H996" s="1" t="s">
        <v>338</v>
      </c>
      <c r="I996" s="1" t="s">
        <v>1549</v>
      </c>
      <c r="J996" s="1" t="s">
        <v>4926</v>
      </c>
      <c r="K996" s="18" t="s">
        <v>871</v>
      </c>
      <c r="L996" s="1" t="s">
        <v>534</v>
      </c>
      <c r="M996" s="1" t="s">
        <v>340</v>
      </c>
      <c r="N996" s="1" t="s">
        <v>341</v>
      </c>
      <c r="O996" s="1">
        <v>62675</v>
      </c>
      <c r="P996" s="1" t="s">
        <v>4213</v>
      </c>
      <c r="X996" s="1" t="s">
        <v>342</v>
      </c>
      <c r="Y996" s="1" t="s">
        <v>3175</v>
      </c>
      <c r="Z996" s="1" t="s">
        <v>343</v>
      </c>
      <c r="AA996" s="2" t="s">
        <v>1604</v>
      </c>
      <c r="AB996" s="3" t="s">
        <v>3161</v>
      </c>
      <c r="AC996" s="3"/>
      <c r="AD996" s="1" t="s">
        <v>2392</v>
      </c>
      <c r="AP996" s="1" t="s">
        <v>481</v>
      </c>
      <c r="AQ996" s="1" t="s">
        <v>481</v>
      </c>
      <c r="AS996" s="1" t="s">
        <v>481</v>
      </c>
      <c r="AT996" s="1" t="s">
        <v>481</v>
      </c>
      <c r="AU996" s="1" t="s">
        <v>481</v>
      </c>
      <c r="BA996" s="1">
        <f t="shared" si="53"/>
        <v>5</v>
      </c>
    </row>
    <row r="997" spans="1:61" s="1" customFormat="1" x14ac:dyDescent="0.25">
      <c r="A997" s="8"/>
      <c r="B997" s="2"/>
      <c r="C997" s="2"/>
      <c r="D997" s="2"/>
      <c r="G997" s="1" t="s">
        <v>481</v>
      </c>
      <c r="H997" s="1" t="s">
        <v>197</v>
      </c>
      <c r="I997" s="1" t="s">
        <v>198</v>
      </c>
      <c r="K997" s="18"/>
      <c r="AU997" s="1" t="s">
        <v>3162</v>
      </c>
      <c r="BA997" s="1">
        <f t="shared" si="53"/>
        <v>1</v>
      </c>
      <c r="BB997" s="3"/>
    </row>
    <row r="998" spans="1:61" s="1" customFormat="1" x14ac:dyDescent="0.25">
      <c r="B998" s="2"/>
      <c r="C998" s="2"/>
      <c r="D998" s="2"/>
      <c r="F998" s="1" t="s">
        <v>3161</v>
      </c>
      <c r="G998" s="1" t="s">
        <v>3158</v>
      </c>
      <c r="H998" s="1" t="s">
        <v>1554</v>
      </c>
      <c r="I998" s="1" t="s">
        <v>1604</v>
      </c>
      <c r="J998" s="1" t="s">
        <v>1181</v>
      </c>
      <c r="K998" s="18"/>
      <c r="L998" s="1" t="s">
        <v>1556</v>
      </c>
      <c r="M998" s="1" t="s">
        <v>488</v>
      </c>
      <c r="N998" s="1" t="s">
        <v>296</v>
      </c>
      <c r="O998" s="1">
        <v>85209</v>
      </c>
      <c r="Y998" s="1" t="s">
        <v>3196</v>
      </c>
      <c r="Z998" s="1" t="s">
        <v>3189</v>
      </c>
      <c r="AA998" s="2"/>
      <c r="AB998" s="3" t="s">
        <v>3161</v>
      </c>
      <c r="AC998" s="3"/>
      <c r="BA998" s="1">
        <f t="shared" si="53"/>
        <v>0</v>
      </c>
    </row>
    <row r="999" spans="1:61" s="1" customFormat="1" x14ac:dyDescent="0.25">
      <c r="B999" s="2"/>
      <c r="C999" s="2"/>
      <c r="D999" s="2"/>
      <c r="F999" s="1" t="s">
        <v>3161</v>
      </c>
      <c r="G999" s="1" t="s">
        <v>481</v>
      </c>
      <c r="H999" s="1" t="s">
        <v>1554</v>
      </c>
      <c r="I999" s="1" t="s">
        <v>1557</v>
      </c>
      <c r="J999" s="1" t="s">
        <v>1181</v>
      </c>
      <c r="K999" s="18"/>
      <c r="L999" s="1" t="s">
        <v>1556</v>
      </c>
      <c r="M999" s="1" t="s">
        <v>488</v>
      </c>
      <c r="N999" s="1" t="s">
        <v>296</v>
      </c>
      <c r="O999" s="1">
        <v>85209</v>
      </c>
      <c r="Y999" s="1" t="s">
        <v>3196</v>
      </c>
      <c r="Z999" s="1" t="s">
        <v>3189</v>
      </c>
      <c r="AA999" s="2"/>
      <c r="AB999" s="3" t="s">
        <v>3161</v>
      </c>
      <c r="AC999" s="3"/>
      <c r="BA999" s="1">
        <f t="shared" si="53"/>
        <v>0</v>
      </c>
    </row>
    <row r="1000" spans="1:61" s="1" customFormat="1" x14ac:dyDescent="0.25">
      <c r="B1000" s="2"/>
      <c r="C1000" s="2"/>
      <c r="D1000" s="2"/>
      <c r="G1000" s="1" t="s">
        <v>481</v>
      </c>
      <c r="H1000" s="1" t="s">
        <v>4839</v>
      </c>
      <c r="I1000" s="1" t="s">
        <v>3790</v>
      </c>
      <c r="K1000" s="18"/>
      <c r="AA1000" s="2"/>
      <c r="AB1000" s="3"/>
      <c r="AC1000" s="3"/>
      <c r="BA1000" s="1">
        <f t="shared" si="53"/>
        <v>0</v>
      </c>
    </row>
    <row r="1001" spans="1:61" s="1" customFormat="1" x14ac:dyDescent="0.25">
      <c r="B1001" s="2"/>
      <c r="C1001" s="2"/>
      <c r="D1001" s="2"/>
      <c r="G1001" s="1" t="s">
        <v>481</v>
      </c>
      <c r="H1001" s="1" t="s">
        <v>4733</v>
      </c>
      <c r="I1001" s="1" t="s">
        <v>4734</v>
      </c>
      <c r="K1001" s="18" t="s">
        <v>4735</v>
      </c>
      <c r="N1001" s="1" t="s">
        <v>296</v>
      </c>
      <c r="P1001" s="1" t="s">
        <v>4213</v>
      </c>
      <c r="AA1001" s="2"/>
      <c r="AB1001" s="3"/>
      <c r="AC1001" s="3"/>
      <c r="AD1001" s="1" t="s">
        <v>2388</v>
      </c>
      <c r="BA1001" s="1">
        <f t="shared" si="53"/>
        <v>0</v>
      </c>
    </row>
    <row r="1002" spans="1:61" s="1" customFormat="1" x14ac:dyDescent="0.25">
      <c r="A1002" s="8"/>
      <c r="B1002" s="2"/>
      <c r="C1002" s="2"/>
      <c r="D1002" s="2"/>
      <c r="G1002" s="1" t="s">
        <v>3158</v>
      </c>
      <c r="H1002" s="1" t="s">
        <v>263</v>
      </c>
      <c r="I1002" s="1" t="s">
        <v>4578</v>
      </c>
      <c r="K1002" s="18"/>
      <c r="AA1002" s="1" t="s">
        <v>257</v>
      </c>
      <c r="AX1002" s="1" t="s">
        <v>3162</v>
      </c>
      <c r="AY1002" s="1" t="s">
        <v>3162</v>
      </c>
      <c r="BA1002" s="1">
        <f t="shared" si="53"/>
        <v>2</v>
      </c>
      <c r="BB1002" s="3"/>
    </row>
    <row r="1003" spans="1:61" s="1" customFormat="1" x14ac:dyDescent="0.25">
      <c r="B1003" s="2"/>
      <c r="C1003" s="2"/>
      <c r="D1003" s="2"/>
      <c r="G1003" s="1" t="s">
        <v>481</v>
      </c>
      <c r="H1003" s="1" t="s">
        <v>4736</v>
      </c>
      <c r="I1003" s="1" t="s">
        <v>299</v>
      </c>
      <c r="J1003" s="1" t="s">
        <v>4737</v>
      </c>
      <c r="K1003" s="18" t="s">
        <v>4739</v>
      </c>
      <c r="L1003" s="1" t="s">
        <v>4738</v>
      </c>
      <c r="M1003" s="1" t="s">
        <v>488</v>
      </c>
      <c r="N1003" s="1" t="s">
        <v>296</v>
      </c>
      <c r="O1003" s="1">
        <v>85213</v>
      </c>
      <c r="P1003" s="1" t="s">
        <v>4213</v>
      </c>
      <c r="AA1003" s="2"/>
      <c r="AB1003" s="3"/>
      <c r="AC1003" s="3"/>
      <c r="AD1003" s="1" t="s">
        <v>2564</v>
      </c>
      <c r="BA1003" s="1">
        <f t="shared" si="53"/>
        <v>0</v>
      </c>
    </row>
    <row r="1004" spans="1:61" s="1" customFormat="1" x14ac:dyDescent="0.25">
      <c r="B1004" s="2"/>
      <c r="C1004" s="2"/>
      <c r="D1004" s="2"/>
      <c r="G1004" s="1" t="s">
        <v>481</v>
      </c>
      <c r="H1004" s="1" t="s">
        <v>1259</v>
      </c>
      <c r="I1004" s="1" t="s">
        <v>144</v>
      </c>
      <c r="J1004" s="1" t="s">
        <v>4740</v>
      </c>
      <c r="K1004" s="18" t="s">
        <v>4742</v>
      </c>
      <c r="L1004" s="1" t="s">
        <v>4741</v>
      </c>
      <c r="M1004" s="1" t="s">
        <v>5031</v>
      </c>
      <c r="N1004" s="1" t="s">
        <v>296</v>
      </c>
      <c r="O1004" s="1">
        <v>85120</v>
      </c>
      <c r="P1004" s="1" t="s">
        <v>4213</v>
      </c>
      <c r="Y1004" s="1" t="s">
        <v>3175</v>
      </c>
      <c r="Z1004" s="1" t="s">
        <v>3161</v>
      </c>
      <c r="AA1004" s="2" t="s">
        <v>2920</v>
      </c>
      <c r="AB1004" s="3" t="s">
        <v>3161</v>
      </c>
      <c r="AC1004" s="3"/>
      <c r="AD1004" s="1" t="s">
        <v>2564</v>
      </c>
      <c r="BA1004" s="1">
        <f t="shared" si="53"/>
        <v>0</v>
      </c>
    </row>
    <row r="1005" spans="1:61" s="1" customFormat="1" x14ac:dyDescent="0.25">
      <c r="B1005" s="2"/>
      <c r="C1005" s="2"/>
      <c r="D1005" s="2"/>
      <c r="G1005" s="1" t="s">
        <v>3158</v>
      </c>
      <c r="H1005" s="1" t="s">
        <v>4743</v>
      </c>
      <c r="I1005" s="1" t="s">
        <v>371</v>
      </c>
      <c r="K1005" s="18" t="s">
        <v>2968</v>
      </c>
      <c r="P1005" s="1" t="s">
        <v>4213</v>
      </c>
      <c r="AA1005" s="2"/>
      <c r="AB1005" s="3"/>
      <c r="AC1005" s="3"/>
      <c r="AD1005" s="1" t="s">
        <v>2388</v>
      </c>
      <c r="BA1005" s="1">
        <f t="shared" si="53"/>
        <v>0</v>
      </c>
    </row>
    <row r="1006" spans="1:61" s="1" customFormat="1" x14ac:dyDescent="0.25">
      <c r="B1006" s="2"/>
      <c r="C1006" s="2"/>
      <c r="D1006" s="2"/>
      <c r="G1006" s="1" t="s">
        <v>3158</v>
      </c>
      <c r="H1006" s="1" t="s">
        <v>4745</v>
      </c>
      <c r="I1006" s="1" t="s">
        <v>4746</v>
      </c>
      <c r="J1006" s="1" t="s">
        <v>3901</v>
      </c>
      <c r="K1006" s="18"/>
      <c r="L1006" s="1" t="s">
        <v>3902</v>
      </c>
      <c r="M1006" s="1" t="s">
        <v>488</v>
      </c>
      <c r="N1006" s="1" t="s">
        <v>296</v>
      </c>
      <c r="O1006" s="1">
        <v>85206</v>
      </c>
      <c r="AA1006" s="2"/>
      <c r="AB1006" s="3"/>
      <c r="AC1006" s="3"/>
      <c r="BA1006" s="1">
        <f t="shared" si="53"/>
        <v>0</v>
      </c>
    </row>
    <row r="1007" spans="1:61" s="1" customFormat="1" x14ac:dyDescent="0.25">
      <c r="B1007" s="2"/>
      <c r="C1007" s="2"/>
      <c r="D1007" s="2"/>
      <c r="G1007" s="1" t="s">
        <v>3158</v>
      </c>
      <c r="H1007" s="1" t="s">
        <v>4747</v>
      </c>
      <c r="I1007" s="1" t="s">
        <v>4748</v>
      </c>
      <c r="J1007" s="1" t="s">
        <v>4749</v>
      </c>
      <c r="K1007" s="18" t="s">
        <v>1121</v>
      </c>
      <c r="L1007" s="1" t="s">
        <v>1120</v>
      </c>
      <c r="M1007" s="1" t="s">
        <v>488</v>
      </c>
      <c r="N1007" s="1" t="s">
        <v>296</v>
      </c>
      <c r="O1007" s="1">
        <v>85206</v>
      </c>
      <c r="P1007" s="1" t="s">
        <v>4213</v>
      </c>
      <c r="AA1007" s="2"/>
      <c r="AB1007" s="3"/>
      <c r="AC1007" s="3"/>
      <c r="AD1007" s="1" t="s">
        <v>2388</v>
      </c>
      <c r="AS1007" s="1" t="s">
        <v>3162</v>
      </c>
      <c r="BA1007" s="1">
        <f t="shared" si="53"/>
        <v>1</v>
      </c>
    </row>
    <row r="1008" spans="1:61" s="1" customFormat="1" x14ac:dyDescent="0.25">
      <c r="B1008" s="2"/>
      <c r="C1008" s="2"/>
      <c r="D1008" s="2"/>
      <c r="G1008" s="1" t="s">
        <v>3158</v>
      </c>
      <c r="H1008" s="1" t="s">
        <v>763</v>
      </c>
      <c r="I1008" s="1" t="s">
        <v>3147</v>
      </c>
      <c r="K1008" s="18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1">
        <f t="shared" si="53"/>
        <v>0</v>
      </c>
      <c r="BB1008" s="3"/>
    </row>
    <row r="1009" spans="2:54" s="1" customFormat="1" x14ac:dyDescent="0.25">
      <c r="B1009" s="2"/>
      <c r="C1009" s="2"/>
      <c r="D1009" s="2"/>
      <c r="G1009" s="1" t="s">
        <v>481</v>
      </c>
      <c r="H1009" s="1" t="s">
        <v>763</v>
      </c>
      <c r="I1009" s="1" t="s">
        <v>3148</v>
      </c>
      <c r="K1009" s="18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1">
        <f t="shared" si="53"/>
        <v>0</v>
      </c>
      <c r="BB1009" s="3"/>
    </row>
    <row r="1010" spans="2:54" s="1" customFormat="1" x14ac:dyDescent="0.25">
      <c r="B1010" s="2"/>
      <c r="C1010" s="2"/>
      <c r="D1010" s="2"/>
      <c r="G1010" s="1" t="s">
        <v>3158</v>
      </c>
      <c r="H1010" s="1" t="s">
        <v>763</v>
      </c>
      <c r="I1010" s="1" t="s">
        <v>3149</v>
      </c>
      <c r="K1010" s="18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1">
        <f t="shared" si="53"/>
        <v>0</v>
      </c>
      <c r="BB1010" s="3"/>
    </row>
    <row r="1011" spans="2:54" s="1" customFormat="1" x14ac:dyDescent="0.25">
      <c r="B1011" s="2"/>
      <c r="C1011" s="2"/>
      <c r="D1011" s="2"/>
      <c r="G1011" s="1" t="s">
        <v>481</v>
      </c>
      <c r="H1011" s="1" t="s">
        <v>763</v>
      </c>
      <c r="I1011" s="1" t="s">
        <v>3150</v>
      </c>
      <c r="K1011" s="18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1">
        <f t="shared" si="53"/>
        <v>0</v>
      </c>
      <c r="BB1011" s="3"/>
    </row>
    <row r="1012" spans="2:54" s="1" customFormat="1" x14ac:dyDescent="0.25">
      <c r="B1012" s="2"/>
      <c r="C1012" s="2"/>
      <c r="D1012" s="2"/>
      <c r="G1012" s="1" t="s">
        <v>3158</v>
      </c>
      <c r="H1012" s="1" t="s">
        <v>763</v>
      </c>
      <c r="I1012" s="1" t="s">
        <v>2365</v>
      </c>
      <c r="K1012" s="18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1">
        <f t="shared" si="53"/>
        <v>0</v>
      </c>
      <c r="BB1012" s="3"/>
    </row>
    <row r="1013" spans="2:54" s="1" customFormat="1" x14ac:dyDescent="0.25">
      <c r="B1013" s="2"/>
      <c r="C1013" s="2"/>
      <c r="D1013" s="2"/>
      <c r="G1013" s="1" t="s">
        <v>481</v>
      </c>
      <c r="H1013" s="1" t="s">
        <v>3151</v>
      </c>
      <c r="I1013" s="1" t="s">
        <v>443</v>
      </c>
      <c r="K1013" s="18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1">
        <f t="shared" si="53"/>
        <v>0</v>
      </c>
      <c r="BB1013" s="3"/>
    </row>
    <row r="1014" spans="2:54" s="1" customFormat="1" x14ac:dyDescent="0.25">
      <c r="B1014" s="2"/>
      <c r="C1014" s="2"/>
      <c r="D1014" s="2"/>
      <c r="G1014" s="1" t="s">
        <v>481</v>
      </c>
      <c r="H1014" s="1" t="s">
        <v>3151</v>
      </c>
      <c r="I1014" s="1" t="s">
        <v>442</v>
      </c>
      <c r="K1014" s="18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1">
        <f t="shared" si="53"/>
        <v>0</v>
      </c>
      <c r="BB1014" s="3"/>
    </row>
    <row r="1015" spans="2:54" s="1" customFormat="1" x14ac:dyDescent="0.25">
      <c r="B1015" s="2"/>
      <c r="C1015" s="2"/>
      <c r="D1015" s="2"/>
      <c r="G1015" s="1" t="s">
        <v>3158</v>
      </c>
      <c r="H1015" s="1" t="s">
        <v>3151</v>
      </c>
      <c r="I1015" s="1" t="s">
        <v>444</v>
      </c>
      <c r="K1015" s="18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1">
        <f t="shared" si="53"/>
        <v>0</v>
      </c>
      <c r="BB1015" s="3"/>
    </row>
    <row r="1016" spans="2:54" s="1" customFormat="1" x14ac:dyDescent="0.25">
      <c r="B1016" s="2"/>
      <c r="C1016" s="2"/>
      <c r="D1016" s="2"/>
      <c r="G1016" s="1" t="s">
        <v>481</v>
      </c>
      <c r="H1016" s="1" t="s">
        <v>3151</v>
      </c>
      <c r="I1016" s="1" t="s">
        <v>4743</v>
      </c>
      <c r="K1016" s="18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1">
        <f t="shared" si="53"/>
        <v>0</v>
      </c>
      <c r="BB1016" s="3"/>
    </row>
    <row r="1017" spans="2:54" s="1" customFormat="1" x14ac:dyDescent="0.25">
      <c r="B1017" s="2"/>
      <c r="C1017" s="2"/>
      <c r="D1017" s="2"/>
      <c r="G1017" s="1" t="s">
        <v>481</v>
      </c>
      <c r="H1017" s="1" t="s">
        <v>3151</v>
      </c>
      <c r="I1017" s="1" t="s">
        <v>5045</v>
      </c>
      <c r="K1017" s="18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1">
        <f t="shared" si="53"/>
        <v>0</v>
      </c>
      <c r="BB1017" s="3"/>
    </row>
    <row r="1018" spans="2:54" s="1" customFormat="1" x14ac:dyDescent="0.25">
      <c r="B1018" s="2"/>
      <c r="C1018" s="2"/>
      <c r="D1018" s="2"/>
      <c r="G1018" s="1" t="s">
        <v>481</v>
      </c>
      <c r="H1018" s="1" t="s">
        <v>2436</v>
      </c>
      <c r="I1018" s="1" t="s">
        <v>3178</v>
      </c>
      <c r="K1018" s="18" t="s">
        <v>2435</v>
      </c>
      <c r="L1018" s="1" t="s">
        <v>2434</v>
      </c>
      <c r="M1018" s="1" t="s">
        <v>924</v>
      </c>
      <c r="N1018" s="1" t="s">
        <v>296</v>
      </c>
      <c r="O1018" s="1">
        <v>85257</v>
      </c>
      <c r="P1018" s="1" t="s">
        <v>4213</v>
      </c>
      <c r="AA1018" s="2" t="s">
        <v>2433</v>
      </c>
      <c r="AB1018" s="3"/>
      <c r="AC1018" s="3"/>
      <c r="BA1018" s="1">
        <f t="shared" si="53"/>
        <v>0</v>
      </c>
    </row>
    <row r="1019" spans="2:54" s="1" customFormat="1" x14ac:dyDescent="0.25">
      <c r="B1019" s="2"/>
      <c r="C1019" s="2"/>
      <c r="D1019" s="2"/>
      <c r="G1019" s="1" t="s">
        <v>3158</v>
      </c>
      <c r="H1019" s="1" t="s">
        <v>2436</v>
      </c>
      <c r="I1019" s="1" t="s">
        <v>1452</v>
      </c>
      <c r="K1019" s="18"/>
      <c r="AA1019" s="2"/>
      <c r="AB1019" s="3"/>
      <c r="AC1019" s="3"/>
      <c r="AI1019" s="1" t="s">
        <v>3162</v>
      </c>
      <c r="BA1019" s="1">
        <f t="shared" si="53"/>
        <v>1</v>
      </c>
    </row>
    <row r="1020" spans="2:54" s="1" customFormat="1" x14ac:dyDescent="0.25">
      <c r="B1020" s="2"/>
      <c r="C1020" s="2"/>
      <c r="D1020" s="2"/>
      <c r="G1020" s="1" t="s">
        <v>3158</v>
      </c>
      <c r="H1020" s="1" t="s">
        <v>1125</v>
      </c>
      <c r="I1020" s="1" t="s">
        <v>1126</v>
      </c>
      <c r="J1020" s="1" t="s">
        <v>1127</v>
      </c>
      <c r="K1020" s="18" t="s">
        <v>1129</v>
      </c>
      <c r="L1020" s="1" t="s">
        <v>1128</v>
      </c>
      <c r="M1020" s="1" t="s">
        <v>488</v>
      </c>
      <c r="N1020" s="1" t="s">
        <v>296</v>
      </c>
      <c r="O1020" s="1">
        <v>85206</v>
      </c>
      <c r="P1020" s="1" t="s">
        <v>4213</v>
      </c>
      <c r="AA1020" s="2"/>
      <c r="AB1020" s="3"/>
      <c r="AC1020" s="3"/>
      <c r="AD1020" s="1" t="s">
        <v>2388</v>
      </c>
      <c r="BA1020" s="1">
        <f t="shared" si="53"/>
        <v>0</v>
      </c>
    </row>
    <row r="1021" spans="2:54" s="1" customFormat="1" x14ac:dyDescent="0.25">
      <c r="B1021" s="2"/>
      <c r="C1021" s="2"/>
      <c r="D1021" s="2"/>
      <c r="G1021" s="1" t="s">
        <v>481</v>
      </c>
      <c r="H1021" s="1" t="s">
        <v>1125</v>
      </c>
      <c r="I1021" s="1" t="s">
        <v>187</v>
      </c>
      <c r="J1021" s="1" t="s">
        <v>1127</v>
      </c>
      <c r="K1021" s="18" t="s">
        <v>1130</v>
      </c>
      <c r="L1021" s="1" t="s">
        <v>1128</v>
      </c>
      <c r="M1021" s="1" t="s">
        <v>488</v>
      </c>
      <c r="N1021" s="1" t="s">
        <v>296</v>
      </c>
      <c r="O1021" s="1">
        <v>85206</v>
      </c>
      <c r="P1021" s="1" t="s">
        <v>4213</v>
      </c>
      <c r="AA1021" s="2"/>
      <c r="AB1021" s="3"/>
      <c r="AC1021" s="3"/>
      <c r="AD1021" s="1" t="s">
        <v>2388</v>
      </c>
      <c r="BA1021" s="1">
        <f t="shared" si="53"/>
        <v>0</v>
      </c>
    </row>
    <row r="1022" spans="2:54" s="1" customFormat="1" x14ac:dyDescent="0.25">
      <c r="B1022" s="2"/>
      <c r="C1022" s="2"/>
      <c r="D1022" s="2"/>
      <c r="G1022" s="1" t="s">
        <v>3158</v>
      </c>
      <c r="H1022" s="1" t="s">
        <v>1131</v>
      </c>
      <c r="I1022" s="1" t="s">
        <v>436</v>
      </c>
      <c r="J1022" s="1" t="s">
        <v>3208</v>
      </c>
      <c r="K1022" s="18" t="s">
        <v>1132</v>
      </c>
      <c r="L1022" s="1" t="s">
        <v>3209</v>
      </c>
      <c r="M1022" s="1" t="s">
        <v>488</v>
      </c>
      <c r="N1022" s="1" t="s">
        <v>296</v>
      </c>
      <c r="O1022" s="1">
        <v>85207</v>
      </c>
      <c r="P1022" s="1" t="s">
        <v>4213</v>
      </c>
      <c r="X1022" s="1" t="s">
        <v>1133</v>
      </c>
      <c r="AA1022" s="2"/>
      <c r="AB1022" s="3"/>
      <c r="AC1022" s="3"/>
      <c r="AD1022" s="1" t="s">
        <v>2564</v>
      </c>
      <c r="BA1022" s="1">
        <f t="shared" si="53"/>
        <v>0</v>
      </c>
    </row>
    <row r="1023" spans="2:54" s="1" customFormat="1" x14ac:dyDescent="0.25">
      <c r="B1023" s="2"/>
      <c r="C1023" s="2"/>
      <c r="D1023" s="2"/>
      <c r="G1023" s="1" t="s">
        <v>3158</v>
      </c>
      <c r="H1023" s="1" t="s">
        <v>1262</v>
      </c>
      <c r="I1023" s="1" t="s">
        <v>3470</v>
      </c>
      <c r="K1023" s="18"/>
      <c r="AA1023" s="2" t="s">
        <v>1260</v>
      </c>
      <c r="AB1023" s="3"/>
      <c r="AC1023" s="3"/>
      <c r="BA1023" s="1">
        <f t="shared" si="53"/>
        <v>0</v>
      </c>
    </row>
    <row r="1024" spans="2:54" s="1" customFormat="1" x14ac:dyDescent="0.25">
      <c r="B1024" s="2"/>
      <c r="C1024" s="2"/>
      <c r="D1024" s="2"/>
      <c r="G1024" s="1" t="s">
        <v>481</v>
      </c>
      <c r="H1024" s="2" t="s">
        <v>561</v>
      </c>
      <c r="K1024" s="18"/>
      <c r="AA1024" s="1" t="s">
        <v>3486</v>
      </c>
      <c r="AB1024" s="3"/>
      <c r="AC1024" s="3"/>
      <c r="AN1024" s="1" t="s">
        <v>3162</v>
      </c>
      <c r="BA1024" s="1">
        <f t="shared" si="53"/>
        <v>1</v>
      </c>
    </row>
    <row r="1025" spans="1:55" s="1" customFormat="1" x14ac:dyDescent="0.25">
      <c r="B1025" s="2"/>
      <c r="C1025" s="2"/>
      <c r="D1025" s="2"/>
      <c r="G1025" s="1" t="s">
        <v>3158</v>
      </c>
      <c r="H1025" s="1" t="s">
        <v>1134</v>
      </c>
      <c r="I1025" s="1" t="s">
        <v>4297</v>
      </c>
      <c r="J1025" s="1" t="s">
        <v>1135</v>
      </c>
      <c r="K1025" s="18"/>
      <c r="L1025" s="1" t="s">
        <v>1136</v>
      </c>
      <c r="M1025" s="1" t="s">
        <v>488</v>
      </c>
      <c r="N1025" s="1" t="s">
        <v>296</v>
      </c>
      <c r="O1025" s="1">
        <v>85206</v>
      </c>
      <c r="AA1025" s="2"/>
      <c r="AB1025" s="3"/>
      <c r="AC1025" s="3"/>
      <c r="BA1025" s="1">
        <f t="shared" si="53"/>
        <v>0</v>
      </c>
    </row>
    <row r="1026" spans="1:55" s="1" customFormat="1" x14ac:dyDescent="0.25">
      <c r="A1026" s="8"/>
      <c r="B1026" s="2"/>
      <c r="C1026" s="2"/>
      <c r="D1026" s="2"/>
      <c r="E1026" s="2"/>
      <c r="G1026" s="1" t="s">
        <v>481</v>
      </c>
      <c r="H1026" s="1" t="s">
        <v>1491</v>
      </c>
      <c r="I1026" s="1" t="s">
        <v>4364</v>
      </c>
      <c r="K1026" s="18"/>
      <c r="AA1026" s="2"/>
      <c r="AB1026" s="3"/>
      <c r="AC1026" s="3"/>
      <c r="AK1026" s="1" t="s">
        <v>1492</v>
      </c>
      <c r="AL1026" s="1" t="s">
        <v>1492</v>
      </c>
      <c r="AM1026" s="1" t="s">
        <v>1492</v>
      </c>
      <c r="AN1026" s="1" t="s">
        <v>3158</v>
      </c>
      <c r="AO1026" s="1" t="s">
        <v>3162</v>
      </c>
      <c r="AP1026" s="1" t="s">
        <v>3162</v>
      </c>
      <c r="BA1026" s="1">
        <f t="shared" si="53"/>
        <v>6</v>
      </c>
    </row>
    <row r="1027" spans="1:55" s="1" customFormat="1" x14ac:dyDescent="0.25">
      <c r="A1027" s="6"/>
      <c r="B1027" s="2"/>
      <c r="C1027" s="2"/>
      <c r="D1027" s="2"/>
      <c r="F1027" s="1" t="s">
        <v>3162</v>
      </c>
      <c r="G1027" s="1" t="s">
        <v>3158</v>
      </c>
      <c r="H1027" s="1" t="s">
        <v>1672</v>
      </c>
      <c r="I1027" s="1" t="s">
        <v>28</v>
      </c>
      <c r="J1027" s="1" t="s">
        <v>29</v>
      </c>
      <c r="K1027" s="18" t="s">
        <v>30</v>
      </c>
      <c r="L1027" s="1" t="s">
        <v>1118</v>
      </c>
      <c r="M1027" s="1" t="s">
        <v>32</v>
      </c>
      <c r="N1027" s="1" t="s">
        <v>296</v>
      </c>
      <c r="O1027" s="1">
        <v>85234</v>
      </c>
      <c r="P1027" s="1" t="s">
        <v>4213</v>
      </c>
      <c r="R1027" s="1">
        <v>1</v>
      </c>
      <c r="S1027" s="1" t="s">
        <v>3357</v>
      </c>
      <c r="W1027" s="1">
        <v>0</v>
      </c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T1027" s="2"/>
      <c r="AU1027" s="2"/>
      <c r="AV1027" s="2"/>
      <c r="AW1027" s="2"/>
      <c r="AX1027" s="2"/>
      <c r="AY1027" s="2"/>
      <c r="AZ1027" s="2"/>
      <c r="BA1027" s="1">
        <f t="shared" si="53"/>
        <v>0</v>
      </c>
      <c r="BB1027" s="3"/>
      <c r="BC1027" s="1" t="s">
        <v>2388</v>
      </c>
    </row>
    <row r="1028" spans="1:55" s="1" customFormat="1" x14ac:dyDescent="0.25">
      <c r="A1028" s="2"/>
      <c r="B1028" s="2"/>
      <c r="C1028" s="2"/>
      <c r="D1028" s="2"/>
      <c r="G1028" s="1" t="s">
        <v>481</v>
      </c>
      <c r="H1028" s="1" t="s">
        <v>778</v>
      </c>
      <c r="I1028" s="1" t="s">
        <v>361</v>
      </c>
      <c r="K1028" s="18"/>
      <c r="AA1028" s="2"/>
      <c r="AB1028" s="3"/>
      <c r="AC1028" s="3"/>
      <c r="BA1028" s="1">
        <f t="shared" si="53"/>
        <v>0</v>
      </c>
    </row>
    <row r="1029" spans="1:55" s="1" customFormat="1" x14ac:dyDescent="0.25">
      <c r="A1029" s="2"/>
      <c r="B1029" s="2"/>
      <c r="C1029" s="2"/>
      <c r="D1029" s="2"/>
      <c r="G1029" s="1" t="s">
        <v>3158</v>
      </c>
      <c r="H1029" s="1" t="s">
        <v>778</v>
      </c>
      <c r="I1029" s="1" t="s">
        <v>3351</v>
      </c>
      <c r="K1029" s="18"/>
      <c r="AA1029" s="2"/>
      <c r="AB1029" s="3"/>
      <c r="AC1029" s="3"/>
      <c r="BA1029" s="1">
        <f t="shared" si="53"/>
        <v>0</v>
      </c>
    </row>
    <row r="1030" spans="1:55" s="1" customFormat="1" x14ac:dyDescent="0.25">
      <c r="A1030" s="2"/>
      <c r="B1030" s="2"/>
      <c r="C1030" s="2"/>
      <c r="D1030" s="2"/>
      <c r="F1030" s="1" t="s">
        <v>3161</v>
      </c>
      <c r="G1030" s="1" t="s">
        <v>3158</v>
      </c>
      <c r="H1030" s="1" t="s">
        <v>1141</v>
      </c>
      <c r="I1030" s="1" t="s">
        <v>1142</v>
      </c>
      <c r="J1030" s="1" t="s">
        <v>596</v>
      </c>
      <c r="K1030" s="18" t="s">
        <v>1144</v>
      </c>
      <c r="L1030" s="1" t="s">
        <v>1253</v>
      </c>
      <c r="M1030" s="1" t="s">
        <v>1251</v>
      </c>
      <c r="N1030" s="1" t="s">
        <v>1252</v>
      </c>
      <c r="O1030" s="1" t="s">
        <v>595</v>
      </c>
      <c r="P1030" s="1" t="s">
        <v>4213</v>
      </c>
      <c r="X1030" s="1" t="s">
        <v>1143</v>
      </c>
      <c r="AA1030" s="2"/>
      <c r="AB1030" s="3"/>
      <c r="AC1030" s="3"/>
      <c r="AD1030" s="1" t="s">
        <v>2388</v>
      </c>
      <c r="AU1030" s="1" t="s">
        <v>3162</v>
      </c>
      <c r="BA1030" s="1">
        <f t="shared" si="53"/>
        <v>1</v>
      </c>
    </row>
    <row r="1031" spans="1:55" s="1" customFormat="1" x14ac:dyDescent="0.25">
      <c r="A1031" s="2"/>
      <c r="B1031" s="2"/>
      <c r="C1031" s="2"/>
      <c r="D1031" s="2"/>
      <c r="G1031" s="1" t="s">
        <v>3158</v>
      </c>
      <c r="H1031" s="1" t="s">
        <v>187</v>
      </c>
      <c r="I1031" s="1" t="s">
        <v>2147</v>
      </c>
      <c r="J1031" s="1" t="s">
        <v>3791</v>
      </c>
      <c r="K1031" s="18"/>
      <c r="L1031" s="1" t="s">
        <v>3792</v>
      </c>
      <c r="M1031" s="1" t="s">
        <v>488</v>
      </c>
      <c r="N1031" s="1" t="s">
        <v>296</v>
      </c>
      <c r="O1031" s="1">
        <v>85209</v>
      </c>
      <c r="Y1031" s="1" t="s">
        <v>297</v>
      </c>
      <c r="AA1031" s="2"/>
      <c r="AB1031" s="3"/>
      <c r="AC1031" s="3"/>
      <c r="BA1031" s="1">
        <f t="shared" si="53"/>
        <v>0</v>
      </c>
    </row>
    <row r="1032" spans="1:55" s="1" customFormat="1" x14ac:dyDescent="0.25">
      <c r="A1032" s="2"/>
      <c r="B1032" s="2"/>
      <c r="C1032" s="2"/>
      <c r="D1032" s="2"/>
      <c r="G1032" s="1" t="s">
        <v>3158</v>
      </c>
      <c r="H1032" s="1" t="s">
        <v>187</v>
      </c>
      <c r="I1032" s="1" t="s">
        <v>2447</v>
      </c>
      <c r="K1032" s="5" t="s">
        <v>1785</v>
      </c>
      <c r="P1032" s="1" t="s">
        <v>4712</v>
      </c>
      <c r="AA1032" s="2"/>
      <c r="AB1032" s="3"/>
      <c r="AC1032" s="3"/>
      <c r="AD1032" s="1" t="s">
        <v>2392</v>
      </c>
      <c r="BA1032" s="1">
        <f t="shared" si="53"/>
        <v>0</v>
      </c>
    </row>
    <row r="1033" spans="1:55" s="1" customFormat="1" x14ac:dyDescent="0.25">
      <c r="A1033" s="2"/>
      <c r="B1033" s="2"/>
      <c r="C1033" s="2"/>
      <c r="D1033" s="2"/>
      <c r="G1033" s="1" t="s">
        <v>481</v>
      </c>
      <c r="H1033" s="1" t="s">
        <v>187</v>
      </c>
      <c r="I1033" s="1" t="s">
        <v>1010</v>
      </c>
      <c r="K1033" s="5" t="s">
        <v>1785</v>
      </c>
      <c r="P1033" s="1" t="s">
        <v>4213</v>
      </c>
      <c r="AA1033" s="2"/>
      <c r="AB1033" s="3"/>
      <c r="AC1033" s="3"/>
      <c r="AD1033" s="1" t="s">
        <v>2388</v>
      </c>
      <c r="BA1033" s="1">
        <f t="shared" si="53"/>
        <v>0</v>
      </c>
    </row>
    <row r="1034" spans="1:55" s="1" customFormat="1" x14ac:dyDescent="0.25">
      <c r="A1034" s="6"/>
      <c r="B1034" s="2"/>
      <c r="C1034" s="2"/>
      <c r="D1034" s="2"/>
      <c r="E1034" s="2"/>
      <c r="G1034" s="1" t="s">
        <v>481</v>
      </c>
      <c r="H1034" s="1" t="s">
        <v>1502</v>
      </c>
      <c r="I1034" s="1" t="s">
        <v>2144</v>
      </c>
      <c r="K1034" s="18"/>
      <c r="AA1034" s="2"/>
      <c r="AB1034" s="3"/>
      <c r="AC1034" s="3"/>
      <c r="AL1034" s="1" t="s">
        <v>3162</v>
      </c>
      <c r="BA1034" s="1">
        <f t="shared" si="53"/>
        <v>1</v>
      </c>
    </row>
    <row r="1035" spans="1:55" s="1" customFormat="1" x14ac:dyDescent="0.25">
      <c r="B1035" s="2"/>
      <c r="C1035" s="2"/>
      <c r="D1035" s="2"/>
      <c r="G1035" s="1" t="s">
        <v>3158</v>
      </c>
      <c r="H1035" s="1" t="s">
        <v>5187</v>
      </c>
      <c r="I1035" s="1" t="s">
        <v>5186</v>
      </c>
      <c r="K1035" s="18" t="s">
        <v>5188</v>
      </c>
      <c r="P1035" s="1" t="s">
        <v>4213</v>
      </c>
      <c r="Q1035" s="1" t="s">
        <v>2561</v>
      </c>
      <c r="AA1035" s="2"/>
      <c r="AB1035" s="3"/>
      <c r="AC1035" s="3"/>
      <c r="AD1035" s="1" t="s">
        <v>2388</v>
      </c>
      <c r="BA1035" s="1">
        <f t="shared" si="53"/>
        <v>0</v>
      </c>
    </row>
    <row r="1036" spans="1:55" s="1" customFormat="1" x14ac:dyDescent="0.25">
      <c r="B1036" s="2"/>
      <c r="C1036" s="2"/>
      <c r="D1036" s="2"/>
      <c r="F1036" s="1" t="s">
        <v>3162</v>
      </c>
      <c r="G1036" s="1" t="s">
        <v>3158</v>
      </c>
      <c r="H1036" s="1" t="s">
        <v>4466</v>
      </c>
      <c r="I1036" s="1" t="s">
        <v>4467</v>
      </c>
      <c r="K1036" s="18"/>
      <c r="Y1036" s="2"/>
      <c r="Z1036" s="3"/>
      <c r="BA1036" s="1">
        <f t="shared" si="53"/>
        <v>0</v>
      </c>
    </row>
    <row r="1037" spans="1:55" s="1" customFormat="1" x14ac:dyDescent="0.25">
      <c r="A1037" s="8"/>
      <c r="B1037" s="2"/>
      <c r="C1037" s="2"/>
      <c r="D1037" s="2"/>
      <c r="G1037" s="1" t="s">
        <v>283</v>
      </c>
      <c r="H1037" s="1" t="s">
        <v>92</v>
      </c>
      <c r="I1037" s="1" t="s">
        <v>1498</v>
      </c>
      <c r="J1037" s="1" t="s">
        <v>93</v>
      </c>
      <c r="K1037" s="18" t="s">
        <v>94</v>
      </c>
      <c r="L1037" s="1" t="s">
        <v>95</v>
      </c>
      <c r="M1037" s="1" t="s">
        <v>2237</v>
      </c>
      <c r="N1037" s="1" t="s">
        <v>2238</v>
      </c>
      <c r="O1037" s="1">
        <v>32174</v>
      </c>
      <c r="AA1037" s="2"/>
      <c r="AB1037" s="3"/>
      <c r="AC1037" s="3"/>
      <c r="AF1037" s="1" t="s">
        <v>3162</v>
      </c>
      <c r="AG1037" s="1" t="s">
        <v>481</v>
      </c>
      <c r="AL1037" s="1" t="s">
        <v>481</v>
      </c>
      <c r="AR1037" s="1" t="s">
        <v>481</v>
      </c>
      <c r="AU1037" s="1" t="s">
        <v>481</v>
      </c>
      <c r="AV1037" s="1" t="s">
        <v>3158</v>
      </c>
      <c r="BA1037" s="1">
        <f t="shared" si="53"/>
        <v>6</v>
      </c>
    </row>
    <row r="1038" spans="1:55" s="1" customFormat="1" x14ac:dyDescent="0.25">
      <c r="B1038" s="2"/>
      <c r="C1038" s="2"/>
      <c r="D1038" s="2"/>
      <c r="G1038" s="1" t="s">
        <v>481</v>
      </c>
      <c r="H1038" s="1" t="s">
        <v>1504</v>
      </c>
      <c r="I1038" s="1" t="s">
        <v>3194</v>
      </c>
      <c r="K1038" s="18"/>
      <c r="AA1038" s="2"/>
      <c r="AB1038" s="3"/>
      <c r="AC1038" s="3"/>
      <c r="AH1038" s="1" t="s">
        <v>3162</v>
      </c>
      <c r="AI1038" s="1" t="s">
        <v>3162</v>
      </c>
      <c r="AR1038" s="1" t="s">
        <v>3162</v>
      </c>
      <c r="AU1038" s="1" t="s">
        <v>3162</v>
      </c>
      <c r="AW1038" s="1" t="s">
        <v>3162</v>
      </c>
      <c r="AY1038" s="1" t="s">
        <v>3162</v>
      </c>
      <c r="AZ1038" s="1" t="s">
        <v>3162</v>
      </c>
      <c r="BA1038" s="1">
        <f t="shared" si="53"/>
        <v>7</v>
      </c>
    </row>
    <row r="1039" spans="1:55" s="1" customFormat="1" x14ac:dyDescent="0.25">
      <c r="B1039" s="2"/>
      <c r="C1039" s="2"/>
      <c r="D1039" s="2"/>
      <c r="G1039" s="1" t="s">
        <v>3158</v>
      </c>
      <c r="H1039" s="1" t="s">
        <v>1504</v>
      </c>
      <c r="I1039" s="1" t="s">
        <v>3069</v>
      </c>
      <c r="K1039" s="18"/>
      <c r="AA1039" s="2"/>
      <c r="AB1039" s="3"/>
      <c r="AC1039" s="3"/>
      <c r="AH1039" s="1" t="s">
        <v>3162</v>
      </c>
      <c r="AI1039" s="1" t="s">
        <v>3162</v>
      </c>
      <c r="AL1039" s="1" t="s">
        <v>3162</v>
      </c>
      <c r="AR1039" s="1" t="s">
        <v>3162</v>
      </c>
      <c r="AU1039" s="1" t="s">
        <v>3162</v>
      </c>
      <c r="AW1039" s="1" t="s">
        <v>3162</v>
      </c>
      <c r="AY1039" s="1" t="s">
        <v>3162</v>
      </c>
      <c r="AZ1039" s="1" t="s">
        <v>3162</v>
      </c>
      <c r="BA1039" s="1">
        <f t="shared" si="53"/>
        <v>8</v>
      </c>
    </row>
    <row r="1040" spans="1:55" s="1" customFormat="1" x14ac:dyDescent="0.25">
      <c r="A1040" s="8"/>
      <c r="B1040" s="2"/>
      <c r="C1040" s="2"/>
      <c r="D1040" s="2"/>
      <c r="E1040" s="2"/>
      <c r="G1040" s="1" t="s">
        <v>3158</v>
      </c>
      <c r="H1040" s="1" t="s">
        <v>2786</v>
      </c>
      <c r="I1040" s="1" t="s">
        <v>4544</v>
      </c>
      <c r="K1040" s="18"/>
      <c r="AA1040" s="2"/>
      <c r="AB1040" s="3"/>
      <c r="AC1040" s="3"/>
      <c r="AN1040" s="1" t="s">
        <v>3162</v>
      </c>
      <c r="BA1040" s="1">
        <f t="shared" si="53"/>
        <v>1</v>
      </c>
    </row>
    <row r="1041" spans="1:58" s="1" customFormat="1" x14ac:dyDescent="0.25">
      <c r="A1041" s="8"/>
      <c r="B1041" s="2"/>
      <c r="C1041" s="2"/>
      <c r="D1041" s="2"/>
      <c r="E1041" s="2"/>
      <c r="G1041" s="1" t="s">
        <v>481</v>
      </c>
      <c r="H1041" s="1" t="s">
        <v>2786</v>
      </c>
      <c r="I1041" s="1" t="s">
        <v>2728</v>
      </c>
      <c r="K1041" s="18"/>
      <c r="AA1041" s="2"/>
      <c r="AB1041" s="3"/>
      <c r="AC1041" s="3"/>
      <c r="AN1041" s="1" t="s">
        <v>3162</v>
      </c>
      <c r="BA1041" s="1">
        <f t="shared" si="53"/>
        <v>1</v>
      </c>
    </row>
    <row r="1042" spans="1:58" s="1" customFormat="1" x14ac:dyDescent="0.25">
      <c r="A1042" s="8"/>
      <c r="B1042" s="2"/>
      <c r="C1042" s="2"/>
      <c r="D1042" s="2"/>
      <c r="E1042" s="2"/>
      <c r="G1042" s="1" t="s">
        <v>481</v>
      </c>
      <c r="H1042" s="1" t="s">
        <v>507</v>
      </c>
      <c r="I1042" s="1" t="s">
        <v>5045</v>
      </c>
      <c r="K1042" s="18"/>
      <c r="AA1042" s="2"/>
      <c r="AB1042" s="3"/>
      <c r="AC1042" s="3"/>
      <c r="AM1042" s="1" t="s">
        <v>3162</v>
      </c>
      <c r="BA1042" s="1">
        <f t="shared" si="53"/>
        <v>1</v>
      </c>
    </row>
    <row r="1043" spans="1:58" s="1" customFormat="1" x14ac:dyDescent="0.25">
      <c r="A1043" s="8"/>
      <c r="B1043" s="2"/>
      <c r="C1043" s="2"/>
      <c r="D1043" s="2"/>
      <c r="E1043" s="2"/>
      <c r="G1043" s="1" t="s">
        <v>3158</v>
      </c>
      <c r="H1043" s="1" t="s">
        <v>507</v>
      </c>
      <c r="I1043" s="1" t="s">
        <v>1515</v>
      </c>
      <c r="K1043" s="18"/>
      <c r="AA1043" s="2"/>
      <c r="AB1043" s="3"/>
      <c r="AC1043" s="3"/>
      <c r="AM1043" s="1" t="s">
        <v>3162</v>
      </c>
      <c r="BA1043" s="1">
        <f t="shared" si="53"/>
        <v>1</v>
      </c>
    </row>
    <row r="1044" spans="1:58" s="1" customFormat="1" x14ac:dyDescent="0.25">
      <c r="B1044" s="2"/>
      <c r="C1044" s="2"/>
      <c r="D1044" s="2"/>
      <c r="G1044" s="1" t="s">
        <v>3158</v>
      </c>
      <c r="H1044" s="1" t="s">
        <v>1567</v>
      </c>
      <c r="I1044" s="1" t="s">
        <v>1568</v>
      </c>
      <c r="K1044" s="18" t="s">
        <v>1569</v>
      </c>
      <c r="P1044" s="1" t="s">
        <v>4213</v>
      </c>
      <c r="AA1044" s="2"/>
      <c r="AB1044" s="3"/>
      <c r="AC1044" s="3"/>
      <c r="AD1044" s="1" t="s">
        <v>2388</v>
      </c>
      <c r="BA1044" s="1">
        <f t="shared" si="53"/>
        <v>0</v>
      </c>
    </row>
    <row r="1045" spans="1:58" s="1" customFormat="1" x14ac:dyDescent="0.25">
      <c r="B1045" s="2"/>
      <c r="C1045" s="2"/>
      <c r="D1045" s="2"/>
      <c r="G1045" s="1" t="s">
        <v>481</v>
      </c>
      <c r="H1045" s="1" t="s">
        <v>1567</v>
      </c>
      <c r="I1045" s="1" t="s">
        <v>5150</v>
      </c>
      <c r="K1045" s="18" t="s">
        <v>1570</v>
      </c>
      <c r="P1045" s="1" t="s">
        <v>4213</v>
      </c>
      <c r="AA1045" s="2"/>
      <c r="AB1045" s="3"/>
      <c r="AC1045" s="3"/>
      <c r="AD1045" s="1" t="s">
        <v>2388</v>
      </c>
      <c r="BA1045" s="1">
        <f t="shared" si="53"/>
        <v>0</v>
      </c>
    </row>
    <row r="1046" spans="1:58" s="1" customFormat="1" x14ac:dyDescent="0.25">
      <c r="A1046" s="6"/>
      <c r="B1046" s="2"/>
      <c r="C1046" s="2"/>
      <c r="D1046" s="2"/>
      <c r="G1046" s="1" t="s">
        <v>3158</v>
      </c>
      <c r="H1046" s="1" t="s">
        <v>2160</v>
      </c>
      <c r="I1046" s="1" t="s">
        <v>2161</v>
      </c>
      <c r="J1046" s="1" t="s">
        <v>1247</v>
      </c>
      <c r="K1046" s="18" t="s">
        <v>2162</v>
      </c>
      <c r="L1046" s="1" t="s">
        <v>923</v>
      </c>
      <c r="M1046" s="1" t="s">
        <v>924</v>
      </c>
      <c r="N1046" s="1" t="s">
        <v>296</v>
      </c>
      <c r="O1046" s="1">
        <v>85258</v>
      </c>
      <c r="P1046" s="1" t="s">
        <v>4401</v>
      </c>
      <c r="AA1046" s="2"/>
      <c r="AB1046" s="3" t="s">
        <v>3161</v>
      </c>
      <c r="AC1046" s="3"/>
      <c r="AD1046" s="1" t="s">
        <v>2564</v>
      </c>
      <c r="BA1046" s="1">
        <f t="shared" si="53"/>
        <v>0</v>
      </c>
      <c r="BD1046" s="1" t="s">
        <v>4712</v>
      </c>
      <c r="BE1046" s="1" t="s">
        <v>4712</v>
      </c>
      <c r="BF1046" s="1" t="s">
        <v>3595</v>
      </c>
    </row>
    <row r="1047" spans="1:58" s="1" customFormat="1" x14ac:dyDescent="0.25">
      <c r="A1047" s="8"/>
      <c r="B1047" s="2"/>
      <c r="C1047" s="2"/>
      <c r="D1047" s="2"/>
      <c r="G1047" s="1" t="s">
        <v>3158</v>
      </c>
      <c r="H1047" s="1" t="s">
        <v>3737</v>
      </c>
      <c r="I1047" s="1" t="s">
        <v>2192</v>
      </c>
      <c r="J1047" s="1" t="s">
        <v>3738</v>
      </c>
      <c r="K1047" s="18" t="s">
        <v>4612</v>
      </c>
      <c r="L1047" s="1" t="s">
        <v>4613</v>
      </c>
      <c r="M1047" s="1" t="s">
        <v>488</v>
      </c>
      <c r="N1047" s="1" t="s">
        <v>296</v>
      </c>
      <c r="O1047" s="1">
        <v>85209</v>
      </c>
      <c r="P1047" s="1" t="s">
        <v>4213</v>
      </c>
      <c r="Z1047" s="2"/>
      <c r="AA1047" s="3"/>
      <c r="BA1047" s="1">
        <f t="shared" si="53"/>
        <v>0</v>
      </c>
    </row>
    <row r="1048" spans="1:58" s="1" customFormat="1" x14ac:dyDescent="0.25">
      <c r="A1048" s="8"/>
      <c r="B1048" s="2"/>
      <c r="C1048" s="2"/>
      <c r="D1048" s="2"/>
      <c r="E1048" s="2"/>
      <c r="G1048" s="1" t="s">
        <v>3158</v>
      </c>
      <c r="H1048" s="1" t="s">
        <v>2783</v>
      </c>
      <c r="I1048" s="1" t="s">
        <v>3069</v>
      </c>
      <c r="K1048" s="18"/>
      <c r="AA1048" s="2"/>
      <c r="AB1048" s="3"/>
      <c r="AC1048" s="3"/>
      <c r="AN1048" s="1" t="s">
        <v>3162</v>
      </c>
      <c r="BA1048" s="1">
        <f t="shared" si="53"/>
        <v>1</v>
      </c>
    </row>
    <row r="1049" spans="1:58" s="1" customFormat="1" x14ac:dyDescent="0.25">
      <c r="B1049" s="2"/>
      <c r="C1049" s="2"/>
      <c r="D1049" s="2"/>
      <c r="E1049" s="2"/>
      <c r="F1049" s="1" t="s">
        <v>3161</v>
      </c>
      <c r="G1049" s="1" t="s">
        <v>481</v>
      </c>
      <c r="H1049" s="1" t="s">
        <v>2888</v>
      </c>
      <c r="I1049" s="1" t="s">
        <v>786</v>
      </c>
      <c r="J1049" s="1" t="s">
        <v>2889</v>
      </c>
      <c r="K1049" s="18" t="s">
        <v>2174</v>
      </c>
      <c r="L1049" s="1" t="s">
        <v>2173</v>
      </c>
      <c r="M1049" s="1" t="s">
        <v>4836</v>
      </c>
      <c r="N1049" s="1" t="s">
        <v>4435</v>
      </c>
      <c r="O1049" s="1">
        <v>57103</v>
      </c>
      <c r="P1049" s="1" t="s">
        <v>4213</v>
      </c>
      <c r="AA1049" s="2"/>
      <c r="AB1049" s="3"/>
      <c r="AC1049" s="3"/>
      <c r="AD1049" s="1" t="s">
        <v>2388</v>
      </c>
      <c r="BA1049" s="1">
        <f t="shared" si="53"/>
        <v>0</v>
      </c>
    </row>
    <row r="1050" spans="1:58" s="1" customFormat="1" x14ac:dyDescent="0.25">
      <c r="B1050" s="2"/>
      <c r="C1050" s="2"/>
      <c r="D1050" s="2"/>
      <c r="G1050" s="1" t="s">
        <v>3158</v>
      </c>
      <c r="H1050" s="1" t="s">
        <v>2653</v>
      </c>
      <c r="I1050" s="1" t="s">
        <v>2451</v>
      </c>
      <c r="J1050" s="1" t="s">
        <v>2654</v>
      </c>
      <c r="K1050" s="18" t="s">
        <v>1206</v>
      </c>
      <c r="L1050" s="1" t="s">
        <v>389</v>
      </c>
      <c r="M1050" s="1" t="s">
        <v>650</v>
      </c>
      <c r="N1050" s="1" t="s">
        <v>296</v>
      </c>
      <c r="O1050" s="1">
        <v>85225</v>
      </c>
      <c r="AA1050" s="2"/>
      <c r="AB1050" s="3"/>
      <c r="AC1050" s="3"/>
      <c r="BA1050" s="1">
        <f t="shared" si="53"/>
        <v>0</v>
      </c>
    </row>
    <row r="1051" spans="1:58" s="1" customFormat="1" x14ac:dyDescent="0.25">
      <c r="B1051" s="2"/>
      <c r="C1051" s="2"/>
      <c r="D1051" s="2"/>
      <c r="G1051" s="1" t="s">
        <v>481</v>
      </c>
      <c r="H1051" s="1" t="s">
        <v>4482</v>
      </c>
      <c r="I1051" s="1" t="s">
        <v>1761</v>
      </c>
      <c r="K1051" s="18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 t="s">
        <v>3162</v>
      </c>
      <c r="AO1051" s="2"/>
      <c r="AP1051" s="2"/>
      <c r="AQ1051" s="2"/>
      <c r="AR1051" s="2" t="s">
        <v>3162</v>
      </c>
      <c r="AT1051" s="2"/>
      <c r="AU1051" s="2"/>
      <c r="AV1051" s="2" t="s">
        <v>3162</v>
      </c>
      <c r="AW1051" s="2"/>
      <c r="AX1051" s="2"/>
      <c r="AY1051" s="2"/>
      <c r="AZ1051" s="2"/>
      <c r="BA1051" s="1">
        <f t="shared" si="53"/>
        <v>3</v>
      </c>
      <c r="BB1051" s="3"/>
    </row>
    <row r="1052" spans="1:58" s="1" customFormat="1" x14ac:dyDescent="0.25">
      <c r="B1052" s="2"/>
      <c r="C1052" s="2"/>
      <c r="D1052" s="2"/>
      <c r="G1052" s="1" t="s">
        <v>481</v>
      </c>
      <c r="H1052" s="1" t="s">
        <v>4384</v>
      </c>
      <c r="I1052" s="1" t="s">
        <v>4385</v>
      </c>
      <c r="J1052" s="1" t="s">
        <v>4386</v>
      </c>
      <c r="K1052" s="18"/>
      <c r="L1052" s="1" t="s">
        <v>1207</v>
      </c>
      <c r="M1052" s="1" t="s">
        <v>5031</v>
      </c>
      <c r="N1052" s="1" t="s">
        <v>296</v>
      </c>
      <c r="O1052" s="1">
        <v>85119</v>
      </c>
      <c r="AA1052" s="2"/>
      <c r="AB1052" s="3"/>
      <c r="AC1052" s="3"/>
      <c r="BA1052" s="1">
        <f t="shared" si="53"/>
        <v>0</v>
      </c>
    </row>
    <row r="1053" spans="1:58" s="1" customFormat="1" x14ac:dyDescent="0.25">
      <c r="A1053" s="8"/>
      <c r="B1053" s="2"/>
      <c r="C1053" s="2"/>
      <c r="D1053" s="2"/>
      <c r="E1053" s="2"/>
      <c r="G1053" s="1" t="s">
        <v>481</v>
      </c>
      <c r="H1053" s="1" t="s">
        <v>217</v>
      </c>
      <c r="I1053" s="1" t="s">
        <v>1761</v>
      </c>
      <c r="K1053" s="18"/>
      <c r="AA1053" s="2"/>
      <c r="AB1053" s="3"/>
      <c r="AC1053" s="3"/>
      <c r="AU1053" s="1" t="s">
        <v>3162</v>
      </c>
      <c r="BA1053" s="1">
        <f t="shared" si="53"/>
        <v>1</v>
      </c>
    </row>
    <row r="1054" spans="1:58" s="1" customFormat="1" x14ac:dyDescent="0.25">
      <c r="B1054" s="2"/>
      <c r="C1054" s="2"/>
      <c r="D1054" s="2"/>
      <c r="F1054" s="1" t="s">
        <v>3161</v>
      </c>
      <c r="G1054" s="1" t="s">
        <v>481</v>
      </c>
      <c r="H1054" s="1" t="s">
        <v>1208</v>
      </c>
      <c r="I1054" s="1" t="s">
        <v>1875</v>
      </c>
      <c r="J1054" s="1" t="s">
        <v>1209</v>
      </c>
      <c r="K1054" s="18" t="s">
        <v>1211</v>
      </c>
      <c r="L1054" s="1" t="s">
        <v>1210</v>
      </c>
      <c r="M1054" s="1" t="s">
        <v>488</v>
      </c>
      <c r="N1054" s="1" t="s">
        <v>296</v>
      </c>
      <c r="O1054" s="1">
        <v>85205</v>
      </c>
      <c r="P1054" s="1" t="s">
        <v>4213</v>
      </c>
      <c r="AA1054" s="2"/>
      <c r="AB1054" s="3"/>
      <c r="AC1054" s="3"/>
      <c r="BA1054" s="1">
        <f t="shared" si="53"/>
        <v>0</v>
      </c>
    </row>
    <row r="1055" spans="1:58" s="1" customFormat="1" x14ac:dyDescent="0.25">
      <c r="B1055" s="2"/>
      <c r="C1055" s="2"/>
      <c r="D1055" s="2"/>
      <c r="F1055" s="1" t="s">
        <v>3161</v>
      </c>
      <c r="G1055" s="1" t="s">
        <v>3158</v>
      </c>
      <c r="H1055" s="1" t="s">
        <v>1208</v>
      </c>
      <c r="I1055" s="1" t="s">
        <v>4578</v>
      </c>
      <c r="J1055" s="1" t="s">
        <v>1209</v>
      </c>
      <c r="K1055" s="18" t="s">
        <v>1211</v>
      </c>
      <c r="L1055" s="1" t="s">
        <v>1210</v>
      </c>
      <c r="M1055" s="1" t="s">
        <v>488</v>
      </c>
      <c r="N1055" s="1" t="s">
        <v>296</v>
      </c>
      <c r="O1055" s="1">
        <v>85205</v>
      </c>
      <c r="P1055" s="1" t="s">
        <v>4213</v>
      </c>
      <c r="AA1055" s="2"/>
      <c r="AB1055" s="3"/>
      <c r="AC1055" s="3"/>
      <c r="BA1055" s="1">
        <f t="shared" si="53"/>
        <v>0</v>
      </c>
    </row>
    <row r="1056" spans="1:58" s="1" customFormat="1" x14ac:dyDescent="0.25">
      <c r="A1056" s="2"/>
      <c r="B1056" s="2"/>
      <c r="C1056" s="2"/>
      <c r="D1056" s="2"/>
      <c r="F1056" s="1" t="s">
        <v>3162</v>
      </c>
      <c r="G1056" s="1" t="s">
        <v>3158</v>
      </c>
      <c r="H1056" s="1" t="s">
        <v>3753</v>
      </c>
      <c r="I1056" s="1" t="s">
        <v>4578</v>
      </c>
      <c r="J1056" s="1" t="s">
        <v>1225</v>
      </c>
      <c r="K1056" s="18" t="s">
        <v>4944</v>
      </c>
      <c r="L1056" s="1" t="s">
        <v>1226</v>
      </c>
      <c r="M1056" s="1" t="s">
        <v>650</v>
      </c>
      <c r="N1056" s="1" t="s">
        <v>296</v>
      </c>
      <c r="O1056" s="1" t="s">
        <v>1227</v>
      </c>
      <c r="P1056" s="1" t="s">
        <v>4213</v>
      </c>
      <c r="T1056" s="1">
        <v>1</v>
      </c>
      <c r="AA1056" s="1" t="s">
        <v>3267</v>
      </c>
      <c r="AB1056" s="3" t="s">
        <v>3161</v>
      </c>
      <c r="AC1056" s="3"/>
      <c r="AD1056" s="1" t="s">
        <v>2388</v>
      </c>
      <c r="BA1056" s="1">
        <f t="shared" si="53"/>
        <v>0</v>
      </c>
    </row>
    <row r="1057" spans="1:76" s="1" customFormat="1" x14ac:dyDescent="0.25">
      <c r="A1057" s="2"/>
      <c r="B1057" s="2"/>
      <c r="C1057" s="2"/>
      <c r="D1057" s="2"/>
      <c r="G1057" s="1" t="s">
        <v>481</v>
      </c>
      <c r="H1057" s="1" t="s">
        <v>4945</v>
      </c>
      <c r="I1057" s="1" t="s">
        <v>5044</v>
      </c>
      <c r="J1057" s="1" t="s">
        <v>4366</v>
      </c>
      <c r="K1057" s="18"/>
      <c r="Y1057" s="2" t="s">
        <v>4946</v>
      </c>
      <c r="Z1057" s="3" t="s">
        <v>3161</v>
      </c>
      <c r="AL1057" s="1" t="s">
        <v>3162</v>
      </c>
      <c r="AZ1057" s="1" t="s">
        <v>3162</v>
      </c>
      <c r="BA1057" s="1">
        <f t="shared" ref="BA1057:BA1118" si="54">COUNTA(AE1057:AZ1057)</f>
        <v>2</v>
      </c>
    </row>
    <row r="1058" spans="1:76" s="1" customFormat="1" x14ac:dyDescent="0.25">
      <c r="A1058" s="2"/>
      <c r="B1058" s="2"/>
      <c r="C1058" s="2"/>
      <c r="D1058" s="2"/>
      <c r="G1058" s="1" t="s">
        <v>3158</v>
      </c>
      <c r="H1058" s="1" t="s">
        <v>3938</v>
      </c>
      <c r="I1058" s="1" t="s">
        <v>3939</v>
      </c>
      <c r="J1058" s="1" t="s">
        <v>3940</v>
      </c>
      <c r="K1058" s="18" t="s">
        <v>3942</v>
      </c>
      <c r="L1058" s="1" t="s">
        <v>3941</v>
      </c>
      <c r="M1058" s="1" t="s">
        <v>650</v>
      </c>
      <c r="N1058" s="1" t="s">
        <v>296</v>
      </c>
      <c r="P1058" s="1" t="s">
        <v>4213</v>
      </c>
      <c r="AA1058" s="2"/>
      <c r="AB1058" s="3"/>
      <c r="AC1058" s="3"/>
      <c r="AD1058" s="1" t="s">
        <v>2564</v>
      </c>
      <c r="BA1058" s="1">
        <f t="shared" si="54"/>
        <v>0</v>
      </c>
    </row>
    <row r="1059" spans="1:76" s="1" customFormat="1" x14ac:dyDescent="0.25">
      <c r="A1059" s="2"/>
      <c r="B1059" s="2"/>
      <c r="C1059" s="2"/>
      <c r="D1059" s="2"/>
      <c r="G1059" s="1" t="s">
        <v>481</v>
      </c>
      <c r="H1059" s="1" t="s">
        <v>3943</v>
      </c>
      <c r="I1059" s="1" t="s">
        <v>2738</v>
      </c>
      <c r="J1059" s="1" t="s">
        <v>3944</v>
      </c>
      <c r="K1059" s="18"/>
      <c r="L1059" s="1" t="s">
        <v>3945</v>
      </c>
      <c r="M1059" s="1" t="s">
        <v>488</v>
      </c>
      <c r="N1059" s="1" t="s">
        <v>296</v>
      </c>
      <c r="O1059" s="1">
        <v>85203</v>
      </c>
      <c r="V1059" s="1" t="s">
        <v>297</v>
      </c>
      <c r="Y1059" s="1" t="s">
        <v>3946</v>
      </c>
      <c r="AA1059" s="2"/>
      <c r="AB1059" s="3"/>
      <c r="AC1059" s="3"/>
      <c r="BA1059" s="1">
        <f t="shared" si="54"/>
        <v>0</v>
      </c>
    </row>
    <row r="1060" spans="1:76" s="1" customFormat="1" x14ac:dyDescent="0.25">
      <c r="A1060" s="6"/>
      <c r="B1060" s="2"/>
      <c r="C1060" s="2"/>
      <c r="D1060" s="2"/>
      <c r="G1060" s="1" t="s">
        <v>481</v>
      </c>
      <c r="H1060" s="1" t="s">
        <v>3947</v>
      </c>
      <c r="I1060" s="1" t="s">
        <v>3948</v>
      </c>
      <c r="J1060" s="1" t="s">
        <v>467</v>
      </c>
      <c r="K1060" s="18" t="s">
        <v>3949</v>
      </c>
      <c r="L1060" s="1" t="s">
        <v>468</v>
      </c>
      <c r="M1060" s="1" t="s">
        <v>488</v>
      </c>
      <c r="N1060" s="1" t="s">
        <v>296</v>
      </c>
      <c r="O1060" s="1">
        <v>85286</v>
      </c>
      <c r="P1060" s="1" t="s">
        <v>4213</v>
      </c>
      <c r="Q1060" s="1" t="s">
        <v>4712</v>
      </c>
      <c r="Y1060" s="2"/>
      <c r="Z1060" s="3" t="s">
        <v>3161</v>
      </c>
      <c r="BA1060" s="1">
        <f t="shared" si="54"/>
        <v>0</v>
      </c>
    </row>
    <row r="1061" spans="1:76" s="1" customFormat="1" x14ac:dyDescent="0.25">
      <c r="B1061" s="2"/>
      <c r="C1061" s="2"/>
      <c r="D1061" s="2"/>
      <c r="F1061" s="1" t="s">
        <v>3161</v>
      </c>
      <c r="G1061" s="1" t="s">
        <v>3158</v>
      </c>
      <c r="H1061" s="1" t="s">
        <v>272</v>
      </c>
      <c r="I1061" s="1" t="s">
        <v>3786</v>
      </c>
      <c r="J1061" s="1" t="s">
        <v>3616</v>
      </c>
      <c r="K1061" s="18" t="s">
        <v>3617</v>
      </c>
      <c r="L1061" s="1" t="s">
        <v>3618</v>
      </c>
      <c r="M1061" s="1" t="s">
        <v>488</v>
      </c>
      <c r="N1061" s="1" t="s">
        <v>296</v>
      </c>
      <c r="O1061" s="1">
        <v>85206</v>
      </c>
      <c r="P1061" s="1" t="s">
        <v>4213</v>
      </c>
      <c r="R1061" s="1">
        <v>0</v>
      </c>
      <c r="AA1061" s="2"/>
      <c r="AB1061" s="3"/>
      <c r="AC1061" s="3"/>
      <c r="AD1061" s="1" t="s">
        <v>2388</v>
      </c>
      <c r="BA1061" s="1">
        <f t="shared" si="54"/>
        <v>0</v>
      </c>
    </row>
    <row r="1062" spans="1:76" s="1" customFormat="1" x14ac:dyDescent="0.25">
      <c r="B1062" s="2"/>
      <c r="C1062" s="2"/>
      <c r="D1062" s="2"/>
      <c r="H1062" s="1" t="s">
        <v>272</v>
      </c>
      <c r="I1062" s="1" t="s">
        <v>1391</v>
      </c>
      <c r="K1062" s="18"/>
      <c r="Y1062" s="2"/>
      <c r="Z1062" s="3"/>
      <c r="AT1062" s="1" t="s">
        <v>3162</v>
      </c>
      <c r="BA1062" s="1">
        <f t="shared" si="54"/>
        <v>1</v>
      </c>
    </row>
    <row r="1063" spans="1:76" s="1" customFormat="1" x14ac:dyDescent="0.25">
      <c r="B1063" s="2"/>
      <c r="C1063" s="2"/>
      <c r="D1063" s="2"/>
      <c r="F1063" s="1" t="s">
        <v>3161</v>
      </c>
      <c r="G1063" s="1" t="s">
        <v>481</v>
      </c>
      <c r="H1063" s="1" t="s">
        <v>272</v>
      </c>
      <c r="I1063" s="1" t="s">
        <v>273</v>
      </c>
      <c r="J1063" s="1" t="s">
        <v>274</v>
      </c>
      <c r="K1063" s="18"/>
      <c r="L1063" s="1" t="s">
        <v>1926</v>
      </c>
      <c r="M1063" s="1" t="s">
        <v>488</v>
      </c>
      <c r="N1063" s="1" t="s">
        <v>296</v>
      </c>
      <c r="Y1063" s="2"/>
      <c r="Z1063" s="3"/>
      <c r="BA1063" s="1">
        <f t="shared" si="54"/>
        <v>0</v>
      </c>
    </row>
    <row r="1064" spans="1:76" s="1" customFormat="1" x14ac:dyDescent="0.25">
      <c r="A1064" s="8"/>
      <c r="B1064" s="2"/>
      <c r="C1064" s="2"/>
      <c r="D1064" s="2"/>
      <c r="E1064" s="6"/>
      <c r="F1064" s="6" t="s">
        <v>3161</v>
      </c>
      <c r="G1064" s="1" t="s">
        <v>3158</v>
      </c>
      <c r="H1064" s="1" t="s">
        <v>3642</v>
      </c>
      <c r="I1064" s="1" t="s">
        <v>2593</v>
      </c>
      <c r="J1064" s="1" t="s">
        <v>4199</v>
      </c>
      <c r="K1064" s="18" t="s">
        <v>4200</v>
      </c>
      <c r="L1064" s="1" t="s">
        <v>4201</v>
      </c>
      <c r="M1064" s="1" t="s">
        <v>4202</v>
      </c>
      <c r="N1064" s="1" t="s">
        <v>5097</v>
      </c>
      <c r="O1064" s="1">
        <v>89104</v>
      </c>
      <c r="P1064" s="1" t="s">
        <v>4213</v>
      </c>
      <c r="AA1064" s="2"/>
      <c r="AB1064" s="3"/>
      <c r="AC1064" s="3"/>
      <c r="AF1064" s="1" t="s">
        <v>481</v>
      </c>
      <c r="AI1064" s="1" t="s">
        <v>481</v>
      </c>
      <c r="AJ1064" s="1" t="s">
        <v>481</v>
      </c>
      <c r="AL1064" s="1" t="s">
        <v>481</v>
      </c>
      <c r="AM1064" s="1" t="s">
        <v>481</v>
      </c>
      <c r="AN1064" s="1" t="s">
        <v>481</v>
      </c>
      <c r="AO1064" s="1" t="s">
        <v>481</v>
      </c>
      <c r="AQ1064" s="1" t="s">
        <v>481</v>
      </c>
      <c r="AV1064" s="1" t="s">
        <v>481</v>
      </c>
      <c r="BA1064" s="1">
        <f t="shared" si="54"/>
        <v>9</v>
      </c>
    </row>
    <row r="1065" spans="1:76" s="1" customFormat="1" x14ac:dyDescent="0.25">
      <c r="B1065" s="2"/>
      <c r="C1065" s="2"/>
      <c r="D1065" s="2"/>
      <c r="H1065" s="1" t="s">
        <v>3568</v>
      </c>
      <c r="I1065" s="1" t="s">
        <v>879</v>
      </c>
      <c r="K1065" s="5" t="s">
        <v>3569</v>
      </c>
      <c r="P1065" s="1" t="s">
        <v>4213</v>
      </c>
      <c r="Y1065" s="2"/>
      <c r="Z1065" s="3"/>
      <c r="BA1065" s="1">
        <f t="shared" si="54"/>
        <v>0</v>
      </c>
    </row>
    <row r="1066" spans="1:76" s="1" customFormat="1" x14ac:dyDescent="0.25">
      <c r="B1066" s="2"/>
      <c r="C1066" s="2"/>
      <c r="D1066" s="2"/>
      <c r="G1066" s="1" t="s">
        <v>3158</v>
      </c>
      <c r="H1066" s="1" t="s">
        <v>3950</v>
      </c>
      <c r="I1066" s="1" t="s">
        <v>3951</v>
      </c>
      <c r="K1066" s="18" t="s">
        <v>3952</v>
      </c>
      <c r="N1066" s="1" t="s">
        <v>296</v>
      </c>
      <c r="P1066" s="1" t="s">
        <v>4213</v>
      </c>
      <c r="AA1066" s="2"/>
      <c r="AB1066" s="3"/>
      <c r="AC1066" s="3"/>
      <c r="AD1066" s="1" t="s">
        <v>2564</v>
      </c>
      <c r="BA1066" s="1">
        <f t="shared" si="54"/>
        <v>0</v>
      </c>
    </row>
    <row r="1067" spans="1:76" s="1" customFormat="1" x14ac:dyDescent="0.25">
      <c r="B1067" s="2"/>
      <c r="C1067" s="2"/>
      <c r="D1067" s="2"/>
      <c r="G1067" s="1" t="s">
        <v>3158</v>
      </c>
      <c r="H1067" s="1" t="s">
        <v>3953</v>
      </c>
      <c r="I1067" s="1" t="s">
        <v>3954</v>
      </c>
      <c r="K1067" s="18" t="s">
        <v>2591</v>
      </c>
      <c r="P1067" s="1" t="s">
        <v>4712</v>
      </c>
      <c r="AA1067" s="2"/>
      <c r="AB1067" s="3"/>
      <c r="AC1067" s="3"/>
      <c r="AD1067" s="1" t="s">
        <v>2392</v>
      </c>
      <c r="BA1067" s="1">
        <f t="shared" si="54"/>
        <v>0</v>
      </c>
    </row>
    <row r="1068" spans="1:76" s="1" customFormat="1" x14ac:dyDescent="0.25">
      <c r="B1068" s="2"/>
      <c r="C1068" s="2"/>
      <c r="D1068" s="2"/>
      <c r="G1068" s="1" t="s">
        <v>3158</v>
      </c>
      <c r="H1068" s="1" t="s">
        <v>3953</v>
      </c>
      <c r="I1068" s="1" t="s">
        <v>2966</v>
      </c>
      <c r="K1068" s="18" t="s">
        <v>2967</v>
      </c>
      <c r="P1068" s="1" t="s">
        <v>4213</v>
      </c>
      <c r="AA1068" s="2"/>
      <c r="AB1068" s="3"/>
      <c r="AC1068" s="3"/>
      <c r="AD1068" s="1" t="s">
        <v>2388</v>
      </c>
      <c r="BA1068" s="1">
        <f t="shared" si="54"/>
        <v>0</v>
      </c>
    </row>
    <row r="1069" spans="1:76" s="1" customFormat="1" x14ac:dyDescent="0.25">
      <c r="B1069" s="2"/>
      <c r="C1069" s="2"/>
      <c r="D1069" s="2"/>
      <c r="G1069" s="1" t="s">
        <v>481</v>
      </c>
      <c r="H1069" s="1" t="s">
        <v>3953</v>
      </c>
      <c r="I1069" s="1" t="s">
        <v>2738</v>
      </c>
      <c r="K1069" s="18" t="s">
        <v>2591</v>
      </c>
      <c r="P1069" s="1" t="s">
        <v>4213</v>
      </c>
      <c r="AA1069" s="2"/>
      <c r="AB1069" s="3"/>
      <c r="AC1069" s="3"/>
      <c r="AD1069" s="1" t="s">
        <v>2388</v>
      </c>
      <c r="BA1069" s="1">
        <f t="shared" si="54"/>
        <v>0</v>
      </c>
    </row>
    <row r="1070" spans="1:76" s="1" customFormat="1" x14ac:dyDescent="0.25">
      <c r="A1070" s="8"/>
      <c r="B1070" s="2"/>
      <c r="C1070" s="2"/>
      <c r="D1070" s="2"/>
      <c r="E1070" s="2"/>
      <c r="G1070" s="1" t="s">
        <v>481</v>
      </c>
      <c r="H1070" s="1" t="s">
        <v>2740</v>
      </c>
      <c r="I1070" s="1" t="s">
        <v>3178</v>
      </c>
      <c r="J1070" s="1" t="s">
        <v>2741</v>
      </c>
      <c r="K1070" s="18" t="s">
        <v>3101</v>
      </c>
      <c r="L1070" s="1" t="s">
        <v>1891</v>
      </c>
      <c r="M1070" s="1" t="s">
        <v>488</v>
      </c>
      <c r="N1070" s="1" t="s">
        <v>296</v>
      </c>
      <c r="O1070" s="1">
        <v>85206</v>
      </c>
      <c r="P1070" s="1" t="s">
        <v>4213</v>
      </c>
      <c r="T1070" s="1">
        <v>1</v>
      </c>
      <c r="AA1070" s="2" t="s">
        <v>4615</v>
      </c>
      <c r="AB1070" s="3" t="s">
        <v>3161</v>
      </c>
      <c r="AC1070" s="3"/>
      <c r="AD1070" s="1" t="s">
        <v>2564</v>
      </c>
      <c r="BA1070" s="1">
        <f t="shared" si="54"/>
        <v>0</v>
      </c>
      <c r="BD1070" s="1" t="s">
        <v>4712</v>
      </c>
      <c r="BE1070" s="1" t="s">
        <v>4712</v>
      </c>
      <c r="BF1070" s="1" t="s">
        <v>4712</v>
      </c>
      <c r="BH1070" s="1" t="s">
        <v>4712</v>
      </c>
      <c r="BI1070" s="1" t="s">
        <v>4712</v>
      </c>
      <c r="BJ1070" s="1" t="s">
        <v>4712</v>
      </c>
      <c r="BK1070" s="1" t="s">
        <v>4712</v>
      </c>
      <c r="BL1070" s="1" t="s">
        <v>4712</v>
      </c>
      <c r="BM1070" s="1" t="s">
        <v>4712</v>
      </c>
      <c r="BP1070" s="1" t="s">
        <v>4712</v>
      </c>
      <c r="BQ1070" s="1" t="s">
        <v>4712</v>
      </c>
      <c r="BX1070" s="1" t="s">
        <v>4712</v>
      </c>
    </row>
    <row r="1071" spans="1:76" s="1" customFormat="1" x14ac:dyDescent="0.25">
      <c r="B1071" s="2"/>
      <c r="C1071" s="2"/>
      <c r="D1071" s="2"/>
      <c r="G1071" s="1" t="s">
        <v>3158</v>
      </c>
      <c r="H1071" s="1" t="s">
        <v>2592</v>
      </c>
      <c r="I1071" s="1" t="s">
        <v>2593</v>
      </c>
      <c r="K1071" s="18" t="s">
        <v>2594</v>
      </c>
      <c r="L1071" s="1" t="s">
        <v>1054</v>
      </c>
      <c r="M1071" s="1" t="s">
        <v>488</v>
      </c>
      <c r="N1071" s="1" t="s">
        <v>296</v>
      </c>
      <c r="O1071" s="1">
        <v>85206</v>
      </c>
      <c r="P1071" s="1" t="s">
        <v>4712</v>
      </c>
      <c r="Y1071" s="1" t="s">
        <v>3189</v>
      </c>
      <c r="AA1071" s="2"/>
      <c r="AB1071" s="3"/>
      <c r="AC1071" s="3"/>
      <c r="AD1071" s="1" t="s">
        <v>2392</v>
      </c>
      <c r="BA1071" s="1">
        <f t="shared" si="54"/>
        <v>0</v>
      </c>
    </row>
    <row r="1072" spans="1:76" s="1" customFormat="1" x14ac:dyDescent="0.25">
      <c r="B1072" s="2"/>
      <c r="C1072" s="2"/>
      <c r="D1072" s="2"/>
      <c r="G1072" s="1" t="s">
        <v>3158</v>
      </c>
      <c r="H1072" s="1" t="s">
        <v>2592</v>
      </c>
      <c r="I1072" s="1" t="s">
        <v>436</v>
      </c>
      <c r="K1072" s="18"/>
      <c r="Y1072" s="2"/>
      <c r="Z1072" s="3"/>
      <c r="AA1072" s="1" t="s">
        <v>3379</v>
      </c>
      <c r="AO1072" s="1" t="s">
        <v>1447</v>
      </c>
      <c r="BA1072" s="1">
        <f t="shared" si="54"/>
        <v>1</v>
      </c>
    </row>
    <row r="1073" spans="1:56" s="1" customFormat="1" x14ac:dyDescent="0.25">
      <c r="B1073" s="2"/>
      <c r="C1073" s="2"/>
      <c r="D1073" s="2"/>
      <c r="G1073" s="1" t="s">
        <v>481</v>
      </c>
      <c r="H1073" s="1" t="s">
        <v>2592</v>
      </c>
      <c r="I1073" s="1" t="s">
        <v>106</v>
      </c>
      <c r="K1073" s="18" t="s">
        <v>2594</v>
      </c>
      <c r="L1073" s="1" t="s">
        <v>1054</v>
      </c>
      <c r="M1073" s="1" t="s">
        <v>488</v>
      </c>
      <c r="N1073" s="1" t="s">
        <v>296</v>
      </c>
      <c r="O1073" s="1">
        <v>85206</v>
      </c>
      <c r="P1073" s="1" t="s">
        <v>4213</v>
      </c>
      <c r="AA1073" s="2"/>
      <c r="AB1073" s="3"/>
      <c r="AC1073" s="3"/>
      <c r="AD1073" s="1" t="s">
        <v>2388</v>
      </c>
      <c r="BA1073" s="1">
        <f t="shared" si="54"/>
        <v>0</v>
      </c>
    </row>
    <row r="1074" spans="1:56" s="1" customFormat="1" x14ac:dyDescent="0.25">
      <c r="B1074" s="2"/>
      <c r="C1074" s="2"/>
      <c r="D1074" s="2"/>
      <c r="G1074" s="1" t="s">
        <v>481</v>
      </c>
      <c r="H1074" s="1" t="s">
        <v>4215</v>
      </c>
      <c r="I1074" s="1" t="s">
        <v>4537</v>
      </c>
      <c r="K1074" s="18" t="s">
        <v>4601</v>
      </c>
      <c r="P1074" s="1" t="s">
        <v>4213</v>
      </c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1">
        <f t="shared" si="54"/>
        <v>0</v>
      </c>
      <c r="BB1074" s="3"/>
    </row>
    <row r="1075" spans="1:56" s="1" customFormat="1" x14ac:dyDescent="0.25">
      <c r="B1075" s="2"/>
      <c r="C1075" s="2"/>
      <c r="D1075" s="2"/>
      <c r="G1075" s="1" t="s">
        <v>3158</v>
      </c>
      <c r="H1075" s="1" t="s">
        <v>2597</v>
      </c>
      <c r="I1075" s="1" t="s">
        <v>1536</v>
      </c>
      <c r="K1075" s="18" t="s">
        <v>2598</v>
      </c>
      <c r="P1075" s="1" t="s">
        <v>4213</v>
      </c>
      <c r="AA1075" s="2" t="s">
        <v>4195</v>
      </c>
      <c r="AB1075" s="3"/>
      <c r="AC1075" s="3"/>
      <c r="AD1075" s="1" t="s">
        <v>2564</v>
      </c>
      <c r="BA1075" s="1">
        <f t="shared" si="54"/>
        <v>0</v>
      </c>
      <c r="BD1075" s="1" t="s">
        <v>4712</v>
      </c>
    </row>
    <row r="1076" spans="1:56" s="1" customFormat="1" x14ac:dyDescent="0.25">
      <c r="A1076" s="8"/>
      <c r="B1076" s="2"/>
      <c r="C1076" s="2"/>
      <c r="D1076" s="2"/>
      <c r="E1076" s="2"/>
      <c r="H1076" s="1" t="s">
        <v>2015</v>
      </c>
      <c r="I1076" s="1" t="s">
        <v>2829</v>
      </c>
      <c r="K1076" s="18"/>
      <c r="AA1076" s="2"/>
      <c r="AB1076" s="3"/>
      <c r="AC1076" s="3"/>
      <c r="AK1076" s="1" t="s">
        <v>3162</v>
      </c>
      <c r="AN1076" s="1" t="s">
        <v>3162</v>
      </c>
      <c r="AO1076" s="1" t="s">
        <v>3162</v>
      </c>
      <c r="AS1076" s="1" t="s">
        <v>3162</v>
      </c>
      <c r="BA1076" s="1">
        <f t="shared" si="54"/>
        <v>4</v>
      </c>
    </row>
    <row r="1077" spans="1:56" s="1" customFormat="1" x14ac:dyDescent="0.25">
      <c r="B1077" s="2"/>
      <c r="C1077" s="2"/>
      <c r="D1077" s="2"/>
      <c r="G1077" s="1" t="s">
        <v>481</v>
      </c>
      <c r="H1077" s="1" t="s">
        <v>2992</v>
      </c>
      <c r="I1077" s="1" t="s">
        <v>2993</v>
      </c>
      <c r="K1077" s="18"/>
      <c r="W1077" s="1" t="s">
        <v>297</v>
      </c>
      <c r="Y1077" s="2"/>
      <c r="Z1077" s="3"/>
      <c r="BA1077" s="1">
        <f t="shared" si="54"/>
        <v>0</v>
      </c>
    </row>
    <row r="1078" spans="1:56" s="1" customFormat="1" x14ac:dyDescent="0.25">
      <c r="B1078" s="2"/>
      <c r="C1078" s="2"/>
      <c r="D1078" s="2"/>
      <c r="G1078" s="1" t="s">
        <v>3158</v>
      </c>
      <c r="H1078" s="1" t="s">
        <v>2992</v>
      </c>
      <c r="I1078" s="1" t="s">
        <v>2451</v>
      </c>
      <c r="K1078" s="18"/>
      <c r="W1078" s="1" t="s">
        <v>297</v>
      </c>
      <c r="Y1078" s="2"/>
      <c r="Z1078" s="3"/>
      <c r="BA1078" s="1">
        <f t="shared" si="54"/>
        <v>0</v>
      </c>
    </row>
    <row r="1079" spans="1:56" s="1" customFormat="1" x14ac:dyDescent="0.25">
      <c r="B1079" s="2"/>
      <c r="C1079" s="2"/>
      <c r="D1079" s="2"/>
      <c r="F1079" s="1" t="s">
        <v>3162</v>
      </c>
      <c r="G1079" s="1" t="s">
        <v>3158</v>
      </c>
      <c r="H1079" s="1" t="s">
        <v>1633</v>
      </c>
      <c r="I1079" s="1" t="s">
        <v>2994</v>
      </c>
      <c r="J1079" s="1" t="s">
        <v>4052</v>
      </c>
      <c r="K1079" s="18" t="s">
        <v>2995</v>
      </c>
      <c r="M1079" s="1" t="s">
        <v>650</v>
      </c>
      <c r="N1079" s="1" t="s">
        <v>296</v>
      </c>
      <c r="O1079" s="1" t="s">
        <v>1227</v>
      </c>
      <c r="P1079" s="1" t="s">
        <v>4213</v>
      </c>
      <c r="R1079" s="1">
        <v>1</v>
      </c>
      <c r="S1079" s="1" t="s">
        <v>3357</v>
      </c>
      <c r="AA1079" s="2" t="s">
        <v>379</v>
      </c>
      <c r="AB1079" s="3" t="s">
        <v>3161</v>
      </c>
      <c r="AC1079" s="3"/>
      <c r="AD1079" s="1" t="s">
        <v>1771</v>
      </c>
      <c r="AJ1079" s="1" t="s">
        <v>3162</v>
      </c>
      <c r="BA1079" s="1">
        <f t="shared" si="54"/>
        <v>1</v>
      </c>
    </row>
    <row r="1080" spans="1:56" s="1" customFormat="1" x14ac:dyDescent="0.25">
      <c r="B1080" s="2"/>
      <c r="C1080" s="2"/>
      <c r="D1080" s="2"/>
      <c r="G1080" s="1" t="s">
        <v>3158</v>
      </c>
      <c r="H1080" s="1" t="s">
        <v>2998</v>
      </c>
      <c r="I1080" s="1" t="s">
        <v>879</v>
      </c>
      <c r="K1080" s="18" t="s">
        <v>2999</v>
      </c>
      <c r="P1080" s="1" t="s">
        <v>4213</v>
      </c>
      <c r="AA1080" s="2"/>
      <c r="AB1080" s="3"/>
      <c r="AC1080" s="3"/>
      <c r="AD1080" s="1" t="s">
        <v>2564</v>
      </c>
      <c r="BA1080" s="1">
        <f t="shared" si="54"/>
        <v>0</v>
      </c>
    </row>
    <row r="1081" spans="1:56" s="1" customFormat="1" x14ac:dyDescent="0.25">
      <c r="B1081" s="2"/>
      <c r="C1081" s="2"/>
      <c r="D1081" s="2"/>
      <c r="G1081" s="1" t="s">
        <v>481</v>
      </c>
      <c r="H1081" s="1" t="s">
        <v>2998</v>
      </c>
      <c r="I1081" s="1" t="s">
        <v>2438</v>
      </c>
      <c r="K1081" s="18" t="s">
        <v>2999</v>
      </c>
      <c r="P1081" s="1" t="s">
        <v>4712</v>
      </c>
      <c r="AA1081" s="2"/>
      <c r="AB1081" s="3"/>
      <c r="AC1081" s="3"/>
      <c r="AD1081" s="1" t="s">
        <v>2568</v>
      </c>
      <c r="BA1081" s="1">
        <f t="shared" si="54"/>
        <v>0</v>
      </c>
    </row>
    <row r="1082" spans="1:56" s="1" customFormat="1" x14ac:dyDescent="0.25">
      <c r="B1082" s="2"/>
      <c r="C1082" s="2"/>
      <c r="D1082" s="2"/>
      <c r="G1082" s="1" t="s">
        <v>3158</v>
      </c>
      <c r="H1082" s="1" t="s">
        <v>3000</v>
      </c>
      <c r="I1082" s="1" t="s">
        <v>3159</v>
      </c>
      <c r="K1082" s="18" t="s">
        <v>3001</v>
      </c>
      <c r="P1082" s="1" t="s">
        <v>4213</v>
      </c>
      <c r="AA1082" s="2"/>
      <c r="AB1082" s="3"/>
      <c r="AC1082" s="3"/>
      <c r="AD1082" s="1" t="s">
        <v>2564</v>
      </c>
      <c r="BA1082" s="1">
        <f t="shared" si="54"/>
        <v>0</v>
      </c>
      <c r="BD1082" s="1" t="s">
        <v>4712</v>
      </c>
    </row>
    <row r="1083" spans="1:56" s="1" customFormat="1" x14ac:dyDescent="0.25">
      <c r="B1083" s="2"/>
      <c r="C1083" s="2"/>
      <c r="D1083" s="2"/>
      <c r="G1083" s="1" t="s">
        <v>3158</v>
      </c>
      <c r="H1083" s="1" t="s">
        <v>3640</v>
      </c>
      <c r="I1083" s="1" t="s">
        <v>3641</v>
      </c>
      <c r="K1083" s="18"/>
      <c r="AA1083" s="2"/>
      <c r="AB1083" s="3"/>
      <c r="AC1083" s="3"/>
      <c r="BA1083" s="1">
        <f t="shared" si="54"/>
        <v>0</v>
      </c>
    </row>
    <row r="1084" spans="1:56" s="1" customFormat="1" x14ac:dyDescent="0.25">
      <c r="A1084" s="6"/>
      <c r="B1084" s="2"/>
      <c r="C1084" s="2"/>
      <c r="D1084" s="2"/>
      <c r="H1084" s="1" t="s">
        <v>275</v>
      </c>
      <c r="I1084" s="1" t="s">
        <v>222</v>
      </c>
      <c r="K1084" s="18"/>
      <c r="AA1084" s="2"/>
      <c r="AB1084" s="3"/>
      <c r="AC1084" s="3"/>
      <c r="AV1084" s="1" t="s">
        <v>3162</v>
      </c>
      <c r="BA1084" s="1">
        <f t="shared" si="54"/>
        <v>1</v>
      </c>
    </row>
    <row r="1085" spans="1:56" s="1" customFormat="1" x14ac:dyDescent="0.25">
      <c r="A1085" s="2"/>
      <c r="B1085" s="2"/>
      <c r="C1085" s="2"/>
      <c r="D1085" s="2"/>
      <c r="F1085" s="1" t="s">
        <v>3161</v>
      </c>
      <c r="G1085" s="1" t="s">
        <v>481</v>
      </c>
      <c r="H1085" s="1" t="s">
        <v>3007</v>
      </c>
      <c r="I1085" s="1" t="s">
        <v>3178</v>
      </c>
      <c r="J1085" s="1" t="s">
        <v>808</v>
      </c>
      <c r="K1085" s="18" t="s">
        <v>2680</v>
      </c>
      <c r="L1085" s="1" t="s">
        <v>807</v>
      </c>
      <c r="M1085" s="1" t="s">
        <v>488</v>
      </c>
      <c r="N1085" s="1" t="s">
        <v>296</v>
      </c>
      <c r="P1085" s="1" t="s">
        <v>4213</v>
      </c>
      <c r="AA1085" s="2"/>
      <c r="AB1085" s="3"/>
      <c r="AC1085" s="3"/>
      <c r="AD1085" s="1" t="s">
        <v>2564</v>
      </c>
      <c r="AK1085" s="1" t="s">
        <v>3162</v>
      </c>
      <c r="AN1085" s="1" t="s">
        <v>3162</v>
      </c>
      <c r="AX1085" s="1" t="s">
        <v>3162</v>
      </c>
      <c r="BA1085" s="1">
        <f t="shared" si="54"/>
        <v>3</v>
      </c>
    </row>
    <row r="1086" spans="1:56" s="1" customFormat="1" x14ac:dyDescent="0.25">
      <c r="A1086" s="2"/>
      <c r="B1086" s="2"/>
      <c r="C1086" s="2"/>
      <c r="D1086" s="2"/>
      <c r="G1086" s="1" t="s">
        <v>481</v>
      </c>
      <c r="H1086" s="1" t="s">
        <v>1365</v>
      </c>
      <c r="I1086" s="1" t="s">
        <v>3178</v>
      </c>
      <c r="K1086" s="18"/>
      <c r="AA1086" s="2" t="s">
        <v>4578</v>
      </c>
      <c r="AB1086" s="3"/>
      <c r="AC1086" s="3"/>
      <c r="AR1086" s="1" t="s">
        <v>3162</v>
      </c>
      <c r="AS1086" s="1" t="s">
        <v>3162</v>
      </c>
      <c r="BA1086" s="1">
        <f t="shared" si="54"/>
        <v>2</v>
      </c>
    </row>
    <row r="1087" spans="1:56" s="1" customFormat="1" x14ac:dyDescent="0.25">
      <c r="A1087" s="2"/>
      <c r="B1087" s="2"/>
      <c r="C1087" s="2"/>
      <c r="D1087" s="2"/>
      <c r="G1087" s="1" t="s">
        <v>3158</v>
      </c>
      <c r="H1087" s="1" t="s">
        <v>1365</v>
      </c>
      <c r="I1087" s="2" t="s">
        <v>1748</v>
      </c>
      <c r="K1087" s="18"/>
      <c r="AA1087" s="1" t="s">
        <v>4713</v>
      </c>
      <c r="AB1087" s="3"/>
      <c r="AC1087" s="3"/>
      <c r="AR1087" s="1" t="s">
        <v>3162</v>
      </c>
      <c r="AS1087" s="1" t="s">
        <v>3162</v>
      </c>
      <c r="BA1087" s="1">
        <f t="shared" si="54"/>
        <v>2</v>
      </c>
    </row>
    <row r="1088" spans="1:56" s="1" customFormat="1" x14ac:dyDescent="0.25">
      <c r="A1088" s="6"/>
      <c r="B1088" s="2"/>
      <c r="C1088" s="2"/>
      <c r="D1088" s="2"/>
      <c r="G1088" s="1" t="s">
        <v>481</v>
      </c>
      <c r="H1088" s="1" t="s">
        <v>569</v>
      </c>
      <c r="I1088" s="1" t="s">
        <v>1532</v>
      </c>
      <c r="J1088" s="1" t="s">
        <v>570</v>
      </c>
      <c r="K1088" s="18" t="s">
        <v>4616</v>
      </c>
      <c r="L1088" s="1" t="s">
        <v>571</v>
      </c>
      <c r="M1088" s="1" t="s">
        <v>4795</v>
      </c>
      <c r="N1088" s="1" t="s">
        <v>296</v>
      </c>
      <c r="O1088" s="1">
        <v>85395</v>
      </c>
      <c r="P1088" s="1" t="s">
        <v>4213</v>
      </c>
      <c r="AA1088" s="2"/>
      <c r="AB1088" s="3"/>
      <c r="AC1088" s="3"/>
      <c r="BA1088" s="1">
        <f t="shared" si="54"/>
        <v>0</v>
      </c>
    </row>
    <row r="1089" spans="1:66" s="1" customFormat="1" x14ac:dyDescent="0.25">
      <c r="B1089" s="2"/>
      <c r="C1089" s="2"/>
      <c r="D1089" s="2"/>
      <c r="G1089" s="1" t="s">
        <v>481</v>
      </c>
      <c r="H1089" s="1" t="s">
        <v>769</v>
      </c>
      <c r="I1089" s="1" t="s">
        <v>786</v>
      </c>
      <c r="K1089" s="18"/>
      <c r="AA1089" s="2" t="s">
        <v>399</v>
      </c>
      <c r="AB1089" s="3"/>
      <c r="AC1089" s="3"/>
      <c r="BA1089" s="1">
        <f t="shared" si="54"/>
        <v>0</v>
      </c>
    </row>
    <row r="1090" spans="1:66" s="1" customFormat="1" x14ac:dyDescent="0.25">
      <c r="A1090" s="8"/>
      <c r="B1090" s="2"/>
      <c r="C1090" s="2"/>
      <c r="D1090" s="2"/>
      <c r="E1090" s="2"/>
      <c r="G1090" s="1" t="s">
        <v>481</v>
      </c>
      <c r="H1090" s="1" t="s">
        <v>192</v>
      </c>
      <c r="I1090" s="1" t="s">
        <v>1469</v>
      </c>
      <c r="K1090" s="18"/>
      <c r="AA1090" s="2"/>
      <c r="AB1090" s="3"/>
      <c r="AC1090" s="3"/>
      <c r="AH1090" s="1" t="s">
        <v>3162</v>
      </c>
      <c r="AI1090" s="1" t="s">
        <v>3162</v>
      </c>
      <c r="AU1090" s="1" t="s">
        <v>3162</v>
      </c>
      <c r="BA1090" s="1">
        <f t="shared" si="54"/>
        <v>3</v>
      </c>
    </row>
    <row r="1091" spans="1:66" s="1" customFormat="1" x14ac:dyDescent="0.25">
      <c r="A1091" s="1" t="s">
        <v>5211</v>
      </c>
      <c r="B1091" s="2"/>
      <c r="C1091" s="2"/>
      <c r="D1091" s="2"/>
      <c r="G1091" s="1" t="s">
        <v>481</v>
      </c>
      <c r="H1091" s="1" t="s">
        <v>2681</v>
      </c>
      <c r="I1091" s="1" t="s">
        <v>2438</v>
      </c>
      <c r="J1091" s="1" t="s">
        <v>2682</v>
      </c>
      <c r="K1091" s="18" t="s">
        <v>2684</v>
      </c>
      <c r="L1091" s="1" t="s">
        <v>2683</v>
      </c>
      <c r="M1091" s="1" t="s">
        <v>3195</v>
      </c>
      <c r="N1091" s="1" t="s">
        <v>296</v>
      </c>
      <c r="O1091" s="1">
        <v>85281</v>
      </c>
      <c r="P1091" s="1" t="s">
        <v>4213</v>
      </c>
      <c r="Q1091" s="1" t="s">
        <v>4712</v>
      </c>
      <c r="AA1091" s="2"/>
      <c r="AB1091" s="3"/>
      <c r="AC1091" s="3"/>
      <c r="BA1091" s="1">
        <f t="shared" si="54"/>
        <v>0</v>
      </c>
    </row>
    <row r="1092" spans="1:66" s="1" customFormat="1" x14ac:dyDescent="0.25">
      <c r="B1092" s="2"/>
      <c r="C1092" s="2"/>
      <c r="D1092" s="2"/>
      <c r="G1092" s="1" t="s">
        <v>481</v>
      </c>
      <c r="H1092" s="1" t="s">
        <v>2685</v>
      </c>
      <c r="I1092" s="1" t="s">
        <v>2152</v>
      </c>
      <c r="K1092" s="18"/>
      <c r="AA1092" s="2"/>
      <c r="AB1092" s="3" t="s">
        <v>3161</v>
      </c>
      <c r="AC1092" s="3"/>
      <c r="BA1092" s="1">
        <f t="shared" si="54"/>
        <v>0</v>
      </c>
    </row>
    <row r="1093" spans="1:66" s="1" customFormat="1" x14ac:dyDescent="0.25">
      <c r="B1093" s="2"/>
      <c r="C1093" s="2"/>
      <c r="D1093" s="2"/>
      <c r="G1093" s="1" t="s">
        <v>481</v>
      </c>
      <c r="H1093" s="1" t="s">
        <v>4788</v>
      </c>
      <c r="I1093" s="1" t="s">
        <v>4787</v>
      </c>
      <c r="K1093" s="18"/>
      <c r="AA1093" s="1" t="s">
        <v>3761</v>
      </c>
      <c r="AB1093" s="3"/>
      <c r="AC1093" s="3"/>
      <c r="BA1093" s="1">
        <f t="shared" si="54"/>
        <v>0</v>
      </c>
    </row>
    <row r="1094" spans="1:66" s="1" customFormat="1" x14ac:dyDescent="0.25">
      <c r="B1094" s="2"/>
      <c r="C1094" s="2"/>
      <c r="D1094" s="2"/>
      <c r="G1094" s="1" t="s">
        <v>481</v>
      </c>
      <c r="H1094" s="1" t="s">
        <v>2428</v>
      </c>
      <c r="I1094" s="1" t="s">
        <v>3082</v>
      </c>
      <c r="J1094" s="1" t="s">
        <v>612</v>
      </c>
      <c r="K1094" s="18" t="s">
        <v>5013</v>
      </c>
      <c r="L1094" s="1" t="s">
        <v>5011</v>
      </c>
      <c r="M1094" s="1" t="s">
        <v>5012</v>
      </c>
      <c r="N1094" s="1" t="s">
        <v>615</v>
      </c>
      <c r="O1094" s="1">
        <v>49650</v>
      </c>
      <c r="P1094" s="1" t="s">
        <v>4213</v>
      </c>
      <c r="AA1094" s="2"/>
      <c r="AB1094" s="3"/>
      <c r="AC1094" s="3"/>
      <c r="AD1094" s="1" t="s">
        <v>2388</v>
      </c>
      <c r="BA1094" s="1">
        <f t="shared" si="54"/>
        <v>0</v>
      </c>
    </row>
    <row r="1095" spans="1:66" s="1" customFormat="1" x14ac:dyDescent="0.25">
      <c r="B1095" s="2"/>
      <c r="C1095" s="2"/>
      <c r="D1095" s="2"/>
      <c r="G1095" s="1" t="s">
        <v>3158</v>
      </c>
      <c r="H1095" s="1" t="s">
        <v>2463</v>
      </c>
      <c r="I1095" s="1" t="s">
        <v>2464</v>
      </c>
      <c r="K1095" s="18" t="s">
        <v>2465</v>
      </c>
      <c r="P1095" s="1" t="s">
        <v>4213</v>
      </c>
      <c r="AA1095" s="2"/>
      <c r="AB1095" s="3"/>
      <c r="AC1095" s="3"/>
      <c r="AD1095" s="1" t="s">
        <v>2388</v>
      </c>
      <c r="BA1095" s="1">
        <f t="shared" si="54"/>
        <v>0</v>
      </c>
    </row>
    <row r="1096" spans="1:66" s="1" customFormat="1" x14ac:dyDescent="0.25">
      <c r="B1096" s="2"/>
      <c r="C1096" s="2"/>
      <c r="D1096" s="2"/>
      <c r="G1096" s="1" t="s">
        <v>3158</v>
      </c>
      <c r="H1096" s="1" t="s">
        <v>228</v>
      </c>
      <c r="I1096" s="2" t="s">
        <v>944</v>
      </c>
      <c r="K1096" s="18"/>
      <c r="AA1096" s="1" t="s">
        <v>229</v>
      </c>
      <c r="AB1096" s="3"/>
      <c r="AC1096" s="3"/>
      <c r="AV1096" s="1" t="s">
        <v>3162</v>
      </c>
      <c r="AW1096" s="1" t="s">
        <v>3162</v>
      </c>
      <c r="BA1096" s="1">
        <f t="shared" si="54"/>
        <v>2</v>
      </c>
    </row>
    <row r="1097" spans="1:66" s="1" customFormat="1" x14ac:dyDescent="0.25">
      <c r="B1097" s="2"/>
      <c r="C1097" s="2"/>
      <c r="D1097" s="2"/>
      <c r="H1097" s="1" t="s">
        <v>235</v>
      </c>
      <c r="I1097" s="2" t="s">
        <v>4684</v>
      </c>
      <c r="K1097" s="18"/>
      <c r="AB1097" s="3"/>
      <c r="AC1097" s="3"/>
      <c r="AW1097" s="1" t="s">
        <v>3162</v>
      </c>
      <c r="BA1097" s="1">
        <f t="shared" si="54"/>
        <v>1</v>
      </c>
    </row>
    <row r="1098" spans="1:66" s="1" customFormat="1" x14ac:dyDescent="0.25">
      <c r="B1098" s="2"/>
      <c r="C1098" s="2"/>
      <c r="D1098" s="2"/>
      <c r="H1098" s="1" t="s">
        <v>203</v>
      </c>
      <c r="I1098" s="2" t="s">
        <v>204</v>
      </c>
      <c r="K1098" s="18"/>
      <c r="AB1098" s="3"/>
      <c r="AC1098" s="3"/>
      <c r="AU1098" s="1" t="s">
        <v>3162</v>
      </c>
      <c r="BA1098" s="1">
        <f t="shared" si="54"/>
        <v>1</v>
      </c>
    </row>
    <row r="1099" spans="1:66" s="1" customFormat="1" x14ac:dyDescent="0.25">
      <c r="A1099" s="8"/>
      <c r="B1099" s="2"/>
      <c r="C1099" s="2"/>
      <c r="D1099" s="2"/>
      <c r="F1099" s="1" t="s">
        <v>3161</v>
      </c>
      <c r="G1099" s="1" t="s">
        <v>481</v>
      </c>
      <c r="H1099" s="1" t="s">
        <v>2758</v>
      </c>
      <c r="I1099" s="1" t="s">
        <v>361</v>
      </c>
      <c r="J1099" s="1" t="s">
        <v>1199</v>
      </c>
      <c r="K1099" s="18" t="s">
        <v>2759</v>
      </c>
      <c r="L1099" s="1" t="s">
        <v>2761</v>
      </c>
      <c r="M1099" s="1" t="s">
        <v>488</v>
      </c>
      <c r="N1099" s="1" t="s">
        <v>296</v>
      </c>
      <c r="O1099" s="1">
        <v>85209</v>
      </c>
      <c r="P1099" s="1" t="s">
        <v>4712</v>
      </c>
      <c r="X1099" s="1" t="s">
        <v>809</v>
      </c>
      <c r="Y1099" s="1" t="s">
        <v>3196</v>
      </c>
      <c r="Z1099" s="1" t="s">
        <v>2757</v>
      </c>
      <c r="AA1099" s="2" t="s">
        <v>2762</v>
      </c>
      <c r="AB1099" s="3"/>
      <c r="AC1099" s="3"/>
      <c r="AD1099" s="1" t="s">
        <v>2568</v>
      </c>
      <c r="AF1099" s="1" t="s">
        <v>481</v>
      </c>
      <c r="AI1099" s="1" t="s">
        <v>481</v>
      </c>
      <c r="AJ1099" s="1" t="s">
        <v>481</v>
      </c>
      <c r="AL1099" s="1" t="s">
        <v>481</v>
      </c>
      <c r="AN1099" s="1" t="s">
        <v>481</v>
      </c>
      <c r="AQ1099" s="1" t="s">
        <v>481</v>
      </c>
      <c r="AU1099" s="1" t="s">
        <v>481</v>
      </c>
      <c r="AV1099" s="1" t="s">
        <v>481</v>
      </c>
      <c r="AY1099" s="1" t="s">
        <v>481</v>
      </c>
      <c r="AZ1099" s="1" t="s">
        <v>481</v>
      </c>
      <c r="BA1099" s="1">
        <f t="shared" si="54"/>
        <v>10</v>
      </c>
      <c r="BD1099" s="1" t="s">
        <v>4712</v>
      </c>
      <c r="BE1099" s="1" t="s">
        <v>4712</v>
      </c>
      <c r="BH1099" s="1" t="s">
        <v>4712</v>
      </c>
      <c r="BI1099" s="1" t="s">
        <v>4712</v>
      </c>
      <c r="BJ1099" s="1" t="s">
        <v>4712</v>
      </c>
      <c r="BM1099" s="1" t="s">
        <v>4712</v>
      </c>
      <c r="BN1099" s="1" t="s">
        <v>4712</v>
      </c>
    </row>
    <row r="1100" spans="1:66" s="1" customFormat="1" x14ac:dyDescent="0.25">
      <c r="A1100" s="8"/>
      <c r="B1100" s="2"/>
      <c r="C1100" s="2"/>
      <c r="D1100" s="2"/>
      <c r="F1100" s="1" t="s">
        <v>3161</v>
      </c>
      <c r="G1100" s="1" t="s">
        <v>3158</v>
      </c>
      <c r="H1100" s="1" t="s">
        <v>2758</v>
      </c>
      <c r="I1100" s="1" t="s">
        <v>2762</v>
      </c>
      <c r="J1100" s="1" t="s">
        <v>1199</v>
      </c>
      <c r="K1100" s="18" t="s">
        <v>2759</v>
      </c>
      <c r="L1100" s="1" t="s">
        <v>2761</v>
      </c>
      <c r="M1100" s="1" t="s">
        <v>3023</v>
      </c>
      <c r="N1100" s="1" t="s">
        <v>296</v>
      </c>
      <c r="O1100" s="1">
        <v>85209</v>
      </c>
      <c r="P1100" s="1" t="s">
        <v>4213</v>
      </c>
      <c r="X1100" s="1" t="s">
        <v>2763</v>
      </c>
      <c r="Y1100" s="1" t="s">
        <v>3196</v>
      </c>
      <c r="Z1100" s="1" t="s">
        <v>3161</v>
      </c>
      <c r="AA1100" s="2"/>
      <c r="AB1100" s="3"/>
      <c r="AC1100" s="3"/>
      <c r="AD1100" s="1" t="s">
        <v>2564</v>
      </c>
      <c r="AF1100" s="1" t="s">
        <v>481</v>
      </c>
      <c r="AI1100" s="1" t="s">
        <v>481</v>
      </c>
      <c r="AL1100" s="1" t="s">
        <v>481</v>
      </c>
      <c r="AN1100" s="1" t="s">
        <v>481</v>
      </c>
      <c r="AQ1100" s="1" t="s">
        <v>481</v>
      </c>
      <c r="AU1100" s="1" t="s">
        <v>481</v>
      </c>
      <c r="AV1100" s="1" t="s">
        <v>481</v>
      </c>
      <c r="AY1100" s="1" t="s">
        <v>481</v>
      </c>
      <c r="AZ1100" s="1" t="s">
        <v>481</v>
      </c>
      <c r="BA1100" s="1">
        <f t="shared" si="54"/>
        <v>9</v>
      </c>
      <c r="BD1100" s="1" t="s">
        <v>4712</v>
      </c>
      <c r="BE1100" s="1" t="s">
        <v>4712</v>
      </c>
      <c r="BH1100" s="1" t="s">
        <v>4712</v>
      </c>
      <c r="BI1100" s="1" t="s">
        <v>4712</v>
      </c>
      <c r="BJ1100" s="1" t="s">
        <v>4712</v>
      </c>
      <c r="BL1100" s="1" t="s">
        <v>4712</v>
      </c>
      <c r="BM1100" s="1" t="s">
        <v>4712</v>
      </c>
      <c r="BN1100" s="1" t="s">
        <v>4712</v>
      </c>
    </row>
    <row r="1101" spans="1:66" s="1" customFormat="1" x14ac:dyDescent="0.25">
      <c r="A1101" s="6"/>
      <c r="B1101" s="2"/>
      <c r="C1101" s="2"/>
      <c r="D1101" s="2"/>
      <c r="F1101" s="1" t="s">
        <v>3161</v>
      </c>
      <c r="G1101" s="1" t="s">
        <v>3158</v>
      </c>
      <c r="H1101" s="1" t="s">
        <v>2764</v>
      </c>
      <c r="I1101" s="1" t="s">
        <v>879</v>
      </c>
      <c r="J1101" s="1" t="s">
        <v>811</v>
      </c>
      <c r="K1101" s="18" t="s">
        <v>813</v>
      </c>
      <c r="L1101" s="1" t="s">
        <v>812</v>
      </c>
      <c r="M1101" s="1" t="s">
        <v>488</v>
      </c>
      <c r="N1101" s="1" t="s">
        <v>296</v>
      </c>
      <c r="O1101" s="1">
        <v>85212</v>
      </c>
      <c r="P1101" s="1" t="s">
        <v>4712</v>
      </c>
      <c r="AA1101" s="2"/>
      <c r="AB1101" s="3"/>
      <c r="AC1101" s="3"/>
      <c r="BA1101" s="1">
        <f t="shared" si="54"/>
        <v>0</v>
      </c>
    </row>
    <row r="1102" spans="1:66" s="1" customFormat="1" x14ac:dyDescent="0.25">
      <c r="A1102" s="8"/>
      <c r="B1102" s="2"/>
      <c r="C1102" s="2"/>
      <c r="D1102" s="2"/>
      <c r="G1102" s="1" t="s">
        <v>3158</v>
      </c>
      <c r="H1102" s="1" t="s">
        <v>2764</v>
      </c>
      <c r="I1102" s="1" t="s">
        <v>2918</v>
      </c>
      <c r="J1102" s="1" t="s">
        <v>2929</v>
      </c>
      <c r="K1102" s="18" t="s">
        <v>581</v>
      </c>
      <c r="L1102" s="1" t="s">
        <v>2930</v>
      </c>
      <c r="M1102" s="1" t="s">
        <v>488</v>
      </c>
      <c r="N1102" s="1" t="s">
        <v>296</v>
      </c>
      <c r="O1102" s="1">
        <v>85206</v>
      </c>
      <c r="P1102" s="1" t="s">
        <v>4213</v>
      </c>
      <c r="AA1102" s="2"/>
      <c r="AB1102" s="3"/>
      <c r="AC1102" s="3"/>
      <c r="BA1102" s="1">
        <f t="shared" si="54"/>
        <v>0</v>
      </c>
    </row>
    <row r="1103" spans="1:66" s="1" customFormat="1" x14ac:dyDescent="0.25">
      <c r="B1103" s="2"/>
      <c r="C1103" s="2"/>
      <c r="D1103" s="2"/>
      <c r="G1103" s="1" t="s">
        <v>481</v>
      </c>
      <c r="H1103" s="1" t="s">
        <v>2764</v>
      </c>
      <c r="I1103" s="1" t="s">
        <v>2728</v>
      </c>
      <c r="J1103" s="1" t="s">
        <v>2466</v>
      </c>
      <c r="K1103" s="18" t="s">
        <v>2468</v>
      </c>
      <c r="L1103" s="1" t="s">
        <v>2467</v>
      </c>
      <c r="M1103" s="1" t="s">
        <v>5031</v>
      </c>
      <c r="N1103" s="1" t="s">
        <v>296</v>
      </c>
      <c r="O1103" s="1">
        <v>85220</v>
      </c>
      <c r="Y1103" s="1" t="s">
        <v>3175</v>
      </c>
      <c r="Z1103" s="1" t="s">
        <v>2469</v>
      </c>
      <c r="AA1103" s="2" t="s">
        <v>1558</v>
      </c>
      <c r="AB1103" s="3"/>
      <c r="AC1103" s="3"/>
      <c r="BA1103" s="1">
        <f t="shared" si="54"/>
        <v>0</v>
      </c>
    </row>
    <row r="1104" spans="1:66" s="1" customFormat="1" x14ac:dyDescent="0.25">
      <c r="B1104" s="2"/>
      <c r="C1104" s="2"/>
      <c r="D1104" s="2"/>
      <c r="F1104" s="1" t="s">
        <v>3161</v>
      </c>
      <c r="G1104" s="1" t="s">
        <v>481</v>
      </c>
      <c r="H1104" s="1" t="s">
        <v>2764</v>
      </c>
      <c r="I1104" s="1" t="s">
        <v>810</v>
      </c>
      <c r="J1104" s="1" t="s">
        <v>811</v>
      </c>
      <c r="K1104" s="18" t="s">
        <v>813</v>
      </c>
      <c r="L1104" s="1" t="s">
        <v>812</v>
      </c>
      <c r="M1104" s="1" t="s">
        <v>488</v>
      </c>
      <c r="N1104" s="1" t="s">
        <v>296</v>
      </c>
      <c r="O1104" s="1">
        <v>85212</v>
      </c>
      <c r="P1104" s="1" t="s">
        <v>3161</v>
      </c>
      <c r="AA1104" s="2"/>
      <c r="AB1104" s="3"/>
      <c r="AC1104" s="3"/>
      <c r="BA1104" s="1">
        <f t="shared" si="54"/>
        <v>0</v>
      </c>
    </row>
    <row r="1105" spans="1:53" s="1" customFormat="1" x14ac:dyDescent="0.25">
      <c r="B1105" s="2"/>
      <c r="C1105" s="2"/>
      <c r="D1105" s="2"/>
      <c r="G1105" s="1" t="s">
        <v>3158</v>
      </c>
      <c r="H1105" s="1" t="s">
        <v>2275</v>
      </c>
      <c r="I1105" s="1" t="s">
        <v>4789</v>
      </c>
      <c r="K1105" s="18"/>
      <c r="AB1105" s="3"/>
      <c r="AC1105" s="3"/>
      <c r="BA1105" s="1">
        <f t="shared" si="54"/>
        <v>0</v>
      </c>
    </row>
    <row r="1106" spans="1:53" s="1" customFormat="1" x14ac:dyDescent="0.25">
      <c r="B1106" s="2"/>
      <c r="C1106" s="2"/>
      <c r="D1106" s="2"/>
      <c r="G1106" s="1" t="s">
        <v>481</v>
      </c>
      <c r="H1106" s="1" t="s">
        <v>1279</v>
      </c>
      <c r="I1106" s="1" t="s">
        <v>1280</v>
      </c>
      <c r="K1106" s="18"/>
      <c r="AA1106" s="1" t="s">
        <v>953</v>
      </c>
      <c r="AB1106" s="3"/>
      <c r="AC1106" s="3"/>
      <c r="BA1106" s="1">
        <f t="shared" si="54"/>
        <v>0</v>
      </c>
    </row>
    <row r="1107" spans="1:53" s="1" customFormat="1" x14ac:dyDescent="0.25">
      <c r="B1107" s="2"/>
      <c r="C1107" s="2"/>
      <c r="D1107" s="2"/>
      <c r="G1107" s="1" t="s">
        <v>3158</v>
      </c>
      <c r="H1107" s="1" t="s">
        <v>2470</v>
      </c>
      <c r="I1107" s="1" t="s">
        <v>2471</v>
      </c>
      <c r="K1107" s="18" t="s">
        <v>2472</v>
      </c>
      <c r="P1107" s="1" t="s">
        <v>4213</v>
      </c>
      <c r="AA1107" s="2"/>
      <c r="AB1107" s="3"/>
      <c r="AC1107" s="3"/>
      <c r="AD1107" s="1" t="s">
        <v>2388</v>
      </c>
      <c r="BA1107" s="1">
        <f t="shared" si="54"/>
        <v>0</v>
      </c>
    </row>
    <row r="1108" spans="1:53" s="1" customFormat="1" x14ac:dyDescent="0.25">
      <c r="B1108" s="2"/>
      <c r="C1108" s="2"/>
      <c r="D1108" s="2"/>
      <c r="F1108" s="1" t="s">
        <v>3161</v>
      </c>
      <c r="G1108" s="1" t="s">
        <v>3158</v>
      </c>
      <c r="H1108" s="1" t="s">
        <v>2473</v>
      </c>
      <c r="I1108" s="1" t="s">
        <v>2474</v>
      </c>
      <c r="J1108" s="1" t="s">
        <v>2475</v>
      </c>
      <c r="K1108" s="18" t="s">
        <v>2481</v>
      </c>
      <c r="M1108" s="1" t="s">
        <v>2476</v>
      </c>
      <c r="N1108" s="1" t="s">
        <v>2477</v>
      </c>
      <c r="P1108" s="1" t="s">
        <v>4213</v>
      </c>
      <c r="X1108" s="1" t="s">
        <v>2482</v>
      </c>
      <c r="AA1108" s="2"/>
      <c r="AB1108" s="3"/>
      <c r="AC1108" s="3"/>
      <c r="AD1108" s="1" t="s">
        <v>2388</v>
      </c>
      <c r="BA1108" s="1">
        <f t="shared" si="54"/>
        <v>0</v>
      </c>
    </row>
    <row r="1109" spans="1:53" s="1" customFormat="1" x14ac:dyDescent="0.25">
      <c r="B1109" s="2"/>
      <c r="C1109" s="2"/>
      <c r="D1109" s="2"/>
      <c r="H1109" s="1" t="s">
        <v>267</v>
      </c>
      <c r="I1109" s="2" t="s">
        <v>1510</v>
      </c>
      <c r="K1109" s="18"/>
      <c r="AB1109" s="3"/>
      <c r="AC1109" s="3"/>
      <c r="AY1109" s="1" t="s">
        <v>1492</v>
      </c>
      <c r="AZ1109" s="1" t="s">
        <v>1492</v>
      </c>
      <c r="BA1109" s="1">
        <f t="shared" si="54"/>
        <v>2</v>
      </c>
    </row>
    <row r="1110" spans="1:53" s="1" customFormat="1" x14ac:dyDescent="0.25">
      <c r="B1110" s="2"/>
      <c r="C1110" s="2"/>
      <c r="D1110" s="2"/>
      <c r="F1110" s="1" t="s">
        <v>3161</v>
      </c>
      <c r="G1110" s="1" t="s">
        <v>481</v>
      </c>
      <c r="H1110" s="1" t="s">
        <v>2483</v>
      </c>
      <c r="I1110" s="1" t="s">
        <v>2484</v>
      </c>
      <c r="J1110" s="1" t="s">
        <v>2485</v>
      </c>
      <c r="K1110" s="18"/>
      <c r="L1110" s="1" t="s">
        <v>2486</v>
      </c>
      <c r="M1110" s="1" t="s">
        <v>5031</v>
      </c>
      <c r="N1110" s="1" t="s">
        <v>296</v>
      </c>
      <c r="O1110" s="1">
        <v>85119</v>
      </c>
      <c r="AA1110" s="2"/>
      <c r="AB1110" s="3"/>
      <c r="AC1110" s="3"/>
      <c r="BA1110" s="1">
        <f t="shared" si="54"/>
        <v>0</v>
      </c>
    </row>
    <row r="1111" spans="1:53" s="1" customFormat="1" x14ac:dyDescent="0.25">
      <c r="B1111" s="2"/>
      <c r="C1111" s="2"/>
      <c r="D1111" s="2"/>
      <c r="F1111" s="1" t="s">
        <v>3161</v>
      </c>
      <c r="G1111" s="1" t="s">
        <v>3158</v>
      </c>
      <c r="H1111" s="1" t="s">
        <v>2483</v>
      </c>
      <c r="I1111" s="1" t="s">
        <v>3311</v>
      </c>
      <c r="J1111" s="1" t="s">
        <v>2485</v>
      </c>
      <c r="K1111" s="18"/>
      <c r="L1111" s="1" t="s">
        <v>2486</v>
      </c>
      <c r="M1111" s="1" t="s">
        <v>5031</v>
      </c>
      <c r="N1111" s="1" t="s">
        <v>296</v>
      </c>
      <c r="O1111" s="1">
        <v>85119</v>
      </c>
      <c r="AA1111" s="2"/>
      <c r="AB1111" s="3"/>
      <c r="AC1111" s="3"/>
      <c r="BA1111" s="1">
        <f t="shared" si="54"/>
        <v>0</v>
      </c>
    </row>
    <row r="1112" spans="1:53" s="1" customFormat="1" x14ac:dyDescent="0.25">
      <c r="B1112" s="2"/>
      <c r="C1112" s="2"/>
      <c r="D1112" s="2"/>
      <c r="G1112" s="1" t="s">
        <v>481</v>
      </c>
      <c r="H1112" s="1" t="s">
        <v>2016</v>
      </c>
      <c r="I1112" s="1" t="s">
        <v>3048</v>
      </c>
      <c r="K1112" s="18"/>
      <c r="AA1112" s="2"/>
      <c r="AB1112" s="3"/>
      <c r="AC1112" s="3"/>
      <c r="AO1112" s="1" t="s">
        <v>3162</v>
      </c>
      <c r="AP1112" s="1" t="s">
        <v>3162</v>
      </c>
      <c r="BA1112" s="1">
        <f t="shared" si="54"/>
        <v>2</v>
      </c>
    </row>
    <row r="1113" spans="1:53" s="1" customFormat="1" x14ac:dyDescent="0.25">
      <c r="B1113" s="2"/>
      <c r="C1113" s="2"/>
      <c r="D1113" s="2"/>
      <c r="G1113" s="1" t="s">
        <v>3158</v>
      </c>
      <c r="H1113" s="1" t="s">
        <v>4803</v>
      </c>
      <c r="I1113" s="1" t="s">
        <v>3477</v>
      </c>
      <c r="K1113" s="18"/>
      <c r="AA1113" s="1" t="s">
        <v>4801</v>
      </c>
      <c r="AB1113" s="3"/>
      <c r="AC1113" s="3"/>
      <c r="BA1113" s="1">
        <f t="shared" si="54"/>
        <v>0</v>
      </c>
    </row>
    <row r="1114" spans="1:53" s="1" customFormat="1" x14ac:dyDescent="0.25">
      <c r="B1114" s="2"/>
      <c r="C1114" s="2"/>
      <c r="D1114" s="2"/>
      <c r="F1114" s="1" t="s">
        <v>3162</v>
      </c>
      <c r="G1114" s="1" t="s">
        <v>3158</v>
      </c>
      <c r="H1114" s="1" t="s">
        <v>2271</v>
      </c>
      <c r="I1114" s="1" t="s">
        <v>2272</v>
      </c>
      <c r="J1114" s="1" t="s">
        <v>2274</v>
      </c>
      <c r="K1114" s="18" t="s">
        <v>2273</v>
      </c>
      <c r="L1114" s="1" t="s">
        <v>4203</v>
      </c>
      <c r="M1114" s="1" t="s">
        <v>488</v>
      </c>
      <c r="N1114" s="1" t="s">
        <v>296</v>
      </c>
      <c r="O1114" s="1">
        <v>85209</v>
      </c>
      <c r="P1114" s="1" t="s">
        <v>4213</v>
      </c>
      <c r="AA1114" s="1" t="s">
        <v>712</v>
      </c>
      <c r="AB1114" s="3"/>
      <c r="AC1114" s="3"/>
      <c r="AD1114" s="1" t="s">
        <v>2564</v>
      </c>
      <c r="BA1114" s="1">
        <f t="shared" si="54"/>
        <v>0</v>
      </c>
    </row>
    <row r="1115" spans="1:53" s="1" customFormat="1" x14ac:dyDescent="0.25">
      <c r="B1115" s="2"/>
      <c r="C1115" s="2"/>
      <c r="D1115" s="2"/>
      <c r="F1115" s="1" t="s">
        <v>3161</v>
      </c>
      <c r="G1115" s="1" t="s">
        <v>3158</v>
      </c>
      <c r="H1115" s="1" t="s">
        <v>1689</v>
      </c>
      <c r="I1115" s="1" t="s">
        <v>2487</v>
      </c>
      <c r="J1115" s="1" t="s">
        <v>1685</v>
      </c>
      <c r="K1115" s="18" t="s">
        <v>1688</v>
      </c>
      <c r="L1115" s="1" t="s">
        <v>1686</v>
      </c>
      <c r="M1115" s="1" t="s">
        <v>1687</v>
      </c>
      <c r="N1115" s="1" t="s">
        <v>296</v>
      </c>
      <c r="O1115" s="1">
        <v>85374</v>
      </c>
      <c r="P1115" s="1" t="s">
        <v>4712</v>
      </c>
      <c r="AA1115" s="2" t="s">
        <v>1678</v>
      </c>
      <c r="AB1115" s="3"/>
      <c r="AC1115" s="3"/>
      <c r="BA1115" s="1">
        <f t="shared" si="54"/>
        <v>0</v>
      </c>
    </row>
    <row r="1116" spans="1:53" s="1" customFormat="1" x14ac:dyDescent="0.25">
      <c r="B1116" s="2"/>
      <c r="C1116" s="2"/>
      <c r="D1116" s="2"/>
      <c r="G1116" s="1" t="s">
        <v>3158</v>
      </c>
      <c r="H1116" s="1" t="s">
        <v>3421</v>
      </c>
      <c r="I1116" s="1" t="s">
        <v>1536</v>
      </c>
      <c r="J1116" s="1" t="s">
        <v>3423</v>
      </c>
      <c r="K1116" s="18" t="s">
        <v>2276</v>
      </c>
      <c r="L1116" s="1" t="s">
        <v>4924</v>
      </c>
      <c r="M1116" s="1" t="s">
        <v>3192</v>
      </c>
      <c r="N1116" s="1" t="s">
        <v>296</v>
      </c>
      <c r="O1116" s="1">
        <v>85118</v>
      </c>
      <c r="P1116" s="1" t="s">
        <v>4712</v>
      </c>
      <c r="AA1116" s="2"/>
      <c r="AB1116" s="3"/>
      <c r="AC1116" s="3"/>
      <c r="AD1116" s="1" t="s">
        <v>2388</v>
      </c>
      <c r="BA1116" s="1">
        <f t="shared" si="54"/>
        <v>0</v>
      </c>
    </row>
    <row r="1117" spans="1:53" s="1" customFormat="1" x14ac:dyDescent="0.25">
      <c r="B1117" s="2"/>
      <c r="C1117" s="2"/>
      <c r="D1117" s="2"/>
      <c r="G1117" s="1" t="s">
        <v>481</v>
      </c>
      <c r="H1117" s="1" t="s">
        <v>3421</v>
      </c>
      <c r="I1117" s="1" t="s">
        <v>2277</v>
      </c>
      <c r="J1117" s="1" t="s">
        <v>3422</v>
      </c>
      <c r="K1117" s="18" t="s">
        <v>2276</v>
      </c>
      <c r="L1117" s="1" t="s">
        <v>4924</v>
      </c>
      <c r="M1117" s="1" t="s">
        <v>3192</v>
      </c>
      <c r="N1117" s="1" t="s">
        <v>296</v>
      </c>
      <c r="O1117" s="1">
        <v>85118</v>
      </c>
      <c r="P1117" s="1" t="s">
        <v>4213</v>
      </c>
      <c r="AA1117" s="2"/>
      <c r="AB1117" s="3"/>
      <c r="AC1117" s="3"/>
      <c r="AD1117" s="1" t="s">
        <v>2388</v>
      </c>
      <c r="BA1117" s="1">
        <f t="shared" si="54"/>
        <v>0</v>
      </c>
    </row>
    <row r="1118" spans="1:53" s="1" customFormat="1" x14ac:dyDescent="0.25">
      <c r="B1118" s="2"/>
      <c r="C1118" s="2"/>
      <c r="D1118" s="2"/>
      <c r="G1118" s="1" t="s">
        <v>3158</v>
      </c>
      <c r="H1118" s="1" t="s">
        <v>2488</v>
      </c>
      <c r="I1118" s="1" t="s">
        <v>2489</v>
      </c>
      <c r="J1118" s="1" t="s">
        <v>2490</v>
      </c>
      <c r="K1118" s="18" t="s">
        <v>2492</v>
      </c>
      <c r="L1118" s="1" t="s">
        <v>2491</v>
      </c>
      <c r="M1118" s="1" t="s">
        <v>488</v>
      </c>
      <c r="N1118" s="1" t="s">
        <v>296</v>
      </c>
      <c r="P1118" s="1" t="s">
        <v>4213</v>
      </c>
      <c r="AA1118" s="2"/>
      <c r="AB1118" s="3"/>
      <c r="AC1118" s="3"/>
      <c r="AD1118" s="1" t="s">
        <v>2388</v>
      </c>
      <c r="BA1118" s="1">
        <f t="shared" si="54"/>
        <v>0</v>
      </c>
    </row>
    <row r="1119" spans="1:53" s="1" customFormat="1" x14ac:dyDescent="0.25">
      <c r="B1119" s="2"/>
      <c r="C1119" s="2"/>
      <c r="D1119" s="2"/>
      <c r="G1119" s="1" t="s">
        <v>3158</v>
      </c>
      <c r="H1119" s="1" t="s">
        <v>2488</v>
      </c>
      <c r="I1119" s="1" t="s">
        <v>2451</v>
      </c>
      <c r="K1119" s="18" t="s">
        <v>2493</v>
      </c>
      <c r="P1119" s="1" t="s">
        <v>4213</v>
      </c>
      <c r="AA1119" s="2"/>
      <c r="AB1119" s="3"/>
      <c r="AC1119" s="3"/>
      <c r="AD1119" s="1" t="s">
        <v>2388</v>
      </c>
      <c r="BA1119" s="1">
        <f t="shared" ref="BA1119:BA1182" si="55">COUNTA(AE1119:AZ1119)</f>
        <v>0</v>
      </c>
    </row>
    <row r="1120" spans="1:53" s="1" customFormat="1" x14ac:dyDescent="0.25">
      <c r="A1120" s="6"/>
      <c r="B1120" s="2"/>
      <c r="C1120" s="2"/>
      <c r="D1120" s="2"/>
      <c r="G1120" s="1" t="s">
        <v>481</v>
      </c>
      <c r="H1120" s="1" t="s">
        <v>2496</v>
      </c>
      <c r="I1120" s="1" t="s">
        <v>2497</v>
      </c>
      <c r="J1120" s="1" t="s">
        <v>2498</v>
      </c>
      <c r="K1120" s="18" t="s">
        <v>2499</v>
      </c>
      <c r="N1120" s="1" t="s">
        <v>296</v>
      </c>
      <c r="P1120" s="1" t="s">
        <v>4213</v>
      </c>
      <c r="Y1120" s="1" t="s">
        <v>3196</v>
      </c>
      <c r="Z1120" s="1" t="s">
        <v>3161</v>
      </c>
      <c r="AA1120" s="2" t="s">
        <v>1698</v>
      </c>
      <c r="AB1120" s="3" t="s">
        <v>3161</v>
      </c>
      <c r="AC1120" s="3"/>
      <c r="AD1120" s="1" t="s">
        <v>2564</v>
      </c>
      <c r="BA1120" s="1">
        <f t="shared" si="55"/>
        <v>0</v>
      </c>
    </row>
    <row r="1121" spans="1:54" s="1" customFormat="1" x14ac:dyDescent="0.25">
      <c r="B1121" s="2"/>
      <c r="C1121" s="2"/>
      <c r="D1121" s="2"/>
      <c r="G1121" s="1" t="s">
        <v>3158</v>
      </c>
      <c r="H1121" s="1" t="s">
        <v>2496</v>
      </c>
      <c r="I1121" s="1" t="s">
        <v>3786</v>
      </c>
      <c r="K1121" s="18"/>
      <c r="AA1121" s="2"/>
      <c r="AB1121" s="3"/>
      <c r="AC1121" s="3"/>
      <c r="AU1121" s="1" t="s">
        <v>3162</v>
      </c>
      <c r="BA1121" s="1">
        <f t="shared" si="55"/>
        <v>1</v>
      </c>
    </row>
    <row r="1122" spans="1:54" s="1" customFormat="1" x14ac:dyDescent="0.25">
      <c r="A1122" s="8"/>
      <c r="B1122" s="2"/>
      <c r="C1122" s="2"/>
      <c r="D1122" s="2"/>
      <c r="H1122" s="1" t="s">
        <v>1411</v>
      </c>
      <c r="I1122" s="1" t="s">
        <v>1412</v>
      </c>
      <c r="K1122" s="18"/>
      <c r="AB1122" s="3"/>
      <c r="AC1122" s="3"/>
      <c r="AS1122" s="1" t="s">
        <v>3162</v>
      </c>
      <c r="BA1122" s="1">
        <f t="shared" si="55"/>
        <v>1</v>
      </c>
    </row>
    <row r="1123" spans="1:54" s="1" customFormat="1" x14ac:dyDescent="0.25">
      <c r="A1123" s="8"/>
      <c r="B1123" s="2"/>
      <c r="C1123" s="2"/>
      <c r="D1123" s="2"/>
      <c r="H1123" s="1" t="s">
        <v>1411</v>
      </c>
      <c r="K1123" s="18"/>
      <c r="AB1123" s="3"/>
      <c r="AC1123" s="3"/>
      <c r="AS1123" s="1" t="s">
        <v>3162</v>
      </c>
      <c r="BA1123" s="1">
        <f t="shared" si="55"/>
        <v>1</v>
      </c>
    </row>
    <row r="1124" spans="1:54" s="1" customFormat="1" x14ac:dyDescent="0.25">
      <c r="A1124" s="8"/>
      <c r="B1124" s="2"/>
      <c r="C1124" s="2"/>
      <c r="D1124" s="2"/>
      <c r="G1124" s="1" t="s">
        <v>481</v>
      </c>
      <c r="H1124" s="1" t="s">
        <v>2039</v>
      </c>
      <c r="I1124" s="1" t="s">
        <v>2040</v>
      </c>
      <c r="K1124" s="18"/>
      <c r="AB1124" s="3"/>
      <c r="AC1124" s="3"/>
      <c r="AQ1124" s="1" t="s">
        <v>1492</v>
      </c>
      <c r="BA1124" s="1">
        <f t="shared" si="55"/>
        <v>1</v>
      </c>
    </row>
    <row r="1125" spans="1:54" s="1" customFormat="1" x14ac:dyDescent="0.25">
      <c r="A1125" s="8"/>
      <c r="B1125" s="2"/>
      <c r="C1125" s="2"/>
      <c r="D1125" s="2"/>
      <c r="G1125" s="1" t="s">
        <v>481</v>
      </c>
      <c r="H1125" s="1" t="s">
        <v>2039</v>
      </c>
      <c r="I1125" s="1" t="s">
        <v>5022</v>
      </c>
      <c r="K1125" s="18"/>
      <c r="AB1125" s="3"/>
      <c r="AC1125" s="3"/>
      <c r="AQ1125" s="1" t="s">
        <v>1492</v>
      </c>
      <c r="BA1125" s="1">
        <f t="shared" si="55"/>
        <v>1</v>
      </c>
    </row>
    <row r="1126" spans="1:54" s="1" customFormat="1" x14ac:dyDescent="0.25">
      <c r="B1126" s="2"/>
      <c r="C1126" s="2"/>
      <c r="D1126" s="2"/>
      <c r="G1126" s="1" t="s">
        <v>3158</v>
      </c>
      <c r="H1126" s="1" t="s">
        <v>4470</v>
      </c>
      <c r="I1126" s="1" t="s">
        <v>4807</v>
      </c>
      <c r="K1126" s="18"/>
      <c r="BA1126" s="1">
        <f t="shared" si="55"/>
        <v>0</v>
      </c>
      <c r="BB1126" s="3"/>
    </row>
    <row r="1127" spans="1:54" s="1" customFormat="1" x14ac:dyDescent="0.25">
      <c r="B1127" s="2"/>
      <c r="C1127" s="2"/>
      <c r="D1127" s="2"/>
      <c r="G1127" s="1" t="s">
        <v>481</v>
      </c>
      <c r="H1127" s="1" t="s">
        <v>4470</v>
      </c>
      <c r="I1127" s="1" t="s">
        <v>3816</v>
      </c>
      <c r="K1127" s="18"/>
      <c r="BA1127" s="1">
        <f t="shared" si="55"/>
        <v>0</v>
      </c>
      <c r="BB1127" s="3"/>
    </row>
    <row r="1128" spans="1:54" s="1" customFormat="1" x14ac:dyDescent="0.25">
      <c r="B1128" s="2"/>
      <c r="C1128" s="2"/>
      <c r="D1128" s="2"/>
      <c r="H1128" s="1" t="s">
        <v>2500</v>
      </c>
      <c r="K1128" s="18"/>
      <c r="BB1128" s="3"/>
    </row>
    <row r="1129" spans="1:54" s="1" customFormat="1" x14ac:dyDescent="0.25">
      <c r="B1129" s="2"/>
      <c r="C1129" s="2"/>
      <c r="D1129" s="2"/>
      <c r="G1129" s="1" t="s">
        <v>3158</v>
      </c>
      <c r="H1129" s="1" t="s">
        <v>2500</v>
      </c>
      <c r="I1129" s="1" t="s">
        <v>2501</v>
      </c>
      <c r="K1129" s="18" t="s">
        <v>2502</v>
      </c>
      <c r="P1129" s="1" t="s">
        <v>4213</v>
      </c>
      <c r="AA1129" s="2"/>
      <c r="AB1129" s="3"/>
      <c r="AC1129" s="3"/>
      <c r="AD1129" s="1" t="s">
        <v>2564</v>
      </c>
      <c r="BA1129" s="1">
        <f t="shared" si="55"/>
        <v>0</v>
      </c>
    </row>
    <row r="1130" spans="1:54" s="1" customFormat="1" x14ac:dyDescent="0.25">
      <c r="B1130" s="2"/>
      <c r="C1130" s="2"/>
      <c r="D1130" s="2"/>
      <c r="G1130" s="1" t="s">
        <v>3158</v>
      </c>
      <c r="H1130" s="1" t="s">
        <v>2019</v>
      </c>
      <c r="I1130" s="1" t="s">
        <v>2036</v>
      </c>
      <c r="K1130" s="18"/>
      <c r="AA1130" s="2"/>
      <c r="AB1130" s="3"/>
      <c r="AC1130" s="3"/>
      <c r="AP1130" s="1" t="s">
        <v>3162</v>
      </c>
      <c r="AQ1130" s="1" t="s">
        <v>3162</v>
      </c>
      <c r="AR1130" s="1" t="s">
        <v>3162</v>
      </c>
      <c r="BA1130" s="1">
        <f t="shared" si="55"/>
        <v>3</v>
      </c>
    </row>
    <row r="1131" spans="1:54" s="1" customFormat="1" x14ac:dyDescent="0.25">
      <c r="B1131" s="2"/>
      <c r="C1131" s="2"/>
      <c r="D1131" s="2"/>
      <c r="G1131" s="1" t="s">
        <v>481</v>
      </c>
      <c r="H1131" s="1" t="s">
        <v>2503</v>
      </c>
      <c r="I1131" s="1" t="s">
        <v>2504</v>
      </c>
      <c r="J1131" s="1" t="s">
        <v>2505</v>
      </c>
      <c r="K1131" s="18" t="s">
        <v>956</v>
      </c>
      <c r="L1131" s="1" t="s">
        <v>955</v>
      </c>
      <c r="M1131" s="1" t="s">
        <v>488</v>
      </c>
      <c r="N1131" s="1" t="s">
        <v>296</v>
      </c>
      <c r="O1131" s="1" t="s">
        <v>2769</v>
      </c>
      <c r="P1131" s="1" t="s">
        <v>4213</v>
      </c>
      <c r="Y1131" s="1" t="s">
        <v>3196</v>
      </c>
      <c r="Z1131" s="1" t="s">
        <v>3161</v>
      </c>
      <c r="AA1131" s="2"/>
      <c r="AB1131" s="3"/>
      <c r="AC1131" s="3"/>
      <c r="AD1131" s="1" t="s">
        <v>2564</v>
      </c>
      <c r="BA1131" s="1">
        <f t="shared" si="55"/>
        <v>0</v>
      </c>
    </row>
    <row r="1132" spans="1:54" s="1" customFormat="1" x14ac:dyDescent="0.25">
      <c r="B1132" s="2"/>
      <c r="C1132" s="2"/>
      <c r="D1132" s="2"/>
      <c r="G1132" s="1" t="s">
        <v>3158</v>
      </c>
      <c r="H1132" s="1" t="s">
        <v>2503</v>
      </c>
      <c r="I1132" s="1" t="s">
        <v>1142</v>
      </c>
      <c r="J1132" s="1" t="s">
        <v>2505</v>
      </c>
      <c r="K1132" s="18" t="s">
        <v>956</v>
      </c>
      <c r="L1132" s="1" t="s">
        <v>955</v>
      </c>
      <c r="M1132" s="1" t="s">
        <v>488</v>
      </c>
      <c r="N1132" s="1" t="s">
        <v>296</v>
      </c>
      <c r="P1132" s="1" t="s">
        <v>4712</v>
      </c>
      <c r="Y1132" s="1" t="s">
        <v>3196</v>
      </c>
      <c r="Z1132" s="1" t="s">
        <v>957</v>
      </c>
      <c r="AA1132" s="2"/>
      <c r="AB1132" s="3"/>
      <c r="AC1132" s="3"/>
      <c r="AD1132" s="1" t="s">
        <v>2568</v>
      </c>
      <c r="BA1132" s="1">
        <f t="shared" si="55"/>
        <v>0</v>
      </c>
    </row>
    <row r="1133" spans="1:54" s="1" customFormat="1" x14ac:dyDescent="0.25">
      <c r="B1133" s="2"/>
      <c r="C1133" s="2"/>
      <c r="D1133" s="2"/>
      <c r="G1133" s="1" t="s">
        <v>481</v>
      </c>
      <c r="H1133" s="1" t="s">
        <v>958</v>
      </c>
      <c r="I1133" s="1" t="s">
        <v>959</v>
      </c>
      <c r="K1133" s="18" t="s">
        <v>960</v>
      </c>
      <c r="P1133" s="1" t="s">
        <v>4213</v>
      </c>
      <c r="AA1133" s="2"/>
      <c r="AB1133" s="3"/>
      <c r="AC1133" s="3"/>
      <c r="AD1133" s="1" t="s">
        <v>2564</v>
      </c>
      <c r="BA1133" s="1">
        <f t="shared" si="55"/>
        <v>0</v>
      </c>
    </row>
    <row r="1134" spans="1:54" s="1" customFormat="1" x14ac:dyDescent="0.25">
      <c r="B1134" s="2"/>
      <c r="C1134" s="2"/>
      <c r="D1134" s="2"/>
      <c r="G1134" s="1" t="s">
        <v>3158</v>
      </c>
      <c r="H1134" s="1" t="s">
        <v>887</v>
      </c>
      <c r="I1134" s="1" t="s">
        <v>4297</v>
      </c>
      <c r="J1134" s="1" t="s">
        <v>963</v>
      </c>
      <c r="K1134" s="18"/>
      <c r="Y1134" s="1" t="s">
        <v>3189</v>
      </c>
      <c r="AA1134" s="2" t="s">
        <v>713</v>
      </c>
      <c r="AB1134" s="3" t="s">
        <v>3161</v>
      </c>
      <c r="AC1134" s="3"/>
      <c r="BA1134" s="1">
        <f t="shared" si="55"/>
        <v>0</v>
      </c>
    </row>
    <row r="1135" spans="1:54" s="1" customFormat="1" x14ac:dyDescent="0.25">
      <c r="B1135" s="2"/>
      <c r="C1135" s="2"/>
      <c r="D1135" s="2"/>
      <c r="G1135" s="1" t="s">
        <v>481</v>
      </c>
      <c r="H1135" s="1" t="s">
        <v>1820</v>
      </c>
      <c r="I1135" s="1" t="s">
        <v>116</v>
      </c>
      <c r="K1135" s="18"/>
      <c r="AA1135" s="1" t="s">
        <v>3311</v>
      </c>
      <c r="AB1135" s="3"/>
      <c r="AC1135" s="3"/>
      <c r="BA1135" s="1">
        <f t="shared" si="55"/>
        <v>0</v>
      </c>
    </row>
    <row r="1136" spans="1:54" s="1" customFormat="1" x14ac:dyDescent="0.25">
      <c r="B1136" s="2"/>
      <c r="C1136" s="2"/>
      <c r="D1136" s="2"/>
      <c r="G1136" s="1" t="s">
        <v>3158</v>
      </c>
      <c r="H1136" s="1" t="s">
        <v>1820</v>
      </c>
      <c r="I1136" s="1" t="s">
        <v>3311</v>
      </c>
      <c r="K1136" s="18"/>
      <c r="AA1136" s="1" t="s">
        <v>116</v>
      </c>
      <c r="AB1136" s="3"/>
      <c r="AC1136" s="3"/>
      <c r="BA1136" s="1">
        <f t="shared" si="55"/>
        <v>0</v>
      </c>
    </row>
    <row r="1137" spans="1:55" s="1" customFormat="1" x14ac:dyDescent="0.25">
      <c r="B1137" s="2"/>
      <c r="C1137" s="2"/>
      <c r="D1137" s="2"/>
      <c r="H1137" s="1" t="s">
        <v>3143</v>
      </c>
      <c r="I1137" s="1" t="s">
        <v>3144</v>
      </c>
      <c r="K1137" s="18" t="s">
        <v>4603</v>
      </c>
      <c r="P1137" s="1" t="s">
        <v>4213</v>
      </c>
      <c r="AA1137" s="2"/>
      <c r="AB1137" s="3"/>
      <c r="AC1137" s="3"/>
      <c r="BA1137" s="1">
        <f t="shared" si="55"/>
        <v>0</v>
      </c>
    </row>
    <row r="1138" spans="1:55" s="1" customFormat="1" x14ac:dyDescent="0.25">
      <c r="B1138" s="2"/>
      <c r="C1138" s="2"/>
      <c r="D1138" s="2"/>
      <c r="G1138" s="1" t="s">
        <v>3158</v>
      </c>
      <c r="H1138" s="1" t="s">
        <v>2278</v>
      </c>
      <c r="I1138" s="1" t="s">
        <v>2279</v>
      </c>
      <c r="J1138" s="1" t="s">
        <v>2281</v>
      </c>
      <c r="K1138" s="18" t="s">
        <v>2280</v>
      </c>
      <c r="L1138" s="1" t="s">
        <v>2282</v>
      </c>
      <c r="M1138" s="1" t="s">
        <v>3182</v>
      </c>
      <c r="N1138" s="1" t="s">
        <v>296</v>
      </c>
      <c r="O1138" s="1">
        <v>85298</v>
      </c>
      <c r="P1138" s="1" t="s">
        <v>4213</v>
      </c>
      <c r="AA1138" s="2"/>
      <c r="AB1138" s="3" t="s">
        <v>3161</v>
      </c>
      <c r="AC1138" s="3"/>
      <c r="AD1138" s="1" t="s">
        <v>2388</v>
      </c>
      <c r="BA1138" s="1">
        <f t="shared" si="55"/>
        <v>0</v>
      </c>
    </row>
    <row r="1139" spans="1:55" s="1" customFormat="1" x14ac:dyDescent="0.25">
      <c r="B1139" s="2"/>
      <c r="C1139" s="2"/>
      <c r="D1139" s="2"/>
      <c r="G1139" s="1" t="s">
        <v>3158</v>
      </c>
      <c r="H1139" s="1" t="s">
        <v>3646</v>
      </c>
      <c r="I1139" s="1" t="s">
        <v>3647</v>
      </c>
      <c r="J1139" s="1" t="s">
        <v>3648</v>
      </c>
      <c r="K1139" s="18" t="s">
        <v>3649</v>
      </c>
      <c r="L1139" s="1" t="s">
        <v>3650</v>
      </c>
      <c r="M1139" s="1" t="s">
        <v>488</v>
      </c>
      <c r="N1139" s="1" t="s">
        <v>296</v>
      </c>
      <c r="O1139" s="1">
        <v>85205</v>
      </c>
      <c r="P1139" s="1" t="s">
        <v>4213</v>
      </c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1">
        <f t="shared" si="55"/>
        <v>0</v>
      </c>
      <c r="BB1139" s="3"/>
      <c r="BC1139" s="1" t="s">
        <v>2564</v>
      </c>
    </row>
    <row r="1140" spans="1:55" s="1" customFormat="1" x14ac:dyDescent="0.25">
      <c r="B1140" s="2"/>
      <c r="C1140" s="2"/>
      <c r="D1140" s="2"/>
      <c r="E1140" s="2"/>
      <c r="F1140" s="1" t="s">
        <v>3162</v>
      </c>
      <c r="G1140" s="1" t="s">
        <v>3158</v>
      </c>
      <c r="H1140" s="1" t="s">
        <v>4499</v>
      </c>
      <c r="I1140" s="1" t="s">
        <v>4578</v>
      </c>
      <c r="J1140" s="1" t="s">
        <v>4500</v>
      </c>
      <c r="K1140" s="18" t="s">
        <v>4501</v>
      </c>
      <c r="L1140" s="1" t="s">
        <v>380</v>
      </c>
      <c r="M1140" s="1" t="s">
        <v>488</v>
      </c>
      <c r="N1140" s="1" t="s">
        <v>296</v>
      </c>
      <c r="O1140" s="1">
        <v>85209</v>
      </c>
      <c r="P1140" s="1" t="s">
        <v>4213</v>
      </c>
      <c r="R1140" s="1">
        <v>1</v>
      </c>
      <c r="S1140" s="1" t="s">
        <v>3357</v>
      </c>
      <c r="U1140" s="1">
        <v>1</v>
      </c>
      <c r="AA1140" s="2"/>
      <c r="AB1140" s="3"/>
      <c r="AC1140" s="3"/>
      <c r="AD1140" s="1" t="s">
        <v>2388</v>
      </c>
      <c r="BA1140" s="1">
        <f t="shared" si="55"/>
        <v>0</v>
      </c>
    </row>
    <row r="1141" spans="1:55" s="1" customFormat="1" x14ac:dyDescent="0.25">
      <c r="A1141" s="8"/>
      <c r="B1141" s="2"/>
      <c r="C1141" s="2"/>
      <c r="D1141" s="2"/>
      <c r="G1141" s="1" t="s">
        <v>481</v>
      </c>
      <c r="H1141" s="1" t="s">
        <v>205</v>
      </c>
      <c r="I1141" s="1" t="s">
        <v>2773</v>
      </c>
      <c r="K1141" s="18"/>
      <c r="AB1141" s="3"/>
      <c r="AC1141" s="3"/>
      <c r="AU1141" s="1" t="s">
        <v>3162</v>
      </c>
      <c r="BA1141" s="1">
        <f t="shared" si="55"/>
        <v>1</v>
      </c>
    </row>
    <row r="1142" spans="1:55" s="1" customFormat="1" x14ac:dyDescent="0.25">
      <c r="A1142" s="8"/>
      <c r="B1142" s="2"/>
      <c r="C1142" s="2"/>
      <c r="D1142" s="2"/>
      <c r="G1142" s="1" t="s">
        <v>3158</v>
      </c>
      <c r="H1142" s="1" t="s">
        <v>205</v>
      </c>
      <c r="I1142" s="1" t="s">
        <v>206</v>
      </c>
      <c r="K1142" s="18"/>
      <c r="AB1142" s="3"/>
      <c r="AC1142" s="3"/>
      <c r="AU1142" s="1" t="s">
        <v>3162</v>
      </c>
      <c r="BA1142" s="1">
        <f t="shared" si="55"/>
        <v>1</v>
      </c>
    </row>
    <row r="1143" spans="1:55" s="1" customFormat="1" x14ac:dyDescent="0.25">
      <c r="B1143" s="2"/>
      <c r="C1143" s="2"/>
      <c r="D1143" s="2"/>
      <c r="F1143" s="1" t="s">
        <v>3161</v>
      </c>
      <c r="G1143" s="1" t="s">
        <v>2607</v>
      </c>
      <c r="H1143" s="1" t="s">
        <v>2608</v>
      </c>
      <c r="I1143" s="1" t="s">
        <v>1574</v>
      </c>
      <c r="J1143" s="1" t="s">
        <v>2609</v>
      </c>
      <c r="K1143" s="18"/>
      <c r="L1143" s="1" t="s">
        <v>3109</v>
      </c>
      <c r="M1143" s="1" t="s">
        <v>3110</v>
      </c>
      <c r="N1143" s="1" t="s">
        <v>1946</v>
      </c>
      <c r="O1143" s="1">
        <v>99212</v>
      </c>
      <c r="AA1143" s="2"/>
      <c r="AB1143" s="3"/>
      <c r="AC1143" s="3"/>
      <c r="BA1143" s="1">
        <f t="shared" si="55"/>
        <v>0</v>
      </c>
    </row>
    <row r="1144" spans="1:55" s="1" customFormat="1" x14ac:dyDescent="0.25">
      <c r="B1144" s="2"/>
      <c r="C1144" s="2"/>
      <c r="D1144" s="2"/>
      <c r="G1144" s="1" t="s">
        <v>3158</v>
      </c>
      <c r="H1144" s="1" t="s">
        <v>1726</v>
      </c>
      <c r="I1144" s="1" t="s">
        <v>3113</v>
      </c>
      <c r="J1144" s="1" t="s">
        <v>3114</v>
      </c>
      <c r="K1144" s="18" t="s">
        <v>4937</v>
      </c>
      <c r="L1144" s="1" t="s">
        <v>3115</v>
      </c>
      <c r="M1144" s="1" t="s">
        <v>3023</v>
      </c>
      <c r="N1144" s="1" t="s">
        <v>4426</v>
      </c>
      <c r="O1144" s="1">
        <v>85213</v>
      </c>
      <c r="AA1144" s="2"/>
      <c r="AB1144" s="3"/>
      <c r="AC1144" s="3"/>
      <c r="BA1144" s="1">
        <f t="shared" si="55"/>
        <v>0</v>
      </c>
    </row>
    <row r="1145" spans="1:55" s="1" customFormat="1" x14ac:dyDescent="0.25">
      <c r="A1145" s="8"/>
      <c r="B1145" s="2"/>
      <c r="C1145" s="2"/>
      <c r="D1145" s="2"/>
      <c r="G1145" s="1" t="s">
        <v>3158</v>
      </c>
      <c r="H1145" s="1" t="s">
        <v>1010</v>
      </c>
      <c r="I1145" s="1" t="s">
        <v>3744</v>
      </c>
      <c r="K1145" s="18"/>
      <c r="AB1145" s="3"/>
      <c r="AC1145" s="3"/>
      <c r="AQ1145" s="1" t="s">
        <v>3162</v>
      </c>
      <c r="BA1145" s="1">
        <f t="shared" si="55"/>
        <v>1</v>
      </c>
    </row>
    <row r="1146" spans="1:55" s="1" customFormat="1" x14ac:dyDescent="0.25">
      <c r="A1146" s="8"/>
      <c r="B1146" s="2"/>
      <c r="C1146" s="2"/>
      <c r="D1146" s="2"/>
      <c r="G1146" s="1" t="s">
        <v>481</v>
      </c>
      <c r="H1146" s="1" t="s">
        <v>1010</v>
      </c>
      <c r="I1146" s="1" t="s">
        <v>3178</v>
      </c>
      <c r="K1146" s="18"/>
      <c r="AB1146" s="3"/>
      <c r="AC1146" s="3"/>
      <c r="AQ1146" s="1" t="s">
        <v>3162</v>
      </c>
      <c r="BA1146" s="1">
        <f t="shared" si="55"/>
        <v>1</v>
      </c>
    </row>
    <row r="1147" spans="1:55" s="1" customFormat="1" x14ac:dyDescent="0.25">
      <c r="B1147" s="2"/>
      <c r="C1147" s="2"/>
      <c r="D1147" s="2"/>
      <c r="G1147" s="1" t="s">
        <v>481</v>
      </c>
      <c r="H1147" s="1" t="s">
        <v>3116</v>
      </c>
      <c r="I1147" s="1" t="s">
        <v>3790</v>
      </c>
      <c r="J1147" s="1" t="s">
        <v>486</v>
      </c>
      <c r="K1147" s="18"/>
      <c r="L1147" s="1" t="s">
        <v>486</v>
      </c>
      <c r="M1147" s="1" t="s">
        <v>488</v>
      </c>
      <c r="N1147" s="1" t="s">
        <v>296</v>
      </c>
      <c r="O1147" s="1" t="s">
        <v>486</v>
      </c>
      <c r="AA1147" s="2"/>
      <c r="AB1147" s="3"/>
      <c r="AC1147" s="3"/>
      <c r="BA1147" s="1">
        <f t="shared" si="55"/>
        <v>0</v>
      </c>
    </row>
    <row r="1148" spans="1:55" s="1" customFormat="1" ht="15.6" x14ac:dyDescent="0.3">
      <c r="A1148" s="8"/>
      <c r="B1148" s="2"/>
      <c r="C1148" s="2"/>
      <c r="D1148" s="2"/>
      <c r="E1148" s="2"/>
      <c r="G1148" s="1" t="s">
        <v>481</v>
      </c>
      <c r="H1148" s="1" t="s">
        <v>1468</v>
      </c>
      <c r="I1148" s="1" t="s">
        <v>299</v>
      </c>
      <c r="K1148" s="27" t="s">
        <v>544</v>
      </c>
      <c r="AA1148" s="1" t="s">
        <v>1467</v>
      </c>
      <c r="AB1148" s="3"/>
      <c r="AC1148" s="3"/>
      <c r="AI1148" s="1" t="s">
        <v>3162</v>
      </c>
      <c r="AJ1148" s="1" t="s">
        <v>3162</v>
      </c>
      <c r="BA1148" s="1">
        <f t="shared" si="55"/>
        <v>2</v>
      </c>
    </row>
    <row r="1149" spans="1:55" s="1" customFormat="1" x14ac:dyDescent="0.25">
      <c r="A1149" s="29"/>
      <c r="B1149" s="2"/>
      <c r="C1149" s="2"/>
      <c r="D1149" s="2"/>
      <c r="E1149" s="2"/>
      <c r="G1149" s="1" t="s">
        <v>481</v>
      </c>
      <c r="H1149" s="1" t="s">
        <v>2779</v>
      </c>
      <c r="I1149" s="1" t="s">
        <v>2728</v>
      </c>
      <c r="K1149" s="18"/>
      <c r="AB1149" s="3"/>
      <c r="AC1149" s="3"/>
      <c r="AN1149" s="1" t="s">
        <v>3162</v>
      </c>
      <c r="AP1149" s="1" t="s">
        <v>3162</v>
      </c>
      <c r="BA1149" s="1">
        <f t="shared" si="55"/>
        <v>2</v>
      </c>
    </row>
    <row r="1150" spans="1:55" s="1" customFormat="1" x14ac:dyDescent="0.25">
      <c r="B1150" s="2"/>
      <c r="C1150" s="2"/>
      <c r="D1150" s="2"/>
      <c r="G1150" s="1" t="s">
        <v>481</v>
      </c>
      <c r="H1150" s="1" t="s">
        <v>3320</v>
      </c>
      <c r="I1150" s="1" t="s">
        <v>4642</v>
      </c>
      <c r="K1150" s="18" t="s">
        <v>3321</v>
      </c>
      <c r="N1150" s="1" t="s">
        <v>296</v>
      </c>
      <c r="P1150" s="1" t="s">
        <v>4213</v>
      </c>
      <c r="AA1150" s="2"/>
      <c r="AB1150" s="3"/>
      <c r="AC1150" s="3"/>
      <c r="AD1150" s="1" t="s">
        <v>2564</v>
      </c>
      <c r="BA1150" s="1">
        <f t="shared" si="55"/>
        <v>0</v>
      </c>
    </row>
    <row r="1151" spans="1:55" s="1" customFormat="1" x14ac:dyDescent="0.25">
      <c r="B1151" s="2"/>
      <c r="C1151" s="2"/>
      <c r="D1151" s="2"/>
      <c r="G1151" s="1" t="s">
        <v>481</v>
      </c>
      <c r="H1151" s="1" t="s">
        <v>2606</v>
      </c>
      <c r="I1151" s="1" t="s">
        <v>48</v>
      </c>
      <c r="J1151" s="1" t="s">
        <v>574</v>
      </c>
      <c r="K1151" s="18" t="s">
        <v>4581</v>
      </c>
      <c r="L1151" s="1" t="s">
        <v>3322</v>
      </c>
      <c r="M1151" s="1" t="s">
        <v>3182</v>
      </c>
      <c r="N1151" s="1" t="s">
        <v>296</v>
      </c>
      <c r="O1151" s="1">
        <v>85256</v>
      </c>
      <c r="Y1151" s="1" t="s">
        <v>3196</v>
      </c>
      <c r="Z1151" s="1" t="s">
        <v>3189</v>
      </c>
      <c r="AA1151" s="2" t="s">
        <v>2602</v>
      </c>
      <c r="AB1151" s="3"/>
      <c r="AC1151" s="3"/>
      <c r="BA1151" s="1">
        <f t="shared" si="55"/>
        <v>0</v>
      </c>
    </row>
    <row r="1152" spans="1:55" s="1" customFormat="1" x14ac:dyDescent="0.25">
      <c r="B1152" s="2"/>
      <c r="C1152" s="2"/>
      <c r="D1152" s="2"/>
      <c r="H1152" s="1" t="s">
        <v>2961</v>
      </c>
      <c r="I1152" s="1" t="s">
        <v>4208</v>
      </c>
      <c r="K1152" s="18" t="s">
        <v>4209</v>
      </c>
      <c r="P1152" s="1" t="s">
        <v>4213</v>
      </c>
      <c r="AA1152" s="2"/>
      <c r="AB1152" s="3"/>
      <c r="AC1152" s="3"/>
      <c r="BA1152" s="1">
        <f t="shared" si="55"/>
        <v>0</v>
      </c>
    </row>
    <row r="1153" spans="1:64" s="1" customFormat="1" x14ac:dyDescent="0.25">
      <c r="B1153" s="2"/>
      <c r="C1153" s="2"/>
      <c r="D1153" s="2"/>
      <c r="G1153" s="1" t="s">
        <v>481</v>
      </c>
      <c r="H1153" s="1" t="s">
        <v>2540</v>
      </c>
      <c r="I1153" s="1" t="s">
        <v>2541</v>
      </c>
      <c r="K1153" s="18" t="s">
        <v>2542</v>
      </c>
      <c r="P1153" s="1" t="s">
        <v>4213</v>
      </c>
      <c r="Q1153" s="1" t="s">
        <v>4712</v>
      </c>
      <c r="AA1153" s="2"/>
      <c r="AB1153" s="3"/>
      <c r="AC1153" s="3"/>
      <c r="AD1153" s="1" t="s">
        <v>2388</v>
      </c>
      <c r="BA1153" s="1">
        <f t="shared" si="55"/>
        <v>0</v>
      </c>
    </row>
    <row r="1154" spans="1:64" s="1" customFormat="1" ht="15.6" thickBot="1" x14ac:dyDescent="0.3">
      <c r="B1154" s="2"/>
      <c r="C1154" s="2"/>
      <c r="D1154" s="2"/>
      <c r="G1154" s="1" t="s">
        <v>3158</v>
      </c>
      <c r="H1154" s="1" t="s">
        <v>3327</v>
      </c>
      <c r="I1154" s="1" t="s">
        <v>3328</v>
      </c>
      <c r="J1154" s="1" t="s">
        <v>3329</v>
      </c>
      <c r="K1154" s="18"/>
      <c r="L1154" s="1" t="s">
        <v>3330</v>
      </c>
      <c r="M1154" s="1" t="s">
        <v>488</v>
      </c>
      <c r="N1154" s="1" t="s">
        <v>296</v>
      </c>
      <c r="O1154" s="1">
        <v>85206</v>
      </c>
      <c r="AA1154" s="2"/>
      <c r="AB1154" s="3"/>
      <c r="AC1154" s="3"/>
      <c r="BA1154" s="1">
        <f t="shared" si="55"/>
        <v>0</v>
      </c>
      <c r="BD1154" s="1" t="s">
        <v>4712</v>
      </c>
    </row>
    <row r="1155" spans="1:64" s="1" customFormat="1" ht="15.6" thickBot="1" x14ac:dyDescent="0.3">
      <c r="A1155" s="8"/>
      <c r="B1155" s="2"/>
      <c r="C1155" s="2"/>
      <c r="D1155" s="2"/>
      <c r="G1155" s="1" t="s">
        <v>3158</v>
      </c>
      <c r="H1155" s="1" t="s">
        <v>2771</v>
      </c>
      <c r="I1155" s="1" t="s">
        <v>436</v>
      </c>
      <c r="K1155" s="22"/>
      <c r="AA1155" s="2" t="s">
        <v>786</v>
      </c>
      <c r="AB1155" s="3"/>
      <c r="AC1155" s="3"/>
      <c r="AP1155" s="1" t="s">
        <v>3162</v>
      </c>
      <c r="AW1155" s="1" t="s">
        <v>3162</v>
      </c>
      <c r="BA1155" s="1">
        <f t="shared" si="55"/>
        <v>2</v>
      </c>
    </row>
    <row r="1156" spans="1:64" s="1" customFormat="1" x14ac:dyDescent="0.25">
      <c r="A1156" s="8"/>
      <c r="B1156" s="2"/>
      <c r="C1156" s="2"/>
      <c r="D1156" s="2"/>
      <c r="G1156" s="1" t="s">
        <v>481</v>
      </c>
      <c r="H1156" s="1" t="s">
        <v>2771</v>
      </c>
      <c r="I1156" s="1" t="s">
        <v>786</v>
      </c>
      <c r="K1156" s="18"/>
      <c r="AA1156" s="2" t="s">
        <v>436</v>
      </c>
      <c r="AB1156" s="3"/>
      <c r="AC1156" s="3"/>
      <c r="AP1156" s="1" t="s">
        <v>3162</v>
      </c>
      <c r="AW1156" s="1" t="s">
        <v>3162</v>
      </c>
      <c r="BA1156" s="1">
        <f t="shared" si="55"/>
        <v>2</v>
      </c>
    </row>
    <row r="1157" spans="1:64" s="1" customFormat="1" x14ac:dyDescent="0.25">
      <c r="B1157" s="2"/>
      <c r="C1157" s="2"/>
      <c r="D1157" s="2"/>
      <c r="E1157" s="2"/>
      <c r="G1157" s="1" t="s">
        <v>481</v>
      </c>
      <c r="H1157" s="1" t="s">
        <v>4503</v>
      </c>
      <c r="I1157" s="1" t="s">
        <v>4364</v>
      </c>
      <c r="J1157" s="1" t="s">
        <v>4504</v>
      </c>
      <c r="K1157" s="18" t="s">
        <v>4505</v>
      </c>
      <c r="L1157" s="1" t="s">
        <v>535</v>
      </c>
      <c r="M1157" s="1" t="s">
        <v>488</v>
      </c>
      <c r="N1157" s="1" t="s">
        <v>296</v>
      </c>
      <c r="O1157" s="1">
        <v>85208</v>
      </c>
      <c r="P1157" s="1" t="s">
        <v>4213</v>
      </c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1">
        <f t="shared" si="55"/>
        <v>0</v>
      </c>
      <c r="BB1157" s="3"/>
      <c r="BC1157" s="1" t="s">
        <v>2388</v>
      </c>
    </row>
    <row r="1158" spans="1:64" s="1" customFormat="1" x14ac:dyDescent="0.25">
      <c r="B1158" s="2"/>
      <c r="C1158" s="2"/>
      <c r="D1158" s="2"/>
      <c r="E1158" s="2"/>
      <c r="F1158" s="1" t="s">
        <v>3162</v>
      </c>
      <c r="G1158" s="1" t="s">
        <v>3158</v>
      </c>
      <c r="H1158" s="1" t="s">
        <v>4519</v>
      </c>
      <c r="I1158" s="1" t="s">
        <v>954</v>
      </c>
      <c r="J1158" s="1" t="s">
        <v>4520</v>
      </c>
      <c r="K1158" s="18" t="s">
        <v>3395</v>
      </c>
      <c r="L1158" s="1" t="s">
        <v>4753</v>
      </c>
      <c r="M1158" s="1" t="s">
        <v>131</v>
      </c>
      <c r="N1158" s="1" t="s">
        <v>296</v>
      </c>
      <c r="O1158" s="1">
        <v>85203</v>
      </c>
      <c r="P1158" s="1" t="s">
        <v>4213</v>
      </c>
      <c r="R1158" s="1">
        <v>1</v>
      </c>
      <c r="S1158" s="1" t="s">
        <v>3357</v>
      </c>
      <c r="AA1158" s="1" t="s">
        <v>3082</v>
      </c>
      <c r="AD1158" s="1" t="s">
        <v>1771</v>
      </c>
      <c r="AR1158" s="1" t="s">
        <v>3162</v>
      </c>
      <c r="BA1158" s="1">
        <f t="shared" si="55"/>
        <v>1</v>
      </c>
    </row>
    <row r="1159" spans="1:64" s="1" customFormat="1" x14ac:dyDescent="0.25">
      <c r="B1159" s="2"/>
      <c r="C1159" s="2"/>
      <c r="D1159" s="2"/>
      <c r="E1159" s="2"/>
      <c r="F1159" s="1" t="s">
        <v>3162</v>
      </c>
      <c r="G1159" s="1" t="s">
        <v>481</v>
      </c>
      <c r="H1159" s="1" t="s">
        <v>4519</v>
      </c>
      <c r="I1159" s="1" t="s">
        <v>3082</v>
      </c>
      <c r="J1159" s="1" t="s">
        <v>4520</v>
      </c>
      <c r="K1159" s="18" t="s">
        <v>3395</v>
      </c>
      <c r="L1159" s="1" t="s">
        <v>4753</v>
      </c>
      <c r="M1159" s="1" t="s">
        <v>131</v>
      </c>
      <c r="N1159" s="1" t="s">
        <v>296</v>
      </c>
      <c r="O1159" s="1">
        <v>85203</v>
      </c>
      <c r="P1159" s="1" t="s">
        <v>4712</v>
      </c>
      <c r="R1159" s="1">
        <v>1</v>
      </c>
      <c r="S1159" s="1" t="s">
        <v>3357</v>
      </c>
      <c r="AA1159" s="1" t="s">
        <v>954</v>
      </c>
      <c r="AD1159" s="1" t="s">
        <v>1774</v>
      </c>
      <c r="AR1159" s="1" t="s">
        <v>3162</v>
      </c>
      <c r="BA1159" s="1">
        <f t="shared" si="55"/>
        <v>1</v>
      </c>
    </row>
    <row r="1160" spans="1:64" s="1" customFormat="1" x14ac:dyDescent="0.25">
      <c r="B1160" s="2"/>
      <c r="C1160" s="2"/>
      <c r="D1160" s="2"/>
      <c r="G1160" s="1" t="s">
        <v>481</v>
      </c>
      <c r="H1160" s="1" t="s">
        <v>3334</v>
      </c>
      <c r="I1160" s="1" t="s">
        <v>3178</v>
      </c>
      <c r="J1160" s="1" t="s">
        <v>3337</v>
      </c>
      <c r="K1160" s="18" t="s">
        <v>2395</v>
      </c>
      <c r="L1160" s="1" t="s">
        <v>2393</v>
      </c>
      <c r="M1160" s="1" t="s">
        <v>5031</v>
      </c>
      <c r="N1160" s="1" t="s">
        <v>296</v>
      </c>
      <c r="O1160" s="1">
        <v>85219</v>
      </c>
      <c r="P1160" s="1" t="s">
        <v>4213</v>
      </c>
      <c r="AA1160" s="2"/>
      <c r="AB1160" s="3"/>
      <c r="AC1160" s="3"/>
      <c r="AD1160" s="1" t="s">
        <v>2564</v>
      </c>
      <c r="BA1160" s="1">
        <f t="shared" si="55"/>
        <v>0</v>
      </c>
    </row>
    <row r="1161" spans="1:64" s="1" customFormat="1" x14ac:dyDescent="0.25">
      <c r="B1161" s="2"/>
      <c r="C1161" s="2"/>
      <c r="D1161" s="2"/>
      <c r="G1161" s="1" t="s">
        <v>3158</v>
      </c>
      <c r="H1161" s="1" t="s">
        <v>3334</v>
      </c>
      <c r="I1161" s="1" t="s">
        <v>2447</v>
      </c>
      <c r="J1161" s="1" t="s">
        <v>3337</v>
      </c>
      <c r="K1161" s="18" t="s">
        <v>2457</v>
      </c>
      <c r="L1161" s="1" t="s">
        <v>2393</v>
      </c>
      <c r="M1161" s="1" t="s">
        <v>5031</v>
      </c>
      <c r="N1161" s="1" t="s">
        <v>296</v>
      </c>
      <c r="O1161" s="1">
        <v>85219</v>
      </c>
      <c r="P1161" s="1" t="s">
        <v>4213</v>
      </c>
      <c r="AA1161" s="2"/>
      <c r="AB1161" s="3"/>
      <c r="AC1161" s="3"/>
      <c r="AD1161" s="1" t="s">
        <v>2388</v>
      </c>
      <c r="BA1161" s="1">
        <f t="shared" si="55"/>
        <v>0</v>
      </c>
    </row>
    <row r="1162" spans="1:64" s="1" customFormat="1" x14ac:dyDescent="0.25">
      <c r="B1162" s="2"/>
      <c r="C1162" s="2"/>
      <c r="D1162" s="2"/>
      <c r="G1162" s="1" t="s">
        <v>481</v>
      </c>
      <c r="H1162" s="1" t="s">
        <v>3334</v>
      </c>
      <c r="I1162" s="1" t="s">
        <v>409</v>
      </c>
      <c r="K1162" s="18"/>
      <c r="AB1162" s="3"/>
      <c r="AC1162" s="3"/>
      <c r="BA1162" s="1">
        <f t="shared" si="55"/>
        <v>0</v>
      </c>
    </row>
    <row r="1163" spans="1:64" s="1" customFormat="1" x14ac:dyDescent="0.25">
      <c r="B1163" s="2"/>
      <c r="C1163" s="2"/>
      <c r="D1163" s="2"/>
      <c r="G1163" s="1" t="s">
        <v>481</v>
      </c>
      <c r="H1163" s="1" t="s">
        <v>3512</v>
      </c>
      <c r="I1163" s="1" t="s">
        <v>2458</v>
      </c>
      <c r="J1163" s="1" t="s">
        <v>2459</v>
      </c>
      <c r="K1163" s="18"/>
      <c r="L1163" s="1" t="s">
        <v>2460</v>
      </c>
      <c r="M1163" s="1" t="s">
        <v>2870</v>
      </c>
      <c r="N1163" s="1" t="s">
        <v>296</v>
      </c>
      <c r="O1163" s="1">
        <v>85248</v>
      </c>
      <c r="AA1163" s="2" t="s">
        <v>3416</v>
      </c>
      <c r="AB1163" s="3"/>
      <c r="AC1163" s="3"/>
      <c r="BA1163" s="1">
        <f t="shared" si="55"/>
        <v>0</v>
      </c>
    </row>
    <row r="1164" spans="1:64" s="1" customFormat="1" x14ac:dyDescent="0.25">
      <c r="B1164" s="2"/>
      <c r="C1164" s="2"/>
      <c r="D1164" s="2"/>
      <c r="E1164" s="1" t="s">
        <v>297</v>
      </c>
      <c r="G1164" s="1" t="s">
        <v>481</v>
      </c>
      <c r="H1164" s="1" t="s">
        <v>1015</v>
      </c>
      <c r="I1164" s="1" t="s">
        <v>2949</v>
      </c>
      <c r="J1164" s="1" t="s">
        <v>1981</v>
      </c>
      <c r="K1164" s="18"/>
      <c r="L1164" s="1" t="s">
        <v>4977</v>
      </c>
      <c r="M1164" s="1" t="s">
        <v>4978</v>
      </c>
      <c r="N1164" s="1" t="s">
        <v>296</v>
      </c>
      <c r="O1164" s="1">
        <v>85234</v>
      </c>
      <c r="AA1164" s="1" t="s">
        <v>2032</v>
      </c>
      <c r="AB1164" s="3"/>
      <c r="AC1164" s="3"/>
      <c r="AE1164" s="1" t="s">
        <v>3158</v>
      </c>
      <c r="AN1164" s="1" t="s">
        <v>3158</v>
      </c>
      <c r="AO1164" s="1" t="s">
        <v>3158</v>
      </c>
      <c r="AQ1164" s="1" t="s">
        <v>3158</v>
      </c>
      <c r="AR1164" s="1" t="s">
        <v>3158</v>
      </c>
      <c r="BA1164" s="1">
        <f t="shared" si="55"/>
        <v>5</v>
      </c>
      <c r="BD1164" s="1" t="s">
        <v>4712</v>
      </c>
      <c r="BE1164" s="1" t="s">
        <v>4712</v>
      </c>
      <c r="BF1164" s="1" t="s">
        <v>4712</v>
      </c>
      <c r="BL1164" s="1" t="s">
        <v>4712</v>
      </c>
    </row>
    <row r="1165" spans="1:64" s="1" customFormat="1" x14ac:dyDescent="0.25">
      <c r="B1165" s="2"/>
      <c r="C1165" s="2"/>
      <c r="D1165" s="2"/>
      <c r="G1165" s="1" t="s">
        <v>3158</v>
      </c>
      <c r="H1165" s="1" t="s">
        <v>4471</v>
      </c>
      <c r="I1165" s="1" t="s">
        <v>3954</v>
      </c>
      <c r="K1165" s="18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1">
        <f t="shared" si="55"/>
        <v>0</v>
      </c>
      <c r="BB1165" s="3"/>
    </row>
    <row r="1166" spans="1:64" s="1" customFormat="1" x14ac:dyDescent="0.25">
      <c r="B1166" s="2"/>
      <c r="C1166" s="2"/>
      <c r="D1166" s="2"/>
      <c r="G1166" s="1" t="s">
        <v>481</v>
      </c>
      <c r="H1166" s="1" t="s">
        <v>4471</v>
      </c>
      <c r="I1166" s="1" t="s">
        <v>2738</v>
      </c>
      <c r="K1166" s="18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1">
        <f t="shared" si="55"/>
        <v>0</v>
      </c>
      <c r="BB1166" s="3"/>
    </row>
    <row r="1167" spans="1:64" s="1" customFormat="1" x14ac:dyDescent="0.25">
      <c r="A1167" s="6"/>
      <c r="B1167" s="2"/>
      <c r="C1167" s="2"/>
      <c r="D1167" s="2"/>
      <c r="G1167" s="1" t="s">
        <v>481</v>
      </c>
      <c r="H1167" s="1" t="s">
        <v>2528</v>
      </c>
      <c r="I1167" s="1" t="s">
        <v>3951</v>
      </c>
      <c r="K1167" s="18"/>
      <c r="AA1167" s="2"/>
      <c r="AB1167" s="3"/>
      <c r="AC1167" s="3"/>
      <c r="BA1167" s="1">
        <f t="shared" si="55"/>
        <v>0</v>
      </c>
    </row>
    <row r="1168" spans="1:64" s="1" customFormat="1" x14ac:dyDescent="0.25">
      <c r="B1168" s="2"/>
      <c r="C1168" s="2"/>
      <c r="D1168" s="2"/>
      <c r="G1168" s="1" t="s">
        <v>3158</v>
      </c>
      <c r="H1168" s="1" t="s">
        <v>2950</v>
      </c>
      <c r="I1168" s="1" t="s">
        <v>599</v>
      </c>
      <c r="J1168" s="1" t="s">
        <v>2951</v>
      </c>
      <c r="K1168" s="18" t="s">
        <v>4938</v>
      </c>
      <c r="L1168" s="1" t="s">
        <v>2952</v>
      </c>
      <c r="M1168" s="1" t="s">
        <v>488</v>
      </c>
      <c r="N1168" s="1" t="s">
        <v>296</v>
      </c>
      <c r="O1168" s="1">
        <v>85206</v>
      </c>
      <c r="AA1168" s="2"/>
      <c r="AB1168" s="3"/>
      <c r="AC1168" s="3"/>
      <c r="BA1168" s="1">
        <f t="shared" si="55"/>
        <v>0</v>
      </c>
    </row>
    <row r="1169" spans="1:76" s="1" customFormat="1" x14ac:dyDescent="0.25">
      <c r="B1169" s="2"/>
      <c r="C1169" s="2"/>
      <c r="D1169" s="2"/>
      <c r="G1169" s="1" t="s">
        <v>481</v>
      </c>
      <c r="H1169" s="1" t="s">
        <v>2950</v>
      </c>
      <c r="I1169" s="1" t="s">
        <v>3082</v>
      </c>
      <c r="J1169" s="1" t="s">
        <v>2951</v>
      </c>
      <c r="K1169" s="18" t="s">
        <v>4938</v>
      </c>
      <c r="L1169" s="1" t="s">
        <v>2952</v>
      </c>
      <c r="M1169" s="1" t="s">
        <v>488</v>
      </c>
      <c r="N1169" s="1" t="s">
        <v>296</v>
      </c>
      <c r="O1169" s="1">
        <v>85206</v>
      </c>
      <c r="AA1169" s="2"/>
      <c r="AB1169" s="3"/>
      <c r="AC1169" s="3"/>
      <c r="BA1169" s="1">
        <f t="shared" si="55"/>
        <v>0</v>
      </c>
    </row>
    <row r="1170" spans="1:76" s="1" customFormat="1" x14ac:dyDescent="0.25">
      <c r="B1170" s="2"/>
      <c r="C1170" s="2"/>
      <c r="D1170" s="2"/>
      <c r="F1170" s="1" t="s">
        <v>3162</v>
      </c>
      <c r="G1170" s="1" t="s">
        <v>3158</v>
      </c>
      <c r="H1170" s="1" t="s">
        <v>309</v>
      </c>
      <c r="I1170" s="1" t="s">
        <v>310</v>
      </c>
      <c r="J1170" s="1" t="s">
        <v>311</v>
      </c>
      <c r="K1170" s="18" t="s">
        <v>3222</v>
      </c>
      <c r="L1170" s="1" t="s">
        <v>3221</v>
      </c>
      <c r="M1170" s="1" t="s">
        <v>488</v>
      </c>
      <c r="N1170" s="1" t="s">
        <v>296</v>
      </c>
      <c r="O1170" s="1">
        <v>85205</v>
      </c>
      <c r="P1170" s="1" t="s">
        <v>4213</v>
      </c>
      <c r="R1170" s="1">
        <v>1</v>
      </c>
      <c r="S1170" s="1" t="s">
        <v>3357</v>
      </c>
      <c r="AA1170" s="2"/>
      <c r="AB1170" s="3"/>
      <c r="AC1170" s="3"/>
      <c r="AD1170" s="1" t="s">
        <v>1771</v>
      </c>
      <c r="BA1170" s="1">
        <f t="shared" si="55"/>
        <v>0</v>
      </c>
    </row>
    <row r="1171" spans="1:76" s="1" customFormat="1" x14ac:dyDescent="0.25">
      <c r="B1171" s="2"/>
      <c r="C1171" s="2"/>
      <c r="D1171" s="2"/>
      <c r="E1171" s="2"/>
      <c r="G1171" s="1" t="s">
        <v>3162</v>
      </c>
      <c r="H1171" s="1" t="s">
        <v>1383</v>
      </c>
      <c r="I1171" s="1" t="s">
        <v>4364</v>
      </c>
      <c r="K1171" s="18"/>
      <c r="AT1171" s="1" t="s">
        <v>1447</v>
      </c>
      <c r="BA1171" s="1">
        <f t="shared" si="55"/>
        <v>1</v>
      </c>
    </row>
    <row r="1172" spans="1:76" s="1" customFormat="1" x14ac:dyDescent="0.25">
      <c r="B1172" s="2"/>
      <c r="C1172" s="2"/>
      <c r="D1172" s="2"/>
      <c r="G1172" s="1" t="s">
        <v>3158</v>
      </c>
      <c r="H1172" s="1" t="s">
        <v>1147</v>
      </c>
      <c r="I1172" s="1" t="s">
        <v>2451</v>
      </c>
      <c r="J1172" s="1" t="s">
        <v>1148</v>
      </c>
      <c r="K1172" s="18" t="s">
        <v>4472</v>
      </c>
      <c r="L1172" s="1" t="s">
        <v>2726</v>
      </c>
      <c r="M1172" s="1" t="s">
        <v>5031</v>
      </c>
      <c r="N1172" s="1" t="s">
        <v>296</v>
      </c>
      <c r="O1172" s="1">
        <v>85119</v>
      </c>
      <c r="AA1172" s="2"/>
      <c r="AB1172" s="3"/>
      <c r="AC1172" s="3"/>
      <c r="BA1172" s="1">
        <f t="shared" si="55"/>
        <v>0</v>
      </c>
    </row>
    <row r="1173" spans="1:76" s="1" customFormat="1" x14ac:dyDescent="0.25">
      <c r="B1173" s="2"/>
      <c r="C1173" s="2"/>
      <c r="D1173" s="2"/>
      <c r="G1173" s="1" t="s">
        <v>481</v>
      </c>
      <c r="H1173" s="1" t="s">
        <v>2953</v>
      </c>
      <c r="I1173" s="1" t="s">
        <v>1344</v>
      </c>
      <c r="K1173" s="18"/>
      <c r="AA1173" s="2"/>
      <c r="AB1173" s="3"/>
      <c r="AC1173" s="3"/>
      <c r="BA1173" s="1">
        <f t="shared" si="55"/>
        <v>0</v>
      </c>
    </row>
    <row r="1174" spans="1:76" s="1" customFormat="1" x14ac:dyDescent="0.25">
      <c r="A1174" s="8"/>
      <c r="B1174" s="2"/>
      <c r="C1174" s="2"/>
      <c r="D1174" s="2"/>
      <c r="G1174" s="1" t="s">
        <v>3158</v>
      </c>
      <c r="H1174" s="1" t="s">
        <v>1361</v>
      </c>
      <c r="I1174" s="1" t="s">
        <v>1362</v>
      </c>
      <c r="K1174" s="18"/>
      <c r="AA1174" s="2"/>
      <c r="AB1174" s="3"/>
      <c r="AC1174" s="3"/>
      <c r="AR1174" s="1" t="s">
        <v>3162</v>
      </c>
      <c r="BA1174" s="1">
        <f t="shared" si="55"/>
        <v>1</v>
      </c>
    </row>
    <row r="1175" spans="1:76" s="1" customFormat="1" x14ac:dyDescent="0.25">
      <c r="A1175" s="2"/>
      <c r="B1175" s="2"/>
      <c r="C1175" s="2"/>
      <c r="D1175" s="2"/>
      <c r="F1175" s="1" t="s">
        <v>3161</v>
      </c>
      <c r="G1175" s="1" t="s">
        <v>3158</v>
      </c>
      <c r="H1175" s="1" t="s">
        <v>2736</v>
      </c>
      <c r="I1175" s="1" t="s">
        <v>4936</v>
      </c>
      <c r="J1175" s="1" t="s">
        <v>1778</v>
      </c>
      <c r="K1175" s="18" t="s">
        <v>1780</v>
      </c>
      <c r="L1175" s="1" t="s">
        <v>1779</v>
      </c>
      <c r="M1175" s="1" t="s">
        <v>488</v>
      </c>
      <c r="O1175" s="1">
        <v>85209</v>
      </c>
      <c r="P1175" s="1" t="s">
        <v>4213</v>
      </c>
      <c r="Y1175" s="1" t="s">
        <v>3196</v>
      </c>
      <c r="Z1175" s="1" t="s">
        <v>3850</v>
      </c>
      <c r="AA1175" s="2"/>
      <c r="AB1175" s="3"/>
      <c r="AC1175" s="3"/>
      <c r="AD1175" s="1" t="s">
        <v>2564</v>
      </c>
      <c r="BA1175" s="1">
        <f t="shared" si="55"/>
        <v>0</v>
      </c>
    </row>
    <row r="1176" spans="1:76" s="1" customFormat="1" x14ac:dyDescent="0.25">
      <c r="A1176" s="2"/>
      <c r="B1176" s="2"/>
      <c r="C1176" s="2"/>
      <c r="D1176" s="2"/>
      <c r="G1176" s="1" t="s">
        <v>481</v>
      </c>
      <c r="H1176" s="1" t="s">
        <v>247</v>
      </c>
      <c r="I1176" s="1" t="s">
        <v>246</v>
      </c>
      <c r="K1176" s="18"/>
      <c r="AA1176" s="1" t="s">
        <v>245</v>
      </c>
      <c r="AB1176" s="3"/>
      <c r="AC1176" s="3"/>
      <c r="AW1176" s="1" t="s">
        <v>1492</v>
      </c>
      <c r="AX1176"/>
      <c r="BA1176" s="1">
        <f t="shared" si="55"/>
        <v>1</v>
      </c>
    </row>
    <row r="1177" spans="1:76" s="1" customFormat="1" x14ac:dyDescent="0.25">
      <c r="B1177" s="2"/>
      <c r="C1177" s="2"/>
      <c r="D1177" s="2"/>
      <c r="G1177" s="1" t="s">
        <v>3158</v>
      </c>
      <c r="H1177" s="1" t="s">
        <v>538</v>
      </c>
      <c r="I1177" s="1" t="s">
        <v>492</v>
      </c>
      <c r="J1177" s="1" t="s">
        <v>1198</v>
      </c>
      <c r="K1177" s="18"/>
      <c r="L1177" s="1" t="s">
        <v>4007</v>
      </c>
      <c r="M1177" s="1" t="s">
        <v>488</v>
      </c>
      <c r="N1177" s="1" t="s">
        <v>296</v>
      </c>
      <c r="O1177" s="1">
        <v>85208</v>
      </c>
      <c r="T1177" s="1">
        <v>1</v>
      </c>
      <c r="AA1177" s="2" t="s">
        <v>334</v>
      </c>
      <c r="AB1177" s="3" t="s">
        <v>3161</v>
      </c>
      <c r="AC1177" s="3"/>
      <c r="BA1177" s="1">
        <f t="shared" si="55"/>
        <v>0</v>
      </c>
    </row>
    <row r="1178" spans="1:76" s="1" customFormat="1" x14ac:dyDescent="0.25">
      <c r="A1178" s="2"/>
      <c r="B1178" s="2"/>
      <c r="C1178" s="2"/>
      <c r="D1178" s="2"/>
      <c r="G1178" s="1" t="s">
        <v>481</v>
      </c>
      <c r="H1178" s="1" t="s">
        <v>3295</v>
      </c>
      <c r="I1178" s="1" t="s">
        <v>3194</v>
      </c>
      <c r="K1178" s="18"/>
      <c r="AB1178" s="3"/>
      <c r="AC1178" s="3"/>
      <c r="AH1178" s="1" t="s">
        <v>3162</v>
      </c>
      <c r="AX1178"/>
      <c r="BA1178" s="1">
        <f t="shared" si="55"/>
        <v>1</v>
      </c>
    </row>
    <row r="1179" spans="1:76" s="1" customFormat="1" x14ac:dyDescent="0.25">
      <c r="A1179" s="2"/>
      <c r="B1179" s="2"/>
      <c r="C1179" s="2"/>
      <c r="D1179" s="2"/>
      <c r="G1179" s="1" t="s">
        <v>3158</v>
      </c>
      <c r="H1179" s="1" t="s">
        <v>3295</v>
      </c>
      <c r="I1179" s="1" t="s">
        <v>196</v>
      </c>
      <c r="K1179" s="18"/>
      <c r="AB1179" s="3"/>
      <c r="AC1179" s="3"/>
      <c r="AH1179" s="1" t="s">
        <v>3162</v>
      </c>
      <c r="AX1179"/>
      <c r="BA1179" s="1">
        <f t="shared" si="55"/>
        <v>1</v>
      </c>
    </row>
    <row r="1180" spans="1:76" s="1" customFormat="1" x14ac:dyDescent="0.25">
      <c r="B1180" s="2"/>
      <c r="C1180" s="2"/>
      <c r="D1180" s="2"/>
      <c r="F1180" s="1" t="s">
        <v>3161</v>
      </c>
      <c r="G1180" s="1" t="s">
        <v>481</v>
      </c>
      <c r="H1180" s="1" t="s">
        <v>1531</v>
      </c>
      <c r="I1180" s="1" t="s">
        <v>1532</v>
      </c>
      <c r="J1180" s="1" t="s">
        <v>639</v>
      </c>
      <c r="K1180" s="18" t="s">
        <v>1533</v>
      </c>
      <c r="L1180" s="1" t="s">
        <v>2749</v>
      </c>
      <c r="M1180" s="1" t="s">
        <v>2750</v>
      </c>
      <c r="N1180" s="1" t="s">
        <v>2751</v>
      </c>
      <c r="P1180" s="1" t="s">
        <v>4213</v>
      </c>
      <c r="X1180" s="1" t="s">
        <v>639</v>
      </c>
      <c r="AA1180" s="2" t="s">
        <v>537</v>
      </c>
      <c r="AB1180" s="3"/>
      <c r="AC1180" s="3"/>
      <c r="AD1180" s="1" t="s">
        <v>2564</v>
      </c>
      <c r="BA1180" s="1">
        <f t="shared" si="55"/>
        <v>0</v>
      </c>
    </row>
    <row r="1181" spans="1:76" s="1" customFormat="1" x14ac:dyDescent="0.25">
      <c r="A1181" s="2"/>
      <c r="B1181" s="2"/>
      <c r="C1181" s="2"/>
      <c r="D1181" s="2"/>
      <c r="F1181" s="1" t="s">
        <v>3162</v>
      </c>
      <c r="G1181" s="1" t="s">
        <v>3158</v>
      </c>
      <c r="H1181" s="1" t="s">
        <v>2739</v>
      </c>
      <c r="I1181" s="1" t="s">
        <v>1536</v>
      </c>
      <c r="J1181" s="1" t="s">
        <v>1538</v>
      </c>
      <c r="K1181" s="18" t="s">
        <v>1537</v>
      </c>
      <c r="L1181" s="1" t="s">
        <v>1539</v>
      </c>
      <c r="M1181" s="1" t="s">
        <v>1540</v>
      </c>
      <c r="N1181" s="1" t="s">
        <v>296</v>
      </c>
      <c r="O1181" s="1">
        <v>85374</v>
      </c>
      <c r="P1181" s="1" t="s">
        <v>4213</v>
      </c>
      <c r="AA1181" s="2" t="s">
        <v>1042</v>
      </c>
      <c r="AB1181" s="3" t="s">
        <v>3161</v>
      </c>
      <c r="AC1181" s="3"/>
      <c r="AD1181" s="1" t="s">
        <v>2564</v>
      </c>
      <c r="BA1181" s="1">
        <f t="shared" si="55"/>
        <v>0</v>
      </c>
      <c r="BD1181" s="1" t="s">
        <v>4712</v>
      </c>
      <c r="BE1181" s="1" t="s">
        <v>4712</v>
      </c>
      <c r="BF1181" s="1" t="s">
        <v>4712</v>
      </c>
      <c r="BH1181" s="1" t="s">
        <v>4712</v>
      </c>
      <c r="BI1181" s="1" t="s">
        <v>4712</v>
      </c>
      <c r="BJ1181" s="1" t="s">
        <v>4712</v>
      </c>
      <c r="BK1181" s="1" t="s">
        <v>4712</v>
      </c>
      <c r="BL1181" s="1" t="s">
        <v>4712</v>
      </c>
      <c r="BM1181" s="1" t="s">
        <v>4712</v>
      </c>
      <c r="BP1181" s="1" t="s">
        <v>4712</v>
      </c>
      <c r="BQ1181" s="1" t="s">
        <v>4712</v>
      </c>
      <c r="BX1181" s="1" t="s">
        <v>4712</v>
      </c>
    </row>
    <row r="1182" spans="1:76" s="1" customFormat="1" x14ac:dyDescent="0.25">
      <c r="A1182" s="6"/>
      <c r="B1182" s="2"/>
      <c r="C1182" s="2"/>
      <c r="D1182" s="2"/>
      <c r="G1182" s="1" t="s">
        <v>3158</v>
      </c>
      <c r="H1182" s="1" t="s">
        <v>672</v>
      </c>
      <c r="I1182" s="1" t="s">
        <v>2161</v>
      </c>
      <c r="J1182" s="1" t="s">
        <v>4569</v>
      </c>
      <c r="K1182" s="18" t="s">
        <v>1781</v>
      </c>
      <c r="L1182" s="1" t="s">
        <v>670</v>
      </c>
      <c r="M1182" s="1" t="s">
        <v>488</v>
      </c>
      <c r="N1182" s="1" t="s">
        <v>296</v>
      </c>
      <c r="O1182" s="1">
        <v>85206</v>
      </c>
      <c r="P1182" s="1" t="s">
        <v>4401</v>
      </c>
      <c r="T1182" s="1">
        <v>1</v>
      </c>
      <c r="Y1182" s="1" t="s">
        <v>3196</v>
      </c>
      <c r="Z1182" s="1" t="s">
        <v>3161</v>
      </c>
      <c r="AA1182" s="2" t="s">
        <v>1647</v>
      </c>
      <c r="AB1182" s="3"/>
      <c r="AC1182" s="3"/>
      <c r="AD1182" s="1" t="s">
        <v>2564</v>
      </c>
      <c r="BA1182" s="1">
        <f t="shared" si="55"/>
        <v>0</v>
      </c>
    </row>
    <row r="1183" spans="1:76" s="1" customFormat="1" x14ac:dyDescent="0.25">
      <c r="A1183" s="2"/>
      <c r="B1183" s="2"/>
      <c r="C1183" s="2"/>
      <c r="D1183" s="2"/>
      <c r="G1183" s="1" t="s">
        <v>3158</v>
      </c>
      <c r="H1183" s="1" t="s">
        <v>672</v>
      </c>
      <c r="I1183" s="1" t="s">
        <v>1782</v>
      </c>
      <c r="J1183" s="1" t="s">
        <v>1783</v>
      </c>
      <c r="K1183" s="18" t="s">
        <v>738</v>
      </c>
      <c r="L1183" s="1" t="s">
        <v>1784</v>
      </c>
      <c r="M1183" s="1" t="s">
        <v>488</v>
      </c>
      <c r="N1183" s="1" t="s">
        <v>296</v>
      </c>
      <c r="O1183" s="1">
        <v>85208</v>
      </c>
      <c r="P1183" s="1" t="s">
        <v>4213</v>
      </c>
      <c r="AA1183" s="2" t="s">
        <v>2445</v>
      </c>
      <c r="AB1183" s="3"/>
      <c r="AC1183" s="3"/>
      <c r="AD1183" s="1" t="s">
        <v>2564</v>
      </c>
      <c r="BA1183" s="1">
        <f t="shared" ref="BA1183:BA1246" si="56">COUNTA(AE1183:AZ1183)</f>
        <v>0</v>
      </c>
    </row>
    <row r="1184" spans="1:76" s="1" customFormat="1" x14ac:dyDescent="0.25">
      <c r="A1184" s="2"/>
      <c r="B1184" s="2"/>
      <c r="C1184" s="2"/>
      <c r="D1184" s="2"/>
      <c r="G1184" s="1" t="s">
        <v>3158</v>
      </c>
      <c r="H1184" s="1" t="s">
        <v>739</v>
      </c>
      <c r="I1184" s="1" t="s">
        <v>740</v>
      </c>
      <c r="K1184" s="18" t="s">
        <v>741</v>
      </c>
      <c r="P1184" s="1" t="s">
        <v>4213</v>
      </c>
      <c r="AA1184" s="2"/>
      <c r="AB1184" s="3"/>
      <c r="AC1184" s="3"/>
      <c r="AD1184" s="1" t="s">
        <v>2388</v>
      </c>
      <c r="BA1184" s="1">
        <f t="shared" si="56"/>
        <v>0</v>
      </c>
    </row>
    <row r="1185" spans="1:62" s="1" customFormat="1" x14ac:dyDescent="0.25">
      <c r="A1185" s="2"/>
      <c r="B1185" s="2"/>
      <c r="C1185" s="2"/>
      <c r="D1185" s="2"/>
      <c r="G1185" s="1" t="s">
        <v>481</v>
      </c>
      <c r="H1185" s="1" t="s">
        <v>1577</v>
      </c>
      <c r="I1185" s="1" t="s">
        <v>2728</v>
      </c>
      <c r="K1185" s="18" t="s">
        <v>1578</v>
      </c>
      <c r="P1185" s="1" t="s">
        <v>4213</v>
      </c>
      <c r="AA1185" s="2"/>
      <c r="AB1185" s="3"/>
      <c r="AC1185" s="3"/>
      <c r="AD1185" s="1" t="s">
        <v>2564</v>
      </c>
      <c r="BA1185" s="1">
        <f t="shared" si="56"/>
        <v>0</v>
      </c>
    </row>
    <row r="1186" spans="1:62" s="1" customFormat="1" x14ac:dyDescent="0.25">
      <c r="A1186" s="2"/>
      <c r="B1186" s="2"/>
      <c r="C1186" s="2"/>
      <c r="D1186" s="2"/>
      <c r="G1186" s="1" t="s">
        <v>3158</v>
      </c>
      <c r="H1186" s="1" t="s">
        <v>1577</v>
      </c>
      <c r="I1186" s="1" t="s">
        <v>1579</v>
      </c>
      <c r="K1186" s="18" t="s">
        <v>1578</v>
      </c>
      <c r="P1186" s="1" t="s">
        <v>4712</v>
      </c>
      <c r="AA1186" s="2"/>
      <c r="AB1186" s="3"/>
      <c r="AC1186" s="3"/>
      <c r="AD1186" s="1" t="s">
        <v>2568</v>
      </c>
      <c r="BA1186" s="1">
        <f t="shared" si="56"/>
        <v>0</v>
      </c>
    </row>
    <row r="1187" spans="1:62" s="1" customFormat="1" x14ac:dyDescent="0.25">
      <c r="A1187" s="6"/>
      <c r="B1187" s="2"/>
      <c r="C1187" s="2"/>
      <c r="D1187" s="2"/>
      <c r="G1187" s="1" t="s">
        <v>3158</v>
      </c>
      <c r="H1187" s="1" t="s">
        <v>1541</v>
      </c>
      <c r="I1187" s="1" t="s">
        <v>1542</v>
      </c>
      <c r="J1187" s="1" t="s">
        <v>1197</v>
      </c>
      <c r="K1187" s="18" t="s">
        <v>1545</v>
      </c>
      <c r="L1187" s="1" t="s">
        <v>98</v>
      </c>
      <c r="M1187" s="1" t="s">
        <v>488</v>
      </c>
      <c r="N1187" s="1" t="s">
        <v>296</v>
      </c>
      <c r="O1187" s="1">
        <v>85206</v>
      </c>
      <c r="P1187" s="1" t="s">
        <v>4213</v>
      </c>
      <c r="T1187" s="1">
        <v>1</v>
      </c>
      <c r="Y1187" s="1" t="s">
        <v>3196</v>
      </c>
      <c r="Z1187" s="1" t="s">
        <v>3161</v>
      </c>
      <c r="AA1187" s="2" t="s">
        <v>1550</v>
      </c>
      <c r="AB1187" s="3" t="s">
        <v>3161</v>
      </c>
      <c r="AC1187" s="3"/>
      <c r="AD1187" s="1" t="s">
        <v>2388</v>
      </c>
      <c r="BA1187" s="1">
        <f t="shared" si="56"/>
        <v>0</v>
      </c>
      <c r="BC1187" s="1" t="s">
        <v>497</v>
      </c>
      <c r="BD1187" s="1" t="s">
        <v>4712</v>
      </c>
      <c r="BE1187" s="1" t="s">
        <v>4712</v>
      </c>
      <c r="BJ1187" s="1" t="s">
        <v>4712</v>
      </c>
    </row>
    <row r="1188" spans="1:62" s="1" customFormat="1" x14ac:dyDescent="0.25">
      <c r="A1188" s="6"/>
      <c r="B1188" s="2"/>
      <c r="C1188" s="2"/>
      <c r="D1188" s="2"/>
      <c r="G1188" s="1" t="s">
        <v>481</v>
      </c>
      <c r="H1188" s="1" t="s">
        <v>99</v>
      </c>
      <c r="I1188" s="1" t="s">
        <v>2152</v>
      </c>
      <c r="J1188" s="1" t="s">
        <v>1196</v>
      </c>
      <c r="K1188" s="18" t="s">
        <v>100</v>
      </c>
      <c r="L1188" s="1" t="s">
        <v>102</v>
      </c>
      <c r="M1188" s="1" t="s">
        <v>488</v>
      </c>
      <c r="N1188" s="1" t="s">
        <v>296</v>
      </c>
      <c r="O1188" s="1">
        <v>85206</v>
      </c>
      <c r="P1188" s="1" t="s">
        <v>4213</v>
      </c>
      <c r="AA1188" s="2"/>
      <c r="AB1188" s="3"/>
      <c r="AC1188" s="3"/>
      <c r="AD1188" s="1" t="s">
        <v>2564</v>
      </c>
      <c r="BA1188" s="1">
        <f t="shared" si="56"/>
        <v>0</v>
      </c>
      <c r="BD1188" s="1" t="s">
        <v>4712</v>
      </c>
      <c r="BE1188" s="1" t="s">
        <v>4712</v>
      </c>
    </row>
    <row r="1189" spans="1:62" s="1" customFormat="1" x14ac:dyDescent="0.25">
      <c r="A1189" s="8"/>
      <c r="B1189" s="2"/>
      <c r="C1189" s="2"/>
      <c r="D1189" s="2"/>
      <c r="E1189" s="2"/>
      <c r="G1189" s="1" t="s">
        <v>3158</v>
      </c>
      <c r="H1189" s="1" t="s">
        <v>2017</v>
      </c>
      <c r="I1189" s="1" t="s">
        <v>565</v>
      </c>
      <c r="K1189" s="18"/>
      <c r="AA1189" s="2"/>
      <c r="AB1189" s="3"/>
      <c r="AC1189" s="3"/>
      <c r="AO1189" s="1" t="s">
        <v>3162</v>
      </c>
      <c r="BA1189" s="1">
        <f t="shared" si="56"/>
        <v>1</v>
      </c>
    </row>
    <row r="1190" spans="1:62" s="1" customFormat="1" x14ac:dyDescent="0.25">
      <c r="B1190" s="2"/>
      <c r="C1190" s="2"/>
      <c r="D1190" s="2"/>
      <c r="G1190" s="1" t="s">
        <v>481</v>
      </c>
      <c r="H1190" s="2" t="s">
        <v>2624</v>
      </c>
      <c r="I1190" s="1" t="s">
        <v>2738</v>
      </c>
      <c r="J1190" s="1" t="s">
        <v>3682</v>
      </c>
      <c r="K1190" s="18"/>
      <c r="L1190" s="1" t="s">
        <v>3680</v>
      </c>
      <c r="M1190" s="1" t="s">
        <v>488</v>
      </c>
      <c r="N1190" s="1" t="s">
        <v>296</v>
      </c>
      <c r="O1190" s="1">
        <v>85215</v>
      </c>
      <c r="AA1190" s="1" t="s">
        <v>2622</v>
      </c>
      <c r="AB1190" s="3"/>
      <c r="AC1190" s="3"/>
      <c r="BA1190" s="1">
        <f t="shared" si="56"/>
        <v>0</v>
      </c>
    </row>
    <row r="1191" spans="1:62" s="1" customFormat="1" x14ac:dyDescent="0.25">
      <c r="B1191" s="2"/>
      <c r="C1191" s="2"/>
      <c r="D1191" s="2"/>
      <c r="G1191" s="1" t="s">
        <v>481</v>
      </c>
      <c r="H1191" s="2" t="s">
        <v>819</v>
      </c>
      <c r="I1191" s="1" t="s">
        <v>1710</v>
      </c>
      <c r="K1191" s="18" t="s">
        <v>820</v>
      </c>
      <c r="P1191" s="1" t="s">
        <v>3161</v>
      </c>
      <c r="Z1191" s="3"/>
      <c r="BA1191" s="1">
        <f t="shared" si="56"/>
        <v>0</v>
      </c>
    </row>
    <row r="1192" spans="1:62" s="1" customFormat="1" x14ac:dyDescent="0.25">
      <c r="B1192" s="2"/>
      <c r="C1192" s="2"/>
      <c r="D1192" s="2"/>
      <c r="G1192" s="1" t="s">
        <v>3158</v>
      </c>
      <c r="H1192" s="2" t="s">
        <v>819</v>
      </c>
      <c r="I1192" s="1" t="s">
        <v>633</v>
      </c>
      <c r="K1192" s="18"/>
      <c r="Z1192" s="3"/>
      <c r="BA1192" s="1">
        <f t="shared" si="56"/>
        <v>0</v>
      </c>
    </row>
    <row r="1193" spans="1:62" s="1" customFormat="1" x14ac:dyDescent="0.25">
      <c r="B1193" s="2"/>
      <c r="C1193" s="2"/>
      <c r="D1193" s="2"/>
      <c r="F1193" s="1" t="s">
        <v>3161</v>
      </c>
      <c r="G1193" s="1" t="s">
        <v>481</v>
      </c>
      <c r="H1193" s="1" t="s">
        <v>4443</v>
      </c>
      <c r="I1193" s="1" t="s">
        <v>5159</v>
      </c>
      <c r="J1193" s="1" t="s">
        <v>4444</v>
      </c>
      <c r="K1193" s="18" t="s">
        <v>4445</v>
      </c>
      <c r="L1193" s="1" t="s">
        <v>4446</v>
      </c>
      <c r="M1193" s="1" t="s">
        <v>488</v>
      </c>
      <c r="N1193" s="1" t="s">
        <v>296</v>
      </c>
      <c r="P1193" s="1" t="s">
        <v>4213</v>
      </c>
      <c r="AA1193" s="2" t="s">
        <v>3099</v>
      </c>
      <c r="AB1193" s="3"/>
      <c r="AC1193" s="3"/>
      <c r="AD1193" s="1" t="s">
        <v>2564</v>
      </c>
      <c r="AO1193" s="1" t="s">
        <v>481</v>
      </c>
      <c r="AQ1193" s="1" t="s">
        <v>481</v>
      </c>
      <c r="AR1193" s="1" t="s">
        <v>481</v>
      </c>
      <c r="AS1193" s="1" t="s">
        <v>481</v>
      </c>
      <c r="AU1193" s="1" t="s">
        <v>481</v>
      </c>
      <c r="AV1193" s="1" t="s">
        <v>481</v>
      </c>
      <c r="AW1193" s="1" t="s">
        <v>481</v>
      </c>
      <c r="BA1193" s="1">
        <f t="shared" si="56"/>
        <v>7</v>
      </c>
    </row>
    <row r="1194" spans="1:62" s="1" customFormat="1" x14ac:dyDescent="0.25">
      <c r="B1194" s="2"/>
      <c r="C1194" s="2"/>
      <c r="D1194" s="2"/>
      <c r="G1194" s="1" t="s">
        <v>3158</v>
      </c>
      <c r="H1194" s="1" t="s">
        <v>745</v>
      </c>
      <c r="I1194" s="1" t="s">
        <v>3939</v>
      </c>
      <c r="J1194" s="1" t="s">
        <v>746</v>
      </c>
      <c r="K1194" s="18"/>
      <c r="AA1194" s="2" t="s">
        <v>747</v>
      </c>
      <c r="AB1194" s="3"/>
      <c r="AC1194" s="3"/>
      <c r="BA1194" s="1">
        <f t="shared" si="56"/>
        <v>0</v>
      </c>
    </row>
    <row r="1195" spans="1:62" s="1" customFormat="1" x14ac:dyDescent="0.25">
      <c r="A1195" s="8"/>
      <c r="B1195" s="2"/>
      <c r="C1195" s="2"/>
      <c r="D1195" s="2"/>
      <c r="E1195" s="2"/>
      <c r="G1195" s="1" t="s">
        <v>3158</v>
      </c>
      <c r="H1195" s="1" t="s">
        <v>221</v>
      </c>
      <c r="I1195" s="1" t="s">
        <v>3780</v>
      </c>
      <c r="K1195" s="18"/>
      <c r="AA1195" s="2"/>
      <c r="AB1195" s="3"/>
      <c r="AC1195" s="3"/>
      <c r="AV1195" s="1" t="s">
        <v>3162</v>
      </c>
      <c r="BA1195" s="1">
        <f t="shared" si="56"/>
        <v>1</v>
      </c>
    </row>
    <row r="1196" spans="1:62" s="1" customFormat="1" x14ac:dyDescent="0.25">
      <c r="B1196" s="2"/>
      <c r="C1196" s="2"/>
      <c r="D1196" s="2"/>
      <c r="F1196" s="1" t="s">
        <v>3161</v>
      </c>
      <c r="G1196" s="1" t="s">
        <v>481</v>
      </c>
      <c r="H1196" s="1" t="s">
        <v>105</v>
      </c>
      <c r="I1196" s="1" t="s">
        <v>106</v>
      </c>
      <c r="J1196" s="1" t="s">
        <v>814</v>
      </c>
      <c r="K1196" s="18" t="s">
        <v>107</v>
      </c>
      <c r="L1196" s="1" t="s">
        <v>109</v>
      </c>
      <c r="M1196" s="1" t="s">
        <v>488</v>
      </c>
      <c r="N1196" s="1" t="s">
        <v>296</v>
      </c>
      <c r="O1196" s="1">
        <v>85215</v>
      </c>
      <c r="P1196" s="1" t="s">
        <v>4213</v>
      </c>
      <c r="X1196" s="1" t="s">
        <v>814</v>
      </c>
      <c r="Y1196" s="1" t="s">
        <v>3196</v>
      </c>
      <c r="Z1196" s="1" t="s">
        <v>104</v>
      </c>
      <c r="AA1196" s="2"/>
      <c r="AB1196" s="3"/>
      <c r="AC1196" s="3"/>
      <c r="AD1196" s="1" t="s">
        <v>2392</v>
      </c>
      <c r="BA1196" s="1">
        <f t="shared" si="56"/>
        <v>0</v>
      </c>
    </row>
    <row r="1197" spans="1:62" s="1" customFormat="1" x14ac:dyDescent="0.25">
      <c r="B1197" s="2"/>
      <c r="C1197" s="2"/>
      <c r="D1197" s="2"/>
      <c r="F1197" s="1" t="s">
        <v>3162</v>
      </c>
      <c r="G1197" s="1" t="s">
        <v>481</v>
      </c>
      <c r="H1197" s="1" t="s">
        <v>5038</v>
      </c>
      <c r="I1197" s="1" t="s">
        <v>116</v>
      </c>
      <c r="J1197" s="1" t="s">
        <v>118</v>
      </c>
      <c r="K1197" s="18" t="s">
        <v>2387</v>
      </c>
      <c r="L1197" s="1" t="s">
        <v>119</v>
      </c>
      <c r="M1197" s="1" t="s">
        <v>488</v>
      </c>
      <c r="N1197" s="1" t="s">
        <v>296</v>
      </c>
      <c r="O1197" s="1">
        <v>85205</v>
      </c>
      <c r="P1197" s="1" t="s">
        <v>4213</v>
      </c>
      <c r="R1197" s="1">
        <v>1</v>
      </c>
      <c r="S1197" s="1" t="s">
        <v>378</v>
      </c>
      <c r="Y1197" s="1" t="s">
        <v>3175</v>
      </c>
      <c r="Z1197" s="1" t="s">
        <v>3161</v>
      </c>
      <c r="AA1197" s="2" t="s">
        <v>5039</v>
      </c>
      <c r="AB1197" s="3" t="s">
        <v>3161</v>
      </c>
      <c r="AC1197" s="3"/>
      <c r="AD1197" s="1" t="s">
        <v>2564</v>
      </c>
      <c r="AL1197" s="1" t="s">
        <v>3162</v>
      </c>
      <c r="AZ1197" s="1" t="s">
        <v>3162</v>
      </c>
      <c r="BA1197" s="1">
        <f t="shared" si="56"/>
        <v>2</v>
      </c>
    </row>
    <row r="1198" spans="1:62" s="1" customFormat="1" x14ac:dyDescent="0.25">
      <c r="B1198" s="2"/>
      <c r="C1198" s="2"/>
      <c r="D1198" s="2"/>
      <c r="H1198" s="1" t="s">
        <v>1378</v>
      </c>
      <c r="I1198" s="1" t="s">
        <v>1706</v>
      </c>
      <c r="K1198" s="18"/>
      <c r="AA1198" s="2"/>
      <c r="AB1198" s="3"/>
      <c r="AC1198" s="3"/>
      <c r="AE1198" s="1" t="s">
        <v>3162</v>
      </c>
      <c r="BA1198" s="1">
        <f t="shared" si="56"/>
        <v>1</v>
      </c>
    </row>
    <row r="1199" spans="1:62" s="1" customFormat="1" x14ac:dyDescent="0.25">
      <c r="B1199" s="2"/>
      <c r="C1199" s="2"/>
      <c r="D1199" s="2"/>
      <c r="G1199" s="1" t="s">
        <v>3158</v>
      </c>
      <c r="H1199" s="1" t="s">
        <v>751</v>
      </c>
      <c r="I1199" s="1" t="s">
        <v>358</v>
      </c>
      <c r="J1199" s="1" t="s">
        <v>752</v>
      </c>
      <c r="K1199" s="18" t="s">
        <v>1214</v>
      </c>
      <c r="L1199" s="1" t="s">
        <v>753</v>
      </c>
      <c r="M1199" s="1" t="s">
        <v>3023</v>
      </c>
      <c r="N1199" s="1" t="s">
        <v>296</v>
      </c>
      <c r="O1199" s="1">
        <v>85209</v>
      </c>
      <c r="AA1199" s="2"/>
      <c r="AB1199" s="3"/>
      <c r="AC1199" s="3"/>
      <c r="AD1199" s="1" t="s">
        <v>2564</v>
      </c>
      <c r="BA1199" s="1">
        <f t="shared" si="56"/>
        <v>0</v>
      </c>
    </row>
    <row r="1200" spans="1:62" s="1" customFormat="1" x14ac:dyDescent="0.25">
      <c r="B1200" s="2"/>
      <c r="C1200" s="2"/>
      <c r="D1200" s="2"/>
      <c r="F1200" s="1" t="s">
        <v>3161</v>
      </c>
      <c r="G1200" s="1" t="s">
        <v>481</v>
      </c>
      <c r="H1200" s="1" t="s">
        <v>754</v>
      </c>
      <c r="I1200" s="1" t="s">
        <v>755</v>
      </c>
      <c r="J1200" s="1" t="s">
        <v>920</v>
      </c>
      <c r="K1200" s="18" t="s">
        <v>757</v>
      </c>
      <c r="L1200" s="1" t="s">
        <v>756</v>
      </c>
      <c r="M1200" s="1" t="s">
        <v>488</v>
      </c>
      <c r="N1200" s="1" t="s">
        <v>296</v>
      </c>
      <c r="O1200" s="1">
        <v>85206</v>
      </c>
      <c r="P1200" s="1" t="s">
        <v>4712</v>
      </c>
      <c r="Y1200" s="1" t="s">
        <v>3189</v>
      </c>
      <c r="AA1200" s="2"/>
      <c r="AB1200" s="3" t="s">
        <v>3161</v>
      </c>
      <c r="AC1200" s="3"/>
      <c r="AD1200" s="1" t="s">
        <v>2388</v>
      </c>
      <c r="AX1200" s="1" t="s">
        <v>3162</v>
      </c>
      <c r="BA1200" s="1">
        <f t="shared" si="56"/>
        <v>1</v>
      </c>
    </row>
    <row r="1201" spans="1:53" s="1" customFormat="1" x14ac:dyDescent="0.25">
      <c r="B1201" s="2"/>
      <c r="C1201" s="2"/>
      <c r="D1201" s="2"/>
      <c r="G1201" s="1" t="s">
        <v>481</v>
      </c>
      <c r="H1201" s="1" t="s">
        <v>3479</v>
      </c>
      <c r="I1201" s="1" t="s">
        <v>299</v>
      </c>
      <c r="J1201" s="1" t="s">
        <v>3480</v>
      </c>
      <c r="K1201" s="18" t="s">
        <v>3482</v>
      </c>
      <c r="L1201" s="1" t="s">
        <v>993</v>
      </c>
      <c r="M1201" s="1" t="s">
        <v>3481</v>
      </c>
      <c r="O1201" s="1">
        <v>85140</v>
      </c>
      <c r="P1201" s="1" t="s">
        <v>4213</v>
      </c>
      <c r="AA1201" s="2"/>
      <c r="AB1201" s="3"/>
      <c r="AC1201" s="3"/>
      <c r="AD1201" s="1" t="s">
        <v>2564</v>
      </c>
      <c r="BA1201" s="1">
        <f t="shared" si="56"/>
        <v>0</v>
      </c>
    </row>
    <row r="1202" spans="1:53" s="1" customFormat="1" x14ac:dyDescent="0.25">
      <c r="A1202" s="8"/>
      <c r="B1202" s="2"/>
      <c r="C1202" s="2"/>
      <c r="D1202" s="2"/>
      <c r="E1202" s="2"/>
      <c r="G1202" s="1" t="s">
        <v>481</v>
      </c>
      <c r="H1202" s="1" t="s">
        <v>1482</v>
      </c>
      <c r="I1202" s="1" t="s">
        <v>4510</v>
      </c>
      <c r="K1202" s="18"/>
      <c r="AA1202" s="2"/>
      <c r="AB1202" s="3"/>
      <c r="AC1202" s="3"/>
      <c r="AK1202" s="1" t="s">
        <v>3162</v>
      </c>
      <c r="BA1202" s="1">
        <f t="shared" si="56"/>
        <v>1</v>
      </c>
    </row>
    <row r="1203" spans="1:53" s="1" customFormat="1" x14ac:dyDescent="0.25">
      <c r="A1203" s="8"/>
      <c r="B1203" s="2"/>
      <c r="C1203" s="2"/>
      <c r="D1203" s="2"/>
      <c r="E1203" s="2"/>
      <c r="G1203" s="1" t="s">
        <v>481</v>
      </c>
      <c r="H1203" s="1" t="s">
        <v>1482</v>
      </c>
      <c r="I1203" s="1" t="s">
        <v>2144</v>
      </c>
      <c r="K1203" s="18"/>
      <c r="AA1203" s="2"/>
      <c r="AB1203" s="3"/>
      <c r="AC1203" s="3"/>
      <c r="AK1203" s="1" t="s">
        <v>3162</v>
      </c>
      <c r="BA1203" s="1">
        <f t="shared" si="56"/>
        <v>1</v>
      </c>
    </row>
    <row r="1204" spans="1:53" s="1" customFormat="1" x14ac:dyDescent="0.25">
      <c r="A1204" s="8"/>
      <c r="B1204" s="2"/>
      <c r="C1204" s="2"/>
      <c r="D1204" s="2"/>
      <c r="E1204" s="2"/>
      <c r="G1204" s="1" t="s">
        <v>3158</v>
      </c>
      <c r="H1204" s="1" t="s">
        <v>1482</v>
      </c>
      <c r="I1204" s="1" t="s">
        <v>3016</v>
      </c>
      <c r="K1204" s="18"/>
      <c r="AA1204" s="2"/>
      <c r="AB1204" s="3"/>
      <c r="AC1204" s="3"/>
      <c r="AK1204" s="1" t="s">
        <v>3162</v>
      </c>
      <c r="BA1204" s="1">
        <f t="shared" si="56"/>
        <v>1</v>
      </c>
    </row>
    <row r="1205" spans="1:53" s="1" customFormat="1" x14ac:dyDescent="0.25">
      <c r="B1205" s="2"/>
      <c r="C1205" s="2"/>
      <c r="D1205" s="2"/>
      <c r="G1205" s="1" t="s">
        <v>481</v>
      </c>
      <c r="H1205" s="1" t="s">
        <v>2610</v>
      </c>
      <c r="I1205" s="1" t="s">
        <v>3313</v>
      </c>
      <c r="J1205" s="1" t="s">
        <v>2612</v>
      </c>
      <c r="K1205" s="18" t="s">
        <v>2611</v>
      </c>
      <c r="L1205" s="1" t="s">
        <v>2613</v>
      </c>
      <c r="M1205" s="1" t="s">
        <v>3023</v>
      </c>
      <c r="N1205" s="1" t="s">
        <v>296</v>
      </c>
      <c r="O1205" s="1">
        <v>85208</v>
      </c>
      <c r="P1205" s="1" t="s">
        <v>4213</v>
      </c>
      <c r="Y1205" s="1" t="s">
        <v>3175</v>
      </c>
      <c r="Z1205" s="1" t="s">
        <v>3161</v>
      </c>
      <c r="AA1205" s="2" t="s">
        <v>1897</v>
      </c>
      <c r="AB1205" s="3" t="s">
        <v>3161</v>
      </c>
      <c r="AC1205" s="3"/>
      <c r="AD1205" s="1" t="s">
        <v>2564</v>
      </c>
      <c r="BA1205" s="1">
        <f t="shared" si="56"/>
        <v>0</v>
      </c>
    </row>
    <row r="1206" spans="1:53" s="1" customFormat="1" x14ac:dyDescent="0.25">
      <c r="B1206" s="2"/>
      <c r="C1206" s="2"/>
      <c r="D1206" s="2"/>
      <c r="G1206" s="1" t="s">
        <v>3158</v>
      </c>
      <c r="H1206" s="1" t="s">
        <v>33</v>
      </c>
      <c r="I1206" s="1" t="s">
        <v>4578</v>
      </c>
      <c r="K1206" s="18"/>
      <c r="AA1206" s="2"/>
      <c r="AB1206" s="3"/>
      <c r="AC1206" s="3"/>
      <c r="AL1206" s="1" t="s">
        <v>3162</v>
      </c>
      <c r="BA1206" s="1">
        <f t="shared" si="56"/>
        <v>1</v>
      </c>
    </row>
    <row r="1207" spans="1:53" s="1" customFormat="1" x14ac:dyDescent="0.25">
      <c r="B1207" s="2"/>
      <c r="C1207" s="2"/>
      <c r="D1207" s="2"/>
      <c r="G1207" s="1" t="s">
        <v>3158</v>
      </c>
      <c r="H1207" s="1" t="s">
        <v>33</v>
      </c>
      <c r="I1207" s="1" t="s">
        <v>34</v>
      </c>
      <c r="J1207" s="1" t="s">
        <v>35</v>
      </c>
      <c r="K1207" s="18"/>
      <c r="L1207" s="1" t="s">
        <v>2705</v>
      </c>
      <c r="M1207" s="1" t="s">
        <v>488</v>
      </c>
      <c r="N1207" s="1" t="s">
        <v>296</v>
      </c>
      <c r="O1207" s="1">
        <v>85000</v>
      </c>
      <c r="AA1207" s="2"/>
      <c r="AB1207" s="3"/>
      <c r="AC1207" s="3"/>
      <c r="BA1207" s="1">
        <f t="shared" si="56"/>
        <v>0</v>
      </c>
    </row>
    <row r="1208" spans="1:53" s="1" customFormat="1" x14ac:dyDescent="0.25">
      <c r="B1208" s="2"/>
      <c r="C1208" s="2"/>
      <c r="D1208" s="2"/>
      <c r="G1208" s="1" t="s">
        <v>481</v>
      </c>
      <c r="H1208" s="1" t="s">
        <v>758</v>
      </c>
      <c r="I1208" s="1" t="s">
        <v>2152</v>
      </c>
      <c r="K1208" s="18" t="s">
        <v>2375</v>
      </c>
      <c r="P1208" s="1" t="s">
        <v>4213</v>
      </c>
      <c r="Y1208" s="1" t="s">
        <v>3196</v>
      </c>
      <c r="Z1208" s="1" t="s">
        <v>3161</v>
      </c>
      <c r="AA1208" s="2"/>
      <c r="AB1208" s="3"/>
      <c r="AC1208" s="3"/>
      <c r="AD1208" s="1" t="s">
        <v>2564</v>
      </c>
      <c r="BA1208" s="1">
        <f t="shared" si="56"/>
        <v>0</v>
      </c>
    </row>
    <row r="1209" spans="1:53" s="1" customFormat="1" x14ac:dyDescent="0.25">
      <c r="B1209" s="2"/>
      <c r="C1209" s="2"/>
      <c r="D1209" s="2"/>
      <c r="G1209" s="1" t="s">
        <v>481</v>
      </c>
      <c r="H1209" s="1" t="s">
        <v>1454</v>
      </c>
      <c r="I1209" s="1" t="s">
        <v>1532</v>
      </c>
      <c r="K1209" s="18"/>
      <c r="AA1209" s="2"/>
      <c r="AB1209" s="3"/>
      <c r="AC1209" s="3"/>
      <c r="AI1209" s="1" t="s">
        <v>3162</v>
      </c>
      <c r="BA1209" s="1">
        <f t="shared" si="56"/>
        <v>1</v>
      </c>
    </row>
    <row r="1210" spans="1:53" s="1" customFormat="1" x14ac:dyDescent="0.25">
      <c r="B1210" s="2"/>
      <c r="C1210" s="2"/>
      <c r="D1210" s="2"/>
      <c r="G1210" s="1" t="s">
        <v>481</v>
      </c>
      <c r="H1210" s="1" t="s">
        <v>1406</v>
      </c>
      <c r="I1210" s="1" t="s">
        <v>4364</v>
      </c>
      <c r="K1210" s="18"/>
      <c r="AA1210" s="2"/>
      <c r="AB1210" s="3"/>
      <c r="AC1210" s="3"/>
      <c r="AS1210" s="1" t="s">
        <v>3162</v>
      </c>
      <c r="AT1210" s="1" t="s">
        <v>3162</v>
      </c>
      <c r="BA1210" s="1">
        <f t="shared" si="56"/>
        <v>2</v>
      </c>
    </row>
    <row r="1211" spans="1:53" s="1" customFormat="1" x14ac:dyDescent="0.25">
      <c r="A1211" s="6"/>
      <c r="B1211" s="2"/>
      <c r="C1211" s="2"/>
      <c r="D1211" s="2"/>
      <c r="F1211" s="1" t="s">
        <v>3162</v>
      </c>
      <c r="G1211" s="1" t="s">
        <v>481</v>
      </c>
      <c r="H1211" s="1" t="s">
        <v>2614</v>
      </c>
      <c r="I1211" s="1" t="s">
        <v>2615</v>
      </c>
      <c r="J1211" s="1" t="s">
        <v>1195</v>
      </c>
      <c r="K1211" s="18" t="s">
        <v>2616</v>
      </c>
      <c r="L1211" s="1" t="s">
        <v>3693</v>
      </c>
      <c r="M1211" s="1" t="s">
        <v>3182</v>
      </c>
      <c r="N1211" s="1" t="s">
        <v>296</v>
      </c>
      <c r="O1211" s="1">
        <v>85234</v>
      </c>
      <c r="R1211" s="1">
        <v>1</v>
      </c>
      <c r="AA1211" s="2" t="s">
        <v>3717</v>
      </c>
      <c r="AB1211" s="3" t="s">
        <v>3161</v>
      </c>
      <c r="AC1211" s="3"/>
      <c r="AD1211" s="1" t="s">
        <v>2564</v>
      </c>
      <c r="BA1211" s="1">
        <f t="shared" si="56"/>
        <v>0</v>
      </c>
    </row>
    <row r="1212" spans="1:53" s="1" customFormat="1" x14ac:dyDescent="0.25">
      <c r="A1212" s="6"/>
      <c r="B1212" s="2"/>
      <c r="C1212" s="2"/>
      <c r="D1212" s="2"/>
      <c r="F1212" s="1" t="s">
        <v>3161</v>
      </c>
      <c r="G1212" s="1" t="s">
        <v>3158</v>
      </c>
      <c r="H1212" s="1" t="s">
        <v>2614</v>
      </c>
      <c r="I1212" s="1" t="s">
        <v>371</v>
      </c>
      <c r="J1212" s="1" t="s">
        <v>796</v>
      </c>
      <c r="K1212" s="18" t="s">
        <v>3695</v>
      </c>
      <c r="L1212" s="1" t="s">
        <v>1995</v>
      </c>
      <c r="M1212" s="1" t="s">
        <v>488</v>
      </c>
      <c r="N1212" s="1" t="s">
        <v>296</v>
      </c>
      <c r="O1212" s="1">
        <v>85209</v>
      </c>
      <c r="P1212" s="1" t="s">
        <v>4712</v>
      </c>
      <c r="X1212" s="1" t="s">
        <v>796</v>
      </c>
      <c r="Y1212" s="1" t="s">
        <v>3196</v>
      </c>
      <c r="Z1212" s="1" t="s">
        <v>3694</v>
      </c>
      <c r="AA1212" s="2" t="s">
        <v>786</v>
      </c>
      <c r="AB1212" s="3"/>
      <c r="AC1212" s="3"/>
      <c r="AD1212" s="1" t="s">
        <v>2392</v>
      </c>
      <c r="AJ1212" s="1" t="s">
        <v>3162</v>
      </c>
      <c r="AL1212" s="1" t="s">
        <v>3158</v>
      </c>
      <c r="AN1212" s="1" t="s">
        <v>3162</v>
      </c>
      <c r="AQ1212" s="1" t="s">
        <v>3162</v>
      </c>
      <c r="AU1212" s="1" t="s">
        <v>3162</v>
      </c>
      <c r="AV1212" s="1" t="s">
        <v>3162</v>
      </c>
      <c r="AY1212" s="1" t="s">
        <v>3162</v>
      </c>
      <c r="AZ1212" s="1" t="s">
        <v>3162</v>
      </c>
      <c r="BA1212" s="1">
        <f t="shared" si="56"/>
        <v>8</v>
      </c>
    </row>
    <row r="1213" spans="1:53" s="1" customFormat="1" x14ac:dyDescent="0.25">
      <c r="A1213" s="6"/>
      <c r="B1213" s="2"/>
      <c r="C1213" s="2"/>
      <c r="D1213" s="2"/>
      <c r="E1213" s="2" t="s">
        <v>297</v>
      </c>
      <c r="F1213" s="1" t="s">
        <v>3161</v>
      </c>
      <c r="G1213" s="1" t="s">
        <v>481</v>
      </c>
      <c r="H1213" s="1" t="s">
        <v>493</v>
      </c>
      <c r="I1213" s="1" t="s">
        <v>1532</v>
      </c>
      <c r="J1213" s="1" t="s">
        <v>1792</v>
      </c>
      <c r="K1213" s="18"/>
      <c r="L1213" s="1" t="s">
        <v>5168</v>
      </c>
      <c r="M1213" s="1" t="s">
        <v>488</v>
      </c>
      <c r="N1213" s="1" t="s">
        <v>296</v>
      </c>
      <c r="O1213" s="1">
        <v>85206</v>
      </c>
      <c r="Q1213" s="14">
        <v>9550</v>
      </c>
      <c r="X1213" s="1" t="s">
        <v>3402</v>
      </c>
      <c r="AA1213" s="1" t="s">
        <v>1793</v>
      </c>
      <c r="AB1213" s="3"/>
      <c r="AC1213" s="3"/>
      <c r="BA1213" s="1">
        <f t="shared" si="56"/>
        <v>0</v>
      </c>
    </row>
    <row r="1214" spans="1:53" s="1" customFormat="1" x14ac:dyDescent="0.25">
      <c r="B1214" s="2"/>
      <c r="C1214" s="2"/>
      <c r="D1214" s="2"/>
      <c r="G1214" s="1" t="s">
        <v>3158</v>
      </c>
      <c r="H1214" s="1" t="s">
        <v>2376</v>
      </c>
      <c r="I1214" s="1" t="s">
        <v>3614</v>
      </c>
      <c r="J1214" s="1" t="s">
        <v>4992</v>
      </c>
      <c r="K1214" s="18" t="s">
        <v>3615</v>
      </c>
      <c r="L1214" s="1" t="s">
        <v>4991</v>
      </c>
      <c r="M1214" s="1" t="s">
        <v>488</v>
      </c>
      <c r="N1214" s="1" t="s">
        <v>296</v>
      </c>
      <c r="O1214" s="1">
        <v>85213</v>
      </c>
      <c r="P1214" s="1" t="s">
        <v>4213</v>
      </c>
      <c r="X1214" s="1" t="s">
        <v>4319</v>
      </c>
      <c r="AA1214" s="1" t="s">
        <v>4848</v>
      </c>
      <c r="AB1214" s="3"/>
      <c r="AC1214" s="3"/>
      <c r="AD1214" s="1" t="s">
        <v>2564</v>
      </c>
      <c r="BA1214" s="1">
        <f t="shared" si="56"/>
        <v>0</v>
      </c>
    </row>
    <row r="1215" spans="1:53" s="1" customFormat="1" x14ac:dyDescent="0.25">
      <c r="B1215" s="2"/>
      <c r="C1215" s="2"/>
      <c r="D1215" s="2"/>
      <c r="G1215" s="1" t="s">
        <v>3158</v>
      </c>
      <c r="H1215" s="1" t="s">
        <v>3274</v>
      </c>
      <c r="I1215" s="1" t="s">
        <v>908</v>
      </c>
      <c r="K1215" s="18"/>
      <c r="AA1215" s="2"/>
      <c r="AB1215" s="3"/>
      <c r="AC1215" s="3"/>
      <c r="AE1215" s="1" t="s">
        <v>3162</v>
      </c>
      <c r="BA1215" s="1">
        <f t="shared" si="56"/>
        <v>1</v>
      </c>
    </row>
    <row r="1216" spans="1:53" s="1" customFormat="1" x14ac:dyDescent="0.25">
      <c r="B1216" s="2"/>
      <c r="C1216" s="2"/>
      <c r="D1216" s="2"/>
      <c r="G1216" s="1" t="s">
        <v>3158</v>
      </c>
      <c r="H1216" s="1" t="s">
        <v>1000</v>
      </c>
      <c r="I1216" s="1" t="s">
        <v>1001</v>
      </c>
      <c r="K1216" s="18" t="s">
        <v>1002</v>
      </c>
      <c r="P1216" s="1" t="s">
        <v>4213</v>
      </c>
      <c r="AA1216" s="2"/>
      <c r="AB1216" s="3"/>
      <c r="AC1216" s="3"/>
      <c r="AD1216" s="1" t="s">
        <v>2388</v>
      </c>
      <c r="BA1216" s="1">
        <f t="shared" si="56"/>
        <v>0</v>
      </c>
    </row>
    <row r="1217" spans="1:56" s="1" customFormat="1" x14ac:dyDescent="0.25">
      <c r="B1217" s="2"/>
      <c r="C1217" s="2"/>
      <c r="D1217" s="2"/>
      <c r="G1217" s="1" t="s">
        <v>3158</v>
      </c>
      <c r="H1217" s="1" t="s">
        <v>1003</v>
      </c>
      <c r="I1217" s="1" t="s">
        <v>1004</v>
      </c>
      <c r="J1217" s="1" t="s">
        <v>1229</v>
      </c>
      <c r="K1217" s="18" t="s">
        <v>2892</v>
      </c>
      <c r="M1217" s="1" t="s">
        <v>1230</v>
      </c>
      <c r="N1217" s="1" t="s">
        <v>296</v>
      </c>
      <c r="P1217" s="1" t="s">
        <v>4213</v>
      </c>
      <c r="AA1217" s="2"/>
      <c r="AB1217" s="3"/>
      <c r="AC1217" s="3"/>
      <c r="AD1217" s="1" t="s">
        <v>2564</v>
      </c>
      <c r="BA1217" s="1">
        <f t="shared" si="56"/>
        <v>0</v>
      </c>
      <c r="BD1217" s="1" t="s">
        <v>4712</v>
      </c>
    </row>
    <row r="1218" spans="1:56" s="1" customFormat="1" x14ac:dyDescent="0.25">
      <c r="B1218" s="2"/>
      <c r="C1218" s="2"/>
      <c r="D1218" s="2"/>
      <c r="G1218" s="1" t="s">
        <v>3158</v>
      </c>
      <c r="H1218" s="1" t="s">
        <v>3298</v>
      </c>
      <c r="I1218" s="1" t="s">
        <v>248</v>
      </c>
      <c r="K1218" s="18"/>
      <c r="AA1218" s="2"/>
      <c r="AB1218" s="3"/>
      <c r="AC1218" s="3"/>
      <c r="AZ1218" s="1" t="s">
        <v>3162</v>
      </c>
      <c r="BA1218" s="1">
        <f t="shared" si="56"/>
        <v>1</v>
      </c>
    </row>
    <row r="1219" spans="1:56" s="1" customFormat="1" x14ac:dyDescent="0.25">
      <c r="B1219" s="2"/>
      <c r="C1219" s="2"/>
      <c r="D1219" s="2"/>
      <c r="G1219" s="1" t="s">
        <v>481</v>
      </c>
      <c r="H1219" s="1" t="s">
        <v>2895</v>
      </c>
      <c r="I1219" s="1" t="s">
        <v>1978</v>
      </c>
      <c r="J1219" s="1" t="s">
        <v>2896</v>
      </c>
      <c r="K1219" s="18" t="s">
        <v>2897</v>
      </c>
      <c r="L1219" s="1" t="s">
        <v>2854</v>
      </c>
      <c r="M1219" s="1" t="s">
        <v>488</v>
      </c>
      <c r="N1219" s="1" t="s">
        <v>296</v>
      </c>
      <c r="O1219" s="1">
        <v>85208</v>
      </c>
      <c r="P1219" s="1" t="s">
        <v>4213</v>
      </c>
      <c r="AA1219" s="2"/>
      <c r="AB1219" s="3"/>
      <c r="AC1219" s="3"/>
      <c r="AD1219" s="1" t="s">
        <v>2564</v>
      </c>
      <c r="BA1219" s="1">
        <f t="shared" si="56"/>
        <v>0</v>
      </c>
    </row>
    <row r="1220" spans="1:56" s="1" customFormat="1" x14ac:dyDescent="0.25">
      <c r="B1220" s="2"/>
      <c r="C1220" s="2"/>
      <c r="D1220" s="2"/>
      <c r="G1220" s="1" t="s">
        <v>481</v>
      </c>
      <c r="H1220" s="1" t="s">
        <v>1479</v>
      </c>
      <c r="I1220" s="1" t="s">
        <v>1726</v>
      </c>
      <c r="K1220" s="18"/>
      <c r="AA1220" s="2"/>
      <c r="AB1220" s="3"/>
      <c r="AC1220" s="3"/>
      <c r="AJ1220" s="1" t="s">
        <v>3162</v>
      </c>
      <c r="BA1220" s="1">
        <f t="shared" si="56"/>
        <v>1</v>
      </c>
    </row>
    <row r="1221" spans="1:56" s="1" customFormat="1" x14ac:dyDescent="0.25">
      <c r="B1221" s="2"/>
      <c r="C1221" s="2"/>
      <c r="D1221" s="2"/>
      <c r="G1221" s="1" t="s">
        <v>3158</v>
      </c>
      <c r="H1221" s="1" t="s">
        <v>2313</v>
      </c>
      <c r="I1221" s="1" t="s">
        <v>1612</v>
      </c>
      <c r="K1221" s="18"/>
      <c r="AA1221" s="2"/>
      <c r="AB1221" s="3"/>
      <c r="AC1221" s="3"/>
      <c r="AF1221" s="1" t="s">
        <v>3162</v>
      </c>
      <c r="AG1221" s="1" t="s">
        <v>3162</v>
      </c>
      <c r="AI1221" s="1" t="s">
        <v>3162</v>
      </c>
      <c r="AN1221" s="1" t="s">
        <v>3162</v>
      </c>
      <c r="AO1221" s="1" t="s">
        <v>3162</v>
      </c>
      <c r="AQ1221" s="1" t="s">
        <v>3162</v>
      </c>
      <c r="BA1221" s="1">
        <f t="shared" si="56"/>
        <v>6</v>
      </c>
    </row>
    <row r="1222" spans="1:56" s="1" customFormat="1" x14ac:dyDescent="0.25">
      <c r="B1222" s="2"/>
      <c r="C1222" s="2"/>
      <c r="D1222" s="2"/>
      <c r="F1222" s="1" t="s">
        <v>3161</v>
      </c>
      <c r="G1222" s="1" t="s">
        <v>3158</v>
      </c>
      <c r="H1222" s="1" t="s">
        <v>4378</v>
      </c>
      <c r="I1222" s="1" t="s">
        <v>4379</v>
      </c>
      <c r="J1222" s="1" t="s">
        <v>4380</v>
      </c>
      <c r="K1222" s="18" t="s">
        <v>4381</v>
      </c>
      <c r="P1222" s="1" t="s">
        <v>4213</v>
      </c>
      <c r="AA1222" s="2"/>
      <c r="AB1222" s="3"/>
      <c r="AC1222" s="3"/>
      <c r="AD1222" s="1" t="s">
        <v>2564</v>
      </c>
      <c r="BA1222" s="1">
        <f t="shared" si="56"/>
        <v>0</v>
      </c>
    </row>
    <row r="1223" spans="1:56" s="1" customFormat="1" x14ac:dyDescent="0.25">
      <c r="A1223" s="6"/>
      <c r="B1223" s="2"/>
      <c r="C1223" s="2"/>
      <c r="D1223" s="2"/>
      <c r="G1223" s="1" t="s">
        <v>481</v>
      </c>
      <c r="H1223" s="1" t="s">
        <v>4378</v>
      </c>
      <c r="I1223" s="1" t="s">
        <v>4636</v>
      </c>
      <c r="K1223" s="18"/>
      <c r="AA1223" s="2"/>
      <c r="AB1223" s="3"/>
      <c r="AC1223" s="3"/>
      <c r="BA1223" s="1">
        <f t="shared" si="56"/>
        <v>0</v>
      </c>
    </row>
    <row r="1224" spans="1:56" s="1" customFormat="1" x14ac:dyDescent="0.25">
      <c r="A1224" s="6"/>
      <c r="B1224" s="2"/>
      <c r="C1224" s="2"/>
      <c r="D1224" s="2"/>
      <c r="G1224" s="1" t="s">
        <v>3158</v>
      </c>
      <c r="H1224" s="1" t="s">
        <v>4378</v>
      </c>
      <c r="I1224" s="1" t="s">
        <v>4474</v>
      </c>
      <c r="K1224" s="18"/>
      <c r="AA1224" s="2"/>
      <c r="AB1224" s="3"/>
      <c r="AC1224" s="3"/>
      <c r="BA1224" s="1">
        <f t="shared" si="56"/>
        <v>0</v>
      </c>
    </row>
    <row r="1225" spans="1:56" s="1" customFormat="1" x14ac:dyDescent="0.25">
      <c r="B1225" s="2"/>
      <c r="C1225" s="2"/>
      <c r="D1225" s="2"/>
      <c r="G1225" s="1" t="s">
        <v>3158</v>
      </c>
      <c r="H1225" s="1" t="s">
        <v>3668</v>
      </c>
      <c r="I1225" s="1" t="s">
        <v>633</v>
      </c>
      <c r="J1225" s="1" t="s">
        <v>3669</v>
      </c>
      <c r="K1225" s="18"/>
      <c r="N1225" s="1" t="s">
        <v>4435</v>
      </c>
      <c r="AA1225" s="2"/>
      <c r="AB1225" s="3"/>
      <c r="AC1225" s="3"/>
      <c r="BA1225" s="1">
        <f t="shared" si="56"/>
        <v>0</v>
      </c>
    </row>
    <row r="1226" spans="1:56" s="1" customFormat="1" x14ac:dyDescent="0.25">
      <c r="B1226" s="2"/>
      <c r="C1226" s="2"/>
      <c r="D1226" s="2"/>
      <c r="E1226" s="2"/>
      <c r="G1226" s="1" t="s">
        <v>3158</v>
      </c>
      <c r="H1226" s="1" t="s">
        <v>3434</v>
      </c>
      <c r="I1226" s="1" t="s">
        <v>3435</v>
      </c>
      <c r="J1226" s="1" t="s">
        <v>3436</v>
      </c>
      <c r="K1226" s="18" t="s">
        <v>3446</v>
      </c>
      <c r="L1226" s="1" t="s">
        <v>3439</v>
      </c>
      <c r="M1226" s="1" t="s">
        <v>5031</v>
      </c>
      <c r="N1226" s="1" t="s">
        <v>296</v>
      </c>
      <c r="O1226" s="1">
        <v>85119</v>
      </c>
      <c r="P1226" s="1" t="s">
        <v>4213</v>
      </c>
      <c r="AA1226" s="1" t="s">
        <v>1043</v>
      </c>
      <c r="AB1226" s="3"/>
      <c r="AC1226" s="3"/>
      <c r="AD1226" s="1" t="s">
        <v>2564</v>
      </c>
      <c r="BA1226" s="1">
        <f t="shared" si="56"/>
        <v>0</v>
      </c>
    </row>
    <row r="1227" spans="1:56" s="1" customFormat="1" x14ac:dyDescent="0.25">
      <c r="B1227" s="2"/>
      <c r="C1227" s="2"/>
      <c r="D1227" s="2"/>
      <c r="G1227" s="1" t="s">
        <v>3158</v>
      </c>
      <c r="H1227" s="1" t="s">
        <v>787</v>
      </c>
      <c r="I1227" s="1" t="s">
        <v>788</v>
      </c>
      <c r="J1227" s="1" t="s">
        <v>790</v>
      </c>
      <c r="K1227" s="18" t="s">
        <v>789</v>
      </c>
      <c r="L1227" s="1" t="s">
        <v>792</v>
      </c>
      <c r="M1227" s="1" t="s">
        <v>488</v>
      </c>
      <c r="N1227" s="1" t="s">
        <v>296</v>
      </c>
      <c r="O1227" s="1">
        <v>85212</v>
      </c>
      <c r="P1227" s="1" t="s">
        <v>4213</v>
      </c>
      <c r="X1227" s="1" t="s">
        <v>3103</v>
      </c>
      <c r="AA1227" s="2" t="s">
        <v>3104</v>
      </c>
      <c r="AB1227" s="3"/>
      <c r="AC1227" s="3"/>
      <c r="AD1227" s="1" t="s">
        <v>2564</v>
      </c>
      <c r="BA1227" s="1">
        <f t="shared" si="56"/>
        <v>0</v>
      </c>
    </row>
    <row r="1228" spans="1:56" s="1" customFormat="1" x14ac:dyDescent="0.25">
      <c r="B1228" s="2"/>
      <c r="C1228" s="2"/>
      <c r="D1228" s="2"/>
      <c r="G1228" s="1" t="s">
        <v>3158</v>
      </c>
      <c r="H1228" s="1" t="s">
        <v>2898</v>
      </c>
      <c r="I1228" s="1" t="s">
        <v>2523</v>
      </c>
      <c r="J1228" s="1" t="s">
        <v>2899</v>
      </c>
      <c r="K1228" s="18"/>
      <c r="AA1228" s="2"/>
      <c r="AB1228" s="3" t="s">
        <v>3161</v>
      </c>
      <c r="AC1228" s="3"/>
      <c r="BA1228" s="1">
        <f t="shared" si="56"/>
        <v>0</v>
      </c>
    </row>
    <row r="1229" spans="1:56" s="1" customFormat="1" x14ac:dyDescent="0.25">
      <c r="B1229" s="2"/>
      <c r="C1229" s="2"/>
      <c r="D1229" s="2"/>
      <c r="F1229" s="1" t="s">
        <v>3161</v>
      </c>
      <c r="G1229" s="1" t="s">
        <v>3158</v>
      </c>
      <c r="H1229" s="1" t="s">
        <v>2900</v>
      </c>
      <c r="I1229" s="1" t="s">
        <v>2901</v>
      </c>
      <c r="J1229" s="1" t="s">
        <v>2902</v>
      </c>
      <c r="K1229" s="18"/>
      <c r="L1229" s="1" t="s">
        <v>2903</v>
      </c>
      <c r="M1229" s="1" t="s">
        <v>3110</v>
      </c>
      <c r="N1229" s="1" t="s">
        <v>1946</v>
      </c>
      <c r="O1229" s="1">
        <v>99212</v>
      </c>
      <c r="AA1229" s="2"/>
      <c r="AB1229" s="3"/>
      <c r="AC1229" s="3"/>
      <c r="BA1229" s="1">
        <f t="shared" si="56"/>
        <v>0</v>
      </c>
    </row>
    <row r="1230" spans="1:56" s="1" customFormat="1" x14ac:dyDescent="0.25">
      <c r="A1230" s="8"/>
      <c r="B1230" s="2"/>
      <c r="C1230" s="2"/>
      <c r="D1230" s="2"/>
      <c r="E1230" s="2"/>
      <c r="G1230" s="1" t="s">
        <v>3158</v>
      </c>
      <c r="H1230" s="1" t="s">
        <v>1459</v>
      </c>
      <c r="I1230" s="1" t="s">
        <v>2120</v>
      </c>
      <c r="K1230" s="18"/>
      <c r="AA1230" s="2"/>
      <c r="AB1230" s="3"/>
      <c r="AC1230" s="3"/>
      <c r="AI1230" s="1" t="s">
        <v>3162</v>
      </c>
      <c r="BA1230" s="1">
        <f t="shared" si="56"/>
        <v>1</v>
      </c>
    </row>
    <row r="1231" spans="1:56" s="1" customFormat="1" x14ac:dyDescent="0.25">
      <c r="B1231" s="2"/>
      <c r="C1231" s="2"/>
      <c r="D1231" s="2"/>
      <c r="G1231" s="1" t="s">
        <v>3158</v>
      </c>
      <c r="H1231" s="1" t="s">
        <v>191</v>
      </c>
      <c r="I1231" s="1" t="s">
        <v>4578</v>
      </c>
      <c r="K1231" s="18"/>
      <c r="AA1231" s="2"/>
      <c r="AB1231" s="3"/>
      <c r="AC1231" s="3"/>
      <c r="AU1231" s="1" t="s">
        <v>3162</v>
      </c>
      <c r="BA1231" s="1">
        <f t="shared" si="56"/>
        <v>1</v>
      </c>
    </row>
    <row r="1232" spans="1:56" s="1" customFormat="1" x14ac:dyDescent="0.25">
      <c r="B1232" s="2"/>
      <c r="C1232" s="2"/>
      <c r="D1232" s="2"/>
      <c r="G1232" s="1" t="s">
        <v>3158</v>
      </c>
      <c r="H1232" s="1" t="s">
        <v>200</v>
      </c>
      <c r="I1232" s="1" t="s">
        <v>1171</v>
      </c>
      <c r="K1232" s="18"/>
      <c r="AA1232" s="2"/>
      <c r="AB1232" s="3"/>
      <c r="AC1232" s="3"/>
      <c r="AU1232" s="1" t="s">
        <v>3162</v>
      </c>
      <c r="BA1232" s="1">
        <f t="shared" si="56"/>
        <v>1</v>
      </c>
    </row>
    <row r="1233" spans="1:54" s="1" customFormat="1" x14ac:dyDescent="0.25">
      <c r="B1233" s="2"/>
      <c r="C1233" s="2"/>
      <c r="D1233" s="2"/>
      <c r="G1233" s="1" t="s">
        <v>481</v>
      </c>
      <c r="H1233" s="1" t="s">
        <v>2904</v>
      </c>
      <c r="I1233" s="1" t="s">
        <v>2738</v>
      </c>
      <c r="J1233" s="1" t="s">
        <v>2905</v>
      </c>
      <c r="K1233" s="18" t="s">
        <v>2907</v>
      </c>
      <c r="L1233" s="1" t="s">
        <v>2906</v>
      </c>
      <c r="M1233" s="1" t="s">
        <v>488</v>
      </c>
      <c r="N1233" s="1" t="s">
        <v>296</v>
      </c>
      <c r="O1233" s="1">
        <v>85207</v>
      </c>
      <c r="P1233" s="1" t="s">
        <v>4213</v>
      </c>
      <c r="AA1233" s="2"/>
      <c r="AB1233" s="3"/>
      <c r="AC1233" s="3"/>
      <c r="AD1233" s="1" t="s">
        <v>2388</v>
      </c>
      <c r="BA1233" s="1">
        <f t="shared" si="56"/>
        <v>0</v>
      </c>
    </row>
    <row r="1234" spans="1:54" s="1" customFormat="1" x14ac:dyDescent="0.25">
      <c r="B1234" s="2"/>
      <c r="C1234" s="2"/>
      <c r="D1234" s="2"/>
      <c r="E1234" s="1" t="s">
        <v>297</v>
      </c>
      <c r="G1234" s="1" t="s">
        <v>3158</v>
      </c>
      <c r="H1234" s="1" t="s">
        <v>2908</v>
      </c>
      <c r="I1234" s="1" t="s">
        <v>3172</v>
      </c>
      <c r="J1234" s="1" t="s">
        <v>2909</v>
      </c>
      <c r="K1234" s="18"/>
      <c r="L1234" s="1" t="s">
        <v>2910</v>
      </c>
      <c r="M1234" s="1" t="s">
        <v>488</v>
      </c>
      <c r="N1234" s="1" t="s">
        <v>296</v>
      </c>
      <c r="O1234" s="1">
        <v>85205</v>
      </c>
      <c r="AA1234" s="2"/>
      <c r="AB1234" s="3"/>
      <c r="AC1234" s="3"/>
      <c r="BA1234" s="1">
        <f t="shared" si="56"/>
        <v>0</v>
      </c>
    </row>
    <row r="1235" spans="1:54" s="1" customFormat="1" x14ac:dyDescent="0.25">
      <c r="A1235" s="6"/>
      <c r="B1235" s="2"/>
      <c r="C1235" s="2"/>
      <c r="D1235" s="2"/>
      <c r="E1235" s="2"/>
      <c r="G1235" s="1" t="s">
        <v>3158</v>
      </c>
      <c r="H1235" s="1" t="s">
        <v>1793</v>
      </c>
      <c r="I1235" s="1" t="s">
        <v>3470</v>
      </c>
      <c r="J1235" s="1" t="s">
        <v>3402</v>
      </c>
      <c r="K1235" s="18"/>
      <c r="L1235" s="1" t="s">
        <v>5168</v>
      </c>
      <c r="M1235" s="1" t="s">
        <v>488</v>
      </c>
      <c r="N1235" s="1" t="s">
        <v>296</v>
      </c>
      <c r="O1235" s="1">
        <v>85206</v>
      </c>
      <c r="AA1235" s="1" t="s">
        <v>493</v>
      </c>
      <c r="AB1235" s="3"/>
      <c r="AC1235" s="3"/>
      <c r="BA1235" s="1">
        <f t="shared" si="56"/>
        <v>0</v>
      </c>
    </row>
    <row r="1236" spans="1:54" s="1" customFormat="1" x14ac:dyDescent="0.25">
      <c r="A1236" s="6"/>
      <c r="B1236" s="2"/>
      <c r="C1236" s="2"/>
      <c r="D1236" s="2"/>
      <c r="F1236" s="1" t="s">
        <v>3162</v>
      </c>
      <c r="G1236" s="1" t="s">
        <v>3158</v>
      </c>
      <c r="H1236" s="1" t="s">
        <v>793</v>
      </c>
      <c r="I1236" s="1" t="s">
        <v>794</v>
      </c>
      <c r="J1236" s="1" t="s">
        <v>1193</v>
      </c>
      <c r="K1236" s="18" t="s">
        <v>821</v>
      </c>
      <c r="L1236" s="1" t="s">
        <v>4356</v>
      </c>
      <c r="M1236" s="1" t="s">
        <v>924</v>
      </c>
      <c r="N1236" s="1" t="s">
        <v>296</v>
      </c>
      <c r="O1236" s="1">
        <v>85050</v>
      </c>
      <c r="P1236" s="1" t="s">
        <v>4213</v>
      </c>
      <c r="T1236" s="1">
        <v>1</v>
      </c>
      <c r="Y1236" s="1" t="s">
        <v>3196</v>
      </c>
      <c r="Z1236" s="1" t="s">
        <v>3161</v>
      </c>
      <c r="AA1236" s="2" t="s">
        <v>323</v>
      </c>
      <c r="AB1236" s="3" t="s">
        <v>3161</v>
      </c>
      <c r="AC1236" s="3"/>
      <c r="AD1236" s="1" t="s">
        <v>2564</v>
      </c>
      <c r="BA1236" s="1">
        <f t="shared" si="56"/>
        <v>0</v>
      </c>
    </row>
    <row r="1237" spans="1:54" s="1" customFormat="1" x14ac:dyDescent="0.25">
      <c r="B1237" s="2"/>
      <c r="C1237" s="2"/>
      <c r="D1237" s="2"/>
      <c r="F1237" s="1" t="s">
        <v>3161</v>
      </c>
      <c r="G1237" s="1" t="s">
        <v>3158</v>
      </c>
      <c r="H1237" s="1" t="s">
        <v>2209</v>
      </c>
      <c r="I1237" s="1" t="s">
        <v>2210</v>
      </c>
      <c r="J1237" s="1" t="s">
        <v>4549</v>
      </c>
      <c r="K1237" s="18" t="s">
        <v>4551</v>
      </c>
      <c r="L1237" s="1" t="s">
        <v>4550</v>
      </c>
      <c r="M1237" s="1" t="s">
        <v>488</v>
      </c>
      <c r="N1237" s="1" t="s">
        <v>296</v>
      </c>
      <c r="O1237" s="1">
        <v>85205</v>
      </c>
      <c r="P1237" s="1" t="s">
        <v>4213</v>
      </c>
      <c r="AA1237" s="2"/>
      <c r="AB1237" s="3"/>
      <c r="AC1237" s="3"/>
      <c r="AD1237" s="1" t="s">
        <v>2388</v>
      </c>
      <c r="BA1237" s="1">
        <f t="shared" si="56"/>
        <v>0</v>
      </c>
    </row>
    <row r="1238" spans="1:54" s="1" customFormat="1" x14ac:dyDescent="0.25">
      <c r="B1238" s="2"/>
      <c r="C1238" s="2"/>
      <c r="D1238" s="2"/>
      <c r="G1238" s="1" t="s">
        <v>3158</v>
      </c>
      <c r="H1238" s="1" t="s">
        <v>2211</v>
      </c>
      <c r="I1238" s="1" t="s">
        <v>2212</v>
      </c>
      <c r="K1238" s="18"/>
      <c r="AA1238" s="2"/>
      <c r="AB1238" s="3" t="s">
        <v>3161</v>
      </c>
      <c r="AC1238" s="3"/>
      <c r="BA1238" s="1">
        <f t="shared" si="56"/>
        <v>0</v>
      </c>
    </row>
    <row r="1239" spans="1:54" s="1" customFormat="1" x14ac:dyDescent="0.25">
      <c r="B1239" s="2"/>
      <c r="C1239" s="2"/>
      <c r="D1239" s="2"/>
      <c r="G1239" s="1" t="s">
        <v>481</v>
      </c>
      <c r="H1239" s="1" t="s">
        <v>2211</v>
      </c>
      <c r="I1239" s="1" t="s">
        <v>3011</v>
      </c>
      <c r="K1239" s="18"/>
      <c r="AA1239" s="2"/>
      <c r="AB1239" s="3" t="s">
        <v>3161</v>
      </c>
      <c r="AC1239" s="3"/>
      <c r="BA1239" s="1">
        <f t="shared" si="56"/>
        <v>0</v>
      </c>
    </row>
    <row r="1240" spans="1:54" s="1" customFormat="1" x14ac:dyDescent="0.25">
      <c r="A1240" s="6"/>
      <c r="B1240" s="2"/>
      <c r="C1240" s="2"/>
      <c r="D1240" s="2"/>
      <c r="G1240" s="1" t="s">
        <v>481</v>
      </c>
      <c r="H1240" s="1" t="s">
        <v>721</v>
      </c>
      <c r="I1240" s="1" t="s">
        <v>361</v>
      </c>
      <c r="K1240" s="18"/>
      <c r="AA1240" s="1" t="s">
        <v>4457</v>
      </c>
      <c r="BA1240" s="1">
        <f t="shared" si="56"/>
        <v>0</v>
      </c>
      <c r="BB1240" s="3"/>
    </row>
    <row r="1241" spans="1:54" s="1" customFormat="1" x14ac:dyDescent="0.25">
      <c r="B1241" s="2"/>
      <c r="C1241" s="2"/>
      <c r="D1241" s="2"/>
      <c r="G1241" s="1" t="s">
        <v>481</v>
      </c>
      <c r="H1241" s="1" t="s">
        <v>4165</v>
      </c>
      <c r="I1241" s="1" t="s">
        <v>3082</v>
      </c>
      <c r="K1241" s="18" t="s">
        <v>4166</v>
      </c>
      <c r="P1241" s="1" t="s">
        <v>4213</v>
      </c>
      <c r="AA1241" s="2"/>
      <c r="AB1241" s="3"/>
      <c r="AC1241" s="3"/>
      <c r="AD1241" s="1" t="s">
        <v>2388</v>
      </c>
      <c r="BA1241" s="1">
        <f t="shared" si="56"/>
        <v>0</v>
      </c>
    </row>
    <row r="1242" spans="1:54" s="1" customFormat="1" x14ac:dyDescent="0.25">
      <c r="B1242" s="2"/>
      <c r="C1242" s="2"/>
      <c r="D1242" s="2"/>
      <c r="G1242" s="1" t="s">
        <v>3158</v>
      </c>
      <c r="H1242" s="1" t="s">
        <v>4165</v>
      </c>
      <c r="I1242" s="1" t="s">
        <v>2447</v>
      </c>
      <c r="K1242" s="18" t="s">
        <v>4166</v>
      </c>
      <c r="P1242" s="1" t="s">
        <v>4712</v>
      </c>
      <c r="AA1242" s="2"/>
      <c r="AB1242" s="3"/>
      <c r="AC1242" s="3"/>
      <c r="AD1242" s="1" t="s">
        <v>2392</v>
      </c>
      <c r="BA1242" s="1">
        <f t="shared" si="56"/>
        <v>0</v>
      </c>
    </row>
    <row r="1243" spans="1:54" s="1" customFormat="1" x14ac:dyDescent="0.25">
      <c r="B1243" s="2"/>
      <c r="C1243" s="2"/>
      <c r="D1243" s="2"/>
      <c r="E1243" s="2"/>
      <c r="G1243" s="1" t="s">
        <v>3158</v>
      </c>
      <c r="H1243" s="1" t="s">
        <v>4506</v>
      </c>
      <c r="I1243" s="1" t="s">
        <v>582</v>
      </c>
      <c r="J1243" s="1" t="s">
        <v>4508</v>
      </c>
      <c r="K1243" s="18" t="s">
        <v>892</v>
      </c>
      <c r="L1243" s="1" t="s">
        <v>2706</v>
      </c>
      <c r="M1243" s="1" t="s">
        <v>5031</v>
      </c>
      <c r="N1243" s="1" t="s">
        <v>296</v>
      </c>
      <c r="O1243" s="1">
        <v>85120</v>
      </c>
      <c r="P1243" s="1" t="s">
        <v>4213</v>
      </c>
      <c r="T1243" s="1">
        <v>1</v>
      </c>
      <c r="AA1243" s="2" t="s">
        <v>2740</v>
      </c>
      <c r="AB1243" s="3"/>
      <c r="AC1243" s="3"/>
      <c r="AD1243" s="1" t="s">
        <v>2388</v>
      </c>
      <c r="BA1243" s="1">
        <f t="shared" si="56"/>
        <v>0</v>
      </c>
    </row>
    <row r="1244" spans="1:54" s="1" customFormat="1" x14ac:dyDescent="0.25">
      <c r="B1244" s="2"/>
      <c r="C1244" s="2"/>
      <c r="D1244" s="2"/>
      <c r="G1244" s="1" t="s">
        <v>481</v>
      </c>
      <c r="H1244" s="1" t="s">
        <v>824</v>
      </c>
      <c r="I1244" s="1" t="s">
        <v>144</v>
      </c>
      <c r="J1244" s="1" t="s">
        <v>825</v>
      </c>
      <c r="K1244" s="18" t="s">
        <v>4358</v>
      </c>
      <c r="L1244" s="1" t="s">
        <v>1652</v>
      </c>
      <c r="M1244" s="1" t="s">
        <v>488</v>
      </c>
      <c r="N1244" s="1" t="s">
        <v>296</v>
      </c>
      <c r="O1244" s="1">
        <v>85205</v>
      </c>
      <c r="P1244" s="1" t="s">
        <v>4213</v>
      </c>
      <c r="Y1244" s="1" t="s">
        <v>3175</v>
      </c>
      <c r="Z1244" s="1" t="s">
        <v>3401</v>
      </c>
      <c r="AA1244" s="2" t="s">
        <v>3500</v>
      </c>
      <c r="AB1244" s="3" t="s">
        <v>3161</v>
      </c>
      <c r="AC1244" s="3"/>
      <c r="AD1244" s="1" t="s">
        <v>2564</v>
      </c>
      <c r="AG1244" s="1" t="s">
        <v>481</v>
      </c>
      <c r="BA1244" s="1">
        <f t="shared" si="56"/>
        <v>1</v>
      </c>
    </row>
    <row r="1245" spans="1:54" s="1" customFormat="1" x14ac:dyDescent="0.25">
      <c r="B1245" s="2"/>
      <c r="C1245" s="2"/>
      <c r="D1245" s="2"/>
      <c r="G1245" s="1" t="s">
        <v>3158</v>
      </c>
      <c r="H1245" s="1" t="s">
        <v>2213</v>
      </c>
      <c r="I1245" s="1" t="s">
        <v>4031</v>
      </c>
      <c r="J1245" s="1" t="s">
        <v>4032</v>
      </c>
      <c r="K1245" s="18"/>
      <c r="L1245" s="1" t="s">
        <v>4033</v>
      </c>
      <c r="M1245" s="1" t="s">
        <v>488</v>
      </c>
      <c r="N1245" s="1" t="s">
        <v>296</v>
      </c>
      <c r="O1245" s="1">
        <v>85205</v>
      </c>
      <c r="AA1245" s="2"/>
      <c r="AB1245" s="3"/>
      <c r="AC1245" s="3"/>
      <c r="BA1245" s="1">
        <f t="shared" si="56"/>
        <v>0</v>
      </c>
    </row>
    <row r="1246" spans="1:54" s="1" customFormat="1" x14ac:dyDescent="0.25">
      <c r="B1246" s="2"/>
      <c r="C1246" s="2"/>
      <c r="D1246" s="2"/>
      <c r="G1246" s="1" t="s">
        <v>481</v>
      </c>
      <c r="H1246" s="1" t="s">
        <v>2716</v>
      </c>
      <c r="I1246" s="1" t="s">
        <v>4642</v>
      </c>
      <c r="J1246" s="1" t="s">
        <v>2717</v>
      </c>
      <c r="K1246" s="18"/>
      <c r="BA1246" s="1">
        <f t="shared" si="56"/>
        <v>0</v>
      </c>
      <c r="BB1246" s="3"/>
    </row>
    <row r="1247" spans="1:54" s="1" customFormat="1" x14ac:dyDescent="0.25">
      <c r="A1247" s="6"/>
      <c r="B1247" s="2"/>
      <c r="C1247" s="2"/>
      <c r="D1247" s="2"/>
      <c r="G1247" s="1" t="s">
        <v>481</v>
      </c>
      <c r="H1247" s="1" t="s">
        <v>4526</v>
      </c>
      <c r="I1247" s="1" t="s">
        <v>4427</v>
      </c>
      <c r="J1247" s="6" t="s">
        <v>3460</v>
      </c>
      <c r="L1247" s="6" t="s">
        <v>2527</v>
      </c>
      <c r="M1247" s="6" t="s">
        <v>488</v>
      </c>
      <c r="N1247" s="6" t="s">
        <v>296</v>
      </c>
      <c r="O1247" s="3">
        <v>85207</v>
      </c>
      <c r="AA1247" s="1" t="s">
        <v>4630</v>
      </c>
      <c r="AB1247" s="2"/>
      <c r="AC1247" s="2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T1247" s="3"/>
      <c r="AU1247" s="3"/>
      <c r="AV1247" s="3"/>
      <c r="AW1247" s="3"/>
      <c r="AX1247" s="3"/>
      <c r="AY1247" s="3"/>
      <c r="AZ1247" s="3"/>
      <c r="BA1247" s="1">
        <f t="shared" ref="BA1247:BA1311" si="57">COUNTA(AE1247:AZ1247)</f>
        <v>0</v>
      </c>
    </row>
    <row r="1248" spans="1:54" s="1" customFormat="1" x14ac:dyDescent="0.25">
      <c r="A1248" s="2"/>
      <c r="B1248" s="2"/>
      <c r="C1248" s="2"/>
      <c r="D1248" s="2"/>
      <c r="G1248" s="1" t="s">
        <v>3158</v>
      </c>
      <c r="H1248" s="1" t="s">
        <v>4526</v>
      </c>
      <c r="I1248" s="1" t="s">
        <v>4034</v>
      </c>
      <c r="K1248" s="18"/>
      <c r="AA1248" s="2"/>
      <c r="AB1248" s="3"/>
      <c r="AC1248" s="3"/>
      <c r="BA1248" s="1">
        <f t="shared" si="57"/>
        <v>0</v>
      </c>
    </row>
    <row r="1249" spans="1:53" s="1" customFormat="1" x14ac:dyDescent="0.25">
      <c r="A1249" s="6"/>
      <c r="B1249" s="2"/>
      <c r="C1249" s="2"/>
      <c r="D1249" s="2"/>
      <c r="E1249" s="2"/>
      <c r="G1249" s="1" t="s">
        <v>3158</v>
      </c>
      <c r="H1249" s="1" t="s">
        <v>1466</v>
      </c>
      <c r="I1249" s="1" t="s">
        <v>2161</v>
      </c>
      <c r="K1249" s="18"/>
      <c r="AA1249" s="2"/>
      <c r="AB1249" s="3"/>
      <c r="AC1249" s="3"/>
      <c r="AI1249" s="1" t="s">
        <v>3162</v>
      </c>
      <c r="BA1249" s="1">
        <f t="shared" si="57"/>
        <v>1</v>
      </c>
    </row>
    <row r="1250" spans="1:53" s="1" customFormat="1" x14ac:dyDescent="0.25">
      <c r="A1250" s="6"/>
      <c r="B1250" s="2"/>
      <c r="C1250" s="2"/>
      <c r="D1250" s="2"/>
      <c r="E1250" s="2"/>
      <c r="G1250" s="1" t="s">
        <v>481</v>
      </c>
      <c r="H1250" s="1" t="s">
        <v>1466</v>
      </c>
      <c r="I1250" s="1" t="s">
        <v>2728</v>
      </c>
      <c r="K1250" s="18"/>
      <c r="AA1250" s="2"/>
      <c r="AB1250" s="3"/>
      <c r="AC1250" s="3"/>
      <c r="AI1250" s="1" t="s">
        <v>3162</v>
      </c>
      <c r="BA1250" s="1">
        <f t="shared" si="57"/>
        <v>1</v>
      </c>
    </row>
    <row r="1251" spans="1:53" s="1" customFormat="1" x14ac:dyDescent="0.25">
      <c r="A1251" s="2"/>
      <c r="B1251" s="2"/>
      <c r="C1251" s="2"/>
      <c r="D1251" s="2"/>
      <c r="G1251" s="1" t="s">
        <v>3158</v>
      </c>
      <c r="H1251" s="1" t="s">
        <v>2506</v>
      </c>
      <c r="I1251" s="1" t="s">
        <v>788</v>
      </c>
      <c r="K1251" s="18" t="s">
        <v>1580</v>
      </c>
      <c r="N1251" s="1" t="s">
        <v>296</v>
      </c>
      <c r="P1251" s="1" t="s">
        <v>4213</v>
      </c>
      <c r="AA1251" s="2"/>
      <c r="AB1251" s="3"/>
      <c r="AC1251" s="3"/>
      <c r="AD1251" s="1" t="s">
        <v>2564</v>
      </c>
      <c r="BA1251" s="1">
        <f t="shared" si="57"/>
        <v>0</v>
      </c>
    </row>
    <row r="1252" spans="1:53" s="1" customFormat="1" x14ac:dyDescent="0.25">
      <c r="A1252" s="2"/>
      <c r="B1252" s="2"/>
      <c r="C1252" s="2"/>
      <c r="D1252" s="2"/>
      <c r="G1252" s="1" t="s">
        <v>3158</v>
      </c>
      <c r="H1252" s="1" t="s">
        <v>5054</v>
      </c>
      <c r="I1252" s="1" t="s">
        <v>5075</v>
      </c>
      <c r="K1252" s="18" t="s">
        <v>5055</v>
      </c>
      <c r="P1252" s="1" t="s">
        <v>4213</v>
      </c>
      <c r="AA1252" s="2"/>
      <c r="AB1252" s="3"/>
      <c r="AC1252" s="3"/>
      <c r="AD1252" s="1" t="s">
        <v>2564</v>
      </c>
      <c r="BA1252" s="1">
        <f t="shared" si="57"/>
        <v>0</v>
      </c>
    </row>
    <row r="1253" spans="1:53" s="1" customFormat="1" x14ac:dyDescent="0.25">
      <c r="A1253" s="2"/>
      <c r="B1253" s="2"/>
      <c r="C1253" s="2"/>
      <c r="D1253" s="2"/>
      <c r="G1253" s="1" t="s">
        <v>481</v>
      </c>
      <c r="H1253" s="1" t="s">
        <v>5054</v>
      </c>
      <c r="I1253" s="1" t="s">
        <v>3035</v>
      </c>
      <c r="J1253" s="1" t="s">
        <v>4921</v>
      </c>
      <c r="K1253" s="18" t="s">
        <v>5056</v>
      </c>
      <c r="L1253" s="1" t="s">
        <v>4922</v>
      </c>
      <c r="M1253" s="1" t="s">
        <v>488</v>
      </c>
      <c r="N1253" s="1" t="s">
        <v>296</v>
      </c>
      <c r="O1253" s="1">
        <v>85207</v>
      </c>
      <c r="P1253" s="1" t="s">
        <v>4213</v>
      </c>
      <c r="AA1253" s="2"/>
      <c r="AB1253" s="3" t="s">
        <v>3161</v>
      </c>
      <c r="AC1253" s="3"/>
      <c r="AD1253" s="1" t="s">
        <v>2564</v>
      </c>
      <c r="BA1253" s="1">
        <f t="shared" si="57"/>
        <v>0</v>
      </c>
    </row>
    <row r="1254" spans="1:53" s="1" customFormat="1" x14ac:dyDescent="0.25">
      <c r="A1254" s="2"/>
      <c r="B1254" s="2"/>
      <c r="C1254" s="2"/>
      <c r="D1254" s="2"/>
      <c r="G1254" s="1" t="s">
        <v>481</v>
      </c>
      <c r="H1254" s="1" t="s">
        <v>2518</v>
      </c>
      <c r="I1254" s="1" t="s">
        <v>4642</v>
      </c>
      <c r="K1254" s="18" t="s">
        <v>2519</v>
      </c>
      <c r="P1254" s="1" t="s">
        <v>4213</v>
      </c>
      <c r="AA1254" s="2"/>
      <c r="AB1254" s="3"/>
      <c r="AC1254" s="3"/>
      <c r="AD1254" s="1" t="s">
        <v>2564</v>
      </c>
      <c r="BA1254" s="1">
        <f t="shared" si="57"/>
        <v>0</v>
      </c>
    </row>
    <row r="1255" spans="1:53" s="1" customFormat="1" x14ac:dyDescent="0.25">
      <c r="A1255" s="6"/>
      <c r="B1255" s="2"/>
      <c r="C1255" s="2"/>
      <c r="D1255" s="2"/>
      <c r="G1255" s="1" t="s">
        <v>3158</v>
      </c>
      <c r="H1255" s="1" t="s">
        <v>3020</v>
      </c>
      <c r="I1255" s="1" t="s">
        <v>916</v>
      </c>
      <c r="J1255" s="1" t="s">
        <v>2520</v>
      </c>
      <c r="K1255" s="18" t="s">
        <v>2522</v>
      </c>
      <c r="L1255" s="1" t="s">
        <v>2521</v>
      </c>
      <c r="M1255" s="1" t="s">
        <v>924</v>
      </c>
      <c r="N1255" s="1" t="s">
        <v>296</v>
      </c>
      <c r="O1255" s="1">
        <v>85255</v>
      </c>
      <c r="P1255" s="1" t="s">
        <v>4213</v>
      </c>
      <c r="AA1255" s="2" t="s">
        <v>3021</v>
      </c>
      <c r="AB1255" s="3" t="s">
        <v>3161</v>
      </c>
      <c r="AC1255" s="3"/>
      <c r="AD1255" s="1" t="s">
        <v>2564</v>
      </c>
      <c r="BA1255" s="1">
        <f t="shared" si="57"/>
        <v>0</v>
      </c>
    </row>
    <row r="1256" spans="1:53" s="1" customFormat="1" x14ac:dyDescent="0.25">
      <c r="A1256" s="8"/>
      <c r="B1256" s="2"/>
      <c r="C1256" s="2"/>
      <c r="D1256" s="2"/>
      <c r="E1256" s="2"/>
      <c r="G1256" s="1" t="s">
        <v>481</v>
      </c>
      <c r="H1256" s="1" t="s">
        <v>215</v>
      </c>
      <c r="I1256" s="1" t="s">
        <v>216</v>
      </c>
      <c r="K1256" s="18"/>
      <c r="AA1256" s="2"/>
      <c r="AB1256" s="3"/>
      <c r="AC1256" s="3"/>
      <c r="AU1256" s="1" t="s">
        <v>3162</v>
      </c>
      <c r="BA1256" s="1">
        <f t="shared" si="57"/>
        <v>1</v>
      </c>
    </row>
    <row r="1257" spans="1:53" s="1" customFormat="1" x14ac:dyDescent="0.25">
      <c r="A1257" s="8"/>
      <c r="B1257" s="2"/>
      <c r="C1257" s="2"/>
      <c r="D1257" s="2"/>
      <c r="E1257" s="2"/>
      <c r="G1257" s="1" t="s">
        <v>481</v>
      </c>
      <c r="H1257" s="1" t="s">
        <v>215</v>
      </c>
      <c r="I1257" s="1" t="s">
        <v>4578</v>
      </c>
      <c r="K1257" s="18"/>
      <c r="AA1257" s="2"/>
      <c r="AB1257" s="3"/>
      <c r="AC1257" s="3"/>
      <c r="AU1257" s="1" t="s">
        <v>3162</v>
      </c>
      <c r="BA1257" s="1">
        <f t="shared" si="57"/>
        <v>1</v>
      </c>
    </row>
    <row r="1258" spans="1:53" s="1" customFormat="1" x14ac:dyDescent="0.25">
      <c r="A1258" s="8"/>
      <c r="B1258" s="2"/>
      <c r="C1258" s="2"/>
      <c r="D1258" s="2"/>
      <c r="E1258" s="2"/>
      <c r="H1258" s="1" t="s">
        <v>225</v>
      </c>
      <c r="I1258" s="1" t="s">
        <v>3799</v>
      </c>
      <c r="K1258" s="18"/>
      <c r="AA1258" s="2"/>
      <c r="AB1258" s="3"/>
      <c r="AC1258" s="3"/>
      <c r="AV1258" s="1" t="s">
        <v>3162</v>
      </c>
      <c r="BA1258" s="1">
        <f t="shared" si="57"/>
        <v>1</v>
      </c>
    </row>
    <row r="1259" spans="1:53" s="1" customFormat="1" x14ac:dyDescent="0.25">
      <c r="A1259" s="8"/>
      <c r="B1259" s="2"/>
      <c r="C1259" s="2"/>
      <c r="D1259" s="2"/>
      <c r="E1259" s="2"/>
      <c r="G1259" s="1" t="s">
        <v>3158</v>
      </c>
      <c r="H1259" s="1" t="s">
        <v>2784</v>
      </c>
      <c r="I1259" s="1" t="s">
        <v>2785</v>
      </c>
      <c r="K1259" s="18"/>
      <c r="AA1259" s="2"/>
      <c r="AB1259" s="3"/>
      <c r="AC1259" s="3"/>
      <c r="AN1259" s="1" t="s">
        <v>3162</v>
      </c>
      <c r="BA1259" s="1">
        <f t="shared" si="57"/>
        <v>1</v>
      </c>
    </row>
    <row r="1260" spans="1:53" s="1" customFormat="1" x14ac:dyDescent="0.25">
      <c r="B1260" s="2"/>
      <c r="C1260" s="2"/>
      <c r="D1260" s="2"/>
      <c r="G1260" s="1" t="s">
        <v>3158</v>
      </c>
      <c r="H1260" s="1" t="s">
        <v>4946</v>
      </c>
      <c r="I1260" s="1" t="s">
        <v>2523</v>
      </c>
      <c r="K1260" s="18"/>
      <c r="AA1260" s="1" t="s">
        <v>2524</v>
      </c>
      <c r="AB1260" s="3" t="s">
        <v>3161</v>
      </c>
      <c r="AC1260" s="3"/>
      <c r="AL1260" s="1" t="s">
        <v>3162</v>
      </c>
      <c r="AZ1260" s="1" t="s">
        <v>3162</v>
      </c>
      <c r="BA1260" s="1">
        <f t="shared" si="57"/>
        <v>2</v>
      </c>
    </row>
    <row r="1261" spans="1:53" s="1" customFormat="1" x14ac:dyDescent="0.25">
      <c r="B1261" s="2"/>
      <c r="C1261" s="2"/>
      <c r="D1261" s="2"/>
      <c r="G1261" s="1" t="s">
        <v>3158</v>
      </c>
      <c r="H1261" s="1" t="s">
        <v>2525</v>
      </c>
      <c r="I1261" s="1" t="s">
        <v>2526</v>
      </c>
      <c r="J1261" s="1" t="s">
        <v>486</v>
      </c>
      <c r="K1261" s="18" t="s">
        <v>3834</v>
      </c>
      <c r="L1261" s="1" t="s">
        <v>3833</v>
      </c>
      <c r="M1261" s="1" t="s">
        <v>488</v>
      </c>
      <c r="N1261" s="1" t="s">
        <v>296</v>
      </c>
      <c r="O1261" s="1">
        <v>85209</v>
      </c>
      <c r="P1261" s="1" t="s">
        <v>4213</v>
      </c>
      <c r="AA1261" s="2"/>
      <c r="AB1261" s="3"/>
      <c r="AC1261" s="3"/>
      <c r="AD1261" s="1" t="s">
        <v>2564</v>
      </c>
      <c r="BA1261" s="1">
        <f t="shared" si="57"/>
        <v>0</v>
      </c>
    </row>
    <row r="1262" spans="1:53" s="1" customFormat="1" x14ac:dyDescent="0.25">
      <c r="B1262" s="2"/>
      <c r="C1262" s="2"/>
      <c r="D1262" s="2"/>
      <c r="G1262" s="1" t="s">
        <v>3158</v>
      </c>
      <c r="H1262" s="1" t="s">
        <v>3835</v>
      </c>
      <c r="I1262" s="1" t="s">
        <v>879</v>
      </c>
      <c r="J1262" s="1" t="s">
        <v>3836</v>
      </c>
      <c r="K1262" s="18" t="s">
        <v>3837</v>
      </c>
      <c r="M1262" s="1" t="s">
        <v>924</v>
      </c>
      <c r="N1262" s="1" t="s">
        <v>296</v>
      </c>
      <c r="P1262" s="1" t="s">
        <v>4213</v>
      </c>
      <c r="AA1262" s="2"/>
      <c r="AB1262" s="3" t="s">
        <v>3161</v>
      </c>
      <c r="AC1262" s="3"/>
      <c r="AD1262" s="1" t="s">
        <v>2564</v>
      </c>
      <c r="BA1262" s="1">
        <f t="shared" si="57"/>
        <v>0</v>
      </c>
    </row>
    <row r="1263" spans="1:53" s="1" customFormat="1" x14ac:dyDescent="0.25">
      <c r="B1263" s="2"/>
      <c r="C1263" s="2"/>
      <c r="D1263" s="2"/>
      <c r="G1263" s="1" t="s">
        <v>481</v>
      </c>
      <c r="H1263" s="1" t="s">
        <v>3838</v>
      </c>
      <c r="I1263" s="1" t="s">
        <v>3257</v>
      </c>
      <c r="J1263" s="1" t="s">
        <v>3839</v>
      </c>
      <c r="K1263" s="18"/>
      <c r="L1263" s="1" t="s">
        <v>3840</v>
      </c>
      <c r="M1263" s="1" t="s">
        <v>488</v>
      </c>
      <c r="N1263" s="1" t="s">
        <v>296</v>
      </c>
      <c r="O1263" s="1">
        <v>85269</v>
      </c>
      <c r="W1263" s="1" t="s">
        <v>297</v>
      </c>
      <c r="Y1263" s="1" t="s">
        <v>3196</v>
      </c>
      <c r="Z1263" s="1" t="s">
        <v>3189</v>
      </c>
      <c r="AA1263" s="2"/>
      <c r="AB1263" s="3"/>
      <c r="AC1263" s="3"/>
      <c r="BA1263" s="1">
        <f t="shared" si="57"/>
        <v>0</v>
      </c>
    </row>
    <row r="1264" spans="1:53" s="1" customFormat="1" x14ac:dyDescent="0.25">
      <c r="B1264" s="2"/>
      <c r="C1264" s="2"/>
      <c r="D1264" s="2"/>
      <c r="H1264" s="1" t="s">
        <v>229</v>
      </c>
      <c r="I1264" s="1" t="s">
        <v>230</v>
      </c>
      <c r="K1264" s="18"/>
      <c r="AA1264" s="1" t="s">
        <v>228</v>
      </c>
      <c r="AB1264" s="3"/>
      <c r="AC1264" s="3"/>
      <c r="AV1264" s="1" t="s">
        <v>3162</v>
      </c>
      <c r="AW1264" s="1" t="s">
        <v>3162</v>
      </c>
      <c r="BA1264" s="1">
        <f t="shared" si="57"/>
        <v>2</v>
      </c>
    </row>
    <row r="1265" spans="1:57" s="1" customFormat="1" x14ac:dyDescent="0.25">
      <c r="B1265" s="2"/>
      <c r="C1265" s="2"/>
      <c r="D1265" s="2"/>
      <c r="F1265" s="1" t="s">
        <v>3162</v>
      </c>
      <c r="G1265" s="1" t="s">
        <v>3158</v>
      </c>
      <c r="H1265" s="1" t="s">
        <v>605</v>
      </c>
      <c r="I1265" s="1" t="s">
        <v>3939</v>
      </c>
      <c r="J1265" s="1" t="s">
        <v>3841</v>
      </c>
      <c r="K1265" s="18" t="s">
        <v>935</v>
      </c>
      <c r="L1265" s="1" t="s">
        <v>3842</v>
      </c>
      <c r="M1265" s="1" t="s">
        <v>924</v>
      </c>
      <c r="N1265" s="1" t="s">
        <v>296</v>
      </c>
      <c r="O1265" s="1">
        <v>85257</v>
      </c>
      <c r="P1265" s="1" t="s">
        <v>4213</v>
      </c>
      <c r="Y1265" s="1" t="s">
        <v>3175</v>
      </c>
      <c r="Z1265" s="1" t="s">
        <v>3161</v>
      </c>
      <c r="AA1265" s="2" t="s">
        <v>602</v>
      </c>
      <c r="AB1265" s="3" t="s">
        <v>3161</v>
      </c>
      <c r="AC1265" s="3"/>
      <c r="AD1265" s="1" t="s">
        <v>2564</v>
      </c>
      <c r="BA1265" s="1">
        <f t="shared" si="57"/>
        <v>0</v>
      </c>
    </row>
    <row r="1266" spans="1:57" s="1" customFormat="1" x14ac:dyDescent="0.25">
      <c r="B1266" s="2"/>
      <c r="C1266" s="2"/>
      <c r="D1266" s="2"/>
      <c r="F1266" s="1" t="s">
        <v>3161</v>
      </c>
      <c r="G1266" s="1" t="s">
        <v>3158</v>
      </c>
      <c r="H1266" s="1" t="s">
        <v>936</v>
      </c>
      <c r="I1266" s="1" t="s">
        <v>2124</v>
      </c>
      <c r="K1266" s="18" t="s">
        <v>937</v>
      </c>
      <c r="M1266" s="1" t="s">
        <v>924</v>
      </c>
      <c r="N1266" s="1" t="s">
        <v>296</v>
      </c>
      <c r="P1266" s="1" t="s">
        <v>4712</v>
      </c>
      <c r="AA1266" s="2"/>
      <c r="AB1266" s="3"/>
      <c r="AC1266" s="3"/>
      <c r="AD1266" s="1" t="s">
        <v>2568</v>
      </c>
      <c r="BA1266" s="1">
        <f t="shared" si="57"/>
        <v>0</v>
      </c>
    </row>
    <row r="1267" spans="1:57" s="1" customFormat="1" x14ac:dyDescent="0.25">
      <c r="B1267" s="2"/>
      <c r="C1267" s="2"/>
      <c r="D1267" s="2"/>
      <c r="F1267" s="1" t="s">
        <v>3161</v>
      </c>
      <c r="G1267" s="1" t="s">
        <v>481</v>
      </c>
      <c r="H1267" s="1" t="s">
        <v>936</v>
      </c>
      <c r="I1267" s="1" t="s">
        <v>116</v>
      </c>
      <c r="K1267" s="18" t="s">
        <v>937</v>
      </c>
      <c r="M1267" s="1" t="s">
        <v>924</v>
      </c>
      <c r="N1267" s="1" t="s">
        <v>296</v>
      </c>
      <c r="P1267" s="1" t="s">
        <v>4213</v>
      </c>
      <c r="AA1267" s="2"/>
      <c r="AB1267" s="3"/>
      <c r="AC1267" s="3"/>
      <c r="AD1267" s="1" t="s">
        <v>2564</v>
      </c>
      <c r="BA1267" s="1">
        <f t="shared" si="57"/>
        <v>0</v>
      </c>
    </row>
    <row r="1268" spans="1:57" s="1" customFormat="1" x14ac:dyDescent="0.25">
      <c r="B1268" s="2"/>
      <c r="C1268" s="2"/>
      <c r="D1268" s="2"/>
      <c r="E1268" s="2"/>
      <c r="F1268" s="1" t="s">
        <v>3162</v>
      </c>
      <c r="G1268" s="1" t="s">
        <v>3158</v>
      </c>
      <c r="H1268" s="1" t="s">
        <v>1660</v>
      </c>
      <c r="I1268" s="1" t="s">
        <v>1665</v>
      </c>
      <c r="J1268" s="1" t="s">
        <v>1661</v>
      </c>
      <c r="K1268" s="18" t="s">
        <v>1662</v>
      </c>
      <c r="L1268" s="1" t="s">
        <v>4752</v>
      </c>
      <c r="M1268" s="1" t="s">
        <v>3182</v>
      </c>
      <c r="N1268" s="1" t="s">
        <v>296</v>
      </c>
      <c r="O1268" s="1">
        <v>85296</v>
      </c>
      <c r="P1268" s="1" t="s">
        <v>4213</v>
      </c>
      <c r="R1268" s="1">
        <v>1</v>
      </c>
      <c r="S1268" s="1" t="s">
        <v>2936</v>
      </c>
      <c r="AA1268" s="2"/>
      <c r="AB1268" s="3"/>
      <c r="AC1268" s="3"/>
      <c r="AD1268" s="1" t="s">
        <v>2564</v>
      </c>
      <c r="BA1268" s="1">
        <f t="shared" si="57"/>
        <v>0</v>
      </c>
    </row>
    <row r="1269" spans="1:57" s="1" customFormat="1" x14ac:dyDescent="0.25">
      <c r="B1269" s="2"/>
      <c r="C1269" s="2"/>
      <c r="D1269" s="2"/>
      <c r="G1269" s="1" t="s">
        <v>481</v>
      </c>
      <c r="H1269" s="1" t="s">
        <v>938</v>
      </c>
      <c r="I1269" s="1" t="s">
        <v>939</v>
      </c>
      <c r="J1269" s="1" t="s">
        <v>940</v>
      </c>
      <c r="K1269" s="18" t="s">
        <v>942</v>
      </c>
      <c r="L1269" s="1" t="s">
        <v>941</v>
      </c>
      <c r="M1269" s="1" t="s">
        <v>5031</v>
      </c>
      <c r="N1269" s="1" t="s">
        <v>296</v>
      </c>
      <c r="O1269" s="1">
        <v>85220</v>
      </c>
      <c r="P1269" s="1" t="s">
        <v>4213</v>
      </c>
      <c r="AA1269" s="2"/>
      <c r="AB1269" s="3"/>
      <c r="AC1269" s="3"/>
      <c r="AD1269" s="1" t="s">
        <v>2564</v>
      </c>
      <c r="BA1269" s="1">
        <f t="shared" si="57"/>
        <v>0</v>
      </c>
    </row>
    <row r="1270" spans="1:57" s="1" customFormat="1" ht="15.6" x14ac:dyDescent="0.3">
      <c r="A1270" s="14">
        <v>45317</v>
      </c>
      <c r="B1270" s="2"/>
      <c r="C1270" s="2"/>
      <c r="D1270" s="2"/>
      <c r="G1270" s="1" t="s">
        <v>3158</v>
      </c>
      <c r="H1270" s="1" t="s">
        <v>943</v>
      </c>
      <c r="I1270" s="1" t="s">
        <v>944</v>
      </c>
      <c r="J1270" s="55" t="s">
        <v>5814</v>
      </c>
      <c r="K1270" s="4" t="s">
        <v>5815</v>
      </c>
      <c r="L1270" s="1" t="s">
        <v>946</v>
      </c>
      <c r="M1270" s="1" t="s">
        <v>488</v>
      </c>
      <c r="N1270" s="1" t="s">
        <v>296</v>
      </c>
      <c r="O1270" s="1">
        <v>85209</v>
      </c>
      <c r="P1270" s="1" t="s">
        <v>4213</v>
      </c>
      <c r="AA1270" s="56" t="s">
        <v>5816</v>
      </c>
      <c r="AB1270" s="3"/>
      <c r="AC1270" s="3"/>
      <c r="AD1270" s="1" t="s">
        <v>2388</v>
      </c>
      <c r="BA1270" s="1">
        <f t="shared" ref="BA1270" si="58">COUNTA(AE1270:AZ1270)</f>
        <v>0</v>
      </c>
    </row>
    <row r="1271" spans="1:57" s="1" customFormat="1" ht="15.6" x14ac:dyDescent="0.3">
      <c r="A1271" s="14">
        <v>45317</v>
      </c>
      <c r="B1271" s="2"/>
      <c r="C1271" s="2"/>
      <c r="D1271" s="2"/>
      <c r="F1271" s="1" t="s">
        <v>481</v>
      </c>
      <c r="G1271" s="1" t="s">
        <v>3158</v>
      </c>
      <c r="H1271" s="56" t="s">
        <v>5816</v>
      </c>
      <c r="I1271" s="1" t="s">
        <v>2152</v>
      </c>
      <c r="J1271" s="55" t="s">
        <v>5814</v>
      </c>
      <c r="K1271" s="4" t="s">
        <v>5817</v>
      </c>
      <c r="L1271" s="1" t="s">
        <v>946</v>
      </c>
      <c r="M1271" s="1" t="s">
        <v>488</v>
      </c>
      <c r="N1271" s="1" t="s">
        <v>296</v>
      </c>
      <c r="O1271" s="1">
        <v>85209</v>
      </c>
      <c r="P1271" s="1" t="s">
        <v>4213</v>
      </c>
      <c r="AA1271" s="1" t="s">
        <v>943</v>
      </c>
      <c r="AB1271" s="3"/>
      <c r="AC1271" s="3"/>
      <c r="AD1271" s="1" t="s">
        <v>2388</v>
      </c>
      <c r="BA1271" s="1">
        <f t="shared" si="57"/>
        <v>0</v>
      </c>
    </row>
    <row r="1272" spans="1:57" s="1" customFormat="1" x14ac:dyDescent="0.25">
      <c r="B1272" s="2"/>
      <c r="C1272" s="2"/>
      <c r="D1272" s="2"/>
      <c r="F1272" s="1" t="s">
        <v>3161</v>
      </c>
      <c r="G1272" s="1" t="s">
        <v>3158</v>
      </c>
      <c r="H1272" s="1" t="s">
        <v>948</v>
      </c>
      <c r="I1272" s="1" t="s">
        <v>3799</v>
      </c>
      <c r="J1272" s="1" t="s">
        <v>949</v>
      </c>
      <c r="K1272" s="18" t="s">
        <v>519</v>
      </c>
      <c r="L1272" s="1" t="s">
        <v>950</v>
      </c>
      <c r="M1272" s="1" t="s">
        <v>488</v>
      </c>
      <c r="N1272" s="1" t="s">
        <v>296</v>
      </c>
      <c r="O1272" s="1">
        <v>85208</v>
      </c>
      <c r="P1272" s="1" t="s">
        <v>4213</v>
      </c>
      <c r="Y1272" s="1" t="s">
        <v>3196</v>
      </c>
      <c r="Z1272" s="1" t="s">
        <v>3161</v>
      </c>
      <c r="AA1272" s="2" t="s">
        <v>520</v>
      </c>
      <c r="AB1272" s="3" t="s">
        <v>3161</v>
      </c>
      <c r="AC1272" s="3"/>
      <c r="AD1272" s="1" t="s">
        <v>2388</v>
      </c>
      <c r="AN1272" s="1" t="s">
        <v>3162</v>
      </c>
      <c r="AU1272" s="1" t="s">
        <v>3162</v>
      </c>
      <c r="BA1272" s="1">
        <f t="shared" si="57"/>
        <v>2</v>
      </c>
    </row>
    <row r="1273" spans="1:57" s="1" customFormat="1" x14ac:dyDescent="0.25">
      <c r="B1273" s="2"/>
      <c r="C1273" s="2"/>
      <c r="D1273" s="2"/>
      <c r="F1273" s="1" t="s">
        <v>3161</v>
      </c>
      <c r="G1273" s="1" t="s">
        <v>481</v>
      </c>
      <c r="H1273" s="1" t="s">
        <v>998</v>
      </c>
      <c r="I1273" s="1" t="s">
        <v>951</v>
      </c>
      <c r="J1273" s="1" t="s">
        <v>727</v>
      </c>
      <c r="K1273" s="18" t="s">
        <v>999</v>
      </c>
      <c r="L1273" s="1" t="s">
        <v>1929</v>
      </c>
      <c r="M1273" s="1" t="s">
        <v>488</v>
      </c>
      <c r="N1273" s="1" t="s">
        <v>296</v>
      </c>
      <c r="O1273" s="1">
        <v>85209</v>
      </c>
      <c r="P1273" s="1" t="s">
        <v>4213</v>
      </c>
      <c r="Y1273" s="1" t="s">
        <v>3196</v>
      </c>
      <c r="Z1273" s="1" t="s">
        <v>3161</v>
      </c>
      <c r="AA1273" s="2" t="s">
        <v>3106</v>
      </c>
      <c r="AB1273" s="3"/>
      <c r="AC1273" s="3"/>
      <c r="AD1273" s="1" t="s">
        <v>2388</v>
      </c>
      <c r="AI1273" s="1" t="s">
        <v>3162</v>
      </c>
      <c r="AJ1273" s="1" t="s">
        <v>3162</v>
      </c>
      <c r="AN1273" s="1" t="s">
        <v>3162</v>
      </c>
      <c r="AO1273" s="1" t="s">
        <v>3162</v>
      </c>
      <c r="AP1273" s="1" t="s">
        <v>3162</v>
      </c>
      <c r="AQ1273" s="1" t="s">
        <v>3162</v>
      </c>
      <c r="AR1273" s="1" t="s">
        <v>3158</v>
      </c>
      <c r="AS1273" s="1" t="s">
        <v>3162</v>
      </c>
      <c r="AU1273" s="1" t="s">
        <v>3162</v>
      </c>
      <c r="AV1273" s="1" t="s">
        <v>3162</v>
      </c>
      <c r="AW1273" s="1" t="s">
        <v>3162</v>
      </c>
      <c r="AX1273" s="1" t="s">
        <v>3162</v>
      </c>
      <c r="AY1273" s="1" t="s">
        <v>3162</v>
      </c>
      <c r="AZ1273" s="1" t="s">
        <v>3162</v>
      </c>
      <c r="BA1273" s="1">
        <f t="shared" si="57"/>
        <v>14</v>
      </c>
    </row>
    <row r="1274" spans="1:57" s="1" customFormat="1" x14ac:dyDescent="0.25">
      <c r="B1274" s="2"/>
      <c r="C1274" s="2"/>
      <c r="D1274" s="2"/>
      <c r="G1274" s="1" t="s">
        <v>3158</v>
      </c>
      <c r="H1274" s="1" t="s">
        <v>521</v>
      </c>
      <c r="I1274" s="1" t="s">
        <v>522</v>
      </c>
      <c r="J1274" s="1" t="s">
        <v>523</v>
      </c>
      <c r="K1274" s="18" t="s">
        <v>4939</v>
      </c>
      <c r="L1274" s="1" t="s">
        <v>524</v>
      </c>
      <c r="M1274" s="1" t="s">
        <v>650</v>
      </c>
      <c r="N1274" s="1" t="s">
        <v>296</v>
      </c>
      <c r="O1274" s="1">
        <v>85225</v>
      </c>
      <c r="AA1274" s="2"/>
      <c r="AB1274" s="3"/>
      <c r="AC1274" s="3"/>
      <c r="BA1274" s="1">
        <f t="shared" si="57"/>
        <v>0</v>
      </c>
    </row>
    <row r="1275" spans="1:57" s="1" customFormat="1" x14ac:dyDescent="0.25">
      <c r="A1275" s="8"/>
      <c r="B1275" s="2"/>
      <c r="C1275" s="2"/>
      <c r="D1275" s="2"/>
      <c r="G1275" s="1" t="s">
        <v>3158</v>
      </c>
      <c r="H1275" s="1" t="s">
        <v>3271</v>
      </c>
      <c r="I1275" s="1" t="s">
        <v>3270</v>
      </c>
      <c r="K1275" s="18"/>
      <c r="AA1275" s="2"/>
      <c r="AB1275" s="3"/>
      <c r="AC1275" s="3"/>
      <c r="AE1275" s="1" t="s">
        <v>3162</v>
      </c>
      <c r="BA1275" s="1">
        <f t="shared" si="57"/>
        <v>1</v>
      </c>
    </row>
    <row r="1276" spans="1:57" s="1" customFormat="1" x14ac:dyDescent="0.25">
      <c r="B1276" s="2"/>
      <c r="C1276" s="2"/>
      <c r="D1276" s="2"/>
      <c r="F1276" s="1" t="s">
        <v>3161</v>
      </c>
      <c r="G1276" s="1" t="s">
        <v>481</v>
      </c>
      <c r="H1276" s="1" t="s">
        <v>5057</v>
      </c>
      <c r="I1276" s="1" t="s">
        <v>5058</v>
      </c>
      <c r="J1276" s="1" t="s">
        <v>5059</v>
      </c>
      <c r="K1276" s="18"/>
      <c r="L1276" s="1" t="s">
        <v>5060</v>
      </c>
      <c r="M1276" s="1" t="s">
        <v>488</v>
      </c>
      <c r="N1276" s="1" t="s">
        <v>296</v>
      </c>
      <c r="O1276" s="1">
        <v>85205</v>
      </c>
      <c r="AA1276" s="2"/>
      <c r="AB1276" s="3" t="s">
        <v>3161</v>
      </c>
      <c r="AC1276" s="3"/>
      <c r="BA1276" s="1">
        <f t="shared" si="57"/>
        <v>0</v>
      </c>
    </row>
    <row r="1277" spans="1:57" s="1" customFormat="1" x14ac:dyDescent="0.25">
      <c r="B1277" s="2"/>
      <c r="C1277" s="2"/>
      <c r="D1277" s="2"/>
      <c r="G1277" s="1" t="s">
        <v>481</v>
      </c>
      <c r="H1277" s="1" t="s">
        <v>208</v>
      </c>
      <c r="I1277" s="1" t="s">
        <v>209</v>
      </c>
      <c r="K1277" s="18"/>
      <c r="AA1277" s="2"/>
      <c r="AB1277" s="3"/>
      <c r="AC1277" s="3"/>
      <c r="AU1277" s="1" t="s">
        <v>3162</v>
      </c>
      <c r="BA1277" s="1">
        <f t="shared" si="57"/>
        <v>1</v>
      </c>
    </row>
    <row r="1278" spans="1:57" s="1" customFormat="1" x14ac:dyDescent="0.25">
      <c r="B1278" s="2"/>
      <c r="C1278" s="2"/>
      <c r="D1278" s="2"/>
      <c r="G1278" s="1" t="s">
        <v>3158</v>
      </c>
      <c r="H1278" s="1" t="s">
        <v>208</v>
      </c>
      <c r="I1278" s="1" t="s">
        <v>4333</v>
      </c>
      <c r="K1278" s="18"/>
      <c r="AA1278" s="2"/>
      <c r="AB1278" s="3"/>
      <c r="AC1278" s="3"/>
      <c r="AU1278" s="1" t="s">
        <v>3162</v>
      </c>
      <c r="BA1278" s="1">
        <f t="shared" si="57"/>
        <v>1</v>
      </c>
    </row>
    <row r="1279" spans="1:57" s="1" customFormat="1" x14ac:dyDescent="0.25">
      <c r="B1279" s="2"/>
      <c r="C1279" s="2"/>
      <c r="D1279" s="2"/>
      <c r="G1279" s="1" t="s">
        <v>3158</v>
      </c>
      <c r="H1279" s="1" t="s">
        <v>1930</v>
      </c>
      <c r="I1279" s="1" t="s">
        <v>3159</v>
      </c>
      <c r="K1279" s="18"/>
      <c r="AA1279" s="2"/>
      <c r="AB1279" s="3"/>
      <c r="AC1279" s="3"/>
      <c r="AK1279" s="1" t="s">
        <v>3162</v>
      </c>
      <c r="AZ1279" s="1" t="s">
        <v>3162</v>
      </c>
      <c r="BA1279" s="1">
        <f t="shared" si="57"/>
        <v>2</v>
      </c>
    </row>
    <row r="1280" spans="1:57" s="1" customFormat="1" x14ac:dyDescent="0.25">
      <c r="B1280" s="2"/>
      <c r="C1280" s="2"/>
      <c r="D1280" s="2"/>
      <c r="F1280" s="1" t="s">
        <v>3161</v>
      </c>
      <c r="G1280" s="1" t="s">
        <v>481</v>
      </c>
      <c r="H1280" s="1" t="s">
        <v>1930</v>
      </c>
      <c r="I1280" s="1" t="s">
        <v>1931</v>
      </c>
      <c r="J1280" s="1" t="s">
        <v>1933</v>
      </c>
      <c r="K1280" s="18" t="s">
        <v>1932</v>
      </c>
      <c r="L1280" s="1" t="s">
        <v>1934</v>
      </c>
      <c r="M1280" s="1" t="s">
        <v>1935</v>
      </c>
      <c r="N1280" s="1" t="s">
        <v>1936</v>
      </c>
      <c r="O1280" s="1">
        <v>56537</v>
      </c>
      <c r="P1280" s="1" t="s">
        <v>4213</v>
      </c>
      <c r="AA1280" s="2" t="s">
        <v>4625</v>
      </c>
      <c r="AB1280" s="3" t="s">
        <v>3161</v>
      </c>
      <c r="AC1280" s="3"/>
      <c r="AD1280" s="1" t="s">
        <v>2388</v>
      </c>
      <c r="AK1280" s="1" t="s">
        <v>3162</v>
      </c>
      <c r="AZ1280" s="1" t="s">
        <v>3162</v>
      </c>
      <c r="BA1280" s="1">
        <f t="shared" si="57"/>
        <v>2</v>
      </c>
      <c r="BD1280" s="1" t="s">
        <v>4712</v>
      </c>
      <c r="BE1280" s="1" t="s">
        <v>4712</v>
      </c>
    </row>
    <row r="1281" spans="1:53" s="1" customFormat="1" x14ac:dyDescent="0.25">
      <c r="B1281" s="2"/>
      <c r="C1281" s="2"/>
      <c r="D1281" s="2"/>
      <c r="G1281" s="1" t="s">
        <v>481</v>
      </c>
      <c r="H1281" s="1" t="s">
        <v>3879</v>
      </c>
      <c r="I1281" s="1" t="s">
        <v>4714</v>
      </c>
      <c r="J1281" s="1" t="s">
        <v>3877</v>
      </c>
      <c r="K1281" s="18"/>
      <c r="Y1281" s="1" t="s">
        <v>3175</v>
      </c>
      <c r="Z1281" s="1" t="s">
        <v>4828</v>
      </c>
      <c r="AA1281" s="2" t="s">
        <v>3875</v>
      </c>
      <c r="AB1281" s="3" t="s">
        <v>3161</v>
      </c>
      <c r="AC1281" s="3"/>
      <c r="BA1281" s="1">
        <f t="shared" si="57"/>
        <v>0</v>
      </c>
    </row>
    <row r="1282" spans="1:53" s="1" customFormat="1" x14ac:dyDescent="0.25">
      <c r="B1282" s="2"/>
      <c r="C1282" s="2"/>
      <c r="D1282" s="2"/>
      <c r="G1282" s="1" t="s">
        <v>283</v>
      </c>
      <c r="H1282" s="1" t="s">
        <v>5070</v>
      </c>
      <c r="I1282" s="1" t="s">
        <v>4593</v>
      </c>
      <c r="J1282" s="1" t="s">
        <v>5071</v>
      </c>
      <c r="K1282" s="18" t="s">
        <v>4619</v>
      </c>
      <c r="L1282" s="1" t="s">
        <v>3671</v>
      </c>
      <c r="M1282" s="1" t="s">
        <v>488</v>
      </c>
      <c r="N1282" s="1" t="s">
        <v>296</v>
      </c>
      <c r="O1282" s="1">
        <v>85205</v>
      </c>
      <c r="P1282" s="1" t="s">
        <v>4213</v>
      </c>
      <c r="AA1282" s="2"/>
      <c r="AB1282" s="3"/>
      <c r="AC1282" s="3"/>
      <c r="BA1282" s="1">
        <f t="shared" si="57"/>
        <v>0</v>
      </c>
    </row>
    <row r="1283" spans="1:53" s="1" customFormat="1" x14ac:dyDescent="0.25">
      <c r="B1283" s="2"/>
      <c r="C1283" s="2"/>
      <c r="D1283" s="2"/>
      <c r="G1283" s="1" t="s">
        <v>3158</v>
      </c>
      <c r="H1283" s="1" t="s">
        <v>1389</v>
      </c>
      <c r="I1283" s="1" t="s">
        <v>3471</v>
      </c>
      <c r="K1283" s="18"/>
      <c r="AA1283" s="2"/>
      <c r="AB1283" s="3"/>
      <c r="AC1283" s="3"/>
      <c r="AT1283" s="1" t="s">
        <v>3162</v>
      </c>
      <c r="AU1283" s="1" t="s">
        <v>3162</v>
      </c>
      <c r="BA1283" s="1">
        <f t="shared" si="57"/>
        <v>2</v>
      </c>
    </row>
    <row r="1284" spans="1:53" s="1" customFormat="1" x14ac:dyDescent="0.25">
      <c r="B1284" s="2"/>
      <c r="C1284" s="2"/>
      <c r="D1284" s="2"/>
      <c r="G1284" s="1" t="s">
        <v>3158</v>
      </c>
      <c r="H1284" s="1" t="s">
        <v>4829</v>
      </c>
      <c r="I1284" s="1" t="s">
        <v>4341</v>
      </c>
      <c r="J1284" s="1" t="s">
        <v>4830</v>
      </c>
      <c r="K1284" s="18" t="s">
        <v>4832</v>
      </c>
      <c r="L1284" s="1" t="s">
        <v>4831</v>
      </c>
      <c r="M1284" s="1" t="s">
        <v>488</v>
      </c>
      <c r="N1284" s="1" t="s">
        <v>296</v>
      </c>
      <c r="O1284" s="1">
        <v>85209</v>
      </c>
      <c r="P1284" s="1" t="s">
        <v>4213</v>
      </c>
      <c r="AA1284" s="2"/>
      <c r="AB1284" s="3"/>
      <c r="AC1284" s="3"/>
      <c r="AD1284" s="1" t="s">
        <v>2388</v>
      </c>
      <c r="BA1284" s="1">
        <f t="shared" si="57"/>
        <v>0</v>
      </c>
    </row>
    <row r="1285" spans="1:53" s="1" customFormat="1" x14ac:dyDescent="0.25">
      <c r="B1285" s="2"/>
      <c r="C1285" s="2"/>
      <c r="D1285" s="2"/>
      <c r="G1285" s="1" t="s">
        <v>3158</v>
      </c>
      <c r="H1285" s="1" t="s">
        <v>211</v>
      </c>
      <c r="I1285" s="1" t="s">
        <v>565</v>
      </c>
      <c r="K1285" s="18"/>
      <c r="AA1285" s="2"/>
      <c r="AB1285" s="3"/>
      <c r="AC1285" s="3"/>
      <c r="AT1285" s="1" t="s">
        <v>3162</v>
      </c>
      <c r="AU1285" s="1" t="s">
        <v>3162</v>
      </c>
      <c r="AV1285" s="1" t="s">
        <v>3162</v>
      </c>
      <c r="BA1285" s="1">
        <f t="shared" si="57"/>
        <v>3</v>
      </c>
    </row>
    <row r="1286" spans="1:53" s="1" customFormat="1" x14ac:dyDescent="0.25">
      <c r="B1286" s="2"/>
      <c r="C1286" s="2"/>
      <c r="D1286" s="2"/>
      <c r="G1286" s="1" t="s">
        <v>481</v>
      </c>
      <c r="H1286" s="1" t="s">
        <v>4528</v>
      </c>
      <c r="I1286" s="1" t="s">
        <v>4537</v>
      </c>
      <c r="K1286" s="18"/>
      <c r="AA1286" s="1" t="s">
        <v>3313</v>
      </c>
      <c r="AB1286" s="3"/>
      <c r="AC1286" s="3"/>
      <c r="BA1286" s="1">
        <f t="shared" si="57"/>
        <v>0</v>
      </c>
    </row>
    <row r="1287" spans="1:53" s="1" customFormat="1" x14ac:dyDescent="0.25">
      <c r="A1287" s="6"/>
      <c r="B1287" s="2"/>
      <c r="C1287" s="2"/>
      <c r="D1287" s="2"/>
      <c r="F1287" s="1" t="s">
        <v>3161</v>
      </c>
      <c r="G1287" s="1" t="s">
        <v>481</v>
      </c>
      <c r="H1287" s="1" t="s">
        <v>4656</v>
      </c>
      <c r="I1287" s="1" t="s">
        <v>4833</v>
      </c>
      <c r="J1287" s="1" t="s">
        <v>4834</v>
      </c>
      <c r="K1287" s="18" t="s">
        <v>607</v>
      </c>
      <c r="L1287" s="1" t="s">
        <v>3581</v>
      </c>
      <c r="M1287" s="1" t="s">
        <v>4836</v>
      </c>
      <c r="N1287" s="1" t="s">
        <v>4435</v>
      </c>
      <c r="O1287" s="1">
        <v>57104</v>
      </c>
      <c r="P1287" s="1" t="s">
        <v>4213</v>
      </c>
      <c r="Y1287" s="1" t="s">
        <v>3175</v>
      </c>
      <c r="Z1287" s="1" t="s">
        <v>3161</v>
      </c>
      <c r="AA1287" s="2" t="s">
        <v>1232</v>
      </c>
      <c r="AB1287" s="3" t="s">
        <v>3161</v>
      </c>
      <c r="AC1287" s="3"/>
      <c r="AD1287" s="1" t="s">
        <v>2388</v>
      </c>
      <c r="BA1287" s="1">
        <f t="shared" si="57"/>
        <v>0</v>
      </c>
    </row>
    <row r="1288" spans="1:53" s="1" customFormat="1" x14ac:dyDescent="0.25">
      <c r="B1288" s="2"/>
      <c r="C1288" s="2"/>
      <c r="D1288" s="2"/>
      <c r="H1288" s="1" t="s">
        <v>3280</v>
      </c>
      <c r="I1288" s="1" t="s">
        <v>4970</v>
      </c>
      <c r="K1288" s="18"/>
      <c r="AB1288" s="3"/>
      <c r="AC1288" s="3"/>
      <c r="AF1288" s="1" t="s">
        <v>3162</v>
      </c>
      <c r="BA1288" s="1">
        <f t="shared" si="57"/>
        <v>1</v>
      </c>
    </row>
    <row r="1289" spans="1:53" s="1" customFormat="1" x14ac:dyDescent="0.25">
      <c r="B1289" s="2"/>
      <c r="C1289" s="2"/>
      <c r="D1289" s="2"/>
      <c r="G1289" s="1" t="s">
        <v>481</v>
      </c>
      <c r="H1289" s="1" t="s">
        <v>1379</v>
      </c>
      <c r="I1289" s="1" t="s">
        <v>5150</v>
      </c>
      <c r="K1289" s="18"/>
      <c r="AA1289" s="2"/>
      <c r="AB1289" s="3"/>
      <c r="AC1289" s="3"/>
      <c r="AR1289" s="1" t="s">
        <v>3162</v>
      </c>
      <c r="BA1289" s="1">
        <f t="shared" si="57"/>
        <v>1</v>
      </c>
    </row>
    <row r="1290" spans="1:53" s="1" customFormat="1" x14ac:dyDescent="0.25">
      <c r="B1290" s="2"/>
      <c r="C1290" s="2"/>
      <c r="D1290" s="2"/>
      <c r="G1290" s="1" t="s">
        <v>481</v>
      </c>
      <c r="H1290" s="1" t="s">
        <v>456</v>
      </c>
      <c r="I1290" s="1" t="s">
        <v>3082</v>
      </c>
      <c r="J1290" s="1" t="s">
        <v>608</v>
      </c>
      <c r="K1290" s="18" t="s">
        <v>968</v>
      </c>
      <c r="L1290" s="1" t="s">
        <v>609</v>
      </c>
      <c r="M1290" s="1" t="s">
        <v>488</v>
      </c>
      <c r="N1290" s="1" t="s">
        <v>296</v>
      </c>
      <c r="O1290" s="1">
        <v>85205</v>
      </c>
      <c r="P1290" s="1" t="s">
        <v>4213</v>
      </c>
      <c r="Y1290" s="1" t="s">
        <v>3175</v>
      </c>
      <c r="Z1290" s="1" t="s">
        <v>3161</v>
      </c>
      <c r="AA1290" s="2" t="s">
        <v>620</v>
      </c>
      <c r="AB1290" s="3" t="s">
        <v>3161</v>
      </c>
      <c r="AC1290" s="3"/>
      <c r="AD1290" s="1" t="s">
        <v>2388</v>
      </c>
      <c r="BA1290" s="1">
        <f t="shared" si="57"/>
        <v>0</v>
      </c>
    </row>
    <row r="1291" spans="1:53" s="1" customFormat="1" x14ac:dyDescent="0.25">
      <c r="B1291" s="2"/>
      <c r="C1291" s="2"/>
      <c r="D1291" s="2"/>
      <c r="G1291" s="1" t="s">
        <v>3158</v>
      </c>
      <c r="H1291" s="1" t="s">
        <v>969</v>
      </c>
      <c r="I1291" s="1" t="s">
        <v>4297</v>
      </c>
      <c r="K1291" s="18"/>
      <c r="Y1291" s="1" t="s">
        <v>3175</v>
      </c>
      <c r="Z1291" s="1" t="s">
        <v>970</v>
      </c>
      <c r="AA1291" s="2" t="s">
        <v>971</v>
      </c>
      <c r="AB1291" s="3"/>
      <c r="AC1291" s="3"/>
      <c r="BA1291" s="1">
        <f t="shared" si="57"/>
        <v>0</v>
      </c>
    </row>
    <row r="1292" spans="1:53" s="1" customFormat="1" x14ac:dyDescent="0.25">
      <c r="B1292" s="2"/>
      <c r="C1292" s="2"/>
      <c r="D1292" s="2"/>
      <c r="G1292" s="1" t="s">
        <v>3158</v>
      </c>
      <c r="H1292" s="1" t="s">
        <v>972</v>
      </c>
      <c r="I1292" s="1" t="s">
        <v>975</v>
      </c>
      <c r="J1292" s="1" t="s">
        <v>976</v>
      </c>
      <c r="K1292" s="18"/>
      <c r="L1292" s="1" t="s">
        <v>2660</v>
      </c>
      <c r="M1292" s="1" t="s">
        <v>488</v>
      </c>
      <c r="N1292" s="1" t="s">
        <v>296</v>
      </c>
      <c r="O1292" s="1">
        <v>85209</v>
      </c>
      <c r="AA1292" s="2"/>
      <c r="AB1292" s="3"/>
      <c r="AC1292" s="3"/>
      <c r="BA1292" s="1">
        <f t="shared" si="57"/>
        <v>0</v>
      </c>
    </row>
    <row r="1293" spans="1:53" s="1" customFormat="1" x14ac:dyDescent="0.25">
      <c r="B1293" s="2"/>
      <c r="C1293" s="2"/>
      <c r="D1293" s="2"/>
      <c r="G1293" s="1" t="s">
        <v>3158</v>
      </c>
      <c r="H1293" s="1" t="s">
        <v>2047</v>
      </c>
      <c r="I1293" s="1" t="s">
        <v>2048</v>
      </c>
      <c r="K1293" s="18"/>
      <c r="AA1293" s="2"/>
      <c r="AB1293" s="3"/>
      <c r="AC1293" s="3"/>
      <c r="AQ1293" s="1" t="s">
        <v>3162</v>
      </c>
      <c r="BA1293" s="1">
        <f t="shared" si="57"/>
        <v>1</v>
      </c>
    </row>
    <row r="1294" spans="1:53" s="1" customFormat="1" x14ac:dyDescent="0.25">
      <c r="B1294" s="2"/>
      <c r="C1294" s="2"/>
      <c r="D1294" s="2"/>
      <c r="G1294" s="1" t="s">
        <v>481</v>
      </c>
      <c r="H1294" s="1" t="s">
        <v>2047</v>
      </c>
      <c r="I1294" s="1" t="s">
        <v>5004</v>
      </c>
      <c r="K1294" s="18"/>
      <c r="AA1294" s="2"/>
      <c r="AB1294" s="3"/>
      <c r="AC1294" s="3"/>
      <c r="AQ1294" s="1" t="s">
        <v>3162</v>
      </c>
      <c r="BA1294" s="1">
        <f t="shared" si="57"/>
        <v>1</v>
      </c>
    </row>
    <row r="1295" spans="1:53" s="1" customFormat="1" x14ac:dyDescent="0.25">
      <c r="B1295" s="2"/>
      <c r="C1295" s="2"/>
      <c r="D1295" s="2"/>
      <c r="G1295" s="1" t="s">
        <v>3158</v>
      </c>
      <c r="H1295" s="1" t="s">
        <v>1941</v>
      </c>
      <c r="I1295" s="1" t="s">
        <v>2222</v>
      </c>
      <c r="K1295" s="18"/>
      <c r="AA1295" s="2"/>
      <c r="AB1295" s="3"/>
      <c r="AC1295" s="3"/>
      <c r="AR1295" s="1" t="s">
        <v>3162</v>
      </c>
      <c r="BA1295" s="1">
        <f t="shared" si="57"/>
        <v>1</v>
      </c>
    </row>
    <row r="1296" spans="1:53" s="1" customFormat="1" x14ac:dyDescent="0.25">
      <c r="B1296" s="2"/>
      <c r="C1296" s="2"/>
      <c r="D1296" s="2"/>
      <c r="F1296" s="1" t="s">
        <v>3161</v>
      </c>
      <c r="G1296" s="1" t="s">
        <v>481</v>
      </c>
      <c r="H1296" s="1" t="s">
        <v>1941</v>
      </c>
      <c r="I1296" s="1" t="s">
        <v>1942</v>
      </c>
      <c r="J1296" s="1" t="s">
        <v>1943</v>
      </c>
      <c r="K1296" s="18"/>
      <c r="L1296" s="1" t="s">
        <v>1944</v>
      </c>
      <c r="M1296" s="1" t="s">
        <v>1945</v>
      </c>
      <c r="N1296" s="1" t="s">
        <v>1946</v>
      </c>
      <c r="O1296" s="1">
        <v>54758</v>
      </c>
      <c r="Y1296" s="1" t="s">
        <v>3196</v>
      </c>
      <c r="Z1296" s="1" t="s">
        <v>3189</v>
      </c>
      <c r="AA1296" s="2" t="s">
        <v>3064</v>
      </c>
      <c r="AB1296" s="3" t="s">
        <v>3161</v>
      </c>
      <c r="AC1296" s="3"/>
      <c r="AR1296" s="1" t="s">
        <v>3162</v>
      </c>
      <c r="BA1296" s="1">
        <f t="shared" si="57"/>
        <v>1</v>
      </c>
    </row>
    <row r="1297" spans="2:68" s="1" customFormat="1" x14ac:dyDescent="0.25">
      <c r="B1297" s="2"/>
      <c r="C1297" s="2"/>
      <c r="D1297" s="2"/>
      <c r="G1297" s="1" t="s">
        <v>481</v>
      </c>
      <c r="H1297" s="1" t="s">
        <v>3283</v>
      </c>
      <c r="I1297" s="1" t="s">
        <v>3178</v>
      </c>
      <c r="K1297" s="18"/>
      <c r="AA1297" s="2"/>
      <c r="AB1297" s="3"/>
      <c r="AC1297" s="3"/>
      <c r="AF1297" s="1" t="s">
        <v>3162</v>
      </c>
      <c r="AG1297" s="1" t="s">
        <v>3162</v>
      </c>
      <c r="BA1297" s="1">
        <f t="shared" si="57"/>
        <v>2</v>
      </c>
    </row>
    <row r="1298" spans="2:68" s="1" customFormat="1" x14ac:dyDescent="0.25">
      <c r="B1298" s="2"/>
      <c r="C1298" s="2"/>
      <c r="D1298" s="2"/>
      <c r="G1298" s="1" t="s">
        <v>3158</v>
      </c>
      <c r="H1298" s="1" t="s">
        <v>977</v>
      </c>
      <c r="I1298" s="1" t="s">
        <v>978</v>
      </c>
      <c r="J1298" s="1" t="s">
        <v>3863</v>
      </c>
      <c r="K1298" s="18" t="s">
        <v>3865</v>
      </c>
      <c r="L1298" s="1" t="s">
        <v>3864</v>
      </c>
      <c r="M1298" s="1" t="s">
        <v>488</v>
      </c>
      <c r="N1298" s="1" t="s">
        <v>296</v>
      </c>
      <c r="O1298" s="1">
        <v>85209</v>
      </c>
      <c r="P1298" s="1" t="s">
        <v>4712</v>
      </c>
      <c r="Y1298" s="2"/>
      <c r="Z1298" s="3"/>
      <c r="BA1298" s="1">
        <f t="shared" si="57"/>
        <v>0</v>
      </c>
    </row>
    <row r="1299" spans="2:68" s="1" customFormat="1" x14ac:dyDescent="0.25">
      <c r="B1299" s="2"/>
      <c r="C1299" s="2"/>
      <c r="D1299" s="2"/>
      <c r="F1299" s="1" t="s">
        <v>3161</v>
      </c>
      <c r="G1299" s="1" t="s">
        <v>3158</v>
      </c>
      <c r="H1299" s="1" t="s">
        <v>1659</v>
      </c>
      <c r="I1299" s="1" t="s">
        <v>1425</v>
      </c>
      <c r="J1299" s="1" t="s">
        <v>2164</v>
      </c>
      <c r="K1299" s="18" t="s">
        <v>2165</v>
      </c>
      <c r="L1299" s="1" t="s">
        <v>5061</v>
      </c>
      <c r="M1299" s="1" t="s">
        <v>488</v>
      </c>
      <c r="N1299" s="1" t="s">
        <v>296</v>
      </c>
      <c r="O1299" s="1">
        <v>85205</v>
      </c>
      <c r="P1299" s="1" t="s">
        <v>4213</v>
      </c>
      <c r="Y1299" s="2"/>
      <c r="Z1299" s="3"/>
      <c r="AA1299" s="1" t="s">
        <v>2564</v>
      </c>
      <c r="BA1299" s="1">
        <f t="shared" si="57"/>
        <v>0</v>
      </c>
    </row>
    <row r="1300" spans="2:68" s="1" customFormat="1" x14ac:dyDescent="0.25">
      <c r="B1300" s="2"/>
      <c r="C1300" s="2"/>
      <c r="D1300" s="2"/>
      <c r="G1300" s="1" t="s">
        <v>481</v>
      </c>
      <c r="H1300" s="1" t="s">
        <v>1296</v>
      </c>
      <c r="I1300" s="1" t="s">
        <v>5006</v>
      </c>
      <c r="K1300" s="18" t="s">
        <v>1297</v>
      </c>
      <c r="L1300" s="1" t="s">
        <v>4751</v>
      </c>
      <c r="M1300" s="1" t="s">
        <v>3192</v>
      </c>
      <c r="N1300" s="1" t="s">
        <v>296</v>
      </c>
      <c r="O1300" s="1">
        <v>85118</v>
      </c>
      <c r="P1300" s="1" t="s">
        <v>4400</v>
      </c>
      <c r="AA1300" s="2"/>
      <c r="AB1300" s="3"/>
      <c r="AC1300" s="3"/>
      <c r="AD1300" s="1" t="s">
        <v>2388</v>
      </c>
      <c r="BA1300" s="1">
        <f t="shared" si="57"/>
        <v>0</v>
      </c>
    </row>
    <row r="1301" spans="2:68" s="1" customFormat="1" x14ac:dyDescent="0.25">
      <c r="B1301" s="2"/>
      <c r="C1301" s="2"/>
      <c r="D1301" s="2"/>
      <c r="G1301" s="1" t="s">
        <v>3158</v>
      </c>
      <c r="H1301" s="1" t="s">
        <v>2661</v>
      </c>
      <c r="I1301" s="1" t="s">
        <v>3471</v>
      </c>
      <c r="K1301" s="18" t="s">
        <v>3338</v>
      </c>
      <c r="P1301" s="1" t="s">
        <v>4213</v>
      </c>
      <c r="AA1301" s="2"/>
      <c r="AB1301" s="3"/>
      <c r="AC1301" s="3"/>
      <c r="AD1301" s="1" t="s">
        <v>2564</v>
      </c>
      <c r="BA1301" s="1">
        <f t="shared" si="57"/>
        <v>0</v>
      </c>
    </row>
    <row r="1302" spans="2:68" s="1" customFormat="1" x14ac:dyDescent="0.25">
      <c r="B1302" s="2"/>
      <c r="C1302" s="2"/>
      <c r="D1302" s="2"/>
      <c r="G1302" s="1" t="s">
        <v>3158</v>
      </c>
      <c r="H1302" s="1" t="s">
        <v>5157</v>
      </c>
      <c r="I1302" s="1" t="s">
        <v>5158</v>
      </c>
      <c r="K1302" s="18"/>
      <c r="AA1302" s="2"/>
      <c r="AB1302" s="3"/>
      <c r="AC1302" s="3"/>
      <c r="BA1302" s="1">
        <f t="shared" si="57"/>
        <v>0</v>
      </c>
    </row>
    <row r="1303" spans="2:68" s="1" customFormat="1" x14ac:dyDescent="0.25">
      <c r="B1303" s="2"/>
      <c r="C1303" s="2"/>
      <c r="D1303" s="2"/>
      <c r="G1303" s="1" t="s">
        <v>481</v>
      </c>
      <c r="H1303" s="1" t="s">
        <v>5157</v>
      </c>
      <c r="I1303" s="1" t="s">
        <v>2738</v>
      </c>
      <c r="K1303" s="18"/>
      <c r="AA1303" s="2"/>
      <c r="AB1303" s="3"/>
      <c r="AC1303" s="3"/>
      <c r="BA1303" s="1">
        <f t="shared" si="57"/>
        <v>0</v>
      </c>
    </row>
    <row r="1304" spans="2:68" s="1" customFormat="1" x14ac:dyDescent="0.25">
      <c r="B1304" s="2"/>
      <c r="C1304" s="2"/>
      <c r="D1304" s="2"/>
      <c r="F1304" s="1" t="s">
        <v>3162</v>
      </c>
      <c r="G1304" s="1" t="s">
        <v>3158</v>
      </c>
      <c r="H1304" s="1" t="s">
        <v>1612</v>
      </c>
      <c r="I1304" s="1" t="s">
        <v>1613</v>
      </c>
      <c r="J1304" s="1" t="s">
        <v>1192</v>
      </c>
      <c r="K1304" s="18" t="s">
        <v>3603</v>
      </c>
      <c r="L1304" s="1" t="s">
        <v>1616</v>
      </c>
      <c r="M1304" s="1" t="s">
        <v>488</v>
      </c>
      <c r="N1304" s="1" t="s">
        <v>296</v>
      </c>
      <c r="O1304" s="1">
        <v>85205</v>
      </c>
      <c r="P1304" s="1" t="s">
        <v>4213</v>
      </c>
      <c r="R1304" s="1">
        <v>1</v>
      </c>
      <c r="S1304" s="1" t="s">
        <v>5192</v>
      </c>
      <c r="T1304" s="1">
        <v>1</v>
      </c>
      <c r="V1304" s="1" t="s">
        <v>297</v>
      </c>
      <c r="Y1304" s="1" t="s">
        <v>3196</v>
      </c>
      <c r="Z1304" s="1" t="s">
        <v>3161</v>
      </c>
      <c r="AA1304" s="2" t="s">
        <v>1627</v>
      </c>
      <c r="AB1304" s="3" t="s">
        <v>3161</v>
      </c>
      <c r="AC1304" s="3"/>
      <c r="AD1304" s="1" t="s">
        <v>2564</v>
      </c>
      <c r="BA1304" s="1">
        <f t="shared" si="57"/>
        <v>0</v>
      </c>
      <c r="BD1304" s="1" t="s">
        <v>4712</v>
      </c>
      <c r="BE1304" s="1" t="s">
        <v>4712</v>
      </c>
      <c r="BF1304" s="1" t="s">
        <v>4712</v>
      </c>
      <c r="BK1304" s="1" t="s">
        <v>4712</v>
      </c>
      <c r="BL1304" s="1" t="s">
        <v>4712</v>
      </c>
      <c r="BP1304" s="1" t="s">
        <v>4712</v>
      </c>
    </row>
    <row r="1305" spans="2:68" s="1" customFormat="1" x14ac:dyDescent="0.25">
      <c r="B1305" s="2"/>
      <c r="C1305" s="2"/>
      <c r="D1305" s="2"/>
      <c r="G1305" s="1" t="s">
        <v>3158</v>
      </c>
      <c r="H1305" s="1" t="s">
        <v>2167</v>
      </c>
      <c r="I1305" s="1" t="s">
        <v>2168</v>
      </c>
      <c r="K1305" s="18"/>
      <c r="Y1305" s="2"/>
      <c r="Z1305" s="3" t="s">
        <v>3161</v>
      </c>
      <c r="BA1305" s="1">
        <f t="shared" si="57"/>
        <v>0</v>
      </c>
    </row>
    <row r="1306" spans="2:68" s="1" customFormat="1" x14ac:dyDescent="0.25">
      <c r="B1306" s="2"/>
      <c r="C1306" s="2"/>
      <c r="D1306" s="2"/>
      <c r="G1306" s="1" t="s">
        <v>481</v>
      </c>
      <c r="H1306" s="1" t="s">
        <v>2028</v>
      </c>
      <c r="I1306" s="1" t="s">
        <v>3082</v>
      </c>
      <c r="K1306" s="18"/>
      <c r="AA1306" s="2"/>
      <c r="AB1306" s="3"/>
      <c r="AC1306" s="3"/>
      <c r="AP1306" s="1" t="s">
        <v>3162</v>
      </c>
      <c r="AX1306"/>
      <c r="BA1306" s="1">
        <f t="shared" si="57"/>
        <v>1</v>
      </c>
    </row>
    <row r="1307" spans="2:68" s="1" customFormat="1" x14ac:dyDescent="0.25">
      <c r="B1307" s="2"/>
      <c r="C1307" s="2"/>
      <c r="D1307" s="2"/>
      <c r="F1307" s="1" t="s">
        <v>3161</v>
      </c>
      <c r="G1307" s="1" t="s">
        <v>3158</v>
      </c>
      <c r="H1307" s="1" t="s">
        <v>1617</v>
      </c>
      <c r="I1307" s="1" t="s">
        <v>2450</v>
      </c>
      <c r="J1307" s="1" t="s">
        <v>815</v>
      </c>
      <c r="K1307" s="18" t="s">
        <v>1618</v>
      </c>
      <c r="L1307" s="1" t="s">
        <v>4562</v>
      </c>
      <c r="M1307" s="1" t="s">
        <v>1622</v>
      </c>
      <c r="N1307" s="1" t="s">
        <v>1623</v>
      </c>
      <c r="O1307" s="1">
        <v>17222</v>
      </c>
      <c r="P1307" s="1" t="s">
        <v>4712</v>
      </c>
      <c r="X1307" s="1" t="s">
        <v>1621</v>
      </c>
      <c r="AA1307" s="2"/>
      <c r="AB1307" s="3" t="s">
        <v>3161</v>
      </c>
      <c r="AC1307" s="3"/>
      <c r="AD1307" s="1" t="s">
        <v>2568</v>
      </c>
      <c r="AN1307" s="1" t="s">
        <v>481</v>
      </c>
      <c r="AO1307" s="1" t="s">
        <v>481</v>
      </c>
      <c r="AQ1307" s="1" t="s">
        <v>481</v>
      </c>
      <c r="AS1307" s="1" t="s">
        <v>481</v>
      </c>
      <c r="BA1307" s="1">
        <f t="shared" si="57"/>
        <v>4</v>
      </c>
    </row>
    <row r="1308" spans="2:68" s="1" customFormat="1" x14ac:dyDescent="0.25">
      <c r="B1308" s="2"/>
      <c r="C1308" s="2"/>
      <c r="D1308" s="2"/>
      <c r="F1308" s="1" t="s">
        <v>3161</v>
      </c>
      <c r="G1308" s="1" t="s">
        <v>481</v>
      </c>
      <c r="H1308" s="1" t="s">
        <v>1617</v>
      </c>
      <c r="I1308" s="1" t="s">
        <v>3178</v>
      </c>
      <c r="J1308" s="1" t="s">
        <v>815</v>
      </c>
      <c r="K1308" s="18" t="s">
        <v>1618</v>
      </c>
      <c r="L1308" s="1" t="s">
        <v>4562</v>
      </c>
      <c r="M1308" s="1" t="s">
        <v>1622</v>
      </c>
      <c r="N1308" s="1" t="s">
        <v>1623</v>
      </c>
      <c r="O1308" s="1">
        <v>17222</v>
      </c>
      <c r="P1308" s="1" t="s">
        <v>4213</v>
      </c>
      <c r="AA1308" s="2"/>
      <c r="AB1308" s="3" t="s">
        <v>3161</v>
      </c>
      <c r="AC1308" s="3"/>
      <c r="AD1308" s="1" t="s">
        <v>2564</v>
      </c>
      <c r="AN1308" s="1" t="s">
        <v>481</v>
      </c>
      <c r="AO1308" s="1" t="s">
        <v>481</v>
      </c>
      <c r="AQ1308" s="1" t="s">
        <v>481</v>
      </c>
      <c r="AS1308" s="1" t="s">
        <v>481</v>
      </c>
      <c r="BA1308" s="1">
        <f t="shared" si="57"/>
        <v>4</v>
      </c>
    </row>
    <row r="1309" spans="2:68" s="1" customFormat="1" x14ac:dyDescent="0.25">
      <c r="B1309" s="2"/>
      <c r="C1309" s="2"/>
      <c r="D1309" s="2"/>
      <c r="F1309" s="1" t="s">
        <v>3162</v>
      </c>
      <c r="G1309" s="1" t="s">
        <v>3158</v>
      </c>
      <c r="H1309" s="1" t="s">
        <v>2169</v>
      </c>
      <c r="I1309" s="1" t="s">
        <v>3069</v>
      </c>
      <c r="J1309" s="1" t="s">
        <v>2170</v>
      </c>
      <c r="K1309" s="18" t="s">
        <v>3543</v>
      </c>
      <c r="L1309" s="1" t="s">
        <v>2171</v>
      </c>
      <c r="M1309" s="1" t="s">
        <v>3542</v>
      </c>
      <c r="N1309" s="1" t="s">
        <v>296</v>
      </c>
      <c r="O1309" s="1">
        <v>85138</v>
      </c>
      <c r="P1309" s="1" t="s">
        <v>4213</v>
      </c>
      <c r="Y1309" s="1" t="s">
        <v>3196</v>
      </c>
      <c r="Z1309" s="1" t="s">
        <v>3161</v>
      </c>
      <c r="AA1309" s="2"/>
      <c r="AB1309" s="3"/>
      <c r="AC1309" s="3"/>
      <c r="AD1309" s="1" t="s">
        <v>2388</v>
      </c>
      <c r="BA1309" s="1">
        <f t="shared" si="57"/>
        <v>0</v>
      </c>
    </row>
    <row r="1310" spans="2:68" s="1" customFormat="1" x14ac:dyDescent="0.25">
      <c r="B1310" s="2"/>
      <c r="C1310" s="2"/>
      <c r="D1310" s="2"/>
      <c r="G1310" s="1" t="s">
        <v>3158</v>
      </c>
      <c r="H1310" s="1" t="s">
        <v>3544</v>
      </c>
      <c r="I1310" s="1" t="s">
        <v>3016</v>
      </c>
      <c r="J1310" s="1" t="s">
        <v>3545</v>
      </c>
      <c r="K1310" s="18" t="s">
        <v>4940</v>
      </c>
      <c r="L1310" s="1" t="s">
        <v>3546</v>
      </c>
      <c r="M1310" s="1" t="s">
        <v>488</v>
      </c>
      <c r="N1310" s="1" t="s">
        <v>296</v>
      </c>
      <c r="O1310" s="1">
        <v>85206</v>
      </c>
      <c r="X1310" s="1" t="s">
        <v>3547</v>
      </c>
      <c r="Y1310" s="1" t="s">
        <v>3189</v>
      </c>
      <c r="AA1310" s="2"/>
      <c r="AB1310" s="3"/>
      <c r="AC1310" s="3"/>
      <c r="BA1310" s="1">
        <f t="shared" si="57"/>
        <v>0</v>
      </c>
    </row>
    <row r="1311" spans="2:68" s="1" customFormat="1" x14ac:dyDescent="0.25">
      <c r="B1311" s="2"/>
      <c r="C1311" s="2"/>
      <c r="D1311" s="2"/>
      <c r="G1311" s="1" t="s">
        <v>481</v>
      </c>
      <c r="H1311" s="1" t="s">
        <v>3548</v>
      </c>
      <c r="I1311" s="1" t="s">
        <v>4899</v>
      </c>
      <c r="K1311" s="18"/>
      <c r="Y1311" s="1" t="s">
        <v>297</v>
      </c>
      <c r="AA1311" s="2"/>
      <c r="AB1311" s="3"/>
      <c r="AC1311" s="3"/>
      <c r="BA1311" s="1">
        <f t="shared" si="57"/>
        <v>0</v>
      </c>
    </row>
    <row r="1312" spans="2:68" s="1" customFormat="1" x14ac:dyDescent="0.25">
      <c r="B1312" s="2"/>
      <c r="C1312" s="2"/>
      <c r="D1312" s="2"/>
      <c r="G1312" s="1" t="s">
        <v>3158</v>
      </c>
      <c r="H1312" s="1" t="s">
        <v>3548</v>
      </c>
      <c r="I1312" s="1" t="s">
        <v>4578</v>
      </c>
      <c r="K1312" s="18"/>
      <c r="Y1312" s="1" t="s">
        <v>297</v>
      </c>
      <c r="AA1312" s="2"/>
      <c r="AB1312" s="3"/>
      <c r="AC1312" s="3"/>
      <c r="BA1312" s="1">
        <f t="shared" ref="BA1312:BA1375" si="59">COUNTA(AE1312:AZ1312)</f>
        <v>0</v>
      </c>
    </row>
    <row r="1313" spans="1:53" s="1" customFormat="1" x14ac:dyDescent="0.25">
      <c r="B1313" s="2"/>
      <c r="C1313" s="2"/>
      <c r="D1313" s="2"/>
      <c r="G1313" s="1" t="s">
        <v>3158</v>
      </c>
      <c r="H1313" s="1" t="s">
        <v>245</v>
      </c>
      <c r="I1313" s="1" t="s">
        <v>244</v>
      </c>
      <c r="K1313" s="18"/>
      <c r="AA1313" s="1" t="s">
        <v>247</v>
      </c>
      <c r="AB1313" s="3"/>
      <c r="AC1313" s="3"/>
      <c r="AW1313" s="1" t="s">
        <v>1492</v>
      </c>
      <c r="AX1313"/>
      <c r="BA1313" s="1">
        <f t="shared" si="59"/>
        <v>1</v>
      </c>
    </row>
    <row r="1314" spans="1:53" s="1" customFormat="1" x14ac:dyDescent="0.25">
      <c r="A1314" s="8"/>
      <c r="B1314" s="2"/>
      <c r="C1314" s="2"/>
      <c r="D1314" s="2"/>
      <c r="E1314" s="2"/>
      <c r="G1314" s="1" t="s">
        <v>481</v>
      </c>
      <c r="H1314" s="1" t="s">
        <v>1462</v>
      </c>
      <c r="I1314" s="1" t="s">
        <v>4309</v>
      </c>
      <c r="K1314" s="18"/>
      <c r="AA1314" s="2"/>
      <c r="AB1314" s="3"/>
      <c r="AC1314" s="3"/>
      <c r="AI1314" s="1" t="s">
        <v>3162</v>
      </c>
      <c r="AX1314"/>
      <c r="BA1314" s="1">
        <f t="shared" si="59"/>
        <v>1</v>
      </c>
    </row>
    <row r="1315" spans="1:53" s="1" customFormat="1" x14ac:dyDescent="0.25">
      <c r="A1315" s="8"/>
      <c r="B1315" s="2"/>
      <c r="C1315" s="2"/>
      <c r="D1315" s="2"/>
      <c r="E1315" s="2"/>
      <c r="G1315" s="1" t="s">
        <v>3158</v>
      </c>
      <c r="H1315" s="1" t="s">
        <v>1404</v>
      </c>
      <c r="I1315" s="1" t="s">
        <v>1405</v>
      </c>
      <c r="K1315" s="18"/>
      <c r="AA1315" s="2"/>
      <c r="AB1315" s="3"/>
      <c r="AC1315" s="3"/>
      <c r="AS1315" s="1" t="s">
        <v>3162</v>
      </c>
      <c r="BA1315" s="1">
        <f t="shared" si="59"/>
        <v>1</v>
      </c>
    </row>
    <row r="1316" spans="1:53" s="1" customFormat="1" x14ac:dyDescent="0.25">
      <c r="A1316" s="8"/>
      <c r="B1316" s="2"/>
      <c r="C1316" s="2"/>
      <c r="D1316" s="2"/>
      <c r="E1316" s="2"/>
      <c r="G1316" s="1" t="s">
        <v>3158</v>
      </c>
      <c r="H1316" s="1" t="s">
        <v>214</v>
      </c>
      <c r="I1316" s="1" t="s">
        <v>1579</v>
      </c>
      <c r="K1316" s="18"/>
      <c r="AA1316" s="2"/>
      <c r="AB1316" s="3"/>
      <c r="AC1316" s="3"/>
      <c r="AU1316" s="1" t="s">
        <v>3162</v>
      </c>
      <c r="BA1316" s="1">
        <f t="shared" si="59"/>
        <v>1</v>
      </c>
    </row>
    <row r="1317" spans="1:53" s="1" customFormat="1" x14ac:dyDescent="0.25">
      <c r="A1317" s="8"/>
      <c r="B1317" s="2"/>
      <c r="C1317" s="2"/>
      <c r="D1317" s="2"/>
      <c r="E1317" s="2"/>
      <c r="G1317" s="1" t="s">
        <v>481</v>
      </c>
      <c r="H1317" s="1" t="s">
        <v>1366</v>
      </c>
      <c r="I1317" s="1" t="s">
        <v>4309</v>
      </c>
      <c r="K1317" s="18"/>
      <c r="AA1317" s="2"/>
      <c r="AB1317" s="3"/>
      <c r="AC1317" s="3"/>
      <c r="AR1317" s="1" t="s">
        <v>3162</v>
      </c>
      <c r="BA1317" s="1">
        <f t="shared" si="59"/>
        <v>1</v>
      </c>
    </row>
    <row r="1318" spans="1:53" s="1" customFormat="1" x14ac:dyDescent="0.25">
      <c r="B1318" s="2"/>
      <c r="C1318" s="2"/>
      <c r="D1318" s="2"/>
      <c r="G1318" s="1" t="s">
        <v>481</v>
      </c>
      <c r="H1318" s="1" t="s">
        <v>1566</v>
      </c>
      <c r="I1318" s="1" t="s">
        <v>361</v>
      </c>
      <c r="J1318" s="1" t="s">
        <v>3552</v>
      </c>
      <c r="K1318" s="18" t="s">
        <v>3553</v>
      </c>
      <c r="L1318" s="1" t="s">
        <v>1562</v>
      </c>
      <c r="M1318" s="1" t="s">
        <v>488</v>
      </c>
      <c r="N1318" s="1" t="s">
        <v>296</v>
      </c>
      <c r="O1318" s="1">
        <v>85206</v>
      </c>
      <c r="P1318" s="1" t="s">
        <v>4213</v>
      </c>
      <c r="Y1318" s="1" t="s">
        <v>3175</v>
      </c>
      <c r="Z1318" s="1" t="s">
        <v>3161</v>
      </c>
      <c r="AA1318" s="1" t="s">
        <v>1560</v>
      </c>
      <c r="AB1318" s="3" t="s">
        <v>3161</v>
      </c>
      <c r="AC1318" s="3"/>
      <c r="AD1318" s="1" t="s">
        <v>2564</v>
      </c>
      <c r="AZ1318" s="1" t="s">
        <v>3162</v>
      </c>
      <c r="BA1318" s="1">
        <f t="shared" si="59"/>
        <v>1</v>
      </c>
    </row>
    <row r="1319" spans="1:53" s="1" customFormat="1" x14ac:dyDescent="0.25">
      <c r="B1319" s="2"/>
      <c r="C1319" s="2"/>
      <c r="D1319" s="2"/>
      <c r="G1319" s="1" t="s">
        <v>3158</v>
      </c>
      <c r="H1319" s="1" t="s">
        <v>1514</v>
      </c>
      <c r="I1319" s="1" t="s">
        <v>788</v>
      </c>
      <c r="J1319" s="1" t="s">
        <v>1561</v>
      </c>
      <c r="K1319" s="18" t="s">
        <v>1563</v>
      </c>
      <c r="L1319" s="1" t="s">
        <v>1562</v>
      </c>
      <c r="M1319" s="1" t="s">
        <v>488</v>
      </c>
      <c r="N1319" s="1" t="s">
        <v>296</v>
      </c>
      <c r="O1319" s="1">
        <v>85206</v>
      </c>
      <c r="Y1319" s="1" t="s">
        <v>1564</v>
      </c>
      <c r="Z1319" s="1" t="s">
        <v>1565</v>
      </c>
      <c r="AA1319" s="2" t="s">
        <v>1566</v>
      </c>
      <c r="AB1319" s="3" t="s">
        <v>3161</v>
      </c>
      <c r="AC1319" s="3"/>
      <c r="AZ1319" s="1" t="s">
        <v>3162</v>
      </c>
      <c r="BA1319" s="1">
        <f t="shared" si="59"/>
        <v>1</v>
      </c>
    </row>
    <row r="1320" spans="1:53" s="1" customFormat="1" x14ac:dyDescent="0.25">
      <c r="A1320" s="8"/>
      <c r="B1320" s="2"/>
      <c r="C1320" s="2"/>
      <c r="D1320" s="2"/>
      <c r="F1320" s="1" t="s">
        <v>3161</v>
      </c>
      <c r="G1320" s="1" t="s">
        <v>481</v>
      </c>
      <c r="H1320" s="1" t="s">
        <v>2969</v>
      </c>
      <c r="I1320" s="1" t="s">
        <v>4642</v>
      </c>
      <c r="K1320" s="18" t="s">
        <v>2970</v>
      </c>
      <c r="M1320" s="1" t="s">
        <v>974</v>
      </c>
      <c r="N1320" s="1" t="s">
        <v>973</v>
      </c>
      <c r="P1320" s="1" t="s">
        <v>4712</v>
      </c>
      <c r="Q1320" s="8"/>
      <c r="AB1320" s="3"/>
      <c r="AC1320" s="3"/>
      <c r="AD1320" s="1" t="s">
        <v>2392</v>
      </c>
      <c r="BA1320" s="1">
        <f t="shared" si="59"/>
        <v>0</v>
      </c>
    </row>
    <row r="1321" spans="1:53" s="1" customFormat="1" x14ac:dyDescent="0.25">
      <c r="A1321" s="8"/>
      <c r="B1321" s="2"/>
      <c r="C1321" s="2"/>
      <c r="D1321" s="2"/>
      <c r="F1321" s="1" t="s">
        <v>3161</v>
      </c>
      <c r="G1321" s="1" t="s">
        <v>3158</v>
      </c>
      <c r="H1321" s="1" t="s">
        <v>2969</v>
      </c>
      <c r="I1321" s="1" t="s">
        <v>4578</v>
      </c>
      <c r="K1321" s="18" t="s">
        <v>2970</v>
      </c>
      <c r="M1321" s="1" t="s">
        <v>974</v>
      </c>
      <c r="N1321" s="1" t="s">
        <v>973</v>
      </c>
      <c r="P1321" s="1" t="s">
        <v>4213</v>
      </c>
      <c r="AB1321" s="3"/>
      <c r="AC1321" s="3"/>
      <c r="AD1321" s="1" t="s">
        <v>2388</v>
      </c>
      <c r="BA1321" s="1">
        <f t="shared" si="59"/>
        <v>0</v>
      </c>
    </row>
    <row r="1322" spans="1:53" s="1" customFormat="1" x14ac:dyDescent="0.25">
      <c r="B1322" s="2"/>
      <c r="C1322" s="2"/>
      <c r="D1322" s="2"/>
      <c r="H1322" s="1" t="s">
        <v>2870</v>
      </c>
      <c r="I1322" s="1" t="s">
        <v>4398</v>
      </c>
      <c r="K1322" s="18" t="s">
        <v>4399</v>
      </c>
      <c r="P1322" s="1" t="s">
        <v>4213</v>
      </c>
      <c r="AA1322" s="2"/>
      <c r="AB1322" s="3"/>
      <c r="AC1322" s="3"/>
      <c r="BA1322" s="1">
        <f t="shared" si="59"/>
        <v>0</v>
      </c>
    </row>
    <row r="1323" spans="1:53" s="1" customFormat="1" x14ac:dyDescent="0.25">
      <c r="B1323" s="2"/>
      <c r="C1323" s="2"/>
      <c r="D1323" s="2"/>
      <c r="G1323" s="1" t="s">
        <v>481</v>
      </c>
      <c r="H1323" s="1" t="s">
        <v>3922</v>
      </c>
      <c r="I1323" s="1" t="s">
        <v>3790</v>
      </c>
      <c r="J1323" s="1" t="s">
        <v>3923</v>
      </c>
      <c r="K1323" s="18" t="s">
        <v>3924</v>
      </c>
      <c r="L1323" s="1" t="s">
        <v>3921</v>
      </c>
      <c r="M1323" s="1" t="s">
        <v>3920</v>
      </c>
      <c r="N1323" s="1" t="s">
        <v>296</v>
      </c>
      <c r="O1323" s="1">
        <v>85268</v>
      </c>
      <c r="AA1323" s="2" t="s">
        <v>3925</v>
      </c>
      <c r="AB1323" s="3"/>
      <c r="AC1323" s="3"/>
      <c r="AJ1323" s="1" t="s">
        <v>3162</v>
      </c>
      <c r="AN1323" s="1" t="s">
        <v>481</v>
      </c>
      <c r="AQ1323" s="1" t="s">
        <v>481</v>
      </c>
      <c r="BA1323" s="1">
        <f t="shared" si="59"/>
        <v>3</v>
      </c>
    </row>
    <row r="1324" spans="1:53" s="1" customFormat="1" x14ac:dyDescent="0.25">
      <c r="B1324" s="2"/>
      <c r="C1324" s="2"/>
      <c r="D1324" s="2"/>
      <c r="G1324" s="1" t="s">
        <v>3158</v>
      </c>
      <c r="H1324" s="1" t="s">
        <v>1627</v>
      </c>
      <c r="I1324" s="1" t="s">
        <v>3554</v>
      </c>
      <c r="J1324" s="1" t="s">
        <v>3555</v>
      </c>
      <c r="K1324" s="18"/>
      <c r="L1324" s="1" t="s">
        <v>3556</v>
      </c>
      <c r="M1324" s="1" t="s">
        <v>488</v>
      </c>
      <c r="N1324" s="1" t="s">
        <v>296</v>
      </c>
      <c r="AA1324" s="2"/>
      <c r="AB1324" s="3"/>
      <c r="AC1324" s="3"/>
      <c r="BA1324" s="1">
        <f t="shared" si="59"/>
        <v>0</v>
      </c>
    </row>
    <row r="1325" spans="1:53" s="1" customFormat="1" x14ac:dyDescent="0.25">
      <c r="B1325" s="2"/>
      <c r="C1325" s="2"/>
      <c r="D1325" s="2"/>
      <c r="G1325" s="1" t="s">
        <v>481</v>
      </c>
      <c r="H1325" s="1" t="s">
        <v>1627</v>
      </c>
      <c r="I1325" s="1" t="s">
        <v>3011</v>
      </c>
      <c r="K1325" s="18"/>
      <c r="AA1325" s="1" t="s">
        <v>1392</v>
      </c>
      <c r="AB1325" s="3"/>
      <c r="AC1325" s="3"/>
      <c r="AT1325" s="1" t="s">
        <v>3162</v>
      </c>
      <c r="BA1325" s="1">
        <f t="shared" si="59"/>
        <v>1</v>
      </c>
    </row>
    <row r="1326" spans="1:53" s="1" customFormat="1" x14ac:dyDescent="0.25">
      <c r="B1326" s="2"/>
      <c r="C1326" s="2"/>
      <c r="D1326" s="2"/>
      <c r="G1326" s="1" t="s">
        <v>481</v>
      </c>
      <c r="H1326" s="1" t="s">
        <v>1627</v>
      </c>
      <c r="I1326" s="1" t="s">
        <v>3557</v>
      </c>
      <c r="J1326" s="1" t="s">
        <v>3558</v>
      </c>
      <c r="K1326" s="18"/>
      <c r="L1326" s="1" t="s">
        <v>3559</v>
      </c>
      <c r="M1326" s="1" t="s">
        <v>488</v>
      </c>
      <c r="N1326" s="1" t="s">
        <v>296</v>
      </c>
      <c r="O1326" s="1">
        <v>85205</v>
      </c>
      <c r="V1326" s="1" t="s">
        <v>297</v>
      </c>
      <c r="AA1326" s="2"/>
      <c r="AB1326" s="3"/>
      <c r="AC1326" s="3"/>
      <c r="BA1326" s="1">
        <f t="shared" si="59"/>
        <v>0</v>
      </c>
    </row>
    <row r="1327" spans="1:53" s="1" customFormat="1" x14ac:dyDescent="0.25">
      <c r="B1327" s="2"/>
      <c r="C1327" s="2"/>
      <c r="D1327" s="2"/>
      <c r="F1327" s="1" t="s">
        <v>3161</v>
      </c>
      <c r="G1327" s="1" t="s">
        <v>481</v>
      </c>
      <c r="H1327" s="1" t="s">
        <v>1627</v>
      </c>
      <c r="I1327" s="1" t="s">
        <v>4899</v>
      </c>
      <c r="J1327" s="1" t="s">
        <v>3560</v>
      </c>
      <c r="K1327" s="18" t="s">
        <v>3562</v>
      </c>
      <c r="L1327" s="1" t="s">
        <v>3561</v>
      </c>
      <c r="M1327" s="1" t="s">
        <v>5031</v>
      </c>
      <c r="N1327" s="1" t="s">
        <v>296</v>
      </c>
      <c r="O1327" s="1">
        <v>85119</v>
      </c>
      <c r="P1327" s="1" t="s">
        <v>3161</v>
      </c>
      <c r="AA1327" s="2"/>
      <c r="AB1327" s="3"/>
      <c r="AC1327" s="3"/>
      <c r="AD1327" s="1" t="s">
        <v>2564</v>
      </c>
      <c r="BA1327" s="1">
        <f t="shared" si="59"/>
        <v>0</v>
      </c>
    </row>
    <row r="1328" spans="1:53" s="1" customFormat="1" x14ac:dyDescent="0.25">
      <c r="B1328" s="2"/>
      <c r="C1328" s="2"/>
      <c r="D1328" s="2"/>
      <c r="G1328" s="1" t="s">
        <v>3158</v>
      </c>
      <c r="H1328" s="1" t="s">
        <v>1627</v>
      </c>
      <c r="I1328" s="1" t="s">
        <v>3563</v>
      </c>
      <c r="J1328" s="1" t="s">
        <v>3564</v>
      </c>
      <c r="K1328" s="18" t="s">
        <v>0</v>
      </c>
      <c r="L1328" s="1" t="s">
        <v>3566</v>
      </c>
      <c r="M1328" s="1" t="s">
        <v>5031</v>
      </c>
      <c r="N1328" s="1" t="s">
        <v>296</v>
      </c>
      <c r="O1328" s="1">
        <v>85120</v>
      </c>
      <c r="P1328" s="1" t="s">
        <v>4213</v>
      </c>
      <c r="AA1328" s="2"/>
      <c r="AB1328" s="3" t="s">
        <v>3161</v>
      </c>
      <c r="AC1328" s="3"/>
      <c r="AD1328" s="1" t="s">
        <v>2564</v>
      </c>
      <c r="BA1328" s="1">
        <f t="shared" si="59"/>
        <v>0</v>
      </c>
    </row>
    <row r="1329" spans="2:91" s="1" customFormat="1" x14ac:dyDescent="0.25">
      <c r="B1329" s="2"/>
      <c r="C1329" s="2"/>
      <c r="D1329" s="2"/>
      <c r="F1329" s="1" t="s">
        <v>3161</v>
      </c>
      <c r="G1329" s="1" t="s">
        <v>3158</v>
      </c>
      <c r="H1329" s="1" t="s">
        <v>1627</v>
      </c>
      <c r="I1329" s="1" t="s">
        <v>1</v>
      </c>
      <c r="J1329" s="1" t="s">
        <v>2</v>
      </c>
      <c r="K1329" s="18" t="s">
        <v>3</v>
      </c>
      <c r="L1329" s="1" t="s">
        <v>3561</v>
      </c>
      <c r="M1329" s="1" t="s">
        <v>5031</v>
      </c>
      <c r="N1329" s="1" t="s">
        <v>296</v>
      </c>
      <c r="O1329" s="1">
        <v>85119</v>
      </c>
      <c r="P1329" s="1" t="s">
        <v>4213</v>
      </c>
      <c r="AA1329" s="2"/>
      <c r="AB1329" s="3"/>
      <c r="AC1329" s="3"/>
      <c r="AD1329" s="1" t="s">
        <v>2388</v>
      </c>
      <c r="BA1329" s="1">
        <f t="shared" si="59"/>
        <v>0</v>
      </c>
    </row>
    <row r="1330" spans="2:91" s="1" customFormat="1" x14ac:dyDescent="0.25">
      <c r="B1330" s="2"/>
      <c r="C1330" s="2"/>
      <c r="D1330" s="2"/>
      <c r="G1330" s="1" t="s">
        <v>481</v>
      </c>
      <c r="H1330" s="1" t="s">
        <v>1627</v>
      </c>
      <c r="I1330" s="1" t="s">
        <v>2438</v>
      </c>
      <c r="K1330" s="18"/>
      <c r="L1330" s="1" t="s">
        <v>2053</v>
      </c>
      <c r="M1330" s="1" t="s">
        <v>2054</v>
      </c>
      <c r="N1330" s="1" t="s">
        <v>296</v>
      </c>
      <c r="O1330" s="1">
        <v>85375</v>
      </c>
      <c r="Y1330" s="1" t="s">
        <v>3196</v>
      </c>
      <c r="Z1330" s="1" t="s">
        <v>2055</v>
      </c>
      <c r="AA1330" s="2" t="s">
        <v>1612</v>
      </c>
      <c r="AB1330" s="3" t="s">
        <v>3161</v>
      </c>
      <c r="AC1330" s="3"/>
      <c r="BA1330" s="1">
        <f t="shared" si="59"/>
        <v>0</v>
      </c>
    </row>
    <row r="1331" spans="2:91" s="1" customFormat="1" x14ac:dyDescent="0.25">
      <c r="B1331" s="2"/>
      <c r="C1331" s="2"/>
      <c r="D1331" s="2"/>
      <c r="G1331" s="1" t="s">
        <v>3158</v>
      </c>
      <c r="H1331" s="1" t="s">
        <v>1627</v>
      </c>
      <c r="I1331" s="1" t="s">
        <v>1392</v>
      </c>
      <c r="K1331" s="18"/>
      <c r="AA1331" s="1" t="s">
        <v>3011</v>
      </c>
      <c r="AB1331" s="3"/>
      <c r="AC1331" s="3"/>
      <c r="AT1331" s="1" t="s">
        <v>3162</v>
      </c>
      <c r="BA1331" s="1">
        <f t="shared" si="59"/>
        <v>1</v>
      </c>
    </row>
    <row r="1332" spans="2:91" s="1" customFormat="1" x14ac:dyDescent="0.25">
      <c r="B1332" s="2"/>
      <c r="C1332" s="2"/>
      <c r="D1332" s="2"/>
      <c r="F1332" s="1" t="s">
        <v>3161</v>
      </c>
      <c r="G1332" s="1" t="s">
        <v>481</v>
      </c>
      <c r="H1332" s="1" t="s">
        <v>2056</v>
      </c>
      <c r="I1332" s="1" t="s">
        <v>2418</v>
      </c>
      <c r="J1332" s="1" t="s">
        <v>2057</v>
      </c>
      <c r="K1332" s="18" t="s">
        <v>2060</v>
      </c>
      <c r="L1332" s="1" t="s">
        <v>2058</v>
      </c>
      <c r="M1332" s="1" t="s">
        <v>2059</v>
      </c>
      <c r="N1332" s="1" t="s">
        <v>296</v>
      </c>
      <c r="P1332" s="1" t="s">
        <v>4213</v>
      </c>
      <c r="AA1332" s="1" t="s">
        <v>1740</v>
      </c>
      <c r="AB1332" s="3"/>
      <c r="AC1332" s="3"/>
      <c r="AD1332" s="1" t="s">
        <v>2564</v>
      </c>
      <c r="BA1332" s="1">
        <f t="shared" si="59"/>
        <v>0</v>
      </c>
    </row>
    <row r="1333" spans="2:91" s="1" customFormat="1" x14ac:dyDescent="0.25">
      <c r="B1333" s="2"/>
      <c r="C1333" s="2"/>
      <c r="D1333" s="2"/>
      <c r="F1333" s="1" t="s">
        <v>3161</v>
      </c>
      <c r="G1333" s="1" t="s">
        <v>3158</v>
      </c>
      <c r="H1333" s="1" t="s">
        <v>2056</v>
      </c>
      <c r="I1333" s="1" t="s">
        <v>1740</v>
      </c>
      <c r="J1333" s="1" t="s">
        <v>2062</v>
      </c>
      <c r="K1333" s="18" t="s">
        <v>512</v>
      </c>
      <c r="L1333" s="1" t="s">
        <v>2058</v>
      </c>
      <c r="M1333" s="1" t="s">
        <v>2059</v>
      </c>
      <c r="N1333" s="1" t="s">
        <v>296</v>
      </c>
      <c r="P1333" s="1" t="s">
        <v>4213</v>
      </c>
      <c r="AA1333" s="1" t="s">
        <v>2418</v>
      </c>
      <c r="AB1333" s="3"/>
      <c r="AC1333" s="3"/>
      <c r="AD1333" s="1" t="s">
        <v>2388</v>
      </c>
      <c r="BA1333" s="1">
        <f t="shared" si="59"/>
        <v>0</v>
      </c>
    </row>
    <row r="1334" spans="2:91" s="1" customFormat="1" x14ac:dyDescent="0.25">
      <c r="B1334" s="2"/>
      <c r="C1334" s="2"/>
      <c r="D1334" s="2"/>
      <c r="G1334" s="1" t="s">
        <v>481</v>
      </c>
      <c r="H1334" s="1" t="s">
        <v>513</v>
      </c>
      <c r="I1334" s="1" t="s">
        <v>514</v>
      </c>
      <c r="K1334" s="18" t="s">
        <v>515</v>
      </c>
      <c r="P1334" s="1" t="s">
        <v>4213</v>
      </c>
      <c r="AA1334" s="2"/>
      <c r="AB1334" s="3"/>
      <c r="AC1334" s="3"/>
      <c r="BA1334" s="1">
        <f t="shared" si="59"/>
        <v>0</v>
      </c>
    </row>
    <row r="1335" spans="2:91" s="1" customFormat="1" x14ac:dyDescent="0.25">
      <c r="B1335" s="2"/>
      <c r="C1335" s="2"/>
      <c r="D1335" s="2"/>
      <c r="G1335" s="1" t="s">
        <v>3158</v>
      </c>
      <c r="H1335" s="1" t="s">
        <v>513</v>
      </c>
      <c r="I1335" s="1" t="s">
        <v>633</v>
      </c>
      <c r="K1335" s="18" t="s">
        <v>515</v>
      </c>
      <c r="P1335" s="1" t="s">
        <v>4712</v>
      </c>
      <c r="AA1335" s="2"/>
      <c r="AB1335" s="3"/>
      <c r="AC1335" s="3"/>
      <c r="BA1335" s="1">
        <f t="shared" si="59"/>
        <v>0</v>
      </c>
    </row>
    <row r="1336" spans="2:91" s="1" customFormat="1" x14ac:dyDescent="0.25">
      <c r="B1336" s="2"/>
      <c r="C1336" s="2"/>
      <c r="D1336" s="2"/>
      <c r="G1336" s="1" t="s">
        <v>3158</v>
      </c>
      <c r="H1336" s="1" t="s">
        <v>516</v>
      </c>
      <c r="I1336" s="1" t="s">
        <v>139</v>
      </c>
      <c r="J1336" s="1" t="s">
        <v>517</v>
      </c>
      <c r="L1336" s="1" t="s">
        <v>518</v>
      </c>
      <c r="M1336" s="1" t="s">
        <v>488</v>
      </c>
      <c r="N1336" s="1" t="s">
        <v>296</v>
      </c>
      <c r="O1336" s="1">
        <v>85208</v>
      </c>
      <c r="AA1336" s="2"/>
      <c r="AB1336" s="3" t="s">
        <v>3161</v>
      </c>
      <c r="AC1336" s="3"/>
      <c r="BA1336" s="1">
        <f t="shared" si="59"/>
        <v>0</v>
      </c>
    </row>
    <row r="1337" spans="2:91" s="1" customFormat="1" x14ac:dyDescent="0.25">
      <c r="B1337" s="2"/>
      <c r="C1337" s="2"/>
      <c r="D1337" s="2"/>
      <c r="G1337" s="1" t="s">
        <v>481</v>
      </c>
      <c r="H1337" s="1" t="s">
        <v>516</v>
      </c>
      <c r="I1337" s="1" t="s">
        <v>2077</v>
      </c>
      <c r="J1337" s="1" t="s">
        <v>517</v>
      </c>
      <c r="K1337" s="5"/>
      <c r="L1337" s="1" t="s">
        <v>518</v>
      </c>
      <c r="M1337" s="1" t="s">
        <v>488</v>
      </c>
      <c r="N1337" s="1" t="s">
        <v>296</v>
      </c>
      <c r="O1337" s="1">
        <v>85208</v>
      </c>
      <c r="AA1337" s="2"/>
      <c r="AB1337" s="3" t="s">
        <v>3161</v>
      </c>
      <c r="AC1337" s="3"/>
      <c r="BA1337" s="1">
        <f t="shared" si="59"/>
        <v>0</v>
      </c>
    </row>
    <row r="1338" spans="2:91" s="1" customFormat="1" x14ac:dyDescent="0.25">
      <c r="B1338" s="2"/>
      <c r="C1338" s="2"/>
      <c r="D1338" s="2"/>
      <c r="F1338" s="1" t="s">
        <v>3161</v>
      </c>
      <c r="G1338" s="1" t="s">
        <v>3158</v>
      </c>
      <c r="H1338" s="1" t="s">
        <v>2399</v>
      </c>
      <c r="I1338" s="1" t="s">
        <v>916</v>
      </c>
      <c r="J1338" s="1" t="s">
        <v>2400</v>
      </c>
      <c r="K1338" s="18"/>
      <c r="L1338" s="1" t="s">
        <v>1807</v>
      </c>
      <c r="M1338" s="1" t="s">
        <v>488</v>
      </c>
      <c r="N1338" s="1" t="s">
        <v>296</v>
      </c>
      <c r="O1338" s="1">
        <v>85209</v>
      </c>
      <c r="AA1338" s="2" t="s">
        <v>914</v>
      </c>
      <c r="AB1338" s="3"/>
      <c r="AC1338" s="3"/>
      <c r="AR1338" s="1" t="s">
        <v>3162</v>
      </c>
      <c r="AU1338" s="1" t="s">
        <v>3162</v>
      </c>
      <c r="AV1338" s="1" t="s">
        <v>3162</v>
      </c>
      <c r="BA1338" s="1">
        <f t="shared" si="59"/>
        <v>3</v>
      </c>
    </row>
    <row r="1339" spans="2:91" s="1" customFormat="1" x14ac:dyDescent="0.25">
      <c r="B1339" s="2"/>
      <c r="C1339" s="2"/>
      <c r="D1339" s="2"/>
      <c r="G1339" s="1" t="s">
        <v>4682</v>
      </c>
      <c r="H1339" s="1" t="s">
        <v>3448</v>
      </c>
      <c r="I1339" s="1" t="s">
        <v>3449</v>
      </c>
      <c r="J1339" s="1" t="s">
        <v>3450</v>
      </c>
      <c r="K1339" s="18" t="s">
        <v>3452</v>
      </c>
      <c r="L1339" s="1" t="s">
        <v>3670</v>
      </c>
      <c r="M1339" s="1" t="s">
        <v>488</v>
      </c>
      <c r="N1339" s="1" t="s">
        <v>296</v>
      </c>
      <c r="O1339" s="1">
        <v>85207</v>
      </c>
      <c r="AA1339" s="2"/>
      <c r="AB1339" s="3"/>
      <c r="AC1339" s="3"/>
      <c r="BA1339" s="1">
        <f t="shared" si="59"/>
        <v>0</v>
      </c>
    </row>
    <row r="1340" spans="2:91" s="1" customFormat="1" x14ac:dyDescent="0.25">
      <c r="B1340" s="2"/>
      <c r="C1340" s="2"/>
      <c r="D1340" s="2"/>
      <c r="G1340" s="1" t="s">
        <v>283</v>
      </c>
      <c r="H1340" s="1" t="s">
        <v>3448</v>
      </c>
      <c r="I1340" s="1" t="s">
        <v>5033</v>
      </c>
      <c r="J1340" s="1" t="s">
        <v>3450</v>
      </c>
      <c r="K1340" s="18" t="s">
        <v>3452</v>
      </c>
      <c r="L1340" s="1" t="s">
        <v>3670</v>
      </c>
      <c r="M1340" s="1" t="s">
        <v>488</v>
      </c>
      <c r="N1340" s="1" t="s">
        <v>296</v>
      </c>
      <c r="O1340" s="1">
        <v>85207</v>
      </c>
      <c r="P1340" s="1" t="s">
        <v>4213</v>
      </c>
      <c r="AA1340" s="2"/>
      <c r="AB1340" s="3"/>
      <c r="AC1340" s="3"/>
      <c r="BA1340" s="1">
        <f t="shared" si="59"/>
        <v>0</v>
      </c>
    </row>
    <row r="1341" spans="2:91" s="1" customFormat="1" x14ac:dyDescent="0.25">
      <c r="B1341" s="2"/>
      <c r="C1341" s="2"/>
      <c r="D1341" s="2"/>
      <c r="F1341" s="1" t="s">
        <v>3161</v>
      </c>
      <c r="G1341" s="1" t="s">
        <v>3158</v>
      </c>
      <c r="H1341" s="1" t="s">
        <v>1691</v>
      </c>
      <c r="I1341" s="1" t="s">
        <v>1692</v>
      </c>
      <c r="J1341" s="1" t="s">
        <v>5104</v>
      </c>
      <c r="K1341" s="18" t="s">
        <v>3720</v>
      </c>
      <c r="L1341" s="1" t="s">
        <v>5105</v>
      </c>
      <c r="M1341" s="1" t="s">
        <v>5031</v>
      </c>
      <c r="N1341" s="1" t="s">
        <v>296</v>
      </c>
      <c r="O1341" s="1">
        <v>85219</v>
      </c>
      <c r="P1341" s="1" t="s">
        <v>4213</v>
      </c>
      <c r="Y1341" s="1" t="s">
        <v>3196</v>
      </c>
      <c r="Z1341" s="1" t="s">
        <v>3161</v>
      </c>
      <c r="AA1341" s="1" t="s">
        <v>4016</v>
      </c>
      <c r="AB1341" s="3"/>
      <c r="AC1341" s="3"/>
      <c r="AD1341" s="1" t="s">
        <v>4021</v>
      </c>
      <c r="BA1341" s="1">
        <f t="shared" si="59"/>
        <v>0</v>
      </c>
    </row>
    <row r="1342" spans="2:91" s="1" customFormat="1" x14ac:dyDescent="0.25">
      <c r="B1342" s="2"/>
      <c r="C1342" s="2"/>
      <c r="D1342" s="2"/>
      <c r="H1342" s="1" t="s">
        <v>255</v>
      </c>
      <c r="I1342" s="1" t="s">
        <v>3389</v>
      </c>
      <c r="K1342" s="18"/>
      <c r="AA1342" s="2"/>
      <c r="AB1342" s="3"/>
      <c r="AC1342" s="3"/>
      <c r="AX1342" s="1" t="s">
        <v>3162</v>
      </c>
      <c r="BA1342" s="1">
        <f t="shared" si="59"/>
        <v>1</v>
      </c>
    </row>
    <row r="1343" spans="2:91" s="1" customFormat="1" x14ac:dyDescent="0.25">
      <c r="B1343" s="2"/>
      <c r="C1343" s="2"/>
      <c r="D1343" s="2"/>
      <c r="H1343" s="1" t="s">
        <v>4222</v>
      </c>
      <c r="I1343" s="1" t="s">
        <v>4221</v>
      </c>
      <c r="K1343" s="18" t="s">
        <v>4223</v>
      </c>
      <c r="P1343" s="1" t="s">
        <v>4213</v>
      </c>
      <c r="AA1343" s="2"/>
      <c r="AB1343" s="3"/>
      <c r="AC1343" s="3"/>
      <c r="BA1343" s="1">
        <f t="shared" si="59"/>
        <v>0</v>
      </c>
    </row>
    <row r="1344" spans="2:91" s="1" customFormat="1" x14ac:dyDescent="0.25">
      <c r="B1344" s="2"/>
      <c r="C1344" s="2"/>
      <c r="D1344" s="2"/>
      <c r="F1344" s="1" t="s">
        <v>3162</v>
      </c>
      <c r="G1344" s="1" t="s">
        <v>481</v>
      </c>
      <c r="H1344" s="1" t="s">
        <v>2082</v>
      </c>
      <c r="I1344" s="1" t="s">
        <v>2083</v>
      </c>
      <c r="J1344" s="1" t="s">
        <v>2084</v>
      </c>
      <c r="K1344" s="18" t="s">
        <v>2215</v>
      </c>
      <c r="L1344" s="1" t="s">
        <v>2214</v>
      </c>
      <c r="M1344" s="1" t="s">
        <v>488</v>
      </c>
      <c r="N1344" s="1" t="s">
        <v>296</v>
      </c>
      <c r="O1344" s="1">
        <v>85207</v>
      </c>
      <c r="P1344" s="1" t="s">
        <v>4213</v>
      </c>
      <c r="Y1344" s="1" t="s">
        <v>3189</v>
      </c>
      <c r="AA1344" s="2" t="s">
        <v>2216</v>
      </c>
      <c r="AB1344" s="3"/>
      <c r="AC1344" s="3"/>
      <c r="AD1344" s="1" t="s">
        <v>2564</v>
      </c>
      <c r="AY1344" s="1" t="s">
        <v>3162</v>
      </c>
      <c r="BA1344" s="1">
        <f t="shared" si="59"/>
        <v>1</v>
      </c>
      <c r="CM1344" s="4" t="s">
        <v>2217</v>
      </c>
    </row>
    <row r="1345" spans="2:65" s="1" customFormat="1" x14ac:dyDescent="0.25">
      <c r="B1345" s="2"/>
      <c r="C1345" s="2"/>
      <c r="D1345" s="2"/>
      <c r="G1345" s="1" t="s">
        <v>3158</v>
      </c>
      <c r="H1345" s="1" t="s">
        <v>264</v>
      </c>
      <c r="I1345" s="1" t="s">
        <v>2347</v>
      </c>
      <c r="J1345" s="1" t="s">
        <v>2084</v>
      </c>
      <c r="K1345" s="18" t="s">
        <v>2072</v>
      </c>
      <c r="L1345" s="1" t="s">
        <v>2214</v>
      </c>
      <c r="M1345" s="1" t="s">
        <v>488</v>
      </c>
      <c r="N1345" s="1" t="s">
        <v>296</v>
      </c>
      <c r="O1345" s="1">
        <v>85207</v>
      </c>
      <c r="P1345" s="1" t="s">
        <v>4213</v>
      </c>
      <c r="Y1345" s="1" t="s">
        <v>3189</v>
      </c>
      <c r="AA1345" s="2" t="s">
        <v>2082</v>
      </c>
      <c r="AB1345" s="3"/>
      <c r="AC1345" s="3"/>
      <c r="AD1345" s="1" t="s">
        <v>2564</v>
      </c>
      <c r="AY1345" s="1" t="s">
        <v>3162</v>
      </c>
      <c r="BA1345" s="1">
        <f t="shared" si="59"/>
        <v>1</v>
      </c>
    </row>
    <row r="1346" spans="2:65" s="1" customFormat="1" x14ac:dyDescent="0.25">
      <c r="B1346" s="2"/>
      <c r="C1346" s="2"/>
      <c r="D1346" s="2"/>
      <c r="H1346" s="1" t="s">
        <v>3299</v>
      </c>
      <c r="I1346" s="1" t="s">
        <v>3300</v>
      </c>
      <c r="K1346" s="18"/>
      <c r="AA1346" s="2"/>
      <c r="AB1346" s="3"/>
      <c r="AC1346" s="3"/>
      <c r="AZ1346" s="1" t="s">
        <v>3162</v>
      </c>
      <c r="BA1346" s="1">
        <f t="shared" si="59"/>
        <v>1</v>
      </c>
    </row>
    <row r="1347" spans="2:65" s="1" customFormat="1" x14ac:dyDescent="0.25">
      <c r="B1347" s="2"/>
      <c r="C1347" s="2"/>
      <c r="D1347" s="2"/>
      <c r="G1347" s="1" t="s">
        <v>3158</v>
      </c>
      <c r="H1347" s="1" t="s">
        <v>2218</v>
      </c>
      <c r="I1347" s="1" t="s">
        <v>3016</v>
      </c>
      <c r="J1347" s="1" t="s">
        <v>2219</v>
      </c>
      <c r="K1347" s="18"/>
      <c r="L1347" s="1" t="s">
        <v>2220</v>
      </c>
      <c r="M1347" s="1" t="s">
        <v>488</v>
      </c>
      <c r="N1347" s="1" t="s">
        <v>296</v>
      </c>
      <c r="O1347" s="1">
        <v>85201</v>
      </c>
      <c r="AA1347" s="2"/>
      <c r="AB1347" s="3" t="s">
        <v>3161</v>
      </c>
      <c r="AC1347" s="3"/>
      <c r="BA1347" s="1">
        <f t="shared" si="59"/>
        <v>0</v>
      </c>
      <c r="BD1347" s="1" t="s">
        <v>4712</v>
      </c>
      <c r="BE1347" s="1" t="s">
        <v>4712</v>
      </c>
      <c r="BK1347" s="1" t="s">
        <v>4712</v>
      </c>
      <c r="BL1347" s="1" t="s">
        <v>4712</v>
      </c>
      <c r="BM1347" s="1" t="s">
        <v>4712</v>
      </c>
    </row>
    <row r="1348" spans="2:65" s="1" customFormat="1" x14ac:dyDescent="0.25">
      <c r="B1348" s="2"/>
      <c r="C1348" s="2"/>
      <c r="D1348" s="2"/>
      <c r="G1348" s="1" t="s">
        <v>3158</v>
      </c>
      <c r="H1348" s="1" t="s">
        <v>2221</v>
      </c>
      <c r="I1348" s="1" t="s">
        <v>2222</v>
      </c>
      <c r="J1348" s="1" t="s">
        <v>2223</v>
      </c>
      <c r="K1348" s="18"/>
      <c r="L1348" s="1" t="s">
        <v>2224</v>
      </c>
      <c r="M1348" s="1" t="s">
        <v>488</v>
      </c>
      <c r="N1348" s="1" t="s">
        <v>296</v>
      </c>
      <c r="O1348" s="1">
        <v>85208</v>
      </c>
      <c r="AA1348" s="2"/>
      <c r="AB1348" s="3"/>
      <c r="AC1348" s="3"/>
      <c r="BA1348" s="1">
        <f t="shared" si="59"/>
        <v>0</v>
      </c>
    </row>
    <row r="1349" spans="2:65" s="1" customFormat="1" x14ac:dyDescent="0.25">
      <c r="B1349" s="2"/>
      <c r="C1349" s="2"/>
      <c r="D1349" s="2"/>
      <c r="G1349" s="1" t="s">
        <v>3158</v>
      </c>
      <c r="H1349" s="1" t="s">
        <v>2225</v>
      </c>
      <c r="I1349" s="1" t="s">
        <v>4297</v>
      </c>
      <c r="K1349" s="18" t="s">
        <v>4941</v>
      </c>
      <c r="AA1349" s="2"/>
      <c r="AB1349" s="3"/>
      <c r="AC1349" s="3"/>
      <c r="BA1349" s="1">
        <f t="shared" si="59"/>
        <v>0</v>
      </c>
    </row>
    <row r="1350" spans="2:65" s="1" customFormat="1" x14ac:dyDescent="0.25">
      <c r="B1350" s="2"/>
      <c r="C1350" s="2"/>
      <c r="D1350" s="2"/>
      <c r="G1350" s="1" t="s">
        <v>481</v>
      </c>
      <c r="H1350" s="1" t="s">
        <v>2225</v>
      </c>
      <c r="I1350" s="1" t="s">
        <v>1875</v>
      </c>
      <c r="K1350" s="18" t="s">
        <v>4941</v>
      </c>
      <c r="AA1350" s="2"/>
      <c r="AB1350" s="3"/>
      <c r="AC1350" s="3"/>
      <c r="BA1350" s="1">
        <f t="shared" si="59"/>
        <v>0</v>
      </c>
    </row>
    <row r="1351" spans="2:65" s="1" customFormat="1" x14ac:dyDescent="0.25">
      <c r="B1351" s="2"/>
      <c r="C1351" s="2"/>
      <c r="D1351" s="2"/>
      <c r="G1351" s="1" t="s">
        <v>481</v>
      </c>
      <c r="H1351" s="1" t="s">
        <v>4167</v>
      </c>
      <c r="I1351" s="1" t="s">
        <v>458</v>
      </c>
      <c r="K1351" s="18" t="s">
        <v>4168</v>
      </c>
      <c r="P1351" s="1" t="s">
        <v>4213</v>
      </c>
      <c r="AA1351" s="2"/>
      <c r="AB1351" s="3"/>
      <c r="AC1351" s="3"/>
      <c r="AD1351" s="1" t="s">
        <v>2388</v>
      </c>
      <c r="BA1351" s="1">
        <f t="shared" si="59"/>
        <v>0</v>
      </c>
    </row>
    <row r="1352" spans="2:65" s="1" customFormat="1" x14ac:dyDescent="0.25">
      <c r="B1352" s="2"/>
      <c r="C1352" s="2"/>
      <c r="D1352" s="2"/>
      <c r="G1352" s="1" t="s">
        <v>3158</v>
      </c>
      <c r="H1352" s="1" t="s">
        <v>1266</v>
      </c>
      <c r="I1352" s="1" t="s">
        <v>1267</v>
      </c>
      <c r="K1352" s="18"/>
      <c r="AA1352" s="2"/>
      <c r="AB1352" s="3"/>
      <c r="AC1352" s="3"/>
      <c r="BA1352" s="1">
        <f t="shared" si="59"/>
        <v>0</v>
      </c>
    </row>
    <row r="1353" spans="2:65" s="1" customFormat="1" x14ac:dyDescent="0.25">
      <c r="B1353" s="2"/>
      <c r="C1353" s="2"/>
      <c r="D1353" s="2"/>
      <c r="G1353" s="1" t="s">
        <v>481</v>
      </c>
      <c r="H1353" s="1" t="s">
        <v>1266</v>
      </c>
      <c r="I1353" s="1" t="s">
        <v>2438</v>
      </c>
      <c r="K1353" s="18"/>
      <c r="AA1353" s="2"/>
      <c r="AB1353" s="3"/>
      <c r="AC1353" s="3"/>
      <c r="BA1353" s="1">
        <f t="shared" si="59"/>
        <v>0</v>
      </c>
    </row>
    <row r="1354" spans="2:65" s="1" customFormat="1" x14ac:dyDescent="0.25">
      <c r="B1354" s="2"/>
      <c r="C1354" s="2"/>
      <c r="D1354" s="2"/>
      <c r="G1354" s="1" t="s">
        <v>3158</v>
      </c>
      <c r="H1354" s="1" t="s">
        <v>2115</v>
      </c>
      <c r="I1354" s="1" t="s">
        <v>2116</v>
      </c>
      <c r="J1354" s="1" t="s">
        <v>2117</v>
      </c>
      <c r="K1354" s="18"/>
      <c r="L1354" s="1" t="s">
        <v>2118</v>
      </c>
      <c r="M1354" s="1" t="s">
        <v>924</v>
      </c>
      <c r="N1354" s="1" t="s">
        <v>296</v>
      </c>
      <c r="O1354" s="1">
        <v>85251</v>
      </c>
      <c r="AA1354" s="2"/>
      <c r="AB1354" s="3"/>
      <c r="AC1354" s="3"/>
      <c r="BA1354" s="1">
        <f t="shared" si="59"/>
        <v>0</v>
      </c>
      <c r="BD1354" s="1" t="s">
        <v>4712</v>
      </c>
      <c r="BE1354" s="1" t="s">
        <v>4712</v>
      </c>
      <c r="BF1354" s="1" t="s">
        <v>4712</v>
      </c>
      <c r="BG1354" s="1" t="s">
        <v>4712</v>
      </c>
      <c r="BJ1354" s="1" t="s">
        <v>4712</v>
      </c>
      <c r="BK1354" s="1" t="s">
        <v>4712</v>
      </c>
      <c r="BL1354" s="1" t="s">
        <v>4712</v>
      </c>
      <c r="BM1354" s="1" t="s">
        <v>4712</v>
      </c>
    </row>
    <row r="1355" spans="2:65" s="1" customFormat="1" x14ac:dyDescent="0.25">
      <c r="B1355" s="2"/>
      <c r="C1355" s="2"/>
      <c r="D1355" s="2"/>
      <c r="G1355" s="1" t="s">
        <v>3158</v>
      </c>
      <c r="H1355" s="1" t="s">
        <v>1646</v>
      </c>
      <c r="I1355" s="1" t="s">
        <v>1142</v>
      </c>
      <c r="J1355" s="1" t="s">
        <v>2226</v>
      </c>
      <c r="K1355" s="18" t="s">
        <v>1645</v>
      </c>
      <c r="L1355" s="1" t="s">
        <v>1644</v>
      </c>
      <c r="M1355" s="1" t="s">
        <v>5031</v>
      </c>
      <c r="N1355" s="1" t="s">
        <v>296</v>
      </c>
      <c r="O1355" s="1">
        <v>85120</v>
      </c>
      <c r="P1355" s="1" t="s">
        <v>4712</v>
      </c>
      <c r="AA1355" s="2" t="s">
        <v>3064</v>
      </c>
      <c r="AB1355" s="3"/>
      <c r="AC1355" s="3"/>
      <c r="AD1355" s="1" t="s">
        <v>2564</v>
      </c>
      <c r="BA1355" s="1">
        <f t="shared" si="59"/>
        <v>0</v>
      </c>
    </row>
    <row r="1356" spans="2:65" s="1" customFormat="1" x14ac:dyDescent="0.25">
      <c r="B1356" s="2"/>
      <c r="C1356" s="2"/>
      <c r="D1356" s="2"/>
      <c r="G1356" s="1" t="s">
        <v>481</v>
      </c>
      <c r="H1356" s="1" t="s">
        <v>227</v>
      </c>
      <c r="I1356" s="1" t="s">
        <v>187</v>
      </c>
      <c r="K1356" s="18"/>
      <c r="AA1356" s="2"/>
      <c r="AB1356" s="3"/>
      <c r="AC1356" s="3"/>
      <c r="AV1356" s="1" t="s">
        <v>3162</v>
      </c>
      <c r="BA1356" s="1">
        <f t="shared" si="59"/>
        <v>1</v>
      </c>
    </row>
    <row r="1357" spans="2:65" s="1" customFormat="1" x14ac:dyDescent="0.25">
      <c r="B1357" s="2"/>
      <c r="C1357" s="2"/>
      <c r="D1357" s="2"/>
      <c r="G1357" s="1" t="s">
        <v>3158</v>
      </c>
      <c r="H1357" s="1" t="s">
        <v>227</v>
      </c>
      <c r="I1357" s="1" t="s">
        <v>1515</v>
      </c>
      <c r="K1357" s="18"/>
      <c r="AA1357" s="2"/>
      <c r="AB1357" s="3"/>
      <c r="AC1357" s="3"/>
      <c r="AV1357" s="1" t="s">
        <v>3162</v>
      </c>
      <c r="BA1357" s="1">
        <f t="shared" si="59"/>
        <v>1</v>
      </c>
    </row>
    <row r="1358" spans="2:65" s="1" customFormat="1" x14ac:dyDescent="0.25">
      <c r="B1358" s="2"/>
      <c r="C1358" s="2"/>
      <c r="D1358" s="2"/>
      <c r="G1358" s="1" t="s">
        <v>481</v>
      </c>
      <c r="H1358" s="1" t="s">
        <v>2879</v>
      </c>
      <c r="I1358" s="1" t="s">
        <v>2773</v>
      </c>
      <c r="J1358" s="12" t="s">
        <v>4414</v>
      </c>
      <c r="K1358" s="18" t="s">
        <v>2926</v>
      </c>
      <c r="L1358" s="1" t="s">
        <v>2927</v>
      </c>
      <c r="M1358" s="1" t="s">
        <v>2928</v>
      </c>
      <c r="N1358" s="1" t="s">
        <v>296</v>
      </c>
      <c r="O1358" s="1">
        <v>85224</v>
      </c>
      <c r="P1358" s="1" t="s">
        <v>4213</v>
      </c>
      <c r="R1358" s="1">
        <v>1</v>
      </c>
      <c r="S1358" s="1" t="s">
        <v>3357</v>
      </c>
      <c r="U1358" s="1">
        <v>1</v>
      </c>
      <c r="AB1358" s="3"/>
      <c r="AC1358" s="3"/>
      <c r="BA1358" s="1">
        <f t="shared" si="59"/>
        <v>0</v>
      </c>
    </row>
    <row r="1359" spans="2:65" s="1" customFormat="1" x14ac:dyDescent="0.25">
      <c r="B1359" s="2"/>
      <c r="C1359" s="2"/>
      <c r="D1359" s="2"/>
      <c r="G1359" s="1" t="s">
        <v>481</v>
      </c>
      <c r="H1359" s="1" t="s">
        <v>2227</v>
      </c>
      <c r="I1359" s="1" t="s">
        <v>2738</v>
      </c>
      <c r="J1359" s="1" t="s">
        <v>2228</v>
      </c>
      <c r="K1359" s="18" t="s">
        <v>4942</v>
      </c>
      <c r="L1359" s="1" t="s">
        <v>2229</v>
      </c>
      <c r="M1359" s="1" t="s">
        <v>488</v>
      </c>
      <c r="N1359" s="1" t="s">
        <v>296</v>
      </c>
      <c r="O1359" s="1">
        <v>85205</v>
      </c>
      <c r="Y1359" s="2"/>
      <c r="Z1359" s="3"/>
      <c r="BA1359" s="1">
        <f t="shared" si="59"/>
        <v>0</v>
      </c>
    </row>
    <row r="1360" spans="2:65" s="1" customFormat="1" x14ac:dyDescent="0.25">
      <c r="B1360" s="2"/>
      <c r="C1360" s="2"/>
      <c r="D1360" s="2"/>
      <c r="G1360" s="1" t="s">
        <v>3158</v>
      </c>
      <c r="H1360" s="1" t="s">
        <v>2230</v>
      </c>
      <c r="I1360" s="1" t="s">
        <v>326</v>
      </c>
      <c r="K1360" s="18" t="s">
        <v>2231</v>
      </c>
      <c r="P1360" s="1" t="s">
        <v>4213</v>
      </c>
      <c r="AA1360" s="2"/>
      <c r="AB1360" s="3"/>
      <c r="AC1360" s="3"/>
      <c r="AD1360" s="1" t="s">
        <v>2564</v>
      </c>
      <c r="BA1360" s="1">
        <f t="shared" si="59"/>
        <v>0</v>
      </c>
    </row>
    <row r="1361" spans="1:68" s="1" customFormat="1" x14ac:dyDescent="0.25">
      <c r="A1361" s="8"/>
      <c r="B1361" s="2"/>
      <c r="C1361" s="2"/>
      <c r="D1361" s="2"/>
      <c r="E1361" s="2"/>
      <c r="G1361" s="1" t="s">
        <v>481</v>
      </c>
      <c r="H1361" s="1" t="s">
        <v>1490</v>
      </c>
      <c r="I1361" s="1" t="s">
        <v>4642</v>
      </c>
      <c r="K1361" s="18"/>
      <c r="AA1361" s="2"/>
      <c r="AB1361" s="3"/>
      <c r="AC1361" s="3"/>
      <c r="AK1361" s="1" t="s">
        <v>3162</v>
      </c>
      <c r="BA1361" s="1">
        <f t="shared" si="59"/>
        <v>1</v>
      </c>
    </row>
    <row r="1362" spans="1:68" s="1" customFormat="1" x14ac:dyDescent="0.25">
      <c r="B1362" s="2"/>
      <c r="C1362" s="2"/>
      <c r="D1362" s="2"/>
      <c r="G1362" s="1" t="s">
        <v>3158</v>
      </c>
      <c r="H1362" s="1" t="s">
        <v>1215</v>
      </c>
      <c r="I1362" s="1" t="s">
        <v>4430</v>
      </c>
      <c r="K1362" s="18" t="s">
        <v>1217</v>
      </c>
      <c r="L1362" s="1" t="s">
        <v>1216</v>
      </c>
      <c r="M1362" s="1" t="s">
        <v>2476</v>
      </c>
      <c r="N1362" s="1" t="s">
        <v>2477</v>
      </c>
      <c r="P1362" s="1" t="s">
        <v>4213</v>
      </c>
      <c r="AA1362" s="2" t="s">
        <v>1218</v>
      </c>
      <c r="AB1362" s="3"/>
      <c r="AC1362" s="3"/>
      <c r="BA1362" s="1">
        <f t="shared" si="59"/>
        <v>0</v>
      </c>
    </row>
    <row r="1363" spans="1:68" s="1" customFormat="1" x14ac:dyDescent="0.25">
      <c r="B1363" s="2"/>
      <c r="C1363" s="2"/>
      <c r="D1363" s="2"/>
      <c r="G1363" s="1" t="s">
        <v>481</v>
      </c>
      <c r="H1363" s="1" t="s">
        <v>2931</v>
      </c>
      <c r="I1363" s="1" t="s">
        <v>1532</v>
      </c>
      <c r="K1363" s="18" t="s">
        <v>2932</v>
      </c>
      <c r="P1363" s="1" t="s">
        <v>4213</v>
      </c>
      <c r="AA1363" s="2"/>
      <c r="AB1363" s="3"/>
      <c r="AC1363" s="3"/>
      <c r="BA1363" s="1">
        <f t="shared" si="59"/>
        <v>0</v>
      </c>
    </row>
    <row r="1364" spans="1:68" s="1" customFormat="1" x14ac:dyDescent="0.25">
      <c r="A1364" s="8"/>
      <c r="B1364" s="2"/>
      <c r="C1364" s="2"/>
      <c r="D1364" s="2"/>
      <c r="E1364" s="2"/>
      <c r="G1364" s="1" t="s">
        <v>3158</v>
      </c>
      <c r="H1364" s="1" t="s">
        <v>1363</v>
      </c>
      <c r="I1364" s="1" t="s">
        <v>3389</v>
      </c>
      <c r="K1364" s="18"/>
      <c r="AA1364" s="2"/>
      <c r="AB1364" s="3"/>
      <c r="AC1364" s="3"/>
      <c r="AR1364" s="1" t="s">
        <v>3162</v>
      </c>
      <c r="BA1364" s="1">
        <f t="shared" si="59"/>
        <v>1</v>
      </c>
    </row>
    <row r="1365" spans="1:68" s="1" customFormat="1" x14ac:dyDescent="0.25">
      <c r="B1365" s="2"/>
      <c r="C1365" s="2"/>
      <c r="D1365" s="2"/>
      <c r="F1365" s="1" t="s">
        <v>3161</v>
      </c>
      <c r="G1365" s="1" t="s">
        <v>3158</v>
      </c>
      <c r="H1365" s="1" t="s">
        <v>2236</v>
      </c>
      <c r="I1365" s="1" t="s">
        <v>1023</v>
      </c>
      <c r="J1365" s="1" t="s">
        <v>96</v>
      </c>
      <c r="K1365" s="18" t="s">
        <v>3814</v>
      </c>
      <c r="L1365" s="1" t="s">
        <v>986</v>
      </c>
      <c r="M1365" s="1" t="s">
        <v>5031</v>
      </c>
      <c r="N1365" s="1" t="s">
        <v>296</v>
      </c>
      <c r="O1365" s="1">
        <v>85120</v>
      </c>
      <c r="P1365" s="1" t="s">
        <v>4213</v>
      </c>
      <c r="AA1365" s="2"/>
      <c r="AB1365" s="3"/>
      <c r="AC1365" s="3"/>
      <c r="AD1365" s="1" t="s">
        <v>2388</v>
      </c>
      <c r="BA1365" s="1">
        <f t="shared" si="59"/>
        <v>0</v>
      </c>
      <c r="BD1365" s="1" t="s">
        <v>4712</v>
      </c>
      <c r="BE1365" s="1" t="s">
        <v>4712</v>
      </c>
      <c r="BF1365" s="1" t="s">
        <v>4712</v>
      </c>
      <c r="BH1365" s="1" t="s">
        <v>4712</v>
      </c>
      <c r="BI1365" s="1" t="s">
        <v>4712</v>
      </c>
      <c r="BL1365" s="1" t="s">
        <v>4712</v>
      </c>
      <c r="BM1365" s="1" t="s">
        <v>4712</v>
      </c>
      <c r="BP1365" s="1" t="s">
        <v>4712</v>
      </c>
    </row>
    <row r="1366" spans="1:68" s="1" customFormat="1" x14ac:dyDescent="0.25">
      <c r="B1366" s="2"/>
      <c r="C1366" s="2"/>
      <c r="D1366" s="2"/>
      <c r="G1366" s="1" t="s">
        <v>481</v>
      </c>
      <c r="H1366" s="1" t="s">
        <v>3815</v>
      </c>
      <c r="I1366" s="1" t="s">
        <v>3816</v>
      </c>
      <c r="K1366" s="18" t="s">
        <v>1673</v>
      </c>
      <c r="AA1366" s="2"/>
      <c r="AB1366" s="3"/>
      <c r="AC1366" s="3"/>
      <c r="AD1366" s="1" t="s">
        <v>2388</v>
      </c>
      <c r="BA1366" s="1">
        <f t="shared" si="59"/>
        <v>0</v>
      </c>
    </row>
    <row r="1367" spans="1:68" s="1" customFormat="1" x14ac:dyDescent="0.25">
      <c r="B1367" s="2"/>
      <c r="C1367" s="2"/>
      <c r="D1367" s="2"/>
      <c r="G1367" s="1" t="s">
        <v>3158</v>
      </c>
      <c r="H1367" s="1" t="s">
        <v>3815</v>
      </c>
      <c r="I1367" s="1" t="s">
        <v>3817</v>
      </c>
      <c r="K1367" s="18" t="s">
        <v>1673</v>
      </c>
      <c r="AA1367" s="2"/>
      <c r="AB1367" s="3"/>
      <c r="AC1367" s="3"/>
      <c r="AD1367" s="1" t="s">
        <v>2392</v>
      </c>
      <c r="BA1367" s="1">
        <f t="shared" si="59"/>
        <v>0</v>
      </c>
    </row>
    <row r="1368" spans="1:68" s="1" customFormat="1" x14ac:dyDescent="0.25">
      <c r="B1368" s="2"/>
      <c r="C1368" s="2"/>
      <c r="D1368" s="2"/>
      <c r="G1368" s="1" t="s">
        <v>481</v>
      </c>
      <c r="H1368" s="1" t="s">
        <v>4850</v>
      </c>
      <c r="I1368" s="1" t="s">
        <v>4851</v>
      </c>
      <c r="J1368" s="1" t="s">
        <v>4994</v>
      </c>
      <c r="K1368" s="18"/>
      <c r="L1368" s="1" t="s">
        <v>4995</v>
      </c>
      <c r="M1368" s="1" t="s">
        <v>4997</v>
      </c>
      <c r="N1368" s="1" t="s">
        <v>4998</v>
      </c>
      <c r="O1368" s="1">
        <v>55072</v>
      </c>
      <c r="BA1368" s="1">
        <f t="shared" si="59"/>
        <v>0</v>
      </c>
      <c r="BB1368" s="3"/>
    </row>
    <row r="1369" spans="1:68" s="1" customFormat="1" x14ac:dyDescent="0.25">
      <c r="B1369" s="2"/>
      <c r="C1369" s="2"/>
      <c r="D1369" s="2"/>
      <c r="G1369" s="1" t="s">
        <v>481</v>
      </c>
      <c r="H1369" s="1" t="s">
        <v>3818</v>
      </c>
      <c r="I1369" s="1" t="s">
        <v>4008</v>
      </c>
      <c r="J1369" s="1" t="s">
        <v>752</v>
      </c>
      <c r="K1369" s="18" t="s">
        <v>3821</v>
      </c>
      <c r="L1369" s="1" t="s">
        <v>3820</v>
      </c>
      <c r="M1369" s="1" t="s">
        <v>488</v>
      </c>
      <c r="N1369" s="1" t="s">
        <v>296</v>
      </c>
      <c r="O1369" s="1">
        <v>85206</v>
      </c>
      <c r="P1369" s="1" t="s">
        <v>4213</v>
      </c>
      <c r="AA1369" s="2"/>
      <c r="AB1369" s="3"/>
      <c r="AC1369" s="3"/>
      <c r="AD1369" s="1" t="s">
        <v>2388</v>
      </c>
      <c r="BA1369" s="1">
        <f t="shared" si="59"/>
        <v>0</v>
      </c>
    </row>
    <row r="1370" spans="1:68" s="1" customFormat="1" x14ac:dyDescent="0.25">
      <c r="B1370" s="2"/>
      <c r="C1370" s="2"/>
      <c r="D1370" s="2"/>
      <c r="G1370" s="1" t="s">
        <v>481</v>
      </c>
      <c r="H1370" s="1" t="s">
        <v>3822</v>
      </c>
      <c r="I1370" s="1" t="s">
        <v>3826</v>
      </c>
      <c r="J1370" s="1" t="s">
        <v>3823</v>
      </c>
      <c r="K1370" s="18" t="s">
        <v>3825</v>
      </c>
      <c r="L1370" s="1" t="s">
        <v>3824</v>
      </c>
      <c r="M1370" s="1" t="s">
        <v>5031</v>
      </c>
      <c r="N1370" s="1" t="s">
        <v>296</v>
      </c>
      <c r="O1370" s="1">
        <v>85219</v>
      </c>
      <c r="P1370" s="1" t="s">
        <v>4213</v>
      </c>
      <c r="Q1370" s="1" t="s">
        <v>4712</v>
      </c>
      <c r="AA1370" s="2"/>
      <c r="AB1370" s="3"/>
      <c r="AC1370" s="3"/>
      <c r="AD1370" s="1" t="s">
        <v>2388</v>
      </c>
      <c r="BA1370" s="1">
        <f t="shared" si="59"/>
        <v>0</v>
      </c>
    </row>
    <row r="1371" spans="1:68" s="1" customFormat="1" x14ac:dyDescent="0.25">
      <c r="B1371" s="2"/>
      <c r="C1371" s="2"/>
      <c r="D1371" s="2"/>
      <c r="G1371" s="1" t="s">
        <v>481</v>
      </c>
      <c r="H1371" s="1" t="s">
        <v>4716</v>
      </c>
      <c r="I1371" s="1" t="s">
        <v>649</v>
      </c>
      <c r="J1371" s="1" t="s">
        <v>4717</v>
      </c>
      <c r="K1371" s="18"/>
      <c r="L1371" s="1" t="s">
        <v>4718</v>
      </c>
      <c r="M1371" s="1" t="s">
        <v>488</v>
      </c>
      <c r="N1371" s="1" t="s">
        <v>296</v>
      </c>
      <c r="O1371" s="1">
        <v>85215</v>
      </c>
      <c r="AA1371" s="2"/>
      <c r="AB1371" s="3" t="s">
        <v>3161</v>
      </c>
      <c r="AC1371" s="3"/>
      <c r="BA1371" s="1">
        <f t="shared" si="59"/>
        <v>0</v>
      </c>
    </row>
    <row r="1372" spans="1:68" s="1" customFormat="1" x14ac:dyDescent="0.25">
      <c r="B1372" s="2"/>
      <c r="C1372" s="2"/>
      <c r="D1372" s="2"/>
      <c r="G1372" s="1" t="s">
        <v>3158</v>
      </c>
      <c r="H1372" s="1" t="s">
        <v>4716</v>
      </c>
      <c r="I1372" s="1" t="s">
        <v>4719</v>
      </c>
      <c r="J1372" s="1" t="s">
        <v>4717</v>
      </c>
      <c r="K1372" s="18"/>
      <c r="L1372" s="1" t="s">
        <v>4718</v>
      </c>
      <c r="M1372" s="1" t="s">
        <v>488</v>
      </c>
      <c r="N1372" s="1" t="s">
        <v>296</v>
      </c>
      <c r="O1372" s="1">
        <v>85215</v>
      </c>
      <c r="AA1372" s="2"/>
      <c r="AB1372" s="3" t="s">
        <v>3161</v>
      </c>
      <c r="AC1372" s="3"/>
      <c r="BA1372" s="1">
        <f t="shared" si="59"/>
        <v>0</v>
      </c>
    </row>
    <row r="1373" spans="1:68" s="1" customFormat="1" x14ac:dyDescent="0.25">
      <c r="B1373" s="2"/>
      <c r="C1373" s="2"/>
      <c r="D1373" s="2"/>
      <c r="G1373" s="1" t="s">
        <v>3158</v>
      </c>
      <c r="H1373" s="1" t="s">
        <v>4720</v>
      </c>
      <c r="I1373" s="1" t="s">
        <v>1860</v>
      </c>
      <c r="K1373" s="18"/>
      <c r="AA1373" s="2"/>
      <c r="AB1373" s="3" t="s">
        <v>3161</v>
      </c>
      <c r="AC1373" s="3"/>
      <c r="BA1373" s="1">
        <f t="shared" si="59"/>
        <v>0</v>
      </c>
    </row>
    <row r="1374" spans="1:68" s="1" customFormat="1" x14ac:dyDescent="0.25">
      <c r="B1374" s="2"/>
      <c r="C1374" s="2"/>
      <c r="D1374" s="2"/>
      <c r="G1374" s="1" t="s">
        <v>481</v>
      </c>
      <c r="H1374" s="1" t="s">
        <v>3223</v>
      </c>
      <c r="I1374" s="1" t="s">
        <v>2615</v>
      </c>
      <c r="J1374" s="1" t="s">
        <v>3224</v>
      </c>
      <c r="K1374" s="18"/>
      <c r="L1374" s="1" t="s">
        <v>3225</v>
      </c>
      <c r="M1374" s="1" t="s">
        <v>488</v>
      </c>
      <c r="N1374" s="1" t="s">
        <v>296</v>
      </c>
      <c r="O1374" s="1">
        <v>85209</v>
      </c>
      <c r="AA1374" s="2"/>
      <c r="AB1374" s="3"/>
      <c r="AC1374" s="3"/>
      <c r="BA1374" s="1">
        <f t="shared" si="59"/>
        <v>0</v>
      </c>
    </row>
    <row r="1375" spans="1:68" s="1" customFormat="1" x14ac:dyDescent="0.25">
      <c r="A1375" s="8"/>
      <c r="B1375" s="2"/>
      <c r="C1375" s="2"/>
      <c r="D1375" s="2"/>
      <c r="E1375" s="2"/>
      <c r="G1375" s="1" t="s">
        <v>3158</v>
      </c>
      <c r="H1375" s="1" t="s">
        <v>1496</v>
      </c>
      <c r="I1375" s="1" t="s">
        <v>310</v>
      </c>
      <c r="K1375" s="18"/>
      <c r="AA1375" s="2"/>
      <c r="AB1375" s="3"/>
      <c r="AC1375" s="3"/>
      <c r="AK1375" s="1" t="s">
        <v>3162</v>
      </c>
      <c r="AN1375" s="1" t="s">
        <v>3162</v>
      </c>
      <c r="AO1375" s="1" t="s">
        <v>3162</v>
      </c>
      <c r="AR1375" s="1" t="s">
        <v>3158</v>
      </c>
      <c r="AS1375" s="1" t="s">
        <v>3162</v>
      </c>
      <c r="BA1375" s="1">
        <f t="shared" si="59"/>
        <v>5</v>
      </c>
    </row>
    <row r="1376" spans="1:68" s="1" customFormat="1" x14ac:dyDescent="0.25">
      <c r="A1376" s="8"/>
      <c r="B1376" s="2"/>
      <c r="C1376" s="2"/>
      <c r="D1376" s="2"/>
      <c r="E1376" s="2"/>
      <c r="H1376" s="1" t="s">
        <v>1355</v>
      </c>
      <c r="I1376" s="1" t="s">
        <v>1356</v>
      </c>
      <c r="K1376" s="18"/>
      <c r="AA1376" s="2"/>
      <c r="AB1376" s="3"/>
      <c r="AC1376" s="3"/>
      <c r="AQ1376" s="1" t="s">
        <v>3162</v>
      </c>
      <c r="BA1376" s="1">
        <f t="shared" ref="BA1376:BA1437" si="60">COUNTA(AE1376:AZ1376)</f>
        <v>1</v>
      </c>
    </row>
    <row r="1377" spans="1:53" s="1" customFormat="1" x14ac:dyDescent="0.25">
      <c r="B1377" s="2"/>
      <c r="C1377" s="2"/>
      <c r="D1377" s="2"/>
      <c r="F1377" s="1" t="s">
        <v>3161</v>
      </c>
      <c r="G1377" s="1" t="s">
        <v>481</v>
      </c>
      <c r="H1377" s="1" t="s">
        <v>1864</v>
      </c>
      <c r="I1377" s="1" t="s">
        <v>525</v>
      </c>
      <c r="J1377" s="1" t="s">
        <v>2744</v>
      </c>
      <c r="K1377" s="18"/>
      <c r="AA1377" s="2"/>
      <c r="AB1377" s="3" t="s">
        <v>3161</v>
      </c>
      <c r="AC1377" s="3"/>
      <c r="BA1377" s="1">
        <f t="shared" si="60"/>
        <v>0</v>
      </c>
    </row>
    <row r="1378" spans="1:53" s="1" customFormat="1" x14ac:dyDescent="0.25">
      <c r="B1378" s="2"/>
      <c r="C1378" s="2"/>
      <c r="D1378" s="2"/>
      <c r="G1378" s="1" t="s">
        <v>3158</v>
      </c>
      <c r="H1378" s="1" t="s">
        <v>529</v>
      </c>
      <c r="I1378" s="1" t="s">
        <v>1871</v>
      </c>
      <c r="J1378" s="1" t="s">
        <v>530</v>
      </c>
      <c r="K1378" s="18"/>
      <c r="L1378" s="1" t="s">
        <v>1149</v>
      </c>
      <c r="M1378" s="1" t="s">
        <v>488</v>
      </c>
      <c r="N1378" s="1" t="s">
        <v>296</v>
      </c>
      <c r="O1378" s="1">
        <v>85207</v>
      </c>
      <c r="AA1378" s="2"/>
      <c r="AB1378" s="3"/>
      <c r="AC1378" s="3"/>
      <c r="BA1378" s="1">
        <f t="shared" si="60"/>
        <v>0</v>
      </c>
    </row>
    <row r="1379" spans="1:53" s="1" customFormat="1" x14ac:dyDescent="0.25">
      <c r="B1379" s="2"/>
      <c r="C1379" s="2"/>
      <c r="D1379" s="2"/>
      <c r="G1379" s="1" t="s">
        <v>3158</v>
      </c>
      <c r="H1379" s="1" t="s">
        <v>2380</v>
      </c>
      <c r="I1379" s="1" t="s">
        <v>3852</v>
      </c>
      <c r="K1379" s="18" t="s">
        <v>2381</v>
      </c>
      <c r="P1379" s="1" t="s">
        <v>4213</v>
      </c>
      <c r="AA1379" s="2"/>
      <c r="AB1379" s="3"/>
      <c r="AC1379" s="3"/>
      <c r="AD1379" s="1" t="s">
        <v>2564</v>
      </c>
      <c r="BA1379" s="1">
        <f t="shared" si="60"/>
        <v>0</v>
      </c>
    </row>
    <row r="1380" spans="1:53" s="1" customFormat="1" x14ac:dyDescent="0.25">
      <c r="A1380" s="8"/>
      <c r="B1380" s="2"/>
      <c r="C1380" s="2"/>
      <c r="D1380" s="2"/>
      <c r="E1380" s="2"/>
      <c r="G1380" s="1" t="s">
        <v>481</v>
      </c>
      <c r="H1380" s="1" t="s">
        <v>2380</v>
      </c>
      <c r="I1380" s="1" t="s">
        <v>3816</v>
      </c>
      <c r="K1380" s="18"/>
      <c r="AA1380" s="2"/>
      <c r="AB1380" s="3"/>
      <c r="AC1380" s="3"/>
      <c r="AL1380" s="1" t="s">
        <v>3162</v>
      </c>
      <c r="BA1380" s="1">
        <f t="shared" si="60"/>
        <v>1</v>
      </c>
    </row>
    <row r="1381" spans="1:53" s="1" customFormat="1" x14ac:dyDescent="0.25">
      <c r="B1381" s="2"/>
      <c r="C1381" s="2"/>
      <c r="D1381" s="2"/>
      <c r="G1381" s="1" t="s">
        <v>3158</v>
      </c>
      <c r="H1381" s="1" t="s">
        <v>1150</v>
      </c>
      <c r="I1381" s="1" t="s">
        <v>4341</v>
      </c>
      <c r="K1381" s="18"/>
      <c r="AA1381" s="2"/>
      <c r="AB1381" s="3" t="s">
        <v>3161</v>
      </c>
      <c r="AC1381" s="3"/>
      <c r="BA1381" s="1">
        <f t="shared" si="60"/>
        <v>0</v>
      </c>
    </row>
    <row r="1382" spans="1:53" s="1" customFormat="1" x14ac:dyDescent="0.25">
      <c r="A1382" s="8"/>
      <c r="B1382" s="2"/>
      <c r="C1382" s="2"/>
      <c r="D1382" s="2"/>
      <c r="E1382" s="2"/>
      <c r="G1382" s="1" t="s">
        <v>481</v>
      </c>
      <c r="H1382" s="1" t="s">
        <v>3303</v>
      </c>
      <c r="I1382" s="1" t="s">
        <v>592</v>
      </c>
      <c r="K1382" s="18"/>
      <c r="AA1382" s="2"/>
      <c r="AB1382" s="3"/>
      <c r="AC1382" s="3"/>
      <c r="AZ1382" s="1" t="s">
        <v>3162</v>
      </c>
      <c r="BA1382" s="1">
        <f t="shared" si="60"/>
        <v>1</v>
      </c>
    </row>
    <row r="1383" spans="1:53" s="1" customFormat="1" x14ac:dyDescent="0.25">
      <c r="B1383" s="2"/>
      <c r="C1383" s="2"/>
      <c r="D1383" s="2"/>
      <c r="G1383" s="1" t="s">
        <v>481</v>
      </c>
      <c r="H1383" s="1" t="s">
        <v>3861</v>
      </c>
      <c r="I1383" s="1" t="s">
        <v>1151</v>
      </c>
      <c r="J1383" s="1" t="s">
        <v>1642</v>
      </c>
      <c r="K1383" s="18" t="s">
        <v>3262</v>
      </c>
      <c r="L1383" s="1" t="s">
        <v>3859</v>
      </c>
      <c r="M1383" s="1" t="s">
        <v>3860</v>
      </c>
      <c r="N1383" s="1" t="s">
        <v>296</v>
      </c>
      <c r="O1383" s="1">
        <v>85739</v>
      </c>
      <c r="P1383" s="1" t="s">
        <v>4213</v>
      </c>
      <c r="AA1383" s="2" t="s">
        <v>3263</v>
      </c>
      <c r="AB1383" s="3"/>
      <c r="AC1383" s="3"/>
      <c r="AD1383" s="1" t="s">
        <v>2388</v>
      </c>
      <c r="BA1383" s="1">
        <f t="shared" si="60"/>
        <v>0</v>
      </c>
    </row>
    <row r="1384" spans="1:53" s="1" customFormat="1" x14ac:dyDescent="0.25">
      <c r="B1384" s="2"/>
      <c r="C1384" s="2"/>
      <c r="D1384" s="2"/>
      <c r="E1384" s="1" t="s">
        <v>297</v>
      </c>
      <c r="G1384" s="1" t="s">
        <v>481</v>
      </c>
      <c r="H1384" s="1" t="s">
        <v>1803</v>
      </c>
      <c r="I1384" s="1" t="s">
        <v>1761</v>
      </c>
      <c r="J1384" s="1" t="s">
        <v>1804</v>
      </c>
      <c r="K1384" s="18"/>
      <c r="L1384" s="1" t="s">
        <v>992</v>
      </c>
      <c r="M1384" s="1" t="s">
        <v>4920</v>
      </c>
      <c r="N1384" s="1" t="s">
        <v>4919</v>
      </c>
      <c r="O1384" s="8" t="s">
        <v>3604</v>
      </c>
      <c r="R1384" s="8"/>
      <c r="S1384" s="8"/>
      <c r="T1384" s="8"/>
      <c r="U1384" s="8"/>
      <c r="AA1384" s="2"/>
      <c r="AB1384" s="3"/>
      <c r="AC1384" s="3"/>
      <c r="BA1384" s="1">
        <f t="shared" si="60"/>
        <v>0</v>
      </c>
    </row>
    <row r="1385" spans="1:53" s="1" customFormat="1" x14ac:dyDescent="0.25">
      <c r="A1385" s="8"/>
      <c r="B1385" s="2"/>
      <c r="C1385" s="2"/>
      <c r="D1385" s="2"/>
      <c r="G1385" s="1" t="s">
        <v>3158</v>
      </c>
      <c r="H1385" s="1" t="s">
        <v>4413</v>
      </c>
      <c r="I1385" s="1" t="s">
        <v>4578</v>
      </c>
      <c r="K1385" s="18"/>
      <c r="AA1385" s="2" t="s">
        <v>3381</v>
      </c>
      <c r="AB1385" s="3"/>
      <c r="AC1385" s="3"/>
      <c r="BA1385" s="1">
        <f t="shared" si="60"/>
        <v>0</v>
      </c>
    </row>
    <row r="1386" spans="1:53" s="1" customFormat="1" x14ac:dyDescent="0.25">
      <c r="B1386" s="2"/>
      <c r="C1386" s="2"/>
      <c r="D1386" s="2"/>
      <c r="G1386" s="1" t="s">
        <v>481</v>
      </c>
      <c r="H1386" s="1" t="s">
        <v>3606</v>
      </c>
      <c r="I1386" s="1" t="s">
        <v>299</v>
      </c>
      <c r="J1386" s="1" t="s">
        <v>3607</v>
      </c>
      <c r="K1386" s="18"/>
      <c r="L1386" s="1" t="s">
        <v>3608</v>
      </c>
      <c r="M1386" s="1" t="s">
        <v>488</v>
      </c>
      <c r="N1386" s="1" t="s">
        <v>296</v>
      </c>
      <c r="O1386" s="1">
        <v>85206</v>
      </c>
      <c r="Y1386" s="1" t="s">
        <v>3609</v>
      </c>
      <c r="AA1386" s="2" t="s">
        <v>3610</v>
      </c>
      <c r="AB1386" s="3" t="s">
        <v>3161</v>
      </c>
      <c r="AC1386" s="3"/>
      <c r="BA1386" s="1">
        <f t="shared" si="60"/>
        <v>0</v>
      </c>
    </row>
    <row r="1387" spans="1:53" s="1" customFormat="1" x14ac:dyDescent="0.25">
      <c r="A1387" s="8"/>
      <c r="B1387" s="2"/>
      <c r="C1387" s="2"/>
      <c r="D1387" s="2"/>
      <c r="E1387" s="2"/>
      <c r="H1387" s="1" t="s">
        <v>2123</v>
      </c>
      <c r="I1387" s="1" t="s">
        <v>3306</v>
      </c>
      <c r="K1387" s="18"/>
      <c r="AA1387" s="2"/>
      <c r="AB1387" s="3"/>
      <c r="AC1387" s="3"/>
      <c r="AZ1387" s="1" t="s">
        <v>1447</v>
      </c>
      <c r="BA1387" s="1">
        <f t="shared" si="60"/>
        <v>1</v>
      </c>
    </row>
    <row r="1388" spans="1:53" s="1" customFormat="1" x14ac:dyDescent="0.25">
      <c r="A1388" s="8"/>
      <c r="B1388" s="2"/>
      <c r="C1388" s="2"/>
      <c r="D1388" s="2"/>
      <c r="E1388" s="2"/>
      <c r="H1388" s="1" t="s">
        <v>2123</v>
      </c>
      <c r="I1388" s="1" t="s">
        <v>3305</v>
      </c>
      <c r="K1388" s="18"/>
      <c r="AA1388" s="2"/>
      <c r="AB1388" s="3"/>
      <c r="AC1388" s="3"/>
      <c r="AZ1388" s="1" t="s">
        <v>1447</v>
      </c>
      <c r="BA1388" s="1">
        <f t="shared" si="60"/>
        <v>1</v>
      </c>
    </row>
    <row r="1389" spans="1:53" s="1" customFormat="1" x14ac:dyDescent="0.25">
      <c r="A1389" s="8"/>
      <c r="B1389" s="2"/>
      <c r="C1389" s="2"/>
      <c r="D1389" s="2"/>
      <c r="E1389" s="2"/>
      <c r="H1389" s="1" t="s">
        <v>2123</v>
      </c>
      <c r="I1389" s="1" t="s">
        <v>563</v>
      </c>
      <c r="K1389" s="18"/>
      <c r="AA1389" s="2"/>
      <c r="AB1389" s="3"/>
      <c r="AC1389" s="3"/>
      <c r="AZ1389" s="1" t="s">
        <v>1447</v>
      </c>
      <c r="BA1389" s="1">
        <f t="shared" si="60"/>
        <v>1</v>
      </c>
    </row>
    <row r="1390" spans="1:53" s="1" customFormat="1" x14ac:dyDescent="0.25">
      <c r="B1390" s="2"/>
      <c r="C1390" s="2"/>
      <c r="D1390" s="2"/>
      <c r="G1390" s="1" t="s">
        <v>3158</v>
      </c>
      <c r="H1390" s="1" t="s">
        <v>1152</v>
      </c>
      <c r="I1390" s="1" t="s">
        <v>1153</v>
      </c>
      <c r="J1390" s="1" t="s">
        <v>1154</v>
      </c>
      <c r="K1390" s="18" t="s">
        <v>1156</v>
      </c>
      <c r="L1390" s="1" t="s">
        <v>1155</v>
      </c>
      <c r="M1390" s="1" t="s">
        <v>488</v>
      </c>
      <c r="N1390" s="1" t="s">
        <v>296</v>
      </c>
      <c r="O1390" s="1">
        <v>85206</v>
      </c>
      <c r="P1390" s="1" t="s">
        <v>4213</v>
      </c>
      <c r="AA1390" s="2"/>
      <c r="AB1390" s="3"/>
      <c r="AC1390" s="3"/>
      <c r="AD1390" s="1" t="s">
        <v>2388</v>
      </c>
      <c r="BA1390" s="1">
        <f t="shared" si="60"/>
        <v>0</v>
      </c>
    </row>
    <row r="1391" spans="1:53" s="1" customFormat="1" x14ac:dyDescent="0.25">
      <c r="B1391" s="2"/>
      <c r="C1391" s="2"/>
      <c r="D1391" s="2"/>
      <c r="G1391" s="1" t="s">
        <v>481</v>
      </c>
      <c r="H1391" s="1" t="s">
        <v>1157</v>
      </c>
      <c r="I1391" s="1" t="s">
        <v>4427</v>
      </c>
      <c r="J1391" s="1" t="s">
        <v>3545</v>
      </c>
      <c r="K1391" s="18"/>
      <c r="L1391" s="1" t="s">
        <v>3546</v>
      </c>
      <c r="M1391" s="1" t="s">
        <v>488</v>
      </c>
      <c r="N1391" s="1" t="s">
        <v>296</v>
      </c>
      <c r="O1391" s="1">
        <v>85206</v>
      </c>
      <c r="AA1391" s="2"/>
      <c r="AB1391" s="3"/>
      <c r="AC1391" s="3"/>
      <c r="BA1391" s="1">
        <f t="shared" si="60"/>
        <v>0</v>
      </c>
    </row>
    <row r="1392" spans="1:53" s="1" customFormat="1" x14ac:dyDescent="0.25">
      <c r="A1392" s="8"/>
      <c r="B1392" s="2"/>
      <c r="C1392" s="2"/>
      <c r="D1392" s="2"/>
      <c r="E1392" s="2"/>
      <c r="G1392" s="1" t="s">
        <v>3158</v>
      </c>
      <c r="H1392" s="1" t="s">
        <v>1157</v>
      </c>
      <c r="I1392" s="1" t="s">
        <v>2451</v>
      </c>
      <c r="K1392" s="18"/>
      <c r="AA1392" s="2"/>
      <c r="AB1392" s="3"/>
      <c r="AC1392" s="3"/>
      <c r="AR1392" s="1" t="s">
        <v>3162</v>
      </c>
      <c r="BA1392" s="1">
        <f t="shared" si="60"/>
        <v>1</v>
      </c>
    </row>
    <row r="1393" spans="1:127" s="1" customFormat="1" x14ac:dyDescent="0.25">
      <c r="B1393" s="2"/>
      <c r="C1393" s="2"/>
      <c r="D1393" s="2"/>
      <c r="G1393" s="1" t="s">
        <v>481</v>
      </c>
      <c r="H1393" s="1" t="s">
        <v>1163</v>
      </c>
      <c r="I1393" s="1" t="s">
        <v>1167</v>
      </c>
      <c r="J1393" s="1" t="s">
        <v>132</v>
      </c>
      <c r="K1393" s="18" t="s">
        <v>2480</v>
      </c>
      <c r="L1393" s="1" t="s">
        <v>1166</v>
      </c>
      <c r="M1393" s="1" t="s">
        <v>488</v>
      </c>
      <c r="N1393" s="1" t="s">
        <v>296</v>
      </c>
      <c r="O1393" s="1">
        <v>85215</v>
      </c>
      <c r="P1393" s="1" t="s">
        <v>4213</v>
      </c>
      <c r="AA1393" s="2" t="s">
        <v>1558</v>
      </c>
      <c r="AB1393" s="3"/>
      <c r="AC1393" s="3"/>
      <c r="AD1393" s="1" t="s">
        <v>2388</v>
      </c>
      <c r="AT1393" s="1" t="s">
        <v>3162</v>
      </c>
      <c r="BA1393" s="1">
        <f t="shared" si="60"/>
        <v>1</v>
      </c>
    </row>
    <row r="1394" spans="1:127" s="1" customFormat="1" x14ac:dyDescent="0.25">
      <c r="B1394" s="2"/>
      <c r="C1394" s="2"/>
      <c r="D1394" s="2"/>
      <c r="G1394" s="1" t="s">
        <v>3158</v>
      </c>
      <c r="H1394" s="1" t="s">
        <v>4219</v>
      </c>
      <c r="I1394" s="1" t="s">
        <v>2516</v>
      </c>
      <c r="K1394" s="18" t="s">
        <v>4220</v>
      </c>
      <c r="P1394" s="1" t="s">
        <v>4213</v>
      </c>
      <c r="AA1394" s="2"/>
      <c r="AB1394" s="3"/>
      <c r="AC1394" s="3"/>
      <c r="BA1394" s="1">
        <f t="shared" si="60"/>
        <v>0</v>
      </c>
    </row>
    <row r="1395" spans="1:127" s="1" customFormat="1" x14ac:dyDescent="0.25">
      <c r="B1395" s="2"/>
      <c r="C1395" s="2"/>
      <c r="D1395" s="2"/>
      <c r="F1395" s="1" t="s">
        <v>3162</v>
      </c>
      <c r="G1395" s="1" t="s">
        <v>3158</v>
      </c>
      <c r="H1395" s="1" t="s">
        <v>2825</v>
      </c>
      <c r="I1395" s="1" t="s">
        <v>2161</v>
      </c>
      <c r="J1395" s="1" t="s">
        <v>5000</v>
      </c>
      <c r="K1395" s="18" t="s">
        <v>2391</v>
      </c>
      <c r="L1395" s="1" t="s">
        <v>5001</v>
      </c>
      <c r="M1395" s="1" t="s">
        <v>1676</v>
      </c>
      <c r="N1395" s="1" t="s">
        <v>296</v>
      </c>
      <c r="O1395" s="1">
        <v>85255</v>
      </c>
      <c r="P1395" s="1" t="s">
        <v>4213</v>
      </c>
      <c r="R1395" s="1">
        <v>1</v>
      </c>
      <c r="S1395" s="1" t="s">
        <v>3357</v>
      </c>
      <c r="AA1395" s="2"/>
      <c r="AB1395" s="3"/>
      <c r="AC1395" s="3"/>
      <c r="BA1395" s="1">
        <f t="shared" si="60"/>
        <v>0</v>
      </c>
    </row>
    <row r="1396" spans="1:127" s="1" customFormat="1" x14ac:dyDescent="0.25">
      <c r="B1396" s="2"/>
      <c r="C1396" s="2"/>
      <c r="D1396" s="2"/>
      <c r="G1396" s="1" t="s">
        <v>3158</v>
      </c>
      <c r="H1396" s="1" t="s">
        <v>566</v>
      </c>
      <c r="I1396" s="1" t="s">
        <v>565</v>
      </c>
      <c r="K1396" s="18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 t="s">
        <v>3162</v>
      </c>
      <c r="AO1396" s="2"/>
      <c r="AP1396" s="2" t="s">
        <v>3162</v>
      </c>
      <c r="AQ1396" s="2"/>
      <c r="AR1396" s="2"/>
      <c r="AT1396" s="2"/>
      <c r="AU1396" s="2"/>
      <c r="AV1396" s="2"/>
      <c r="AW1396" s="2"/>
      <c r="AX1396" s="2"/>
      <c r="AY1396" s="2"/>
      <c r="AZ1396" s="2"/>
      <c r="BA1396" s="1">
        <f t="shared" si="60"/>
        <v>2</v>
      </c>
      <c r="BB1396" s="3"/>
    </row>
    <row r="1397" spans="1:127" s="1" customFormat="1" x14ac:dyDescent="0.25">
      <c r="B1397" s="2"/>
      <c r="C1397" s="2"/>
      <c r="D1397" s="2"/>
      <c r="G1397" s="1" t="s">
        <v>481</v>
      </c>
      <c r="H1397" s="1" t="s">
        <v>1997</v>
      </c>
      <c r="I1397" s="1" t="s">
        <v>1998</v>
      </c>
      <c r="K1397" s="18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 t="s">
        <v>3162</v>
      </c>
      <c r="AP1397" s="2" t="s">
        <v>3162</v>
      </c>
      <c r="AQ1397" s="2"/>
      <c r="AR1397" s="2"/>
      <c r="AT1397" s="2"/>
      <c r="AU1397" s="2"/>
      <c r="AV1397" s="2"/>
      <c r="AW1397" s="2"/>
      <c r="AX1397" s="2"/>
      <c r="AY1397" s="2"/>
      <c r="AZ1397" s="2"/>
      <c r="BA1397" s="1">
        <f t="shared" si="60"/>
        <v>2</v>
      </c>
      <c r="BB1397" s="3"/>
    </row>
    <row r="1398" spans="1:127" s="1" customFormat="1" x14ac:dyDescent="0.25">
      <c r="B1398" s="2"/>
      <c r="C1398" s="2"/>
      <c r="D1398" s="2"/>
      <c r="G1398" s="1" t="s">
        <v>3158</v>
      </c>
      <c r="H1398" s="1" t="s">
        <v>1997</v>
      </c>
      <c r="I1398" s="1" t="s">
        <v>3351</v>
      </c>
      <c r="K1398" s="18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 t="s">
        <v>3162</v>
      </c>
      <c r="AP1398" s="2" t="s">
        <v>3162</v>
      </c>
      <c r="AQ1398" s="2"/>
      <c r="AR1398" s="2"/>
      <c r="AT1398" s="2"/>
      <c r="AU1398" s="2"/>
      <c r="AV1398" s="2"/>
      <c r="AW1398" s="2"/>
      <c r="AX1398" s="2"/>
      <c r="AY1398" s="2"/>
      <c r="AZ1398" s="2"/>
      <c r="BA1398" s="1">
        <f t="shared" si="60"/>
        <v>2</v>
      </c>
      <c r="BB1398" s="3"/>
    </row>
    <row r="1399" spans="1:127" s="1" customFormat="1" x14ac:dyDescent="0.25">
      <c r="A1399" s="6"/>
      <c r="B1399" s="2"/>
      <c r="C1399" s="2"/>
      <c r="D1399" s="2"/>
      <c r="F1399" s="1" t="s">
        <v>3162</v>
      </c>
      <c r="G1399" s="1" t="s">
        <v>3158</v>
      </c>
      <c r="H1399" s="1" t="s">
        <v>2051</v>
      </c>
      <c r="I1399" s="1" t="s">
        <v>363</v>
      </c>
      <c r="J1399" s="1" t="s">
        <v>3709</v>
      </c>
      <c r="K1399" s="18" t="s">
        <v>3249</v>
      </c>
      <c r="L1399" s="1" t="s">
        <v>2942</v>
      </c>
      <c r="M1399" s="1" t="s">
        <v>5031</v>
      </c>
      <c r="N1399" s="1" t="s">
        <v>296</v>
      </c>
      <c r="O1399" s="1">
        <v>85119</v>
      </c>
      <c r="P1399" s="1" t="s">
        <v>4213</v>
      </c>
      <c r="Q1399" s="1" t="s">
        <v>4712</v>
      </c>
      <c r="R1399" s="1">
        <v>1</v>
      </c>
      <c r="S1399" s="1" t="s">
        <v>5189</v>
      </c>
      <c r="AD1399" s="2"/>
      <c r="AE1399" s="2"/>
      <c r="AF1399" s="2"/>
      <c r="AG1399" s="2"/>
      <c r="AH1399" s="2"/>
      <c r="AI1399" s="2"/>
      <c r="AJ1399" s="2"/>
      <c r="AK1399" s="2" t="s">
        <v>3162</v>
      </c>
      <c r="AL1399" s="2"/>
      <c r="AM1399" s="2"/>
      <c r="AN1399" s="2"/>
      <c r="AO1399" s="2"/>
      <c r="AP1399" s="2"/>
      <c r="AQ1399" s="2"/>
      <c r="AR1399" s="2"/>
      <c r="AT1399" s="2"/>
      <c r="AU1399" s="2"/>
      <c r="AV1399" s="2"/>
      <c r="AW1399" s="2"/>
      <c r="AX1399" s="2"/>
      <c r="AY1399" s="2"/>
      <c r="AZ1399" s="2"/>
      <c r="BA1399" s="1">
        <f t="shared" si="60"/>
        <v>1</v>
      </c>
      <c r="BB1399" s="3"/>
    </row>
    <row r="1400" spans="1:127" s="1" customFormat="1" x14ac:dyDescent="0.25">
      <c r="A1400" s="2"/>
      <c r="B1400" s="2"/>
      <c r="C1400" s="2"/>
      <c r="D1400" s="2"/>
      <c r="G1400" s="1" t="s">
        <v>481</v>
      </c>
      <c r="H1400" s="1" t="s">
        <v>1168</v>
      </c>
      <c r="I1400" s="1" t="s">
        <v>299</v>
      </c>
      <c r="J1400" s="1" t="s">
        <v>1169</v>
      </c>
      <c r="K1400" s="23" t="s">
        <v>2180</v>
      </c>
      <c r="L1400" s="1" t="s">
        <v>1170</v>
      </c>
      <c r="M1400" s="1" t="s">
        <v>488</v>
      </c>
      <c r="N1400" s="1" t="s">
        <v>296</v>
      </c>
      <c r="O1400" s="1">
        <v>85206</v>
      </c>
      <c r="P1400" s="1" t="s">
        <v>4213</v>
      </c>
      <c r="AA1400" s="2"/>
      <c r="AB1400" s="3"/>
      <c r="AC1400" s="3"/>
      <c r="AD1400" s="1" t="s">
        <v>2564</v>
      </c>
      <c r="BA1400" s="1">
        <f t="shared" si="60"/>
        <v>0</v>
      </c>
    </row>
    <row r="1401" spans="1:127" s="1" customFormat="1" x14ac:dyDescent="0.25">
      <c r="A1401" s="2"/>
      <c r="B1401" s="2"/>
      <c r="C1401" s="2"/>
      <c r="D1401" s="2"/>
      <c r="F1401" s="1" t="s">
        <v>3162</v>
      </c>
      <c r="G1401" s="1" t="s">
        <v>3158</v>
      </c>
      <c r="H1401" s="1" t="s">
        <v>1168</v>
      </c>
      <c r="I1401" s="1" t="s">
        <v>1171</v>
      </c>
      <c r="J1401" s="1" t="s">
        <v>1169</v>
      </c>
      <c r="K1401" s="23" t="s">
        <v>2180</v>
      </c>
      <c r="L1401" s="1" t="s">
        <v>1170</v>
      </c>
      <c r="M1401" s="1" t="s">
        <v>488</v>
      </c>
      <c r="N1401" s="1" t="s">
        <v>296</v>
      </c>
      <c r="O1401" s="1">
        <v>85206</v>
      </c>
      <c r="P1401" s="1" t="s">
        <v>4712</v>
      </c>
      <c r="AA1401" s="2"/>
      <c r="AB1401" s="3"/>
      <c r="AC1401" s="3"/>
      <c r="AD1401" s="1" t="s">
        <v>2568</v>
      </c>
      <c r="BA1401" s="1">
        <f t="shared" si="60"/>
        <v>0</v>
      </c>
    </row>
    <row r="1402" spans="1:127" s="1" customFormat="1" x14ac:dyDescent="0.25">
      <c r="A1402" s="2"/>
      <c r="B1402" s="2"/>
      <c r="C1402" s="2"/>
      <c r="D1402" s="2"/>
      <c r="G1402" s="1" t="s">
        <v>481</v>
      </c>
      <c r="H1402" s="1" t="s">
        <v>2538</v>
      </c>
      <c r="I1402" s="1" t="s">
        <v>2738</v>
      </c>
      <c r="K1402" s="18" t="s">
        <v>2539</v>
      </c>
      <c r="P1402" s="1" t="s">
        <v>4213</v>
      </c>
      <c r="Q1402" s="1" t="s">
        <v>4712</v>
      </c>
      <c r="AA1402" s="2"/>
      <c r="AB1402" s="3"/>
      <c r="AC1402" s="3"/>
      <c r="AD1402" s="1" t="s">
        <v>2388</v>
      </c>
      <c r="AF1402" s="1" t="s">
        <v>3162</v>
      </c>
      <c r="BA1402" s="1">
        <f t="shared" si="60"/>
        <v>1</v>
      </c>
    </row>
    <row r="1403" spans="1:127" s="1" customFormat="1" x14ac:dyDescent="0.25">
      <c r="A1403" s="6"/>
      <c r="B1403" s="2"/>
      <c r="C1403" s="2"/>
      <c r="D1403" s="2"/>
      <c r="H1403" s="1" t="s">
        <v>218</v>
      </c>
      <c r="K1403" s="18"/>
      <c r="AA1403" s="2"/>
      <c r="AB1403" s="3"/>
      <c r="AC1403" s="3"/>
      <c r="AV1403" s="1" t="s">
        <v>481</v>
      </c>
      <c r="BA1403" s="1">
        <f t="shared" si="60"/>
        <v>1</v>
      </c>
    </row>
    <row r="1404" spans="1:127" s="1" customFormat="1" x14ac:dyDescent="0.25">
      <c r="B1404" s="2"/>
      <c r="C1404" s="2"/>
      <c r="D1404" s="2"/>
      <c r="G1404" s="1" t="s">
        <v>3158</v>
      </c>
      <c r="H1404" s="1" t="s">
        <v>2587</v>
      </c>
      <c r="I1404" s="1" t="s">
        <v>1536</v>
      </c>
      <c r="J1404" s="1" t="s">
        <v>2588</v>
      </c>
      <c r="K1404" s="18" t="s">
        <v>2589</v>
      </c>
      <c r="L1404" s="1" t="s">
        <v>2590</v>
      </c>
      <c r="M1404" s="1" t="s">
        <v>4978</v>
      </c>
      <c r="N1404" s="1" t="s">
        <v>296</v>
      </c>
      <c r="O1404" s="1">
        <v>85234</v>
      </c>
      <c r="AA1404" s="2" t="s">
        <v>1015</v>
      </c>
      <c r="AB1404" s="3"/>
      <c r="AC1404" s="3"/>
      <c r="AE1404" s="1" t="s">
        <v>3162</v>
      </c>
      <c r="AN1404" s="1" t="s">
        <v>481</v>
      </c>
      <c r="AO1404" s="1" t="s">
        <v>481</v>
      </c>
      <c r="AQ1404" s="1" t="s">
        <v>481</v>
      </c>
      <c r="AR1404" s="1" t="s">
        <v>481</v>
      </c>
      <c r="BA1404" s="1">
        <f t="shared" si="60"/>
        <v>5</v>
      </c>
    </row>
    <row r="1405" spans="1:127" s="1" customFormat="1" x14ac:dyDescent="0.25">
      <c r="A1405" s="2"/>
      <c r="B1405" s="2"/>
      <c r="C1405" s="2"/>
      <c r="D1405" s="2"/>
      <c r="G1405" s="1" t="s">
        <v>3158</v>
      </c>
      <c r="H1405" s="1" t="s">
        <v>1172</v>
      </c>
      <c r="I1405" s="1" t="s">
        <v>1536</v>
      </c>
      <c r="K1405" s="18" t="s">
        <v>1173</v>
      </c>
      <c r="P1405" s="1" t="s">
        <v>4712</v>
      </c>
      <c r="AA1405" s="2"/>
      <c r="AB1405" s="3"/>
      <c r="AC1405" s="3"/>
      <c r="AD1405" s="1" t="s">
        <v>2388</v>
      </c>
      <c r="BA1405" s="1">
        <f t="shared" si="60"/>
        <v>0</v>
      </c>
      <c r="BD1405" s="1" t="s">
        <v>3162</v>
      </c>
      <c r="BE1405" s="1" t="s">
        <v>4712</v>
      </c>
      <c r="BF1405" s="1" t="s">
        <v>4712</v>
      </c>
      <c r="BG1405" s="1" t="s">
        <v>4712</v>
      </c>
    </row>
    <row r="1406" spans="1:127" s="1" customFormat="1" x14ac:dyDescent="0.25">
      <c r="A1406" s="2"/>
      <c r="B1406" s="2"/>
      <c r="C1406" s="2"/>
      <c r="D1406" s="2"/>
      <c r="G1406" s="1" t="s">
        <v>481</v>
      </c>
      <c r="H1406" s="1" t="s">
        <v>1172</v>
      </c>
      <c r="I1406" s="1" t="s">
        <v>1174</v>
      </c>
      <c r="K1406" s="18" t="s">
        <v>1173</v>
      </c>
      <c r="P1406" s="1" t="s">
        <v>4213</v>
      </c>
      <c r="AA1406" s="2"/>
      <c r="AB1406" s="3"/>
      <c r="AC1406" s="3"/>
      <c r="AD1406" s="1" t="s">
        <v>2392</v>
      </c>
      <c r="BA1406" s="1">
        <f t="shared" si="60"/>
        <v>0</v>
      </c>
      <c r="BD1406" s="1" t="s">
        <v>3162</v>
      </c>
      <c r="BE1406" s="1" t="s">
        <v>4712</v>
      </c>
      <c r="BF1406" s="1" t="s">
        <v>4712</v>
      </c>
      <c r="BG1406" s="1" t="s">
        <v>4712</v>
      </c>
    </row>
    <row r="1407" spans="1:127" s="1" customFormat="1" x14ac:dyDescent="0.25">
      <c r="A1407"/>
      <c r="B1407" s="2"/>
      <c r="C1407" s="2"/>
      <c r="D1407" s="2"/>
      <c r="E1407"/>
      <c r="F1407"/>
      <c r="G1407" s="1" t="s">
        <v>481</v>
      </c>
      <c r="H1407" s="1" t="s">
        <v>1949</v>
      </c>
      <c r="I1407" s="1" t="s">
        <v>1950</v>
      </c>
      <c r="J1407" s="1" t="s">
        <v>1951</v>
      </c>
      <c r="K1407" s="18"/>
      <c r="L1407"/>
      <c r="M1407"/>
      <c r="N1407"/>
      <c r="O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1">
        <f t="shared" si="60"/>
        <v>0</v>
      </c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V1407"/>
      <c r="DW1407"/>
    </row>
    <row r="1408" spans="1:127" s="1" customFormat="1" x14ac:dyDescent="0.25">
      <c r="A1408" s="2"/>
      <c r="B1408" s="2"/>
      <c r="C1408" s="2"/>
      <c r="D1408" s="2"/>
      <c r="F1408" s="1" t="s">
        <v>3162</v>
      </c>
      <c r="G1408" s="1" t="s">
        <v>3158</v>
      </c>
      <c r="H1408" s="1" t="s">
        <v>3176</v>
      </c>
      <c r="I1408" s="1" t="s">
        <v>1421</v>
      </c>
      <c r="J1408" s="1" t="s">
        <v>1422</v>
      </c>
      <c r="K1408" s="18"/>
      <c r="L1408" s="1" t="s">
        <v>1423</v>
      </c>
      <c r="M1408" s="1" t="s">
        <v>924</v>
      </c>
      <c r="N1408" s="1" t="s">
        <v>296</v>
      </c>
      <c r="O1408" s="1">
        <v>85257</v>
      </c>
      <c r="T1408" s="1">
        <v>1</v>
      </c>
      <c r="AA1408" s="1" t="s">
        <v>3175</v>
      </c>
      <c r="AB1408" s="1" t="s">
        <v>1420</v>
      </c>
      <c r="AD1408" s="2" t="s">
        <v>3177</v>
      </c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1">
        <f t="shared" si="60"/>
        <v>0</v>
      </c>
      <c r="BB1408" s="3" t="s">
        <v>3161</v>
      </c>
    </row>
    <row r="1409" spans="1:59" s="1" customFormat="1" x14ac:dyDescent="0.25">
      <c r="A1409" s="6"/>
      <c r="B1409" s="2"/>
      <c r="C1409" s="2"/>
      <c r="D1409" s="2"/>
      <c r="G1409" s="1" t="s">
        <v>3158</v>
      </c>
      <c r="H1409" s="1" t="s">
        <v>4157</v>
      </c>
      <c r="I1409" s="1" t="s">
        <v>3159</v>
      </c>
      <c r="J1409" s="1" t="s">
        <v>3929</v>
      </c>
      <c r="K1409" s="18" t="s">
        <v>3930</v>
      </c>
      <c r="Z1409" s="2"/>
      <c r="AA1409" s="3" t="s">
        <v>1548</v>
      </c>
      <c r="BA1409" s="1">
        <f t="shared" si="60"/>
        <v>0</v>
      </c>
    </row>
    <row r="1410" spans="1:59" s="1" customFormat="1" x14ac:dyDescent="0.25">
      <c r="B1410" s="2"/>
      <c r="C1410" s="2"/>
      <c r="D1410" s="2"/>
      <c r="F1410" s="1" t="s">
        <v>3161</v>
      </c>
      <c r="G1410" s="1" t="s">
        <v>481</v>
      </c>
      <c r="H1410" s="1" t="s">
        <v>1175</v>
      </c>
      <c r="I1410" s="1" t="s">
        <v>4580</v>
      </c>
      <c r="J1410" s="1" t="s">
        <v>1176</v>
      </c>
      <c r="K1410" s="18" t="s">
        <v>2088</v>
      </c>
      <c r="L1410" s="1" t="s">
        <v>1177</v>
      </c>
      <c r="M1410" s="1" t="s">
        <v>3192</v>
      </c>
      <c r="N1410" s="1" t="s">
        <v>296</v>
      </c>
      <c r="O1410" s="1">
        <v>85218</v>
      </c>
      <c r="P1410" s="1" t="s">
        <v>4213</v>
      </c>
      <c r="AA1410" s="2"/>
      <c r="AB1410" s="3" t="s">
        <v>3161</v>
      </c>
      <c r="AC1410" s="3"/>
      <c r="AD1410" s="1" t="s">
        <v>2564</v>
      </c>
      <c r="BA1410" s="1">
        <f t="shared" si="60"/>
        <v>0</v>
      </c>
    </row>
    <row r="1411" spans="1:59" s="1" customFormat="1" x14ac:dyDescent="0.25">
      <c r="B1411" s="2"/>
      <c r="C1411" s="2"/>
      <c r="D1411" s="2"/>
      <c r="F1411" s="1" t="s">
        <v>3161</v>
      </c>
      <c r="G1411" s="1" t="s">
        <v>3158</v>
      </c>
      <c r="H1411" s="1" t="s">
        <v>1175</v>
      </c>
      <c r="I1411" s="1" t="s">
        <v>2089</v>
      </c>
      <c r="J1411" s="1" t="s">
        <v>1176</v>
      </c>
      <c r="K1411" s="18" t="s">
        <v>2088</v>
      </c>
      <c r="L1411" s="1" t="s">
        <v>1177</v>
      </c>
      <c r="M1411" s="1" t="s">
        <v>3192</v>
      </c>
      <c r="N1411" s="1" t="s">
        <v>296</v>
      </c>
      <c r="O1411" s="1">
        <v>85218</v>
      </c>
      <c r="P1411" s="1" t="s">
        <v>4712</v>
      </c>
      <c r="AA1411" s="2"/>
      <c r="AB1411" s="3" t="s">
        <v>3161</v>
      </c>
      <c r="AC1411" s="3"/>
      <c r="AD1411" s="1" t="s">
        <v>2568</v>
      </c>
      <c r="BA1411" s="1">
        <f t="shared" si="60"/>
        <v>0</v>
      </c>
    </row>
    <row r="1412" spans="1:59" s="1" customFormat="1" x14ac:dyDescent="0.25">
      <c r="B1412" s="2"/>
      <c r="C1412" s="2"/>
      <c r="D1412" s="2"/>
      <c r="F1412" s="1" t="s">
        <v>3162</v>
      </c>
      <c r="G1412" s="1" t="s">
        <v>481</v>
      </c>
      <c r="H1412" s="1" t="s">
        <v>1424</v>
      </c>
      <c r="I1412" s="1" t="s">
        <v>3194</v>
      </c>
      <c r="J1412" s="1" t="s">
        <v>413</v>
      </c>
      <c r="K1412" s="18" t="s">
        <v>1426</v>
      </c>
      <c r="L1412" s="1" t="s">
        <v>1958</v>
      </c>
      <c r="M1412" s="1" t="s">
        <v>488</v>
      </c>
      <c r="N1412" s="1" t="s">
        <v>296</v>
      </c>
      <c r="O1412" s="1">
        <v>85209</v>
      </c>
      <c r="P1412" s="1" t="s">
        <v>4213</v>
      </c>
      <c r="Y1412" s="1" t="s">
        <v>3160</v>
      </c>
      <c r="Z1412" s="1" t="s">
        <v>1429</v>
      </c>
      <c r="AA1412" s="2"/>
      <c r="AB1412" s="3" t="s">
        <v>3161</v>
      </c>
      <c r="AC1412" s="3"/>
      <c r="AD1412" s="1" t="s">
        <v>2564</v>
      </c>
      <c r="BA1412" s="1">
        <f t="shared" si="60"/>
        <v>0</v>
      </c>
    </row>
    <row r="1413" spans="1:59" s="1" customFormat="1" x14ac:dyDescent="0.25">
      <c r="B1413" s="2"/>
      <c r="C1413" s="2"/>
      <c r="D1413" s="2"/>
      <c r="F1413" s="1" t="s">
        <v>3162</v>
      </c>
      <c r="G1413" s="1" t="s">
        <v>3158</v>
      </c>
      <c r="H1413" s="1" t="s">
        <v>1424</v>
      </c>
      <c r="I1413" s="1" t="s">
        <v>1612</v>
      </c>
      <c r="J1413" s="1" t="s">
        <v>413</v>
      </c>
      <c r="K1413" s="18" t="s">
        <v>1426</v>
      </c>
      <c r="L1413" s="1" t="s">
        <v>1958</v>
      </c>
      <c r="M1413" s="1" t="s">
        <v>488</v>
      </c>
      <c r="N1413" s="1" t="s">
        <v>296</v>
      </c>
      <c r="O1413" s="1">
        <v>85209</v>
      </c>
      <c r="P1413" s="1" t="s">
        <v>4712</v>
      </c>
      <c r="AA1413" s="2"/>
      <c r="AB1413" s="3"/>
      <c r="AC1413" s="3"/>
      <c r="AD1413" s="1" t="s">
        <v>2568</v>
      </c>
      <c r="BA1413" s="1">
        <f t="shared" si="60"/>
        <v>0</v>
      </c>
    </row>
    <row r="1414" spans="1:59" s="1" customFormat="1" x14ac:dyDescent="0.25">
      <c r="B1414" s="2"/>
      <c r="C1414" s="2"/>
      <c r="D1414" s="2"/>
      <c r="G1414" s="1" t="s">
        <v>481</v>
      </c>
      <c r="H1414" s="1" t="s">
        <v>2090</v>
      </c>
      <c r="I1414" s="1" t="s">
        <v>2091</v>
      </c>
      <c r="J1414" s="1" t="s">
        <v>4513</v>
      </c>
      <c r="K1414" s="18" t="s">
        <v>2093</v>
      </c>
      <c r="L1414" s="1" t="s">
        <v>2092</v>
      </c>
      <c r="M1414" s="1" t="s">
        <v>3195</v>
      </c>
      <c r="N1414" s="1" t="s">
        <v>296</v>
      </c>
      <c r="O1414" s="1">
        <v>85282</v>
      </c>
      <c r="P1414" s="1" t="s">
        <v>4213</v>
      </c>
      <c r="AA1414" s="2"/>
      <c r="AB1414" s="3"/>
      <c r="AC1414" s="3"/>
      <c r="AD1414" s="1" t="s">
        <v>2388</v>
      </c>
      <c r="BA1414" s="1">
        <f t="shared" si="60"/>
        <v>0</v>
      </c>
    </row>
    <row r="1415" spans="1:59" s="1" customFormat="1" x14ac:dyDescent="0.25">
      <c r="B1415" s="2"/>
      <c r="C1415" s="2"/>
      <c r="D1415" s="2"/>
      <c r="G1415" s="1" t="s">
        <v>481</v>
      </c>
      <c r="H1415" s="1" t="s">
        <v>1954</v>
      </c>
      <c r="I1415" s="1" t="s">
        <v>1955</v>
      </c>
      <c r="J1415" s="1" t="s">
        <v>1956</v>
      </c>
      <c r="K1415" s="18"/>
      <c r="L1415" s="1" t="s">
        <v>1959</v>
      </c>
      <c r="M1415" s="1" t="s">
        <v>488</v>
      </c>
      <c r="N1415" s="1" t="s">
        <v>296</v>
      </c>
      <c r="O1415" s="1">
        <v>85206</v>
      </c>
      <c r="Y1415" s="2"/>
      <c r="Z1415" s="3"/>
      <c r="BA1415" s="1">
        <f t="shared" si="60"/>
        <v>0</v>
      </c>
    </row>
    <row r="1416" spans="1:59" s="1" customFormat="1" x14ac:dyDescent="0.25">
      <c r="B1416" s="2"/>
      <c r="C1416" s="2"/>
      <c r="D1416" s="2"/>
      <c r="F1416" s="1" t="s">
        <v>3162</v>
      </c>
      <c r="G1416" s="1" t="s">
        <v>481</v>
      </c>
      <c r="H1416" s="1" t="s">
        <v>2094</v>
      </c>
      <c r="I1416" s="1" t="s">
        <v>2738</v>
      </c>
      <c r="J1416" s="1" t="s">
        <v>2095</v>
      </c>
      <c r="K1416" s="18"/>
      <c r="L1416" s="1" t="s">
        <v>2099</v>
      </c>
      <c r="M1416" s="1" t="s">
        <v>924</v>
      </c>
      <c r="N1416" s="1" t="s">
        <v>296</v>
      </c>
      <c r="O1416" s="1">
        <v>85257</v>
      </c>
      <c r="AA1416" s="2"/>
      <c r="AB1416" s="3"/>
      <c r="AC1416" s="3"/>
      <c r="BA1416" s="1">
        <f t="shared" si="60"/>
        <v>0</v>
      </c>
    </row>
    <row r="1417" spans="1:59" s="1" customFormat="1" x14ac:dyDescent="0.25">
      <c r="B1417" s="2"/>
      <c r="C1417" s="2"/>
      <c r="D1417" s="2"/>
      <c r="F1417" s="1" t="s">
        <v>3161</v>
      </c>
      <c r="G1417" s="1" t="s">
        <v>3158</v>
      </c>
      <c r="H1417" s="1" t="s">
        <v>1438</v>
      </c>
      <c r="I1417" s="1" t="s">
        <v>1439</v>
      </c>
      <c r="J1417" s="1" t="s">
        <v>4814</v>
      </c>
      <c r="K1417" s="18" t="s">
        <v>702</v>
      </c>
      <c r="L1417" s="1" t="s">
        <v>5030</v>
      </c>
      <c r="M1417" s="1" t="s">
        <v>5031</v>
      </c>
      <c r="N1417" s="1" t="s">
        <v>296</v>
      </c>
      <c r="O1417" s="1">
        <v>85119</v>
      </c>
      <c r="P1417" s="1" t="s">
        <v>4213</v>
      </c>
      <c r="Y1417" s="1" t="s">
        <v>3196</v>
      </c>
      <c r="Z1417" s="1" t="s">
        <v>1437</v>
      </c>
      <c r="AA1417" s="2" t="s">
        <v>651</v>
      </c>
      <c r="AB1417" s="3" t="s">
        <v>3161</v>
      </c>
      <c r="AC1417" s="3"/>
      <c r="AD1417" s="1" t="s">
        <v>2388</v>
      </c>
      <c r="BA1417" s="1">
        <f t="shared" si="60"/>
        <v>0</v>
      </c>
    </row>
    <row r="1418" spans="1:59" s="1" customFormat="1" x14ac:dyDescent="0.25">
      <c r="B1418" s="2"/>
      <c r="C1418" s="2"/>
      <c r="D1418" s="2"/>
      <c r="H1418" s="1" t="s">
        <v>3302</v>
      </c>
      <c r="I1418" s="1" t="s">
        <v>3301</v>
      </c>
      <c r="K1418" s="18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T1418" s="2"/>
      <c r="AU1418" s="2"/>
      <c r="AV1418" s="2"/>
      <c r="AW1418" s="2"/>
      <c r="AX1418" s="2"/>
      <c r="AY1418" s="2"/>
      <c r="AZ1418" s="2" t="s">
        <v>3162</v>
      </c>
      <c r="BA1418" s="1">
        <f t="shared" si="60"/>
        <v>1</v>
      </c>
      <c r="BB1418" s="3"/>
    </row>
    <row r="1419" spans="1:59" s="1" customFormat="1" x14ac:dyDescent="0.25">
      <c r="B1419" s="2"/>
      <c r="C1419" s="2"/>
      <c r="D1419" s="2"/>
      <c r="F1419" s="1" t="s">
        <v>3161</v>
      </c>
      <c r="G1419" s="1" t="s">
        <v>3158</v>
      </c>
      <c r="H1419" s="1" t="s">
        <v>2100</v>
      </c>
      <c r="I1419" s="1" t="s">
        <v>2101</v>
      </c>
      <c r="J1419" s="1" t="s">
        <v>816</v>
      </c>
      <c r="K1419" s="18" t="s">
        <v>2103</v>
      </c>
      <c r="L1419" s="1" t="s">
        <v>2102</v>
      </c>
      <c r="M1419" s="1" t="s">
        <v>488</v>
      </c>
      <c r="N1419" s="1" t="s">
        <v>296</v>
      </c>
      <c r="O1419" s="1">
        <v>85215</v>
      </c>
      <c r="P1419" s="1" t="s">
        <v>4712</v>
      </c>
      <c r="X1419" s="1" t="s">
        <v>817</v>
      </c>
      <c r="AA1419" s="2"/>
      <c r="AB1419" s="3" t="s">
        <v>3161</v>
      </c>
      <c r="AC1419" s="3"/>
      <c r="AD1419" s="1" t="s">
        <v>2388</v>
      </c>
      <c r="BA1419" s="1">
        <f t="shared" si="60"/>
        <v>0</v>
      </c>
      <c r="BD1419" s="1" t="s">
        <v>4712</v>
      </c>
      <c r="BE1419" s="1" t="s">
        <v>4712</v>
      </c>
      <c r="BG1419" s="1" t="s">
        <v>4712</v>
      </c>
    </row>
    <row r="1420" spans="1:59" s="1" customFormat="1" x14ac:dyDescent="0.25">
      <c r="B1420" s="2"/>
      <c r="C1420" s="2"/>
      <c r="D1420" s="2"/>
      <c r="E1420" s="1" t="s">
        <v>297</v>
      </c>
      <c r="F1420" s="1" t="s">
        <v>3161</v>
      </c>
      <c r="G1420" s="1" t="s">
        <v>481</v>
      </c>
      <c r="H1420" s="1" t="s">
        <v>2100</v>
      </c>
      <c r="I1420" s="1" t="s">
        <v>2104</v>
      </c>
      <c r="J1420" s="1" t="s">
        <v>816</v>
      </c>
      <c r="K1420" s="18" t="s">
        <v>2103</v>
      </c>
      <c r="L1420" s="1" t="s">
        <v>2102</v>
      </c>
      <c r="M1420" s="1" t="s">
        <v>488</v>
      </c>
      <c r="N1420" s="1" t="s">
        <v>296</v>
      </c>
      <c r="O1420" s="1">
        <v>85215</v>
      </c>
      <c r="P1420" s="1" t="s">
        <v>4213</v>
      </c>
      <c r="X1420" s="1" t="s">
        <v>818</v>
      </c>
      <c r="AA1420" s="2"/>
      <c r="AB1420" s="3" t="s">
        <v>3161</v>
      </c>
      <c r="AC1420" s="3"/>
      <c r="AD1420" s="1" t="s">
        <v>2392</v>
      </c>
      <c r="BA1420" s="1">
        <f t="shared" si="60"/>
        <v>0</v>
      </c>
      <c r="BD1420" s="1" t="s">
        <v>4712</v>
      </c>
      <c r="BE1420" s="1" t="s">
        <v>4712</v>
      </c>
      <c r="BG1420" s="1" t="s">
        <v>4712</v>
      </c>
    </row>
    <row r="1421" spans="1:59" s="1" customFormat="1" x14ac:dyDescent="0.25">
      <c r="B1421" s="2"/>
      <c r="C1421" s="2"/>
      <c r="D1421" s="2"/>
      <c r="G1421" s="1" t="s">
        <v>481</v>
      </c>
      <c r="H1421" s="1" t="s">
        <v>2105</v>
      </c>
      <c r="I1421" s="1" t="s">
        <v>3491</v>
      </c>
      <c r="K1421" s="18" t="s">
        <v>2106</v>
      </c>
      <c r="N1421" s="1" t="s">
        <v>296</v>
      </c>
      <c r="P1421" s="1" t="s">
        <v>4213</v>
      </c>
      <c r="AA1421" s="2"/>
      <c r="AB1421" s="3"/>
      <c r="AC1421" s="3"/>
      <c r="AD1421" s="1" t="s">
        <v>2388</v>
      </c>
      <c r="BA1421" s="1">
        <f t="shared" si="60"/>
        <v>0</v>
      </c>
    </row>
    <row r="1422" spans="1:59" s="1" customFormat="1" x14ac:dyDescent="0.25">
      <c r="B1422" s="2"/>
      <c r="C1422" s="2"/>
      <c r="D1422" s="2"/>
      <c r="F1422" s="1" t="s">
        <v>3162</v>
      </c>
      <c r="G1422" s="1" t="s">
        <v>3158</v>
      </c>
      <c r="H1422" s="1" t="s">
        <v>2107</v>
      </c>
      <c r="I1422" s="1" t="s">
        <v>2108</v>
      </c>
      <c r="J1422" s="1" t="s">
        <v>2109</v>
      </c>
      <c r="K1422" s="18" t="s">
        <v>2111</v>
      </c>
      <c r="L1422" s="1" t="s">
        <v>2110</v>
      </c>
      <c r="M1422" s="1" t="s">
        <v>488</v>
      </c>
      <c r="N1422" s="1" t="s">
        <v>296</v>
      </c>
      <c r="O1422" s="1">
        <v>85209</v>
      </c>
      <c r="P1422" s="1" t="s">
        <v>4213</v>
      </c>
      <c r="R1422" s="8"/>
      <c r="Y1422" s="1" t="s">
        <v>3609</v>
      </c>
      <c r="AA1422" s="2"/>
      <c r="AB1422" s="3" t="s">
        <v>3161</v>
      </c>
      <c r="AC1422" s="3"/>
      <c r="BA1422" s="1">
        <f t="shared" si="60"/>
        <v>0</v>
      </c>
    </row>
    <row r="1423" spans="1:59" s="1" customFormat="1" x14ac:dyDescent="0.25">
      <c r="B1423" s="2"/>
      <c r="C1423" s="2"/>
      <c r="D1423" s="2"/>
      <c r="G1423" s="1" t="s">
        <v>481</v>
      </c>
      <c r="H1423" s="1" t="s">
        <v>1308</v>
      </c>
      <c r="I1423" s="1" t="s">
        <v>2728</v>
      </c>
      <c r="K1423" s="18" t="s">
        <v>1309</v>
      </c>
      <c r="P1423" s="1" t="s">
        <v>4213</v>
      </c>
      <c r="AA1423" s="2"/>
      <c r="AB1423" s="3"/>
      <c r="AC1423" s="3"/>
      <c r="AD1423" s="1" t="s">
        <v>2564</v>
      </c>
      <c r="BA1423" s="1">
        <f t="shared" si="60"/>
        <v>0</v>
      </c>
    </row>
    <row r="1424" spans="1:59" s="1" customFormat="1" x14ac:dyDescent="0.25">
      <c r="B1424" s="2"/>
      <c r="C1424" s="2"/>
      <c r="D1424" s="2"/>
      <c r="G1424" s="1" t="s">
        <v>3158</v>
      </c>
      <c r="H1424" s="1" t="s">
        <v>1308</v>
      </c>
      <c r="I1424" s="1" t="s">
        <v>5049</v>
      </c>
      <c r="K1424" s="18" t="s">
        <v>1309</v>
      </c>
      <c r="P1424" s="1" t="s">
        <v>4712</v>
      </c>
      <c r="AA1424" s="2"/>
      <c r="AB1424" s="3"/>
      <c r="AC1424" s="3"/>
      <c r="AD1424" s="1" t="s">
        <v>2568</v>
      </c>
      <c r="BA1424" s="1">
        <f t="shared" si="60"/>
        <v>0</v>
      </c>
    </row>
    <row r="1425" spans="1:58" s="1" customFormat="1" x14ac:dyDescent="0.25">
      <c r="B1425" s="2"/>
      <c r="C1425" s="2"/>
      <c r="D1425" s="2"/>
      <c r="F1425" s="1" t="s">
        <v>3161</v>
      </c>
      <c r="G1425" s="1" t="s">
        <v>3158</v>
      </c>
      <c r="H1425" s="1" t="s">
        <v>1310</v>
      </c>
      <c r="I1425" s="1" t="s">
        <v>2979</v>
      </c>
      <c r="J1425" s="1" t="s">
        <v>1311</v>
      </c>
      <c r="K1425" s="18"/>
      <c r="Y1425" s="2"/>
      <c r="Z1425" s="3"/>
      <c r="BA1425" s="1">
        <f t="shared" si="60"/>
        <v>0</v>
      </c>
      <c r="BB1425" s="1" t="s">
        <v>4712</v>
      </c>
      <c r="BC1425" s="1" t="s">
        <v>4712</v>
      </c>
    </row>
    <row r="1426" spans="1:58" s="1" customFormat="1" x14ac:dyDescent="0.25">
      <c r="B1426" s="2"/>
      <c r="C1426" s="2"/>
      <c r="D1426" s="2"/>
      <c r="E1426" s="2"/>
      <c r="F1426" s="3"/>
      <c r="G1426" s="1" t="s">
        <v>3158</v>
      </c>
      <c r="H1426" s="6" t="s">
        <v>4515</v>
      </c>
      <c r="I1426" s="1" t="s">
        <v>2450</v>
      </c>
      <c r="J1426" s="1" t="s">
        <v>4516</v>
      </c>
      <c r="K1426" s="18" t="s">
        <v>4517</v>
      </c>
      <c r="L1426" s="1" t="s">
        <v>4514</v>
      </c>
      <c r="M1426" s="1" t="s">
        <v>2870</v>
      </c>
      <c r="N1426" s="1" t="s">
        <v>296</v>
      </c>
      <c r="O1426" s="1">
        <v>85248</v>
      </c>
      <c r="P1426" s="1" t="s">
        <v>4213</v>
      </c>
      <c r="AA1426" s="6" t="s">
        <v>287</v>
      </c>
      <c r="AB1426" s="2"/>
      <c r="AC1426" s="2"/>
      <c r="AD1426" s="1" t="s">
        <v>2388</v>
      </c>
      <c r="BA1426" s="1">
        <f t="shared" si="60"/>
        <v>0</v>
      </c>
      <c r="BE1426" s="1" t="s">
        <v>4712</v>
      </c>
      <c r="BF1426" s="1" t="s">
        <v>4712</v>
      </c>
    </row>
    <row r="1427" spans="1:58" s="1" customFormat="1" x14ac:dyDescent="0.25">
      <c r="A1427" s="8"/>
      <c r="B1427" s="2"/>
      <c r="C1427" s="2"/>
      <c r="D1427" s="2"/>
      <c r="E1427" s="2"/>
      <c r="G1427" s="1" t="s">
        <v>3158</v>
      </c>
      <c r="H1427" s="1" t="s">
        <v>1480</v>
      </c>
      <c r="I1427" s="1" t="s">
        <v>3722</v>
      </c>
      <c r="J1427" s="1" t="s">
        <v>2810</v>
      </c>
      <c r="K1427" s="4" t="s">
        <v>2811</v>
      </c>
      <c r="L1427" s="1" t="s">
        <v>2812</v>
      </c>
      <c r="M1427" s="1" t="s">
        <v>488</v>
      </c>
      <c r="N1427" s="1" t="s">
        <v>296</v>
      </c>
      <c r="O1427" s="1">
        <v>85215</v>
      </c>
      <c r="AA1427" s="2"/>
      <c r="AB1427" s="3"/>
      <c r="AC1427" s="3"/>
      <c r="AG1427" s="1" t="s">
        <v>3162</v>
      </c>
      <c r="AH1427" s="1" t="s">
        <v>3162</v>
      </c>
      <c r="AJ1427" s="1" t="s">
        <v>3162</v>
      </c>
      <c r="AK1427" s="1" t="s">
        <v>3162</v>
      </c>
      <c r="AM1427" s="1" t="s">
        <v>3162</v>
      </c>
      <c r="AP1427" s="1" t="s">
        <v>3162</v>
      </c>
      <c r="AQ1427" s="1" t="s">
        <v>3158</v>
      </c>
      <c r="AR1427" s="1" t="s">
        <v>3162</v>
      </c>
      <c r="AS1427" s="1" t="s">
        <v>3162</v>
      </c>
      <c r="AT1427" s="1" t="s">
        <v>3162</v>
      </c>
      <c r="AU1427" s="1" t="s">
        <v>3162</v>
      </c>
      <c r="AV1427" s="1" t="s">
        <v>3162</v>
      </c>
      <c r="AW1427" s="1" t="s">
        <v>3162</v>
      </c>
      <c r="AX1427" s="1" t="s">
        <v>3162</v>
      </c>
      <c r="AY1427" s="1" t="s">
        <v>3162</v>
      </c>
      <c r="BA1427" s="1">
        <f t="shared" si="60"/>
        <v>15</v>
      </c>
    </row>
    <row r="1428" spans="1:58" s="1" customFormat="1" x14ac:dyDescent="0.25">
      <c r="A1428" s="8"/>
      <c r="B1428" s="2"/>
      <c r="C1428" s="2"/>
      <c r="D1428" s="2"/>
      <c r="E1428" s="2"/>
      <c r="G1428" s="1" t="s">
        <v>3158</v>
      </c>
      <c r="H1428" s="1" t="s">
        <v>2020</v>
      </c>
      <c r="I1428" s="1" t="s">
        <v>2021</v>
      </c>
      <c r="K1428" s="18"/>
      <c r="AA1428" s="2"/>
      <c r="AB1428" s="3"/>
      <c r="AC1428" s="3"/>
      <c r="AP1428" s="1" t="s">
        <v>3158</v>
      </c>
      <c r="BA1428" s="1">
        <f t="shared" si="60"/>
        <v>1</v>
      </c>
    </row>
    <row r="1429" spans="1:58" s="1" customFormat="1" x14ac:dyDescent="0.25">
      <c r="B1429" s="2"/>
      <c r="C1429" s="2"/>
      <c r="D1429" s="2"/>
      <c r="G1429" s="1" t="s">
        <v>481</v>
      </c>
      <c r="H1429" s="1" t="s">
        <v>1440</v>
      </c>
      <c r="I1429" s="1" t="s">
        <v>4348</v>
      </c>
      <c r="J1429" s="1" t="s">
        <v>1187</v>
      </c>
      <c r="K1429" s="18"/>
      <c r="L1429" s="1" t="s">
        <v>1241</v>
      </c>
      <c r="M1429" s="1" t="s">
        <v>488</v>
      </c>
      <c r="N1429" s="1" t="s">
        <v>296</v>
      </c>
      <c r="O1429" s="1">
        <v>85206</v>
      </c>
      <c r="Y1429" s="1" t="s">
        <v>3196</v>
      </c>
      <c r="Z1429" s="1" t="s">
        <v>3189</v>
      </c>
      <c r="AA1429" s="2"/>
      <c r="AB1429" s="3"/>
      <c r="AC1429" s="3"/>
      <c r="BA1429" s="1">
        <f t="shared" si="60"/>
        <v>0</v>
      </c>
    </row>
    <row r="1430" spans="1:58" s="1" customFormat="1" x14ac:dyDescent="0.25">
      <c r="A1430" s="8"/>
      <c r="B1430" s="2"/>
      <c r="C1430" s="2"/>
      <c r="D1430" s="2"/>
      <c r="E1430" s="2"/>
      <c r="G1430" s="1" t="s">
        <v>481</v>
      </c>
      <c r="H1430" s="1" t="s">
        <v>1440</v>
      </c>
      <c r="I1430" s="1" t="s">
        <v>1532</v>
      </c>
      <c r="K1430" s="18"/>
      <c r="AA1430" s="2"/>
      <c r="AB1430" s="3"/>
      <c r="AC1430" s="3"/>
      <c r="AR1430" s="1" t="s">
        <v>3162</v>
      </c>
      <c r="BA1430" s="1">
        <f t="shared" si="60"/>
        <v>1</v>
      </c>
    </row>
    <row r="1431" spans="1:58" s="1" customFormat="1" x14ac:dyDescent="0.25">
      <c r="B1431" s="2"/>
      <c r="C1431" s="2"/>
      <c r="D1431" s="2"/>
      <c r="G1431" s="1" t="s">
        <v>3158</v>
      </c>
      <c r="H1431" s="1" t="s">
        <v>2358</v>
      </c>
      <c r="I1431" s="1" t="s">
        <v>4578</v>
      </c>
      <c r="J1431" s="1" t="s">
        <v>2359</v>
      </c>
      <c r="K1431" s="18" t="s">
        <v>4943</v>
      </c>
      <c r="L1431" s="1" t="s">
        <v>2360</v>
      </c>
      <c r="M1431" s="1" t="s">
        <v>488</v>
      </c>
      <c r="N1431" s="1" t="s">
        <v>296</v>
      </c>
      <c r="O1431" s="1">
        <v>85207</v>
      </c>
      <c r="AA1431" s="2"/>
      <c r="AB1431" s="3"/>
      <c r="AC1431" s="3"/>
      <c r="BA1431" s="1">
        <f t="shared" si="60"/>
        <v>0</v>
      </c>
    </row>
    <row r="1432" spans="1:58" s="1" customFormat="1" x14ac:dyDescent="0.25">
      <c r="B1432" s="2"/>
      <c r="C1432" s="2"/>
      <c r="D1432" s="2"/>
      <c r="E1432" s="2" t="s">
        <v>4712</v>
      </c>
      <c r="G1432" s="1" t="s">
        <v>481</v>
      </c>
      <c r="H1432" s="1" t="s">
        <v>1242</v>
      </c>
      <c r="I1432" s="1" t="s">
        <v>3048</v>
      </c>
      <c r="J1432" s="1" t="s">
        <v>1243</v>
      </c>
      <c r="K1432" s="18" t="s">
        <v>2172</v>
      </c>
      <c r="L1432" s="1" t="s">
        <v>1244</v>
      </c>
      <c r="M1432" s="1" t="s">
        <v>488</v>
      </c>
      <c r="N1432" s="1" t="s">
        <v>296</v>
      </c>
      <c r="O1432" s="1">
        <v>85208</v>
      </c>
      <c r="AA1432" s="2"/>
      <c r="AB1432" s="3"/>
      <c r="AC1432" s="3"/>
      <c r="AE1432" s="1" t="s">
        <v>481</v>
      </c>
      <c r="AN1432" s="1" t="s">
        <v>3158</v>
      </c>
      <c r="AO1432" s="1" t="s">
        <v>481</v>
      </c>
      <c r="AP1432" s="1" t="s">
        <v>481</v>
      </c>
      <c r="AQ1432" s="1" t="s">
        <v>481</v>
      </c>
      <c r="AR1432" s="1" t="s">
        <v>3158</v>
      </c>
      <c r="AS1432" s="1" t="s">
        <v>3158</v>
      </c>
      <c r="AT1432" s="1" t="s">
        <v>3158</v>
      </c>
      <c r="AV1432" s="1" t="s">
        <v>3158</v>
      </c>
      <c r="BA1432" s="1">
        <f t="shared" si="60"/>
        <v>9</v>
      </c>
    </row>
    <row r="1433" spans="1:58" s="1" customFormat="1" x14ac:dyDescent="0.25">
      <c r="B1433" s="2"/>
      <c r="C1433" s="2"/>
      <c r="D1433" s="2"/>
      <c r="G1433" s="1" t="s">
        <v>481</v>
      </c>
      <c r="H1433" s="1" t="s">
        <v>1242</v>
      </c>
      <c r="I1433" s="1" t="s">
        <v>4206</v>
      </c>
      <c r="K1433" s="18" t="s">
        <v>4207</v>
      </c>
      <c r="L1433" s="1" t="s">
        <v>979</v>
      </c>
      <c r="P1433" s="1" t="s">
        <v>3161</v>
      </c>
      <c r="AA1433" s="2"/>
      <c r="AB1433" s="3"/>
      <c r="AC1433" s="3"/>
      <c r="BA1433" s="1">
        <f t="shared" si="60"/>
        <v>0</v>
      </c>
    </row>
    <row r="1434" spans="1:58" s="1" customFormat="1" x14ac:dyDescent="0.25">
      <c r="B1434" s="2"/>
      <c r="C1434" s="2"/>
      <c r="D1434" s="2"/>
      <c r="G1434" s="1" t="s">
        <v>481</v>
      </c>
      <c r="H1434" s="1" t="s">
        <v>2063</v>
      </c>
      <c r="I1434" s="1" t="s">
        <v>2064</v>
      </c>
      <c r="K1434" s="18" t="s">
        <v>2065</v>
      </c>
      <c r="P1434" s="1" t="s">
        <v>4213</v>
      </c>
      <c r="AA1434" s="2"/>
      <c r="AB1434" s="3"/>
      <c r="AC1434" s="3"/>
      <c r="AD1434" s="1" t="s">
        <v>2564</v>
      </c>
      <c r="BA1434" s="1">
        <f t="shared" si="60"/>
        <v>0</v>
      </c>
    </row>
    <row r="1435" spans="1:58" s="1" customFormat="1" x14ac:dyDescent="0.25">
      <c r="A1435" s="6"/>
      <c r="B1435" s="2"/>
      <c r="C1435" s="2"/>
      <c r="D1435" s="2"/>
      <c r="G1435" s="1" t="s">
        <v>481</v>
      </c>
      <c r="H1435" s="1" t="s">
        <v>4476</v>
      </c>
      <c r="I1435" s="1" t="s">
        <v>4477</v>
      </c>
      <c r="K1435" s="18" t="s">
        <v>4597</v>
      </c>
      <c r="P1435" s="1" t="s">
        <v>4712</v>
      </c>
      <c r="Y1435" s="1" t="s">
        <v>3175</v>
      </c>
      <c r="Z1435" s="1" t="s">
        <v>509</v>
      </c>
      <c r="AA1435" s="2"/>
      <c r="AB1435" s="3"/>
      <c r="AC1435" s="3"/>
      <c r="BA1435" s="1">
        <f t="shared" si="60"/>
        <v>0</v>
      </c>
    </row>
    <row r="1436" spans="1:58" s="1" customFormat="1" x14ac:dyDescent="0.25">
      <c r="A1436" s="6"/>
      <c r="B1436" s="2"/>
      <c r="C1436" s="2"/>
      <c r="D1436" s="2"/>
      <c r="G1436" s="1" t="s">
        <v>3158</v>
      </c>
      <c r="H1436" s="1" t="s">
        <v>4476</v>
      </c>
      <c r="I1436" s="1" t="s">
        <v>3799</v>
      </c>
      <c r="K1436" s="18" t="s">
        <v>4597</v>
      </c>
      <c r="P1436" s="1" t="s">
        <v>4213</v>
      </c>
      <c r="Y1436" s="2"/>
      <c r="Z1436" s="3"/>
      <c r="BA1436" s="1">
        <f t="shared" si="60"/>
        <v>0</v>
      </c>
    </row>
    <row r="1437" spans="1:58" s="1" customFormat="1" x14ac:dyDescent="0.25">
      <c r="B1437" s="2"/>
      <c r="C1437" s="2"/>
      <c r="D1437" s="2"/>
      <c r="F1437" s="1" t="s">
        <v>3161</v>
      </c>
      <c r="G1437" s="1" t="s">
        <v>481</v>
      </c>
      <c r="H1437" s="1" t="s">
        <v>1245</v>
      </c>
      <c r="I1437" s="1" t="s">
        <v>4364</v>
      </c>
      <c r="J1437" s="1" t="s">
        <v>1988</v>
      </c>
      <c r="K1437" s="18" t="s">
        <v>1246</v>
      </c>
      <c r="L1437" s="1" t="s">
        <v>1992</v>
      </c>
      <c r="M1437" s="1" t="s">
        <v>4354</v>
      </c>
      <c r="N1437" s="1" t="s">
        <v>3193</v>
      </c>
      <c r="O1437" s="1">
        <v>85032</v>
      </c>
      <c r="P1437" s="1" t="s">
        <v>4213</v>
      </c>
      <c r="X1437" s="1" t="s">
        <v>1989</v>
      </c>
      <c r="Y1437" s="1" t="s">
        <v>3196</v>
      </c>
      <c r="Z1437" s="1" t="s">
        <v>3161</v>
      </c>
      <c r="AA1437" s="2" t="s">
        <v>793</v>
      </c>
      <c r="AB1437" s="3" t="s">
        <v>3161</v>
      </c>
      <c r="AC1437" s="3"/>
      <c r="AD1437" s="1" t="s">
        <v>2388</v>
      </c>
      <c r="BA1437" s="1">
        <f t="shared" si="60"/>
        <v>0</v>
      </c>
    </row>
    <row r="1438" spans="1:58" s="1" customFormat="1" x14ac:dyDescent="0.25">
      <c r="B1438" s="2"/>
      <c r="C1438" s="2"/>
      <c r="D1438" s="2"/>
      <c r="G1438" s="1" t="s">
        <v>481</v>
      </c>
      <c r="H1438" s="1" t="s">
        <v>4819</v>
      </c>
      <c r="I1438" s="1" t="s">
        <v>3178</v>
      </c>
      <c r="J1438" s="1" t="s">
        <v>4821</v>
      </c>
      <c r="K1438" s="18" t="s">
        <v>4823</v>
      </c>
      <c r="L1438" s="1" t="s">
        <v>4822</v>
      </c>
      <c r="M1438" s="1" t="s">
        <v>488</v>
      </c>
      <c r="N1438" s="1" t="s">
        <v>3193</v>
      </c>
      <c r="O1438" s="1">
        <v>85206</v>
      </c>
      <c r="P1438" s="1" t="s">
        <v>4213</v>
      </c>
      <c r="AA1438" s="2"/>
      <c r="AB1438" s="3"/>
      <c r="AC1438" s="3"/>
      <c r="AD1438" s="1" t="s">
        <v>2564</v>
      </c>
      <c r="BA1438" s="1">
        <f t="shared" ref="BA1438:BA1501" si="61">COUNTA(AE1438:AZ1438)</f>
        <v>0</v>
      </c>
    </row>
    <row r="1439" spans="1:58" s="1" customFormat="1" x14ac:dyDescent="0.25">
      <c r="B1439" s="2"/>
      <c r="C1439" s="2"/>
      <c r="D1439" s="2"/>
      <c r="G1439" s="1" t="s">
        <v>3158</v>
      </c>
      <c r="H1439" s="1" t="s">
        <v>4819</v>
      </c>
      <c r="I1439" s="1" t="s">
        <v>4820</v>
      </c>
      <c r="J1439" s="1" t="s">
        <v>4821</v>
      </c>
      <c r="K1439" s="18" t="s">
        <v>4823</v>
      </c>
      <c r="L1439" s="1" t="s">
        <v>4822</v>
      </c>
      <c r="M1439" s="1" t="s">
        <v>488</v>
      </c>
      <c r="N1439" s="1" t="s">
        <v>3193</v>
      </c>
      <c r="O1439" s="1">
        <v>85206</v>
      </c>
      <c r="P1439" s="1" t="s">
        <v>4712</v>
      </c>
      <c r="AA1439" s="2"/>
      <c r="AB1439" s="3"/>
      <c r="AC1439" s="3"/>
      <c r="AD1439" s="1" t="s">
        <v>2568</v>
      </c>
      <c r="BA1439" s="1">
        <f t="shared" si="61"/>
        <v>0</v>
      </c>
    </row>
    <row r="1440" spans="1:58" s="1" customFormat="1" x14ac:dyDescent="0.25">
      <c r="A1440" s="8"/>
      <c r="B1440" s="2"/>
      <c r="C1440" s="2"/>
      <c r="D1440" s="2"/>
      <c r="E1440" s="2"/>
      <c r="G1440" s="1" t="s">
        <v>3158</v>
      </c>
      <c r="H1440" s="1" t="s">
        <v>2776</v>
      </c>
      <c r="I1440" s="1" t="s">
        <v>3471</v>
      </c>
      <c r="K1440" s="18"/>
      <c r="AA1440" s="2"/>
      <c r="AB1440" s="3"/>
      <c r="AC1440" s="3"/>
      <c r="AN1440" s="1" t="s">
        <v>1447</v>
      </c>
      <c r="BA1440" s="1">
        <f t="shared" si="61"/>
        <v>1</v>
      </c>
    </row>
    <row r="1441" spans="1:54" s="1" customFormat="1" x14ac:dyDescent="0.25">
      <c r="B1441" s="2"/>
      <c r="C1441" s="2"/>
      <c r="D1441" s="2"/>
      <c r="G1441" s="1" t="s">
        <v>3158</v>
      </c>
      <c r="H1441" s="1" t="s">
        <v>424</v>
      </c>
      <c r="I1441" s="1" t="s">
        <v>1265</v>
      </c>
      <c r="J1441" s="1" t="s">
        <v>427</v>
      </c>
      <c r="K1441" s="4" t="s">
        <v>425</v>
      </c>
      <c r="L1441" s="1" t="s">
        <v>426</v>
      </c>
      <c r="M1441" s="1" t="s">
        <v>488</v>
      </c>
      <c r="N1441" s="1" t="s">
        <v>296</v>
      </c>
      <c r="O1441" s="1">
        <v>85209</v>
      </c>
      <c r="Y1441" s="1" t="s">
        <v>3189</v>
      </c>
      <c r="AA1441" s="2"/>
      <c r="AB1441" s="3" t="s">
        <v>3161</v>
      </c>
      <c r="AC1441" s="3"/>
      <c r="AD1441" s="1" t="s">
        <v>2568</v>
      </c>
      <c r="BA1441" s="1">
        <f t="shared" si="61"/>
        <v>0</v>
      </c>
    </row>
    <row r="1442" spans="1:54" s="1" customFormat="1" x14ac:dyDescent="0.25">
      <c r="B1442" s="2"/>
      <c r="C1442" s="2"/>
      <c r="D1442" s="2"/>
      <c r="G1442" s="1" t="s">
        <v>3158</v>
      </c>
      <c r="H1442" s="1" t="s">
        <v>2182</v>
      </c>
      <c r="I1442" s="1" t="s">
        <v>879</v>
      </c>
      <c r="J1442" s="1" t="s">
        <v>486</v>
      </c>
      <c r="K1442" s="18"/>
      <c r="L1442" s="1" t="s">
        <v>2183</v>
      </c>
      <c r="M1442" s="1" t="s">
        <v>488</v>
      </c>
      <c r="N1442" s="1" t="s">
        <v>296</v>
      </c>
      <c r="O1442" s="1">
        <v>85215</v>
      </c>
      <c r="AA1442" s="2"/>
      <c r="AB1442" s="3"/>
      <c r="AC1442" s="3"/>
      <c r="BA1442" s="1">
        <f t="shared" si="61"/>
        <v>0</v>
      </c>
    </row>
    <row r="1443" spans="1:54" s="1" customFormat="1" x14ac:dyDescent="0.25">
      <c r="B1443" s="2"/>
      <c r="C1443" s="2"/>
      <c r="D1443" s="2"/>
      <c r="G1443" s="1" t="s">
        <v>3158</v>
      </c>
      <c r="H1443" s="1" t="s">
        <v>2184</v>
      </c>
      <c r="I1443" s="1" t="s">
        <v>4430</v>
      </c>
      <c r="K1443" s="18" t="s">
        <v>2185</v>
      </c>
      <c r="P1443" s="1" t="s">
        <v>4213</v>
      </c>
      <c r="AA1443" s="2"/>
      <c r="AB1443" s="3"/>
      <c r="AC1443" s="3"/>
      <c r="AD1443" s="1" t="s">
        <v>2388</v>
      </c>
      <c r="BA1443" s="1">
        <f t="shared" si="61"/>
        <v>0</v>
      </c>
    </row>
    <row r="1444" spans="1:54" s="1" customFormat="1" x14ac:dyDescent="0.25">
      <c r="A1444" s="8"/>
      <c r="B1444" s="2"/>
      <c r="C1444" s="2"/>
      <c r="D1444" s="2"/>
      <c r="E1444" s="2"/>
      <c r="G1444" s="1" t="s">
        <v>3158</v>
      </c>
      <c r="H1444" s="1" t="s">
        <v>1483</v>
      </c>
      <c r="I1444" s="1" t="s">
        <v>861</v>
      </c>
      <c r="K1444" s="18"/>
      <c r="AA1444" s="2"/>
      <c r="AB1444" s="3"/>
      <c r="AC1444" s="3"/>
      <c r="AK1444" s="1" t="s">
        <v>3162</v>
      </c>
      <c r="BA1444" s="1">
        <f t="shared" si="61"/>
        <v>1</v>
      </c>
    </row>
    <row r="1445" spans="1:54" s="1" customFormat="1" x14ac:dyDescent="0.25">
      <c r="B1445" s="2"/>
      <c r="C1445" s="2"/>
      <c r="D1445" s="2"/>
      <c r="G1445" s="1" t="s">
        <v>3158</v>
      </c>
      <c r="H1445" s="1" t="s">
        <v>2186</v>
      </c>
      <c r="I1445" s="1" t="s">
        <v>2187</v>
      </c>
      <c r="J1445" s="1" t="s">
        <v>2188</v>
      </c>
      <c r="K1445" s="18" t="s">
        <v>2190</v>
      </c>
      <c r="L1445" s="1" t="s">
        <v>2189</v>
      </c>
      <c r="M1445" s="1" t="s">
        <v>2159</v>
      </c>
      <c r="N1445" s="1" t="s">
        <v>296</v>
      </c>
      <c r="O1445" s="1">
        <v>85027</v>
      </c>
      <c r="P1445" s="1" t="s">
        <v>4213</v>
      </c>
      <c r="AA1445" s="2"/>
      <c r="AB1445" s="3"/>
      <c r="AC1445" s="3"/>
      <c r="AD1445" s="1" t="s">
        <v>2564</v>
      </c>
      <c r="BA1445" s="1">
        <f t="shared" si="61"/>
        <v>0</v>
      </c>
    </row>
    <row r="1446" spans="1:54" s="1" customFormat="1" x14ac:dyDescent="0.25">
      <c r="A1446" s="6"/>
      <c r="B1446" s="2"/>
      <c r="C1446" s="2"/>
      <c r="D1446" s="2"/>
      <c r="G1446" s="1" t="s">
        <v>3158</v>
      </c>
      <c r="H1446" s="1" t="s">
        <v>4396</v>
      </c>
      <c r="I1446" s="1" t="s">
        <v>4397</v>
      </c>
      <c r="J1446" s="1" t="s">
        <v>3582</v>
      </c>
      <c r="K1446" s="18"/>
      <c r="L1446" s="1" t="s">
        <v>3583</v>
      </c>
      <c r="M1446" s="1" t="s">
        <v>3584</v>
      </c>
      <c r="N1446" s="1" t="s">
        <v>296</v>
      </c>
      <c r="O1446" s="1">
        <v>85351</v>
      </c>
      <c r="AA1446" s="1" t="s">
        <v>2882</v>
      </c>
      <c r="AB1446" s="3"/>
      <c r="AC1446" s="3"/>
      <c r="BA1446" s="1">
        <f t="shared" si="61"/>
        <v>0</v>
      </c>
    </row>
    <row r="1447" spans="1:54" s="1" customFormat="1" x14ac:dyDescent="0.25">
      <c r="B1447" s="2"/>
      <c r="C1447" s="2"/>
      <c r="D1447" s="2"/>
      <c r="G1447" s="1" t="s">
        <v>3158</v>
      </c>
      <c r="H1447" s="1" t="s">
        <v>129</v>
      </c>
      <c r="I1447" s="1" t="s">
        <v>954</v>
      </c>
      <c r="J1447" s="1" t="s">
        <v>130</v>
      </c>
      <c r="K1447" s="18"/>
      <c r="L1447" s="1" t="s">
        <v>4296</v>
      </c>
      <c r="M1447" s="1" t="s">
        <v>131</v>
      </c>
      <c r="N1447" s="1" t="s">
        <v>296</v>
      </c>
      <c r="O1447" s="1">
        <v>85205</v>
      </c>
      <c r="AA1447" s="1" t="s">
        <v>124</v>
      </c>
      <c r="AB1447" s="3"/>
      <c r="AC1447" s="3"/>
      <c r="BA1447" s="1">
        <f t="shared" si="61"/>
        <v>0</v>
      </c>
    </row>
    <row r="1448" spans="1:54" s="1" customFormat="1" x14ac:dyDescent="0.25">
      <c r="B1448" s="2"/>
      <c r="C1448" s="2"/>
      <c r="D1448" s="2"/>
      <c r="G1448" s="1" t="s">
        <v>3158</v>
      </c>
      <c r="H1448" s="1" t="s">
        <v>2191</v>
      </c>
      <c r="I1448" s="1" t="s">
        <v>2192</v>
      </c>
      <c r="J1448" s="1" t="s">
        <v>4854</v>
      </c>
      <c r="K1448" s="18"/>
      <c r="L1448" s="1" t="s">
        <v>4855</v>
      </c>
      <c r="M1448" s="1" t="s">
        <v>3182</v>
      </c>
      <c r="N1448" s="1" t="s">
        <v>296</v>
      </c>
      <c r="O1448" s="1">
        <v>85234</v>
      </c>
      <c r="AA1448" s="2"/>
      <c r="AB1448" s="3"/>
      <c r="AC1448" s="3"/>
      <c r="BA1448" s="1">
        <f t="shared" si="61"/>
        <v>0</v>
      </c>
    </row>
    <row r="1449" spans="1:54" s="1" customFormat="1" x14ac:dyDescent="0.25">
      <c r="A1449" s="8"/>
      <c r="B1449" s="2"/>
      <c r="C1449" s="2"/>
      <c r="D1449" s="2"/>
      <c r="E1449" s="2"/>
      <c r="G1449" s="1" t="s">
        <v>3158</v>
      </c>
      <c r="H1449" s="1" t="s">
        <v>239</v>
      </c>
      <c r="I1449" s="1" t="s">
        <v>4660</v>
      </c>
      <c r="K1449" s="18"/>
      <c r="AA1449" s="2"/>
      <c r="AB1449" s="3"/>
      <c r="AC1449" s="3"/>
      <c r="AW1449" s="1" t="s">
        <v>3162</v>
      </c>
      <c r="BA1449" s="1">
        <f t="shared" si="61"/>
        <v>1</v>
      </c>
    </row>
    <row r="1450" spans="1:54" s="1" customFormat="1" x14ac:dyDescent="0.25">
      <c r="A1450" s="8"/>
      <c r="B1450" s="2"/>
      <c r="C1450" s="2"/>
      <c r="D1450" s="2"/>
      <c r="E1450" s="2"/>
      <c r="G1450" s="1" t="s">
        <v>481</v>
      </c>
      <c r="H1450" s="1" t="s">
        <v>239</v>
      </c>
      <c r="I1450" s="1" t="s">
        <v>4477</v>
      </c>
      <c r="K1450" s="18"/>
      <c r="AA1450" s="2"/>
      <c r="AB1450" s="3"/>
      <c r="AC1450" s="3"/>
      <c r="AW1450" s="1" t="s">
        <v>3162</v>
      </c>
      <c r="BA1450" s="1">
        <f t="shared" si="61"/>
        <v>1</v>
      </c>
    </row>
    <row r="1451" spans="1:54" s="1" customFormat="1" x14ac:dyDescent="0.25">
      <c r="B1451" s="2"/>
      <c r="C1451" s="2"/>
      <c r="D1451" s="2"/>
      <c r="G1451" s="1" t="s">
        <v>481</v>
      </c>
      <c r="H1451" s="1" t="s">
        <v>520</v>
      </c>
      <c r="I1451" s="1" t="s">
        <v>4856</v>
      </c>
      <c r="J1451" s="1" t="s">
        <v>949</v>
      </c>
      <c r="K1451" s="18" t="s">
        <v>4858</v>
      </c>
      <c r="L1451" s="1" t="s">
        <v>4857</v>
      </c>
      <c r="M1451" s="1" t="s">
        <v>488</v>
      </c>
      <c r="N1451" s="1" t="s">
        <v>296</v>
      </c>
      <c r="O1451" s="1">
        <v>85208</v>
      </c>
      <c r="P1451" s="1" t="s">
        <v>4213</v>
      </c>
      <c r="Y1451" s="1" t="s">
        <v>3196</v>
      </c>
      <c r="Z1451" s="1" t="s">
        <v>3161</v>
      </c>
      <c r="AA1451" s="2" t="s">
        <v>948</v>
      </c>
      <c r="AB1451" s="3" t="s">
        <v>3161</v>
      </c>
      <c r="AC1451" s="3"/>
      <c r="AD1451" s="1" t="s">
        <v>2564</v>
      </c>
      <c r="AN1451" s="1" t="s">
        <v>3162</v>
      </c>
      <c r="AU1451" s="1" t="s">
        <v>3162</v>
      </c>
      <c r="BA1451" s="1">
        <f t="shared" si="61"/>
        <v>2</v>
      </c>
    </row>
    <row r="1452" spans="1:54" s="1" customFormat="1" x14ac:dyDescent="0.25">
      <c r="A1452" s="6"/>
      <c r="B1452" s="2"/>
      <c r="C1452" s="2"/>
      <c r="D1452" s="2"/>
      <c r="G1452" s="1" t="s">
        <v>3158</v>
      </c>
      <c r="H1452" s="2" t="s">
        <v>4389</v>
      </c>
      <c r="I1452" s="1" t="s">
        <v>4390</v>
      </c>
      <c r="K1452" s="18"/>
      <c r="AA1452" s="1" t="s">
        <v>3382</v>
      </c>
      <c r="AB1452" s="3"/>
      <c r="AC1452" s="3"/>
      <c r="BA1452" s="1">
        <f t="shared" si="61"/>
        <v>0</v>
      </c>
    </row>
    <row r="1453" spans="1:54" s="1" customFormat="1" x14ac:dyDescent="0.25">
      <c r="B1453" s="2"/>
      <c r="C1453" s="2"/>
      <c r="D1453" s="2"/>
      <c r="G1453" s="1" t="s">
        <v>481</v>
      </c>
      <c r="H1453" s="1" t="s">
        <v>1990</v>
      </c>
      <c r="I1453" s="1" t="s">
        <v>4869</v>
      </c>
      <c r="J1453" s="1" t="s">
        <v>4870</v>
      </c>
      <c r="K1453" s="18" t="s">
        <v>2327</v>
      </c>
      <c r="L1453" s="1" t="s">
        <v>1593</v>
      </c>
      <c r="M1453" s="1" t="s">
        <v>1594</v>
      </c>
      <c r="N1453" s="1" t="s">
        <v>2325</v>
      </c>
      <c r="O1453" s="1" t="s">
        <v>2326</v>
      </c>
      <c r="P1453" s="1" t="s">
        <v>4213</v>
      </c>
      <c r="AA1453" s="2"/>
      <c r="AB1453" s="3"/>
      <c r="AC1453" s="3"/>
      <c r="AD1453" s="1" t="s">
        <v>2564</v>
      </c>
      <c r="BA1453" s="1">
        <f t="shared" si="61"/>
        <v>0</v>
      </c>
    </row>
    <row r="1454" spans="1:54" s="1" customFormat="1" x14ac:dyDescent="0.25">
      <c r="B1454" s="2"/>
      <c r="C1454" s="2"/>
      <c r="D1454" s="2"/>
      <c r="G1454" s="1" t="s">
        <v>3158</v>
      </c>
      <c r="H1454" s="1" t="s">
        <v>1990</v>
      </c>
      <c r="I1454" s="1" t="s">
        <v>4000</v>
      </c>
      <c r="K1454" s="18" t="s">
        <v>4205</v>
      </c>
      <c r="P1454" s="1" t="s">
        <v>4213</v>
      </c>
      <c r="AA1454" s="2"/>
      <c r="AB1454" s="3"/>
      <c r="AC1454" s="3"/>
      <c r="AD1454" s="1" t="s">
        <v>2388</v>
      </c>
      <c r="BA1454" s="1">
        <f t="shared" si="61"/>
        <v>0</v>
      </c>
    </row>
    <row r="1455" spans="1:54" s="1" customFormat="1" x14ac:dyDescent="0.25">
      <c r="B1455" s="2"/>
      <c r="C1455" s="2"/>
      <c r="D1455" s="2"/>
      <c r="G1455" s="1" t="s">
        <v>481</v>
      </c>
      <c r="H1455" s="1" t="s">
        <v>1012</v>
      </c>
      <c r="I1455" s="1" t="s">
        <v>2328</v>
      </c>
      <c r="K1455" s="18" t="s">
        <v>2329</v>
      </c>
      <c r="P1455" s="1" t="s">
        <v>4213</v>
      </c>
      <c r="AA1455" s="2"/>
      <c r="AB1455" s="3"/>
      <c r="AC1455" s="3"/>
      <c r="AD1455" s="1" t="s">
        <v>2564</v>
      </c>
      <c r="BA1455" s="1">
        <f t="shared" si="61"/>
        <v>0</v>
      </c>
      <c r="BB1455" s="1" t="s">
        <v>4712</v>
      </c>
    </row>
    <row r="1456" spans="1:54" s="1" customFormat="1" x14ac:dyDescent="0.25">
      <c r="B1456" s="2"/>
      <c r="C1456" s="2"/>
      <c r="D1456" s="2"/>
      <c r="G1456" s="1" t="s">
        <v>3158</v>
      </c>
      <c r="H1456" s="1" t="s">
        <v>2330</v>
      </c>
      <c r="I1456" s="1" t="s">
        <v>2161</v>
      </c>
      <c r="J1456" s="1" t="s">
        <v>2331</v>
      </c>
      <c r="K1456" s="18" t="s">
        <v>2333</v>
      </c>
      <c r="L1456" s="1" t="s">
        <v>2332</v>
      </c>
      <c r="M1456" s="1" t="s">
        <v>3023</v>
      </c>
      <c r="N1456" s="1" t="s">
        <v>296</v>
      </c>
      <c r="O1456" s="1">
        <v>85206</v>
      </c>
      <c r="P1456" s="1" t="s">
        <v>4712</v>
      </c>
      <c r="AA1456" s="2"/>
      <c r="AB1456" s="3"/>
      <c r="AC1456" s="3"/>
      <c r="AD1456" s="1" t="s">
        <v>2568</v>
      </c>
      <c r="BA1456" s="1">
        <f t="shared" si="61"/>
        <v>0</v>
      </c>
    </row>
    <row r="1457" spans="1:53" s="1" customFormat="1" x14ac:dyDescent="0.25">
      <c r="B1457" s="2"/>
      <c r="C1457" s="2"/>
      <c r="D1457" s="2"/>
      <c r="G1457" s="1" t="s">
        <v>3158</v>
      </c>
      <c r="H1457" s="1" t="s">
        <v>2330</v>
      </c>
      <c r="I1457" s="1" t="s">
        <v>3026</v>
      </c>
      <c r="K1457" s="18"/>
      <c r="AA1457" s="2"/>
      <c r="AB1457" s="3"/>
      <c r="AC1457" s="3"/>
      <c r="AZ1457" s="1" t="s">
        <v>3162</v>
      </c>
      <c r="BA1457" s="1">
        <f t="shared" si="61"/>
        <v>1</v>
      </c>
    </row>
    <row r="1458" spans="1:53" s="1" customFormat="1" x14ac:dyDescent="0.25">
      <c r="B1458" s="2"/>
      <c r="C1458" s="2"/>
      <c r="D1458" s="2"/>
      <c r="G1458" s="1" t="s">
        <v>481</v>
      </c>
      <c r="H1458" s="1" t="s">
        <v>2330</v>
      </c>
      <c r="I1458" s="1" t="s">
        <v>3178</v>
      </c>
      <c r="J1458" s="1" t="s">
        <v>2331</v>
      </c>
      <c r="K1458" s="18" t="s">
        <v>2333</v>
      </c>
      <c r="L1458" s="1" t="s">
        <v>2332</v>
      </c>
      <c r="M1458" s="1" t="s">
        <v>3023</v>
      </c>
      <c r="N1458" s="1" t="s">
        <v>296</v>
      </c>
      <c r="O1458" s="1">
        <v>85206</v>
      </c>
      <c r="P1458" s="1" t="s">
        <v>4213</v>
      </c>
      <c r="AA1458" s="2"/>
      <c r="AB1458" s="3"/>
      <c r="AC1458" s="3"/>
      <c r="AD1458" s="1" t="s">
        <v>2564</v>
      </c>
      <c r="BA1458" s="1">
        <f t="shared" si="61"/>
        <v>0</v>
      </c>
    </row>
    <row r="1459" spans="1:53" s="1" customFormat="1" x14ac:dyDescent="0.25">
      <c r="B1459" s="2"/>
      <c r="C1459" s="2"/>
      <c r="D1459" s="2"/>
      <c r="G1459" s="1" t="s">
        <v>481</v>
      </c>
      <c r="H1459" s="1" t="s">
        <v>2330</v>
      </c>
      <c r="I1459" s="1" t="s">
        <v>299</v>
      </c>
      <c r="K1459" s="18" t="s">
        <v>4599</v>
      </c>
      <c r="P1459" s="1" t="s">
        <v>4213</v>
      </c>
      <c r="AB1459" s="3"/>
      <c r="AC1459" s="3"/>
      <c r="BA1459" s="1">
        <f t="shared" si="61"/>
        <v>0</v>
      </c>
    </row>
    <row r="1460" spans="1:53" s="1" customFormat="1" x14ac:dyDescent="0.25">
      <c r="B1460" s="2"/>
      <c r="C1460" s="2"/>
      <c r="D1460" s="2"/>
      <c r="G1460" s="1" t="s">
        <v>3158</v>
      </c>
      <c r="H1460" s="1" t="s">
        <v>2330</v>
      </c>
      <c r="I1460" s="1" t="s">
        <v>4600</v>
      </c>
      <c r="K1460" s="18" t="s">
        <v>4599</v>
      </c>
      <c r="P1460" s="1" t="s">
        <v>4712</v>
      </c>
      <c r="AB1460" s="3"/>
      <c r="AC1460" s="3"/>
      <c r="BA1460" s="1">
        <f t="shared" si="61"/>
        <v>0</v>
      </c>
    </row>
    <row r="1461" spans="1:53" s="1" customFormat="1" x14ac:dyDescent="0.25">
      <c r="A1461" s="6"/>
      <c r="B1461" s="2"/>
      <c r="C1461" s="2"/>
      <c r="D1461" s="2"/>
      <c r="G1461" s="1" t="s">
        <v>3158</v>
      </c>
      <c r="H1461" s="1" t="s">
        <v>2330</v>
      </c>
      <c r="I1461" s="1" t="s">
        <v>4391</v>
      </c>
      <c r="K1461" s="18"/>
      <c r="AA1461" s="2" t="s">
        <v>3383</v>
      </c>
      <c r="AB1461" s="3"/>
      <c r="AC1461" s="3"/>
      <c r="BA1461" s="1">
        <f t="shared" si="61"/>
        <v>0</v>
      </c>
    </row>
    <row r="1462" spans="1:53" s="1" customFormat="1" x14ac:dyDescent="0.25">
      <c r="B1462" s="2"/>
      <c r="C1462" s="2"/>
      <c r="D1462" s="2"/>
      <c r="G1462" s="1" t="s">
        <v>481</v>
      </c>
      <c r="H1462" s="1" t="s">
        <v>4967</v>
      </c>
      <c r="I1462" s="1" t="s">
        <v>2949</v>
      </c>
      <c r="J1462" s="1" t="s">
        <v>4968</v>
      </c>
      <c r="K1462" s="18"/>
      <c r="L1462" s="1" t="s">
        <v>3593</v>
      </c>
      <c r="M1462" s="1" t="s">
        <v>488</v>
      </c>
      <c r="N1462" s="1" t="s">
        <v>296</v>
      </c>
      <c r="O1462" s="1">
        <v>85207</v>
      </c>
      <c r="AA1462" s="2"/>
      <c r="AB1462" s="3"/>
      <c r="AC1462" s="3"/>
      <c r="BA1462" s="1">
        <f t="shared" si="61"/>
        <v>0</v>
      </c>
    </row>
    <row r="1463" spans="1:53" s="1" customFormat="1" x14ac:dyDescent="0.25">
      <c r="B1463" s="2"/>
      <c r="C1463" s="2"/>
      <c r="D1463" s="2"/>
      <c r="G1463" s="1" t="s">
        <v>3158</v>
      </c>
      <c r="H1463" s="1" t="s">
        <v>2877</v>
      </c>
      <c r="I1463" s="1" t="s">
        <v>4593</v>
      </c>
      <c r="J1463" s="1" t="s">
        <v>2878</v>
      </c>
      <c r="K1463" s="18"/>
      <c r="L1463" s="1" t="s">
        <v>5169</v>
      </c>
      <c r="M1463" s="1" t="s">
        <v>488</v>
      </c>
      <c r="N1463" s="1" t="s">
        <v>296</v>
      </c>
      <c r="O1463" s="1">
        <v>85210</v>
      </c>
      <c r="AA1463" s="1" t="s">
        <v>918</v>
      </c>
      <c r="AB1463" s="3"/>
      <c r="AC1463" s="3"/>
      <c r="BA1463" s="1">
        <f t="shared" si="61"/>
        <v>0</v>
      </c>
    </row>
    <row r="1464" spans="1:53" s="1" customFormat="1" x14ac:dyDescent="0.25">
      <c r="B1464" s="2"/>
      <c r="C1464" s="2"/>
      <c r="D1464" s="2"/>
      <c r="G1464" s="1" t="s">
        <v>481</v>
      </c>
      <c r="H1464" s="1" t="s">
        <v>1474</v>
      </c>
      <c r="I1464" s="1" t="s">
        <v>1475</v>
      </c>
      <c r="K1464" s="18"/>
      <c r="AA1464" s="2"/>
      <c r="AB1464" s="3"/>
      <c r="AC1464" s="3"/>
      <c r="AJ1464" s="1" t="s">
        <v>3162</v>
      </c>
      <c r="BA1464" s="1">
        <f t="shared" si="61"/>
        <v>1</v>
      </c>
    </row>
    <row r="1465" spans="1:53" s="1" customFormat="1" x14ac:dyDescent="0.25">
      <c r="B1465" s="2"/>
      <c r="C1465" s="2"/>
      <c r="D1465" s="2"/>
      <c r="G1465" s="1" t="s">
        <v>3158</v>
      </c>
      <c r="H1465" s="1" t="s">
        <v>1474</v>
      </c>
      <c r="I1465" s="1" t="s">
        <v>1579</v>
      </c>
      <c r="K1465" s="18"/>
      <c r="AA1465" s="2"/>
      <c r="AB1465" s="3"/>
      <c r="AC1465" s="3"/>
      <c r="AJ1465" s="1" t="s">
        <v>3162</v>
      </c>
      <c r="BA1465" s="1">
        <f t="shared" si="61"/>
        <v>1</v>
      </c>
    </row>
    <row r="1466" spans="1:53" s="1" customFormat="1" x14ac:dyDescent="0.25">
      <c r="A1466" s="6"/>
      <c r="B1466" s="2"/>
      <c r="C1466" s="2"/>
      <c r="D1466" s="2"/>
      <c r="G1466" s="1" t="s">
        <v>3158</v>
      </c>
      <c r="H1466" s="1" t="s">
        <v>2334</v>
      </c>
      <c r="I1466" s="1" t="s">
        <v>2335</v>
      </c>
      <c r="K1466" s="18"/>
      <c r="Y1466" s="1" t="s">
        <v>3175</v>
      </c>
      <c r="Z1466" s="1" t="s">
        <v>509</v>
      </c>
      <c r="AA1466" s="2"/>
      <c r="AB1466" s="3"/>
      <c r="AC1466" s="3"/>
      <c r="BA1466" s="1">
        <f t="shared" si="61"/>
        <v>0</v>
      </c>
    </row>
    <row r="1467" spans="1:53" s="1" customFormat="1" x14ac:dyDescent="0.25">
      <c r="A1467" s="6"/>
      <c r="B1467" s="2"/>
      <c r="C1467" s="2"/>
      <c r="D1467" s="2"/>
      <c r="G1467" s="1" t="s">
        <v>481</v>
      </c>
      <c r="H1467" s="1" t="s">
        <v>2334</v>
      </c>
      <c r="I1467" s="1" t="s">
        <v>2336</v>
      </c>
      <c r="K1467" s="18"/>
      <c r="Y1467" s="1" t="s">
        <v>3175</v>
      </c>
      <c r="Z1467" s="1" t="s">
        <v>509</v>
      </c>
      <c r="AA1467" s="2"/>
      <c r="AB1467" s="3"/>
      <c r="AC1467" s="3"/>
      <c r="BA1467" s="1">
        <f t="shared" si="61"/>
        <v>0</v>
      </c>
    </row>
    <row r="1468" spans="1:53" s="1" customFormat="1" x14ac:dyDescent="0.25">
      <c r="A1468" s="6"/>
      <c r="B1468" s="2"/>
      <c r="C1468" s="2"/>
      <c r="D1468" s="2"/>
      <c r="G1468" s="1" t="s">
        <v>3158</v>
      </c>
      <c r="H1468" s="1" t="s">
        <v>4155</v>
      </c>
      <c r="I1468" s="1" t="s">
        <v>1055</v>
      </c>
      <c r="K1468" s="18"/>
      <c r="Y1468" s="2"/>
      <c r="Z1468" s="3"/>
      <c r="AH1468" s="1" t="s">
        <v>3162</v>
      </c>
      <c r="AI1468" s="1" t="s">
        <v>3162</v>
      </c>
      <c r="AU1468" s="1" t="s">
        <v>3162</v>
      </c>
      <c r="BA1468" s="1">
        <f t="shared" si="61"/>
        <v>3</v>
      </c>
    </row>
    <row r="1469" spans="1:53" s="1" customFormat="1" x14ac:dyDescent="0.25">
      <c r="B1469" s="2"/>
      <c r="C1469" s="2"/>
      <c r="D1469" s="2"/>
      <c r="E1469" s="2"/>
      <c r="G1469" s="1" t="s">
        <v>481</v>
      </c>
      <c r="H1469" s="1" t="s">
        <v>2337</v>
      </c>
      <c r="I1469" s="1" t="s">
        <v>2418</v>
      </c>
      <c r="K1469" s="18"/>
      <c r="AA1469" s="2"/>
      <c r="AB1469" s="3"/>
      <c r="AC1469" s="3"/>
      <c r="BA1469" s="1">
        <f t="shared" si="61"/>
        <v>0</v>
      </c>
    </row>
    <row r="1470" spans="1:53" s="1" customFormat="1" x14ac:dyDescent="0.25">
      <c r="B1470" s="2"/>
      <c r="C1470" s="2"/>
      <c r="D1470" s="2"/>
      <c r="G1470" s="1" t="s">
        <v>3158</v>
      </c>
      <c r="H1470" s="1" t="s">
        <v>2337</v>
      </c>
      <c r="I1470" s="1" t="s">
        <v>398</v>
      </c>
      <c r="K1470" s="18"/>
      <c r="Y1470" s="1" t="s">
        <v>297</v>
      </c>
      <c r="AA1470" s="2"/>
      <c r="AB1470" s="3"/>
      <c r="AC1470" s="3"/>
      <c r="BA1470" s="1">
        <f t="shared" si="61"/>
        <v>0</v>
      </c>
    </row>
    <row r="1471" spans="1:53" s="1" customFormat="1" x14ac:dyDescent="0.25">
      <c r="B1471" s="2"/>
      <c r="C1471" s="2"/>
      <c r="D1471" s="2"/>
      <c r="F1471" s="1" t="s">
        <v>3161</v>
      </c>
      <c r="G1471" s="1" t="s">
        <v>3158</v>
      </c>
      <c r="H1471" s="1" t="s">
        <v>2338</v>
      </c>
      <c r="I1471" s="1" t="s">
        <v>2339</v>
      </c>
      <c r="J1471" s="1" t="s">
        <v>2340</v>
      </c>
      <c r="K1471" s="18" t="s">
        <v>2342</v>
      </c>
      <c r="L1471" s="1" t="s">
        <v>2341</v>
      </c>
      <c r="M1471" s="1" t="s">
        <v>488</v>
      </c>
      <c r="N1471" s="1" t="s">
        <v>296</v>
      </c>
      <c r="O1471" s="1">
        <v>85029</v>
      </c>
      <c r="P1471" s="1" t="s">
        <v>4213</v>
      </c>
      <c r="AA1471" s="2"/>
      <c r="AB1471" s="3"/>
      <c r="AC1471" s="3"/>
      <c r="AD1471" s="1" t="s">
        <v>2388</v>
      </c>
      <c r="BA1471" s="1">
        <f t="shared" si="61"/>
        <v>0</v>
      </c>
    </row>
    <row r="1472" spans="1:53" s="1" customFormat="1" x14ac:dyDescent="0.25">
      <c r="A1472" s="8"/>
      <c r="B1472" s="2"/>
      <c r="C1472" s="2"/>
      <c r="D1472" s="2"/>
      <c r="G1472" s="1" t="s">
        <v>481</v>
      </c>
      <c r="H1472" s="1" t="s">
        <v>2037</v>
      </c>
      <c r="I1472" s="1" t="s">
        <v>2418</v>
      </c>
      <c r="K1472" s="18"/>
      <c r="Y1472" s="2"/>
      <c r="Z1472" s="3"/>
      <c r="AE1472" s="1" t="s">
        <v>3162</v>
      </c>
      <c r="AF1472" s="1" t="s">
        <v>3162</v>
      </c>
      <c r="AQ1472" s="1" t="s">
        <v>3162</v>
      </c>
      <c r="BA1472" s="1">
        <f t="shared" si="61"/>
        <v>3</v>
      </c>
    </row>
    <row r="1473" spans="2:53" s="1" customFormat="1" x14ac:dyDescent="0.25">
      <c r="B1473" s="2"/>
      <c r="C1473" s="2"/>
      <c r="D1473" s="2"/>
      <c r="G1473" s="1" t="s">
        <v>3158</v>
      </c>
      <c r="H1473" s="1" t="s">
        <v>2343</v>
      </c>
      <c r="I1473" s="1" t="s">
        <v>2344</v>
      </c>
      <c r="K1473" s="18"/>
      <c r="Y1473" s="1" t="s">
        <v>3160</v>
      </c>
      <c r="Z1473" s="1" t="s">
        <v>2345</v>
      </c>
      <c r="AA1473" s="2" t="s">
        <v>2610</v>
      </c>
      <c r="AB1473" s="3"/>
      <c r="AC1473" s="3"/>
      <c r="BA1473" s="1">
        <f t="shared" si="61"/>
        <v>0</v>
      </c>
    </row>
    <row r="1474" spans="2:53" s="1" customFormat="1" x14ac:dyDescent="0.25">
      <c r="B1474" s="2"/>
      <c r="C1474" s="2"/>
      <c r="D1474" s="2"/>
      <c r="G1474" s="1" t="s">
        <v>3158</v>
      </c>
      <c r="H1474" s="1" t="s">
        <v>2346</v>
      </c>
      <c r="I1474" s="1" t="s">
        <v>2347</v>
      </c>
      <c r="J1474" s="1" t="s">
        <v>858</v>
      </c>
      <c r="K1474" s="18" t="s">
        <v>4417</v>
      </c>
      <c r="L1474" s="1" t="s">
        <v>859</v>
      </c>
      <c r="M1474" s="1" t="s">
        <v>488</v>
      </c>
      <c r="N1474" s="1" t="s">
        <v>296</v>
      </c>
      <c r="O1474" s="1">
        <v>85206</v>
      </c>
      <c r="AA1474" s="2"/>
      <c r="AB1474" s="3"/>
      <c r="AC1474" s="3"/>
      <c r="BA1474" s="1">
        <f t="shared" si="61"/>
        <v>0</v>
      </c>
    </row>
    <row r="1475" spans="2:53" s="1" customFormat="1" x14ac:dyDescent="0.25">
      <c r="B1475" s="2"/>
      <c r="C1475" s="2"/>
      <c r="D1475" s="2"/>
      <c r="G1475" s="1" t="s">
        <v>3158</v>
      </c>
      <c r="H1475" s="1" t="s">
        <v>860</v>
      </c>
      <c r="I1475" s="1" t="s">
        <v>861</v>
      </c>
      <c r="K1475" s="18" t="s">
        <v>3346</v>
      </c>
      <c r="P1475" s="1" t="s">
        <v>4213</v>
      </c>
      <c r="Y1475" s="1" t="s">
        <v>297</v>
      </c>
      <c r="AA1475" s="2" t="s">
        <v>862</v>
      </c>
      <c r="AB1475" s="3"/>
      <c r="AC1475" s="3"/>
      <c r="AD1475" s="1" t="s">
        <v>2564</v>
      </c>
      <c r="BA1475" s="1">
        <f t="shared" si="61"/>
        <v>0</v>
      </c>
    </row>
    <row r="1476" spans="2:53" s="1" customFormat="1" x14ac:dyDescent="0.25">
      <c r="B1476" s="2"/>
      <c r="C1476" s="2"/>
      <c r="D1476" s="2"/>
      <c r="G1476" s="1" t="s">
        <v>3158</v>
      </c>
      <c r="H1476" s="1" t="s">
        <v>1457</v>
      </c>
      <c r="I1476" s="1" t="s">
        <v>1456</v>
      </c>
      <c r="K1476" s="18"/>
      <c r="AA1476" s="2"/>
      <c r="AB1476" s="3"/>
      <c r="AC1476" s="3"/>
      <c r="AI1476" s="1" t="s">
        <v>3162</v>
      </c>
      <c r="BA1476" s="1">
        <f t="shared" si="61"/>
        <v>1</v>
      </c>
    </row>
    <row r="1477" spans="2:53" s="1" customFormat="1" x14ac:dyDescent="0.25">
      <c r="B1477" s="2"/>
      <c r="C1477" s="2"/>
      <c r="D1477" s="2"/>
      <c r="G1477" s="1" t="s">
        <v>481</v>
      </c>
      <c r="H1477" s="1" t="s">
        <v>863</v>
      </c>
      <c r="I1477" s="1" t="s">
        <v>2336</v>
      </c>
      <c r="J1477" s="1" t="s">
        <v>864</v>
      </c>
      <c r="K1477" s="18" t="s">
        <v>4418</v>
      </c>
      <c r="L1477" s="1" t="s">
        <v>865</v>
      </c>
      <c r="M1477" s="1" t="s">
        <v>924</v>
      </c>
      <c r="N1477" s="1" t="s">
        <v>296</v>
      </c>
      <c r="O1477" s="1">
        <v>85253</v>
      </c>
      <c r="AA1477" s="2"/>
      <c r="AB1477" s="3"/>
      <c r="AC1477" s="3"/>
      <c r="BA1477" s="1">
        <f t="shared" si="61"/>
        <v>0</v>
      </c>
    </row>
    <row r="1478" spans="2:53" s="1" customFormat="1" x14ac:dyDescent="0.25">
      <c r="B1478" s="2"/>
      <c r="C1478" s="2"/>
      <c r="D1478" s="2"/>
      <c r="G1478" s="1" t="s">
        <v>3158</v>
      </c>
      <c r="H1478" s="1" t="s">
        <v>863</v>
      </c>
      <c r="I1478" s="1" t="s">
        <v>866</v>
      </c>
      <c r="J1478" s="1" t="s">
        <v>864</v>
      </c>
      <c r="K1478" s="18" t="s">
        <v>4418</v>
      </c>
      <c r="L1478" s="1" t="s">
        <v>865</v>
      </c>
      <c r="M1478" s="1" t="s">
        <v>924</v>
      </c>
      <c r="N1478" s="1" t="s">
        <v>296</v>
      </c>
      <c r="O1478" s="1">
        <v>85253</v>
      </c>
      <c r="AA1478" s="2"/>
      <c r="AB1478" s="3"/>
      <c r="AC1478" s="3"/>
      <c r="BA1478" s="1">
        <f t="shared" si="61"/>
        <v>0</v>
      </c>
    </row>
    <row r="1479" spans="2:53" s="1" customFormat="1" x14ac:dyDescent="0.25">
      <c r="B1479" s="2"/>
      <c r="C1479" s="2"/>
      <c r="D1479" s="2"/>
      <c r="G1479" s="1" t="s">
        <v>3158</v>
      </c>
      <c r="H1479" s="1" t="s">
        <v>2013</v>
      </c>
      <c r="I1479" s="1" t="s">
        <v>2014</v>
      </c>
      <c r="K1479" s="18"/>
      <c r="AA1479" s="2"/>
      <c r="AB1479" s="3"/>
      <c r="AC1479" s="3"/>
      <c r="AO1479" s="1" t="s">
        <v>3162</v>
      </c>
      <c r="BA1479" s="1">
        <f t="shared" si="61"/>
        <v>1</v>
      </c>
    </row>
    <row r="1480" spans="2:53" s="1" customFormat="1" x14ac:dyDescent="0.25">
      <c r="B1480" s="2"/>
      <c r="C1480" s="2"/>
      <c r="D1480" s="2"/>
      <c r="H1480" s="1" t="s">
        <v>867</v>
      </c>
      <c r="I1480" s="1" t="s">
        <v>4684</v>
      </c>
      <c r="K1480" s="18"/>
      <c r="AA1480" s="2"/>
      <c r="AB1480" s="3"/>
      <c r="AC1480" s="3"/>
      <c r="BA1480" s="1">
        <f t="shared" si="61"/>
        <v>0</v>
      </c>
    </row>
    <row r="1481" spans="2:53" s="1" customFormat="1" x14ac:dyDescent="0.25">
      <c r="B1481" s="2"/>
      <c r="C1481" s="2"/>
      <c r="D1481" s="2"/>
      <c r="G1481" s="1" t="s">
        <v>3158</v>
      </c>
      <c r="H1481" s="1" t="s">
        <v>867</v>
      </c>
      <c r="I1481" s="1" t="s">
        <v>3069</v>
      </c>
      <c r="K1481" s="18"/>
      <c r="AA1481" s="2"/>
      <c r="AB1481" s="3"/>
      <c r="AC1481" s="3"/>
      <c r="BA1481" s="1">
        <f t="shared" si="61"/>
        <v>0</v>
      </c>
    </row>
    <row r="1482" spans="2:53" s="1" customFormat="1" x14ac:dyDescent="0.25">
      <c r="B1482" s="2"/>
      <c r="C1482" s="2"/>
      <c r="D1482" s="2"/>
      <c r="G1482" s="1" t="s">
        <v>481</v>
      </c>
      <c r="H1482" s="1" t="s">
        <v>867</v>
      </c>
      <c r="I1482" s="1" t="s">
        <v>2738</v>
      </c>
      <c r="K1482" s="18" t="s">
        <v>2070</v>
      </c>
      <c r="N1482" s="1" t="s">
        <v>296</v>
      </c>
      <c r="P1482" s="1" t="s">
        <v>4213</v>
      </c>
      <c r="AA1482" s="2"/>
      <c r="AB1482" s="3"/>
      <c r="AC1482" s="3"/>
      <c r="AD1482" s="1" t="s">
        <v>2388</v>
      </c>
      <c r="BA1482" s="1">
        <f t="shared" si="61"/>
        <v>0</v>
      </c>
    </row>
    <row r="1483" spans="2:53" s="1" customFormat="1" x14ac:dyDescent="0.25">
      <c r="B1483" s="2"/>
      <c r="C1483" s="2"/>
      <c r="D1483" s="2"/>
      <c r="F1483" s="1" t="s">
        <v>3162</v>
      </c>
      <c r="G1483" s="1" t="s">
        <v>481</v>
      </c>
      <c r="H1483" s="1" t="s">
        <v>1918</v>
      </c>
      <c r="I1483" s="1" t="s">
        <v>299</v>
      </c>
      <c r="J1483" s="1" t="s">
        <v>1919</v>
      </c>
      <c r="K1483" s="18" t="s">
        <v>1920</v>
      </c>
      <c r="L1483" s="1" t="s">
        <v>841</v>
      </c>
      <c r="M1483" s="1" t="s">
        <v>650</v>
      </c>
      <c r="N1483" s="1" t="s">
        <v>296</v>
      </c>
      <c r="O1483" s="1">
        <v>85248</v>
      </c>
      <c r="P1483" s="1" t="s">
        <v>4213</v>
      </c>
      <c r="R1483" s="1">
        <v>1</v>
      </c>
      <c r="S1483" s="1" t="s">
        <v>3357</v>
      </c>
      <c r="AA1483" s="2" t="s">
        <v>3728</v>
      </c>
      <c r="AB1483" s="3"/>
      <c r="AC1483" s="3"/>
      <c r="AD1483" s="1" t="s">
        <v>1771</v>
      </c>
      <c r="BA1483" s="1">
        <f t="shared" si="61"/>
        <v>0</v>
      </c>
    </row>
    <row r="1484" spans="2:53" s="1" customFormat="1" x14ac:dyDescent="0.25">
      <c r="B1484" s="2"/>
      <c r="C1484" s="2"/>
      <c r="D1484" s="2"/>
      <c r="F1484" s="1" t="s">
        <v>3161</v>
      </c>
      <c r="G1484" s="1" t="s">
        <v>481</v>
      </c>
      <c r="H1484" s="1" t="s">
        <v>1275</v>
      </c>
      <c r="I1484" s="1" t="s">
        <v>299</v>
      </c>
      <c r="J1484" s="1" t="s">
        <v>4947</v>
      </c>
      <c r="K1484" s="18"/>
      <c r="L1484" s="1" t="s">
        <v>4948</v>
      </c>
      <c r="M1484" s="1" t="s">
        <v>4949</v>
      </c>
      <c r="N1484" s="1" t="s">
        <v>4950</v>
      </c>
      <c r="O1484" s="1">
        <v>61240</v>
      </c>
      <c r="Y1484" s="2"/>
      <c r="Z1484" s="3"/>
      <c r="BA1484" s="1">
        <f t="shared" si="61"/>
        <v>0</v>
      </c>
    </row>
    <row r="1485" spans="2:53" s="1" customFormat="1" x14ac:dyDescent="0.25">
      <c r="B1485" s="2"/>
      <c r="C1485" s="2"/>
      <c r="D1485" s="2"/>
      <c r="H1485" s="1" t="s">
        <v>219</v>
      </c>
      <c r="I1485" s="1" t="s">
        <v>2210</v>
      </c>
      <c r="K1485" s="18"/>
      <c r="AA1485" s="2"/>
      <c r="AB1485" s="3"/>
      <c r="AC1485" s="3"/>
      <c r="AV1485" s="1" t="s">
        <v>3162</v>
      </c>
      <c r="BA1485" s="1">
        <f t="shared" si="61"/>
        <v>1</v>
      </c>
    </row>
    <row r="1486" spans="2:53" s="1" customFormat="1" x14ac:dyDescent="0.25">
      <c r="B1486" s="2"/>
      <c r="C1486" s="2"/>
      <c r="D1486" s="2"/>
      <c r="G1486" s="1" t="s">
        <v>3158</v>
      </c>
      <c r="H1486" s="1" t="s">
        <v>4481</v>
      </c>
      <c r="I1486" s="1" t="s">
        <v>781</v>
      </c>
      <c r="K1486" s="18"/>
      <c r="AA1486" s="1" t="s">
        <v>4656</v>
      </c>
      <c r="AB1486" s="3"/>
      <c r="AC1486" s="3"/>
      <c r="BA1486" s="1">
        <f t="shared" si="61"/>
        <v>0</v>
      </c>
    </row>
    <row r="1487" spans="2:53" s="1" customFormat="1" x14ac:dyDescent="0.25">
      <c r="B1487" s="2"/>
      <c r="C1487" s="2"/>
      <c r="D1487" s="2"/>
      <c r="G1487" s="1" t="s">
        <v>481</v>
      </c>
      <c r="H1487" s="1" t="s">
        <v>591</v>
      </c>
      <c r="I1487" s="1" t="s">
        <v>592</v>
      </c>
      <c r="J1487" s="1" t="s">
        <v>589</v>
      </c>
      <c r="K1487" s="18" t="s">
        <v>593</v>
      </c>
      <c r="L1487" s="1" t="s">
        <v>2946</v>
      </c>
      <c r="M1487" s="1" t="s">
        <v>5031</v>
      </c>
      <c r="N1487" s="1" t="s">
        <v>296</v>
      </c>
      <c r="O1487" s="1">
        <v>85120</v>
      </c>
      <c r="P1487" s="1" t="s">
        <v>4213</v>
      </c>
      <c r="AA1487" s="2" t="s">
        <v>587</v>
      </c>
      <c r="AB1487" s="3"/>
      <c r="AC1487" s="3"/>
      <c r="AD1487" s="1" t="s">
        <v>2388</v>
      </c>
      <c r="BA1487" s="1">
        <f t="shared" si="61"/>
        <v>0</v>
      </c>
    </row>
    <row r="1488" spans="2:53" s="1" customFormat="1" x14ac:dyDescent="0.25">
      <c r="B1488" s="2"/>
      <c r="C1488" s="2"/>
      <c r="D1488" s="2"/>
      <c r="G1488" s="1" t="s">
        <v>3158</v>
      </c>
      <c r="H1488" s="1" t="s">
        <v>210</v>
      </c>
      <c r="I1488" s="1" t="s">
        <v>326</v>
      </c>
      <c r="K1488" s="18"/>
      <c r="AA1488" s="2"/>
      <c r="AB1488" s="3"/>
      <c r="AC1488" s="3"/>
      <c r="AU1488" s="1" t="s">
        <v>3162</v>
      </c>
      <c r="BA1488" s="1">
        <f t="shared" si="61"/>
        <v>1</v>
      </c>
    </row>
    <row r="1489" spans="1:84" s="1" customFormat="1" x14ac:dyDescent="0.25">
      <c r="B1489" s="2"/>
      <c r="C1489" s="2"/>
      <c r="D1489" s="2"/>
      <c r="G1489" s="1" t="s">
        <v>3158</v>
      </c>
      <c r="H1489" s="1" t="s">
        <v>4525</v>
      </c>
      <c r="I1489" s="1" t="s">
        <v>2071</v>
      </c>
      <c r="K1489" s="18"/>
      <c r="L1489" s="1" t="s">
        <v>4523</v>
      </c>
      <c r="M1489" s="1" t="s">
        <v>488</v>
      </c>
      <c r="N1489" s="1" t="s">
        <v>296</v>
      </c>
      <c r="AA1489" s="2" t="s">
        <v>1277</v>
      </c>
      <c r="AB1489" s="3"/>
      <c r="AC1489" s="3"/>
      <c r="BA1489" s="1">
        <f t="shared" si="61"/>
        <v>0</v>
      </c>
    </row>
    <row r="1490" spans="1:84" s="1" customFormat="1" x14ac:dyDescent="0.25">
      <c r="B1490" s="2"/>
      <c r="C1490" s="2"/>
      <c r="D1490" s="2"/>
      <c r="G1490" s="1" t="s">
        <v>3158</v>
      </c>
      <c r="H1490" s="1" t="s">
        <v>2073</v>
      </c>
      <c r="I1490" s="1" t="s">
        <v>2742</v>
      </c>
      <c r="K1490" s="18" t="s">
        <v>2074</v>
      </c>
      <c r="P1490" s="1" t="s">
        <v>4213</v>
      </c>
      <c r="AA1490" s="2"/>
      <c r="AB1490" s="3"/>
      <c r="AC1490" s="3"/>
      <c r="AD1490" s="1" t="s">
        <v>2388</v>
      </c>
      <c r="BA1490" s="1">
        <f t="shared" si="61"/>
        <v>0</v>
      </c>
    </row>
    <row r="1491" spans="1:84" s="1" customFormat="1" x14ac:dyDescent="0.25">
      <c r="A1491" s="29"/>
      <c r="B1491" s="2"/>
      <c r="C1491" s="2"/>
      <c r="D1491" s="2"/>
      <c r="G1491" s="1" t="s">
        <v>481</v>
      </c>
      <c r="H1491" s="1" t="s">
        <v>2049</v>
      </c>
      <c r="I1491" s="1" t="s">
        <v>3074</v>
      </c>
      <c r="K1491" s="18"/>
      <c r="AA1491" s="2"/>
      <c r="AB1491" s="3"/>
      <c r="AC1491" s="3"/>
      <c r="AN1491" s="1" t="s">
        <v>3162</v>
      </c>
      <c r="AO1491" s="1" t="s">
        <v>3162</v>
      </c>
      <c r="AQ1491" s="1" t="s">
        <v>3162</v>
      </c>
      <c r="AT1491" s="1" t="s">
        <v>3162</v>
      </c>
      <c r="AU1491" s="1" t="s">
        <v>3162</v>
      </c>
      <c r="AV1491" s="1" t="s">
        <v>3162</v>
      </c>
      <c r="AW1491" s="1" t="s">
        <v>3162</v>
      </c>
      <c r="BA1491" s="1">
        <f t="shared" si="61"/>
        <v>7</v>
      </c>
    </row>
    <row r="1492" spans="1:84" s="1" customFormat="1" x14ac:dyDescent="0.25">
      <c r="A1492" s="6"/>
      <c r="B1492" s="2"/>
      <c r="C1492" s="2"/>
      <c r="D1492" s="2"/>
      <c r="F1492" s="1" t="s">
        <v>3162</v>
      </c>
      <c r="G1492" s="1" t="s">
        <v>3158</v>
      </c>
      <c r="H1492" s="1" t="s">
        <v>37</v>
      </c>
      <c r="I1492" s="1" t="s">
        <v>1740</v>
      </c>
      <c r="J1492" s="1" t="s">
        <v>38</v>
      </c>
      <c r="K1492" s="18" t="s">
        <v>39</v>
      </c>
      <c r="L1492" s="1" t="s">
        <v>1960</v>
      </c>
      <c r="M1492" s="1" t="s">
        <v>488</v>
      </c>
      <c r="N1492" s="1" t="s">
        <v>296</v>
      </c>
      <c r="O1492" s="1">
        <v>85215</v>
      </c>
      <c r="P1492" s="1" t="s">
        <v>4712</v>
      </c>
      <c r="R1492" s="1">
        <v>1</v>
      </c>
      <c r="S1492" s="1" t="s">
        <v>3357</v>
      </c>
      <c r="AA1492" s="2" t="s">
        <v>7</v>
      </c>
      <c r="AB1492" s="3"/>
      <c r="AC1492" s="3"/>
      <c r="AD1492" s="1" t="s">
        <v>2388</v>
      </c>
      <c r="AX1492" s="1" t="s">
        <v>3162</v>
      </c>
      <c r="AY1492" s="1" t="s">
        <v>3162</v>
      </c>
      <c r="BA1492" s="1">
        <f t="shared" si="61"/>
        <v>2</v>
      </c>
    </row>
    <row r="1493" spans="1:84" s="1" customFormat="1" x14ac:dyDescent="0.25">
      <c r="B1493" s="2"/>
      <c r="C1493" s="2"/>
      <c r="D1493" s="2"/>
      <c r="F1493" s="1" t="s">
        <v>3161</v>
      </c>
      <c r="G1493" s="1" t="s">
        <v>481</v>
      </c>
      <c r="H1493" s="1" t="s">
        <v>4016</v>
      </c>
      <c r="I1493" s="1" t="s">
        <v>4364</v>
      </c>
      <c r="AA1493" s="1" t="s">
        <v>1691</v>
      </c>
      <c r="BA1493" s="1">
        <f t="shared" si="61"/>
        <v>0</v>
      </c>
      <c r="BM1493" s="1" t="s">
        <v>4712</v>
      </c>
      <c r="BQ1493" s="1" t="s">
        <v>4712</v>
      </c>
      <c r="CD1493" s="1" t="s">
        <v>4712</v>
      </c>
      <c r="CF1493" s="1" t="s">
        <v>4712</v>
      </c>
    </row>
    <row r="1494" spans="1:84" s="1" customFormat="1" x14ac:dyDescent="0.25">
      <c r="B1494" s="2"/>
      <c r="C1494" s="2"/>
      <c r="D1494" s="2"/>
      <c r="G1494" s="1" t="s">
        <v>3158</v>
      </c>
      <c r="H1494" s="1" t="s">
        <v>1399</v>
      </c>
      <c r="I1494" s="1" t="s">
        <v>1400</v>
      </c>
      <c r="K1494" s="18"/>
      <c r="AA1494" s="2"/>
      <c r="AB1494" s="3"/>
      <c r="AC1494" s="3"/>
      <c r="AS1494" s="1" t="s">
        <v>3162</v>
      </c>
      <c r="BA1494" s="1">
        <f t="shared" si="61"/>
        <v>1</v>
      </c>
    </row>
    <row r="1495" spans="1:84" s="1" customFormat="1" x14ac:dyDescent="0.25">
      <c r="B1495" s="2"/>
      <c r="C1495" s="2"/>
      <c r="D1495" s="2"/>
      <c r="G1495" s="1" t="s">
        <v>481</v>
      </c>
      <c r="H1495" s="1" t="s">
        <v>4848</v>
      </c>
      <c r="I1495" s="1" t="s">
        <v>4849</v>
      </c>
      <c r="J1495" s="1" t="s">
        <v>4993</v>
      </c>
      <c r="K1495" s="18"/>
      <c r="L1495" s="1" t="s">
        <v>4991</v>
      </c>
      <c r="M1495" s="1" t="s">
        <v>488</v>
      </c>
      <c r="N1495" s="1" t="s">
        <v>296</v>
      </c>
      <c r="O1495" s="1">
        <v>85213</v>
      </c>
      <c r="AA1495" s="1" t="s">
        <v>3045</v>
      </c>
      <c r="AD1495" s="1" t="s">
        <v>2376</v>
      </c>
      <c r="BA1495" s="1">
        <f t="shared" si="61"/>
        <v>0</v>
      </c>
      <c r="BB1495" s="3"/>
    </row>
    <row r="1496" spans="1:84" s="1" customFormat="1" x14ac:dyDescent="0.25">
      <c r="A1496" s="8"/>
      <c r="B1496" s="2"/>
      <c r="C1496" s="2"/>
      <c r="D1496" s="2"/>
      <c r="K1496" s="18"/>
      <c r="Y1496" s="2"/>
      <c r="Z1496" s="3"/>
      <c r="BA1496" s="1">
        <f t="shared" si="61"/>
        <v>0</v>
      </c>
    </row>
    <row r="1497" spans="1:84" s="1" customFormat="1" x14ac:dyDescent="0.25">
      <c r="B1497" s="2"/>
      <c r="C1497" s="2"/>
      <c r="D1497" s="2"/>
      <c r="K1497" s="18"/>
      <c r="AA1497" s="2"/>
      <c r="AB1497" s="3"/>
      <c r="AC1497" s="3"/>
      <c r="BA1497" s="1">
        <f t="shared" si="61"/>
        <v>0</v>
      </c>
    </row>
    <row r="1498" spans="1:84" s="1" customFormat="1" x14ac:dyDescent="0.25">
      <c r="B1498" s="2"/>
      <c r="C1498" s="2"/>
      <c r="D1498" s="2"/>
      <c r="I1498" s="1" t="s">
        <v>1471</v>
      </c>
      <c r="K1498" s="18" t="s">
        <v>4598</v>
      </c>
      <c r="P1498" s="1" t="s">
        <v>4213</v>
      </c>
      <c r="Y1498" s="2"/>
      <c r="Z1498" s="3"/>
      <c r="BA1498" s="1">
        <f t="shared" si="61"/>
        <v>0</v>
      </c>
    </row>
    <row r="1499" spans="1:84" s="1" customFormat="1" x14ac:dyDescent="0.25">
      <c r="B1499" s="2"/>
      <c r="C1499" s="2"/>
      <c r="D1499" s="2"/>
      <c r="G1499" s="1" t="s">
        <v>3158</v>
      </c>
      <c r="I1499" s="1" t="s">
        <v>3146</v>
      </c>
      <c r="K1499" s="18" t="s">
        <v>3567</v>
      </c>
      <c r="P1499" s="1" t="s">
        <v>4213</v>
      </c>
      <c r="Y1499" s="2"/>
      <c r="Z1499" s="3"/>
      <c r="BA1499" s="1">
        <f t="shared" si="61"/>
        <v>0</v>
      </c>
    </row>
    <row r="1500" spans="1:84" s="1" customFormat="1" x14ac:dyDescent="0.25">
      <c r="B1500" s="2"/>
      <c r="C1500" s="2"/>
      <c r="D1500" s="2"/>
      <c r="I1500" s="1" t="s">
        <v>846</v>
      </c>
      <c r="K1500" s="18" t="s">
        <v>847</v>
      </c>
      <c r="P1500" s="1" t="s">
        <v>4213</v>
      </c>
      <c r="Y1500" s="2"/>
      <c r="Z1500" s="3"/>
      <c r="BA1500" s="1">
        <f t="shared" si="61"/>
        <v>0</v>
      </c>
    </row>
    <row r="1501" spans="1:84" s="1" customFormat="1" x14ac:dyDescent="0.25">
      <c r="B1501" s="2"/>
      <c r="C1501" s="2"/>
      <c r="D1501" s="2"/>
      <c r="G1501" s="1" t="s">
        <v>481</v>
      </c>
      <c r="I1501" s="1" t="s">
        <v>854</v>
      </c>
      <c r="K1501" s="18" t="s">
        <v>4982</v>
      </c>
      <c r="P1501" s="1" t="s">
        <v>4213</v>
      </c>
      <c r="Y1501" s="2"/>
      <c r="Z1501" s="3"/>
      <c r="BA1501" s="1">
        <f t="shared" si="61"/>
        <v>0</v>
      </c>
    </row>
    <row r="1502" spans="1:84" s="1" customFormat="1" x14ac:dyDescent="0.25">
      <c r="B1502" s="2"/>
      <c r="C1502" s="2"/>
      <c r="D1502" s="2"/>
      <c r="G1502" s="1" t="s">
        <v>481</v>
      </c>
      <c r="I1502" s="1" t="s">
        <v>1236</v>
      </c>
      <c r="K1502" s="18" t="s">
        <v>4987</v>
      </c>
      <c r="P1502" s="1" t="s">
        <v>4213</v>
      </c>
      <c r="Y1502" s="2"/>
      <c r="Z1502" s="3"/>
      <c r="BA1502" s="1">
        <f t="shared" ref="BA1502:BA1564" si="62">COUNTA(AE1502:AZ1502)</f>
        <v>0</v>
      </c>
    </row>
    <row r="1503" spans="1:84" s="1" customFormat="1" x14ac:dyDescent="0.25">
      <c r="B1503" s="2"/>
      <c r="C1503" s="2"/>
      <c r="D1503" s="2"/>
      <c r="G1503" s="1" t="s">
        <v>481</v>
      </c>
      <c r="I1503" s="1" t="s">
        <v>1765</v>
      </c>
      <c r="K1503" s="18" t="s">
        <v>1766</v>
      </c>
      <c r="P1503" s="1" t="s">
        <v>4213</v>
      </c>
      <c r="AA1503" s="2"/>
      <c r="AB1503" s="3"/>
      <c r="AC1503" s="3"/>
      <c r="AD1503" s="1" t="s">
        <v>2564</v>
      </c>
      <c r="BA1503" s="1">
        <f t="shared" si="62"/>
        <v>0</v>
      </c>
    </row>
    <row r="1504" spans="1:84" s="1" customFormat="1" x14ac:dyDescent="0.25">
      <c r="B1504" s="2"/>
      <c r="C1504" s="2"/>
      <c r="D1504" s="2"/>
      <c r="G1504" s="1" t="s">
        <v>3158</v>
      </c>
      <c r="I1504" s="1" t="s">
        <v>1237</v>
      </c>
      <c r="K1504" s="18" t="s">
        <v>4987</v>
      </c>
      <c r="P1504" s="1" t="s">
        <v>4712</v>
      </c>
      <c r="AA1504" s="2"/>
      <c r="AB1504" s="3"/>
      <c r="AC1504" s="3"/>
      <c r="BA1504" s="1">
        <f t="shared" si="62"/>
        <v>0</v>
      </c>
    </row>
    <row r="1505" spans="1:68" s="1" customFormat="1" x14ac:dyDescent="0.25">
      <c r="B1505" s="2"/>
      <c r="C1505" s="2"/>
      <c r="D1505" s="2"/>
      <c r="G1505" s="1" t="s">
        <v>481</v>
      </c>
      <c r="I1505" s="1" t="s">
        <v>3178</v>
      </c>
      <c r="K1505" s="18" t="s">
        <v>4988</v>
      </c>
      <c r="P1505" s="1" t="s">
        <v>4213</v>
      </c>
      <c r="AA1505" s="2"/>
      <c r="AB1505" s="3"/>
      <c r="AC1505" s="3"/>
      <c r="BA1505" s="1">
        <f t="shared" si="62"/>
        <v>0</v>
      </c>
    </row>
    <row r="1506" spans="1:68" s="1" customFormat="1" x14ac:dyDescent="0.25">
      <c r="B1506" s="2"/>
      <c r="C1506" s="2"/>
      <c r="D1506" s="2"/>
      <c r="I1506" s="1" t="s">
        <v>1786</v>
      </c>
      <c r="K1506" s="18" t="s">
        <v>1787</v>
      </c>
      <c r="P1506" s="1" t="s">
        <v>4213</v>
      </c>
      <c r="Q1506" s="1" t="s">
        <v>4712</v>
      </c>
      <c r="AA1506" s="2"/>
      <c r="AB1506" s="3"/>
      <c r="AC1506" s="3"/>
      <c r="BA1506" s="1">
        <f t="shared" si="62"/>
        <v>0</v>
      </c>
    </row>
    <row r="1507" spans="1:68" s="1" customFormat="1" x14ac:dyDescent="0.25">
      <c r="A1507" s="8"/>
      <c r="B1507" s="2"/>
      <c r="C1507" s="2"/>
      <c r="D1507" s="2"/>
      <c r="G1507" s="1" t="s">
        <v>481</v>
      </c>
      <c r="I1507" s="1" t="s">
        <v>5045</v>
      </c>
      <c r="K1507" s="18" t="s">
        <v>4180</v>
      </c>
      <c r="P1507" s="1" t="s">
        <v>4213</v>
      </c>
      <c r="AA1507" s="2"/>
      <c r="AB1507" s="3"/>
      <c r="AC1507" s="3"/>
      <c r="AD1507" s="1" t="s">
        <v>2388</v>
      </c>
      <c r="BA1507" s="1">
        <f t="shared" si="62"/>
        <v>0</v>
      </c>
    </row>
    <row r="1508" spans="1:68" s="1" customFormat="1" x14ac:dyDescent="0.25">
      <c r="A1508" s="8"/>
      <c r="B1508" s="2"/>
      <c r="C1508" s="2"/>
      <c r="D1508" s="2"/>
      <c r="G1508" s="1" t="s">
        <v>481</v>
      </c>
      <c r="I1508" s="1" t="s">
        <v>2738</v>
      </c>
      <c r="K1508" s="18" t="s">
        <v>2535</v>
      </c>
      <c r="P1508" s="1" t="s">
        <v>4213</v>
      </c>
      <c r="Q1508" s="1" t="s">
        <v>4712</v>
      </c>
      <c r="AA1508" s="2"/>
      <c r="AB1508" s="3"/>
      <c r="AC1508" s="3"/>
      <c r="AD1508" s="1" t="s">
        <v>2388</v>
      </c>
      <c r="BA1508" s="1">
        <f t="shared" si="62"/>
        <v>0</v>
      </c>
    </row>
    <row r="1509" spans="1:68" s="1" customFormat="1" x14ac:dyDescent="0.25">
      <c r="B1509" s="2"/>
      <c r="C1509" s="2"/>
      <c r="D1509" s="2"/>
      <c r="G1509" s="1" t="s">
        <v>481</v>
      </c>
      <c r="I1509" s="1" t="s">
        <v>4970</v>
      </c>
      <c r="J1509" s="1" t="s">
        <v>3789</v>
      </c>
      <c r="K1509" s="18"/>
      <c r="AA1509" s="1" t="s">
        <v>4971</v>
      </c>
      <c r="AB1509" s="3"/>
      <c r="AC1509" s="3"/>
      <c r="BA1509" s="1">
        <f t="shared" si="62"/>
        <v>0</v>
      </c>
    </row>
    <row r="1510" spans="1:68" s="1" customFormat="1" x14ac:dyDescent="0.25">
      <c r="B1510" s="2"/>
      <c r="C1510" s="2"/>
      <c r="D1510" s="2"/>
      <c r="G1510" s="1" t="s">
        <v>481</v>
      </c>
      <c r="I1510" s="1" t="s">
        <v>348</v>
      </c>
      <c r="K1510" s="18"/>
      <c r="T1510" s="1">
        <v>1</v>
      </c>
      <c r="AA1510" s="2" t="s">
        <v>3068</v>
      </c>
      <c r="AB1510" s="3"/>
      <c r="AC1510" s="3"/>
      <c r="BA1510" s="1">
        <f t="shared" si="62"/>
        <v>0</v>
      </c>
    </row>
    <row r="1511" spans="1:68" s="1" customFormat="1" x14ac:dyDescent="0.25">
      <c r="B1511" s="2"/>
      <c r="C1511" s="2"/>
      <c r="D1511" s="2"/>
      <c r="G1511" s="1" t="s">
        <v>3158</v>
      </c>
      <c r="I1511" s="1" t="s">
        <v>428</v>
      </c>
      <c r="K1511" s="18" t="s">
        <v>381</v>
      </c>
      <c r="AA1511" s="2"/>
      <c r="AB1511" s="3"/>
      <c r="AC1511" s="3"/>
      <c r="AD1511" s="1" t="s">
        <v>2388</v>
      </c>
      <c r="BA1511" s="1">
        <f t="shared" si="62"/>
        <v>0</v>
      </c>
    </row>
    <row r="1512" spans="1:68" s="1" customFormat="1" x14ac:dyDescent="0.25">
      <c r="B1512" s="2"/>
      <c r="C1512" s="2"/>
      <c r="D1512" s="2"/>
      <c r="G1512" s="1" t="s">
        <v>3158</v>
      </c>
      <c r="I1512" s="1" t="s">
        <v>4971</v>
      </c>
      <c r="J1512" s="1" t="s">
        <v>3789</v>
      </c>
      <c r="K1512" s="18"/>
      <c r="AA1512" s="1" t="s">
        <v>4970</v>
      </c>
      <c r="AB1512" s="3"/>
      <c r="AC1512" s="3"/>
      <c r="BA1512" s="1">
        <f t="shared" si="62"/>
        <v>0</v>
      </c>
    </row>
    <row r="1513" spans="1:68" s="1" customFormat="1" ht="15.75" customHeight="1" x14ac:dyDescent="0.25">
      <c r="A1513" s="8"/>
      <c r="B1513" s="2"/>
      <c r="C1513" s="2"/>
      <c r="D1513" s="2"/>
      <c r="K1513" s="18"/>
      <c r="P1513" s="8"/>
      <c r="Q1513" s="8"/>
      <c r="R1513" s="1">
        <f>SUM(R115:R1512)</f>
        <v>40</v>
      </c>
      <c r="S1513" s="1">
        <f>SUM(S115:S1512)</f>
        <v>1</v>
      </c>
      <c r="AA1513" s="2"/>
      <c r="AB1513" s="3"/>
      <c r="AC1513" s="3"/>
      <c r="BA1513" s="1">
        <f t="shared" si="62"/>
        <v>0</v>
      </c>
    </row>
    <row r="1514" spans="1:68" s="1" customFormat="1" x14ac:dyDescent="0.25">
      <c r="A1514" s="1" t="s">
        <v>1709</v>
      </c>
      <c r="B1514" s="2"/>
      <c r="C1514" s="2"/>
      <c r="D1514" s="2"/>
      <c r="F1514" s="1" t="s">
        <v>3162</v>
      </c>
      <c r="G1514" s="1" t="s">
        <v>3158</v>
      </c>
      <c r="H1514" s="1" t="s">
        <v>2119</v>
      </c>
      <c r="I1514" s="1" t="s">
        <v>2120</v>
      </c>
      <c r="J1514" s="1" t="s">
        <v>1190</v>
      </c>
      <c r="K1514" s="18"/>
      <c r="L1514" s="1" t="s">
        <v>2122</v>
      </c>
      <c r="M1514" s="1" t="s">
        <v>488</v>
      </c>
      <c r="N1514" s="1" t="s">
        <v>296</v>
      </c>
      <c r="O1514" s="1">
        <v>85206</v>
      </c>
      <c r="AA1514" s="1" t="s">
        <v>3196</v>
      </c>
      <c r="AB1514" s="1" t="s">
        <v>3189</v>
      </c>
      <c r="AD1514" s="2" t="s">
        <v>1015</v>
      </c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1">
        <f t="shared" si="62"/>
        <v>0</v>
      </c>
      <c r="BB1514" s="3" t="s">
        <v>3161</v>
      </c>
      <c r="BF1514" s="1" t="s">
        <v>4712</v>
      </c>
      <c r="BG1514" s="1" t="s">
        <v>4712</v>
      </c>
      <c r="BH1514" s="1" t="s">
        <v>4712</v>
      </c>
      <c r="BN1514" s="1" t="s">
        <v>4712</v>
      </c>
    </row>
    <row r="1515" spans="1:68" s="1" customFormat="1" x14ac:dyDescent="0.25">
      <c r="A1515" s="1" t="s">
        <v>1596</v>
      </c>
      <c r="B1515" s="2"/>
      <c r="C1515" s="2"/>
      <c r="D1515" s="2"/>
      <c r="F1515" s="1" t="s">
        <v>3162</v>
      </c>
      <c r="G1515" s="1" t="s">
        <v>3158</v>
      </c>
      <c r="H1515" s="1" t="s">
        <v>362</v>
      </c>
      <c r="I1515" s="1" t="s">
        <v>363</v>
      </c>
      <c r="J1515" s="1" t="s">
        <v>3819</v>
      </c>
      <c r="K1515" s="18" t="s">
        <v>364</v>
      </c>
      <c r="L1515" s="1" t="s">
        <v>1599</v>
      </c>
      <c r="M1515" s="1" t="s">
        <v>1597</v>
      </c>
      <c r="N1515" s="1" t="s">
        <v>1598</v>
      </c>
      <c r="P1515" s="1" t="s">
        <v>4213</v>
      </c>
      <c r="T1515" s="1">
        <v>1</v>
      </c>
      <c r="W1515" s="1" t="s">
        <v>297</v>
      </c>
      <c r="Y1515" s="1" t="s">
        <v>3196</v>
      </c>
      <c r="Z1515" s="1" t="s">
        <v>3161</v>
      </c>
      <c r="AA1515" s="1" t="s">
        <v>1700</v>
      </c>
      <c r="AB1515" s="3" t="s">
        <v>3161</v>
      </c>
      <c r="AC1515" s="3"/>
      <c r="AD1515" s="1" t="s">
        <v>2388</v>
      </c>
      <c r="AW1515" s="1" t="s">
        <v>1703</v>
      </c>
      <c r="BA1515" s="1">
        <f t="shared" si="62"/>
        <v>1</v>
      </c>
    </row>
    <row r="1516" spans="1:68" s="1" customFormat="1" x14ac:dyDescent="0.25">
      <c r="A1516" s="1" t="s">
        <v>344</v>
      </c>
      <c r="B1516" s="2"/>
      <c r="C1516" s="2"/>
      <c r="D1516" s="2"/>
      <c r="F1516" s="1" t="s">
        <v>3162</v>
      </c>
      <c r="G1516" s="1" t="s">
        <v>481</v>
      </c>
      <c r="H1516" s="1" t="s">
        <v>2151</v>
      </c>
      <c r="I1516" s="1" t="s">
        <v>2152</v>
      </c>
      <c r="J1516" s="1" t="s">
        <v>3098</v>
      </c>
      <c r="K1516" s="18"/>
      <c r="L1516" s="1" t="s">
        <v>2154</v>
      </c>
      <c r="M1516" s="1" t="s">
        <v>4425</v>
      </c>
      <c r="N1516" s="1" t="s">
        <v>296</v>
      </c>
      <c r="O1516" s="1">
        <v>85242</v>
      </c>
      <c r="P1516" s="8"/>
      <c r="Q1516" s="8"/>
      <c r="Y1516" s="1" t="s">
        <v>3160</v>
      </c>
      <c r="Z1516" s="1" t="s">
        <v>2148</v>
      </c>
      <c r="AA1516" s="2"/>
      <c r="AB1516" s="3" t="s">
        <v>3161</v>
      </c>
      <c r="AC1516" s="3"/>
      <c r="BA1516" s="1">
        <f t="shared" si="62"/>
        <v>0</v>
      </c>
      <c r="BD1516" s="1" t="s">
        <v>4712</v>
      </c>
      <c r="BE1516" s="1" t="s">
        <v>4712</v>
      </c>
      <c r="BO1516" s="1" t="s">
        <v>4712</v>
      </c>
      <c r="BP1516" s="1" t="s">
        <v>4712</v>
      </c>
    </row>
    <row r="1517" spans="1:68" s="1" customFormat="1" x14ac:dyDescent="0.25">
      <c r="A1517" s="1" t="s">
        <v>3872</v>
      </c>
      <c r="B1517" s="2"/>
      <c r="C1517" s="2"/>
      <c r="D1517" s="2"/>
      <c r="G1517" s="1" t="s">
        <v>481</v>
      </c>
      <c r="H1517" s="1" t="s">
        <v>2268</v>
      </c>
      <c r="I1517" s="1" t="s">
        <v>907</v>
      </c>
      <c r="J1517" s="1" t="s">
        <v>2270</v>
      </c>
      <c r="K1517" s="18"/>
      <c r="L1517" s="1" t="s">
        <v>4925</v>
      </c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1">
        <f t="shared" si="62"/>
        <v>0</v>
      </c>
      <c r="BB1517" s="3"/>
    </row>
    <row r="1518" spans="1:68" s="1" customFormat="1" x14ac:dyDescent="0.25">
      <c r="A1518" s="1" t="s">
        <v>3871</v>
      </c>
      <c r="B1518" s="2"/>
      <c r="C1518" s="2"/>
      <c r="D1518" s="2"/>
      <c r="F1518" s="1" t="s">
        <v>3161</v>
      </c>
      <c r="G1518" s="1" t="s">
        <v>3158</v>
      </c>
      <c r="H1518" s="1" t="s">
        <v>105</v>
      </c>
      <c r="I1518" s="1" t="s">
        <v>3311</v>
      </c>
      <c r="J1518" s="1" t="s">
        <v>814</v>
      </c>
      <c r="K1518" s="18" t="s">
        <v>107</v>
      </c>
      <c r="L1518" s="1" t="s">
        <v>109</v>
      </c>
      <c r="P1518" s="1" t="s">
        <v>4712</v>
      </c>
      <c r="X1518" s="1" t="s">
        <v>814</v>
      </c>
      <c r="Y1518" s="1" t="s">
        <v>3196</v>
      </c>
      <c r="Z1518" s="1" t="s">
        <v>3161</v>
      </c>
      <c r="AA1518" s="2"/>
      <c r="AB1518" s="3"/>
      <c r="AC1518" s="3"/>
      <c r="AD1518" s="1" t="s">
        <v>2388</v>
      </c>
      <c r="BA1518" s="1">
        <f t="shared" si="62"/>
        <v>0</v>
      </c>
    </row>
    <row r="1519" spans="1:68" s="1" customFormat="1" x14ac:dyDescent="0.25">
      <c r="A1519" s="1" t="s">
        <v>4812</v>
      </c>
      <c r="B1519" s="2"/>
      <c r="C1519" s="2"/>
      <c r="D1519" s="2"/>
      <c r="F1519" s="1" t="s">
        <v>3162</v>
      </c>
      <c r="G1519" s="1" t="s">
        <v>481</v>
      </c>
      <c r="H1519" s="1" t="s">
        <v>994</v>
      </c>
      <c r="I1519" s="1" t="s">
        <v>2152</v>
      </c>
      <c r="J1519" s="1" t="s">
        <v>996</v>
      </c>
      <c r="K1519" s="18" t="s">
        <v>995</v>
      </c>
      <c r="P1519" s="1" t="s">
        <v>4213</v>
      </c>
      <c r="Y1519" s="1" t="s">
        <v>3196</v>
      </c>
      <c r="Z1519" s="1" t="s">
        <v>3161</v>
      </c>
      <c r="AA1519" s="2"/>
      <c r="AB1519" s="3"/>
      <c r="AC1519" s="3"/>
      <c r="AD1519" s="1" t="s">
        <v>2564</v>
      </c>
      <c r="BA1519" s="1">
        <f t="shared" si="62"/>
        <v>0</v>
      </c>
    </row>
    <row r="1520" spans="1:68" s="1" customFormat="1" x14ac:dyDescent="0.25">
      <c r="A1520" s="2" t="s">
        <v>5093</v>
      </c>
      <c r="B1520" s="2"/>
      <c r="C1520" s="2"/>
      <c r="D1520" s="2"/>
      <c r="G1520" s="1" t="s">
        <v>3158</v>
      </c>
      <c r="H1520" s="1" t="s">
        <v>1962</v>
      </c>
      <c r="I1520" s="1" t="s">
        <v>2447</v>
      </c>
      <c r="K1520" s="18" t="s">
        <v>1963</v>
      </c>
      <c r="AA1520" s="2"/>
      <c r="AB1520" s="3"/>
      <c r="AC1520" s="3"/>
      <c r="AD1520" s="1" t="s">
        <v>2388</v>
      </c>
      <c r="BA1520" s="1">
        <f t="shared" si="62"/>
        <v>0</v>
      </c>
    </row>
    <row r="1521" spans="1:53" s="1" customFormat="1" x14ac:dyDescent="0.25">
      <c r="A1521" s="1" t="s">
        <v>4602</v>
      </c>
      <c r="B1521" s="2"/>
      <c r="C1521" s="2"/>
      <c r="D1521" s="2"/>
      <c r="G1521" s="1" t="s">
        <v>3158</v>
      </c>
      <c r="H1521" s="1" t="s">
        <v>3177</v>
      </c>
      <c r="I1521" s="1" t="s">
        <v>2161</v>
      </c>
      <c r="J1521" s="1" t="s">
        <v>3473</v>
      </c>
      <c r="K1521" s="18" t="s">
        <v>3475</v>
      </c>
      <c r="L1521" s="1" t="s">
        <v>5163</v>
      </c>
      <c r="AA1521" s="2"/>
      <c r="AB1521" s="3"/>
      <c r="AC1521" s="3"/>
      <c r="AD1521" s="1" t="s">
        <v>2564</v>
      </c>
      <c r="BA1521" s="1">
        <f t="shared" si="62"/>
        <v>0</v>
      </c>
    </row>
    <row r="1522" spans="1:53" s="1" customFormat="1" x14ac:dyDescent="0.25">
      <c r="A1522" s="1" t="s">
        <v>4602</v>
      </c>
      <c r="B1522" s="2"/>
      <c r="C1522" s="2"/>
      <c r="D1522" s="2"/>
      <c r="F1522" s="1" t="s">
        <v>3161</v>
      </c>
      <c r="G1522" s="1" t="s">
        <v>481</v>
      </c>
      <c r="H1522" s="1" t="s">
        <v>2971</v>
      </c>
      <c r="I1522" s="1" t="s">
        <v>116</v>
      </c>
      <c r="K1522" s="18" t="s">
        <v>2972</v>
      </c>
      <c r="Y1522" s="2"/>
      <c r="Z1522" s="3"/>
      <c r="BA1522" s="1">
        <f t="shared" si="62"/>
        <v>0</v>
      </c>
    </row>
    <row r="1523" spans="1:53" s="1" customFormat="1" x14ac:dyDescent="0.25">
      <c r="A1523" s="1" t="s">
        <v>4602</v>
      </c>
      <c r="B1523" s="2"/>
      <c r="C1523" s="2"/>
      <c r="D1523" s="2"/>
      <c r="F1523" s="1" t="s">
        <v>3161</v>
      </c>
      <c r="G1523" s="1" t="s">
        <v>3158</v>
      </c>
      <c r="H1523" s="1" t="s">
        <v>2971</v>
      </c>
      <c r="I1523" s="1" t="s">
        <v>2973</v>
      </c>
      <c r="K1523" s="18" t="s">
        <v>2972</v>
      </c>
      <c r="Y1523" s="2"/>
      <c r="Z1523" s="3"/>
      <c r="BA1523" s="1">
        <f t="shared" si="62"/>
        <v>0</v>
      </c>
    </row>
    <row r="1524" spans="1:53" s="1" customFormat="1" x14ac:dyDescent="0.25">
      <c r="A1524" s="1" t="s">
        <v>4602</v>
      </c>
      <c r="B1524" s="2"/>
      <c r="C1524" s="2"/>
      <c r="D1524" s="2"/>
      <c r="G1524" s="1" t="s">
        <v>481</v>
      </c>
      <c r="H1524" s="1" t="s">
        <v>448</v>
      </c>
      <c r="I1524" s="1" t="s">
        <v>1336</v>
      </c>
      <c r="J1524" s="1" t="s">
        <v>1337</v>
      </c>
      <c r="K1524" s="18" t="s">
        <v>1339</v>
      </c>
      <c r="L1524" s="1" t="s">
        <v>1338</v>
      </c>
      <c r="M1524" s="1" t="s">
        <v>3195</v>
      </c>
      <c r="N1524" s="1" t="s">
        <v>296</v>
      </c>
      <c r="O1524" s="1">
        <v>85284</v>
      </c>
      <c r="Y1524" s="2"/>
      <c r="Z1524" s="3"/>
      <c r="BA1524" s="1">
        <f t="shared" si="62"/>
        <v>0</v>
      </c>
    </row>
    <row r="1525" spans="1:53" s="1" customFormat="1" x14ac:dyDescent="0.25">
      <c r="A1525" s="1" t="s">
        <v>4602</v>
      </c>
      <c r="B1525" s="2"/>
      <c r="C1525" s="2"/>
      <c r="D1525" s="2"/>
      <c r="G1525" s="1" t="s">
        <v>3158</v>
      </c>
      <c r="H1525" s="1" t="s">
        <v>2838</v>
      </c>
      <c r="I1525" s="1" t="s">
        <v>4578</v>
      </c>
      <c r="K1525" s="18" t="s">
        <v>2839</v>
      </c>
      <c r="Y1525" s="2"/>
      <c r="Z1525" s="3"/>
      <c r="BA1525" s="1">
        <f t="shared" si="62"/>
        <v>0</v>
      </c>
    </row>
    <row r="1526" spans="1:53" s="1" customFormat="1" x14ac:dyDescent="0.25">
      <c r="A1526" s="1" t="s">
        <v>4602</v>
      </c>
      <c r="B1526" s="2"/>
      <c r="C1526" s="2"/>
      <c r="D1526" s="2"/>
      <c r="G1526" s="1" t="s">
        <v>3158</v>
      </c>
      <c r="H1526" s="1" t="s">
        <v>2917</v>
      </c>
      <c r="I1526" s="1" t="s">
        <v>2918</v>
      </c>
      <c r="K1526" s="18" t="s">
        <v>2919</v>
      </c>
      <c r="N1526" s="1" t="s">
        <v>296</v>
      </c>
      <c r="Y1526" s="2"/>
      <c r="Z1526" s="3"/>
      <c r="BA1526" s="1">
        <f t="shared" si="62"/>
        <v>0</v>
      </c>
    </row>
    <row r="1527" spans="1:53" s="1" customFormat="1" x14ac:dyDescent="0.25">
      <c r="A1527" s="1" t="s">
        <v>4602</v>
      </c>
      <c r="B1527" s="2"/>
      <c r="C1527" s="2"/>
      <c r="D1527" s="2"/>
      <c r="G1527" s="1" t="s">
        <v>3158</v>
      </c>
      <c r="H1527" s="1" t="s">
        <v>404</v>
      </c>
      <c r="I1527" s="1" t="s">
        <v>405</v>
      </c>
      <c r="K1527" s="18" t="s">
        <v>406</v>
      </c>
      <c r="N1527" s="1" t="s">
        <v>296</v>
      </c>
      <c r="Y1527" s="2"/>
      <c r="Z1527" s="3"/>
      <c r="BA1527" s="1">
        <f t="shared" si="62"/>
        <v>0</v>
      </c>
    </row>
    <row r="1528" spans="1:53" s="1" customFormat="1" x14ac:dyDescent="0.25">
      <c r="A1528" s="1" t="s">
        <v>4602</v>
      </c>
      <c r="B1528" s="2"/>
      <c r="C1528" s="2"/>
      <c r="D1528" s="2"/>
      <c r="G1528" s="1" t="s">
        <v>3158</v>
      </c>
      <c r="H1528" s="1" t="s">
        <v>404</v>
      </c>
      <c r="I1528" s="1" t="s">
        <v>407</v>
      </c>
      <c r="K1528" s="18" t="s">
        <v>1276</v>
      </c>
      <c r="N1528" s="1" t="s">
        <v>296</v>
      </c>
      <c r="Y1528" s="2"/>
      <c r="Z1528" s="3"/>
      <c r="BA1528" s="1">
        <f t="shared" si="62"/>
        <v>0</v>
      </c>
    </row>
    <row r="1529" spans="1:53" s="1" customFormat="1" x14ac:dyDescent="0.25">
      <c r="A1529" s="1" t="s">
        <v>4602</v>
      </c>
      <c r="B1529" s="2"/>
      <c r="C1529" s="2"/>
      <c r="D1529" s="2"/>
      <c r="G1529" s="1" t="s">
        <v>3158</v>
      </c>
      <c r="H1529" s="1" t="s">
        <v>1277</v>
      </c>
      <c r="I1529" s="1" t="s">
        <v>4526</v>
      </c>
      <c r="K1529" s="18" t="s">
        <v>4527</v>
      </c>
      <c r="Y1529" s="2"/>
      <c r="Z1529" s="3"/>
      <c r="BA1529" s="1">
        <f t="shared" si="62"/>
        <v>0</v>
      </c>
    </row>
    <row r="1530" spans="1:53" s="1" customFormat="1" x14ac:dyDescent="0.25">
      <c r="A1530" s="1" t="s">
        <v>4602</v>
      </c>
      <c r="B1530" s="2"/>
      <c r="C1530" s="2"/>
      <c r="D1530" s="2"/>
      <c r="G1530" s="1" t="s">
        <v>3158</v>
      </c>
      <c r="H1530" s="1" t="s">
        <v>2061</v>
      </c>
      <c r="I1530" s="1" t="s">
        <v>3786</v>
      </c>
      <c r="J1530" s="1" t="s">
        <v>5177</v>
      </c>
      <c r="K1530" s="18" t="s">
        <v>5178</v>
      </c>
      <c r="L1530" s="1" t="s">
        <v>3599</v>
      </c>
      <c r="Y1530" s="2"/>
      <c r="Z1530" s="3"/>
      <c r="BA1530" s="1">
        <f t="shared" si="62"/>
        <v>0</v>
      </c>
    </row>
    <row r="1531" spans="1:53" s="1" customFormat="1" x14ac:dyDescent="0.25">
      <c r="A1531" s="1" t="s">
        <v>4602</v>
      </c>
      <c r="B1531" s="2"/>
      <c r="C1531" s="2"/>
      <c r="D1531" s="2"/>
      <c r="G1531" s="1" t="s">
        <v>3158</v>
      </c>
      <c r="H1531" s="1" t="s">
        <v>2382</v>
      </c>
      <c r="I1531" s="1" t="s">
        <v>3614</v>
      </c>
      <c r="K1531" s="18" t="s">
        <v>2383</v>
      </c>
      <c r="AA1531" s="2"/>
      <c r="AB1531" s="3"/>
      <c r="AC1531" s="3"/>
      <c r="AD1531" s="1" t="s">
        <v>2564</v>
      </c>
      <c r="BA1531" s="1">
        <f t="shared" si="62"/>
        <v>0</v>
      </c>
    </row>
    <row r="1532" spans="1:53" s="1" customFormat="1" x14ac:dyDescent="0.25">
      <c r="A1532" s="1" t="s">
        <v>4602</v>
      </c>
      <c r="B1532" s="2"/>
      <c r="C1532" s="2"/>
      <c r="D1532" s="2"/>
      <c r="F1532" s="1" t="s">
        <v>3161</v>
      </c>
      <c r="G1532" s="1" t="s">
        <v>3158</v>
      </c>
      <c r="H1532" s="1" t="s">
        <v>3025</v>
      </c>
      <c r="I1532" s="1" t="s">
        <v>903</v>
      </c>
      <c r="J1532" s="1" t="s">
        <v>3100</v>
      </c>
      <c r="K1532" s="18" t="s">
        <v>2965</v>
      </c>
      <c r="L1532" s="1" t="s">
        <v>3102</v>
      </c>
      <c r="M1532" s="1" t="s">
        <v>488</v>
      </c>
      <c r="N1532" s="1" t="s">
        <v>296</v>
      </c>
      <c r="O1532" s="1">
        <v>85204</v>
      </c>
      <c r="Y1532" s="1" t="s">
        <v>3093</v>
      </c>
      <c r="Z1532" s="1" t="s">
        <v>3161</v>
      </c>
      <c r="AA1532" s="2" t="s">
        <v>5160</v>
      </c>
      <c r="AB1532" s="3" t="s">
        <v>3161</v>
      </c>
      <c r="AC1532" s="3"/>
      <c r="AD1532" s="1" t="s">
        <v>2388</v>
      </c>
      <c r="BA1532" s="1">
        <f t="shared" si="62"/>
        <v>0</v>
      </c>
    </row>
    <row r="1533" spans="1:53" s="1" customFormat="1" x14ac:dyDescent="0.25">
      <c r="A1533" s="1" t="s">
        <v>4602</v>
      </c>
      <c r="B1533" s="2"/>
      <c r="C1533" s="2"/>
      <c r="D1533" s="2"/>
      <c r="G1533" s="1" t="s">
        <v>481</v>
      </c>
      <c r="H1533" s="1" t="s">
        <v>1758</v>
      </c>
      <c r="I1533" s="1" t="s">
        <v>2738</v>
      </c>
      <c r="K1533" s="18" t="s">
        <v>11</v>
      </c>
      <c r="AA1533" s="2"/>
      <c r="AB1533" s="3"/>
      <c r="AC1533" s="3"/>
      <c r="BA1533" s="1">
        <f t="shared" si="62"/>
        <v>0</v>
      </c>
    </row>
    <row r="1534" spans="1:53" s="1" customFormat="1" x14ac:dyDescent="0.25">
      <c r="A1534" s="1" t="s">
        <v>4602</v>
      </c>
      <c r="B1534" s="2"/>
      <c r="C1534" s="2"/>
      <c r="D1534" s="2"/>
      <c r="F1534" s="1" t="s">
        <v>3161</v>
      </c>
      <c r="G1534" s="1" t="s">
        <v>481</v>
      </c>
      <c r="H1534" s="1" t="s">
        <v>17</v>
      </c>
      <c r="I1534" s="1" t="s">
        <v>18</v>
      </c>
      <c r="J1534" s="1" t="s">
        <v>19</v>
      </c>
      <c r="K1534" s="18" t="s">
        <v>20</v>
      </c>
      <c r="L1534" s="1" t="s">
        <v>1970</v>
      </c>
      <c r="M1534" s="1" t="s">
        <v>5031</v>
      </c>
      <c r="N1534" s="1" t="s">
        <v>296</v>
      </c>
      <c r="AA1534" s="2"/>
      <c r="AB1534" s="3"/>
      <c r="AC1534" s="3"/>
      <c r="BA1534" s="1">
        <f t="shared" si="62"/>
        <v>0</v>
      </c>
    </row>
    <row r="1535" spans="1:53" s="1" customFormat="1" x14ac:dyDescent="0.25">
      <c r="A1535" s="1" t="s">
        <v>4602</v>
      </c>
      <c r="B1535" s="2"/>
      <c r="C1535" s="2"/>
      <c r="D1535" s="2"/>
      <c r="G1535" s="1" t="s">
        <v>3158</v>
      </c>
      <c r="H1535" s="1" t="s">
        <v>21</v>
      </c>
      <c r="I1535" s="1" t="s">
        <v>2450</v>
      </c>
      <c r="J1535" s="1" t="s">
        <v>22</v>
      </c>
      <c r="K1535" s="18" t="s">
        <v>25</v>
      </c>
      <c r="L1535" s="1" t="s">
        <v>23</v>
      </c>
      <c r="M1535" s="1" t="s">
        <v>24</v>
      </c>
      <c r="N1535" s="1" t="s">
        <v>296</v>
      </c>
      <c r="O1535" s="1">
        <v>85206</v>
      </c>
      <c r="Y1535" s="1" t="s">
        <v>3196</v>
      </c>
      <c r="AA1535" s="2"/>
      <c r="AB1535" s="3"/>
      <c r="AC1535" s="3"/>
      <c r="AD1535" s="1" t="s">
        <v>2564</v>
      </c>
      <c r="BA1535" s="1">
        <f t="shared" si="62"/>
        <v>0</v>
      </c>
    </row>
    <row r="1536" spans="1:53" s="1" customFormat="1" x14ac:dyDescent="0.25">
      <c r="A1536" s="1" t="s">
        <v>4602</v>
      </c>
      <c r="B1536" s="2"/>
      <c r="C1536" s="2"/>
      <c r="D1536" s="2"/>
      <c r="G1536" s="1" t="s">
        <v>3158</v>
      </c>
      <c r="H1536" s="1" t="s">
        <v>2867</v>
      </c>
      <c r="I1536" s="1" t="s">
        <v>3159</v>
      </c>
      <c r="J1536" s="1" t="s">
        <v>2868</v>
      </c>
      <c r="K1536" s="18" t="s">
        <v>1576</v>
      </c>
      <c r="L1536" s="1" t="s">
        <v>2869</v>
      </c>
      <c r="M1536" s="1" t="s">
        <v>2870</v>
      </c>
      <c r="N1536" s="1" t="s">
        <v>296</v>
      </c>
      <c r="O1536" s="1">
        <v>85248</v>
      </c>
      <c r="AA1536" s="2"/>
      <c r="AB1536" s="3"/>
      <c r="AC1536" s="3"/>
      <c r="AD1536" s="1" t="s">
        <v>2564</v>
      </c>
      <c r="BA1536" s="1">
        <f t="shared" si="62"/>
        <v>0</v>
      </c>
    </row>
    <row r="1537" spans="1:87" s="1" customFormat="1" x14ac:dyDescent="0.25">
      <c r="A1537" s="1" t="s">
        <v>4602</v>
      </c>
      <c r="B1537" s="2"/>
      <c r="C1537" s="2"/>
      <c r="D1537" s="2"/>
      <c r="G1537" s="1" t="s">
        <v>481</v>
      </c>
      <c r="H1537" s="1" t="s">
        <v>3406</v>
      </c>
      <c r="I1537" s="1" t="s">
        <v>3407</v>
      </c>
      <c r="J1537" s="1" t="s">
        <v>3408</v>
      </c>
      <c r="K1537" s="18" t="s">
        <v>3410</v>
      </c>
      <c r="L1537" s="1" t="s">
        <v>3409</v>
      </c>
      <c r="M1537" s="1" t="s">
        <v>488</v>
      </c>
      <c r="N1537" s="1" t="s">
        <v>296</v>
      </c>
      <c r="O1537" s="1">
        <v>85209</v>
      </c>
      <c r="AA1537" s="2"/>
      <c r="AB1537" s="3"/>
      <c r="AC1537" s="3"/>
      <c r="BA1537" s="1">
        <f t="shared" si="62"/>
        <v>0</v>
      </c>
    </row>
    <row r="1538" spans="1:87" s="1" customFormat="1" x14ac:dyDescent="0.25">
      <c r="A1538" s="1" t="s">
        <v>4602</v>
      </c>
      <c r="B1538" s="2"/>
      <c r="C1538" s="2"/>
      <c r="D1538" s="2"/>
      <c r="G1538" s="1" t="s">
        <v>3158</v>
      </c>
      <c r="H1538" s="1" t="s">
        <v>3980</v>
      </c>
      <c r="I1538" s="1" t="s">
        <v>103</v>
      </c>
      <c r="K1538" s="18" t="s">
        <v>3981</v>
      </c>
      <c r="AA1538" s="2"/>
      <c r="AB1538" s="3"/>
      <c r="AC1538" s="3"/>
      <c r="BA1538" s="1">
        <f t="shared" si="62"/>
        <v>0</v>
      </c>
    </row>
    <row r="1539" spans="1:87" s="1" customFormat="1" x14ac:dyDescent="0.25">
      <c r="A1539" s="1" t="s">
        <v>4602</v>
      </c>
      <c r="B1539" s="2"/>
      <c r="C1539" s="2"/>
      <c r="D1539" s="2"/>
      <c r="G1539" s="1" t="s">
        <v>481</v>
      </c>
      <c r="H1539" s="1" t="s">
        <v>1715</v>
      </c>
      <c r="I1539" s="1" t="s">
        <v>1716</v>
      </c>
      <c r="K1539" s="18" t="s">
        <v>1717</v>
      </c>
      <c r="AA1539" s="2"/>
      <c r="AB1539" s="3"/>
      <c r="AC1539" s="3"/>
      <c r="AD1539" s="1" t="s">
        <v>2388</v>
      </c>
      <c r="BA1539" s="1">
        <f t="shared" si="62"/>
        <v>0</v>
      </c>
    </row>
    <row r="1540" spans="1:87" s="1" customFormat="1" x14ac:dyDescent="0.25">
      <c r="A1540" s="1" t="s">
        <v>4602</v>
      </c>
      <c r="B1540" s="2"/>
      <c r="C1540" s="2"/>
      <c r="D1540" s="2"/>
      <c r="G1540" s="1" t="s">
        <v>3158</v>
      </c>
      <c r="H1540" s="1" t="s">
        <v>1736</v>
      </c>
      <c r="I1540" s="1" t="s">
        <v>1737</v>
      </c>
      <c r="K1540" s="18" t="s">
        <v>1738</v>
      </c>
      <c r="AA1540" s="2"/>
      <c r="AB1540" s="3"/>
      <c r="AC1540" s="3"/>
      <c r="BA1540" s="1">
        <f t="shared" si="62"/>
        <v>0</v>
      </c>
    </row>
    <row r="1541" spans="1:87" s="1" customFormat="1" x14ac:dyDescent="0.25">
      <c r="A1541" s="1" t="s">
        <v>4602</v>
      </c>
      <c r="B1541" s="2"/>
      <c r="C1541" s="2"/>
      <c r="D1541" s="2"/>
      <c r="G1541" s="1" t="s">
        <v>481</v>
      </c>
      <c r="H1541" s="1" t="s">
        <v>3088</v>
      </c>
      <c r="I1541" s="1" t="s">
        <v>3089</v>
      </c>
      <c r="J1541" s="1" t="s">
        <v>3091</v>
      </c>
      <c r="K1541" s="18" t="s">
        <v>3090</v>
      </c>
      <c r="L1541" s="1" t="s">
        <v>1925</v>
      </c>
      <c r="M1541" s="1" t="s">
        <v>3192</v>
      </c>
      <c r="N1541" s="1" t="s">
        <v>296</v>
      </c>
      <c r="O1541" s="1">
        <v>85118</v>
      </c>
      <c r="Y1541" s="1" t="s">
        <v>3175</v>
      </c>
      <c r="Z1541" s="1" t="s">
        <v>3161</v>
      </c>
      <c r="AA1541" s="2"/>
      <c r="AB1541" s="3" t="s">
        <v>3161</v>
      </c>
      <c r="AC1541" s="3"/>
      <c r="BA1541" s="1">
        <f t="shared" si="62"/>
        <v>0</v>
      </c>
    </row>
    <row r="1542" spans="1:87" s="1" customFormat="1" x14ac:dyDescent="0.25">
      <c r="A1542" s="1" t="s">
        <v>4602</v>
      </c>
      <c r="B1542" s="2"/>
      <c r="C1542" s="2"/>
      <c r="D1542" s="2"/>
      <c r="G1542" s="1" t="s">
        <v>3158</v>
      </c>
      <c r="H1542" s="1" t="s">
        <v>3088</v>
      </c>
      <c r="I1542" s="1" t="s">
        <v>371</v>
      </c>
      <c r="J1542" s="1" t="s">
        <v>3091</v>
      </c>
      <c r="K1542" s="18" t="s">
        <v>3090</v>
      </c>
      <c r="L1542" s="1" t="s">
        <v>1925</v>
      </c>
      <c r="M1542" s="1" t="s">
        <v>3192</v>
      </c>
      <c r="N1542" s="1" t="s">
        <v>296</v>
      </c>
      <c r="O1542" s="1">
        <v>85118</v>
      </c>
      <c r="Y1542" s="1" t="s">
        <v>3175</v>
      </c>
      <c r="Z1542" s="1" t="s">
        <v>3092</v>
      </c>
      <c r="AA1542" s="2"/>
      <c r="AB1542" s="3" t="s">
        <v>3161</v>
      </c>
      <c r="AC1542" s="3"/>
      <c r="BA1542" s="1">
        <f t="shared" si="62"/>
        <v>0</v>
      </c>
    </row>
    <row r="1543" spans="1:87" s="1" customFormat="1" x14ac:dyDescent="0.25">
      <c r="A1543" s="1" t="s">
        <v>4602</v>
      </c>
      <c r="B1543" s="2"/>
      <c r="C1543" s="2"/>
      <c r="D1543" s="2"/>
      <c r="G1543" s="1" t="s">
        <v>3158</v>
      </c>
      <c r="H1543" s="1" t="s">
        <v>3106</v>
      </c>
      <c r="I1543" s="1" t="s">
        <v>3107</v>
      </c>
      <c r="J1543" s="1" t="s">
        <v>2150</v>
      </c>
      <c r="K1543" s="18" t="s">
        <v>3846</v>
      </c>
      <c r="L1543" s="1" t="s">
        <v>2543</v>
      </c>
      <c r="M1543" s="1" t="s">
        <v>488</v>
      </c>
      <c r="N1543" s="1" t="s">
        <v>296</v>
      </c>
      <c r="O1543" s="1">
        <v>85213</v>
      </c>
      <c r="Y1543" s="1" t="s">
        <v>3196</v>
      </c>
      <c r="Z1543" s="1" t="s">
        <v>3161</v>
      </c>
      <c r="AA1543" s="1" t="s">
        <v>998</v>
      </c>
      <c r="AB1543" s="3" t="s">
        <v>3161</v>
      </c>
      <c r="AC1543" s="3"/>
      <c r="BA1543" s="1">
        <f t="shared" si="62"/>
        <v>0</v>
      </c>
      <c r="BD1543" s="1" t="s">
        <v>4712</v>
      </c>
      <c r="BE1543" s="1" t="s">
        <v>4712</v>
      </c>
      <c r="BF1543" s="1" t="s">
        <v>4712</v>
      </c>
      <c r="BQ1543" s="1" t="s">
        <v>4712</v>
      </c>
      <c r="BX1543" s="1" t="s">
        <v>4712</v>
      </c>
    </row>
    <row r="1544" spans="1:87" s="1" customFormat="1" x14ac:dyDescent="0.25">
      <c r="A1544" s="1" t="s">
        <v>4602</v>
      </c>
      <c r="B1544" s="2"/>
      <c r="C1544" s="2"/>
      <c r="D1544" s="2"/>
      <c r="G1544" s="1" t="s">
        <v>3158</v>
      </c>
      <c r="H1544" s="1" t="s">
        <v>4743</v>
      </c>
      <c r="I1544" s="1" t="s">
        <v>3024</v>
      </c>
      <c r="K1544" s="18" t="s">
        <v>4744</v>
      </c>
      <c r="AA1544" s="2"/>
      <c r="AB1544" s="3"/>
      <c r="AC1544" s="3"/>
      <c r="BA1544" s="1">
        <f t="shared" si="62"/>
        <v>0</v>
      </c>
    </row>
    <row r="1545" spans="1:87" s="1" customFormat="1" x14ac:dyDescent="0.25">
      <c r="A1545" s="1" t="s">
        <v>4602</v>
      </c>
      <c r="B1545" s="2"/>
      <c r="C1545" s="2"/>
      <c r="D1545" s="2"/>
      <c r="G1545" s="1" t="s">
        <v>3158</v>
      </c>
      <c r="H1545" s="1" t="s">
        <v>4915</v>
      </c>
      <c r="I1545" s="1" t="s">
        <v>4000</v>
      </c>
      <c r="J1545" s="1" t="s">
        <v>4001</v>
      </c>
      <c r="K1545" s="18" t="s">
        <v>4005</v>
      </c>
      <c r="L1545" s="1" t="s">
        <v>4002</v>
      </c>
      <c r="M1545" s="1" t="s">
        <v>4003</v>
      </c>
      <c r="N1545" s="1" t="s">
        <v>4004</v>
      </c>
      <c r="O1545" s="1">
        <v>78660</v>
      </c>
      <c r="AA1545" s="2"/>
      <c r="AB1545" s="3"/>
      <c r="AC1545" s="3"/>
      <c r="AD1545" s="1" t="s">
        <v>2388</v>
      </c>
      <c r="BA1545" s="1">
        <f t="shared" si="62"/>
        <v>0</v>
      </c>
    </row>
    <row r="1546" spans="1:87" s="1" customFormat="1" x14ac:dyDescent="0.25">
      <c r="A1546" s="1" t="s">
        <v>4602</v>
      </c>
      <c r="B1546" s="2"/>
      <c r="C1546" s="2"/>
      <c r="D1546" s="2"/>
      <c r="G1546" s="1" t="s">
        <v>481</v>
      </c>
      <c r="H1546" s="1" t="s">
        <v>1571</v>
      </c>
      <c r="I1546" s="1" t="s">
        <v>116</v>
      </c>
      <c r="J1546" s="1" t="s">
        <v>1572</v>
      </c>
      <c r="K1546" s="18" t="s">
        <v>4175</v>
      </c>
      <c r="L1546" s="1" t="s">
        <v>1573</v>
      </c>
      <c r="M1546" s="1" t="s">
        <v>3192</v>
      </c>
      <c r="N1546" s="1" t="s">
        <v>296</v>
      </c>
      <c r="AA1546" s="2"/>
      <c r="AB1546" s="3"/>
      <c r="AC1546" s="3"/>
      <c r="BA1546" s="1">
        <f t="shared" si="62"/>
        <v>0</v>
      </c>
    </row>
    <row r="1547" spans="1:87" s="1" customFormat="1" x14ac:dyDescent="0.25">
      <c r="A1547" s="1" t="s">
        <v>4602</v>
      </c>
      <c r="B1547" s="2"/>
      <c r="C1547" s="2"/>
      <c r="D1547" s="2"/>
      <c r="G1547" s="1" t="s">
        <v>481</v>
      </c>
      <c r="H1547" s="1" t="s">
        <v>2572</v>
      </c>
      <c r="I1547" s="1" t="s">
        <v>879</v>
      </c>
      <c r="K1547" s="5" t="s">
        <v>2573</v>
      </c>
      <c r="P1547" s="1" t="s">
        <v>4213</v>
      </c>
      <c r="AA1547" s="2"/>
      <c r="AB1547" s="3"/>
      <c r="AC1547" s="3"/>
      <c r="AD1547" s="1" t="s">
        <v>2564</v>
      </c>
      <c r="BA1547" s="1">
        <f t="shared" si="62"/>
        <v>0</v>
      </c>
    </row>
    <row r="1548" spans="1:87" s="1" customFormat="1" x14ac:dyDescent="0.25">
      <c r="A1548" s="1" t="s">
        <v>4602</v>
      </c>
      <c r="B1548" s="2"/>
      <c r="C1548" s="2"/>
      <c r="D1548" s="2"/>
      <c r="G1548" s="1" t="s">
        <v>3158</v>
      </c>
      <c r="H1548" s="1" t="s">
        <v>2572</v>
      </c>
      <c r="I1548" s="1" t="s">
        <v>1532</v>
      </c>
      <c r="K1548" s="5" t="s">
        <v>2573</v>
      </c>
      <c r="P1548" s="1" t="s">
        <v>4712</v>
      </c>
      <c r="AA1548" s="2"/>
      <c r="AB1548" s="3"/>
      <c r="AC1548" s="3"/>
      <c r="AD1548" s="1" t="s">
        <v>2568</v>
      </c>
      <c r="BA1548" s="1">
        <f t="shared" si="62"/>
        <v>0</v>
      </c>
    </row>
    <row r="1549" spans="1:87" s="1" customFormat="1" x14ac:dyDescent="0.25">
      <c r="A1549" s="1" t="s">
        <v>4602</v>
      </c>
      <c r="B1549" s="2"/>
      <c r="C1549" s="2"/>
      <c r="D1549" s="2"/>
      <c r="F1549" s="1" t="s">
        <v>3162</v>
      </c>
      <c r="G1549" s="1" t="s">
        <v>3158</v>
      </c>
      <c r="H1549" s="1" t="s">
        <v>384</v>
      </c>
      <c r="I1549" s="1" t="s">
        <v>2742</v>
      </c>
      <c r="J1549" s="1" t="s">
        <v>385</v>
      </c>
      <c r="K1549" s="18" t="s">
        <v>387</v>
      </c>
      <c r="L1549" s="1" t="s">
        <v>386</v>
      </c>
      <c r="M1549" s="1" t="s">
        <v>488</v>
      </c>
      <c r="N1549" s="1" t="s">
        <v>296</v>
      </c>
      <c r="O1549" s="1">
        <v>85206</v>
      </c>
      <c r="X1549" s="1" t="s">
        <v>388</v>
      </c>
      <c r="AA1549" s="2"/>
      <c r="AB1549" s="3"/>
      <c r="AC1549" s="3"/>
      <c r="BA1549" s="1">
        <f t="shared" si="62"/>
        <v>0</v>
      </c>
      <c r="BD1549" s="1" t="s">
        <v>4712</v>
      </c>
      <c r="BH1549" s="1" t="s">
        <v>4712</v>
      </c>
      <c r="BI1549" s="1" t="s">
        <v>4712</v>
      </c>
      <c r="BJ1549" s="1" t="s">
        <v>4712</v>
      </c>
      <c r="BK1549" s="1" t="s">
        <v>4712</v>
      </c>
      <c r="BL1549" s="1" t="s">
        <v>4712</v>
      </c>
      <c r="BM1549" s="1" t="s">
        <v>4712</v>
      </c>
      <c r="BP1549" s="1" t="s">
        <v>4712</v>
      </c>
      <c r="CI1549" s="1" t="s">
        <v>4712</v>
      </c>
    </row>
    <row r="1550" spans="1:87" s="1" customFormat="1" x14ac:dyDescent="0.25">
      <c r="A1550" s="1" t="s">
        <v>4602</v>
      </c>
      <c r="B1550" s="2"/>
      <c r="C1550" s="2"/>
      <c r="D1550" s="2"/>
      <c r="G1550" s="1" t="s">
        <v>481</v>
      </c>
      <c r="H1550" s="1" t="s">
        <v>2996</v>
      </c>
      <c r="I1550" s="1" t="s">
        <v>4714</v>
      </c>
      <c r="K1550" s="18" t="s">
        <v>2997</v>
      </c>
      <c r="AA1550" s="2"/>
      <c r="AB1550" s="3"/>
      <c r="AC1550" s="3"/>
      <c r="BA1550" s="1">
        <f t="shared" si="62"/>
        <v>0</v>
      </c>
    </row>
    <row r="1551" spans="1:87" s="1" customFormat="1" x14ac:dyDescent="0.25">
      <c r="A1551" s="1" t="s">
        <v>4602</v>
      </c>
      <c r="B1551" s="2"/>
      <c r="C1551" s="2"/>
      <c r="D1551" s="2"/>
      <c r="G1551" s="1" t="s">
        <v>481</v>
      </c>
      <c r="H1551" s="1" t="s">
        <v>2428</v>
      </c>
      <c r="I1551" s="1" t="s">
        <v>3035</v>
      </c>
      <c r="J1551" s="1" t="s">
        <v>1045</v>
      </c>
      <c r="K1551" s="18" t="s">
        <v>1047</v>
      </c>
      <c r="L1551" s="1" t="s">
        <v>1046</v>
      </c>
      <c r="M1551" s="1" t="s">
        <v>924</v>
      </c>
      <c r="N1551" s="1" t="s">
        <v>296</v>
      </c>
      <c r="O1551" s="1">
        <v>85266</v>
      </c>
      <c r="Y1551" s="1" t="s">
        <v>3175</v>
      </c>
      <c r="Z1551" s="1" t="s">
        <v>1048</v>
      </c>
      <c r="AA1551" s="2"/>
      <c r="AB1551" s="3" t="s">
        <v>3161</v>
      </c>
      <c r="AC1551" s="3"/>
      <c r="BA1551" s="1">
        <f t="shared" si="62"/>
        <v>0</v>
      </c>
    </row>
    <row r="1552" spans="1:87" s="1" customFormat="1" x14ac:dyDescent="0.25">
      <c r="A1552" s="1" t="s">
        <v>4602</v>
      </c>
      <c r="B1552" s="2"/>
      <c r="C1552" s="2"/>
      <c r="D1552" s="2"/>
      <c r="G1552" s="1" t="s">
        <v>3158</v>
      </c>
      <c r="H1552" s="1" t="s">
        <v>2461</v>
      </c>
      <c r="I1552" s="1" t="s">
        <v>3799</v>
      </c>
      <c r="J1552" s="1" t="s">
        <v>1045</v>
      </c>
      <c r="K1552" s="18" t="s">
        <v>1047</v>
      </c>
      <c r="L1552" s="1" t="s">
        <v>1046</v>
      </c>
      <c r="M1552" s="1" t="s">
        <v>924</v>
      </c>
      <c r="N1552" s="1" t="s">
        <v>296</v>
      </c>
      <c r="O1552" s="1">
        <v>85266</v>
      </c>
      <c r="Y1552" s="1" t="s">
        <v>3175</v>
      </c>
      <c r="Z1552" s="1" t="s">
        <v>2462</v>
      </c>
      <c r="AA1552" s="2"/>
      <c r="AB1552" s="3" t="s">
        <v>3161</v>
      </c>
      <c r="AC1552" s="3"/>
      <c r="BA1552" s="1">
        <f t="shared" si="62"/>
        <v>0</v>
      </c>
    </row>
    <row r="1553" spans="1:69" s="1" customFormat="1" x14ac:dyDescent="0.25">
      <c r="A1553" s="1" t="s">
        <v>5818</v>
      </c>
      <c r="B1553" s="2"/>
      <c r="C1553" s="2"/>
      <c r="D1553" s="2"/>
      <c r="G1553" s="1" t="s">
        <v>3158</v>
      </c>
      <c r="H1553" s="1" t="s">
        <v>881</v>
      </c>
      <c r="I1553" s="1" t="s">
        <v>882</v>
      </c>
      <c r="J1553" s="1" t="s">
        <v>883</v>
      </c>
      <c r="K1553" s="18" t="s">
        <v>2086</v>
      </c>
      <c r="L1553" s="1" t="s">
        <v>2085</v>
      </c>
      <c r="M1553" s="1" t="s">
        <v>488</v>
      </c>
      <c r="N1553" s="1" t="s">
        <v>296</v>
      </c>
      <c r="O1553" s="1">
        <v>85213</v>
      </c>
      <c r="X1553" s="1" t="s">
        <v>2087</v>
      </c>
      <c r="Y1553" s="1" t="s">
        <v>3196</v>
      </c>
      <c r="Z1553" s="1" t="s">
        <v>3161</v>
      </c>
      <c r="AA1553" s="2"/>
      <c r="AB1553" s="3" t="s">
        <v>3161</v>
      </c>
      <c r="AC1553" s="3"/>
      <c r="BA1553" s="1">
        <f t="shared" si="62"/>
        <v>0</v>
      </c>
      <c r="BD1553" s="1" t="s">
        <v>4712</v>
      </c>
      <c r="BE1553" s="1" t="s">
        <v>4712</v>
      </c>
      <c r="BQ1553" s="1" t="s">
        <v>4712</v>
      </c>
    </row>
    <row r="1554" spans="1:69" s="1" customFormat="1" x14ac:dyDescent="0.25">
      <c r="A1554" s="1" t="s">
        <v>4602</v>
      </c>
      <c r="B1554" s="2"/>
      <c r="C1554" s="2"/>
      <c r="D1554" s="2"/>
      <c r="F1554" s="1" t="s">
        <v>3162</v>
      </c>
      <c r="G1554" s="1" t="s">
        <v>3158</v>
      </c>
      <c r="H1554" s="1" t="s">
        <v>748</v>
      </c>
      <c r="I1554" s="1" t="s">
        <v>749</v>
      </c>
      <c r="K1554" s="18" t="s">
        <v>750</v>
      </c>
      <c r="AA1554" s="2"/>
      <c r="AB1554" s="3"/>
      <c r="AC1554" s="3"/>
      <c r="AD1554" s="1" t="s">
        <v>2564</v>
      </c>
      <c r="BA1554" s="1">
        <f t="shared" si="62"/>
        <v>0</v>
      </c>
    </row>
    <row r="1555" spans="1:69" s="1" customFormat="1" x14ac:dyDescent="0.25">
      <c r="A1555" s="1" t="s">
        <v>4602</v>
      </c>
      <c r="B1555" s="2"/>
      <c r="C1555" s="2"/>
      <c r="D1555" s="2"/>
      <c r="F1555" s="1" t="s">
        <v>3161</v>
      </c>
      <c r="G1555" s="1" t="s">
        <v>481</v>
      </c>
      <c r="H1555" s="1" t="s">
        <v>2893</v>
      </c>
      <c r="I1555" s="1" t="s">
        <v>361</v>
      </c>
      <c r="K1555" s="18" t="s">
        <v>2894</v>
      </c>
      <c r="AA1555" s="2"/>
      <c r="AB1555" s="3"/>
      <c r="AC1555" s="3"/>
      <c r="BA1555" s="1">
        <f t="shared" si="62"/>
        <v>0</v>
      </c>
    </row>
    <row r="1556" spans="1:69" s="1" customFormat="1" x14ac:dyDescent="0.25">
      <c r="A1556" s="1" t="s">
        <v>4602</v>
      </c>
      <c r="B1556" s="2"/>
      <c r="C1556" s="2"/>
      <c r="D1556" s="2"/>
      <c r="F1556" s="1" t="s">
        <v>3161</v>
      </c>
      <c r="G1556" s="1" t="s">
        <v>481</v>
      </c>
      <c r="H1556" s="1" t="s">
        <v>2914</v>
      </c>
      <c r="I1556" s="1" t="s">
        <v>2915</v>
      </c>
      <c r="J1556" s="1" t="s">
        <v>1272</v>
      </c>
      <c r="K1556" s="18" t="s">
        <v>1274</v>
      </c>
      <c r="L1556" s="1" t="s">
        <v>1273</v>
      </c>
      <c r="M1556" s="1" t="s">
        <v>5031</v>
      </c>
      <c r="N1556" s="1" t="s">
        <v>296</v>
      </c>
      <c r="O1556" s="1">
        <v>85220</v>
      </c>
      <c r="AA1556" s="2"/>
      <c r="AB1556" s="3"/>
      <c r="AC1556" s="3"/>
      <c r="AD1556" s="1" t="s">
        <v>2388</v>
      </c>
      <c r="BA1556" s="1">
        <f t="shared" si="62"/>
        <v>0</v>
      </c>
    </row>
    <row r="1557" spans="1:69" s="1" customFormat="1" x14ac:dyDescent="0.25">
      <c r="A1557" s="1" t="s">
        <v>4602</v>
      </c>
      <c r="B1557" s="2"/>
      <c r="C1557" s="2"/>
      <c r="D1557" s="2"/>
      <c r="G1557" s="1" t="s">
        <v>481</v>
      </c>
      <c r="H1557" s="1" t="s">
        <v>2507</v>
      </c>
      <c r="I1557" s="1" t="s">
        <v>3011</v>
      </c>
      <c r="J1557" s="1" t="s">
        <v>2509</v>
      </c>
      <c r="K1557" s="18" t="s">
        <v>2511</v>
      </c>
      <c r="L1557" s="1" t="s">
        <v>2510</v>
      </c>
      <c r="M1557" s="1" t="s">
        <v>488</v>
      </c>
      <c r="N1557" s="1" t="s">
        <v>296</v>
      </c>
      <c r="O1557" s="1">
        <v>95216</v>
      </c>
      <c r="AA1557" s="2"/>
      <c r="AB1557" s="3"/>
      <c r="AC1557" s="3"/>
      <c r="BA1557" s="1">
        <f t="shared" si="62"/>
        <v>0</v>
      </c>
    </row>
    <row r="1558" spans="1:69" s="1" customFormat="1" x14ac:dyDescent="0.25">
      <c r="A1558" s="1" t="s">
        <v>4602</v>
      </c>
      <c r="B1558" s="2"/>
      <c r="C1558" s="2"/>
      <c r="D1558" s="2"/>
      <c r="G1558" s="1" t="s">
        <v>3158</v>
      </c>
      <c r="H1558" s="1" t="s">
        <v>2515</v>
      </c>
      <c r="I1558" s="1" t="s">
        <v>2516</v>
      </c>
      <c r="K1558" s="18" t="s">
        <v>2517</v>
      </c>
      <c r="Y1558" s="1" t="s">
        <v>3189</v>
      </c>
      <c r="AA1558" s="2" t="s">
        <v>3598</v>
      </c>
      <c r="AB1558" s="3"/>
      <c r="AC1558" s="3"/>
      <c r="BA1558" s="1">
        <f t="shared" si="62"/>
        <v>0</v>
      </c>
    </row>
    <row r="1559" spans="1:69" s="1" customFormat="1" x14ac:dyDescent="0.25">
      <c r="A1559" s="1" t="s">
        <v>4602</v>
      </c>
      <c r="B1559" s="2"/>
      <c r="C1559" s="2"/>
      <c r="D1559" s="2"/>
      <c r="G1559" s="1" t="s">
        <v>481</v>
      </c>
      <c r="H1559" s="1" t="s">
        <v>4428</v>
      </c>
      <c r="I1559" s="1" t="s">
        <v>786</v>
      </c>
      <c r="K1559" s="18" t="s">
        <v>830</v>
      </c>
      <c r="L1559" s="1" t="s">
        <v>831</v>
      </c>
      <c r="M1559" s="1" t="s">
        <v>4434</v>
      </c>
      <c r="N1559" s="1" t="s">
        <v>4435</v>
      </c>
      <c r="O1559" s="1">
        <v>57301</v>
      </c>
      <c r="Y1559" s="1" t="s">
        <v>3175</v>
      </c>
      <c r="Z1559" s="1" t="s">
        <v>3161</v>
      </c>
      <c r="AA1559" s="2" t="s">
        <v>4429</v>
      </c>
      <c r="AB1559" s="3" t="s">
        <v>3161</v>
      </c>
      <c r="AC1559" s="3"/>
      <c r="AD1559" s="1" t="s">
        <v>2388</v>
      </c>
      <c r="BA1559" s="1">
        <f t="shared" si="62"/>
        <v>0</v>
      </c>
    </row>
    <row r="1560" spans="1:69" s="1" customFormat="1" x14ac:dyDescent="0.25">
      <c r="A1560" s="1" t="s">
        <v>4602</v>
      </c>
      <c r="B1560" s="2"/>
      <c r="C1560" s="2"/>
      <c r="D1560" s="2"/>
      <c r="G1560" s="1" t="s">
        <v>3158</v>
      </c>
      <c r="H1560" s="1" t="s">
        <v>2232</v>
      </c>
      <c r="I1560" s="1" t="s">
        <v>4593</v>
      </c>
      <c r="J1560" s="1" t="s">
        <v>2233</v>
      </c>
      <c r="K1560" s="18" t="s">
        <v>2235</v>
      </c>
      <c r="M1560" s="1" t="s">
        <v>2234</v>
      </c>
      <c r="N1560" s="1" t="s">
        <v>296</v>
      </c>
      <c r="AA1560" s="2"/>
      <c r="AB1560" s="3"/>
      <c r="AC1560" s="3"/>
      <c r="BA1560" s="1">
        <f t="shared" si="62"/>
        <v>0</v>
      </c>
    </row>
    <row r="1561" spans="1:69" s="1" customFormat="1" x14ac:dyDescent="0.25">
      <c r="A1561" s="1" t="s">
        <v>4602</v>
      </c>
      <c r="B1561" s="2"/>
      <c r="C1561" s="2"/>
      <c r="D1561" s="2"/>
      <c r="G1561" s="1" t="s">
        <v>481</v>
      </c>
      <c r="H1561" s="1" t="s">
        <v>3822</v>
      </c>
      <c r="I1561" s="1" t="s">
        <v>2738</v>
      </c>
      <c r="K1561" s="18" t="s">
        <v>4715</v>
      </c>
      <c r="AA1561" s="2"/>
      <c r="AB1561" s="3"/>
      <c r="AC1561" s="3"/>
      <c r="AD1561" s="1" t="s">
        <v>2388</v>
      </c>
      <c r="BA1561" s="1">
        <f t="shared" si="62"/>
        <v>0</v>
      </c>
    </row>
    <row r="1562" spans="1:69" s="1" customFormat="1" x14ac:dyDescent="0.25">
      <c r="A1562" s="1" t="s">
        <v>4602</v>
      </c>
      <c r="B1562" s="2"/>
      <c r="C1562" s="2"/>
      <c r="D1562" s="2"/>
      <c r="G1562" s="1" t="s">
        <v>481</v>
      </c>
      <c r="H1562" s="1" t="s">
        <v>1161</v>
      </c>
      <c r="I1562" s="1" t="s">
        <v>1761</v>
      </c>
      <c r="K1562" s="18" t="s">
        <v>1162</v>
      </c>
      <c r="Y1562" s="2"/>
      <c r="Z1562" s="3"/>
      <c r="BA1562" s="1">
        <f t="shared" si="62"/>
        <v>0</v>
      </c>
    </row>
    <row r="1563" spans="1:69" s="1" customFormat="1" x14ac:dyDescent="0.25">
      <c r="A1563" s="1" t="s">
        <v>4602</v>
      </c>
      <c r="B1563" s="2"/>
      <c r="C1563" s="2"/>
      <c r="D1563" s="2"/>
      <c r="G1563" s="1" t="s">
        <v>481</v>
      </c>
      <c r="H1563" s="1" t="s">
        <v>2112</v>
      </c>
      <c r="I1563" s="1" t="s">
        <v>48</v>
      </c>
      <c r="K1563" s="18" t="s">
        <v>2113</v>
      </c>
      <c r="AA1563" s="2"/>
      <c r="AB1563" s="3"/>
      <c r="AC1563" s="3"/>
      <c r="BA1563" s="1">
        <f t="shared" si="62"/>
        <v>0</v>
      </c>
    </row>
    <row r="1564" spans="1:69" s="1" customFormat="1" x14ac:dyDescent="0.25">
      <c r="A1564" s="1" t="s">
        <v>4602</v>
      </c>
      <c r="B1564" s="2"/>
      <c r="C1564" s="2"/>
      <c r="D1564" s="2"/>
      <c r="G1564" s="1" t="s">
        <v>3158</v>
      </c>
      <c r="H1564" s="1" t="s">
        <v>2112</v>
      </c>
      <c r="I1564" s="1" t="s">
        <v>2114</v>
      </c>
      <c r="K1564" s="18" t="s">
        <v>2113</v>
      </c>
      <c r="AA1564" s="2"/>
      <c r="AB1564" s="3"/>
      <c r="AC1564" s="3"/>
      <c r="BA1564" s="1">
        <f t="shared" si="62"/>
        <v>0</v>
      </c>
    </row>
    <row r="1565" spans="1:69" s="1" customFormat="1" x14ac:dyDescent="0.25">
      <c r="A1565" s="1" t="s">
        <v>4602</v>
      </c>
      <c r="B1565" s="2"/>
      <c r="C1565" s="2"/>
      <c r="D1565" s="2"/>
      <c r="F1565" s="1" t="s">
        <v>3162</v>
      </c>
      <c r="G1565" s="1" t="s">
        <v>481</v>
      </c>
      <c r="H1565" s="1" t="s">
        <v>1312</v>
      </c>
      <c r="I1565" s="1" t="s">
        <v>4364</v>
      </c>
      <c r="J1565" s="1" t="s">
        <v>1313</v>
      </c>
      <c r="K1565" s="18" t="s">
        <v>2351</v>
      </c>
      <c r="N1565" s="1" t="s">
        <v>296</v>
      </c>
      <c r="AA1565" s="2"/>
      <c r="AB1565" s="3"/>
      <c r="AC1565" s="3"/>
      <c r="BA1565" s="1">
        <f t="shared" ref="BA1565:BA1578" si="63">COUNTA(AE1565:AZ1565)</f>
        <v>0</v>
      </c>
    </row>
    <row r="1566" spans="1:69" s="1" customFormat="1" x14ac:dyDescent="0.25">
      <c r="A1566" s="1" t="s">
        <v>4602</v>
      </c>
      <c r="B1566" s="2"/>
      <c r="C1566" s="2"/>
      <c r="D1566" s="2"/>
      <c r="F1566" s="1" t="s">
        <v>3162</v>
      </c>
      <c r="G1566" s="1" t="s">
        <v>3158</v>
      </c>
      <c r="H1566" s="1" t="s">
        <v>1312</v>
      </c>
      <c r="I1566" s="1" t="s">
        <v>2352</v>
      </c>
      <c r="J1566" s="1" t="s">
        <v>1313</v>
      </c>
      <c r="K1566" s="18" t="s">
        <v>2353</v>
      </c>
      <c r="N1566" s="1" t="s">
        <v>296</v>
      </c>
      <c r="AA1566" s="2"/>
      <c r="AB1566" s="3"/>
      <c r="AC1566" s="3"/>
      <c r="AD1566" s="1" t="s">
        <v>2388</v>
      </c>
      <c r="BA1566" s="1">
        <f t="shared" si="63"/>
        <v>0</v>
      </c>
    </row>
    <row r="1567" spans="1:69" s="1" customFormat="1" x14ac:dyDescent="0.25">
      <c r="A1567" s="1" t="s">
        <v>4602</v>
      </c>
      <c r="B1567" s="2"/>
      <c r="C1567" s="2"/>
      <c r="D1567" s="2"/>
      <c r="F1567" s="1" t="s">
        <v>3161</v>
      </c>
      <c r="G1567" s="1" t="s">
        <v>3158</v>
      </c>
      <c r="H1567" s="1" t="s">
        <v>4859</v>
      </c>
      <c r="I1567" s="1" t="s">
        <v>4868</v>
      </c>
      <c r="J1567" s="1" t="s">
        <v>4860</v>
      </c>
      <c r="K1567" s="18" t="s">
        <v>4826</v>
      </c>
      <c r="L1567" s="1" t="s">
        <v>4867</v>
      </c>
      <c r="M1567" s="1" t="s">
        <v>488</v>
      </c>
      <c r="N1567" s="1" t="s">
        <v>296</v>
      </c>
      <c r="O1567" s="1">
        <v>85205</v>
      </c>
      <c r="Q1567" s="8" t="s">
        <v>4911</v>
      </c>
      <c r="AA1567" s="2"/>
      <c r="AB1567" s="3"/>
      <c r="AC1567" s="3"/>
      <c r="AD1567" s="1" t="s">
        <v>2564</v>
      </c>
      <c r="BA1567" s="1">
        <f t="shared" si="63"/>
        <v>0</v>
      </c>
      <c r="BD1567" s="1" t="s">
        <v>4712</v>
      </c>
    </row>
    <row r="1568" spans="1:69" s="1" customFormat="1" x14ac:dyDescent="0.25">
      <c r="A1568" s="1" t="s">
        <v>3600</v>
      </c>
      <c r="B1568" s="2"/>
      <c r="C1568" s="2"/>
      <c r="D1568" s="2"/>
      <c r="G1568" s="1" t="s">
        <v>3158</v>
      </c>
      <c r="H1568" s="1" t="s">
        <v>3798</v>
      </c>
      <c r="I1568" s="1" t="s">
        <v>3799</v>
      </c>
      <c r="K1568" s="18" t="s">
        <v>3800</v>
      </c>
      <c r="AA1568" s="2"/>
      <c r="AB1568" s="3"/>
      <c r="AC1568" s="3"/>
      <c r="AD1568" s="1" t="s">
        <v>2388</v>
      </c>
      <c r="BA1568" s="1">
        <f t="shared" si="63"/>
        <v>0</v>
      </c>
    </row>
    <row r="1569" spans="1:81" s="1" customFormat="1" x14ac:dyDescent="0.25">
      <c r="A1569" s="1" t="s">
        <v>4969</v>
      </c>
      <c r="B1569" s="2"/>
      <c r="C1569" s="2"/>
      <c r="D1569" s="2"/>
      <c r="G1569" s="1" t="s">
        <v>3158</v>
      </c>
      <c r="H1569" s="1" t="s">
        <v>1810</v>
      </c>
      <c r="I1569" s="1" t="s">
        <v>2934</v>
      </c>
      <c r="J1569" s="1" t="s">
        <v>3200</v>
      </c>
      <c r="K1569" s="18" t="s">
        <v>5184</v>
      </c>
      <c r="L1569" s="1" t="s">
        <v>5183</v>
      </c>
      <c r="M1569" s="1" t="s">
        <v>5031</v>
      </c>
      <c r="N1569" s="1" t="s">
        <v>296</v>
      </c>
      <c r="O1569" s="1">
        <v>85120</v>
      </c>
      <c r="X1569" s="1" t="s">
        <v>5182</v>
      </c>
      <c r="Y1569" s="2"/>
      <c r="Z1569" s="3"/>
      <c r="AD1569" s="1" t="s">
        <v>1773</v>
      </c>
      <c r="BA1569" s="1">
        <f t="shared" si="63"/>
        <v>0</v>
      </c>
    </row>
    <row r="1570" spans="1:81" s="1" customFormat="1" x14ac:dyDescent="0.25">
      <c r="A1570" s="1" t="s">
        <v>4969</v>
      </c>
      <c r="B1570" s="2"/>
      <c r="C1570" s="2"/>
      <c r="D1570" s="2"/>
      <c r="G1570" s="1" t="s">
        <v>481</v>
      </c>
      <c r="H1570" s="1" t="s">
        <v>394</v>
      </c>
      <c r="I1570" s="1" t="s">
        <v>3828</v>
      </c>
      <c r="J1570" s="1" t="s">
        <v>3829</v>
      </c>
      <c r="K1570" s="18" t="s">
        <v>3830</v>
      </c>
      <c r="L1570" s="1" t="s">
        <v>2531</v>
      </c>
      <c r="M1570" s="1" t="s">
        <v>488</v>
      </c>
      <c r="N1570" s="1" t="s">
        <v>296</v>
      </c>
      <c r="O1570" s="1">
        <v>85209</v>
      </c>
      <c r="AB1570" s="3"/>
      <c r="AC1570" s="3"/>
      <c r="BA1570" s="1">
        <f t="shared" si="63"/>
        <v>0</v>
      </c>
    </row>
    <row r="1571" spans="1:81" s="1" customFormat="1" x14ac:dyDescent="0.25">
      <c r="A1571" s="1" t="s">
        <v>4969</v>
      </c>
      <c r="B1571" s="2"/>
      <c r="C1571" s="2"/>
      <c r="D1571" s="2"/>
      <c r="G1571" s="1" t="s">
        <v>481</v>
      </c>
      <c r="H1571" s="1" t="s">
        <v>394</v>
      </c>
      <c r="I1571" s="1" t="s">
        <v>4578</v>
      </c>
      <c r="J1571" s="1" t="s">
        <v>2534</v>
      </c>
      <c r="K1571" s="18" t="s">
        <v>3830</v>
      </c>
      <c r="L1571" s="1" t="s">
        <v>2531</v>
      </c>
      <c r="M1571" s="1" t="s">
        <v>488</v>
      </c>
      <c r="N1571" s="1" t="s">
        <v>296</v>
      </c>
      <c r="O1571" s="1">
        <v>85209</v>
      </c>
      <c r="AB1571" s="3"/>
      <c r="AC1571" s="3"/>
      <c r="BA1571" s="1">
        <f t="shared" si="63"/>
        <v>0</v>
      </c>
    </row>
    <row r="1572" spans="1:81" s="1" customFormat="1" x14ac:dyDescent="0.25">
      <c r="A1572" s="1" t="s">
        <v>4969</v>
      </c>
      <c r="B1572" s="2"/>
      <c r="C1572" s="2"/>
      <c r="D1572" s="2"/>
      <c r="F1572" s="1" t="s">
        <v>3161</v>
      </c>
      <c r="G1572" s="1" t="s">
        <v>3158</v>
      </c>
      <c r="H1572" s="1" t="s">
        <v>4805</v>
      </c>
      <c r="I1572" s="1" t="s">
        <v>2983</v>
      </c>
      <c r="J1572" s="1" t="s">
        <v>3927</v>
      </c>
      <c r="K1572" s="18" t="s">
        <v>3928</v>
      </c>
      <c r="L1572" s="1" t="s">
        <v>2943</v>
      </c>
      <c r="M1572" s="1" t="s">
        <v>4981</v>
      </c>
      <c r="N1572" s="1" t="s">
        <v>3575</v>
      </c>
      <c r="AA1572" s="1" t="s">
        <v>3459</v>
      </c>
      <c r="AB1572" s="3"/>
      <c r="AC1572" s="3"/>
      <c r="BA1572" s="1">
        <f t="shared" si="63"/>
        <v>0</v>
      </c>
    </row>
    <row r="1573" spans="1:81" s="1" customFormat="1" x14ac:dyDescent="0.25">
      <c r="A1573" s="1" t="s">
        <v>4969</v>
      </c>
      <c r="B1573" s="2"/>
      <c r="C1573" s="2"/>
      <c r="D1573" s="2"/>
      <c r="F1573" s="1" t="s">
        <v>3161</v>
      </c>
      <c r="G1573" s="1" t="s">
        <v>481</v>
      </c>
      <c r="H1573" s="1" t="s">
        <v>4805</v>
      </c>
      <c r="I1573" s="1" t="s">
        <v>4806</v>
      </c>
      <c r="J1573" s="1" t="s">
        <v>3927</v>
      </c>
      <c r="K1573" s="18" t="s">
        <v>3928</v>
      </c>
      <c r="L1573" s="1" t="s">
        <v>2943</v>
      </c>
      <c r="M1573" s="1" t="s">
        <v>4981</v>
      </c>
      <c r="N1573" s="1" t="s">
        <v>3575</v>
      </c>
      <c r="AA1573" s="1" t="s">
        <v>3311</v>
      </c>
      <c r="AB1573" s="3"/>
      <c r="AC1573" s="3"/>
      <c r="BA1573" s="1">
        <f t="shared" si="63"/>
        <v>0</v>
      </c>
    </row>
    <row r="1574" spans="1:81" s="1" customFormat="1" x14ac:dyDescent="0.25">
      <c r="A1574" s="1" t="s">
        <v>4969</v>
      </c>
      <c r="B1574" s="2"/>
      <c r="C1574" s="2"/>
      <c r="D1574" s="2"/>
      <c r="E1574" s="2"/>
      <c r="F1574" s="1" t="s">
        <v>3161</v>
      </c>
      <c r="G1574" s="1" t="s">
        <v>481</v>
      </c>
      <c r="H1574" s="1" t="s">
        <v>369</v>
      </c>
      <c r="I1574" s="1" t="s">
        <v>299</v>
      </c>
      <c r="J1574" s="1" t="s">
        <v>3656</v>
      </c>
      <c r="K1574" s="18" t="s">
        <v>919</v>
      </c>
      <c r="L1574" s="1" t="s">
        <v>5090</v>
      </c>
      <c r="M1574" s="1" t="s">
        <v>488</v>
      </c>
      <c r="N1574" s="1" t="s">
        <v>296</v>
      </c>
      <c r="O1574" s="1">
        <v>85209</v>
      </c>
      <c r="R1574" s="1">
        <v>0</v>
      </c>
      <c r="Y1574" s="1" t="s">
        <v>3196</v>
      </c>
      <c r="Z1574" s="1" t="s">
        <v>3161</v>
      </c>
      <c r="AA1574" s="2" t="s">
        <v>370</v>
      </c>
      <c r="AB1574" s="3"/>
      <c r="AC1574" s="3"/>
      <c r="AD1574" s="1" t="s">
        <v>2564</v>
      </c>
      <c r="BA1574" s="1">
        <f t="shared" si="63"/>
        <v>0</v>
      </c>
    </row>
    <row r="1575" spans="1:81" s="1" customFormat="1" x14ac:dyDescent="0.25">
      <c r="A1575" s="1" t="s">
        <v>4969</v>
      </c>
      <c r="B1575" s="2"/>
      <c r="C1575" s="2"/>
      <c r="D1575" s="2"/>
      <c r="F1575" s="1" t="s">
        <v>3161</v>
      </c>
      <c r="G1575" s="1" t="s">
        <v>3158</v>
      </c>
      <c r="H1575" s="1" t="s">
        <v>1634</v>
      </c>
      <c r="I1575" s="1" t="s">
        <v>1635</v>
      </c>
      <c r="J1575" s="1" t="s">
        <v>798</v>
      </c>
      <c r="K1575" s="18" t="s">
        <v>1638</v>
      </c>
      <c r="L1575" s="1" t="s">
        <v>1636</v>
      </c>
      <c r="M1575" s="1" t="s">
        <v>1637</v>
      </c>
      <c r="N1575" s="1" t="s">
        <v>615</v>
      </c>
      <c r="O1575" s="1">
        <v>49307</v>
      </c>
      <c r="P1575" s="1" t="s">
        <v>4712</v>
      </c>
      <c r="AA1575" s="1" t="s">
        <v>1639</v>
      </c>
      <c r="AB1575" s="3" t="s">
        <v>3161</v>
      </c>
      <c r="AC1575" s="3"/>
      <c r="AD1575" s="1" t="s">
        <v>2568</v>
      </c>
      <c r="BA1575" s="1">
        <f t="shared" si="63"/>
        <v>0</v>
      </c>
      <c r="BY1575" s="1">
        <v>2</v>
      </c>
      <c r="BZ1575" s="1">
        <v>2</v>
      </c>
    </row>
    <row r="1576" spans="1:81" s="1" customFormat="1" x14ac:dyDescent="0.25">
      <c r="A1576" s="1" t="s">
        <v>4969</v>
      </c>
      <c r="B1576" s="2"/>
      <c r="C1576" s="2"/>
      <c r="D1576" s="2"/>
      <c r="F1576" s="1" t="s">
        <v>3161</v>
      </c>
      <c r="G1576" s="1" t="s">
        <v>481</v>
      </c>
      <c r="H1576" s="1" t="s">
        <v>1634</v>
      </c>
      <c r="I1576" s="1" t="s">
        <v>1639</v>
      </c>
      <c r="J1576" s="1" t="s">
        <v>799</v>
      </c>
      <c r="K1576" s="18" t="s">
        <v>1638</v>
      </c>
      <c r="L1576" s="1" t="s">
        <v>1636</v>
      </c>
      <c r="M1576" s="1" t="s">
        <v>1637</v>
      </c>
      <c r="N1576" s="1" t="s">
        <v>615</v>
      </c>
      <c r="O1576" s="1">
        <v>49307</v>
      </c>
      <c r="P1576" s="1" t="s">
        <v>4213</v>
      </c>
      <c r="AA1576" s="1" t="s">
        <v>1635</v>
      </c>
      <c r="AB1576" s="3" t="s">
        <v>3161</v>
      </c>
      <c r="AC1576" s="3"/>
      <c r="AD1576" s="1" t="s">
        <v>2564</v>
      </c>
      <c r="BA1576" s="1">
        <f t="shared" si="63"/>
        <v>0</v>
      </c>
      <c r="CB1576" s="1">
        <v>2</v>
      </c>
      <c r="CC1576" s="1">
        <v>2</v>
      </c>
    </row>
    <row r="1577" spans="1:81" s="1" customFormat="1" x14ac:dyDescent="0.25">
      <c r="A1577" s="1" t="s">
        <v>4969</v>
      </c>
      <c r="B1577" s="2"/>
      <c r="C1577" s="2"/>
      <c r="D1577" s="2"/>
      <c r="G1577" s="1" t="s">
        <v>481</v>
      </c>
      <c r="H1577" s="1" t="s">
        <v>1531</v>
      </c>
      <c r="I1577" s="1" t="s">
        <v>5758</v>
      </c>
      <c r="J1577" s="1" t="s">
        <v>1534</v>
      </c>
      <c r="K1577" s="18" t="s">
        <v>1533</v>
      </c>
      <c r="L1577" s="1" t="s">
        <v>1535</v>
      </c>
      <c r="M1577" s="1" t="s">
        <v>488</v>
      </c>
      <c r="N1577" s="1" t="s">
        <v>296</v>
      </c>
      <c r="O1577" s="1">
        <v>85206</v>
      </c>
      <c r="AA1577" s="2" t="s">
        <v>537</v>
      </c>
      <c r="AB1577" s="3"/>
      <c r="AC1577" s="3"/>
      <c r="AD1577" s="1" t="s">
        <v>2564</v>
      </c>
      <c r="BA1577" s="1">
        <f t="shared" si="63"/>
        <v>0</v>
      </c>
    </row>
    <row r="1578" spans="1:81" s="1" customFormat="1" x14ac:dyDescent="0.25">
      <c r="A1578" s="1" t="s">
        <v>4969</v>
      </c>
      <c r="B1578" s="2"/>
      <c r="C1578" s="2"/>
      <c r="D1578" s="2"/>
      <c r="F1578" s="1" t="s">
        <v>3161</v>
      </c>
      <c r="G1578" s="1" t="s">
        <v>481</v>
      </c>
      <c r="H1578" s="1" t="s">
        <v>1245</v>
      </c>
      <c r="I1578" s="1" t="s">
        <v>4364</v>
      </c>
      <c r="J1578" s="1" t="s">
        <v>1988</v>
      </c>
      <c r="K1578" s="18" t="s">
        <v>1246</v>
      </c>
      <c r="L1578" s="1" t="s">
        <v>2066</v>
      </c>
      <c r="M1578" s="1" t="s">
        <v>2181</v>
      </c>
      <c r="N1578" s="1" t="s">
        <v>1946</v>
      </c>
      <c r="O1578" s="1">
        <v>98606</v>
      </c>
      <c r="X1578" s="1" t="s">
        <v>1989</v>
      </c>
      <c r="Y1578" s="1" t="s">
        <v>3196</v>
      </c>
      <c r="Z1578" s="1" t="s">
        <v>3161</v>
      </c>
      <c r="AA1578" s="2" t="s">
        <v>793</v>
      </c>
      <c r="AB1578" s="3" t="s">
        <v>3161</v>
      </c>
      <c r="AC1578" s="3"/>
      <c r="AD1578" s="1" t="s">
        <v>2388</v>
      </c>
      <c r="BA1578" s="1">
        <f t="shared" si="63"/>
        <v>0</v>
      </c>
    </row>
    <row r="1579" spans="1:81" s="1" customFormat="1" x14ac:dyDescent="0.25">
      <c r="A1579" s="8"/>
      <c r="B1579" s="2"/>
      <c r="C1579" s="2"/>
      <c r="D1579" s="2"/>
      <c r="K1579" s="18"/>
      <c r="P1579" s="8"/>
      <c r="Q1579" s="8"/>
      <c r="Z1579" s="3"/>
    </row>
    <row r="1580" spans="1:81" s="1" customFormat="1" x14ac:dyDescent="0.25">
      <c r="B1580" s="2"/>
      <c r="C1580" s="2"/>
      <c r="D1580" s="2"/>
      <c r="K1580" s="18"/>
      <c r="Y1580" s="2"/>
      <c r="Z1580" s="3"/>
    </row>
    <row r="1581" spans="1:81" s="1" customFormat="1" x14ac:dyDescent="0.25">
      <c r="A1581" s="1" t="s">
        <v>5390</v>
      </c>
      <c r="B1581" s="2"/>
      <c r="C1581" s="2"/>
      <c r="D1581" s="2"/>
      <c r="G1581" s="1" t="s">
        <v>481</v>
      </c>
      <c r="H1581" s="1" t="s">
        <v>2668</v>
      </c>
      <c r="I1581" s="1" t="s">
        <v>2669</v>
      </c>
      <c r="J1581" s="1" t="s">
        <v>5079</v>
      </c>
      <c r="K1581" s="18"/>
      <c r="L1581" s="19" t="s">
        <v>5078</v>
      </c>
      <c r="M1581" s="1" t="s">
        <v>5031</v>
      </c>
      <c r="N1581" s="1" t="s">
        <v>296</v>
      </c>
      <c r="O1581" s="1">
        <v>85120</v>
      </c>
      <c r="Y1581" s="2"/>
      <c r="Z1581" s="3"/>
      <c r="BA1581" s="1">
        <f t="shared" ref="BA1581:BA1672" si="64">COUNTA(AE1581:AZ1581)</f>
        <v>0</v>
      </c>
    </row>
    <row r="1582" spans="1:81" s="1" customFormat="1" x14ac:dyDescent="0.25">
      <c r="A1582" s="2" t="s">
        <v>5834</v>
      </c>
      <c r="B1582" s="2"/>
      <c r="C1582" s="2"/>
      <c r="D1582" s="2"/>
      <c r="F1582" s="1" t="s">
        <v>3161</v>
      </c>
      <c r="G1582" s="1" t="s">
        <v>3158</v>
      </c>
      <c r="H1582" s="1" t="s">
        <v>3007</v>
      </c>
      <c r="I1582" s="1" t="s">
        <v>633</v>
      </c>
      <c r="J1582" s="1" t="s">
        <v>808</v>
      </c>
      <c r="K1582" s="18" t="s">
        <v>2680</v>
      </c>
      <c r="L1582" s="1" t="s">
        <v>807</v>
      </c>
      <c r="M1582" s="1" t="s">
        <v>488</v>
      </c>
      <c r="N1582" s="1" t="s">
        <v>296</v>
      </c>
      <c r="P1582" s="1" t="s">
        <v>4712</v>
      </c>
      <c r="AA1582" s="2"/>
      <c r="AB1582" s="3"/>
      <c r="AC1582" s="3"/>
      <c r="AD1582" s="1" t="s">
        <v>2568</v>
      </c>
      <c r="AK1582" s="1" t="s">
        <v>3162</v>
      </c>
      <c r="AN1582" s="1" t="s">
        <v>3162</v>
      </c>
      <c r="AX1582" s="1" t="s">
        <v>3162</v>
      </c>
      <c r="BA1582" s="1">
        <f>COUNTA(AE1582:AZ1582)</f>
        <v>3</v>
      </c>
    </row>
    <row r="1583" spans="1:81" s="1" customFormat="1" x14ac:dyDescent="0.25">
      <c r="A1583" s="1" t="s">
        <v>5833</v>
      </c>
      <c r="B1583" s="2"/>
      <c r="C1583" s="2"/>
      <c r="D1583" s="2"/>
      <c r="E1583" s="2"/>
      <c r="G1583" s="1" t="s">
        <v>3158</v>
      </c>
      <c r="H1583" s="1" t="s">
        <v>287</v>
      </c>
      <c r="I1583" s="1" t="s">
        <v>5832</v>
      </c>
      <c r="J1583" s="1" t="s">
        <v>288</v>
      </c>
      <c r="K1583" s="18" t="s">
        <v>289</v>
      </c>
      <c r="L1583" s="1" t="s">
        <v>4514</v>
      </c>
      <c r="M1583" s="1" t="s">
        <v>2870</v>
      </c>
      <c r="N1583" s="1" t="s">
        <v>296</v>
      </c>
      <c r="O1583" s="1">
        <v>85248</v>
      </c>
      <c r="P1583" s="1" t="s">
        <v>4213</v>
      </c>
      <c r="AA1583" s="6" t="s">
        <v>4515</v>
      </c>
      <c r="AB1583" s="3"/>
      <c r="AC1583" s="3"/>
      <c r="AD1583" s="1" t="s">
        <v>2388</v>
      </c>
      <c r="BA1583" s="1">
        <f t="shared" ref="BA1583:BA1589" si="65">COUNTA(AE1583:AZ1583)</f>
        <v>0</v>
      </c>
    </row>
    <row r="1584" spans="1:81" s="1" customFormat="1" x14ac:dyDescent="0.25">
      <c r="A1584" s="1" t="s">
        <v>5835</v>
      </c>
      <c r="B1584" s="2"/>
      <c r="C1584" s="2"/>
      <c r="D1584" s="2"/>
      <c r="G1584" s="1" t="s">
        <v>3158</v>
      </c>
      <c r="H1584" s="1" t="s">
        <v>5836</v>
      </c>
      <c r="I1584" s="1" t="s">
        <v>5329</v>
      </c>
      <c r="K1584" s="18"/>
      <c r="L1584" s="19"/>
      <c r="M1584" s="1" t="s">
        <v>5837</v>
      </c>
      <c r="N1584" s="1" t="s">
        <v>296</v>
      </c>
      <c r="Y1584" s="2"/>
      <c r="Z1584" s="3"/>
    </row>
    <row r="1585" spans="1:152" s="1" customFormat="1" x14ac:dyDescent="0.25">
      <c r="A1585" s="1" t="s">
        <v>5827</v>
      </c>
      <c r="B1585" s="2"/>
      <c r="C1585" s="2"/>
      <c r="D1585" s="2"/>
      <c r="G1585" s="1" t="s">
        <v>481</v>
      </c>
      <c r="H1585" s="1" t="s">
        <v>2429</v>
      </c>
      <c r="I1585" s="1" t="s">
        <v>2651</v>
      </c>
      <c r="J1585" s="1" t="s">
        <v>3725</v>
      </c>
      <c r="K1585" s="18" t="s">
        <v>2431</v>
      </c>
      <c r="L1585" s="1" t="s">
        <v>2652</v>
      </c>
      <c r="M1585" s="1" t="s">
        <v>3023</v>
      </c>
      <c r="N1585" s="1" t="s">
        <v>296</v>
      </c>
      <c r="O1585" s="1">
        <v>85209</v>
      </c>
      <c r="P1585" s="1" t="s">
        <v>4213</v>
      </c>
      <c r="AA1585" s="2"/>
      <c r="AB1585" s="3"/>
      <c r="AC1585" s="3"/>
      <c r="AD1585" s="1" t="s">
        <v>2388</v>
      </c>
      <c r="BA1585" s="1">
        <f t="shared" si="65"/>
        <v>0</v>
      </c>
    </row>
    <row r="1586" spans="1:152" s="1" customFormat="1" x14ac:dyDescent="0.25">
      <c r="A1586" s="1" t="s">
        <v>5829</v>
      </c>
      <c r="B1586" s="2"/>
      <c r="C1586" s="2"/>
      <c r="D1586" s="2"/>
      <c r="F1586" s="1" t="s">
        <v>3162</v>
      </c>
      <c r="G1586" s="1" t="s">
        <v>3158</v>
      </c>
      <c r="H1586" s="1" t="s">
        <v>2748</v>
      </c>
      <c r="I1586" s="1" t="s">
        <v>2756</v>
      </c>
      <c r="J1586" s="1" t="s">
        <v>2754</v>
      </c>
      <c r="K1586" s="4" t="s">
        <v>4050</v>
      </c>
      <c r="L1586" s="1" t="s">
        <v>5179</v>
      </c>
      <c r="M1586" s="1" t="s">
        <v>488</v>
      </c>
      <c r="N1586" s="1" t="s">
        <v>296</v>
      </c>
      <c r="O1586" s="1">
        <v>85209</v>
      </c>
      <c r="P1586" s="1" t="s">
        <v>4213</v>
      </c>
      <c r="Y1586" s="1" t="s">
        <v>3160</v>
      </c>
      <c r="Z1586" s="1" t="s">
        <v>3161</v>
      </c>
      <c r="AA1586" s="2"/>
      <c r="AB1586" s="3" t="s">
        <v>3161</v>
      </c>
      <c r="AC1586" s="3"/>
      <c r="AD1586" s="1" t="s">
        <v>2388</v>
      </c>
      <c r="BA1586" s="1">
        <f t="shared" si="65"/>
        <v>0</v>
      </c>
    </row>
    <row r="1587" spans="1:152" x14ac:dyDescent="0.25">
      <c r="A1587" s="1" t="s">
        <v>5831</v>
      </c>
      <c r="E1587" s="1"/>
      <c r="F1587" s="1" t="s">
        <v>3162</v>
      </c>
      <c r="G1587" s="1" t="s">
        <v>3158</v>
      </c>
      <c r="H1587" s="1" t="s">
        <v>1430</v>
      </c>
      <c r="I1587" s="1" t="s">
        <v>4347</v>
      </c>
      <c r="J1587" s="1" t="s">
        <v>1431</v>
      </c>
      <c r="L1587" s="1" t="s">
        <v>1432</v>
      </c>
      <c r="M1587" s="1" t="s">
        <v>488</v>
      </c>
      <c r="N1587" s="1" t="s">
        <v>296</v>
      </c>
      <c r="O1587" s="1">
        <v>85202</v>
      </c>
      <c r="P1587" s="1"/>
      <c r="Q1587" s="1"/>
      <c r="R1587" s="1"/>
      <c r="S1587" s="1"/>
      <c r="T1587" s="1">
        <v>1</v>
      </c>
      <c r="U1587" s="1"/>
      <c r="V1587" s="1"/>
      <c r="W1587" s="1"/>
      <c r="X1587" s="1"/>
      <c r="Y1587" s="1"/>
      <c r="Z1587" s="1"/>
      <c r="AA1587" s="1" t="s">
        <v>3160</v>
      </c>
      <c r="AB1587" s="1" t="s">
        <v>3189</v>
      </c>
      <c r="AC1587" s="1"/>
      <c r="AD1587" s="2" t="s">
        <v>1016</v>
      </c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1">
        <f t="shared" si="65"/>
        <v>0</v>
      </c>
      <c r="BB1587" s="3" t="s">
        <v>3161</v>
      </c>
      <c r="BC1587" s="1"/>
      <c r="BD1587" s="1"/>
      <c r="BE1587" s="1"/>
      <c r="BF1587" s="1" t="s">
        <v>4712</v>
      </c>
      <c r="BG1587" s="1" t="s">
        <v>4712</v>
      </c>
      <c r="BH1587" s="1"/>
      <c r="BI1587" s="1"/>
      <c r="BJ1587" s="1"/>
      <c r="BK1587" s="1"/>
      <c r="BL1587" s="1"/>
      <c r="BM1587" s="1" t="s">
        <v>4712</v>
      </c>
      <c r="BN1587" s="1" t="s">
        <v>4712</v>
      </c>
      <c r="BO1587" s="1" t="s">
        <v>4712</v>
      </c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</row>
    <row r="1588" spans="1:152" s="1" customFormat="1" x14ac:dyDescent="0.25">
      <c r="A1588" s="6" t="s">
        <v>5828</v>
      </c>
      <c r="B1588" s="2"/>
      <c r="C1588" s="2"/>
      <c r="D1588" s="2"/>
      <c r="F1588" s="1" t="s">
        <v>3161</v>
      </c>
      <c r="G1588" s="1" t="s">
        <v>481</v>
      </c>
      <c r="H1588" s="1" t="s">
        <v>351</v>
      </c>
      <c r="I1588" s="1" t="s">
        <v>708</v>
      </c>
      <c r="J1588" s="1" t="s">
        <v>2724</v>
      </c>
      <c r="K1588" s="18" t="s">
        <v>495</v>
      </c>
      <c r="L1588" s="1" t="s">
        <v>354</v>
      </c>
      <c r="M1588" s="1" t="s">
        <v>355</v>
      </c>
      <c r="N1588" s="1" t="s">
        <v>356</v>
      </c>
      <c r="O1588" s="1">
        <v>58711</v>
      </c>
      <c r="P1588" s="1" t="s">
        <v>4213</v>
      </c>
      <c r="Y1588" s="1" t="s">
        <v>3196</v>
      </c>
      <c r="Z1588" s="1" t="s">
        <v>3189</v>
      </c>
      <c r="AA1588" s="1" t="s">
        <v>440</v>
      </c>
      <c r="AB1588" s="3" t="s">
        <v>3161</v>
      </c>
      <c r="AC1588" s="3"/>
      <c r="AD1588" s="1" t="s">
        <v>2564</v>
      </c>
      <c r="BA1588" s="1">
        <f t="shared" si="65"/>
        <v>0</v>
      </c>
      <c r="BD1588" s="1" t="s">
        <v>4712</v>
      </c>
      <c r="BF1588" s="1" t="s">
        <v>5053</v>
      </c>
      <c r="BJ1588" s="1" t="s">
        <v>5053</v>
      </c>
      <c r="BL1588" s="1" t="s">
        <v>5053</v>
      </c>
    </row>
    <row r="1589" spans="1:152" s="1" customFormat="1" x14ac:dyDescent="0.25">
      <c r="A1589" s="1" t="s">
        <v>5830</v>
      </c>
      <c r="B1589" s="2"/>
      <c r="C1589" s="2"/>
      <c r="D1589" s="2"/>
      <c r="F1589" s="1" t="s">
        <v>3162</v>
      </c>
      <c r="G1589" s="1" t="s">
        <v>481</v>
      </c>
      <c r="H1589" s="1" t="s">
        <v>5106</v>
      </c>
      <c r="I1589" s="1" t="s">
        <v>1557</v>
      </c>
      <c r="J1589" s="1" t="s">
        <v>5109</v>
      </c>
      <c r="K1589" s="18" t="s">
        <v>5108</v>
      </c>
      <c r="L1589" s="1" t="s">
        <v>3167</v>
      </c>
      <c r="M1589" s="1" t="s">
        <v>3023</v>
      </c>
      <c r="N1589" s="1" t="s">
        <v>296</v>
      </c>
      <c r="O1589" s="1">
        <v>85206</v>
      </c>
      <c r="P1589" s="1" t="s">
        <v>4213</v>
      </c>
      <c r="T1589" s="1">
        <v>1</v>
      </c>
      <c r="Y1589" s="1" t="s">
        <v>3160</v>
      </c>
      <c r="Z1589" s="1" t="s">
        <v>3161</v>
      </c>
      <c r="AA1589" s="2" t="s">
        <v>3163</v>
      </c>
      <c r="AB1589" s="3" t="s">
        <v>3161</v>
      </c>
      <c r="AC1589" s="3" t="s">
        <v>4712</v>
      </c>
      <c r="AD1589" s="1" t="s">
        <v>2564</v>
      </c>
      <c r="BA1589" s="1">
        <f t="shared" si="65"/>
        <v>0</v>
      </c>
      <c r="BD1589" s="1" t="s">
        <v>3162</v>
      </c>
      <c r="BE1589" s="1" t="s">
        <v>729</v>
      </c>
      <c r="BG1589" s="1" t="s">
        <v>729</v>
      </c>
      <c r="DV1589" s="1">
        <f>COUNTA(CY1589:DU1589)</f>
        <v>0</v>
      </c>
    </row>
    <row r="1590" spans="1:152" s="1" customFormat="1" x14ac:dyDescent="0.25">
      <c r="A1590" s="1" t="s">
        <v>5826</v>
      </c>
      <c r="B1590" s="2">
        <v>45232</v>
      </c>
      <c r="C1590" s="2">
        <v>44987</v>
      </c>
      <c r="D1590" s="2"/>
      <c r="E1590" s="1" t="s">
        <v>4712</v>
      </c>
      <c r="F1590" s="1" t="s">
        <v>3162</v>
      </c>
      <c r="G1590" s="1" t="s">
        <v>481</v>
      </c>
      <c r="H1590" s="1" t="s">
        <v>3010</v>
      </c>
      <c r="I1590" s="1" t="s">
        <v>3011</v>
      </c>
      <c r="J1590" s="1" t="s">
        <v>690</v>
      </c>
      <c r="K1590" s="18" t="s">
        <v>153</v>
      </c>
      <c r="L1590" s="1" t="s">
        <v>3014</v>
      </c>
      <c r="M1590" s="1" t="s">
        <v>488</v>
      </c>
      <c r="N1590" s="1" t="s">
        <v>296</v>
      </c>
      <c r="O1590" s="1">
        <v>85208</v>
      </c>
      <c r="R1590" s="1" t="s">
        <v>3175</v>
      </c>
      <c r="S1590" s="1" t="s">
        <v>3161</v>
      </c>
      <c r="T1590" s="2" t="s">
        <v>2371</v>
      </c>
      <c r="U1590" s="3" t="s">
        <v>3161</v>
      </c>
      <c r="V1590" s="3"/>
      <c r="W1590" s="1" t="s">
        <v>2564</v>
      </c>
      <c r="X1590" s="1">
        <v>0</v>
      </c>
      <c r="AK1590" s="1" t="s">
        <v>3162</v>
      </c>
      <c r="AW1590" s="1">
        <v>1</v>
      </c>
      <c r="DV1590" s="1">
        <f>COUNTA(CY1590:DU1590)</f>
        <v>0</v>
      </c>
      <c r="DW1590" s="1" t="s">
        <v>3158</v>
      </c>
      <c r="EV1590" s="1">
        <f>SUM(DW1590:EU1590)</f>
        <v>0</v>
      </c>
    </row>
    <row r="1591" spans="1:152" s="40" customFormat="1" x14ac:dyDescent="0.25">
      <c r="A1591" s="1" t="s">
        <v>5824</v>
      </c>
      <c r="B1591" s="2"/>
      <c r="C1591" s="44"/>
      <c r="D1591" s="44"/>
      <c r="E1591" s="44"/>
      <c r="F1591" s="44"/>
      <c r="G1591" s="1" t="s">
        <v>481</v>
      </c>
      <c r="H1591" s="44" t="s">
        <v>3873</v>
      </c>
      <c r="I1591" s="44" t="s">
        <v>3914</v>
      </c>
      <c r="J1591" s="44"/>
      <c r="K1591" s="51" t="s">
        <v>4212</v>
      </c>
      <c r="L1591" s="44" t="s">
        <v>3915</v>
      </c>
      <c r="M1591" s="44" t="s">
        <v>488</v>
      </c>
      <c r="N1591" s="44" t="s">
        <v>3193</v>
      </c>
      <c r="O1591" s="44">
        <v>85206</v>
      </c>
      <c r="P1591" s="44" t="s">
        <v>4213</v>
      </c>
      <c r="Q1591" s="44"/>
      <c r="R1591" s="44"/>
      <c r="S1591" s="44"/>
      <c r="T1591" s="44"/>
      <c r="U1591" s="44"/>
      <c r="V1591" s="44"/>
      <c r="W1591" s="44"/>
      <c r="X1591" s="44"/>
      <c r="Y1591" s="47"/>
      <c r="Z1591" s="52"/>
      <c r="AA1591" s="44" t="s">
        <v>5430</v>
      </c>
      <c r="AB1591" s="44"/>
      <c r="AC1591" s="44"/>
      <c r="AD1591" s="44"/>
      <c r="AE1591" s="44"/>
      <c r="AF1591" s="44"/>
      <c r="AG1591" s="44"/>
      <c r="AH1591" s="44"/>
      <c r="AI1591" s="44"/>
      <c r="AJ1591" s="44" t="s">
        <v>481</v>
      </c>
      <c r="AK1591" s="44" t="s">
        <v>481</v>
      </c>
      <c r="AL1591" s="44" t="s">
        <v>481</v>
      </c>
      <c r="AM1591" s="44"/>
      <c r="AN1591" s="44"/>
      <c r="AO1591" s="44"/>
      <c r="AP1591" s="44"/>
      <c r="AQ1591" s="44"/>
      <c r="AR1591" s="44"/>
      <c r="AS1591" s="44"/>
      <c r="AT1591" s="44"/>
      <c r="AU1591" s="44" t="s">
        <v>481</v>
      </c>
      <c r="AV1591" s="44"/>
      <c r="AW1591" s="44"/>
      <c r="AX1591" s="44"/>
      <c r="AY1591" s="44"/>
      <c r="AZ1591" s="44"/>
      <c r="BA1591" s="1">
        <f>COUNTA(AE1591:AZ1591)</f>
        <v>4</v>
      </c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  <c r="BQ1591" s="44"/>
      <c r="BR1591" s="44"/>
      <c r="BS1591" s="44"/>
      <c r="BT1591" s="44"/>
      <c r="BU1591" s="44"/>
      <c r="BV1591" s="44"/>
      <c r="BW1591" s="44"/>
      <c r="BX1591" s="44"/>
      <c r="BY1591" s="44"/>
      <c r="BZ1591" s="44"/>
      <c r="CA1591" s="44"/>
      <c r="CB1591" s="44"/>
      <c r="CC1591" s="44"/>
      <c r="CD1591" s="44"/>
      <c r="CE1591" s="44"/>
      <c r="CF1591" s="44"/>
      <c r="CG1591" s="44"/>
      <c r="CH1591" s="44"/>
      <c r="CI1591" s="44"/>
      <c r="CJ1591" s="44"/>
      <c r="CK1591" s="44"/>
      <c r="CL1591" s="44"/>
      <c r="CM1591" s="44"/>
      <c r="CN1591" s="44"/>
      <c r="CO1591" s="44"/>
      <c r="CP1591" s="44"/>
      <c r="CQ1591" s="44"/>
      <c r="CR1591" s="44"/>
      <c r="CS1591" s="44"/>
      <c r="CT1591" s="44"/>
      <c r="CU1591" s="44"/>
      <c r="CV1591" s="44"/>
      <c r="CW1591" s="44"/>
      <c r="CX1591" s="44"/>
      <c r="CY1591" s="44"/>
      <c r="CZ1591" s="44"/>
      <c r="DA1591" s="44" t="s">
        <v>3162</v>
      </c>
      <c r="DB1591" s="44"/>
      <c r="DC1591" s="44"/>
      <c r="DD1591" s="44"/>
      <c r="DE1591" s="44"/>
      <c r="DF1591" s="44" t="s">
        <v>1447</v>
      </c>
      <c r="DG1591" s="44"/>
      <c r="DH1591" s="44"/>
      <c r="DI1591" s="44"/>
      <c r="DJ1591" s="44" t="s">
        <v>3162</v>
      </c>
      <c r="DK1591" s="44"/>
      <c r="DL1591" s="44"/>
      <c r="DM1591" s="44"/>
      <c r="DN1591" s="44"/>
      <c r="DO1591" s="44"/>
      <c r="DP1591" s="44"/>
      <c r="DQ1591" s="44"/>
      <c r="DR1591" s="44"/>
      <c r="DS1591" s="44"/>
      <c r="DT1591" s="44"/>
      <c r="DU1591" s="44"/>
      <c r="DV1591" s="1">
        <f>COUNTA(CY1591:DU1591)</f>
        <v>3</v>
      </c>
      <c r="DW1591" s="44"/>
    </row>
    <row r="1592" spans="1:152" s="1" customFormat="1" x14ac:dyDescent="0.25">
      <c r="A1592" s="1" t="s">
        <v>5822</v>
      </c>
      <c r="B1592" s="2"/>
      <c r="C1592" s="2"/>
      <c r="D1592" s="2"/>
      <c r="G1592" s="1" t="s">
        <v>481</v>
      </c>
      <c r="H1592" s="1" t="s">
        <v>5820</v>
      </c>
      <c r="I1592" s="1" t="s">
        <v>4642</v>
      </c>
      <c r="K1592" s="18"/>
      <c r="L1592" s="19"/>
      <c r="N1592" s="1" t="s">
        <v>3575</v>
      </c>
      <c r="Y1592" s="2"/>
      <c r="Z1592" s="3"/>
      <c r="AA1592" s="1" t="s">
        <v>1871</v>
      </c>
    </row>
    <row r="1593" spans="1:152" s="1" customFormat="1" x14ac:dyDescent="0.25">
      <c r="A1593" s="1" t="s">
        <v>5813</v>
      </c>
      <c r="B1593" s="2"/>
      <c r="C1593" s="2"/>
      <c r="D1593" s="2"/>
      <c r="F1593" s="1" t="s">
        <v>3162</v>
      </c>
      <c r="G1593" s="1" t="s">
        <v>3158</v>
      </c>
      <c r="H1593" s="1" t="s">
        <v>232</v>
      </c>
      <c r="I1593" s="1" t="s">
        <v>3220</v>
      </c>
      <c r="J1593" s="1" t="s">
        <v>2396</v>
      </c>
      <c r="K1593" s="4" t="s">
        <v>1349</v>
      </c>
      <c r="L1593" s="1" t="s">
        <v>2397</v>
      </c>
      <c r="M1593" s="1" t="s">
        <v>2398</v>
      </c>
      <c r="N1593" s="1" t="s">
        <v>296</v>
      </c>
      <c r="O1593" s="1">
        <v>85044</v>
      </c>
      <c r="P1593" s="1" t="s">
        <v>4213</v>
      </c>
      <c r="R1593" s="1">
        <v>1</v>
      </c>
      <c r="S1593" s="1" t="s">
        <v>3357</v>
      </c>
      <c r="T1593" s="1">
        <v>1</v>
      </c>
      <c r="U1593" s="1">
        <v>1</v>
      </c>
      <c r="AA1593" s="1" t="s">
        <v>731</v>
      </c>
      <c r="AB1593" s="3"/>
      <c r="AC1593" s="3"/>
      <c r="AD1593" s="1" t="s">
        <v>2564</v>
      </c>
      <c r="AE1593" s="1" t="s">
        <v>481</v>
      </c>
      <c r="AF1593" s="1" t="s">
        <v>481</v>
      </c>
      <c r="AG1593" s="1" t="s">
        <v>481</v>
      </c>
      <c r="AH1593" s="1" t="s">
        <v>481</v>
      </c>
      <c r="AI1593" s="1" t="s">
        <v>481</v>
      </c>
      <c r="AJ1593" s="1" t="s">
        <v>481</v>
      </c>
      <c r="AL1593" s="1" t="s">
        <v>481</v>
      </c>
      <c r="AN1593" s="1" t="s">
        <v>481</v>
      </c>
      <c r="AO1593" s="1" t="s">
        <v>481</v>
      </c>
      <c r="AW1593" s="1" t="s">
        <v>481</v>
      </c>
      <c r="AY1593" s="1" t="s">
        <v>481</v>
      </c>
      <c r="BA1593" s="1">
        <f>COUNTA(AE1593:AZ1593)</f>
        <v>11</v>
      </c>
      <c r="DV1593" s="1">
        <f>COUNTA(CY1593:DU1593)</f>
        <v>0</v>
      </c>
    </row>
    <row r="1594" spans="1:152" s="1" customFormat="1" x14ac:dyDescent="0.25">
      <c r="A1594" s="1" t="s">
        <v>5812</v>
      </c>
      <c r="B1594" s="2"/>
      <c r="C1594" s="2"/>
      <c r="D1594" s="2"/>
      <c r="G1594" s="1" t="s">
        <v>3158</v>
      </c>
      <c r="H1594" s="1" t="s">
        <v>5810</v>
      </c>
      <c r="I1594" s="1" t="s">
        <v>3307</v>
      </c>
      <c r="K1594" s="18"/>
      <c r="L1594" s="19"/>
      <c r="Y1594" s="2"/>
      <c r="Z1594" s="3"/>
      <c r="AA1594" s="1" t="s">
        <v>5811</v>
      </c>
    </row>
    <row r="1595" spans="1:152" s="1" customFormat="1" x14ac:dyDescent="0.25">
      <c r="A1595" s="1" t="s">
        <v>5821</v>
      </c>
      <c r="B1595" s="2"/>
      <c r="C1595" s="2"/>
      <c r="D1595" s="2"/>
      <c r="F1595" s="1" t="s">
        <v>3161</v>
      </c>
      <c r="G1595" s="1" t="s">
        <v>481</v>
      </c>
      <c r="H1595" s="1" t="s">
        <v>803</v>
      </c>
      <c r="I1595" s="1" t="s">
        <v>1875</v>
      </c>
      <c r="J1595" s="1" t="s">
        <v>804</v>
      </c>
      <c r="K1595" s="18"/>
      <c r="L1595" s="1" t="s">
        <v>805</v>
      </c>
      <c r="M1595" s="1" t="s">
        <v>488</v>
      </c>
      <c r="N1595" s="1" t="s">
        <v>296</v>
      </c>
      <c r="O1595" s="1">
        <v>85207</v>
      </c>
      <c r="Y1595" s="2"/>
      <c r="Z1595" s="3"/>
      <c r="AA1595" s="1" t="s">
        <v>2478</v>
      </c>
      <c r="BA1595" s="1">
        <f>COUNTA(AE1595:AZ1595)</f>
        <v>0</v>
      </c>
    </row>
    <row r="1596" spans="1:152" s="1" customFormat="1" x14ac:dyDescent="0.25">
      <c r="A1596" s="1" t="s">
        <v>5825</v>
      </c>
      <c r="B1596" s="2"/>
      <c r="C1596" s="2">
        <v>44861</v>
      </c>
      <c r="D1596" s="2"/>
      <c r="G1596" s="1" t="s">
        <v>3158</v>
      </c>
      <c r="H1596" s="1" t="s">
        <v>5314</v>
      </c>
      <c r="I1596" s="1" t="s">
        <v>5315</v>
      </c>
      <c r="J1596" s="1" t="s">
        <v>5316</v>
      </c>
      <c r="K1596" s="4" t="s">
        <v>5317</v>
      </c>
      <c r="L1596" s="1" t="s">
        <v>5318</v>
      </c>
      <c r="M1596" s="1" t="s">
        <v>488</v>
      </c>
      <c r="N1596" s="1" t="s">
        <v>296</v>
      </c>
      <c r="O1596" s="1">
        <v>85205</v>
      </c>
      <c r="AA1596" s="2"/>
      <c r="AB1596" s="3"/>
      <c r="AC1596" s="3"/>
      <c r="BA1596" s="1">
        <f>COUNTA(AE1596:AZ1596)</f>
        <v>0</v>
      </c>
      <c r="CY1596" s="1" t="s">
        <v>4682</v>
      </c>
      <c r="CZ1596" s="1" t="s">
        <v>481</v>
      </c>
      <c r="DA1596" s="1" t="s">
        <v>4682</v>
      </c>
      <c r="DB1596" s="1" t="s">
        <v>481</v>
      </c>
      <c r="DC1596" s="1" t="s">
        <v>481</v>
      </c>
      <c r="DD1596" s="1" t="s">
        <v>481</v>
      </c>
      <c r="DE1596" s="1" t="s">
        <v>481</v>
      </c>
      <c r="DG1596" s="1" t="s">
        <v>481</v>
      </c>
      <c r="DH1596" s="1" t="s">
        <v>481</v>
      </c>
      <c r="DI1596" s="1" t="s">
        <v>3158</v>
      </c>
      <c r="DJ1596" s="1" t="s">
        <v>481</v>
      </c>
      <c r="DN1596" s="1" t="s">
        <v>481</v>
      </c>
      <c r="DO1596" s="1" t="s">
        <v>481</v>
      </c>
      <c r="DV1596" s="1">
        <f>COUNTA(CY1596:DU1596)</f>
        <v>13</v>
      </c>
      <c r="EV1596" s="1">
        <f>SUM(DW1596:EU1596)</f>
        <v>0</v>
      </c>
    </row>
    <row r="1597" spans="1:152" s="1" customFormat="1" x14ac:dyDescent="0.25">
      <c r="A1597" s="1" t="s">
        <v>5823</v>
      </c>
      <c r="B1597" s="2"/>
      <c r="C1597" s="2">
        <v>44861</v>
      </c>
      <c r="D1597" s="2"/>
      <c r="G1597" s="1" t="s">
        <v>481</v>
      </c>
      <c r="H1597" s="1" t="s">
        <v>4962</v>
      </c>
      <c r="I1597" s="1" t="s">
        <v>2738</v>
      </c>
      <c r="J1597" s="1" t="s">
        <v>5451</v>
      </c>
      <c r="K1597" s="4" t="s">
        <v>5452</v>
      </c>
      <c r="L1597" s="1" t="s">
        <v>5453</v>
      </c>
      <c r="M1597" s="1" t="s">
        <v>4583</v>
      </c>
      <c r="N1597" s="1" t="s">
        <v>296</v>
      </c>
      <c r="O1597" s="1">
        <v>85140</v>
      </c>
      <c r="AA1597" s="1" t="s">
        <v>3297</v>
      </c>
      <c r="AB1597" s="3"/>
      <c r="AC1597" s="3"/>
      <c r="AH1597" s="1" t="s">
        <v>3162</v>
      </c>
      <c r="AZ1597" s="1" t="s">
        <v>3162</v>
      </c>
      <c r="BA1597" s="1">
        <f>COUNTA(AE1597:AZ1597)</f>
        <v>2</v>
      </c>
      <c r="CY1597" s="1" t="s">
        <v>481</v>
      </c>
      <c r="DA1597" s="1" t="s">
        <v>481</v>
      </c>
      <c r="DH1597" s="1" t="s">
        <v>481</v>
      </c>
      <c r="DI1597" s="1" t="s">
        <v>481</v>
      </c>
      <c r="DV1597" s="1">
        <f>COUNTA(CY1597:DU1597)</f>
        <v>4</v>
      </c>
      <c r="EV1597" s="1">
        <f>SUM(DW1597:EU1597)</f>
        <v>0</v>
      </c>
    </row>
    <row r="1598" spans="1:152" s="1" customFormat="1" x14ac:dyDescent="0.25">
      <c r="A1598" s="6" t="s">
        <v>5689</v>
      </c>
      <c r="B1598" s="2"/>
      <c r="C1598" s="2"/>
      <c r="D1598" s="2"/>
      <c r="G1598" s="1" t="s">
        <v>481</v>
      </c>
      <c r="H1598" s="1" t="s">
        <v>4421</v>
      </c>
      <c r="I1598" s="1" t="s">
        <v>4427</v>
      </c>
      <c r="J1598" s="1" t="s">
        <v>3605</v>
      </c>
      <c r="K1598" s="18" t="s">
        <v>4422</v>
      </c>
      <c r="L1598" s="1" t="s">
        <v>4424</v>
      </c>
      <c r="M1598" s="1" t="s">
        <v>4425</v>
      </c>
      <c r="N1598" s="1" t="s">
        <v>4426</v>
      </c>
      <c r="O1598" s="1">
        <v>85243</v>
      </c>
      <c r="P1598" s="1" t="s">
        <v>4213</v>
      </c>
      <c r="AA1598" s="1" t="s">
        <v>398</v>
      </c>
      <c r="AB1598" s="3"/>
      <c r="AC1598" s="3"/>
      <c r="AD1598" s="1" t="s">
        <v>2564</v>
      </c>
      <c r="AH1598" s="1" t="s">
        <v>3162</v>
      </c>
      <c r="BA1598" s="1">
        <f>COUNTA(AE1598:AZ1598)</f>
        <v>1</v>
      </c>
    </row>
    <row r="1599" spans="1:152" s="1" customFormat="1" x14ac:dyDescent="0.25">
      <c r="A1599" s="1" t="s">
        <v>5712</v>
      </c>
      <c r="B1599" s="2"/>
      <c r="C1599" s="2"/>
      <c r="D1599" s="2"/>
      <c r="F1599" s="1" t="s">
        <v>3161</v>
      </c>
      <c r="G1599" s="1" t="s">
        <v>3158</v>
      </c>
      <c r="H1599" s="1" t="s">
        <v>5017</v>
      </c>
      <c r="I1599" s="1" t="s">
        <v>5018</v>
      </c>
      <c r="J1599" s="1" t="s">
        <v>1649</v>
      </c>
      <c r="K1599" s="18" t="s">
        <v>5019</v>
      </c>
      <c r="L1599" s="1" t="s">
        <v>5023</v>
      </c>
      <c r="M1599" s="1" t="s">
        <v>488</v>
      </c>
      <c r="N1599" s="1" t="s">
        <v>296</v>
      </c>
      <c r="O1599" s="1">
        <v>85209</v>
      </c>
      <c r="P1599" s="1" t="s">
        <v>4213</v>
      </c>
      <c r="Y1599" s="1" t="s">
        <v>3196</v>
      </c>
      <c r="Z1599" s="1" t="s">
        <v>3161</v>
      </c>
      <c r="AA1599" s="2"/>
      <c r="AB1599" s="3" t="s">
        <v>3161</v>
      </c>
      <c r="AC1599" s="3"/>
      <c r="AD1599" s="1" t="s">
        <v>2388</v>
      </c>
      <c r="BA1599" s="1">
        <f>COUNTA(AE1599:AZ1599)</f>
        <v>0</v>
      </c>
      <c r="BD1599" s="1" t="s">
        <v>4712</v>
      </c>
      <c r="BE1599" s="1" t="s">
        <v>4712</v>
      </c>
      <c r="BH1599" s="1" t="s">
        <v>4712</v>
      </c>
      <c r="BJ1599" s="1" t="s">
        <v>4712</v>
      </c>
      <c r="BK1599" s="1" t="s">
        <v>4712</v>
      </c>
      <c r="BL1599" s="1" t="s">
        <v>4712</v>
      </c>
      <c r="BM1599" s="1" t="s">
        <v>4712</v>
      </c>
      <c r="BN1599" s="1" t="s">
        <v>4712</v>
      </c>
      <c r="BO1599" s="1" t="s">
        <v>4712</v>
      </c>
      <c r="BP1599" s="1" t="s">
        <v>4712</v>
      </c>
    </row>
    <row r="1600" spans="1:152" s="1" customFormat="1" x14ac:dyDescent="0.25">
      <c r="A1600" s="6" t="s">
        <v>5693</v>
      </c>
      <c r="B1600" s="2"/>
      <c r="C1600" s="2"/>
      <c r="D1600" s="2"/>
      <c r="G1600" s="1" t="s">
        <v>3158</v>
      </c>
      <c r="H1600" s="1" t="s">
        <v>5691</v>
      </c>
      <c r="I1600" s="1" t="s">
        <v>5690</v>
      </c>
      <c r="K1600" s="18"/>
      <c r="T1600" s="1">
        <v>1</v>
      </c>
      <c r="AA1600" s="1" t="s">
        <v>5688</v>
      </c>
      <c r="AB1600" s="3"/>
      <c r="AC1600" s="3"/>
      <c r="BA1600" s="1">
        <f t="shared" ref="BA1600:BA1605" si="66">COUNTA(AE1600:AZ1600)</f>
        <v>0</v>
      </c>
    </row>
    <row r="1601" spans="1:126" s="1" customFormat="1" x14ac:dyDescent="0.25">
      <c r="A1601" s="6" t="s">
        <v>5689</v>
      </c>
      <c r="B1601" s="2"/>
      <c r="C1601" s="2"/>
      <c r="D1601" s="2"/>
      <c r="G1601" s="1" t="s">
        <v>481</v>
      </c>
      <c r="H1601" s="1" t="s">
        <v>5688</v>
      </c>
      <c r="I1601" s="1" t="s">
        <v>3045</v>
      </c>
      <c r="K1601" s="18"/>
      <c r="T1601" s="1">
        <v>1</v>
      </c>
      <c r="AA1601" s="1" t="s">
        <v>1601</v>
      </c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1">
        <f t="shared" si="66"/>
        <v>0</v>
      </c>
      <c r="BB1601" s="3"/>
    </row>
    <row r="1602" spans="1:126" s="1" customFormat="1" x14ac:dyDescent="0.25">
      <c r="A1602" s="1" t="s">
        <v>5692</v>
      </c>
      <c r="B1602" s="2"/>
      <c r="C1602" s="2"/>
      <c r="D1602" s="2"/>
      <c r="G1602" s="1" t="s">
        <v>3158</v>
      </c>
      <c r="H1602" s="1" t="s">
        <v>5074</v>
      </c>
      <c r="I1602" s="1" t="s">
        <v>4544</v>
      </c>
      <c r="J1602" s="1" t="s">
        <v>500</v>
      </c>
      <c r="K1602" s="18" t="s">
        <v>5076</v>
      </c>
      <c r="L1602" s="1" t="s">
        <v>501</v>
      </c>
      <c r="M1602" s="1" t="s">
        <v>502</v>
      </c>
      <c r="N1602" s="1" t="s">
        <v>296</v>
      </c>
      <c r="O1602" s="1">
        <v>85286</v>
      </c>
      <c r="P1602" s="1" t="s">
        <v>4213</v>
      </c>
      <c r="W1602" s="1" t="s">
        <v>3196</v>
      </c>
      <c r="Z1602" s="1" t="s">
        <v>3161</v>
      </c>
      <c r="AA1602" s="2"/>
      <c r="AB1602" s="3"/>
      <c r="AC1602" s="3"/>
      <c r="AD1602" s="1" t="s">
        <v>2564</v>
      </c>
      <c r="BA1602" s="1">
        <f t="shared" si="66"/>
        <v>0</v>
      </c>
    </row>
    <row r="1603" spans="1:126" s="1" customFormat="1" x14ac:dyDescent="0.25">
      <c r="A1603" s="1" t="s">
        <v>5760</v>
      </c>
      <c r="B1603" s="2"/>
      <c r="C1603" s="2">
        <v>44917</v>
      </c>
      <c r="D1603" s="2"/>
      <c r="E1603" s="1" t="s">
        <v>297</v>
      </c>
      <c r="G1603" s="1" t="s">
        <v>481</v>
      </c>
      <c r="H1603" s="1" t="s">
        <v>3323</v>
      </c>
      <c r="I1603" s="1" t="s">
        <v>1145</v>
      </c>
      <c r="J1603" s="1" t="s">
        <v>2134</v>
      </c>
      <c r="K1603" s="18" t="s">
        <v>4014</v>
      </c>
      <c r="L1603" s="1" t="s">
        <v>3325</v>
      </c>
      <c r="M1603" s="1" t="s">
        <v>488</v>
      </c>
      <c r="N1603" s="1" t="s">
        <v>296</v>
      </c>
      <c r="O1603" s="1">
        <v>85209</v>
      </c>
      <c r="P1603" s="1" t="s">
        <v>4712</v>
      </c>
      <c r="Y1603" s="1" t="s">
        <v>3196</v>
      </c>
      <c r="Z1603" s="1" t="s">
        <v>3189</v>
      </c>
      <c r="AA1603" s="1" t="s">
        <v>3326</v>
      </c>
      <c r="AB1603" s="3"/>
      <c r="AC1603" s="3" t="s">
        <v>4712</v>
      </c>
      <c r="AE1603" s="1" t="s">
        <v>3158</v>
      </c>
      <c r="AF1603" s="1" t="s">
        <v>3158</v>
      </c>
      <c r="AG1603" s="1" t="s">
        <v>3158</v>
      </c>
      <c r="AH1603" s="1" t="s">
        <v>3158</v>
      </c>
      <c r="AI1603" s="1" t="s">
        <v>3158</v>
      </c>
      <c r="AK1603" s="1" t="s">
        <v>3158</v>
      </c>
      <c r="AL1603" s="1" t="s">
        <v>3158</v>
      </c>
      <c r="AM1603" s="1" t="s">
        <v>3158</v>
      </c>
      <c r="AN1603" s="1" t="s">
        <v>3158</v>
      </c>
      <c r="AO1603" s="1" t="s">
        <v>3158</v>
      </c>
      <c r="AP1603" s="1" t="s">
        <v>3158</v>
      </c>
      <c r="AQ1603" s="1" t="s">
        <v>3158</v>
      </c>
      <c r="AR1603" s="1" t="s">
        <v>3158</v>
      </c>
      <c r="AS1603" s="1" t="s">
        <v>3158</v>
      </c>
      <c r="AT1603" s="1" t="s">
        <v>3158</v>
      </c>
      <c r="AU1603" s="1" t="s">
        <v>3158</v>
      </c>
      <c r="AV1603" s="1" t="s">
        <v>3158</v>
      </c>
      <c r="AW1603" s="1" t="s">
        <v>3158</v>
      </c>
      <c r="AX1603" s="1" t="s">
        <v>3158</v>
      </c>
      <c r="AY1603" s="1" t="s">
        <v>3158</v>
      </c>
      <c r="AZ1603" s="1" t="s">
        <v>3158</v>
      </c>
      <c r="BA1603" s="1">
        <f t="shared" si="66"/>
        <v>21</v>
      </c>
      <c r="DF1603" s="1" t="s">
        <v>3158</v>
      </c>
      <c r="DV1603" s="1">
        <f>COUNTA(CY1603:DU1603)</f>
        <v>1</v>
      </c>
    </row>
    <row r="1604" spans="1:126" s="1" customFormat="1" x14ac:dyDescent="0.25">
      <c r="A1604" s="1" t="s">
        <v>5759</v>
      </c>
      <c r="B1604" s="2"/>
      <c r="C1604" s="2"/>
      <c r="D1604" s="2"/>
      <c r="G1604" s="1" t="s">
        <v>481</v>
      </c>
      <c r="H1604" s="1" t="s">
        <v>5310</v>
      </c>
      <c r="I1604" s="1" t="s">
        <v>5311</v>
      </c>
      <c r="J1604" s="1" t="s">
        <v>5312</v>
      </c>
      <c r="K1604" s="18"/>
      <c r="L1604" s="1" t="s">
        <v>5313</v>
      </c>
      <c r="M1604" s="1" t="s">
        <v>488</v>
      </c>
      <c r="N1604" s="1" t="s">
        <v>296</v>
      </c>
      <c r="O1604" s="1">
        <v>85209</v>
      </c>
      <c r="AA1604" s="2" t="s">
        <v>4600</v>
      </c>
      <c r="AB1604" s="3"/>
      <c r="AC1604" s="3"/>
      <c r="BA1604" s="1">
        <f t="shared" si="66"/>
        <v>0</v>
      </c>
      <c r="DV1604" s="1">
        <f>COUNTA(CY1604:DU1604)</f>
        <v>0</v>
      </c>
    </row>
    <row r="1605" spans="1:126" s="1" customFormat="1" x14ac:dyDescent="0.25">
      <c r="A1605" s="1" t="s">
        <v>5462</v>
      </c>
      <c r="B1605" s="2"/>
      <c r="C1605" s="2"/>
      <c r="D1605" s="2"/>
      <c r="F1605" s="1" t="s">
        <v>3162</v>
      </c>
      <c r="G1605" s="1" t="s">
        <v>481</v>
      </c>
      <c r="H1605" s="1" t="s">
        <v>3213</v>
      </c>
      <c r="I1605" s="1" t="s">
        <v>5532</v>
      </c>
      <c r="J1605" s="1" t="s">
        <v>5533</v>
      </c>
      <c r="K1605" s="4" t="s">
        <v>5592</v>
      </c>
      <c r="L1605" s="1" t="s">
        <v>531</v>
      </c>
      <c r="M1605" s="1" t="s">
        <v>5031</v>
      </c>
      <c r="N1605" s="1" t="s">
        <v>296</v>
      </c>
      <c r="O1605" s="1">
        <v>85219</v>
      </c>
      <c r="P1605" s="1" t="s">
        <v>4213</v>
      </c>
      <c r="T1605" s="1">
        <v>1</v>
      </c>
      <c r="V1605" s="1" t="s">
        <v>297</v>
      </c>
      <c r="Y1605" s="1" t="s">
        <v>3196</v>
      </c>
      <c r="Z1605" s="1" t="s">
        <v>3161</v>
      </c>
      <c r="AA1605" s="2" t="s">
        <v>715</v>
      </c>
      <c r="AB1605" s="3"/>
      <c r="AC1605" s="3"/>
      <c r="AD1605" s="1" t="s">
        <v>2564</v>
      </c>
      <c r="BA1605" s="1">
        <f t="shared" si="66"/>
        <v>0</v>
      </c>
    </row>
    <row r="1606" spans="1:126" s="1" customFormat="1" x14ac:dyDescent="0.25">
      <c r="A1606" s="1" t="s">
        <v>5201</v>
      </c>
      <c r="B1606" s="2"/>
      <c r="C1606" s="2"/>
      <c r="D1606" s="2"/>
      <c r="F1606" s="1" t="s">
        <v>3161</v>
      </c>
      <c r="G1606" s="1" t="s">
        <v>3158</v>
      </c>
      <c r="H1606" s="1" t="s">
        <v>754</v>
      </c>
      <c r="I1606" s="1" t="s">
        <v>633</v>
      </c>
      <c r="J1606" s="1" t="s">
        <v>920</v>
      </c>
      <c r="K1606" s="18" t="s">
        <v>757</v>
      </c>
      <c r="L1606" s="1" t="s">
        <v>756</v>
      </c>
      <c r="M1606" s="1" t="s">
        <v>488</v>
      </c>
      <c r="N1606" s="1" t="s">
        <v>296</v>
      </c>
      <c r="O1606" s="1">
        <v>85206</v>
      </c>
      <c r="P1606" s="1" t="s">
        <v>4213</v>
      </c>
      <c r="Y1606" s="1" t="s">
        <v>3189</v>
      </c>
      <c r="AA1606" s="2"/>
      <c r="AB1606" s="3" t="s">
        <v>3161</v>
      </c>
      <c r="AC1606" s="3"/>
      <c r="AD1606" s="1" t="s">
        <v>2392</v>
      </c>
      <c r="AX1606" s="1" t="s">
        <v>3162</v>
      </c>
      <c r="BA1606" s="1">
        <f t="shared" si="64"/>
        <v>1</v>
      </c>
    </row>
    <row r="1607" spans="1:126" s="1" customFormat="1" x14ac:dyDescent="0.25">
      <c r="A1607" s="1" t="s">
        <v>5358</v>
      </c>
      <c r="B1607" s="2"/>
      <c r="C1607" s="2" t="s">
        <v>5336</v>
      </c>
      <c r="D1607" s="2"/>
      <c r="G1607" s="1" t="s">
        <v>3158</v>
      </c>
      <c r="H1607" s="1" t="s">
        <v>1389</v>
      </c>
      <c r="I1607" s="1" t="s">
        <v>5357</v>
      </c>
      <c r="K1607" s="18"/>
      <c r="AA1607" s="2"/>
      <c r="AB1607" s="3"/>
      <c r="AC1607" s="3"/>
      <c r="AT1607" s="1" t="s">
        <v>3162</v>
      </c>
      <c r="AU1607" s="1" t="s">
        <v>3162</v>
      </c>
      <c r="BA1607" s="1">
        <f t="shared" si="64"/>
        <v>2</v>
      </c>
    </row>
    <row r="1608" spans="1:126" s="1" customFormat="1" x14ac:dyDescent="0.25">
      <c r="A1608" s="1" t="s">
        <v>5359</v>
      </c>
      <c r="B1608" s="2"/>
      <c r="C1608" s="2"/>
      <c r="D1608" s="2"/>
      <c r="F1608" s="1" t="s">
        <v>3162</v>
      </c>
      <c r="G1608" s="1" t="s">
        <v>481</v>
      </c>
      <c r="H1608" s="1" t="s">
        <v>1605</v>
      </c>
      <c r="I1608" s="1" t="s">
        <v>709</v>
      </c>
      <c r="J1608" s="1" t="s">
        <v>4181</v>
      </c>
      <c r="K1608" s="18" t="s">
        <v>1607</v>
      </c>
      <c r="L1608" s="1" t="s">
        <v>4575</v>
      </c>
      <c r="M1608" s="1" t="s">
        <v>488</v>
      </c>
      <c r="N1608" s="1" t="s">
        <v>296</v>
      </c>
      <c r="O1608" s="1">
        <v>85209</v>
      </c>
      <c r="P1608" s="1" t="s">
        <v>4213</v>
      </c>
      <c r="R1608" s="1">
        <v>1</v>
      </c>
      <c r="S1608" s="1" t="s">
        <v>5192</v>
      </c>
      <c r="T1608" s="1">
        <v>1</v>
      </c>
      <c r="U1608" s="1">
        <v>1</v>
      </c>
      <c r="X1608" s="1" t="s">
        <v>4576</v>
      </c>
      <c r="Y1608" s="1" t="s">
        <v>3196</v>
      </c>
      <c r="Z1608" s="1" t="s">
        <v>3161</v>
      </c>
      <c r="AA1608" s="1" t="s">
        <v>3362</v>
      </c>
      <c r="AB1608" s="3" t="s">
        <v>3161</v>
      </c>
      <c r="AC1608" s="3"/>
      <c r="AD1608" s="1" t="s">
        <v>2388</v>
      </c>
      <c r="AF1608" s="1" t="s">
        <v>481</v>
      </c>
      <c r="AG1608" s="1" t="s">
        <v>481</v>
      </c>
      <c r="AI1608" s="1" t="s">
        <v>481</v>
      </c>
      <c r="AJ1608" s="1" t="s">
        <v>481</v>
      </c>
      <c r="AK1608" s="1" t="s">
        <v>481</v>
      </c>
      <c r="AL1608" s="1" t="s">
        <v>481</v>
      </c>
      <c r="AM1608" s="1" t="s">
        <v>481</v>
      </c>
      <c r="AN1608" s="1" t="s">
        <v>481</v>
      </c>
      <c r="AO1608" s="1" t="s">
        <v>481</v>
      </c>
      <c r="AP1608" s="1" t="s">
        <v>481</v>
      </c>
      <c r="AQ1608" s="1" t="s">
        <v>481</v>
      </c>
      <c r="AR1608" s="1" t="s">
        <v>481</v>
      </c>
      <c r="AT1608" s="1" t="s">
        <v>481</v>
      </c>
      <c r="AU1608" s="1" t="s">
        <v>481</v>
      </c>
      <c r="AV1608" s="1" t="s">
        <v>481</v>
      </c>
      <c r="AW1608" s="1" t="s">
        <v>481</v>
      </c>
      <c r="AX1608" s="1" t="s">
        <v>481</v>
      </c>
      <c r="AZ1608" s="1" t="s">
        <v>481</v>
      </c>
      <c r="BA1608" s="1">
        <f t="shared" si="64"/>
        <v>18</v>
      </c>
      <c r="BD1608" s="1" t="s">
        <v>4712</v>
      </c>
      <c r="BE1608" s="1" t="s">
        <v>4712</v>
      </c>
      <c r="BF1608" s="1" t="s">
        <v>4712</v>
      </c>
      <c r="BK1608" s="1" t="s">
        <v>4712</v>
      </c>
      <c r="BL1608" s="1" t="s">
        <v>4712</v>
      </c>
      <c r="BM1608" s="1" t="s">
        <v>4712</v>
      </c>
    </row>
    <row r="1609" spans="1:126" s="1" customFormat="1" x14ac:dyDescent="0.25">
      <c r="A1609" s="1" t="s">
        <v>5360</v>
      </c>
      <c r="B1609" s="2"/>
      <c r="C1609" s="2" t="s">
        <v>5336</v>
      </c>
      <c r="D1609" s="2"/>
      <c r="G1609" s="1" t="s">
        <v>481</v>
      </c>
      <c r="H1609" s="1" t="s">
        <v>3163</v>
      </c>
      <c r="I1609" s="1" t="s">
        <v>5229</v>
      </c>
      <c r="K1609" s="18"/>
      <c r="AB1609" s="3"/>
      <c r="AC1609" s="3"/>
      <c r="BA1609" s="1">
        <f t="shared" si="64"/>
        <v>0</v>
      </c>
    </row>
    <row r="1610" spans="1:126" s="1" customFormat="1" x14ac:dyDescent="0.25">
      <c r="A1610" s="6" t="s">
        <v>5349</v>
      </c>
      <c r="B1610" s="2"/>
      <c r="C1610" s="2"/>
      <c r="D1610" s="2"/>
      <c r="G1610" s="1" t="s">
        <v>481</v>
      </c>
      <c r="H1610" s="1" t="s">
        <v>2339</v>
      </c>
      <c r="I1610" s="1" t="s">
        <v>5350</v>
      </c>
      <c r="K1610" s="18"/>
      <c r="AA1610" s="2"/>
      <c r="AB1610" s="3"/>
      <c r="AC1610" s="3"/>
      <c r="BA1610" s="1">
        <f t="shared" si="64"/>
        <v>0</v>
      </c>
    </row>
    <row r="1611" spans="1:126" s="1" customFormat="1" x14ac:dyDescent="0.25">
      <c r="A1611" s="6" t="s">
        <v>5365</v>
      </c>
      <c r="B1611" s="2"/>
      <c r="C1611" s="2"/>
      <c r="D1611" s="2"/>
      <c r="G1611" s="1" t="s">
        <v>3158</v>
      </c>
      <c r="H1611" s="1" t="s">
        <v>1999</v>
      </c>
      <c r="I1611" s="1" t="s">
        <v>3311</v>
      </c>
      <c r="K1611" s="18"/>
      <c r="AA1611" s="2"/>
      <c r="AB1611" s="3"/>
      <c r="AC1611" s="3"/>
      <c r="AO1611" s="1" t="s">
        <v>3162</v>
      </c>
      <c r="BA1611" s="1">
        <f t="shared" si="64"/>
        <v>1</v>
      </c>
    </row>
    <row r="1612" spans="1:126" s="1" customFormat="1" x14ac:dyDescent="0.25">
      <c r="A1612" s="1" t="s">
        <v>5368</v>
      </c>
      <c r="B1612" s="2"/>
      <c r="C1612" s="2"/>
      <c r="D1612" s="2"/>
      <c r="E1612" s="2"/>
      <c r="F1612" s="1" t="s">
        <v>3162</v>
      </c>
      <c r="G1612" s="1" t="s">
        <v>3158</v>
      </c>
      <c r="H1612" s="1" t="s">
        <v>5367</v>
      </c>
      <c r="I1612" s="1" t="s">
        <v>294</v>
      </c>
      <c r="J1612" s="1" t="s">
        <v>4493</v>
      </c>
      <c r="K1612" s="18"/>
      <c r="L1612" s="1" t="s">
        <v>1652</v>
      </c>
      <c r="M1612" s="1" t="s">
        <v>488</v>
      </c>
      <c r="N1612" s="1" t="s">
        <v>296</v>
      </c>
      <c r="O1612" s="1">
        <v>85205</v>
      </c>
      <c r="P1612" s="1" t="s">
        <v>4712</v>
      </c>
      <c r="AA1612" s="2" t="s">
        <v>3499</v>
      </c>
      <c r="AB1612" s="3"/>
      <c r="AC1612" s="3"/>
      <c r="AG1612" s="1" t="s">
        <v>481</v>
      </c>
      <c r="BA1612" s="1">
        <f t="shared" si="64"/>
        <v>1</v>
      </c>
    </row>
    <row r="1613" spans="1:126" s="1" customFormat="1" x14ac:dyDescent="0.25">
      <c r="A1613" s="6" t="s">
        <v>5366</v>
      </c>
      <c r="B1613" s="2"/>
      <c r="C1613" s="2"/>
      <c r="D1613" s="2"/>
      <c r="F1613" s="1" t="s">
        <v>3162</v>
      </c>
      <c r="G1613" s="1" t="s">
        <v>481</v>
      </c>
      <c r="H1613" s="1" t="s">
        <v>3002</v>
      </c>
      <c r="I1613" s="1" t="s">
        <v>3003</v>
      </c>
      <c r="J1613" s="1" t="s">
        <v>3004</v>
      </c>
      <c r="K1613" s="18" t="s">
        <v>3006</v>
      </c>
      <c r="L1613" s="1" t="s">
        <v>3005</v>
      </c>
      <c r="M1613" s="1" t="s">
        <v>650</v>
      </c>
      <c r="N1613" s="1" t="s">
        <v>296</v>
      </c>
      <c r="O1613" s="1">
        <v>85225</v>
      </c>
      <c r="P1613" s="1" t="s">
        <v>4213</v>
      </c>
      <c r="AA1613" s="2"/>
      <c r="AB1613" s="3"/>
      <c r="AC1613" s="3"/>
      <c r="AD1613" s="1" t="s">
        <v>2388</v>
      </c>
      <c r="AW1613" s="1" t="s">
        <v>3162</v>
      </c>
      <c r="AX1613" s="1" t="s">
        <v>3162</v>
      </c>
      <c r="AY1613" s="1" t="s">
        <v>3162</v>
      </c>
      <c r="AZ1613" s="1" t="s">
        <v>3162</v>
      </c>
      <c r="BA1613" s="1">
        <f t="shared" si="64"/>
        <v>4</v>
      </c>
      <c r="BD1613" s="1" t="s">
        <v>4712</v>
      </c>
      <c r="BE1613" s="1" t="s">
        <v>4712</v>
      </c>
      <c r="BF1613" s="1" t="s">
        <v>4712</v>
      </c>
      <c r="BG1613" s="1" t="s">
        <v>4712</v>
      </c>
      <c r="BJ1613" s="1" t="s">
        <v>4712</v>
      </c>
      <c r="BK1613" s="1" t="s">
        <v>4712</v>
      </c>
      <c r="BL1613" s="1" t="s">
        <v>4712</v>
      </c>
      <c r="BM1613" s="1" t="s">
        <v>4712</v>
      </c>
      <c r="BN1613" s="1" t="s">
        <v>4712</v>
      </c>
      <c r="BO1613" s="1" t="s">
        <v>4712</v>
      </c>
      <c r="BQ1613" s="1" t="s">
        <v>4712</v>
      </c>
    </row>
    <row r="1614" spans="1:126" s="1" customFormat="1" x14ac:dyDescent="0.25">
      <c r="A1614" s="6" t="s">
        <v>5216</v>
      </c>
      <c r="B1614" s="2"/>
      <c r="C1614" s="2"/>
      <c r="D1614" s="2"/>
      <c r="G1614" s="1" t="s">
        <v>481</v>
      </c>
      <c r="H1614" s="1" t="s">
        <v>3204</v>
      </c>
      <c r="I1614" s="1" t="s">
        <v>4714</v>
      </c>
      <c r="K1614" s="18" t="s">
        <v>3205</v>
      </c>
      <c r="P1614" s="1" t="s">
        <v>4213</v>
      </c>
      <c r="AA1614" s="2"/>
      <c r="AB1614" s="3"/>
      <c r="AC1614" s="3"/>
      <c r="AD1614" s="1" t="s">
        <v>2388</v>
      </c>
      <c r="BA1614" s="1">
        <f>COUNTA(AE1614:AZ1614)</f>
        <v>0</v>
      </c>
    </row>
    <row r="1615" spans="1:126" s="1" customFormat="1" x14ac:dyDescent="0.25">
      <c r="A1615" s="1" t="s">
        <v>5362</v>
      </c>
      <c r="B1615" s="2"/>
      <c r="C1615" s="2"/>
      <c r="D1615" s="2"/>
      <c r="G1615" s="1" t="s">
        <v>481</v>
      </c>
      <c r="H1615" s="1" t="s">
        <v>5361</v>
      </c>
      <c r="I1615" s="1" t="s">
        <v>525</v>
      </c>
      <c r="K1615" s="18"/>
      <c r="AA1615" s="2"/>
      <c r="AB1615" s="3"/>
      <c r="AC1615" s="3"/>
      <c r="BA1615" s="1">
        <f t="shared" si="64"/>
        <v>0</v>
      </c>
    </row>
    <row r="1616" spans="1:126" s="1" customFormat="1" x14ac:dyDescent="0.25">
      <c r="A1616" s="1" t="s">
        <v>5388</v>
      </c>
      <c r="B1616" s="2"/>
      <c r="C1616" s="2" t="s">
        <v>5336</v>
      </c>
      <c r="D1616" s="2"/>
      <c r="G1616" s="1" t="s">
        <v>481</v>
      </c>
      <c r="H1616" s="1" t="s">
        <v>5387</v>
      </c>
      <c r="I1616" s="1" t="s">
        <v>4713</v>
      </c>
      <c r="K1616" s="18"/>
      <c r="AA1616" s="2"/>
      <c r="AB1616" s="3"/>
      <c r="AC1616" s="3"/>
      <c r="BA1616" s="1">
        <f t="shared" si="64"/>
        <v>0</v>
      </c>
    </row>
    <row r="1617" spans="1:86" s="1" customFormat="1" x14ac:dyDescent="0.25">
      <c r="A1617" s="1" t="s">
        <v>5363</v>
      </c>
      <c r="B1617" s="2"/>
      <c r="C1617" s="2"/>
      <c r="D1617" s="2"/>
      <c r="G1617" s="1" t="s">
        <v>481</v>
      </c>
      <c r="H1617" s="1" t="s">
        <v>5236</v>
      </c>
      <c r="I1617" s="1" t="s">
        <v>5364</v>
      </c>
      <c r="K1617" s="18"/>
      <c r="AA1617" s="2"/>
      <c r="AB1617" s="3"/>
      <c r="AC1617" s="3"/>
      <c r="BA1617" s="1">
        <f t="shared" si="64"/>
        <v>0</v>
      </c>
    </row>
    <row r="1618" spans="1:86" s="1" customFormat="1" x14ac:dyDescent="0.25">
      <c r="A1618" s="6" t="s">
        <v>5379</v>
      </c>
      <c r="B1618" s="2"/>
      <c r="C1618" s="2"/>
      <c r="D1618" s="2"/>
      <c r="G1618" s="1" t="s">
        <v>3158</v>
      </c>
      <c r="H1618" s="1" t="s">
        <v>99</v>
      </c>
      <c r="I1618" s="1" t="s">
        <v>103</v>
      </c>
      <c r="J1618" s="1" t="s">
        <v>1196</v>
      </c>
      <c r="K1618" s="18" t="s">
        <v>100</v>
      </c>
      <c r="L1618" s="1" t="s">
        <v>102</v>
      </c>
      <c r="M1618" s="1" t="s">
        <v>488</v>
      </c>
      <c r="N1618" s="1" t="s">
        <v>296</v>
      </c>
      <c r="O1618" s="1">
        <v>85206</v>
      </c>
      <c r="P1618" s="1" t="s">
        <v>4712</v>
      </c>
      <c r="AA1618" s="2"/>
      <c r="AB1618" s="3"/>
      <c r="AC1618" s="3"/>
      <c r="AD1618" s="1" t="s">
        <v>2568</v>
      </c>
      <c r="BA1618" s="1">
        <f t="shared" si="64"/>
        <v>0</v>
      </c>
      <c r="BD1618" s="1" t="s">
        <v>4712</v>
      </c>
      <c r="BE1618" s="1" t="s">
        <v>4712</v>
      </c>
    </row>
    <row r="1619" spans="1:86" s="1" customFormat="1" x14ac:dyDescent="0.25">
      <c r="A1619" s="6" t="s">
        <v>5332</v>
      </c>
      <c r="B1619" s="2"/>
      <c r="C1619" s="2"/>
      <c r="D1619" s="2"/>
      <c r="G1619" s="1" t="s">
        <v>481</v>
      </c>
      <c r="H1619" s="1" t="s">
        <v>1624</v>
      </c>
      <c r="I1619" s="1" t="s">
        <v>5150</v>
      </c>
      <c r="J1619" s="1" t="s">
        <v>1626</v>
      </c>
      <c r="K1619" s="18" t="s">
        <v>1625</v>
      </c>
      <c r="L1619" s="1" t="s">
        <v>4563</v>
      </c>
      <c r="M1619" s="1" t="s">
        <v>5031</v>
      </c>
      <c r="N1619" s="1" t="s">
        <v>296</v>
      </c>
      <c r="O1619" s="1">
        <v>85220</v>
      </c>
      <c r="P1619" s="1" t="s">
        <v>4213</v>
      </c>
      <c r="AA1619" s="2" t="s">
        <v>2123</v>
      </c>
      <c r="AB1619" s="3" t="s">
        <v>3161</v>
      </c>
      <c r="AC1619" s="3"/>
      <c r="AD1619" s="1" t="s">
        <v>2388</v>
      </c>
      <c r="AU1619" s="1" t="s">
        <v>3162</v>
      </c>
      <c r="BA1619" s="1">
        <f t="shared" si="64"/>
        <v>1</v>
      </c>
    </row>
    <row r="1620" spans="1:86" s="1" customFormat="1" x14ac:dyDescent="0.25">
      <c r="A1620" s="1" t="s">
        <v>5339</v>
      </c>
      <c r="B1620" s="2"/>
      <c r="C1620" s="2"/>
      <c r="D1620" s="2"/>
      <c r="E1620" s="1" t="s">
        <v>297</v>
      </c>
      <c r="F1620" s="1" t="s">
        <v>3162</v>
      </c>
      <c r="G1620" s="1" t="s">
        <v>481</v>
      </c>
      <c r="H1620" s="1" t="s">
        <v>5151</v>
      </c>
      <c r="I1620" s="1" t="s">
        <v>5152</v>
      </c>
      <c r="J1620" s="1" t="s">
        <v>2131</v>
      </c>
      <c r="K1620" s="18" t="s">
        <v>5153</v>
      </c>
      <c r="L1620" s="33" t="s">
        <v>3710</v>
      </c>
      <c r="M1620" s="1" t="s">
        <v>488</v>
      </c>
      <c r="N1620" s="1" t="s">
        <v>296</v>
      </c>
      <c r="O1620" s="1">
        <v>85208</v>
      </c>
      <c r="P1620" s="1" t="s">
        <v>4213</v>
      </c>
      <c r="R1620" s="1">
        <v>1</v>
      </c>
      <c r="S1620" s="1" t="s">
        <v>3357</v>
      </c>
      <c r="T1620" s="1">
        <v>1</v>
      </c>
      <c r="U1620" s="1">
        <v>1</v>
      </c>
      <c r="Y1620" s="1" t="s">
        <v>3196</v>
      </c>
      <c r="Z1620" s="1" t="s">
        <v>3161</v>
      </c>
      <c r="AA1620" s="2"/>
      <c r="AB1620" s="3"/>
      <c r="AC1620" s="3"/>
      <c r="AD1620" s="1" t="s">
        <v>2564</v>
      </c>
      <c r="AE1620" s="1" t="s">
        <v>3158</v>
      </c>
      <c r="AF1620" s="1" t="s">
        <v>3158</v>
      </c>
      <c r="AG1620" s="1" t="s">
        <v>3158</v>
      </c>
      <c r="AH1620" s="1" t="s">
        <v>3158</v>
      </c>
      <c r="AI1620" s="1" t="s">
        <v>3158</v>
      </c>
      <c r="AJ1620" s="1" t="s">
        <v>3158</v>
      </c>
      <c r="AK1620" s="1" t="s">
        <v>3158</v>
      </c>
      <c r="AL1620" s="1" t="s">
        <v>3158</v>
      </c>
      <c r="AM1620" s="1" t="s">
        <v>3158</v>
      </c>
      <c r="AN1620" s="1" t="s">
        <v>3158</v>
      </c>
      <c r="AO1620" s="1" t="s">
        <v>3158</v>
      </c>
      <c r="AQ1620" s="1" t="s">
        <v>3158</v>
      </c>
      <c r="AR1620" s="1" t="s">
        <v>3158</v>
      </c>
      <c r="AS1620" s="1" t="s">
        <v>3158</v>
      </c>
      <c r="AU1620" s="1" t="s">
        <v>3158</v>
      </c>
      <c r="AX1620" s="1" t="s">
        <v>3158</v>
      </c>
      <c r="AY1620" s="1" t="s">
        <v>3158</v>
      </c>
      <c r="BA1620" s="1">
        <f t="shared" si="64"/>
        <v>17</v>
      </c>
      <c r="BD1620" s="1" t="s">
        <v>4712</v>
      </c>
      <c r="BQ1620" s="1" t="s">
        <v>4712</v>
      </c>
      <c r="CH1620" s="1" t="s">
        <v>729</v>
      </c>
    </row>
    <row r="1621" spans="1:86" s="1" customFormat="1" x14ac:dyDescent="0.25">
      <c r="A1621" s="6" t="s">
        <v>5337</v>
      </c>
      <c r="B1621" s="2"/>
      <c r="C1621" s="2"/>
      <c r="D1621" s="2"/>
      <c r="G1621" s="1" t="s">
        <v>481</v>
      </c>
      <c r="H1621" s="1" t="s">
        <v>5338</v>
      </c>
      <c r="I1621" s="1" t="s">
        <v>5022</v>
      </c>
      <c r="K1621" s="18"/>
      <c r="AA1621" s="2"/>
      <c r="AB1621" s="3"/>
      <c r="AC1621" s="3"/>
      <c r="BA1621" s="1">
        <f t="shared" si="64"/>
        <v>0</v>
      </c>
    </row>
    <row r="1622" spans="1:86" s="1" customFormat="1" x14ac:dyDescent="0.25">
      <c r="A1622" s="6" t="s">
        <v>5333</v>
      </c>
      <c r="B1622" s="2"/>
      <c r="C1622" s="2"/>
      <c r="D1622" s="2"/>
      <c r="E1622" s="1" t="s">
        <v>4712</v>
      </c>
      <c r="F1622" s="1" t="s">
        <v>3162</v>
      </c>
      <c r="G1622" s="1" t="s">
        <v>481</v>
      </c>
      <c r="H1622" s="1" t="s">
        <v>3312</v>
      </c>
      <c r="I1622" s="1" t="s">
        <v>3313</v>
      </c>
      <c r="J1622" s="1" t="s">
        <v>3655</v>
      </c>
      <c r="K1622" s="18" t="s">
        <v>3314</v>
      </c>
      <c r="N1622" s="1" t="s">
        <v>296</v>
      </c>
      <c r="P1622" s="1" t="s">
        <v>4213</v>
      </c>
      <c r="R1622" s="1">
        <v>1</v>
      </c>
      <c r="S1622" s="1" t="s">
        <v>3357</v>
      </c>
      <c r="Y1622" s="1" t="s">
        <v>3160</v>
      </c>
      <c r="Z1622" s="1" t="s">
        <v>3161</v>
      </c>
      <c r="AA1622" s="2"/>
      <c r="AB1622" s="3" t="s">
        <v>3161</v>
      </c>
      <c r="AC1622" s="3"/>
      <c r="AD1622" s="1" t="s">
        <v>2564</v>
      </c>
      <c r="BA1622" s="1">
        <f t="shared" si="64"/>
        <v>0</v>
      </c>
      <c r="BD1622" s="1" t="s">
        <v>4712</v>
      </c>
      <c r="BE1622" s="1" t="s">
        <v>4712</v>
      </c>
      <c r="BF1622" s="1" t="s">
        <v>4712</v>
      </c>
      <c r="BM1622" s="1" t="s">
        <v>4712</v>
      </c>
    </row>
    <row r="1623" spans="1:86" s="1" customFormat="1" x14ac:dyDescent="0.25">
      <c r="A1623" s="6" t="s">
        <v>5335</v>
      </c>
      <c r="B1623" s="2"/>
      <c r="C1623" s="2"/>
      <c r="D1623" s="2"/>
      <c r="G1623" s="1" t="s">
        <v>481</v>
      </c>
      <c r="H1623" s="1" t="s">
        <v>5334</v>
      </c>
      <c r="I1623" s="1" t="s">
        <v>5022</v>
      </c>
      <c r="K1623" s="18"/>
      <c r="AA1623" s="2"/>
      <c r="AB1623" s="3"/>
      <c r="AC1623" s="3"/>
      <c r="BA1623" s="1">
        <f t="shared" si="64"/>
        <v>0</v>
      </c>
    </row>
    <row r="1624" spans="1:86" s="1" customFormat="1" x14ac:dyDescent="0.25">
      <c r="A1624" s="2" t="s">
        <v>5391</v>
      </c>
      <c r="B1624" s="2"/>
      <c r="E1624" s="1" t="s">
        <v>4712</v>
      </c>
      <c r="G1624" s="1" t="s">
        <v>3158</v>
      </c>
      <c r="H1624" s="1" t="s">
        <v>4530</v>
      </c>
      <c r="I1624" s="1" t="s">
        <v>4531</v>
      </c>
      <c r="J1624" s="1" t="s">
        <v>4532</v>
      </c>
      <c r="K1624" s="18" t="s">
        <v>4534</v>
      </c>
      <c r="L1624" s="1" t="s">
        <v>4533</v>
      </c>
      <c r="M1624" s="1" t="s">
        <v>3182</v>
      </c>
      <c r="N1624" s="1" t="s">
        <v>296</v>
      </c>
      <c r="O1624" s="1">
        <v>85295</v>
      </c>
      <c r="P1624" s="1" t="s">
        <v>4712</v>
      </c>
      <c r="AA1624" s="2" t="s">
        <v>4535</v>
      </c>
      <c r="AB1624" s="3"/>
      <c r="AC1624" s="3"/>
      <c r="AD1624" s="1" t="s">
        <v>2564</v>
      </c>
      <c r="BA1624" s="1">
        <f t="shared" si="64"/>
        <v>0</v>
      </c>
    </row>
    <row r="1625" spans="1:86" s="1" customFormat="1" x14ac:dyDescent="0.25">
      <c r="A1625" s="2" t="s">
        <v>5386</v>
      </c>
      <c r="B1625" s="2"/>
      <c r="G1625" s="1" t="s">
        <v>481</v>
      </c>
      <c r="H1625" s="1" t="s">
        <v>5384</v>
      </c>
      <c r="I1625" s="1" t="s">
        <v>5385</v>
      </c>
      <c r="K1625" s="18"/>
      <c r="AA1625" s="2"/>
      <c r="AB1625" s="3"/>
      <c r="AC1625" s="3"/>
      <c r="BA1625" s="1">
        <f t="shared" si="64"/>
        <v>0</v>
      </c>
    </row>
    <row r="1626" spans="1:86" s="1" customFormat="1" x14ac:dyDescent="0.25">
      <c r="A1626" s="1" t="s">
        <v>5331</v>
      </c>
      <c r="B1626" s="2"/>
      <c r="C1626" s="2"/>
      <c r="D1626" s="2"/>
      <c r="E1626" s="1" t="s">
        <v>297</v>
      </c>
      <c r="F1626" s="1" t="s">
        <v>3162</v>
      </c>
      <c r="G1626" s="1" t="s">
        <v>481</v>
      </c>
      <c r="H1626" s="1" t="s">
        <v>3044</v>
      </c>
      <c r="I1626" s="1" t="s">
        <v>3045</v>
      </c>
      <c r="J1626" s="1" t="s">
        <v>3661</v>
      </c>
      <c r="K1626" s="18" t="s">
        <v>5051</v>
      </c>
      <c r="L1626" s="1" t="s">
        <v>3047</v>
      </c>
      <c r="M1626" s="1" t="s">
        <v>488</v>
      </c>
      <c r="N1626" s="1" t="s">
        <v>296</v>
      </c>
      <c r="O1626" s="1">
        <v>85209</v>
      </c>
      <c r="P1626" s="1" t="s">
        <v>4213</v>
      </c>
      <c r="R1626" s="1">
        <v>1</v>
      </c>
      <c r="S1626" s="1" t="s">
        <v>3357</v>
      </c>
      <c r="T1626" s="1">
        <v>1</v>
      </c>
      <c r="Y1626" s="1" t="s">
        <v>3160</v>
      </c>
      <c r="Z1626" s="1" t="s">
        <v>3161</v>
      </c>
      <c r="AA1626" s="2" t="s">
        <v>3015</v>
      </c>
      <c r="AB1626" s="3" t="s">
        <v>3161</v>
      </c>
      <c r="AC1626" s="3"/>
      <c r="AD1626" s="1" t="s">
        <v>1771</v>
      </c>
      <c r="AE1626" s="1" t="s">
        <v>3158</v>
      </c>
      <c r="AF1626" s="1" t="s">
        <v>3158</v>
      </c>
      <c r="AG1626" s="1" t="s">
        <v>3158</v>
      </c>
      <c r="AH1626" s="1" t="s">
        <v>3158</v>
      </c>
      <c r="AI1626" s="1" t="s">
        <v>3158</v>
      </c>
      <c r="AJ1626" s="1" t="s">
        <v>3158</v>
      </c>
      <c r="AK1626" s="1" t="s">
        <v>3158</v>
      </c>
      <c r="BA1626" s="1">
        <f t="shared" si="64"/>
        <v>7</v>
      </c>
      <c r="BD1626" s="1" t="s">
        <v>4712</v>
      </c>
      <c r="BE1626" s="1" t="s">
        <v>4712</v>
      </c>
    </row>
    <row r="1627" spans="1:86" s="1" customFormat="1" x14ac:dyDescent="0.25">
      <c r="A1627" s="6" t="s">
        <v>5345</v>
      </c>
      <c r="B1627" s="2"/>
      <c r="C1627" s="2" t="s">
        <v>5336</v>
      </c>
      <c r="D1627" s="2"/>
      <c r="G1627" s="1" t="s">
        <v>481</v>
      </c>
      <c r="H1627" s="1" t="s">
        <v>5346</v>
      </c>
      <c r="I1627" s="1" t="s">
        <v>2152</v>
      </c>
      <c r="K1627" s="18"/>
      <c r="AA1627" s="2"/>
      <c r="AB1627" s="3"/>
      <c r="AC1627" s="3"/>
      <c r="BA1627" s="1">
        <f t="shared" si="64"/>
        <v>0</v>
      </c>
    </row>
    <row r="1628" spans="1:86" s="1" customFormat="1" x14ac:dyDescent="0.25">
      <c r="A1628" s="6" t="s">
        <v>5348</v>
      </c>
      <c r="B1628" s="2"/>
      <c r="C1628" s="2" t="s">
        <v>5336</v>
      </c>
      <c r="D1628" s="2"/>
      <c r="G1628" s="1" t="s">
        <v>481</v>
      </c>
      <c r="H1628" s="1" t="s">
        <v>1000</v>
      </c>
      <c r="I1628" s="1" t="s">
        <v>5347</v>
      </c>
      <c r="K1628" s="18" t="s">
        <v>1002</v>
      </c>
      <c r="P1628" s="1" t="s">
        <v>4213</v>
      </c>
      <c r="AA1628" s="2"/>
      <c r="AB1628" s="3"/>
      <c r="AC1628" s="3"/>
      <c r="AD1628" s="1" t="s">
        <v>2388</v>
      </c>
      <c r="BA1628" s="1">
        <f t="shared" si="64"/>
        <v>0</v>
      </c>
    </row>
    <row r="1629" spans="1:86" s="1" customFormat="1" x14ac:dyDescent="0.25">
      <c r="A1629" s="1" t="s">
        <v>5383</v>
      </c>
      <c r="B1629" s="2"/>
      <c r="C1629" s="2"/>
      <c r="D1629" s="2"/>
      <c r="G1629" s="1" t="s">
        <v>3158</v>
      </c>
      <c r="H1629" s="1" t="s">
        <v>5382</v>
      </c>
      <c r="I1629" s="1" t="s">
        <v>3311</v>
      </c>
      <c r="J1629" s="1" t="s">
        <v>3867</v>
      </c>
      <c r="K1629" s="18" t="s">
        <v>1050</v>
      </c>
      <c r="L1629" s="1" t="s">
        <v>3868</v>
      </c>
      <c r="M1629" s="1" t="s">
        <v>488</v>
      </c>
      <c r="N1629" s="1" t="s">
        <v>296</v>
      </c>
      <c r="O1629" s="1">
        <v>85206</v>
      </c>
      <c r="P1629" s="1" t="s">
        <v>4213</v>
      </c>
      <c r="Q1629" s="1" t="s">
        <v>4712</v>
      </c>
      <c r="AA1629" s="2"/>
      <c r="AB1629" s="3" t="s">
        <v>3161</v>
      </c>
      <c r="AC1629" s="3"/>
      <c r="AD1629" s="1" t="s">
        <v>2388</v>
      </c>
      <c r="BA1629" s="1">
        <f t="shared" si="64"/>
        <v>0</v>
      </c>
      <c r="BD1629" s="1" t="s">
        <v>4712</v>
      </c>
      <c r="BE1629" s="1" t="s">
        <v>4712</v>
      </c>
      <c r="BF1629" s="1" t="s">
        <v>4712</v>
      </c>
      <c r="BG1629" s="1" t="s">
        <v>4712</v>
      </c>
      <c r="BH1629" s="1" t="s">
        <v>4712</v>
      </c>
      <c r="BI1629" s="1" t="s">
        <v>4712</v>
      </c>
      <c r="BJ1629" s="1" t="s">
        <v>4712</v>
      </c>
      <c r="BK1629" s="1" t="s">
        <v>4712</v>
      </c>
      <c r="BL1629" s="1" t="s">
        <v>4712</v>
      </c>
      <c r="BY1629" s="1" t="s">
        <v>4712</v>
      </c>
      <c r="CA1629" s="1" t="s">
        <v>4712</v>
      </c>
    </row>
    <row r="1630" spans="1:86" s="1" customFormat="1" x14ac:dyDescent="0.25">
      <c r="A1630" s="1" t="s">
        <v>5353</v>
      </c>
      <c r="B1630" s="2"/>
      <c r="C1630" s="2"/>
      <c r="D1630" s="2"/>
      <c r="E1630" s="1" t="s">
        <v>297</v>
      </c>
      <c r="F1630" s="1" t="s">
        <v>3161</v>
      </c>
      <c r="G1630" s="1" t="s">
        <v>481</v>
      </c>
      <c r="H1630" s="1" t="s">
        <v>3749</v>
      </c>
      <c r="I1630" s="1" t="s">
        <v>3796</v>
      </c>
      <c r="J1630" s="1" t="s">
        <v>1628</v>
      </c>
      <c r="K1630" s="18" t="s">
        <v>3751</v>
      </c>
      <c r="L1630" s="1" t="s">
        <v>2129</v>
      </c>
      <c r="M1630" s="1" t="s">
        <v>5031</v>
      </c>
      <c r="N1630" s="1" t="s">
        <v>296</v>
      </c>
      <c r="O1630" s="1">
        <v>85120</v>
      </c>
      <c r="P1630" s="1" t="s">
        <v>4213</v>
      </c>
      <c r="X1630" s="1" t="s">
        <v>4488</v>
      </c>
      <c r="AA1630" s="1" t="s">
        <v>2884</v>
      </c>
      <c r="AB1630" s="3"/>
      <c r="AC1630" s="3"/>
      <c r="AD1630" s="1" t="s">
        <v>2564</v>
      </c>
      <c r="AI1630" s="1" t="s">
        <v>3158</v>
      </c>
      <c r="AJ1630" s="1" t="s">
        <v>3158</v>
      </c>
      <c r="AL1630" s="1" t="s">
        <v>3158</v>
      </c>
      <c r="AM1630" s="1" t="s">
        <v>3158</v>
      </c>
      <c r="AN1630" s="1" t="s">
        <v>3158</v>
      </c>
      <c r="AO1630" s="1" t="s">
        <v>3158</v>
      </c>
      <c r="AQ1630" s="1" t="s">
        <v>3158</v>
      </c>
      <c r="AS1630" s="1" t="s">
        <v>3158</v>
      </c>
      <c r="AV1630" s="1" t="s">
        <v>3158</v>
      </c>
      <c r="AW1630" s="1" t="s">
        <v>3158</v>
      </c>
      <c r="AX1630" s="1" t="s">
        <v>3158</v>
      </c>
      <c r="AY1630" s="1" t="s">
        <v>3158</v>
      </c>
      <c r="AZ1630" s="1" t="s">
        <v>3158</v>
      </c>
      <c r="BA1630" s="1">
        <f t="shared" si="64"/>
        <v>13</v>
      </c>
      <c r="BD1630" s="1" t="s">
        <v>4712</v>
      </c>
      <c r="BE1630" s="1" t="s">
        <v>4712</v>
      </c>
      <c r="BG1630" s="1" t="s">
        <v>4712</v>
      </c>
      <c r="BH1630" s="1" t="s">
        <v>4712</v>
      </c>
      <c r="BP1630" s="1" t="s">
        <v>4712</v>
      </c>
    </row>
    <row r="1631" spans="1:86" s="1" customFormat="1" x14ac:dyDescent="0.25">
      <c r="A1631" s="1" t="s">
        <v>5380</v>
      </c>
      <c r="B1631" s="2"/>
      <c r="C1631" s="2"/>
      <c r="D1631" s="2"/>
      <c r="G1631" s="1" t="s">
        <v>283</v>
      </c>
      <c r="H1631" s="1" t="s">
        <v>88</v>
      </c>
      <c r="I1631" s="1" t="s">
        <v>3799</v>
      </c>
      <c r="J1631" s="1" t="s">
        <v>89</v>
      </c>
      <c r="K1631" s="4" t="s">
        <v>90</v>
      </c>
      <c r="L1631" s="1" t="s">
        <v>2246</v>
      </c>
      <c r="M1631" s="1" t="s">
        <v>650</v>
      </c>
      <c r="N1631" s="1" t="s">
        <v>4426</v>
      </c>
      <c r="O1631" s="1">
        <v>85225</v>
      </c>
      <c r="AA1631" s="2"/>
      <c r="AB1631" s="3"/>
      <c r="AC1631" s="3"/>
      <c r="AG1631" s="1" t="s">
        <v>481</v>
      </c>
      <c r="AI1631" s="1" t="s">
        <v>481</v>
      </c>
      <c r="AK1631" s="1" t="s">
        <v>481</v>
      </c>
      <c r="AQ1631" s="1" t="s">
        <v>481</v>
      </c>
      <c r="AR1631" s="1" t="s">
        <v>481</v>
      </c>
      <c r="AT1631" s="1" t="s">
        <v>481</v>
      </c>
      <c r="AU1631" s="1" t="s">
        <v>481</v>
      </c>
      <c r="AW1631" s="1" t="s">
        <v>481</v>
      </c>
      <c r="AX1631" s="1" t="s">
        <v>3158</v>
      </c>
      <c r="AZ1631" s="1" t="s">
        <v>481</v>
      </c>
      <c r="BA1631" s="1">
        <f t="shared" si="64"/>
        <v>10</v>
      </c>
    </row>
    <row r="1632" spans="1:86" s="1" customFormat="1" x14ac:dyDescent="0.25">
      <c r="A1632" s="1" t="s">
        <v>5381</v>
      </c>
      <c r="B1632" s="2"/>
      <c r="C1632" s="2"/>
      <c r="D1632" s="2"/>
      <c r="F1632" s="1" t="s">
        <v>3162</v>
      </c>
      <c r="G1632" s="1" t="s">
        <v>481</v>
      </c>
      <c r="H1632" s="1" t="s">
        <v>2661</v>
      </c>
      <c r="I1632" s="1" t="s">
        <v>2662</v>
      </c>
      <c r="J1632" s="1" t="s">
        <v>1610</v>
      </c>
      <c r="K1632" s="18" t="s">
        <v>1609</v>
      </c>
      <c r="L1632" s="1" t="s">
        <v>1611</v>
      </c>
      <c r="M1632" s="1" t="s">
        <v>488</v>
      </c>
      <c r="N1632" s="1" t="s">
        <v>296</v>
      </c>
      <c r="O1632" s="1">
        <v>85206</v>
      </c>
      <c r="P1632" s="1" t="s">
        <v>4213</v>
      </c>
      <c r="Y1632" s="1" t="s">
        <v>3160</v>
      </c>
      <c r="Z1632" s="1" t="s">
        <v>3161</v>
      </c>
      <c r="AA1632" s="2" t="s">
        <v>3025</v>
      </c>
      <c r="AB1632" s="3" t="s">
        <v>3161</v>
      </c>
      <c r="AC1632" s="3"/>
      <c r="AD1632" s="1" t="s">
        <v>2564</v>
      </c>
      <c r="BA1632" s="1">
        <f t="shared" si="64"/>
        <v>0</v>
      </c>
    </row>
    <row r="1633" spans="1:85" s="1" customFormat="1" x14ac:dyDescent="0.25">
      <c r="A1633" s="6" t="s">
        <v>5342</v>
      </c>
      <c r="B1633" s="2"/>
      <c r="C1633" s="2"/>
      <c r="D1633" s="2"/>
      <c r="G1633" s="1" t="s">
        <v>481</v>
      </c>
      <c r="H1633" s="1" t="s">
        <v>5341</v>
      </c>
      <c r="I1633" s="1" t="s">
        <v>3082</v>
      </c>
      <c r="K1633" s="18"/>
      <c r="AA1633" s="2"/>
      <c r="AB1633" s="3"/>
      <c r="AC1633" s="3"/>
      <c r="BA1633" s="1">
        <f t="shared" si="64"/>
        <v>0</v>
      </c>
    </row>
    <row r="1634" spans="1:85" s="1" customFormat="1" x14ac:dyDescent="0.25">
      <c r="A1634" s="6" t="s">
        <v>5351</v>
      </c>
      <c r="B1634" s="2"/>
      <c r="C1634" s="2"/>
      <c r="D1634" s="2"/>
      <c r="G1634" s="1" t="s">
        <v>3158</v>
      </c>
      <c r="H1634" s="1" t="s">
        <v>1000</v>
      </c>
      <c r="I1634" s="1" t="s">
        <v>1001</v>
      </c>
      <c r="K1634" s="18" t="s">
        <v>1002</v>
      </c>
      <c r="P1634" s="1" t="s">
        <v>4213</v>
      </c>
      <c r="AA1634" s="2"/>
      <c r="AB1634" s="3"/>
      <c r="AC1634" s="3"/>
      <c r="AD1634" s="1" t="s">
        <v>2388</v>
      </c>
      <c r="BA1634" s="1">
        <f t="shared" si="64"/>
        <v>0</v>
      </c>
    </row>
    <row r="1635" spans="1:85" s="1" customFormat="1" x14ac:dyDescent="0.25">
      <c r="A1635" s="2" t="s">
        <v>5352</v>
      </c>
      <c r="B1635" s="2"/>
      <c r="C1635" s="2"/>
      <c r="D1635" s="2"/>
      <c r="F1635" s="1" t="s">
        <v>3162</v>
      </c>
      <c r="G1635" s="1" t="s">
        <v>3158</v>
      </c>
      <c r="H1635" s="1" t="s">
        <v>878</v>
      </c>
      <c r="I1635" s="1" t="s">
        <v>879</v>
      </c>
      <c r="J1635" s="1" t="s">
        <v>1182</v>
      </c>
      <c r="K1635" s="18" t="s">
        <v>3857</v>
      </c>
      <c r="L1635" s="1" t="s">
        <v>143</v>
      </c>
      <c r="M1635" s="1" t="s">
        <v>488</v>
      </c>
      <c r="N1635" s="1" t="s">
        <v>296</v>
      </c>
      <c r="O1635" s="1">
        <v>85208</v>
      </c>
      <c r="P1635" s="1" t="s">
        <v>4213</v>
      </c>
      <c r="Y1635" s="1" t="s">
        <v>3196</v>
      </c>
      <c r="Z1635" s="1" t="s">
        <v>3161</v>
      </c>
      <c r="AA1635" s="2"/>
      <c r="AB1635" s="3" t="s">
        <v>3161</v>
      </c>
      <c r="AC1635" s="3"/>
      <c r="AD1635" s="1" t="s">
        <v>2564</v>
      </c>
      <c r="BA1635" s="1">
        <f t="shared" si="64"/>
        <v>0</v>
      </c>
      <c r="BD1635" s="1" t="s">
        <v>729</v>
      </c>
      <c r="BE1635" s="1" t="s">
        <v>4712</v>
      </c>
      <c r="BF1635" s="1" t="s">
        <v>4712</v>
      </c>
      <c r="BK1635" s="1" t="s">
        <v>4712</v>
      </c>
      <c r="BM1635" s="1" t="s">
        <v>4712</v>
      </c>
    </row>
    <row r="1636" spans="1:85" s="1" customFormat="1" x14ac:dyDescent="0.25">
      <c r="A1636" s="6" t="s">
        <v>5343</v>
      </c>
      <c r="B1636" s="2"/>
      <c r="C1636" s="2"/>
      <c r="D1636" s="2"/>
      <c r="G1636" s="1" t="s">
        <v>481</v>
      </c>
      <c r="H1636" s="1" t="s">
        <v>5344</v>
      </c>
      <c r="I1636" s="1" t="s">
        <v>2494</v>
      </c>
      <c r="K1636" s="18"/>
      <c r="AA1636" s="2"/>
      <c r="AB1636" s="3"/>
      <c r="AC1636" s="3"/>
      <c r="BA1636" s="1">
        <f t="shared" si="64"/>
        <v>0</v>
      </c>
    </row>
    <row r="1637" spans="1:85" s="1" customFormat="1" x14ac:dyDescent="0.25">
      <c r="A1637" s="6" t="s">
        <v>5340</v>
      </c>
      <c r="B1637" s="2"/>
      <c r="C1637" s="2"/>
      <c r="D1637" s="2"/>
      <c r="F1637" s="1" t="s">
        <v>3161</v>
      </c>
      <c r="G1637" s="1" t="s">
        <v>481</v>
      </c>
      <c r="H1637" s="1" t="s">
        <v>2614</v>
      </c>
      <c r="I1637" s="1" t="s">
        <v>4346</v>
      </c>
      <c r="J1637" s="1" t="s">
        <v>796</v>
      </c>
      <c r="K1637" s="18" t="s">
        <v>3695</v>
      </c>
      <c r="L1637" s="1" t="s">
        <v>1995</v>
      </c>
      <c r="M1637" s="1" t="s">
        <v>488</v>
      </c>
      <c r="N1637" s="1" t="s">
        <v>296</v>
      </c>
      <c r="O1637" s="1">
        <v>85209</v>
      </c>
      <c r="P1637" s="1" t="s">
        <v>4213</v>
      </c>
      <c r="X1637" s="1" t="s">
        <v>795</v>
      </c>
      <c r="Y1637" s="1" t="s">
        <v>3196</v>
      </c>
      <c r="Z1637" s="1" t="s">
        <v>3161</v>
      </c>
      <c r="AA1637" s="2"/>
      <c r="AB1637" s="3"/>
      <c r="AC1637" s="3"/>
      <c r="AD1637" s="1" t="s">
        <v>2388</v>
      </c>
      <c r="AJ1637" s="1" t="s">
        <v>3162</v>
      </c>
      <c r="AL1637" s="1" t="s">
        <v>3162</v>
      </c>
      <c r="AN1637" s="1" t="s">
        <v>3162</v>
      </c>
      <c r="AQ1637" s="1" t="s">
        <v>3162</v>
      </c>
      <c r="AU1637" s="1" t="s">
        <v>3162</v>
      </c>
      <c r="AV1637" s="1" t="s">
        <v>3162</v>
      </c>
      <c r="AY1637" s="1" t="s">
        <v>3162</v>
      </c>
      <c r="AZ1637" s="1" t="s">
        <v>3162</v>
      </c>
      <c r="BA1637" s="1">
        <f t="shared" si="64"/>
        <v>8</v>
      </c>
    </row>
    <row r="1638" spans="1:85" s="1" customFormat="1" x14ac:dyDescent="0.25">
      <c r="A1638" s="1" t="s">
        <v>4634</v>
      </c>
      <c r="B1638" s="2"/>
      <c r="C1638" s="2"/>
      <c r="D1638" s="2"/>
      <c r="G1638" s="1" t="s">
        <v>481</v>
      </c>
      <c r="H1638" s="1" t="s">
        <v>1060</v>
      </c>
      <c r="I1638" s="1" t="s">
        <v>4714</v>
      </c>
      <c r="J1638" s="1" t="s">
        <v>4298</v>
      </c>
      <c r="K1638" s="18" t="s">
        <v>838</v>
      </c>
      <c r="L1638" s="1" t="s">
        <v>4299</v>
      </c>
      <c r="M1638" s="1" t="s">
        <v>488</v>
      </c>
      <c r="N1638" s="1" t="s">
        <v>296</v>
      </c>
      <c r="O1638" s="1">
        <v>85205</v>
      </c>
      <c r="P1638" s="1" t="s">
        <v>4213</v>
      </c>
      <c r="AA1638" s="2"/>
      <c r="AB1638" s="3"/>
      <c r="AC1638" s="3"/>
      <c r="AD1638" s="1" t="s">
        <v>2392</v>
      </c>
      <c r="BA1638" s="1">
        <f>COUNTA(AE1638:AZ1638)</f>
        <v>0</v>
      </c>
    </row>
    <row r="1639" spans="1:85" s="1" customFormat="1" x14ac:dyDescent="0.25">
      <c r="A1639" s="1" t="s">
        <v>5212</v>
      </c>
      <c r="B1639" s="2"/>
      <c r="C1639" s="2"/>
      <c r="D1639" s="2"/>
      <c r="G1639" s="1" t="s">
        <v>481</v>
      </c>
      <c r="H1639" s="1" t="s">
        <v>3231</v>
      </c>
      <c r="I1639" s="1" t="s">
        <v>3232</v>
      </c>
      <c r="J1639" s="1" t="s">
        <v>3233</v>
      </c>
      <c r="K1639" s="18" t="s">
        <v>2556</v>
      </c>
      <c r="L1639" s="1" t="s">
        <v>3235</v>
      </c>
      <c r="M1639" s="1" t="s">
        <v>3236</v>
      </c>
      <c r="N1639" s="1" t="s">
        <v>615</v>
      </c>
      <c r="O1639" s="1">
        <v>49548</v>
      </c>
      <c r="Y1639" s="2"/>
      <c r="Z1639" s="3"/>
      <c r="AI1639" s="1" t="s">
        <v>481</v>
      </c>
      <c r="AJ1639" s="1" t="s">
        <v>481</v>
      </c>
      <c r="AL1639" s="1" t="s">
        <v>481</v>
      </c>
      <c r="AM1639" s="1" t="s">
        <v>481</v>
      </c>
      <c r="AN1639" s="1" t="s">
        <v>481</v>
      </c>
      <c r="AO1639" s="1" t="s">
        <v>481</v>
      </c>
      <c r="AP1639" s="1" t="s">
        <v>481</v>
      </c>
      <c r="AQ1639" s="1" t="s">
        <v>481</v>
      </c>
      <c r="AR1639" s="1" t="s">
        <v>481</v>
      </c>
      <c r="AS1639" s="1" t="s">
        <v>481</v>
      </c>
      <c r="AT1639" s="1" t="s">
        <v>481</v>
      </c>
      <c r="AU1639" s="1" t="s">
        <v>481</v>
      </c>
      <c r="AV1639" s="1" t="s">
        <v>481</v>
      </c>
      <c r="AW1639" s="1" t="s">
        <v>481</v>
      </c>
      <c r="AX1639" s="1" t="s">
        <v>481</v>
      </c>
      <c r="AY1639" s="1" t="s">
        <v>481</v>
      </c>
      <c r="AZ1639" s="1" t="s">
        <v>481</v>
      </c>
      <c r="BA1639" s="1">
        <f t="shared" si="64"/>
        <v>17</v>
      </c>
    </row>
    <row r="1640" spans="1:85" s="1" customFormat="1" x14ac:dyDescent="0.25">
      <c r="A1640" s="1" t="s">
        <v>5211</v>
      </c>
      <c r="B1640" s="2"/>
      <c r="C1640" s="2"/>
      <c r="D1640" s="2"/>
      <c r="E1640" s="2"/>
      <c r="G1640" s="1" t="s">
        <v>3158</v>
      </c>
      <c r="H1640" s="1" t="s">
        <v>1242</v>
      </c>
      <c r="I1640" s="1" t="s">
        <v>1536</v>
      </c>
      <c r="J1640" s="1" t="s">
        <v>1243</v>
      </c>
      <c r="K1640" s="4" t="s">
        <v>2172</v>
      </c>
      <c r="L1640" s="1" t="s">
        <v>1244</v>
      </c>
      <c r="M1640" s="1" t="s">
        <v>488</v>
      </c>
      <c r="N1640" s="1" t="s">
        <v>296</v>
      </c>
      <c r="O1640" s="1">
        <v>85208</v>
      </c>
      <c r="AA1640" s="2"/>
      <c r="AB1640" s="3"/>
      <c r="AC1640" s="3"/>
      <c r="AE1640" s="1" t="s">
        <v>481</v>
      </c>
      <c r="AN1640" s="1" t="s">
        <v>481</v>
      </c>
      <c r="AO1640" s="1" t="s">
        <v>481</v>
      </c>
      <c r="AP1640" s="1" t="s">
        <v>481</v>
      </c>
      <c r="AQ1640" s="1" t="s">
        <v>481</v>
      </c>
      <c r="AR1640" s="1" t="s">
        <v>481</v>
      </c>
      <c r="AS1640" s="1" t="s">
        <v>481</v>
      </c>
      <c r="AT1640" s="1" t="s">
        <v>481</v>
      </c>
      <c r="AV1640" s="1" t="s">
        <v>481</v>
      </c>
      <c r="BA1640" s="1">
        <f t="shared" si="64"/>
        <v>9</v>
      </c>
    </row>
    <row r="1641" spans="1:85" s="1" customFormat="1" x14ac:dyDescent="0.25">
      <c r="A1641" s="1" t="s">
        <v>5356</v>
      </c>
      <c r="B1641" s="2"/>
      <c r="C1641" s="2"/>
      <c r="D1641" s="2"/>
      <c r="G1641" s="1" t="s">
        <v>481</v>
      </c>
      <c r="H1641" s="1" t="s">
        <v>4053</v>
      </c>
      <c r="I1641" s="1" t="s">
        <v>4714</v>
      </c>
      <c r="K1641" s="18" t="s">
        <v>4054</v>
      </c>
      <c r="Y1641" s="1" t="s">
        <v>3175</v>
      </c>
      <c r="Z1641" s="1" t="s">
        <v>5</v>
      </c>
      <c r="AA1641" s="2" t="s">
        <v>6</v>
      </c>
      <c r="AB1641" s="3"/>
      <c r="AC1641" s="3"/>
      <c r="BA1641" s="1">
        <f t="shared" si="64"/>
        <v>0</v>
      </c>
    </row>
    <row r="1642" spans="1:85" s="1" customFormat="1" x14ac:dyDescent="0.25">
      <c r="A1642" s="1" t="s">
        <v>5355</v>
      </c>
      <c r="B1642" s="2"/>
      <c r="C1642" s="2"/>
      <c r="D1642" s="2"/>
      <c r="G1642" s="1" t="s">
        <v>481</v>
      </c>
      <c r="H1642" s="1" t="s">
        <v>5354</v>
      </c>
      <c r="I1642" s="1" t="s">
        <v>711</v>
      </c>
      <c r="J1642" s="1" t="s">
        <v>3657</v>
      </c>
      <c r="K1642" s="18"/>
      <c r="L1642" s="1" t="s">
        <v>1906</v>
      </c>
      <c r="M1642" s="1" t="s">
        <v>488</v>
      </c>
      <c r="N1642" s="1" t="s">
        <v>296</v>
      </c>
      <c r="O1642" s="1">
        <v>85206</v>
      </c>
      <c r="Y1642" s="1" t="s">
        <v>3196</v>
      </c>
      <c r="Z1642" s="1" t="s">
        <v>5091</v>
      </c>
      <c r="AA1642" s="2" t="s">
        <v>4592</v>
      </c>
      <c r="AB1642" s="3"/>
      <c r="AC1642" s="3"/>
      <c r="BA1642" s="1">
        <f t="shared" si="64"/>
        <v>0</v>
      </c>
    </row>
    <row r="1643" spans="1:85" s="1" customFormat="1" x14ac:dyDescent="0.25">
      <c r="A1643" s="1" t="s">
        <v>5389</v>
      </c>
      <c r="B1643" s="2"/>
      <c r="C1643" s="2"/>
      <c r="D1643" s="2"/>
      <c r="F1643" s="1" t="s">
        <v>3162</v>
      </c>
      <c r="G1643" s="1" t="s">
        <v>481</v>
      </c>
      <c r="H1643" s="1" t="s">
        <v>2456</v>
      </c>
      <c r="I1643" s="1" t="s">
        <v>3035</v>
      </c>
      <c r="J1643" s="1" t="s">
        <v>3037</v>
      </c>
      <c r="K1643" s="18" t="s">
        <v>3036</v>
      </c>
      <c r="L1643" s="1" t="s">
        <v>3038</v>
      </c>
      <c r="M1643" s="1" t="s">
        <v>3039</v>
      </c>
      <c r="N1643" s="1" t="s">
        <v>296</v>
      </c>
      <c r="O1643" s="1">
        <v>85139</v>
      </c>
      <c r="P1643" s="1" t="s">
        <v>4712</v>
      </c>
      <c r="W1643" s="1" t="s">
        <v>297</v>
      </c>
      <c r="Y1643" s="1" t="s">
        <v>3160</v>
      </c>
      <c r="Z1643" s="1" t="s">
        <v>3161</v>
      </c>
      <c r="AA1643" s="2"/>
      <c r="AB1643" s="3" t="s">
        <v>3161</v>
      </c>
      <c r="AC1643" s="3"/>
      <c r="AD1643" s="1" t="s">
        <v>2568</v>
      </c>
      <c r="BA1643" s="1">
        <f t="shared" si="64"/>
        <v>0</v>
      </c>
      <c r="BD1643" s="1" t="s">
        <v>4712</v>
      </c>
    </row>
    <row r="1644" spans="1:85" s="1" customFormat="1" x14ac:dyDescent="0.25">
      <c r="A1644" s="1" t="s">
        <v>5369</v>
      </c>
      <c r="B1644" s="2"/>
      <c r="C1644" s="2"/>
      <c r="D1644" s="2"/>
      <c r="E1644" s="1" t="s">
        <v>297</v>
      </c>
      <c r="F1644" s="1" t="s">
        <v>3162</v>
      </c>
      <c r="G1644" s="1" t="s">
        <v>3158</v>
      </c>
      <c r="H1644" s="1" t="s">
        <v>3260</v>
      </c>
      <c r="I1644" s="1" t="s">
        <v>707</v>
      </c>
      <c r="J1644" s="1" t="s">
        <v>345</v>
      </c>
      <c r="K1644" s="18"/>
      <c r="L1644" s="1" t="s">
        <v>346</v>
      </c>
      <c r="M1644" s="1" t="s">
        <v>488</v>
      </c>
      <c r="N1644" s="1" t="s">
        <v>296</v>
      </c>
      <c r="O1644" s="1" t="s">
        <v>486</v>
      </c>
      <c r="Y1644" s="1" t="s">
        <v>3196</v>
      </c>
      <c r="Z1644" s="1" t="s">
        <v>3189</v>
      </c>
      <c r="AA1644" s="2" t="s">
        <v>540</v>
      </c>
      <c r="AB1644" s="3" t="s">
        <v>3161</v>
      </c>
      <c r="AC1644" s="3"/>
      <c r="AE1644" s="1" t="s">
        <v>3158</v>
      </c>
      <c r="AF1644" s="1" t="s">
        <v>3158</v>
      </c>
      <c r="AG1644" s="1" t="s">
        <v>3158</v>
      </c>
      <c r="AH1644" s="1" t="s">
        <v>3158</v>
      </c>
      <c r="AI1644" s="1" t="s">
        <v>3158</v>
      </c>
      <c r="AJ1644" s="1" t="s">
        <v>3158</v>
      </c>
      <c r="AK1644" s="1" t="s">
        <v>3158</v>
      </c>
      <c r="AL1644" s="1" t="s">
        <v>3158</v>
      </c>
      <c r="AM1644" s="1" t="s">
        <v>3158</v>
      </c>
      <c r="AN1644" s="1" t="s">
        <v>3158</v>
      </c>
      <c r="AO1644" s="1" t="s">
        <v>3158</v>
      </c>
      <c r="AP1644" s="1" t="s">
        <v>3158</v>
      </c>
      <c r="AQ1644" s="1" t="s">
        <v>3158</v>
      </c>
      <c r="AS1644" s="1" t="s">
        <v>3158</v>
      </c>
      <c r="AT1644" s="1" t="s">
        <v>3158</v>
      </c>
      <c r="AU1644" s="1" t="s">
        <v>3158</v>
      </c>
      <c r="AV1644" s="1" t="s">
        <v>3158</v>
      </c>
      <c r="AW1644" s="1" t="s">
        <v>3158</v>
      </c>
      <c r="AX1644" s="1" t="s">
        <v>3158</v>
      </c>
      <c r="AY1644" s="1" t="s">
        <v>3158</v>
      </c>
      <c r="AZ1644" s="1" t="s">
        <v>3158</v>
      </c>
      <c r="BA1644" s="1">
        <f t="shared" si="64"/>
        <v>21</v>
      </c>
    </row>
    <row r="1645" spans="1:85" s="1" customFormat="1" x14ac:dyDescent="0.25">
      <c r="A1645" s="1" t="s">
        <v>5373</v>
      </c>
      <c r="B1645" s="2"/>
      <c r="C1645" s="2"/>
      <c r="D1645" s="2"/>
      <c r="F1645" s="1" t="s">
        <v>3162</v>
      </c>
      <c r="G1645" s="1" t="s">
        <v>3158</v>
      </c>
      <c r="H1645" s="1" t="s">
        <v>5024</v>
      </c>
      <c r="I1645" s="1" t="s">
        <v>5025</v>
      </c>
      <c r="J1645" s="1" t="s">
        <v>3652</v>
      </c>
      <c r="K1645" s="18"/>
      <c r="L1645" s="1" t="s">
        <v>3022</v>
      </c>
      <c r="M1645" s="1" t="s">
        <v>488</v>
      </c>
      <c r="N1645" s="1" t="s">
        <v>296</v>
      </c>
      <c r="O1645" s="1">
        <v>85208</v>
      </c>
      <c r="T1645" s="1">
        <v>1</v>
      </c>
      <c r="Y1645" s="1" t="s">
        <v>3196</v>
      </c>
      <c r="Z1645" s="1" t="s">
        <v>3189</v>
      </c>
      <c r="AA1645" s="2"/>
      <c r="AB1645" s="3" t="s">
        <v>3161</v>
      </c>
      <c r="AC1645" s="3"/>
      <c r="BA1645" s="1">
        <f t="shared" si="64"/>
        <v>0</v>
      </c>
      <c r="BD1645" s="1" t="s">
        <v>5053</v>
      </c>
      <c r="BE1645" s="1" t="s">
        <v>5053</v>
      </c>
      <c r="BF1645" s="1" t="s">
        <v>4712</v>
      </c>
      <c r="BQ1645" s="1" t="s">
        <v>4712</v>
      </c>
      <c r="CG1645" s="1" t="s">
        <v>4712</v>
      </c>
    </row>
    <row r="1646" spans="1:85" s="1" customFormat="1" x14ac:dyDescent="0.25">
      <c r="A1646" s="1" t="s">
        <v>5371</v>
      </c>
      <c r="B1646" s="2"/>
      <c r="C1646" s="2"/>
      <c r="D1646" s="2"/>
      <c r="G1646" s="1" t="s">
        <v>3158</v>
      </c>
      <c r="H1646" s="1" t="s">
        <v>2456</v>
      </c>
      <c r="I1646" s="1" t="s">
        <v>954</v>
      </c>
      <c r="J1646" s="1" t="s">
        <v>3037</v>
      </c>
      <c r="K1646" s="18" t="s">
        <v>3036</v>
      </c>
      <c r="L1646" s="1" t="s">
        <v>3038</v>
      </c>
      <c r="M1646" s="1" t="s">
        <v>3039</v>
      </c>
      <c r="N1646" s="1" t="s">
        <v>296</v>
      </c>
      <c r="O1646" s="1">
        <v>85139</v>
      </c>
      <c r="P1646" s="1" t="s">
        <v>4213</v>
      </c>
      <c r="Y1646" s="1" t="s">
        <v>3189</v>
      </c>
      <c r="AA1646" s="2"/>
      <c r="AB1646" s="3" t="s">
        <v>3161</v>
      </c>
      <c r="AC1646" s="3"/>
      <c r="AD1646" s="1" t="s">
        <v>2564</v>
      </c>
      <c r="BA1646" s="1">
        <f t="shared" si="64"/>
        <v>0</v>
      </c>
    </row>
    <row r="1647" spans="1:85" s="1" customFormat="1" x14ac:dyDescent="0.25">
      <c r="A1647" s="1" t="s">
        <v>5370</v>
      </c>
      <c r="B1647" s="2"/>
      <c r="C1647" s="2"/>
      <c r="D1647" s="2"/>
      <c r="E1647" s="1" t="s">
        <v>297</v>
      </c>
      <c r="F1647" s="1" t="s">
        <v>3162</v>
      </c>
      <c r="G1647" s="1" t="s">
        <v>3158</v>
      </c>
      <c r="H1647" s="1" t="s">
        <v>3486</v>
      </c>
      <c r="I1647" s="1" t="s">
        <v>4297</v>
      </c>
      <c r="J1647" s="1" t="s">
        <v>3437</v>
      </c>
      <c r="K1647" s="5" t="s">
        <v>3418</v>
      </c>
      <c r="L1647" s="1" t="s">
        <v>4699</v>
      </c>
      <c r="M1647" s="1" t="s">
        <v>488</v>
      </c>
      <c r="N1647" s="1" t="s">
        <v>296</v>
      </c>
      <c r="O1647" s="1">
        <v>85201</v>
      </c>
      <c r="P1647" s="1" t="s">
        <v>4712</v>
      </c>
      <c r="Y1647" s="1" t="s">
        <v>3175</v>
      </c>
      <c r="Z1647" s="1" t="s">
        <v>3485</v>
      </c>
      <c r="AA1647" s="2" t="s">
        <v>3491</v>
      </c>
      <c r="AB1647" s="3"/>
      <c r="AC1647" s="3"/>
      <c r="AD1647" s="1" t="s">
        <v>2392</v>
      </c>
      <c r="BA1647" s="1">
        <f t="shared" si="64"/>
        <v>0</v>
      </c>
    </row>
    <row r="1648" spans="1:85" s="1" customFormat="1" x14ac:dyDescent="0.25">
      <c r="A1648" s="1" t="s">
        <v>5374</v>
      </c>
      <c r="B1648" s="2"/>
      <c r="C1648" s="2"/>
      <c r="D1648" s="2"/>
      <c r="E1648" s="1" t="s">
        <v>297</v>
      </c>
      <c r="G1648" s="1" t="s">
        <v>481</v>
      </c>
      <c r="H1648" s="1" t="s">
        <v>3856</v>
      </c>
      <c r="I1648" s="1" t="s">
        <v>868</v>
      </c>
      <c r="J1648" s="1" t="s">
        <v>4184</v>
      </c>
      <c r="K1648" s="18"/>
      <c r="L1648" s="1" t="s">
        <v>4420</v>
      </c>
      <c r="M1648" s="1" t="s">
        <v>488</v>
      </c>
      <c r="N1648" s="1" t="s">
        <v>296</v>
      </c>
      <c r="O1648" s="1">
        <v>85208</v>
      </c>
      <c r="Y1648" s="1" t="s">
        <v>3175</v>
      </c>
      <c r="Z1648" s="1" t="s">
        <v>3189</v>
      </c>
      <c r="AA1648" s="2" t="s">
        <v>2764</v>
      </c>
      <c r="AB1648" s="3" t="s">
        <v>3161</v>
      </c>
      <c r="AC1648" s="3"/>
      <c r="AG1648" s="1" t="s">
        <v>3158</v>
      </c>
      <c r="AH1648" s="1" t="s">
        <v>3158</v>
      </c>
      <c r="AI1648" s="1" t="s">
        <v>3158</v>
      </c>
      <c r="AJ1648" s="1" t="s">
        <v>3158</v>
      </c>
      <c r="AK1648" s="1" t="s">
        <v>3158</v>
      </c>
      <c r="AL1648" s="1" t="s">
        <v>3158</v>
      </c>
      <c r="AP1648" s="1" t="s">
        <v>3158</v>
      </c>
      <c r="AQ1648" s="1" t="s">
        <v>3158</v>
      </c>
      <c r="AR1648" s="1" t="s">
        <v>3158</v>
      </c>
      <c r="AS1648" s="1" t="s">
        <v>3158</v>
      </c>
      <c r="BA1648" s="1">
        <f>COUNTA(AE1648:AZ1648)</f>
        <v>10</v>
      </c>
    </row>
    <row r="1649" spans="1:65" s="1" customFormat="1" x14ac:dyDescent="0.25">
      <c r="A1649" s="1" t="s">
        <v>5375</v>
      </c>
      <c r="B1649" s="2"/>
      <c r="C1649" s="2"/>
      <c r="D1649" s="2"/>
      <c r="E1649" s="1" t="s">
        <v>297</v>
      </c>
      <c r="F1649" s="1" t="s">
        <v>3162</v>
      </c>
      <c r="G1649" s="1" t="s">
        <v>481</v>
      </c>
      <c r="H1649" s="1" t="s">
        <v>2452</v>
      </c>
      <c r="I1649" s="1" t="s">
        <v>3031</v>
      </c>
      <c r="J1649" s="1" t="s">
        <v>2454</v>
      </c>
      <c r="K1649" s="18"/>
      <c r="L1649" s="1" t="s">
        <v>2135</v>
      </c>
      <c r="M1649" s="1" t="s">
        <v>488</v>
      </c>
      <c r="N1649" s="1" t="s">
        <v>296</v>
      </c>
      <c r="O1649" s="1">
        <v>85206</v>
      </c>
      <c r="R1649" s="1">
        <v>1</v>
      </c>
      <c r="S1649" s="1" t="s">
        <v>3357</v>
      </c>
      <c r="T1649" s="1">
        <v>1</v>
      </c>
      <c r="U1649" s="1">
        <v>1</v>
      </c>
      <c r="Y1649" s="1" t="s">
        <v>3160</v>
      </c>
      <c r="Z1649" s="1" t="s">
        <v>498</v>
      </c>
      <c r="AA1649" s="2" t="s">
        <v>1937</v>
      </c>
      <c r="AB1649" s="3" t="s">
        <v>3161</v>
      </c>
      <c r="AC1649" s="3"/>
      <c r="AF1649" s="1" t="s">
        <v>3158</v>
      </c>
      <c r="AK1649" s="1" t="s">
        <v>3158</v>
      </c>
      <c r="AL1649" s="1" t="s">
        <v>3158</v>
      </c>
      <c r="AN1649" s="1" t="s">
        <v>3158</v>
      </c>
      <c r="AO1649" s="1" t="s">
        <v>3158</v>
      </c>
      <c r="AQ1649" s="1" t="s">
        <v>3158</v>
      </c>
      <c r="AR1649" s="1" t="s">
        <v>3158</v>
      </c>
      <c r="AW1649" s="1" t="s">
        <v>3158</v>
      </c>
      <c r="AY1649" s="1" t="s">
        <v>3158</v>
      </c>
      <c r="BA1649" s="1">
        <f t="shared" si="64"/>
        <v>9</v>
      </c>
    </row>
    <row r="1650" spans="1:65" s="1" customFormat="1" x14ac:dyDescent="0.25">
      <c r="A1650" s="1" t="s">
        <v>5376</v>
      </c>
      <c r="B1650" s="2"/>
      <c r="C1650" s="2"/>
      <c r="D1650" s="2"/>
      <c r="F1650" s="1" t="s">
        <v>3161</v>
      </c>
      <c r="G1650" s="1" t="s">
        <v>3158</v>
      </c>
      <c r="H1650" s="1" t="s">
        <v>4326</v>
      </c>
      <c r="I1650" s="1" t="s">
        <v>4327</v>
      </c>
      <c r="J1650" s="1" t="s">
        <v>4328</v>
      </c>
      <c r="K1650" s="18" t="s">
        <v>4330</v>
      </c>
      <c r="L1650" s="1" t="s">
        <v>4329</v>
      </c>
      <c r="M1650" s="1" t="s">
        <v>488</v>
      </c>
      <c r="N1650" s="1" t="s">
        <v>296</v>
      </c>
      <c r="O1650" s="1">
        <v>85206</v>
      </c>
      <c r="P1650" s="1" t="s">
        <v>4213</v>
      </c>
      <c r="X1650" s="1" t="s">
        <v>4331</v>
      </c>
      <c r="AA1650" s="2"/>
      <c r="AB1650" s="3" t="s">
        <v>3161</v>
      </c>
      <c r="AC1650" s="3"/>
      <c r="AD1650" s="1" t="s">
        <v>2564</v>
      </c>
      <c r="BA1650" s="1">
        <f t="shared" si="64"/>
        <v>0</v>
      </c>
    </row>
    <row r="1651" spans="1:65" s="1" customFormat="1" ht="16.8" x14ac:dyDescent="0.3">
      <c r="A1651" s="1" t="s">
        <v>5378</v>
      </c>
      <c r="B1651" s="2"/>
      <c r="C1651" s="2"/>
      <c r="D1651" s="2"/>
      <c r="G1651" s="1" t="s">
        <v>481</v>
      </c>
      <c r="H1651" s="39" t="s">
        <v>606</v>
      </c>
      <c r="I1651" s="1" t="s">
        <v>2144</v>
      </c>
      <c r="K1651" s="18"/>
      <c r="AA1651" s="2"/>
      <c r="AB1651" s="3"/>
      <c r="AC1651" s="3"/>
      <c r="BA1651" s="1">
        <f t="shared" si="64"/>
        <v>0</v>
      </c>
    </row>
    <row r="1652" spans="1:65" s="1" customFormat="1" x14ac:dyDescent="0.25">
      <c r="A1652" s="1" t="s">
        <v>4634</v>
      </c>
      <c r="B1652" s="2"/>
      <c r="C1652" s="2"/>
      <c r="D1652" s="2"/>
      <c r="F1652" s="1" t="s">
        <v>3162</v>
      </c>
      <c r="G1652" s="1" t="s">
        <v>481</v>
      </c>
      <c r="H1652" s="1" t="s">
        <v>3267</v>
      </c>
      <c r="I1652" s="1" t="s">
        <v>2728</v>
      </c>
      <c r="K1652" s="18" t="s">
        <v>853</v>
      </c>
      <c r="L1652" s="1" t="s">
        <v>4463</v>
      </c>
      <c r="M1652" s="1" t="s">
        <v>3195</v>
      </c>
      <c r="N1652" s="1" t="s">
        <v>296</v>
      </c>
      <c r="O1652" s="1">
        <v>85283</v>
      </c>
      <c r="P1652" s="1" t="s">
        <v>4213</v>
      </c>
      <c r="T1652" s="1">
        <v>1</v>
      </c>
      <c r="AA1652" s="1" t="s">
        <v>3753</v>
      </c>
      <c r="AB1652" s="3" t="s">
        <v>3161</v>
      </c>
      <c r="AC1652" s="3"/>
      <c r="BA1652" s="1">
        <f>COUNTA(AE1652:AZ1652)</f>
        <v>0</v>
      </c>
    </row>
    <row r="1653" spans="1:65" s="1" customFormat="1" x14ac:dyDescent="0.25">
      <c r="A1653" s="1" t="s">
        <v>4634</v>
      </c>
      <c r="B1653" s="2"/>
      <c r="C1653" s="2"/>
      <c r="D1653" s="2"/>
      <c r="E1653" s="1" t="s">
        <v>4712</v>
      </c>
      <c r="G1653" s="1" t="s">
        <v>3158</v>
      </c>
      <c r="H1653" s="1" t="s">
        <v>2833</v>
      </c>
      <c r="I1653" s="1" t="s">
        <v>4297</v>
      </c>
      <c r="J1653" s="1" t="s">
        <v>2834</v>
      </c>
      <c r="K1653" s="18" t="s">
        <v>2835</v>
      </c>
      <c r="L1653" s="1" t="s">
        <v>4313</v>
      </c>
      <c r="M1653" s="1" t="s">
        <v>488</v>
      </c>
      <c r="N1653" s="1" t="s">
        <v>296</v>
      </c>
      <c r="O1653" s="1">
        <v>85201</v>
      </c>
      <c r="P1653" s="1" t="s">
        <v>4213</v>
      </c>
      <c r="W1653" s="1" t="s">
        <v>3189</v>
      </c>
      <c r="Y1653" s="2"/>
      <c r="Z1653" s="3" t="s">
        <v>3161</v>
      </c>
      <c r="BA1653" s="1">
        <f>COUNTA(AE1653:AZ1653)</f>
        <v>0</v>
      </c>
    </row>
    <row r="1654" spans="1:65" s="1" customFormat="1" x14ac:dyDescent="0.25">
      <c r="A1654" s="1" t="s">
        <v>5377</v>
      </c>
      <c r="B1654" s="2"/>
      <c r="C1654" s="2"/>
      <c r="D1654" s="2"/>
      <c r="G1654" s="1" t="s">
        <v>481</v>
      </c>
      <c r="H1654" s="1" t="s">
        <v>3111</v>
      </c>
      <c r="I1654" s="1" t="s">
        <v>2494</v>
      </c>
      <c r="J1654" s="1" t="s">
        <v>584</v>
      </c>
      <c r="K1654" s="18"/>
      <c r="L1654" s="1" t="s">
        <v>3112</v>
      </c>
      <c r="M1654" s="1" t="s">
        <v>488</v>
      </c>
      <c r="N1654" s="1" t="s">
        <v>296</v>
      </c>
      <c r="O1654" s="1">
        <v>85209</v>
      </c>
      <c r="Z1654" s="1" t="s">
        <v>3189</v>
      </c>
      <c r="AA1654" s="2" t="s">
        <v>2367</v>
      </c>
      <c r="AB1654" s="3" t="s">
        <v>3161</v>
      </c>
      <c r="AC1654" s="3"/>
      <c r="AG1654" s="1" t="s">
        <v>481</v>
      </c>
      <c r="AI1654" s="1" t="s">
        <v>481</v>
      </c>
      <c r="AJ1654" s="1" t="s">
        <v>481</v>
      </c>
      <c r="AM1654" s="1" t="s">
        <v>481</v>
      </c>
      <c r="AS1654" s="1" t="s">
        <v>481</v>
      </c>
      <c r="AU1654" s="1" t="s">
        <v>481</v>
      </c>
      <c r="BA1654" s="1">
        <f t="shared" si="64"/>
        <v>6</v>
      </c>
      <c r="BD1654" s="1" t="s">
        <v>4712</v>
      </c>
      <c r="BE1654" s="1" t="s">
        <v>4712</v>
      </c>
      <c r="BF1654" s="1" t="s">
        <v>4712</v>
      </c>
      <c r="BH1654" s="1" t="s">
        <v>4712</v>
      </c>
      <c r="BM1654" s="1" t="s">
        <v>4712</v>
      </c>
    </row>
    <row r="1655" spans="1:65" s="1" customFormat="1" x14ac:dyDescent="0.25">
      <c r="A1655" s="1" t="s">
        <v>4634</v>
      </c>
      <c r="B1655" s="2"/>
      <c r="C1655" s="2"/>
      <c r="D1655" s="2"/>
      <c r="H1655" s="1" t="s">
        <v>1953</v>
      </c>
      <c r="I1655" s="1" t="s">
        <v>722</v>
      </c>
      <c r="K1655" s="18"/>
      <c r="L1655" s="19"/>
      <c r="Y1655" s="2"/>
      <c r="Z1655" s="3"/>
      <c r="BA1655" s="1">
        <f t="shared" si="64"/>
        <v>0</v>
      </c>
    </row>
    <row r="1656" spans="1:65" s="1" customFormat="1" x14ac:dyDescent="0.25">
      <c r="A1656" s="1" t="s">
        <v>4228</v>
      </c>
      <c r="B1656" s="2"/>
      <c r="C1656" s="2"/>
      <c r="D1656" s="2"/>
      <c r="G1656" s="1" t="s">
        <v>481</v>
      </c>
      <c r="H1656" s="1" t="s">
        <v>1557</v>
      </c>
      <c r="I1656" s="1" t="s">
        <v>5045</v>
      </c>
      <c r="K1656" s="18"/>
      <c r="AA1656" s="2"/>
      <c r="AB1656" s="3"/>
      <c r="AC1656" s="3"/>
      <c r="BA1656" s="1">
        <f t="shared" si="64"/>
        <v>0</v>
      </c>
    </row>
    <row r="1657" spans="1:65" s="1" customFormat="1" x14ac:dyDescent="0.25">
      <c r="A1657" s="1" t="s">
        <v>3264</v>
      </c>
      <c r="B1657" s="2"/>
      <c r="C1657" s="2"/>
      <c r="D1657" s="2"/>
      <c r="F1657" s="1" t="s">
        <v>3162</v>
      </c>
      <c r="G1657" s="1" t="s">
        <v>481</v>
      </c>
      <c r="H1657" s="1" t="s">
        <v>1122</v>
      </c>
      <c r="I1657" s="1" t="s">
        <v>4364</v>
      </c>
      <c r="J1657" s="1" t="s">
        <v>3218</v>
      </c>
      <c r="K1657" s="18" t="s">
        <v>1124</v>
      </c>
      <c r="L1657" s="1" t="s">
        <v>1123</v>
      </c>
      <c r="M1657" s="1" t="s">
        <v>488</v>
      </c>
      <c r="N1657" s="1" t="s">
        <v>296</v>
      </c>
      <c r="O1657" s="1">
        <v>85201</v>
      </c>
      <c r="P1657" s="1" t="s">
        <v>4213</v>
      </c>
      <c r="AA1657" s="2"/>
      <c r="AB1657" s="3"/>
      <c r="AC1657" s="3"/>
      <c r="AD1657" s="1" t="s">
        <v>2388</v>
      </c>
      <c r="BA1657" s="1">
        <f t="shared" si="64"/>
        <v>0</v>
      </c>
    </row>
    <row r="1658" spans="1:65" s="1" customFormat="1" x14ac:dyDescent="0.25">
      <c r="A1658" s="1" t="s">
        <v>2817</v>
      </c>
      <c r="B1658" s="2"/>
      <c r="C1658" s="2"/>
      <c r="D1658" s="2"/>
      <c r="E1658" s="1" t="s">
        <v>297</v>
      </c>
      <c r="G1658" s="1" t="s">
        <v>3158</v>
      </c>
      <c r="H1658" s="1" t="s">
        <v>2764</v>
      </c>
      <c r="I1658" s="1" t="s">
        <v>4023</v>
      </c>
      <c r="J1658" s="1" t="s">
        <v>2765</v>
      </c>
      <c r="K1658" s="18"/>
      <c r="L1658" s="1" t="s">
        <v>1928</v>
      </c>
      <c r="M1658" s="1" t="s">
        <v>488</v>
      </c>
      <c r="N1658" s="1" t="s">
        <v>296</v>
      </c>
      <c r="Y1658" s="1" t="s">
        <v>3160</v>
      </c>
      <c r="Z1658" s="1" t="s">
        <v>3189</v>
      </c>
      <c r="AA1658" s="2" t="s">
        <v>3856</v>
      </c>
      <c r="AB1658" s="3" t="s">
        <v>3161</v>
      </c>
      <c r="AC1658" s="3"/>
      <c r="AG1658" s="1" t="s">
        <v>3158</v>
      </c>
      <c r="AH1658" s="1" t="s">
        <v>3158</v>
      </c>
      <c r="AI1658" s="1" t="s">
        <v>3158</v>
      </c>
      <c r="AJ1658" s="1" t="s">
        <v>3158</v>
      </c>
      <c r="AK1658" s="1" t="s">
        <v>3158</v>
      </c>
      <c r="AL1658" s="1" t="s">
        <v>3158</v>
      </c>
      <c r="AP1658" s="1" t="s">
        <v>3158</v>
      </c>
      <c r="AQ1658" s="1" t="s">
        <v>3158</v>
      </c>
      <c r="AR1658" s="1" t="s">
        <v>3158</v>
      </c>
      <c r="AS1658" s="1" t="s">
        <v>3158</v>
      </c>
      <c r="BA1658" s="1">
        <f t="shared" si="64"/>
        <v>10</v>
      </c>
    </row>
    <row r="1659" spans="1:65" s="1" customFormat="1" x14ac:dyDescent="0.25">
      <c r="A1659" s="1" t="s">
        <v>2814</v>
      </c>
      <c r="B1659" s="2"/>
      <c r="C1659" s="2"/>
      <c r="D1659" s="2"/>
      <c r="G1659" s="1" t="s">
        <v>3158</v>
      </c>
      <c r="H1659" s="1" t="s">
        <v>3747</v>
      </c>
      <c r="I1659" s="1" t="s">
        <v>2451</v>
      </c>
      <c r="J1659" s="1" t="s">
        <v>3748</v>
      </c>
      <c r="K1659" s="18" t="s">
        <v>5173</v>
      </c>
      <c r="L1659" s="1" t="s">
        <v>982</v>
      </c>
      <c r="M1659" s="1" t="s">
        <v>5031</v>
      </c>
      <c r="N1659" s="1" t="s">
        <v>296</v>
      </c>
      <c r="O1659" s="1">
        <v>85120</v>
      </c>
      <c r="P1659" s="1" t="s">
        <v>4213</v>
      </c>
      <c r="AA1659" s="2" t="s">
        <v>2815</v>
      </c>
      <c r="AB1659" s="3"/>
      <c r="AC1659" s="3"/>
      <c r="AD1659" s="1" t="s">
        <v>2388</v>
      </c>
      <c r="AG1659" s="1" t="s">
        <v>481</v>
      </c>
      <c r="AI1659" s="1" t="s">
        <v>481</v>
      </c>
      <c r="AJ1659" s="1" t="s">
        <v>481</v>
      </c>
      <c r="AM1659" s="1" t="s">
        <v>481</v>
      </c>
      <c r="BA1659" s="1">
        <f t="shared" si="64"/>
        <v>4</v>
      </c>
    </row>
    <row r="1660" spans="1:65" s="1" customFormat="1" x14ac:dyDescent="0.25">
      <c r="A1660" s="1" t="s">
        <v>4572</v>
      </c>
      <c r="B1660" s="2"/>
      <c r="C1660" s="2"/>
      <c r="D1660" s="2"/>
      <c r="E1660" s="1" t="s">
        <v>4712</v>
      </c>
      <c r="F1660" s="1" t="s">
        <v>3161</v>
      </c>
      <c r="G1660" s="1" t="s">
        <v>481</v>
      </c>
      <c r="H1660" s="1" t="s">
        <v>964</v>
      </c>
      <c r="I1660" s="1" t="s">
        <v>967</v>
      </c>
      <c r="J1660" s="1" t="s">
        <v>2599</v>
      </c>
      <c r="K1660" s="18" t="s">
        <v>2601</v>
      </c>
      <c r="L1660" s="1" t="s">
        <v>2600</v>
      </c>
      <c r="M1660" s="1" t="s">
        <v>488</v>
      </c>
      <c r="N1660" s="1" t="s">
        <v>296</v>
      </c>
      <c r="O1660" s="1">
        <v>85208</v>
      </c>
      <c r="P1660" s="1" t="s">
        <v>4213</v>
      </c>
      <c r="AA1660" s="2" t="s">
        <v>4573</v>
      </c>
      <c r="AB1660" s="3"/>
      <c r="AC1660" s="3"/>
      <c r="AD1660" s="1" t="s">
        <v>2388</v>
      </c>
      <c r="BA1660" s="1">
        <f t="shared" si="64"/>
        <v>0</v>
      </c>
    </row>
    <row r="1661" spans="1:65" s="1" customFormat="1" x14ac:dyDescent="0.25">
      <c r="A1661" s="1" t="s">
        <v>1702</v>
      </c>
      <c r="B1661" s="2"/>
      <c r="C1661" s="2"/>
      <c r="D1661" s="2"/>
      <c r="G1661" s="1" t="s">
        <v>481</v>
      </c>
      <c r="H1661" s="1" t="s">
        <v>187</v>
      </c>
      <c r="I1661" s="1" t="s">
        <v>2144</v>
      </c>
      <c r="J1661" s="1" t="s">
        <v>1183</v>
      </c>
      <c r="K1661" s="18"/>
      <c r="L1661" s="1" t="s">
        <v>2146</v>
      </c>
      <c r="M1661" s="1" t="s">
        <v>5031</v>
      </c>
      <c r="N1661" s="1" t="s">
        <v>296</v>
      </c>
      <c r="O1661" s="1">
        <v>85220</v>
      </c>
      <c r="P1661" s="8"/>
      <c r="Q1661" s="8"/>
      <c r="Y1661" s="1" t="s">
        <v>3160</v>
      </c>
      <c r="Z1661" s="1" t="s">
        <v>2143</v>
      </c>
      <c r="AA1661" s="2" t="s">
        <v>3068</v>
      </c>
      <c r="AB1661" s="3" t="s">
        <v>3161</v>
      </c>
      <c r="AC1661" s="3"/>
      <c r="AE1661" s="1" t="s">
        <v>481</v>
      </c>
      <c r="AL1661" s="1" t="s">
        <v>481</v>
      </c>
      <c r="AM1661" s="1" t="s">
        <v>481</v>
      </c>
      <c r="AP1661" s="1" t="s">
        <v>481</v>
      </c>
      <c r="AQ1661" s="1" t="s">
        <v>481</v>
      </c>
      <c r="AT1661" s="1" t="s">
        <v>481</v>
      </c>
      <c r="AU1661" s="1" t="s">
        <v>3158</v>
      </c>
      <c r="AX1661" s="1" t="s">
        <v>481</v>
      </c>
      <c r="BA1661" s="1">
        <f t="shared" si="64"/>
        <v>8</v>
      </c>
    </row>
    <row r="1662" spans="1:65" s="1" customFormat="1" x14ac:dyDescent="0.25">
      <c r="A1662" s="1" t="s">
        <v>4629</v>
      </c>
      <c r="B1662" s="2"/>
      <c r="C1662" s="2"/>
      <c r="D1662" s="2"/>
      <c r="G1662" s="1" t="s">
        <v>3158</v>
      </c>
      <c r="H1662" s="1" t="s">
        <v>2938</v>
      </c>
      <c r="I1662" s="1" t="s">
        <v>1499</v>
      </c>
      <c r="J1662" s="1" t="s">
        <v>568</v>
      </c>
      <c r="K1662" s="18" t="s">
        <v>4019</v>
      </c>
      <c r="L1662" s="1" t="s">
        <v>572</v>
      </c>
      <c r="M1662" s="1" t="s">
        <v>3192</v>
      </c>
      <c r="N1662" s="1" t="s">
        <v>296</v>
      </c>
      <c r="O1662" s="1">
        <v>85118</v>
      </c>
      <c r="P1662" s="1" t="s">
        <v>4213</v>
      </c>
      <c r="AA1662" s="2"/>
      <c r="AB1662" s="3"/>
      <c r="AC1662" s="3"/>
      <c r="AL1662" s="1" t="s">
        <v>3162</v>
      </c>
      <c r="BA1662" s="1">
        <f t="shared" si="64"/>
        <v>1</v>
      </c>
    </row>
    <row r="1663" spans="1:65" s="1" customFormat="1" x14ac:dyDescent="0.25">
      <c r="A1663" s="1" t="s">
        <v>1234</v>
      </c>
      <c r="B1663" s="2"/>
      <c r="C1663" s="2"/>
      <c r="D1663" s="2"/>
      <c r="E1663" s="1" t="s">
        <v>4712</v>
      </c>
      <c r="F1663" s="1" t="s">
        <v>3162</v>
      </c>
      <c r="G1663" s="1" t="s">
        <v>481</v>
      </c>
      <c r="H1663" s="1" t="s">
        <v>2673</v>
      </c>
      <c r="I1663" s="1" t="s">
        <v>2674</v>
      </c>
      <c r="J1663" s="1" t="s">
        <v>2675</v>
      </c>
      <c r="K1663" s="18"/>
      <c r="L1663" s="1" t="s">
        <v>3687</v>
      </c>
      <c r="M1663" s="1" t="s">
        <v>488</v>
      </c>
      <c r="N1663" s="1" t="s">
        <v>296</v>
      </c>
      <c r="P1663" s="1" t="s">
        <v>496</v>
      </c>
      <c r="Y1663" s="1" t="s">
        <v>3175</v>
      </c>
      <c r="Z1663" s="1" t="s">
        <v>3189</v>
      </c>
      <c r="AA1663" s="1" t="s">
        <v>1430</v>
      </c>
      <c r="AB1663" s="3" t="s">
        <v>3161</v>
      </c>
      <c r="AC1663" s="3"/>
      <c r="BA1663" s="1">
        <f t="shared" si="64"/>
        <v>0</v>
      </c>
      <c r="BD1663" s="1" t="s">
        <v>4712</v>
      </c>
      <c r="BE1663" s="1" t="s">
        <v>4712</v>
      </c>
    </row>
    <row r="1664" spans="1:65" s="1" customFormat="1" x14ac:dyDescent="0.25">
      <c r="A1664" s="1" t="s">
        <v>1701</v>
      </c>
      <c r="B1664" s="2"/>
      <c r="C1664" s="2"/>
      <c r="D1664" s="2"/>
      <c r="F1664" s="1" t="s">
        <v>3162</v>
      </c>
      <c r="G1664" s="1" t="s">
        <v>3158</v>
      </c>
      <c r="H1664" s="1" t="s">
        <v>325</v>
      </c>
      <c r="I1664" s="1" t="s">
        <v>326</v>
      </c>
      <c r="J1664" s="1" t="s">
        <v>2735</v>
      </c>
      <c r="K1664" s="18" t="s">
        <v>327</v>
      </c>
      <c r="Z1664" s="1" t="s">
        <v>324</v>
      </c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1">
        <f t="shared" si="64"/>
        <v>0</v>
      </c>
    </row>
    <row r="1665" spans="1:62" s="1" customFormat="1" x14ac:dyDescent="0.25">
      <c r="A1665" s="1" t="s">
        <v>5372</v>
      </c>
      <c r="B1665" s="2"/>
      <c r="C1665" s="2"/>
      <c r="D1665" s="2"/>
      <c r="F1665" s="1" t="s">
        <v>3162</v>
      </c>
      <c r="G1665" s="1" t="s">
        <v>3158</v>
      </c>
      <c r="H1665" s="1" t="s">
        <v>1753</v>
      </c>
      <c r="I1665" s="1" t="s">
        <v>1754</v>
      </c>
      <c r="K1665" s="18" t="s">
        <v>3487</v>
      </c>
      <c r="L1665" s="1" t="s">
        <v>3489</v>
      </c>
      <c r="M1665" s="1" t="s">
        <v>3488</v>
      </c>
      <c r="N1665" s="1" t="s">
        <v>2449</v>
      </c>
      <c r="O1665" s="1">
        <v>91345</v>
      </c>
      <c r="P1665" s="1" t="s">
        <v>4213</v>
      </c>
      <c r="AA1665" s="2"/>
      <c r="AB1665" s="3"/>
      <c r="AC1665" s="3"/>
      <c r="AD1665" s="1" t="s">
        <v>2388</v>
      </c>
      <c r="BA1665" s="1">
        <f t="shared" si="64"/>
        <v>0</v>
      </c>
    </row>
    <row r="1666" spans="1:62" s="1" customFormat="1" x14ac:dyDescent="0.25">
      <c r="A1666" s="14" t="s">
        <v>511</v>
      </c>
      <c r="B1666" s="2"/>
      <c r="C1666" s="2"/>
      <c r="D1666" s="2"/>
      <c r="G1666" s="1" t="s">
        <v>481</v>
      </c>
      <c r="H1666" s="1" t="s">
        <v>578</v>
      </c>
      <c r="I1666" s="1" t="s">
        <v>187</v>
      </c>
      <c r="J1666" s="1" t="s">
        <v>2725</v>
      </c>
      <c r="K1666" s="18" t="s">
        <v>4611</v>
      </c>
      <c r="L1666" s="1" t="s">
        <v>580</v>
      </c>
      <c r="M1666" s="1" t="s">
        <v>488</v>
      </c>
      <c r="N1666" s="1" t="s">
        <v>296</v>
      </c>
      <c r="O1666" s="1">
        <v>85208</v>
      </c>
      <c r="P1666" s="1" t="s">
        <v>4213</v>
      </c>
      <c r="X1666" s="1" t="s">
        <v>579</v>
      </c>
      <c r="AA1666" s="2" t="s">
        <v>2271</v>
      </c>
      <c r="AB1666" s="3"/>
      <c r="AC1666" s="3"/>
      <c r="BA1666" s="1">
        <f t="shared" si="64"/>
        <v>0</v>
      </c>
    </row>
    <row r="1667" spans="1:62" s="1" customFormat="1" ht="14.25" customHeight="1" x14ac:dyDescent="0.25">
      <c r="A1667" s="1" t="s">
        <v>5593</v>
      </c>
      <c r="B1667" s="2"/>
      <c r="C1667" s="2"/>
      <c r="D1667" s="2"/>
      <c r="G1667" s="1" t="s">
        <v>481</v>
      </c>
      <c r="H1667" s="1" t="s">
        <v>1263</v>
      </c>
      <c r="I1667" s="1" t="s">
        <v>2836</v>
      </c>
      <c r="K1667" s="18"/>
      <c r="L1667" s="1" t="s">
        <v>1264</v>
      </c>
      <c r="P1667" s="1" t="s">
        <v>4213</v>
      </c>
      <c r="Y1667" s="1" t="s">
        <v>3189</v>
      </c>
      <c r="AA1667" s="2"/>
      <c r="AB1667" s="3" t="s">
        <v>3161</v>
      </c>
      <c r="AC1667" s="3"/>
      <c r="AD1667" s="1" t="s">
        <v>2564</v>
      </c>
      <c r="BA1667" s="1">
        <f t="shared" si="64"/>
        <v>0</v>
      </c>
    </row>
    <row r="1668" spans="1:62" s="1" customFormat="1" x14ac:dyDescent="0.25">
      <c r="A1668" s="1" t="s">
        <v>3254</v>
      </c>
      <c r="B1668" s="2"/>
      <c r="C1668" s="2"/>
      <c r="D1668" s="2"/>
      <c r="G1668" s="1" t="s">
        <v>481</v>
      </c>
      <c r="H1668" s="1" t="s">
        <v>4962</v>
      </c>
      <c r="I1668" s="1" t="s">
        <v>4963</v>
      </c>
      <c r="J1668" s="1" t="s">
        <v>4964</v>
      </c>
      <c r="K1668" s="18" t="s">
        <v>5195</v>
      </c>
      <c r="L1668" s="1" t="s">
        <v>5194</v>
      </c>
      <c r="M1668" s="1" t="s">
        <v>488</v>
      </c>
      <c r="N1668" s="1" t="s">
        <v>296</v>
      </c>
      <c r="O1668" s="1">
        <v>85209</v>
      </c>
      <c r="AA1668" s="2" t="s">
        <v>5196</v>
      </c>
      <c r="AB1668" s="3"/>
      <c r="AC1668" s="3"/>
      <c r="BA1668" s="1">
        <f t="shared" si="64"/>
        <v>0</v>
      </c>
    </row>
    <row r="1669" spans="1:62" s="1" customFormat="1" x14ac:dyDescent="0.25">
      <c r="A1669" s="1" t="s">
        <v>3597</v>
      </c>
      <c r="B1669" s="2"/>
      <c r="C1669" s="2"/>
      <c r="D1669" s="2"/>
      <c r="F1669" s="1" t="s">
        <v>3162</v>
      </c>
      <c r="G1669" s="1" t="s">
        <v>481</v>
      </c>
      <c r="H1669" s="1" t="s">
        <v>2748</v>
      </c>
      <c r="I1669" s="1" t="s">
        <v>2752</v>
      </c>
      <c r="J1669" s="1" t="s">
        <v>2754</v>
      </c>
      <c r="K1669" s="18" t="s">
        <v>2753</v>
      </c>
      <c r="L1669" s="1" t="s">
        <v>2755</v>
      </c>
      <c r="M1669" s="1" t="s">
        <v>3195</v>
      </c>
      <c r="N1669" s="1" t="s">
        <v>296</v>
      </c>
      <c r="O1669" s="1">
        <v>85282</v>
      </c>
      <c r="P1669" s="1" t="s">
        <v>4712</v>
      </c>
      <c r="Y1669" s="1" t="s">
        <v>3160</v>
      </c>
      <c r="Z1669" s="1" t="s">
        <v>2747</v>
      </c>
      <c r="AA1669" s="2"/>
      <c r="AB1669" s="3" t="s">
        <v>3161</v>
      </c>
      <c r="AC1669" s="3"/>
      <c r="AD1669" s="1" t="s">
        <v>2392</v>
      </c>
      <c r="BA1669" s="1">
        <f t="shared" si="64"/>
        <v>0</v>
      </c>
    </row>
    <row r="1670" spans="1:62" s="1" customFormat="1" x14ac:dyDescent="0.25">
      <c r="A1670" s="1" t="s">
        <v>3699</v>
      </c>
      <c r="B1670" s="2"/>
      <c r="C1670" s="2"/>
      <c r="D1670" s="2"/>
      <c r="G1670" s="1" t="s">
        <v>481</v>
      </c>
      <c r="H1670" s="1" t="s">
        <v>3697</v>
      </c>
      <c r="I1670" s="1" t="s">
        <v>3698</v>
      </c>
      <c r="K1670" s="18"/>
      <c r="L1670" s="19"/>
      <c r="Y1670" s="2"/>
      <c r="Z1670" s="3"/>
      <c r="BA1670" s="1">
        <f t="shared" si="64"/>
        <v>0</v>
      </c>
    </row>
    <row r="1671" spans="1:62" s="1" customFormat="1" x14ac:dyDescent="0.25">
      <c r="A1671" s="1" t="s">
        <v>454</v>
      </c>
      <c r="B1671" s="2"/>
      <c r="C1671" s="2"/>
      <c r="D1671" s="2"/>
      <c r="F1671" s="1" t="s">
        <v>3162</v>
      </c>
      <c r="G1671" s="1" t="s">
        <v>481</v>
      </c>
      <c r="H1671" s="1" t="s">
        <v>1293</v>
      </c>
      <c r="I1671" s="1" t="s">
        <v>3816</v>
      </c>
      <c r="J1671" s="1" t="s">
        <v>1813</v>
      </c>
      <c r="K1671" s="18" t="s">
        <v>1814</v>
      </c>
      <c r="L1671" s="1" t="s">
        <v>2707</v>
      </c>
      <c r="M1671" s="1" t="s">
        <v>488</v>
      </c>
      <c r="N1671" s="1" t="s">
        <v>296</v>
      </c>
      <c r="O1671" s="1">
        <v>85204</v>
      </c>
      <c r="P1671" s="1" t="s">
        <v>4213</v>
      </c>
      <c r="R1671" s="1">
        <v>1</v>
      </c>
      <c r="S1671" s="1" t="s">
        <v>3357</v>
      </c>
      <c r="U1671" s="1">
        <v>1</v>
      </c>
      <c r="AA1671" s="2"/>
      <c r="AB1671" s="3"/>
      <c r="AC1671" s="3"/>
      <c r="BA1671" s="1">
        <f t="shared" si="64"/>
        <v>0</v>
      </c>
    </row>
    <row r="1672" spans="1:62" s="1" customFormat="1" x14ac:dyDescent="0.25">
      <c r="A1672" s="1" t="s">
        <v>455</v>
      </c>
      <c r="B1672" s="2"/>
      <c r="C1672" s="2"/>
      <c r="D1672" s="2"/>
      <c r="G1672" s="1" t="s">
        <v>481</v>
      </c>
      <c r="H1672" s="1" t="s">
        <v>2746</v>
      </c>
      <c r="I1672" s="1" t="s">
        <v>2686</v>
      </c>
      <c r="J1672" s="1" t="s">
        <v>2687</v>
      </c>
      <c r="K1672" s="18" t="s">
        <v>2689</v>
      </c>
      <c r="L1672" s="1" t="s">
        <v>2688</v>
      </c>
      <c r="M1672" s="1" t="s">
        <v>3182</v>
      </c>
      <c r="N1672" s="1" t="s">
        <v>296</v>
      </c>
      <c r="O1672" s="1">
        <v>85234</v>
      </c>
      <c r="P1672" s="1" t="s">
        <v>5080</v>
      </c>
      <c r="Y1672" s="1" t="s">
        <v>3196</v>
      </c>
      <c r="Z1672" s="1" t="s">
        <v>3161</v>
      </c>
      <c r="AA1672" s="2"/>
      <c r="AB1672" s="3"/>
      <c r="AC1672" s="3"/>
      <c r="AD1672" s="1" t="s">
        <v>2568</v>
      </c>
      <c r="BA1672" s="1">
        <f t="shared" si="64"/>
        <v>0</v>
      </c>
    </row>
    <row r="1673" spans="1:62" s="1" customFormat="1" x14ac:dyDescent="0.25">
      <c r="A1673" s="1" t="s">
        <v>5531</v>
      </c>
      <c r="B1673" s="2"/>
      <c r="C1673" s="2"/>
      <c r="D1673" s="2"/>
      <c r="G1673" s="1" t="s">
        <v>3158</v>
      </c>
      <c r="H1673" s="1" t="s">
        <v>2592</v>
      </c>
      <c r="I1673" s="1" t="s">
        <v>2595</v>
      </c>
      <c r="J1673" s="13" t="s">
        <v>5096</v>
      </c>
      <c r="K1673" s="18" t="s">
        <v>2596</v>
      </c>
      <c r="M1673" s="1" t="s">
        <v>4607</v>
      </c>
      <c r="N1673" s="1" t="s">
        <v>2477</v>
      </c>
      <c r="P1673" s="1" t="s">
        <v>4213</v>
      </c>
      <c r="AA1673" s="2"/>
      <c r="AB1673" s="3"/>
      <c r="AC1673" s="3"/>
      <c r="AD1673" s="1" t="s">
        <v>2388</v>
      </c>
      <c r="BA1673" s="1">
        <f t="shared" ref="BA1673:BA1705" si="67">COUNTA(AE1673:AZ1673)</f>
        <v>0</v>
      </c>
    </row>
    <row r="1674" spans="1:62" s="1" customFormat="1" x14ac:dyDescent="0.25">
      <c r="A1674" s="1" t="s">
        <v>4606</v>
      </c>
      <c r="B1674" s="2"/>
      <c r="C1674" s="2"/>
      <c r="D1674" s="2"/>
      <c r="G1674" s="1" t="s">
        <v>481</v>
      </c>
      <c r="H1674" s="1" t="s">
        <v>1952</v>
      </c>
      <c r="I1674" s="1" t="s">
        <v>2728</v>
      </c>
      <c r="J1674" s="13"/>
      <c r="K1674" s="18" t="s">
        <v>1953</v>
      </c>
      <c r="AA1674" s="2"/>
      <c r="AB1674" s="3"/>
      <c r="AC1674" s="3"/>
      <c r="BA1674" s="1">
        <f t="shared" si="67"/>
        <v>0</v>
      </c>
    </row>
    <row r="1675" spans="1:62" s="1" customFormat="1" x14ac:dyDescent="0.25">
      <c r="A1675" s="1" t="s">
        <v>3244</v>
      </c>
      <c r="B1675" s="2"/>
      <c r="C1675" s="2"/>
      <c r="D1675" s="2"/>
      <c r="G1675" s="1" t="s">
        <v>3158</v>
      </c>
      <c r="H1675" s="1" t="s">
        <v>1640</v>
      </c>
      <c r="I1675" s="1" t="s">
        <v>1641</v>
      </c>
      <c r="J1675" s="1" t="s">
        <v>1642</v>
      </c>
      <c r="K1675" s="18" t="s">
        <v>1788</v>
      </c>
      <c r="L1675" s="1" t="s">
        <v>3859</v>
      </c>
      <c r="M1675" s="1" t="s">
        <v>3860</v>
      </c>
      <c r="N1675" s="1" t="s">
        <v>296</v>
      </c>
      <c r="O1675" s="1">
        <v>85739</v>
      </c>
      <c r="AA1675" s="2" t="s">
        <v>3245</v>
      </c>
      <c r="AB1675" s="3"/>
      <c r="AC1675" s="3"/>
      <c r="BA1675" s="1">
        <f t="shared" si="67"/>
        <v>0</v>
      </c>
    </row>
    <row r="1676" spans="1:62" s="1" customFormat="1" x14ac:dyDescent="0.25">
      <c r="A1676" s="1" t="s">
        <v>4367</v>
      </c>
      <c r="B1676" s="2"/>
      <c r="C1676" s="2"/>
      <c r="D1676" s="2"/>
      <c r="G1676" s="1" t="s">
        <v>481</v>
      </c>
      <c r="H1676" s="1" t="s">
        <v>2426</v>
      </c>
      <c r="I1676" s="1" t="s">
        <v>2427</v>
      </c>
      <c r="J1676" s="1" t="s">
        <v>3733</v>
      </c>
      <c r="K1676" s="18"/>
      <c r="L1676" s="1" t="s">
        <v>3732</v>
      </c>
      <c r="M1676" s="1" t="s">
        <v>5031</v>
      </c>
      <c r="N1676" s="1" t="s">
        <v>296</v>
      </c>
      <c r="O1676" s="1">
        <v>85210</v>
      </c>
      <c r="Y1676" s="1" t="s">
        <v>3189</v>
      </c>
      <c r="AA1676" s="2" t="s">
        <v>3739</v>
      </c>
      <c r="AB1676" s="3"/>
      <c r="AC1676" s="3"/>
      <c r="BA1676" s="1">
        <f t="shared" si="67"/>
        <v>0</v>
      </c>
    </row>
    <row r="1677" spans="1:62" s="1" customFormat="1" x14ac:dyDescent="0.25">
      <c r="A1677" s="1" t="s">
        <v>5027</v>
      </c>
      <c r="B1677" s="2"/>
      <c r="C1677" s="2"/>
      <c r="D1677" s="2"/>
      <c r="G1677" s="1" t="s">
        <v>3158</v>
      </c>
      <c r="H1677" s="1" t="s">
        <v>1163</v>
      </c>
      <c r="I1677" s="1" t="s">
        <v>1164</v>
      </c>
      <c r="J1677" s="1" t="s">
        <v>1165</v>
      </c>
      <c r="K1677" s="18"/>
      <c r="L1677" s="1" t="s">
        <v>1166</v>
      </c>
      <c r="M1677" s="1" t="s">
        <v>488</v>
      </c>
      <c r="N1677" s="1" t="s">
        <v>296</v>
      </c>
      <c r="O1677" s="1">
        <v>85215</v>
      </c>
      <c r="Y1677" s="2"/>
      <c r="Z1677" s="3"/>
      <c r="BA1677" s="1">
        <f t="shared" si="67"/>
        <v>0</v>
      </c>
    </row>
    <row r="1678" spans="1:62" s="1" customFormat="1" x14ac:dyDescent="0.25">
      <c r="A1678" s="1" t="s">
        <v>1017</v>
      </c>
      <c r="B1678" s="2"/>
      <c r="C1678" s="2"/>
      <c r="D1678" s="2"/>
      <c r="F1678" s="1" t="s">
        <v>3162</v>
      </c>
      <c r="G1678" s="1" t="s">
        <v>481</v>
      </c>
      <c r="H1678" s="1" t="s">
        <v>2442</v>
      </c>
      <c r="I1678" s="1" t="s">
        <v>2443</v>
      </c>
      <c r="J1678" s="1" t="s">
        <v>486</v>
      </c>
      <c r="K1678" s="18" t="s">
        <v>5119</v>
      </c>
      <c r="L1678" s="1" t="s">
        <v>2444</v>
      </c>
      <c r="M1678" s="1" t="s">
        <v>488</v>
      </c>
      <c r="N1678" s="1" t="s">
        <v>296</v>
      </c>
      <c r="O1678" s="1">
        <v>85205</v>
      </c>
      <c r="P1678" s="1" t="s">
        <v>4213</v>
      </c>
      <c r="R1678" s="1">
        <v>1</v>
      </c>
      <c r="S1678" s="1" t="s">
        <v>3357</v>
      </c>
      <c r="U1678" s="1">
        <v>1</v>
      </c>
      <c r="Y1678" s="1" t="s">
        <v>3196</v>
      </c>
      <c r="Z1678" s="1" t="s">
        <v>3161</v>
      </c>
      <c r="AA1678" s="2" t="s">
        <v>5032</v>
      </c>
      <c r="AB1678" s="3" t="s">
        <v>3161</v>
      </c>
      <c r="AC1678" s="3"/>
      <c r="AD1678" s="1" t="s">
        <v>2564</v>
      </c>
      <c r="BA1678" s="1">
        <f t="shared" si="67"/>
        <v>0</v>
      </c>
      <c r="BD1678" s="1" t="s">
        <v>4712</v>
      </c>
      <c r="BE1678" s="1" t="s">
        <v>4712</v>
      </c>
      <c r="BF1678" s="1" t="s">
        <v>4712</v>
      </c>
      <c r="BH1678" s="1" t="s">
        <v>4712</v>
      </c>
      <c r="BI1678" s="1" t="s">
        <v>4712</v>
      </c>
      <c r="BJ1678" s="1" t="s">
        <v>4712</v>
      </c>
    </row>
    <row r="1679" spans="1:62" s="1" customFormat="1" x14ac:dyDescent="0.25">
      <c r="A1679" s="1" t="s">
        <v>3403</v>
      </c>
      <c r="B1679" s="2"/>
      <c r="C1679" s="2"/>
      <c r="D1679" s="2"/>
      <c r="F1679" s="1" t="s">
        <v>3162</v>
      </c>
      <c r="G1679" s="1" t="s">
        <v>481</v>
      </c>
      <c r="H1679" s="1" t="s">
        <v>5043</v>
      </c>
      <c r="I1679" s="1" t="s">
        <v>5044</v>
      </c>
      <c r="J1679" s="1" t="s">
        <v>910</v>
      </c>
      <c r="K1679" s="18" t="s">
        <v>5046</v>
      </c>
      <c r="L1679" s="1" t="s">
        <v>2552</v>
      </c>
      <c r="M1679" s="1" t="s">
        <v>488</v>
      </c>
      <c r="N1679" s="1" t="s">
        <v>296</v>
      </c>
      <c r="O1679" s="1">
        <v>85205</v>
      </c>
      <c r="P1679" s="1" t="s">
        <v>4213</v>
      </c>
      <c r="Y1679" s="1" t="s">
        <v>3160</v>
      </c>
      <c r="Z1679" s="1" t="s">
        <v>3161</v>
      </c>
      <c r="AA1679" s="2" t="s">
        <v>3793</v>
      </c>
      <c r="AB1679" s="3" t="s">
        <v>3161</v>
      </c>
      <c r="AC1679" s="3"/>
      <c r="AD1679" s="1" t="s">
        <v>2388</v>
      </c>
      <c r="BA1679" s="1">
        <f t="shared" si="67"/>
        <v>0</v>
      </c>
    </row>
    <row r="1680" spans="1:62" s="1" customFormat="1" x14ac:dyDescent="0.25">
      <c r="A1680" s="1" t="s">
        <v>1314</v>
      </c>
      <c r="B1680" s="2"/>
      <c r="C1680" s="2"/>
      <c r="D1680" s="2"/>
      <c r="F1680" s="1" t="s">
        <v>3161</v>
      </c>
      <c r="G1680" s="1" t="s">
        <v>481</v>
      </c>
      <c r="H1680" s="1" t="s">
        <v>914</v>
      </c>
      <c r="I1680" s="1" t="s">
        <v>1690</v>
      </c>
      <c r="J1680" s="1" t="s">
        <v>2400</v>
      </c>
      <c r="K1680" s="18"/>
      <c r="L1680" s="1" t="s">
        <v>1807</v>
      </c>
      <c r="M1680" s="1" t="s">
        <v>488</v>
      </c>
      <c r="N1680" s="1" t="s">
        <v>296</v>
      </c>
      <c r="O1680" s="1">
        <v>85209</v>
      </c>
      <c r="W1680" s="1" t="s">
        <v>1621</v>
      </c>
      <c r="AA1680" s="2" t="s">
        <v>915</v>
      </c>
      <c r="AB1680" s="3"/>
      <c r="AC1680" s="3"/>
      <c r="BA1680" s="1">
        <f t="shared" si="67"/>
        <v>0</v>
      </c>
    </row>
    <row r="1681" spans="1:60" s="1" customFormat="1" x14ac:dyDescent="0.25">
      <c r="A1681" s="1" t="s">
        <v>453</v>
      </c>
      <c r="B1681" s="2"/>
      <c r="C1681" s="2"/>
      <c r="D1681" s="2"/>
      <c r="G1681" s="1" t="s">
        <v>481</v>
      </c>
      <c r="H1681" s="1" t="s">
        <v>2673</v>
      </c>
      <c r="I1681" s="1" t="s">
        <v>4427</v>
      </c>
      <c r="K1681" s="18"/>
      <c r="Y1681" s="2"/>
      <c r="Z1681" s="3"/>
      <c r="BA1681" s="1">
        <f t="shared" si="67"/>
        <v>0</v>
      </c>
    </row>
    <row r="1682" spans="1:60" s="1" customFormat="1" x14ac:dyDescent="0.25">
      <c r="A1682" s="1" t="s">
        <v>3666</v>
      </c>
      <c r="B1682" s="2"/>
      <c r="C1682" s="2"/>
      <c r="D1682" s="2"/>
      <c r="G1682" s="1" t="s">
        <v>481</v>
      </c>
      <c r="H1682" s="1" t="s">
        <v>1526</v>
      </c>
      <c r="I1682" s="1" t="s">
        <v>1527</v>
      </c>
      <c r="J1682" s="1" t="s">
        <v>1202</v>
      </c>
      <c r="K1682" s="18" t="s">
        <v>1528</v>
      </c>
      <c r="L1682" s="1" t="s">
        <v>1530</v>
      </c>
      <c r="M1682" s="1" t="s">
        <v>488</v>
      </c>
      <c r="N1682" s="1" t="s">
        <v>296</v>
      </c>
      <c r="O1682" s="1">
        <v>85205</v>
      </c>
      <c r="Y1682" s="1" t="s">
        <v>3196</v>
      </c>
      <c r="Z1682" s="1" t="s">
        <v>3161</v>
      </c>
      <c r="AA1682" s="1" t="s">
        <v>3501</v>
      </c>
      <c r="AB1682" s="3" t="s">
        <v>3161</v>
      </c>
      <c r="AC1682" s="3"/>
      <c r="AD1682" s="1" t="s">
        <v>2564</v>
      </c>
      <c r="BA1682" s="1">
        <f t="shared" si="67"/>
        <v>0</v>
      </c>
    </row>
    <row r="1683" spans="1:60" s="1" customFormat="1" x14ac:dyDescent="0.25">
      <c r="A1683" s="1" t="s">
        <v>452</v>
      </c>
      <c r="B1683" s="2"/>
      <c r="C1683" s="2"/>
      <c r="D1683" s="2"/>
      <c r="G1683" s="1" t="s">
        <v>481</v>
      </c>
      <c r="H1683" s="1" t="s">
        <v>4164</v>
      </c>
      <c r="I1683" s="1" t="s">
        <v>3624</v>
      </c>
      <c r="J1683" s="1" t="s">
        <v>3625</v>
      </c>
      <c r="K1683" s="18" t="s">
        <v>3683</v>
      </c>
      <c r="L1683" s="1" t="s">
        <v>983</v>
      </c>
      <c r="M1683" s="1" t="s">
        <v>3182</v>
      </c>
      <c r="N1683" s="1" t="s">
        <v>4426</v>
      </c>
      <c r="O1683" s="1">
        <v>85233</v>
      </c>
      <c r="AA1683" s="2" t="s">
        <v>4489</v>
      </c>
      <c r="AB1683" s="3"/>
      <c r="AC1683" s="3"/>
      <c r="AD1683" s="1" t="s">
        <v>2564</v>
      </c>
      <c r="BA1683" s="1">
        <f t="shared" si="67"/>
        <v>0</v>
      </c>
    </row>
    <row r="1684" spans="1:60" s="1" customFormat="1" x14ac:dyDescent="0.25">
      <c r="A1684" s="1" t="s">
        <v>2715</v>
      </c>
      <c r="B1684" s="2"/>
      <c r="C1684" s="2"/>
      <c r="D1684" s="2"/>
      <c r="G1684" s="1" t="s">
        <v>3158</v>
      </c>
      <c r="H1684" s="1" t="s">
        <v>4934</v>
      </c>
      <c r="I1684" s="1" t="s">
        <v>2124</v>
      </c>
      <c r="J1684" s="1" t="s">
        <v>5094</v>
      </c>
      <c r="K1684" s="18" t="s">
        <v>4935</v>
      </c>
      <c r="L1684" s="1" t="s">
        <v>5095</v>
      </c>
      <c r="M1684" s="1" t="s">
        <v>488</v>
      </c>
      <c r="N1684" s="1" t="s">
        <v>296</v>
      </c>
      <c r="O1684" s="1">
        <v>85206</v>
      </c>
      <c r="Y1684" s="1" t="s">
        <v>3189</v>
      </c>
      <c r="AA1684" s="2"/>
      <c r="AB1684" s="3"/>
      <c r="AC1684" s="3"/>
      <c r="BA1684" s="1">
        <f t="shared" si="67"/>
        <v>0</v>
      </c>
    </row>
    <row r="1685" spans="1:60" s="1" customFormat="1" x14ac:dyDescent="0.25">
      <c r="A1685" s="1" t="s">
        <v>1704</v>
      </c>
      <c r="B1685" s="2"/>
      <c r="C1685" s="2"/>
      <c r="D1685" s="2"/>
      <c r="G1685" s="1" t="s">
        <v>481</v>
      </c>
      <c r="H1685" s="1" t="s">
        <v>1705</v>
      </c>
      <c r="I1685" s="1" t="s">
        <v>4642</v>
      </c>
      <c r="J1685" s="1" t="s">
        <v>3702</v>
      </c>
      <c r="K1685" s="18"/>
      <c r="N1685" s="1" t="s">
        <v>296</v>
      </c>
      <c r="AA1685" s="2" t="s">
        <v>3701</v>
      </c>
      <c r="AB1685" s="3"/>
      <c r="AC1685" s="3"/>
      <c r="BA1685" s="1">
        <f t="shared" si="67"/>
        <v>0</v>
      </c>
    </row>
    <row r="1686" spans="1:60" s="1" customFormat="1" x14ac:dyDescent="0.25">
      <c r="A1686" s="1" t="s">
        <v>4567</v>
      </c>
      <c r="B1686" s="2"/>
      <c r="C1686" s="2"/>
      <c r="D1686" s="2"/>
      <c r="G1686" s="1" t="s">
        <v>3158</v>
      </c>
      <c r="H1686" s="1" t="s">
        <v>1585</v>
      </c>
      <c r="I1686" s="1" t="s">
        <v>1586</v>
      </c>
      <c r="K1686" s="18" t="s">
        <v>2378</v>
      </c>
      <c r="AA1686" s="2"/>
      <c r="AB1686" s="3"/>
      <c r="AC1686" s="3"/>
      <c r="AD1686" s="1" t="s">
        <v>2564</v>
      </c>
      <c r="BA1686" s="1">
        <f t="shared" si="67"/>
        <v>0</v>
      </c>
    </row>
    <row r="1687" spans="1:60" s="1" customFormat="1" x14ac:dyDescent="0.25">
      <c r="A1687" s="1" t="s">
        <v>3904</v>
      </c>
      <c r="B1687" s="2"/>
      <c r="C1687" s="2"/>
      <c r="D1687" s="2"/>
      <c r="F1687" s="1" t="s">
        <v>3162</v>
      </c>
      <c r="G1687" s="1" t="s">
        <v>481</v>
      </c>
      <c r="H1687" s="1" t="s">
        <v>325</v>
      </c>
      <c r="I1687" s="1" t="s">
        <v>4344</v>
      </c>
      <c r="J1687" s="1" t="s">
        <v>1179</v>
      </c>
      <c r="K1687" s="18" t="s">
        <v>327</v>
      </c>
      <c r="L1687" s="1" t="s">
        <v>329</v>
      </c>
      <c r="M1687" s="1" t="s">
        <v>5031</v>
      </c>
      <c r="N1687" s="1" t="s">
        <v>296</v>
      </c>
      <c r="O1687" s="1">
        <v>85278</v>
      </c>
      <c r="R1687" s="1">
        <v>1</v>
      </c>
      <c r="S1687" s="1" t="s">
        <v>3357</v>
      </c>
      <c r="V1687" s="1" t="s">
        <v>297</v>
      </c>
      <c r="Y1687" s="1" t="s">
        <v>3160</v>
      </c>
      <c r="Z1687" s="1" t="s">
        <v>3161</v>
      </c>
      <c r="AA1687" s="2"/>
      <c r="AB1687" s="3" t="s">
        <v>3161</v>
      </c>
      <c r="AC1687" s="3"/>
      <c r="AD1687" s="1" t="s">
        <v>1771</v>
      </c>
      <c r="BA1687" s="1">
        <f t="shared" si="67"/>
        <v>0</v>
      </c>
    </row>
    <row r="1688" spans="1:60" s="1" customFormat="1" x14ac:dyDescent="0.25">
      <c r="A1688" s="1" t="s">
        <v>5098</v>
      </c>
      <c r="B1688" s="2"/>
      <c r="C1688" s="2"/>
      <c r="D1688" s="2"/>
      <c r="F1688" s="1" t="s">
        <v>3162</v>
      </c>
      <c r="G1688" s="1" t="s">
        <v>481</v>
      </c>
      <c r="H1688" s="1" t="s">
        <v>1977</v>
      </c>
      <c r="I1688" s="1" t="s">
        <v>1978</v>
      </c>
      <c r="J1688" s="1" t="s">
        <v>1979</v>
      </c>
      <c r="K1688" s="18" t="s">
        <v>2379</v>
      </c>
      <c r="L1688" s="1" t="s">
        <v>1980</v>
      </c>
      <c r="M1688" s="1" t="s">
        <v>5031</v>
      </c>
      <c r="N1688" s="1" t="s">
        <v>4426</v>
      </c>
      <c r="O1688" s="1">
        <v>85219</v>
      </c>
      <c r="Y1688" s="1" t="s">
        <v>3175</v>
      </c>
      <c r="Z1688" s="1" t="s">
        <v>3161</v>
      </c>
      <c r="AA1688" s="2"/>
      <c r="AB1688" s="3" t="s">
        <v>3161</v>
      </c>
      <c r="AC1688" s="3"/>
      <c r="AD1688" s="1" t="s">
        <v>2564</v>
      </c>
      <c r="BA1688" s="1">
        <f t="shared" si="67"/>
        <v>0</v>
      </c>
    </row>
    <row r="1689" spans="1:60" s="1" customFormat="1" x14ac:dyDescent="0.25">
      <c r="A1689" s="1" t="s">
        <v>3905</v>
      </c>
      <c r="B1689" s="2"/>
      <c r="C1689" s="2"/>
      <c r="D1689" s="2"/>
      <c r="E1689" s="1" t="s">
        <v>297</v>
      </c>
      <c r="F1689" s="1" t="s">
        <v>3162</v>
      </c>
      <c r="G1689" s="1" t="s">
        <v>481</v>
      </c>
      <c r="H1689" s="1" t="s">
        <v>334</v>
      </c>
      <c r="I1689" s="1" t="s">
        <v>3081</v>
      </c>
      <c r="J1689" s="1" t="s">
        <v>336</v>
      </c>
      <c r="K1689" s="18" t="s">
        <v>335</v>
      </c>
      <c r="L1689" s="1" t="s">
        <v>337</v>
      </c>
      <c r="M1689" s="1" t="s">
        <v>488</v>
      </c>
      <c r="N1689" s="1" t="s">
        <v>296</v>
      </c>
      <c r="O1689" s="1">
        <v>85209</v>
      </c>
      <c r="Z1689" s="3" t="s">
        <v>3161</v>
      </c>
      <c r="AA1689" s="2" t="s">
        <v>538</v>
      </c>
      <c r="BA1689" s="1">
        <f t="shared" si="67"/>
        <v>0</v>
      </c>
    </row>
    <row r="1690" spans="1:60" s="1" customFormat="1" x14ac:dyDescent="0.25">
      <c r="A1690" s="1" t="s">
        <v>3908</v>
      </c>
      <c r="B1690" s="2"/>
      <c r="C1690" s="2"/>
      <c r="D1690" s="2"/>
      <c r="G1690" s="1" t="s">
        <v>481</v>
      </c>
      <c r="H1690" s="1" t="s">
        <v>2727</v>
      </c>
      <c r="I1690" s="1" t="s">
        <v>2728</v>
      </c>
      <c r="J1690" s="1" t="s">
        <v>2729</v>
      </c>
      <c r="K1690" s="18"/>
      <c r="O1690" s="4"/>
      <c r="R1690" s="4"/>
      <c r="S1690" s="4"/>
      <c r="T1690" s="4"/>
      <c r="U1690" s="4"/>
      <c r="V1690" s="4"/>
      <c r="W1690" s="4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1">
        <f t="shared" si="67"/>
        <v>0</v>
      </c>
      <c r="BB1690" s="3"/>
    </row>
    <row r="1691" spans="1:60" s="1" customFormat="1" x14ac:dyDescent="0.25">
      <c r="A1691" s="1" t="s">
        <v>640</v>
      </c>
      <c r="B1691" s="2"/>
      <c r="C1691" s="2"/>
      <c r="D1691" s="2"/>
      <c r="E1691" s="1" t="s">
        <v>297</v>
      </c>
      <c r="G1691" s="1" t="s">
        <v>481</v>
      </c>
      <c r="H1691" s="1" t="s">
        <v>2833</v>
      </c>
      <c r="I1691" s="1" t="s">
        <v>2836</v>
      </c>
      <c r="J1691" s="1" t="s">
        <v>2834</v>
      </c>
      <c r="K1691" s="18" t="s">
        <v>2837</v>
      </c>
      <c r="N1691" s="1" t="s">
        <v>296</v>
      </c>
      <c r="R1691" s="4"/>
      <c r="Y1691" s="1" t="s">
        <v>3189</v>
      </c>
      <c r="AA1691" s="2"/>
      <c r="AB1691" s="3" t="s">
        <v>3161</v>
      </c>
      <c r="AC1691" s="3"/>
      <c r="BA1691" s="1">
        <f t="shared" si="67"/>
        <v>0</v>
      </c>
    </row>
    <row r="1692" spans="1:60" s="1" customFormat="1" x14ac:dyDescent="0.25">
      <c r="A1692" s="1" t="s">
        <v>2136</v>
      </c>
      <c r="B1692" s="2"/>
      <c r="C1692" s="2"/>
      <c r="D1692" s="2"/>
      <c r="F1692" s="1" t="s">
        <v>3162</v>
      </c>
      <c r="G1692" s="1" t="s">
        <v>481</v>
      </c>
      <c r="H1692" s="1" t="s">
        <v>3843</v>
      </c>
      <c r="I1692" s="1" t="s">
        <v>706</v>
      </c>
      <c r="J1692" s="1" t="s">
        <v>4183</v>
      </c>
      <c r="K1692" s="18" t="s">
        <v>3845</v>
      </c>
      <c r="L1692" s="1" t="s">
        <v>3848</v>
      </c>
      <c r="M1692" s="1" t="s">
        <v>488</v>
      </c>
      <c r="N1692" s="1" t="s">
        <v>296</v>
      </c>
      <c r="O1692" s="1">
        <v>85206</v>
      </c>
      <c r="Q1692" s="14">
        <v>12128</v>
      </c>
      <c r="Y1692" s="1" t="s">
        <v>3196</v>
      </c>
      <c r="Z1692" s="1" t="s">
        <v>3161</v>
      </c>
      <c r="AA1692" s="2"/>
      <c r="AB1692" s="3"/>
      <c r="AC1692" s="3"/>
      <c r="AD1692" s="1" t="s">
        <v>2388</v>
      </c>
      <c r="BA1692" s="1">
        <f t="shared" si="67"/>
        <v>0</v>
      </c>
      <c r="BD1692" s="1" t="s">
        <v>4712</v>
      </c>
      <c r="BE1692" s="1" t="s">
        <v>4712</v>
      </c>
      <c r="BF1692" s="1" t="s">
        <v>4712</v>
      </c>
      <c r="BH1692" s="1" t="s">
        <v>4712</v>
      </c>
    </row>
    <row r="1693" spans="1:60" s="1" customFormat="1" x14ac:dyDescent="0.25">
      <c r="A1693" s="1" t="s">
        <v>3907</v>
      </c>
      <c r="B1693" s="2"/>
      <c r="C1693" s="2"/>
      <c r="D1693" s="2"/>
      <c r="G1693" s="1" t="s">
        <v>481</v>
      </c>
      <c r="H1693" s="1" t="s">
        <v>1550</v>
      </c>
      <c r="I1693" s="1" t="s">
        <v>951</v>
      </c>
      <c r="J1693" s="1" t="s">
        <v>1180</v>
      </c>
      <c r="K1693" s="18" t="s">
        <v>1551</v>
      </c>
      <c r="L1693" s="1" t="s">
        <v>1553</v>
      </c>
      <c r="M1693" s="1" t="s">
        <v>488</v>
      </c>
      <c r="N1693" s="1" t="s">
        <v>296</v>
      </c>
      <c r="O1693" s="1">
        <v>85206</v>
      </c>
      <c r="Y1693" s="1" t="s">
        <v>3196</v>
      </c>
      <c r="Z1693" s="1" t="s">
        <v>3161</v>
      </c>
      <c r="AA1693" s="2" t="s">
        <v>1541</v>
      </c>
      <c r="AB1693" s="3" t="s">
        <v>3161</v>
      </c>
      <c r="AC1693" s="3"/>
      <c r="AD1693" s="1" t="s">
        <v>1764</v>
      </c>
      <c r="BA1693" s="1">
        <f t="shared" si="67"/>
        <v>0</v>
      </c>
      <c r="BD1693" s="1" t="s">
        <v>4712</v>
      </c>
      <c r="BE1693" s="1" t="s">
        <v>4712</v>
      </c>
      <c r="BF1693" s="1" t="s">
        <v>4712</v>
      </c>
    </row>
    <row r="1694" spans="1:60" s="1" customFormat="1" x14ac:dyDescent="0.25">
      <c r="A1694" s="1" t="s">
        <v>4566</v>
      </c>
      <c r="B1694" s="2"/>
      <c r="C1694" s="2"/>
      <c r="D1694" s="2"/>
      <c r="F1694" s="1" t="s">
        <v>3162</v>
      </c>
      <c r="G1694" s="1" t="s">
        <v>3158</v>
      </c>
      <c r="H1694" s="1" t="s">
        <v>742</v>
      </c>
      <c r="I1694" s="1" t="s">
        <v>4531</v>
      </c>
      <c r="J1694" s="1" t="s">
        <v>743</v>
      </c>
      <c r="K1694" s="18"/>
      <c r="L1694" s="1" t="s">
        <v>744</v>
      </c>
      <c r="M1694" s="1" t="s">
        <v>488</v>
      </c>
      <c r="N1694" s="1" t="s">
        <v>296</v>
      </c>
      <c r="O1694" s="1">
        <v>85206</v>
      </c>
      <c r="Y1694" s="1" t="s">
        <v>3189</v>
      </c>
      <c r="AA1694" s="2"/>
      <c r="AB1694" s="3"/>
      <c r="AC1694" s="3"/>
      <c r="BA1694" s="1">
        <f t="shared" si="67"/>
        <v>0</v>
      </c>
    </row>
    <row r="1695" spans="1:60" s="1" customFormat="1" x14ac:dyDescent="0.25">
      <c r="A1695" s="1" t="s">
        <v>3427</v>
      </c>
      <c r="B1695" s="2"/>
      <c r="C1695" s="2"/>
      <c r="D1695" s="2"/>
      <c r="F1695" s="1" t="s">
        <v>3162</v>
      </c>
      <c r="G1695" s="1" t="s">
        <v>3158</v>
      </c>
      <c r="H1695" s="1" t="s">
        <v>3975</v>
      </c>
      <c r="I1695" s="1" t="s">
        <v>5075</v>
      </c>
      <c r="J1695" s="1" t="s">
        <v>1137</v>
      </c>
      <c r="K1695" s="18" t="s">
        <v>1139</v>
      </c>
      <c r="L1695" s="1" t="s">
        <v>1138</v>
      </c>
      <c r="M1695" s="1" t="s">
        <v>488</v>
      </c>
      <c r="N1695" s="1" t="s">
        <v>296</v>
      </c>
      <c r="O1695" s="1">
        <v>85206</v>
      </c>
      <c r="T1695" s="1" t="s">
        <v>297</v>
      </c>
      <c r="Y1695" s="1" t="s">
        <v>3196</v>
      </c>
      <c r="Z1695" s="1" t="s">
        <v>3161</v>
      </c>
      <c r="AA1695" s="2" t="s">
        <v>1140</v>
      </c>
      <c r="AB1695" s="3"/>
      <c r="AC1695" s="3"/>
      <c r="AD1695" s="1" t="s">
        <v>2564</v>
      </c>
      <c r="BA1695" s="1">
        <f t="shared" si="67"/>
        <v>0</v>
      </c>
    </row>
    <row r="1696" spans="1:60" s="1" customFormat="1" x14ac:dyDescent="0.25">
      <c r="A1696" s="1" t="s">
        <v>791</v>
      </c>
      <c r="B1696" s="2"/>
      <c r="C1696" s="2"/>
      <c r="D1696" s="2"/>
      <c r="E1696" s="1" t="s">
        <v>297</v>
      </c>
      <c r="G1696" s="1" t="s">
        <v>481</v>
      </c>
      <c r="H1696" s="1" t="s">
        <v>2354</v>
      </c>
      <c r="I1696" s="1" t="s">
        <v>669</v>
      </c>
      <c r="K1696" s="18" t="s">
        <v>2356</v>
      </c>
      <c r="L1696" s="1" t="s">
        <v>2355</v>
      </c>
      <c r="M1696" s="1" t="s">
        <v>488</v>
      </c>
      <c r="O1696" s="1">
        <v>85205</v>
      </c>
      <c r="AA1696" s="2"/>
      <c r="AB1696" s="3"/>
      <c r="AC1696" s="3"/>
      <c r="AD1696" s="1" t="s">
        <v>2564</v>
      </c>
      <c r="BA1696" s="1">
        <f t="shared" si="67"/>
        <v>0</v>
      </c>
    </row>
    <row r="1697" spans="1:152" s="1" customFormat="1" x14ac:dyDescent="0.25">
      <c r="A1697" s="6" t="s">
        <v>41</v>
      </c>
      <c r="B1697" s="2"/>
      <c r="C1697" s="2"/>
      <c r="D1697" s="2"/>
      <c r="G1697" s="1" t="s">
        <v>481</v>
      </c>
      <c r="H1697" s="1" t="s">
        <v>1277</v>
      </c>
      <c r="I1697" s="1" t="s">
        <v>4528</v>
      </c>
      <c r="K1697" s="18" t="s">
        <v>4529</v>
      </c>
      <c r="Q1697" s="6"/>
      <c r="Y1697" s="2"/>
      <c r="Z1697" s="3"/>
      <c r="BA1697" s="1">
        <f t="shared" si="67"/>
        <v>0</v>
      </c>
    </row>
    <row r="1698" spans="1:152" s="1" customFormat="1" x14ac:dyDescent="0.25">
      <c r="A1698" s="1" t="s">
        <v>4564</v>
      </c>
      <c r="B1698" s="2"/>
      <c r="C1698" s="2"/>
      <c r="D1698" s="2"/>
      <c r="G1698" s="1" t="s">
        <v>3158</v>
      </c>
      <c r="H1698" s="1" t="s">
        <v>4565</v>
      </c>
      <c r="I1698" s="1" t="s">
        <v>3906</v>
      </c>
      <c r="K1698" s="18"/>
      <c r="Z1698" s="2"/>
      <c r="AA1698" s="3"/>
      <c r="BA1698" s="1">
        <f t="shared" si="67"/>
        <v>0</v>
      </c>
    </row>
    <row r="1699" spans="1:152" s="1" customFormat="1" x14ac:dyDescent="0.25">
      <c r="A1699" s="2" t="s">
        <v>4905</v>
      </c>
      <c r="B1699" s="2"/>
      <c r="C1699" s="2"/>
      <c r="D1699" s="2"/>
      <c r="F1699" s="1" t="s">
        <v>3161</v>
      </c>
      <c r="G1699" s="1" t="s">
        <v>481</v>
      </c>
      <c r="H1699" s="1" t="s">
        <v>4859</v>
      </c>
      <c r="I1699" s="1" t="s">
        <v>1875</v>
      </c>
      <c r="J1699" s="1" t="s">
        <v>4860</v>
      </c>
      <c r="K1699" s="18" t="s">
        <v>4826</v>
      </c>
      <c r="L1699" s="1" t="s">
        <v>4867</v>
      </c>
      <c r="M1699" s="1" t="s">
        <v>488</v>
      </c>
      <c r="N1699" s="1" t="s">
        <v>296</v>
      </c>
      <c r="O1699" s="1">
        <v>85205</v>
      </c>
      <c r="Q1699" s="2"/>
      <c r="Y1699" s="2"/>
      <c r="Z1699" s="3"/>
      <c r="BA1699" s="1">
        <f t="shared" si="67"/>
        <v>0</v>
      </c>
      <c r="BB1699" s="1" t="s">
        <v>4712</v>
      </c>
    </row>
    <row r="1700" spans="1:152" s="1" customFormat="1" x14ac:dyDescent="0.25">
      <c r="A1700" s="1" t="s">
        <v>4810</v>
      </c>
      <c r="B1700" s="2"/>
      <c r="C1700" s="2"/>
      <c r="D1700" s="2"/>
      <c r="F1700" s="1" t="s">
        <v>3162</v>
      </c>
      <c r="G1700" s="1" t="s">
        <v>481</v>
      </c>
      <c r="H1700" s="1" t="s">
        <v>3190</v>
      </c>
      <c r="I1700" s="1" t="s">
        <v>3257</v>
      </c>
      <c r="J1700" s="1" t="s">
        <v>3258</v>
      </c>
      <c r="K1700" s="18"/>
      <c r="L1700" s="1" t="s">
        <v>3259</v>
      </c>
      <c r="M1700" s="1" t="s">
        <v>488</v>
      </c>
      <c r="N1700" s="1" t="s">
        <v>296</v>
      </c>
      <c r="O1700" s="1">
        <v>85205</v>
      </c>
      <c r="Y1700" s="1" t="s">
        <v>3160</v>
      </c>
      <c r="Z1700" s="1" t="s">
        <v>3189</v>
      </c>
      <c r="AA1700" s="2" t="s">
        <v>3191</v>
      </c>
      <c r="AB1700" s="3" t="s">
        <v>3161</v>
      </c>
      <c r="AC1700" s="3"/>
      <c r="BA1700" s="1">
        <f t="shared" si="67"/>
        <v>0</v>
      </c>
    </row>
    <row r="1701" spans="1:152" s="1" customFormat="1" x14ac:dyDescent="0.25">
      <c r="A1701" s="1" t="s">
        <v>2508</v>
      </c>
      <c r="B1701" s="2"/>
      <c r="C1701" s="2"/>
      <c r="D1701" s="2"/>
      <c r="F1701" s="1" t="s">
        <v>3161</v>
      </c>
      <c r="G1701" s="1" t="s">
        <v>3158</v>
      </c>
      <c r="H1701" s="1" t="s">
        <v>1899</v>
      </c>
      <c r="I1701" s="1" t="s">
        <v>5062</v>
      </c>
      <c r="J1701" s="1" t="s">
        <v>4300</v>
      </c>
      <c r="K1701" s="18" t="s">
        <v>628</v>
      </c>
      <c r="L1701" s="1" t="s">
        <v>4301</v>
      </c>
      <c r="M1701" s="1" t="s">
        <v>4304</v>
      </c>
      <c r="N1701" s="1" t="s">
        <v>647</v>
      </c>
      <c r="O1701" s="1" t="s">
        <v>4303</v>
      </c>
      <c r="AA1701" s="2"/>
      <c r="AB1701" s="3"/>
      <c r="AC1701" s="3"/>
      <c r="BA1701" s="1">
        <f t="shared" si="67"/>
        <v>0</v>
      </c>
    </row>
    <row r="1702" spans="1:152" s="1" customFormat="1" x14ac:dyDescent="0.25">
      <c r="A1702" s="1" t="s">
        <v>4811</v>
      </c>
      <c r="B1702" s="2"/>
      <c r="C1702" s="2"/>
      <c r="D1702" s="2"/>
      <c r="F1702" s="1" t="s">
        <v>3162</v>
      </c>
      <c r="G1702" s="1" t="s">
        <v>3158</v>
      </c>
      <c r="H1702" s="1" t="s">
        <v>3060</v>
      </c>
      <c r="I1702" s="1" t="s">
        <v>916</v>
      </c>
      <c r="J1702" s="1" t="s">
        <v>3062</v>
      </c>
      <c r="K1702" s="18" t="s">
        <v>3061</v>
      </c>
      <c r="L1702" s="1" t="s">
        <v>3063</v>
      </c>
      <c r="M1702" s="1" t="s">
        <v>488</v>
      </c>
      <c r="N1702" s="1" t="s">
        <v>296</v>
      </c>
      <c r="O1702" s="1">
        <v>85208</v>
      </c>
      <c r="X1702" s="1" t="s">
        <v>3062</v>
      </c>
      <c r="Y1702" s="1" t="s">
        <v>3196</v>
      </c>
      <c r="Z1702" s="1" t="s">
        <v>3161</v>
      </c>
      <c r="AA1702" s="2"/>
      <c r="AB1702" s="3" t="s">
        <v>3161</v>
      </c>
      <c r="AC1702" s="3"/>
      <c r="BA1702" s="1">
        <f t="shared" si="67"/>
        <v>0</v>
      </c>
    </row>
    <row r="1703" spans="1:152" s="1" customFormat="1" x14ac:dyDescent="0.25">
      <c r="A1703" s="1" t="s">
        <v>4908</v>
      </c>
      <c r="B1703" s="2"/>
      <c r="C1703" s="2"/>
      <c r="D1703" s="2"/>
      <c r="F1703" s="1" t="s">
        <v>3162</v>
      </c>
      <c r="G1703" s="1" t="s">
        <v>481</v>
      </c>
      <c r="H1703" s="1" t="s">
        <v>4909</v>
      </c>
      <c r="I1703" s="1" t="s">
        <v>1425</v>
      </c>
      <c r="J1703" s="1" t="s">
        <v>413</v>
      </c>
      <c r="K1703" s="18" t="s">
        <v>1426</v>
      </c>
      <c r="L1703" s="1" t="s">
        <v>1958</v>
      </c>
      <c r="M1703" s="1" t="s">
        <v>488</v>
      </c>
      <c r="N1703" s="1" t="s">
        <v>296</v>
      </c>
      <c r="O1703" s="1">
        <v>85209</v>
      </c>
      <c r="P1703" s="1" t="s">
        <v>4213</v>
      </c>
      <c r="Q1703" s="6">
        <v>14707</v>
      </c>
      <c r="Y1703" s="1" t="s">
        <v>3160</v>
      </c>
      <c r="Z1703" s="1" t="s">
        <v>1429</v>
      </c>
      <c r="AA1703" s="2"/>
      <c r="AB1703" s="3" t="s">
        <v>3161</v>
      </c>
      <c r="AC1703" s="3"/>
      <c r="AD1703" s="1" t="s">
        <v>2564</v>
      </c>
      <c r="BA1703" s="1">
        <f t="shared" si="67"/>
        <v>0</v>
      </c>
    </row>
    <row r="1704" spans="1:152" s="1" customFormat="1" x14ac:dyDescent="0.25">
      <c r="A1704" s="1" t="s">
        <v>374</v>
      </c>
      <c r="B1704" s="2"/>
      <c r="C1704" s="2"/>
      <c r="D1704" s="2"/>
      <c r="G1704" s="1" t="s">
        <v>3158</v>
      </c>
      <c r="H1704" s="1" t="s">
        <v>1954</v>
      </c>
      <c r="I1704" s="1" t="s">
        <v>373</v>
      </c>
      <c r="K1704" s="18"/>
      <c r="L1704" s="1" t="s">
        <v>375</v>
      </c>
      <c r="M1704" s="1" t="s">
        <v>488</v>
      </c>
      <c r="N1704" s="1" t="s">
        <v>296</v>
      </c>
      <c r="O1704" s="1">
        <v>85206</v>
      </c>
      <c r="AA1704" s="2" t="s">
        <v>1955</v>
      </c>
      <c r="AB1704" s="3"/>
      <c r="AC1704" s="3"/>
      <c r="BA1704" s="1">
        <f t="shared" si="67"/>
        <v>0</v>
      </c>
    </row>
    <row r="1705" spans="1:152" s="1" customFormat="1" ht="16.8" x14ac:dyDescent="0.4">
      <c r="A1705" s="1" t="s">
        <v>4375</v>
      </c>
      <c r="B1705" s="2"/>
      <c r="C1705" s="2"/>
      <c r="D1705" s="2"/>
      <c r="G1705" s="1" t="s">
        <v>3158</v>
      </c>
      <c r="H1705" s="1" t="s">
        <v>2867</v>
      </c>
      <c r="I1705" s="1" t="s">
        <v>2418</v>
      </c>
      <c r="J1705" s="1" t="s">
        <v>2868</v>
      </c>
      <c r="K1705" s="18" t="s">
        <v>1576</v>
      </c>
      <c r="L1705" s="20" t="s">
        <v>376</v>
      </c>
      <c r="M1705" s="20" t="s">
        <v>4373</v>
      </c>
      <c r="N1705" s="1" t="s">
        <v>4374</v>
      </c>
      <c r="O1705" s="1" t="s">
        <v>377</v>
      </c>
      <c r="AA1705" s="2"/>
      <c r="AB1705" s="3"/>
      <c r="AC1705" s="3"/>
      <c r="AD1705" s="1" t="s">
        <v>2564</v>
      </c>
      <c r="BA1705" s="1">
        <f t="shared" si="67"/>
        <v>0</v>
      </c>
    </row>
    <row r="1706" spans="1:152" s="1" customFormat="1" x14ac:dyDescent="0.25">
      <c r="A1706" s="1" t="s">
        <v>419</v>
      </c>
      <c r="B1706" s="2"/>
      <c r="C1706" s="2"/>
      <c r="D1706" s="2"/>
      <c r="K1706" s="18"/>
      <c r="AA1706" s="2"/>
      <c r="AB1706" s="3"/>
      <c r="AC1706" s="3"/>
      <c r="AE1706" s="1">
        <f t="shared" ref="AE1706:AZ1706" si="68">COUNTIF(AE115:AE1705,"=m")</f>
        <v>27</v>
      </c>
      <c r="AF1706" s="1">
        <f t="shared" si="68"/>
        <v>21</v>
      </c>
      <c r="AG1706" s="1">
        <f t="shared" si="68"/>
        <v>33</v>
      </c>
      <c r="AH1706" s="1">
        <f t="shared" si="68"/>
        <v>26</v>
      </c>
      <c r="AI1706" s="1">
        <f t="shared" si="68"/>
        <v>29</v>
      </c>
      <c r="AJ1706" s="1">
        <f t="shared" si="68"/>
        <v>30</v>
      </c>
      <c r="AK1706" s="1">
        <f t="shared" si="68"/>
        <v>17</v>
      </c>
      <c r="AL1706" s="1">
        <f t="shared" si="68"/>
        <v>27</v>
      </c>
      <c r="AM1706" s="1">
        <f t="shared" si="68"/>
        <v>26</v>
      </c>
      <c r="AN1706" s="1">
        <f t="shared" si="68"/>
        <v>39</v>
      </c>
      <c r="AO1706" s="1">
        <f t="shared" si="68"/>
        <v>25</v>
      </c>
      <c r="AP1706" s="1">
        <f t="shared" si="68"/>
        <v>28</v>
      </c>
      <c r="AQ1706" s="1">
        <f t="shared" si="68"/>
        <v>42</v>
      </c>
      <c r="AR1706" s="1">
        <f t="shared" si="68"/>
        <v>29</v>
      </c>
      <c r="AS1706" s="1">
        <f t="shared" si="68"/>
        <v>30</v>
      </c>
      <c r="AT1706" s="1">
        <f t="shared" si="68"/>
        <v>27</v>
      </c>
      <c r="AU1706" s="1">
        <f t="shared" si="68"/>
        <v>31</v>
      </c>
      <c r="AV1706" s="1">
        <f t="shared" si="68"/>
        <v>27</v>
      </c>
      <c r="AW1706" s="1">
        <f t="shared" si="68"/>
        <v>22</v>
      </c>
      <c r="AX1706" s="1">
        <f t="shared" si="68"/>
        <v>21</v>
      </c>
      <c r="AY1706" s="1">
        <f t="shared" si="68"/>
        <v>22</v>
      </c>
      <c r="AZ1706" s="1">
        <f t="shared" si="68"/>
        <v>18</v>
      </c>
      <c r="BA1706" s="1">
        <f>SUM(AE1706:AZ1706)</f>
        <v>597</v>
      </c>
      <c r="CY1706" s="1">
        <f>COUNTIF(CY2:CY1705,"=m")</f>
        <v>36</v>
      </c>
      <c r="CZ1706" s="1">
        <f>COUNTIF(CZ2:CZ1705,"=m")</f>
        <v>30</v>
      </c>
      <c r="DA1706" s="1">
        <f>COUNTIF(DA2:DA1705,"=m")+1</f>
        <v>39</v>
      </c>
      <c r="DB1706" s="1">
        <f t="shared" ref="DB1706:DU1706" si="69">COUNTIF(DB2:DB1705,"=m")</f>
        <v>36</v>
      </c>
      <c r="DC1706" s="1">
        <f t="shared" si="69"/>
        <v>41</v>
      </c>
      <c r="DD1706" s="1">
        <f t="shared" si="69"/>
        <v>28</v>
      </c>
      <c r="DE1706" s="1">
        <f t="shared" si="69"/>
        <v>37</v>
      </c>
      <c r="DF1706" s="1">
        <f t="shared" si="69"/>
        <v>43</v>
      </c>
      <c r="DG1706" s="1">
        <f t="shared" si="69"/>
        <v>32</v>
      </c>
      <c r="DH1706" s="1">
        <f t="shared" si="69"/>
        <v>29</v>
      </c>
      <c r="DI1706" s="1">
        <f t="shared" si="69"/>
        <v>42</v>
      </c>
      <c r="DJ1706" s="1">
        <f t="shared" si="69"/>
        <v>56</v>
      </c>
      <c r="DK1706" s="1">
        <f t="shared" si="69"/>
        <v>36</v>
      </c>
      <c r="DL1706" s="1">
        <f t="shared" si="69"/>
        <v>38</v>
      </c>
      <c r="DM1706" s="1">
        <f t="shared" si="69"/>
        <v>0</v>
      </c>
      <c r="DN1706" s="1">
        <f t="shared" si="69"/>
        <v>28</v>
      </c>
      <c r="DO1706" s="1">
        <f t="shared" si="69"/>
        <v>30</v>
      </c>
      <c r="DP1706" s="1">
        <f t="shared" si="69"/>
        <v>0</v>
      </c>
      <c r="DQ1706" s="1">
        <f t="shared" si="69"/>
        <v>0</v>
      </c>
      <c r="DR1706" s="1">
        <f t="shared" si="69"/>
        <v>0</v>
      </c>
      <c r="DS1706" s="1">
        <f t="shared" si="69"/>
        <v>0</v>
      </c>
      <c r="DT1706" s="1">
        <f t="shared" si="69"/>
        <v>0</v>
      </c>
      <c r="DU1706" s="1">
        <f t="shared" si="69"/>
        <v>0</v>
      </c>
      <c r="DV1706" s="1">
        <f>SUM(CY1706:DU1706)</f>
        <v>581</v>
      </c>
      <c r="DW1706" s="1">
        <f t="shared" ref="DW1706:EU1706" si="70">COUNTIF(DW2:DW1705,"=m")</f>
        <v>34</v>
      </c>
      <c r="DX1706" s="1">
        <f t="shared" si="70"/>
        <v>22</v>
      </c>
      <c r="DY1706" s="1">
        <f t="shared" si="70"/>
        <v>31</v>
      </c>
      <c r="DZ1706" s="1">
        <f t="shared" si="70"/>
        <v>25</v>
      </c>
      <c r="EA1706" s="1">
        <f t="shared" si="70"/>
        <v>3</v>
      </c>
      <c r="EB1706" s="1">
        <f t="shared" si="70"/>
        <v>19</v>
      </c>
      <c r="EC1706" s="1">
        <f t="shared" si="70"/>
        <v>0</v>
      </c>
      <c r="ED1706" s="1">
        <f t="shared" si="70"/>
        <v>0</v>
      </c>
      <c r="EE1706" s="1">
        <f t="shared" si="70"/>
        <v>0</v>
      </c>
      <c r="EF1706" s="1">
        <f t="shared" si="70"/>
        <v>0</v>
      </c>
      <c r="EG1706" s="1">
        <f t="shared" si="70"/>
        <v>0</v>
      </c>
      <c r="EH1706" s="1">
        <f t="shared" si="70"/>
        <v>0</v>
      </c>
      <c r="EI1706" s="1">
        <f t="shared" si="70"/>
        <v>0</v>
      </c>
      <c r="EJ1706" s="1">
        <f t="shared" si="70"/>
        <v>0</v>
      </c>
      <c r="EK1706" s="1">
        <f t="shared" si="70"/>
        <v>0</v>
      </c>
      <c r="EL1706" s="1">
        <f t="shared" si="70"/>
        <v>0</v>
      </c>
      <c r="EM1706" s="1">
        <f t="shared" si="70"/>
        <v>0</v>
      </c>
      <c r="EN1706" s="1">
        <f t="shared" si="70"/>
        <v>0</v>
      </c>
      <c r="EO1706" s="1">
        <f t="shared" si="70"/>
        <v>0</v>
      </c>
      <c r="EP1706" s="1">
        <f t="shared" si="70"/>
        <v>0</v>
      </c>
      <c r="EQ1706" s="1">
        <f t="shared" si="70"/>
        <v>0</v>
      </c>
      <c r="ER1706" s="1">
        <f t="shared" si="70"/>
        <v>0</v>
      </c>
      <c r="ES1706" s="1">
        <f t="shared" si="70"/>
        <v>0</v>
      </c>
      <c r="ET1706" s="1">
        <f t="shared" si="70"/>
        <v>0</v>
      </c>
      <c r="EU1706" s="1">
        <f t="shared" si="70"/>
        <v>0</v>
      </c>
      <c r="EV1706" s="1">
        <f t="shared" ref="EV1706:EV1712" si="71">SUM(DW1706:EU1706)</f>
        <v>134</v>
      </c>
    </row>
    <row r="1707" spans="1:152" s="1" customFormat="1" x14ac:dyDescent="0.25">
      <c r="A1707" s="1" t="s">
        <v>420</v>
      </c>
      <c r="B1707" s="2"/>
      <c r="C1707" s="2"/>
      <c r="D1707" s="2"/>
      <c r="K1707" s="18"/>
      <c r="AA1707" s="2"/>
      <c r="AB1707" s="3"/>
      <c r="AC1707" s="3"/>
      <c r="AE1707" s="1">
        <f>COUNTIF(AE115:AE1705,"=n")</f>
        <v>16</v>
      </c>
      <c r="AF1707" s="1">
        <f>COUNTIF(AF115:AF1705,"=n")</f>
        <v>14</v>
      </c>
      <c r="AG1707" s="1">
        <f>COUNTIF(AG115:AG1705,"=n")</f>
        <v>10</v>
      </c>
      <c r="AH1707" s="1">
        <f>COUNTIF(AH115:AH1705,"=n")</f>
        <v>21</v>
      </c>
      <c r="AI1707" s="1">
        <f>COUNTIF(AI115:AI1705,"=n")</f>
        <v>30</v>
      </c>
      <c r="AJ1707" s="1">
        <f>COUNTIF(AJ115:AJ1705,"=n")+1</f>
        <v>28</v>
      </c>
      <c r="AK1707" s="1">
        <f t="shared" ref="AK1707:AZ1707" si="72">COUNTIF(AK115:AK1705,"=n")</f>
        <v>28</v>
      </c>
      <c r="AL1707" s="1">
        <f t="shared" si="72"/>
        <v>19</v>
      </c>
      <c r="AM1707" s="1">
        <f t="shared" si="72"/>
        <v>14</v>
      </c>
      <c r="AN1707" s="1">
        <f t="shared" si="72"/>
        <v>39</v>
      </c>
      <c r="AO1707" s="1">
        <f t="shared" si="72"/>
        <v>26</v>
      </c>
      <c r="AP1707" s="1">
        <f t="shared" si="72"/>
        <v>30</v>
      </c>
      <c r="AQ1707" s="1">
        <f t="shared" si="72"/>
        <v>22</v>
      </c>
      <c r="AR1707" s="1">
        <f t="shared" si="72"/>
        <v>42</v>
      </c>
      <c r="AS1707" s="1">
        <f t="shared" si="72"/>
        <v>33</v>
      </c>
      <c r="AT1707" s="1">
        <f t="shared" si="72"/>
        <v>25</v>
      </c>
      <c r="AU1707" s="1">
        <f t="shared" si="72"/>
        <v>61</v>
      </c>
      <c r="AV1707" s="1">
        <f t="shared" si="72"/>
        <v>30</v>
      </c>
      <c r="AW1707" s="1">
        <f t="shared" si="72"/>
        <v>30</v>
      </c>
      <c r="AX1707" s="1">
        <f t="shared" si="72"/>
        <v>28</v>
      </c>
      <c r="AY1707" s="1">
        <f t="shared" si="72"/>
        <v>17</v>
      </c>
      <c r="AZ1707" s="1">
        <f t="shared" si="72"/>
        <v>35</v>
      </c>
      <c r="BA1707" s="1">
        <f t="shared" ref="BA1707:BA1712" si="73">SUM(AE1707:AZ1707)</f>
        <v>598</v>
      </c>
      <c r="CY1707" s="1">
        <f t="shared" ref="CY1707:DU1707" si="74">COUNTIF(CY2:CY1705,"=n")</f>
        <v>11</v>
      </c>
      <c r="CZ1707" s="1">
        <f t="shared" si="74"/>
        <v>4</v>
      </c>
      <c r="DA1707" s="1">
        <f t="shared" si="74"/>
        <v>19</v>
      </c>
      <c r="DB1707" s="1">
        <f t="shared" si="74"/>
        <v>5</v>
      </c>
      <c r="DC1707" s="1">
        <f t="shared" si="74"/>
        <v>8</v>
      </c>
      <c r="DD1707" s="1">
        <f t="shared" si="74"/>
        <v>0</v>
      </c>
      <c r="DE1707" s="1">
        <f t="shared" si="74"/>
        <v>12</v>
      </c>
      <c r="DF1707" s="1">
        <f t="shared" si="74"/>
        <v>17</v>
      </c>
      <c r="DG1707" s="1">
        <f t="shared" si="74"/>
        <v>38</v>
      </c>
      <c r="DH1707" s="1">
        <f t="shared" si="74"/>
        <v>10</v>
      </c>
      <c r="DI1707" s="1">
        <f t="shared" si="74"/>
        <v>13</v>
      </c>
      <c r="DJ1707" s="1">
        <f t="shared" si="74"/>
        <v>15</v>
      </c>
      <c r="DK1707" s="1">
        <f t="shared" si="74"/>
        <v>14</v>
      </c>
      <c r="DL1707" s="1">
        <f t="shared" si="74"/>
        <v>1</v>
      </c>
      <c r="DM1707" s="1">
        <f t="shared" si="74"/>
        <v>0</v>
      </c>
      <c r="DN1707" s="1">
        <f t="shared" si="74"/>
        <v>5</v>
      </c>
      <c r="DO1707" s="1">
        <f t="shared" si="74"/>
        <v>5</v>
      </c>
      <c r="DP1707" s="1">
        <f t="shared" si="74"/>
        <v>0</v>
      </c>
      <c r="DQ1707" s="1">
        <f t="shared" si="74"/>
        <v>0</v>
      </c>
      <c r="DR1707" s="1">
        <f t="shared" si="74"/>
        <v>0</v>
      </c>
      <c r="DS1707" s="1">
        <f t="shared" si="74"/>
        <v>0</v>
      </c>
      <c r="DT1707" s="1">
        <f t="shared" si="74"/>
        <v>0</v>
      </c>
      <c r="DU1707" s="1">
        <f t="shared" si="74"/>
        <v>0</v>
      </c>
      <c r="DV1707" s="1">
        <f t="shared" ref="DV1707:DV1712" si="75">SUM(CY1707:DU1707)</f>
        <v>177</v>
      </c>
      <c r="DW1707" s="1">
        <f>COUNTIF(DW2:DW1705,"=n")</f>
        <v>8</v>
      </c>
      <c r="DX1707" s="1">
        <f t="shared" ref="DX1707:EU1707" si="76">COUNTIF(DX2:DX1705,"=n")</f>
        <v>7</v>
      </c>
      <c r="DY1707" s="1">
        <f t="shared" si="76"/>
        <v>7</v>
      </c>
      <c r="DZ1707" s="1">
        <f t="shared" si="76"/>
        <v>8</v>
      </c>
      <c r="EA1707" s="1">
        <f t="shared" si="76"/>
        <v>0</v>
      </c>
      <c r="EB1707" s="1">
        <f t="shared" si="76"/>
        <v>7</v>
      </c>
      <c r="EC1707" s="1">
        <f t="shared" si="76"/>
        <v>0</v>
      </c>
      <c r="ED1707" s="1">
        <f t="shared" si="76"/>
        <v>0</v>
      </c>
      <c r="EE1707" s="1">
        <f t="shared" si="76"/>
        <v>0</v>
      </c>
      <c r="EF1707" s="1">
        <f t="shared" si="76"/>
        <v>0</v>
      </c>
      <c r="EG1707" s="1">
        <f t="shared" si="76"/>
        <v>0</v>
      </c>
      <c r="EH1707" s="1">
        <f t="shared" si="76"/>
        <v>0</v>
      </c>
      <c r="EI1707" s="1">
        <f t="shared" si="76"/>
        <v>0</v>
      </c>
      <c r="EJ1707" s="1">
        <f t="shared" si="76"/>
        <v>0</v>
      </c>
      <c r="EK1707" s="1">
        <f t="shared" si="76"/>
        <v>0</v>
      </c>
      <c r="EL1707" s="1">
        <f t="shared" si="76"/>
        <v>0</v>
      </c>
      <c r="EM1707" s="1">
        <f t="shared" si="76"/>
        <v>0</v>
      </c>
      <c r="EN1707" s="1">
        <f t="shared" si="76"/>
        <v>0</v>
      </c>
      <c r="EO1707" s="1">
        <f t="shared" si="76"/>
        <v>0</v>
      </c>
      <c r="EP1707" s="1">
        <f t="shared" si="76"/>
        <v>0</v>
      </c>
      <c r="EQ1707" s="1">
        <f t="shared" si="76"/>
        <v>0</v>
      </c>
      <c r="ER1707" s="1">
        <f t="shared" si="76"/>
        <v>0</v>
      </c>
      <c r="ES1707" s="1">
        <f t="shared" si="76"/>
        <v>0</v>
      </c>
      <c r="ET1707" s="1">
        <f t="shared" si="76"/>
        <v>0</v>
      </c>
      <c r="EU1707" s="1">
        <f t="shared" si="76"/>
        <v>0</v>
      </c>
      <c r="EV1707" s="1">
        <f t="shared" si="71"/>
        <v>37</v>
      </c>
    </row>
    <row r="1708" spans="1:152" s="1" customFormat="1" x14ac:dyDescent="0.25">
      <c r="A1708" s="1" t="s">
        <v>1058</v>
      </c>
      <c r="B1708" s="2"/>
      <c r="C1708" s="2"/>
      <c r="D1708" s="2"/>
      <c r="K1708" s="18"/>
      <c r="AA1708" s="2"/>
      <c r="AB1708" s="3"/>
      <c r="AC1708" s="3"/>
      <c r="AE1708" s="1">
        <f t="shared" ref="AE1708:AZ1708" si="77">COUNTIF(AE115:AE1705,"=f")</f>
        <v>6</v>
      </c>
      <c r="AF1708" s="1">
        <f t="shared" si="77"/>
        <v>6</v>
      </c>
      <c r="AG1708" s="1">
        <f t="shared" si="77"/>
        <v>8</v>
      </c>
      <c r="AH1708" s="1">
        <f t="shared" si="77"/>
        <v>8</v>
      </c>
      <c r="AI1708" s="1">
        <f t="shared" si="77"/>
        <v>11</v>
      </c>
      <c r="AJ1708" s="1">
        <f t="shared" si="77"/>
        <v>10</v>
      </c>
      <c r="AK1708" s="1">
        <f t="shared" si="77"/>
        <v>10</v>
      </c>
      <c r="AL1708" s="1">
        <f t="shared" si="77"/>
        <v>13</v>
      </c>
      <c r="AM1708" s="1">
        <f t="shared" si="77"/>
        <v>9</v>
      </c>
      <c r="AN1708" s="1">
        <f t="shared" si="77"/>
        <v>13</v>
      </c>
      <c r="AO1708" s="1">
        <f t="shared" si="77"/>
        <v>10</v>
      </c>
      <c r="AP1708" s="1">
        <f t="shared" si="77"/>
        <v>8</v>
      </c>
      <c r="AQ1708" s="1">
        <f t="shared" si="77"/>
        <v>15</v>
      </c>
      <c r="AR1708" s="1">
        <f t="shared" si="77"/>
        <v>14</v>
      </c>
      <c r="AS1708" s="1">
        <f t="shared" si="77"/>
        <v>10</v>
      </c>
      <c r="AT1708" s="1">
        <f t="shared" si="77"/>
        <v>6</v>
      </c>
      <c r="AU1708" s="1">
        <f t="shared" si="77"/>
        <v>6</v>
      </c>
      <c r="AV1708" s="1">
        <f t="shared" si="77"/>
        <v>8</v>
      </c>
      <c r="AW1708" s="1">
        <f t="shared" si="77"/>
        <v>6</v>
      </c>
      <c r="AX1708" s="1">
        <f t="shared" si="77"/>
        <v>9</v>
      </c>
      <c r="AY1708" s="1">
        <f t="shared" si="77"/>
        <v>8</v>
      </c>
      <c r="AZ1708" s="1">
        <f t="shared" si="77"/>
        <v>6</v>
      </c>
      <c r="BA1708" s="1">
        <f t="shared" si="73"/>
        <v>200</v>
      </c>
      <c r="CY1708" s="1">
        <f t="shared" ref="CY1708:DU1708" si="78">COUNTIF(CY2:CY1705,"=f")</f>
        <v>5</v>
      </c>
      <c r="CZ1708" s="1">
        <f t="shared" si="78"/>
        <v>6</v>
      </c>
      <c r="DA1708" s="1">
        <f t="shared" si="78"/>
        <v>6</v>
      </c>
      <c r="DB1708" s="1">
        <f t="shared" si="78"/>
        <v>5</v>
      </c>
      <c r="DC1708" s="1">
        <f t="shared" si="78"/>
        <v>8</v>
      </c>
      <c r="DD1708" s="1">
        <f t="shared" si="78"/>
        <v>7</v>
      </c>
      <c r="DE1708" s="1">
        <f t="shared" si="78"/>
        <v>9</v>
      </c>
      <c r="DF1708" s="1">
        <f t="shared" si="78"/>
        <v>11</v>
      </c>
      <c r="DG1708" s="1">
        <f t="shared" si="78"/>
        <v>11</v>
      </c>
      <c r="DH1708" s="1">
        <f t="shared" si="78"/>
        <v>7</v>
      </c>
      <c r="DI1708" s="1">
        <f t="shared" si="78"/>
        <v>9</v>
      </c>
      <c r="DJ1708" s="1">
        <f t="shared" si="78"/>
        <v>1</v>
      </c>
      <c r="DK1708" s="1">
        <f t="shared" si="78"/>
        <v>10</v>
      </c>
      <c r="DL1708" s="1">
        <f t="shared" si="78"/>
        <v>6</v>
      </c>
      <c r="DM1708" s="1">
        <f t="shared" si="78"/>
        <v>0</v>
      </c>
      <c r="DN1708" s="1">
        <f t="shared" si="78"/>
        <v>12</v>
      </c>
      <c r="DO1708" s="1">
        <f t="shared" si="78"/>
        <v>7</v>
      </c>
      <c r="DP1708" s="1">
        <f t="shared" si="78"/>
        <v>0</v>
      </c>
      <c r="DQ1708" s="1">
        <f t="shared" si="78"/>
        <v>0</v>
      </c>
      <c r="DR1708" s="1">
        <f t="shared" si="78"/>
        <v>0</v>
      </c>
      <c r="DS1708" s="1">
        <f t="shared" si="78"/>
        <v>0</v>
      </c>
      <c r="DT1708" s="1">
        <f t="shared" si="78"/>
        <v>0</v>
      </c>
      <c r="DU1708" s="1">
        <f t="shared" si="78"/>
        <v>0</v>
      </c>
      <c r="DV1708" s="1">
        <f t="shared" si="75"/>
        <v>120</v>
      </c>
      <c r="DW1708" s="1">
        <f>COUNTIF(DW2:DW1705,"=f")</f>
        <v>6</v>
      </c>
      <c r="DX1708" s="1">
        <f t="shared" ref="DX1708:EU1708" si="79">COUNTIF(DX2:DX1705,"=f")</f>
        <v>11</v>
      </c>
      <c r="DY1708" s="1">
        <f t="shared" si="79"/>
        <v>11</v>
      </c>
      <c r="DZ1708" s="1">
        <f t="shared" si="79"/>
        <v>9</v>
      </c>
      <c r="EA1708" s="1">
        <f t="shared" si="79"/>
        <v>5</v>
      </c>
      <c r="EB1708" s="1">
        <f t="shared" si="79"/>
        <v>11</v>
      </c>
      <c r="EC1708" s="1">
        <f t="shared" si="79"/>
        <v>0</v>
      </c>
      <c r="ED1708" s="1">
        <f t="shared" si="79"/>
        <v>0</v>
      </c>
      <c r="EE1708" s="1">
        <f t="shared" si="79"/>
        <v>0</v>
      </c>
      <c r="EF1708" s="1">
        <f t="shared" si="79"/>
        <v>0</v>
      </c>
      <c r="EG1708" s="1">
        <f t="shared" si="79"/>
        <v>0</v>
      </c>
      <c r="EH1708" s="1">
        <f t="shared" si="79"/>
        <v>0</v>
      </c>
      <c r="EI1708" s="1">
        <f t="shared" si="79"/>
        <v>0</v>
      </c>
      <c r="EJ1708" s="1">
        <f t="shared" si="79"/>
        <v>0</v>
      </c>
      <c r="EK1708" s="1">
        <f t="shared" si="79"/>
        <v>0</v>
      </c>
      <c r="EL1708" s="1">
        <f t="shared" si="79"/>
        <v>0</v>
      </c>
      <c r="EM1708" s="1">
        <f t="shared" si="79"/>
        <v>0</v>
      </c>
      <c r="EN1708" s="1">
        <f t="shared" si="79"/>
        <v>0</v>
      </c>
      <c r="EO1708" s="1">
        <f t="shared" si="79"/>
        <v>0</v>
      </c>
      <c r="EP1708" s="1">
        <f t="shared" si="79"/>
        <v>0</v>
      </c>
      <c r="EQ1708" s="1">
        <f t="shared" si="79"/>
        <v>0</v>
      </c>
      <c r="ER1708" s="1">
        <f t="shared" si="79"/>
        <v>0</v>
      </c>
      <c r="ES1708" s="1">
        <f t="shared" si="79"/>
        <v>0</v>
      </c>
      <c r="ET1708" s="1">
        <f t="shared" si="79"/>
        <v>0</v>
      </c>
      <c r="EU1708" s="1">
        <f t="shared" si="79"/>
        <v>0</v>
      </c>
      <c r="EV1708" s="1">
        <f t="shared" si="71"/>
        <v>53</v>
      </c>
    </row>
    <row r="1709" spans="1:152" s="1" customFormat="1" x14ac:dyDescent="0.25">
      <c r="A1709" s="1" t="s">
        <v>1448</v>
      </c>
      <c r="B1709" s="2"/>
      <c r="C1709" s="2"/>
      <c r="D1709" s="2"/>
      <c r="K1709" s="18"/>
      <c r="AA1709" s="2"/>
      <c r="AB1709" s="3"/>
      <c r="AC1709" s="3"/>
      <c r="AE1709" s="1">
        <f t="shared" ref="AE1709:AZ1709" si="80">COUNTIF(AE115:AE1705,"=mu")</f>
        <v>0</v>
      </c>
      <c r="AF1709" s="1">
        <f t="shared" si="80"/>
        <v>0</v>
      </c>
      <c r="AG1709" s="1">
        <f t="shared" si="80"/>
        <v>0</v>
      </c>
      <c r="AH1709" s="1">
        <f t="shared" si="80"/>
        <v>0</v>
      </c>
      <c r="AI1709" s="1">
        <f t="shared" si="80"/>
        <v>0</v>
      </c>
      <c r="AJ1709" s="1">
        <f t="shared" si="80"/>
        <v>0</v>
      </c>
      <c r="AK1709" s="1">
        <f t="shared" si="80"/>
        <v>2</v>
      </c>
      <c r="AL1709" s="1">
        <f t="shared" si="80"/>
        <v>1</v>
      </c>
      <c r="AM1709" s="1">
        <f t="shared" si="80"/>
        <v>4</v>
      </c>
      <c r="AN1709" s="1">
        <f t="shared" si="80"/>
        <v>0</v>
      </c>
      <c r="AO1709" s="1">
        <f t="shared" si="80"/>
        <v>0</v>
      </c>
      <c r="AP1709" s="1">
        <f t="shared" si="80"/>
        <v>0</v>
      </c>
      <c r="AQ1709" s="1">
        <f t="shared" si="80"/>
        <v>2</v>
      </c>
      <c r="AR1709" s="1">
        <f t="shared" si="80"/>
        <v>0</v>
      </c>
      <c r="AS1709" s="1">
        <f t="shared" si="80"/>
        <v>0</v>
      </c>
      <c r="AT1709" s="1">
        <f t="shared" si="80"/>
        <v>0</v>
      </c>
      <c r="AU1709" s="1">
        <f t="shared" si="80"/>
        <v>0</v>
      </c>
      <c r="AV1709" s="1">
        <f t="shared" si="80"/>
        <v>0</v>
      </c>
      <c r="AW1709" s="1">
        <f t="shared" si="80"/>
        <v>2</v>
      </c>
      <c r="AX1709" s="1">
        <f t="shared" si="80"/>
        <v>0</v>
      </c>
      <c r="AY1709" s="1">
        <f t="shared" si="80"/>
        <v>1</v>
      </c>
      <c r="AZ1709" s="1">
        <f t="shared" si="80"/>
        <v>1</v>
      </c>
      <c r="BA1709" s="1">
        <f t="shared" si="73"/>
        <v>13</v>
      </c>
      <c r="CY1709" s="1">
        <f t="shared" ref="CY1709:DU1709" si="81">COUNTIF(CY2:CY1705,"=mu")</f>
        <v>0</v>
      </c>
      <c r="CZ1709" s="1">
        <f t="shared" si="81"/>
        <v>0</v>
      </c>
      <c r="DA1709" s="1">
        <f t="shared" si="81"/>
        <v>0</v>
      </c>
      <c r="DB1709" s="1">
        <f t="shared" si="81"/>
        <v>0</v>
      </c>
      <c r="DC1709" s="1">
        <f t="shared" si="81"/>
        <v>0</v>
      </c>
      <c r="DD1709" s="1">
        <f t="shared" si="81"/>
        <v>0</v>
      </c>
      <c r="DE1709" s="1">
        <f t="shared" si="81"/>
        <v>0</v>
      </c>
      <c r="DF1709" s="1">
        <f t="shared" si="81"/>
        <v>0</v>
      </c>
      <c r="DG1709" s="1">
        <f t="shared" si="81"/>
        <v>0</v>
      </c>
      <c r="DH1709" s="1">
        <f t="shared" si="81"/>
        <v>0</v>
      </c>
      <c r="DI1709" s="1">
        <f t="shared" si="81"/>
        <v>0</v>
      </c>
      <c r="DJ1709" s="1">
        <f t="shared" si="81"/>
        <v>0</v>
      </c>
      <c r="DK1709" s="1">
        <f t="shared" si="81"/>
        <v>0</v>
      </c>
      <c r="DL1709" s="1">
        <f t="shared" si="81"/>
        <v>0</v>
      </c>
      <c r="DM1709" s="1">
        <f t="shared" si="81"/>
        <v>0</v>
      </c>
      <c r="DN1709" s="1">
        <f t="shared" si="81"/>
        <v>0</v>
      </c>
      <c r="DO1709" s="1">
        <f t="shared" si="81"/>
        <v>0</v>
      </c>
      <c r="DP1709" s="1">
        <f t="shared" si="81"/>
        <v>0</v>
      </c>
      <c r="DQ1709" s="1">
        <f t="shared" si="81"/>
        <v>0</v>
      </c>
      <c r="DR1709" s="1">
        <f t="shared" si="81"/>
        <v>0</v>
      </c>
      <c r="DS1709" s="1">
        <f t="shared" si="81"/>
        <v>0</v>
      </c>
      <c r="DT1709" s="1">
        <f t="shared" si="81"/>
        <v>0</v>
      </c>
      <c r="DU1709" s="1">
        <f t="shared" si="81"/>
        <v>0</v>
      </c>
      <c r="DV1709" s="1">
        <f t="shared" si="75"/>
        <v>0</v>
      </c>
      <c r="DW1709" s="1">
        <f>COUNTIF(DW2:DW1705,"=mu")</f>
        <v>0</v>
      </c>
      <c r="DX1709" s="1">
        <f t="shared" ref="DX1709:EU1709" si="82">COUNTIF(DX2:DX1705,"=mu")</f>
        <v>0</v>
      </c>
      <c r="DY1709" s="1">
        <f t="shared" si="82"/>
        <v>0</v>
      </c>
      <c r="DZ1709" s="1">
        <f t="shared" si="82"/>
        <v>0</v>
      </c>
      <c r="EA1709" s="1">
        <f t="shared" si="82"/>
        <v>0</v>
      </c>
      <c r="EB1709" s="1">
        <f t="shared" si="82"/>
        <v>0</v>
      </c>
      <c r="EC1709" s="1">
        <f t="shared" si="82"/>
        <v>0</v>
      </c>
      <c r="ED1709" s="1">
        <f t="shared" si="82"/>
        <v>0</v>
      </c>
      <c r="EE1709" s="1">
        <f t="shared" si="82"/>
        <v>0</v>
      </c>
      <c r="EF1709" s="1">
        <f t="shared" si="82"/>
        <v>0</v>
      </c>
      <c r="EG1709" s="1">
        <f t="shared" si="82"/>
        <v>0</v>
      </c>
      <c r="EH1709" s="1">
        <f t="shared" si="82"/>
        <v>0</v>
      </c>
      <c r="EI1709" s="1">
        <f t="shared" si="82"/>
        <v>0</v>
      </c>
      <c r="EJ1709" s="1">
        <f t="shared" si="82"/>
        <v>0</v>
      </c>
      <c r="EK1709" s="1">
        <f t="shared" si="82"/>
        <v>0</v>
      </c>
      <c r="EL1709" s="1">
        <f t="shared" si="82"/>
        <v>0</v>
      </c>
      <c r="EM1709" s="1">
        <f t="shared" si="82"/>
        <v>0</v>
      </c>
      <c r="EN1709" s="1">
        <f t="shared" si="82"/>
        <v>0</v>
      </c>
      <c r="EO1709" s="1">
        <f t="shared" si="82"/>
        <v>0</v>
      </c>
      <c r="EP1709" s="1">
        <f t="shared" si="82"/>
        <v>0</v>
      </c>
      <c r="EQ1709" s="1">
        <f t="shared" si="82"/>
        <v>0</v>
      </c>
      <c r="ER1709" s="1">
        <f t="shared" si="82"/>
        <v>0</v>
      </c>
      <c r="ES1709" s="1">
        <f t="shared" si="82"/>
        <v>0</v>
      </c>
      <c r="ET1709" s="1">
        <f t="shared" si="82"/>
        <v>0</v>
      </c>
      <c r="EU1709" s="1">
        <f t="shared" si="82"/>
        <v>0</v>
      </c>
      <c r="EV1709" s="1">
        <f t="shared" si="71"/>
        <v>0</v>
      </c>
    </row>
    <row r="1710" spans="1:152" s="1" customFormat="1" x14ac:dyDescent="0.25">
      <c r="A1710" s="1" t="s">
        <v>5697</v>
      </c>
      <c r="B1710" s="2"/>
      <c r="C1710" s="2"/>
      <c r="D1710" s="2"/>
      <c r="K1710" s="18"/>
      <c r="AA1710" s="2"/>
      <c r="AB1710" s="3"/>
      <c r="AC1710" s="3"/>
      <c r="AE1710" s="1">
        <f t="shared" ref="AE1710:AZ1710" si="83">COUNTIF(AE115:AE1705,"=nm")</f>
        <v>0</v>
      </c>
      <c r="AF1710" s="1">
        <f t="shared" si="83"/>
        <v>1</v>
      </c>
      <c r="AG1710" s="1">
        <f t="shared" si="83"/>
        <v>0</v>
      </c>
      <c r="AH1710" s="1">
        <f t="shared" si="83"/>
        <v>0</v>
      </c>
      <c r="AI1710" s="1">
        <f t="shared" si="83"/>
        <v>2</v>
      </c>
      <c r="AJ1710" s="1">
        <f t="shared" si="83"/>
        <v>0</v>
      </c>
      <c r="AK1710" s="1">
        <f t="shared" si="83"/>
        <v>0</v>
      </c>
      <c r="AL1710" s="1">
        <f t="shared" si="83"/>
        <v>1</v>
      </c>
      <c r="AM1710" s="1">
        <f t="shared" si="83"/>
        <v>0</v>
      </c>
      <c r="AN1710" s="1">
        <f t="shared" si="83"/>
        <v>1</v>
      </c>
      <c r="AO1710" s="1">
        <f t="shared" si="83"/>
        <v>1</v>
      </c>
      <c r="AP1710" s="1">
        <f t="shared" si="83"/>
        <v>7</v>
      </c>
      <c r="AQ1710" s="1">
        <f t="shared" si="83"/>
        <v>1</v>
      </c>
      <c r="AR1710" s="1">
        <f t="shared" si="83"/>
        <v>2</v>
      </c>
      <c r="AS1710" s="1">
        <f t="shared" si="83"/>
        <v>0</v>
      </c>
      <c r="AT1710" s="1">
        <f t="shared" si="83"/>
        <v>1</v>
      </c>
      <c r="AU1710" s="1">
        <f t="shared" si="83"/>
        <v>1</v>
      </c>
      <c r="AV1710" s="1">
        <f t="shared" si="83"/>
        <v>0</v>
      </c>
      <c r="AW1710" s="1">
        <f t="shared" si="83"/>
        <v>0</v>
      </c>
      <c r="AX1710" s="1">
        <f t="shared" si="83"/>
        <v>2</v>
      </c>
      <c r="AY1710" s="1">
        <f t="shared" si="83"/>
        <v>0</v>
      </c>
      <c r="AZ1710" s="1">
        <f t="shared" si="83"/>
        <v>4</v>
      </c>
      <c r="BA1710" s="1">
        <f t="shared" si="73"/>
        <v>24</v>
      </c>
      <c r="CY1710" s="1">
        <f t="shared" ref="CY1710:DU1710" si="84">COUNTIF(CY2:CY1705,"=nm")</f>
        <v>0</v>
      </c>
      <c r="CZ1710" s="1">
        <f t="shared" si="84"/>
        <v>0</v>
      </c>
      <c r="DA1710" s="1">
        <f t="shared" si="84"/>
        <v>0</v>
      </c>
      <c r="DB1710" s="1">
        <f t="shared" si="84"/>
        <v>0</v>
      </c>
      <c r="DC1710" s="1">
        <f t="shared" si="84"/>
        <v>0</v>
      </c>
      <c r="DD1710" s="1">
        <f t="shared" si="84"/>
        <v>0</v>
      </c>
      <c r="DE1710" s="1">
        <f t="shared" si="84"/>
        <v>0</v>
      </c>
      <c r="DF1710" s="1">
        <f t="shared" si="84"/>
        <v>1</v>
      </c>
      <c r="DG1710" s="1">
        <f t="shared" si="84"/>
        <v>0</v>
      </c>
      <c r="DH1710" s="1">
        <f t="shared" si="84"/>
        <v>1</v>
      </c>
      <c r="DI1710" s="1">
        <f t="shared" si="84"/>
        <v>1</v>
      </c>
      <c r="DJ1710" s="1">
        <f t="shared" si="84"/>
        <v>0</v>
      </c>
      <c r="DK1710" s="1">
        <f t="shared" si="84"/>
        <v>0</v>
      </c>
      <c r="DL1710" s="1">
        <f t="shared" si="84"/>
        <v>0</v>
      </c>
      <c r="DM1710" s="1">
        <f t="shared" si="84"/>
        <v>0</v>
      </c>
      <c r="DN1710" s="1">
        <f t="shared" si="84"/>
        <v>0</v>
      </c>
      <c r="DO1710" s="1">
        <f t="shared" si="84"/>
        <v>18</v>
      </c>
      <c r="DP1710" s="1">
        <f t="shared" si="84"/>
        <v>0</v>
      </c>
      <c r="DQ1710" s="1">
        <f t="shared" si="84"/>
        <v>0</v>
      </c>
      <c r="DR1710" s="1">
        <f t="shared" si="84"/>
        <v>0</v>
      </c>
      <c r="DS1710" s="1">
        <f t="shared" si="84"/>
        <v>0</v>
      </c>
      <c r="DT1710" s="1">
        <f t="shared" si="84"/>
        <v>0</v>
      </c>
      <c r="DU1710" s="1">
        <f t="shared" si="84"/>
        <v>0</v>
      </c>
      <c r="DV1710" s="1">
        <f t="shared" si="75"/>
        <v>21</v>
      </c>
      <c r="DW1710" s="1">
        <f>COUNTIF(DW2:DW1705,"=nm")</f>
        <v>0</v>
      </c>
      <c r="DX1710" s="1">
        <f t="shared" ref="DX1710:EU1710" si="85">COUNTIF(DX2:DX1705,"=nm")</f>
        <v>0</v>
      </c>
      <c r="DY1710" s="1">
        <f t="shared" si="85"/>
        <v>0</v>
      </c>
      <c r="DZ1710" s="1">
        <f t="shared" si="85"/>
        <v>0</v>
      </c>
      <c r="EA1710" s="1">
        <f t="shared" si="85"/>
        <v>0</v>
      </c>
      <c r="EB1710" s="1">
        <f t="shared" si="85"/>
        <v>0</v>
      </c>
      <c r="EC1710" s="1">
        <f t="shared" si="85"/>
        <v>0</v>
      </c>
      <c r="ED1710" s="1">
        <f t="shared" si="85"/>
        <v>0</v>
      </c>
      <c r="EE1710" s="1">
        <f t="shared" si="85"/>
        <v>0</v>
      </c>
      <c r="EF1710" s="1">
        <f t="shared" si="85"/>
        <v>0</v>
      </c>
      <c r="EG1710" s="1">
        <f t="shared" si="85"/>
        <v>0</v>
      </c>
      <c r="EH1710" s="1">
        <f t="shared" si="85"/>
        <v>0</v>
      </c>
      <c r="EI1710" s="1">
        <f t="shared" si="85"/>
        <v>0</v>
      </c>
      <c r="EJ1710" s="1">
        <f t="shared" si="85"/>
        <v>0</v>
      </c>
      <c r="EK1710" s="1">
        <f t="shared" si="85"/>
        <v>0</v>
      </c>
      <c r="EL1710" s="1">
        <f t="shared" si="85"/>
        <v>0</v>
      </c>
      <c r="EM1710" s="1">
        <f t="shared" si="85"/>
        <v>0</v>
      </c>
      <c r="EN1710" s="1">
        <f t="shared" si="85"/>
        <v>0</v>
      </c>
      <c r="EO1710" s="1">
        <f t="shared" si="85"/>
        <v>0</v>
      </c>
      <c r="EP1710" s="1">
        <f t="shared" si="85"/>
        <v>0</v>
      </c>
      <c r="EQ1710" s="1">
        <f t="shared" si="85"/>
        <v>0</v>
      </c>
      <c r="ER1710" s="1">
        <f t="shared" si="85"/>
        <v>0</v>
      </c>
      <c r="ES1710" s="1">
        <f t="shared" si="85"/>
        <v>0</v>
      </c>
      <c r="ET1710" s="1">
        <f t="shared" si="85"/>
        <v>0</v>
      </c>
      <c r="EU1710" s="1">
        <f t="shared" si="85"/>
        <v>0</v>
      </c>
      <c r="EV1710" s="1">
        <f t="shared" si="71"/>
        <v>0</v>
      </c>
    </row>
    <row r="1711" spans="1:152" s="1" customFormat="1" x14ac:dyDescent="0.25">
      <c r="B1711" s="2"/>
      <c r="C1711" s="2"/>
      <c r="D1711" s="2"/>
      <c r="K1711" s="18"/>
      <c r="AA1711" s="2"/>
      <c r="AB1711" s="3"/>
      <c r="AC1711" s="3"/>
      <c r="AE1711" s="1">
        <f t="shared" ref="AE1711:AZ1711" si="86">SUM(AE1706:AE1710)</f>
        <v>49</v>
      </c>
      <c r="AF1711" s="1">
        <f t="shared" si="86"/>
        <v>42</v>
      </c>
      <c r="AG1711" s="1">
        <f t="shared" si="86"/>
        <v>51</v>
      </c>
      <c r="AH1711" s="1">
        <f t="shared" si="86"/>
        <v>55</v>
      </c>
      <c r="AI1711" s="1">
        <f t="shared" si="86"/>
        <v>72</v>
      </c>
      <c r="AJ1711" s="1">
        <f t="shared" si="86"/>
        <v>68</v>
      </c>
      <c r="AK1711" s="1">
        <f t="shared" si="86"/>
        <v>57</v>
      </c>
      <c r="AL1711" s="1">
        <f t="shared" si="86"/>
        <v>61</v>
      </c>
      <c r="AM1711" s="1">
        <f t="shared" si="86"/>
        <v>53</v>
      </c>
      <c r="AN1711" s="1">
        <f t="shared" si="86"/>
        <v>92</v>
      </c>
      <c r="AO1711" s="1">
        <f t="shared" si="86"/>
        <v>62</v>
      </c>
      <c r="AP1711" s="1">
        <f t="shared" si="86"/>
        <v>73</v>
      </c>
      <c r="AQ1711" s="1">
        <f t="shared" si="86"/>
        <v>82</v>
      </c>
      <c r="AR1711" s="1">
        <f t="shared" si="86"/>
        <v>87</v>
      </c>
      <c r="AS1711" s="1">
        <f t="shared" si="86"/>
        <v>73</v>
      </c>
      <c r="AT1711" s="1">
        <f t="shared" si="86"/>
        <v>59</v>
      </c>
      <c r="AU1711" s="1">
        <f t="shared" si="86"/>
        <v>99</v>
      </c>
      <c r="AV1711" s="1">
        <f t="shared" si="86"/>
        <v>65</v>
      </c>
      <c r="AW1711" s="1">
        <f t="shared" si="86"/>
        <v>60</v>
      </c>
      <c r="AX1711" s="1">
        <f t="shared" si="86"/>
        <v>60</v>
      </c>
      <c r="AY1711" s="1">
        <f t="shared" si="86"/>
        <v>48</v>
      </c>
      <c r="AZ1711" s="1">
        <f t="shared" si="86"/>
        <v>64</v>
      </c>
      <c r="BA1711" s="1">
        <f t="shared" si="73"/>
        <v>1432</v>
      </c>
      <c r="CY1711" s="1">
        <f t="shared" ref="CY1711:DU1711" si="87">SUM(CY1706:CY1710)</f>
        <v>52</v>
      </c>
      <c r="CZ1711" s="1">
        <f t="shared" si="87"/>
        <v>40</v>
      </c>
      <c r="DA1711" s="1">
        <f t="shared" si="87"/>
        <v>64</v>
      </c>
      <c r="DB1711" s="1">
        <f t="shared" si="87"/>
        <v>46</v>
      </c>
      <c r="DC1711" s="1">
        <f t="shared" si="87"/>
        <v>57</v>
      </c>
      <c r="DD1711" s="1">
        <f t="shared" si="87"/>
        <v>35</v>
      </c>
      <c r="DE1711" s="1">
        <f t="shared" si="87"/>
        <v>58</v>
      </c>
      <c r="DF1711" s="1">
        <f t="shared" si="87"/>
        <v>72</v>
      </c>
      <c r="DG1711" s="1">
        <f t="shared" si="87"/>
        <v>81</v>
      </c>
      <c r="DH1711" s="1">
        <f t="shared" si="87"/>
        <v>47</v>
      </c>
      <c r="DI1711" s="1">
        <f t="shared" si="87"/>
        <v>65</v>
      </c>
      <c r="DJ1711" s="1">
        <f t="shared" si="87"/>
        <v>72</v>
      </c>
      <c r="DK1711" s="1">
        <f t="shared" si="87"/>
        <v>60</v>
      </c>
      <c r="DL1711" s="1">
        <f t="shared" si="87"/>
        <v>45</v>
      </c>
      <c r="DM1711" s="1">
        <f t="shared" si="87"/>
        <v>0</v>
      </c>
      <c r="DN1711" s="1">
        <f t="shared" si="87"/>
        <v>45</v>
      </c>
      <c r="DO1711" s="1">
        <f t="shared" si="87"/>
        <v>60</v>
      </c>
      <c r="DP1711" s="1">
        <f t="shared" si="87"/>
        <v>0</v>
      </c>
      <c r="DQ1711" s="1">
        <f t="shared" si="87"/>
        <v>0</v>
      </c>
      <c r="DR1711" s="1">
        <f t="shared" si="87"/>
        <v>0</v>
      </c>
      <c r="DS1711" s="1">
        <f t="shared" si="87"/>
        <v>0</v>
      </c>
      <c r="DT1711" s="1">
        <f t="shared" si="87"/>
        <v>0</v>
      </c>
      <c r="DU1711" s="1">
        <f t="shared" si="87"/>
        <v>0</v>
      </c>
      <c r="DV1711" s="1">
        <f t="shared" si="75"/>
        <v>899</v>
      </c>
      <c r="DW1711" s="1">
        <f>SUM(DW1706:DW1710)</f>
        <v>48</v>
      </c>
      <c r="DX1711" s="1">
        <f t="shared" ref="DX1711:EU1711" si="88">SUM(DX1706:DX1710)</f>
        <v>40</v>
      </c>
      <c r="DY1711" s="1">
        <f t="shared" si="88"/>
        <v>49</v>
      </c>
      <c r="DZ1711" s="1">
        <f t="shared" si="88"/>
        <v>42</v>
      </c>
      <c r="EA1711" s="1">
        <f t="shared" si="88"/>
        <v>8</v>
      </c>
      <c r="EB1711" s="1">
        <f t="shared" si="88"/>
        <v>37</v>
      </c>
      <c r="EC1711" s="1">
        <f t="shared" si="88"/>
        <v>0</v>
      </c>
      <c r="ED1711" s="1">
        <f t="shared" si="88"/>
        <v>0</v>
      </c>
      <c r="EE1711" s="1">
        <f t="shared" si="88"/>
        <v>0</v>
      </c>
      <c r="EF1711" s="1">
        <f t="shared" si="88"/>
        <v>0</v>
      </c>
      <c r="EG1711" s="1">
        <f t="shared" si="88"/>
        <v>0</v>
      </c>
      <c r="EH1711" s="1">
        <f t="shared" si="88"/>
        <v>0</v>
      </c>
      <c r="EI1711" s="1">
        <f t="shared" si="88"/>
        <v>0</v>
      </c>
      <c r="EJ1711" s="1">
        <f t="shared" si="88"/>
        <v>0</v>
      </c>
      <c r="EK1711" s="1">
        <f t="shared" si="88"/>
        <v>0</v>
      </c>
      <c r="EL1711" s="1">
        <f t="shared" si="88"/>
        <v>0</v>
      </c>
      <c r="EM1711" s="1">
        <f t="shared" si="88"/>
        <v>0</v>
      </c>
      <c r="EN1711" s="1">
        <f t="shared" si="88"/>
        <v>0</v>
      </c>
      <c r="EO1711" s="1">
        <f t="shared" si="88"/>
        <v>0</v>
      </c>
      <c r="EP1711" s="1">
        <f t="shared" si="88"/>
        <v>0</v>
      </c>
      <c r="EQ1711" s="1">
        <f t="shared" si="88"/>
        <v>0</v>
      </c>
      <c r="ER1711" s="1">
        <f t="shared" si="88"/>
        <v>0</v>
      </c>
      <c r="ES1711" s="1">
        <f t="shared" si="88"/>
        <v>0</v>
      </c>
      <c r="ET1711" s="1">
        <f t="shared" si="88"/>
        <v>0</v>
      </c>
      <c r="EU1711" s="1">
        <f t="shared" si="88"/>
        <v>0</v>
      </c>
      <c r="EV1711" s="1">
        <f t="shared" si="71"/>
        <v>224</v>
      </c>
    </row>
    <row r="1712" spans="1:152" s="1" customFormat="1" x14ac:dyDescent="0.25">
      <c r="B1712" s="2"/>
      <c r="C1712" s="2"/>
      <c r="D1712" s="2"/>
      <c r="K1712" s="18"/>
      <c r="AB1712" s="3"/>
      <c r="AC1712" s="1">
        <f>COUNTA(AC2:AC1705)</f>
        <v>74</v>
      </c>
      <c r="AE1712" s="1">
        <f t="shared" ref="AE1712:AZ1712" si="89">COUNTA(AE115:AE1705)</f>
        <v>50</v>
      </c>
      <c r="AF1712" s="1">
        <f t="shared" si="89"/>
        <v>42</v>
      </c>
      <c r="AG1712" s="1">
        <f t="shared" si="89"/>
        <v>51</v>
      </c>
      <c r="AH1712" s="1">
        <f t="shared" si="89"/>
        <v>55</v>
      </c>
      <c r="AI1712" s="1">
        <f t="shared" si="89"/>
        <v>72</v>
      </c>
      <c r="AJ1712" s="1">
        <f t="shared" si="89"/>
        <v>67</v>
      </c>
      <c r="AK1712" s="1">
        <f t="shared" si="89"/>
        <v>57</v>
      </c>
      <c r="AL1712" s="1">
        <f t="shared" si="89"/>
        <v>61</v>
      </c>
      <c r="AM1712" s="1">
        <f t="shared" si="89"/>
        <v>53</v>
      </c>
      <c r="AN1712" s="1">
        <f t="shared" si="89"/>
        <v>92</v>
      </c>
      <c r="AO1712" s="1">
        <f t="shared" si="89"/>
        <v>62</v>
      </c>
      <c r="AP1712" s="1">
        <f t="shared" si="89"/>
        <v>73</v>
      </c>
      <c r="AQ1712" s="1">
        <f t="shared" si="89"/>
        <v>82</v>
      </c>
      <c r="AR1712" s="1">
        <f t="shared" si="89"/>
        <v>87</v>
      </c>
      <c r="AS1712" s="1">
        <f t="shared" si="89"/>
        <v>73</v>
      </c>
      <c r="AT1712" s="1">
        <f t="shared" si="89"/>
        <v>59</v>
      </c>
      <c r="AU1712" s="1">
        <f t="shared" si="89"/>
        <v>99</v>
      </c>
      <c r="AV1712" s="1">
        <f t="shared" si="89"/>
        <v>65</v>
      </c>
      <c r="AW1712" s="1">
        <f t="shared" si="89"/>
        <v>66</v>
      </c>
      <c r="AX1712" s="1">
        <f t="shared" si="89"/>
        <v>60</v>
      </c>
      <c r="AY1712" s="1">
        <f t="shared" si="89"/>
        <v>48</v>
      </c>
      <c r="AZ1712" s="1">
        <f t="shared" si="89"/>
        <v>64</v>
      </c>
      <c r="BA1712" s="1">
        <f t="shared" si="73"/>
        <v>1438</v>
      </c>
      <c r="CY1712" s="1">
        <f t="shared" ref="CY1712:DU1712" si="90">COUNTA(CY2:CY1705)</f>
        <v>52</v>
      </c>
      <c r="CZ1712" s="1">
        <f t="shared" si="90"/>
        <v>40</v>
      </c>
      <c r="DA1712" s="1">
        <f t="shared" si="90"/>
        <v>64</v>
      </c>
      <c r="DB1712" s="1">
        <f t="shared" si="90"/>
        <v>46</v>
      </c>
      <c r="DC1712" s="1">
        <f t="shared" si="90"/>
        <v>57</v>
      </c>
      <c r="DD1712" s="1">
        <f t="shared" si="90"/>
        <v>35</v>
      </c>
      <c r="DE1712" s="1">
        <f t="shared" si="90"/>
        <v>58</v>
      </c>
      <c r="DF1712" s="1">
        <f t="shared" si="90"/>
        <v>72</v>
      </c>
      <c r="DG1712" s="1">
        <f t="shared" si="90"/>
        <v>81</v>
      </c>
      <c r="DH1712" s="1">
        <f t="shared" si="90"/>
        <v>47</v>
      </c>
      <c r="DI1712" s="1">
        <f t="shared" si="90"/>
        <v>65</v>
      </c>
      <c r="DJ1712" s="1">
        <f t="shared" si="90"/>
        <v>72</v>
      </c>
      <c r="DK1712" s="1">
        <f t="shared" si="90"/>
        <v>60</v>
      </c>
      <c r="DL1712" s="1">
        <f t="shared" si="90"/>
        <v>45</v>
      </c>
      <c r="DM1712" s="1">
        <f t="shared" si="90"/>
        <v>0</v>
      </c>
      <c r="DN1712" s="1">
        <f t="shared" si="90"/>
        <v>45</v>
      </c>
      <c r="DO1712" s="1">
        <f t="shared" si="90"/>
        <v>60</v>
      </c>
      <c r="DP1712" s="1">
        <f t="shared" si="90"/>
        <v>0</v>
      </c>
      <c r="DQ1712" s="1">
        <f t="shared" si="90"/>
        <v>0</v>
      </c>
      <c r="DR1712" s="1">
        <f t="shared" si="90"/>
        <v>0</v>
      </c>
      <c r="DS1712" s="1">
        <f t="shared" si="90"/>
        <v>0</v>
      </c>
      <c r="DT1712" s="1">
        <f t="shared" si="90"/>
        <v>0</v>
      </c>
      <c r="DU1712" s="1">
        <f t="shared" si="90"/>
        <v>0</v>
      </c>
      <c r="DV1712" s="1">
        <f t="shared" si="75"/>
        <v>899</v>
      </c>
      <c r="DW1712" s="1">
        <f>COUNTA(DW2:DW1705)</f>
        <v>48</v>
      </c>
      <c r="DX1712" s="1">
        <f t="shared" ref="DX1712:EU1712" si="91">COUNTA(DX2:DX1705)</f>
        <v>40</v>
      </c>
      <c r="DY1712" s="1">
        <f t="shared" si="91"/>
        <v>50</v>
      </c>
      <c r="DZ1712" s="1">
        <f t="shared" si="91"/>
        <v>42</v>
      </c>
      <c r="EA1712" s="1">
        <f t="shared" si="91"/>
        <v>8</v>
      </c>
      <c r="EB1712" s="1">
        <f t="shared" si="91"/>
        <v>37</v>
      </c>
      <c r="EC1712" s="1">
        <f t="shared" si="91"/>
        <v>0</v>
      </c>
      <c r="ED1712" s="1">
        <f t="shared" si="91"/>
        <v>0</v>
      </c>
      <c r="EE1712" s="1">
        <f t="shared" si="91"/>
        <v>0</v>
      </c>
      <c r="EF1712" s="1">
        <f t="shared" si="91"/>
        <v>0</v>
      </c>
      <c r="EG1712" s="1">
        <f t="shared" si="91"/>
        <v>0</v>
      </c>
      <c r="EH1712" s="1">
        <f t="shared" si="91"/>
        <v>0</v>
      </c>
      <c r="EI1712" s="1">
        <f t="shared" si="91"/>
        <v>0</v>
      </c>
      <c r="EJ1712" s="1">
        <f t="shared" si="91"/>
        <v>0</v>
      </c>
      <c r="EK1712" s="1">
        <f t="shared" si="91"/>
        <v>0</v>
      </c>
      <c r="EL1712" s="1">
        <f t="shared" si="91"/>
        <v>0</v>
      </c>
      <c r="EM1712" s="1">
        <f t="shared" si="91"/>
        <v>0</v>
      </c>
      <c r="EN1712" s="1">
        <f t="shared" si="91"/>
        <v>0</v>
      </c>
      <c r="EO1712" s="1">
        <f t="shared" si="91"/>
        <v>0</v>
      </c>
      <c r="EP1712" s="1">
        <f t="shared" si="91"/>
        <v>0</v>
      </c>
      <c r="EQ1712" s="1">
        <f t="shared" si="91"/>
        <v>0</v>
      </c>
      <c r="ER1712" s="1">
        <f t="shared" si="91"/>
        <v>0</v>
      </c>
      <c r="ES1712" s="1">
        <f t="shared" si="91"/>
        <v>0</v>
      </c>
      <c r="ET1712" s="1">
        <f t="shared" si="91"/>
        <v>0</v>
      </c>
      <c r="EU1712" s="1">
        <f t="shared" si="91"/>
        <v>0</v>
      </c>
      <c r="EV1712" s="1">
        <f t="shared" si="71"/>
        <v>225</v>
      </c>
    </row>
    <row r="1713" spans="1:129" s="1" customFormat="1" x14ac:dyDescent="0.25">
      <c r="A1713" s="1" t="s">
        <v>419</v>
      </c>
      <c r="B1713" s="2"/>
      <c r="C1713" s="2"/>
      <c r="D1713" s="2"/>
      <c r="K1713" s="18"/>
      <c r="AA1713" s="2"/>
      <c r="AB1713" s="3"/>
      <c r="AC1713" s="3"/>
    </row>
    <row r="1714" spans="1:129" s="1" customFormat="1" x14ac:dyDescent="0.25">
      <c r="A1714" s="1" t="s">
        <v>420</v>
      </c>
      <c r="B1714" s="2"/>
      <c r="C1714" s="2"/>
      <c r="D1714" s="2"/>
      <c r="K1714" s="18"/>
      <c r="AA1714" s="2"/>
      <c r="AB1714" s="3"/>
      <c r="AC1714" s="3"/>
    </row>
    <row r="1715" spans="1:129" s="1" customFormat="1" x14ac:dyDescent="0.25">
      <c r="A1715" s="1" t="s">
        <v>1058</v>
      </c>
      <c r="B1715" s="2"/>
      <c r="C1715" s="2"/>
      <c r="D1715" s="2"/>
      <c r="K1715" s="18"/>
      <c r="AA1715" s="2"/>
      <c r="AB1715" s="3"/>
      <c r="AC1715" s="3"/>
    </row>
    <row r="1717" spans="1:129" s="2" customFormat="1" x14ac:dyDescent="0.25">
      <c r="A1717" s="1" t="s">
        <v>542</v>
      </c>
      <c r="E1717"/>
      <c r="F1717"/>
      <c r="G1717"/>
      <c r="H1717"/>
      <c r="I1717"/>
      <c r="J1717"/>
      <c r="K1717" s="18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</row>
  </sheetData>
  <sortState xmlns:xlrd2="http://schemas.microsoft.com/office/spreadsheetml/2017/richdata2" ref="A2:EV82">
    <sortCondition ref="H2:H82"/>
    <sortCondition ref="I2:I82"/>
  </sortState>
  <hyperlinks>
    <hyperlink ref="K1193" r:id="rId1" xr:uid="{00000000-0004-0000-0300-000000000000}"/>
    <hyperlink ref="K480" r:id="rId2" xr:uid="{00000000-0004-0000-0300-000001000000}"/>
    <hyperlink ref="K422" r:id="rId3" xr:uid="{00000000-0004-0000-0300-000002000000}"/>
    <hyperlink ref="K134" r:id="rId4" xr:uid="{00000000-0004-0000-0300-000003000000}"/>
    <hyperlink ref="K434" r:id="rId5" xr:uid="{00000000-0004-0000-0300-000004000000}"/>
    <hyperlink ref="K265" r:id="rId6" xr:uid="{00000000-0004-0000-0300-000005000000}"/>
    <hyperlink ref="K266" r:id="rId7" xr:uid="{00000000-0004-0000-0300-000006000000}"/>
    <hyperlink ref="K621" r:id="rId8" xr:uid="{00000000-0004-0000-0300-000007000000}"/>
    <hyperlink ref="K559" r:id="rId9" xr:uid="{00000000-0004-0000-0300-000008000000}"/>
    <hyperlink ref="K558" r:id="rId10" xr:uid="{00000000-0004-0000-0300-000009000000}"/>
    <hyperlink ref="K1608" r:id="rId11" xr:uid="{00000000-0004-0000-0300-00000A000000}"/>
    <hyperlink ref="K8" r:id="rId12" xr:uid="{00000000-0004-0000-0300-00000B000000}"/>
    <hyperlink ref="K465" r:id="rId13" xr:uid="{00000000-0004-0000-0300-00000C000000}"/>
    <hyperlink ref="K6" r:id="rId14" xr:uid="{00000000-0004-0000-0300-00000D000000}"/>
    <hyperlink ref="K121" r:id="rId15" xr:uid="{00000000-0004-0000-0300-00000E000000}"/>
    <hyperlink ref="K260" r:id="rId16" xr:uid="{00000000-0004-0000-0300-00000F000000}"/>
    <hyperlink ref="K620" r:id="rId17" xr:uid="{00000000-0004-0000-0300-000010000000}"/>
    <hyperlink ref="K654" r:id="rId18" xr:uid="{00000000-0004-0000-0300-000011000000}"/>
    <hyperlink ref="K632" r:id="rId19" xr:uid="{00000000-0004-0000-0300-000012000000}"/>
    <hyperlink ref="K90" r:id="rId20" xr:uid="{00000000-0004-0000-0300-000013000000}"/>
    <hyperlink ref="K1620" r:id="rId21" display="mailto:bgizzi@cox.net" xr:uid="{00000000-0004-0000-0300-000014000000}"/>
    <hyperlink ref="K18" r:id="rId22" xr:uid="{00000000-0004-0000-0300-000015000000}"/>
    <hyperlink ref="K310" r:id="rId23" xr:uid="{00000000-0004-0000-0300-000016000000}"/>
    <hyperlink ref="K781" r:id="rId24" xr:uid="{00000000-0004-0000-0300-000017000000}"/>
    <hyperlink ref="K742" r:id="rId25" xr:uid="{00000000-0004-0000-0300-000018000000}"/>
    <hyperlink ref="K743" r:id="rId26" xr:uid="{00000000-0004-0000-0300-000019000000}"/>
    <hyperlink ref="K808" r:id="rId27" xr:uid="{00000000-0004-0000-0300-00001A000000}"/>
    <hyperlink ref="K710" r:id="rId28" xr:uid="{00000000-0004-0000-0300-00001B000000}"/>
    <hyperlink ref="K709" r:id="rId29" xr:uid="{00000000-0004-0000-0300-00001C000000}"/>
    <hyperlink ref="K783" r:id="rId30" xr:uid="{00000000-0004-0000-0300-00001D000000}"/>
    <hyperlink ref="K20" r:id="rId31" xr:uid="{00000000-0004-0000-0300-00001E000000}"/>
    <hyperlink ref="K19" r:id="rId32" xr:uid="{00000000-0004-0000-0300-00001F000000}"/>
    <hyperlink ref="K269" r:id="rId33" xr:uid="{00000000-0004-0000-0300-000020000000}"/>
    <hyperlink ref="K16" r:id="rId34" xr:uid="{00000000-0004-0000-0300-000021000000}"/>
    <hyperlink ref="K32" r:id="rId35" display="mailto:twnhuang88@gmail.com" xr:uid="{00000000-0004-0000-0300-000022000000}"/>
    <hyperlink ref="K1626" r:id="rId36" xr:uid="{00000000-0004-0000-0300-000023000000}"/>
    <hyperlink ref="K40" r:id="rId37" xr:uid="{00000000-0004-0000-0300-000024000000}"/>
    <hyperlink ref="K41" r:id="rId38" xr:uid="{00000000-0004-0000-0300-000025000000}"/>
    <hyperlink ref="K367" r:id="rId39" xr:uid="{00000000-0004-0000-0300-000026000000}"/>
    <hyperlink ref="K58" r:id="rId40" xr:uid="{00000000-0004-0000-0300-000027000000}"/>
    <hyperlink ref="K1100" r:id="rId41" xr:uid="{00000000-0004-0000-0300-000028000000}"/>
    <hyperlink ref="K1099" r:id="rId42" xr:uid="{00000000-0004-0000-0300-000029000000}"/>
    <hyperlink ref="K57" r:id="rId43" xr:uid="{00000000-0004-0000-0300-00002A000000}"/>
    <hyperlink ref="K56" r:id="rId44" xr:uid="{00000000-0004-0000-0300-00002B000000}"/>
    <hyperlink ref="K1064" r:id="rId45" xr:uid="{00000000-0004-0000-0300-00002C000000}"/>
    <hyperlink ref="K1613" r:id="rId46" xr:uid="{00000000-0004-0000-0300-00002D000000}"/>
    <hyperlink ref="K1603" r:id="rId47" xr:uid="{00000000-0004-0000-0300-00002E000000}"/>
    <hyperlink ref="K390" r:id="rId48" xr:uid="{00000000-0004-0000-0300-00002F000000}"/>
    <hyperlink ref="K389" r:id="rId49" xr:uid="{00000000-0004-0000-0300-000030000000}"/>
    <hyperlink ref="K368" r:id="rId50" xr:uid="{00000000-0004-0000-0300-000031000000}"/>
    <hyperlink ref="K1593" r:id="rId51" xr:uid="{00000000-0004-0000-0300-000032000000}"/>
    <hyperlink ref="K80" r:id="rId52" xr:uid="{00000000-0004-0000-0300-000033000000}"/>
    <hyperlink ref="K147" r:id="rId53" xr:uid="{00000000-0004-0000-0300-000034000000}"/>
    <hyperlink ref="K71" r:id="rId54" xr:uid="{00000000-0004-0000-0300-000035000000}"/>
    <hyperlink ref="K1244" r:id="rId55" xr:uid="{00000000-0004-0000-0300-000036000000}"/>
    <hyperlink ref="K279" r:id="rId56" xr:uid="{00000000-0004-0000-0300-000037000000}"/>
    <hyperlink ref="K1308" r:id="rId57" xr:uid="{00000000-0004-0000-0300-000038000000}"/>
    <hyperlink ref="K1307" r:id="rId58" xr:uid="{00000000-0004-0000-0300-000039000000}"/>
    <hyperlink ref="K66" r:id="rId59" xr:uid="{00000000-0004-0000-0300-00003A000000}"/>
    <hyperlink ref="K411" r:id="rId60" xr:uid="{00000000-0004-0000-0300-00003B000000}"/>
    <hyperlink ref="K412" r:id="rId61" xr:uid="{00000000-0004-0000-0300-00003C000000}"/>
    <hyperlink ref="K82" r:id="rId62" xr:uid="{00000000-0004-0000-0300-00003D000000}"/>
    <hyperlink ref="K399" r:id="rId63" xr:uid="{00000000-0004-0000-0300-00003E000000}"/>
    <hyperlink ref="K629" r:id="rId64" xr:uid="{00000000-0004-0000-0300-00003F000000}"/>
    <hyperlink ref="K670" r:id="rId65" xr:uid="{00000000-0004-0000-0300-000040000000}"/>
    <hyperlink ref="K240" r:id="rId66" xr:uid="{00000000-0004-0000-0300-000041000000}"/>
    <hyperlink ref="K130" r:id="rId67" xr:uid="{00000000-0004-0000-0300-000042000000}"/>
    <hyperlink ref="K906" r:id="rId68" xr:uid="{00000000-0004-0000-0300-000043000000}"/>
    <hyperlink ref="K1037" r:id="rId69" xr:uid="{00000000-0004-0000-0300-000044000000}"/>
    <hyperlink ref="K1631" r:id="rId70" xr:uid="{00000000-0004-0000-0300-000045000000}"/>
    <hyperlink ref="K39" r:id="rId71" xr:uid="{00000000-0004-0000-0300-000046000000}"/>
    <hyperlink ref="K241" r:id="rId72" xr:uid="{00000000-0004-0000-0300-000047000000}"/>
    <hyperlink ref="K980" r:id="rId73" xr:uid="{00000000-0004-0000-0300-000048000000}"/>
    <hyperlink ref="K264" r:id="rId74" xr:uid="{00000000-0004-0000-0300-000049000000}"/>
    <hyperlink ref="K263" r:id="rId75" xr:uid="{00000000-0004-0000-0300-00004A000000}"/>
    <hyperlink ref="K663" r:id="rId76" xr:uid="{00000000-0004-0000-0300-00004B000000}"/>
    <hyperlink ref="K664" r:id="rId77" xr:uid="{00000000-0004-0000-0300-00004C000000}"/>
    <hyperlink ref="K46" r:id="rId78" xr:uid="{00000000-0004-0000-0300-00004D000000}"/>
    <hyperlink ref="K142" r:id="rId79" xr:uid="{00000000-0004-0000-0300-00004E000000}"/>
    <hyperlink ref="K143" r:id="rId80" xr:uid="{00000000-0004-0000-0300-00004F000000}"/>
    <hyperlink ref="K1639" r:id="rId81" display="billpullen@fastmail.com" xr:uid="{00000000-0004-0000-0300-000050000000}"/>
    <hyperlink ref="K1323" r:id="rId82" xr:uid="{00000000-0004-0000-0300-000051000000}"/>
    <hyperlink ref="K59" r:id="rId83" xr:uid="{00000000-0004-0000-0300-000052000000}"/>
    <hyperlink ref="K1630" r:id="rId84" xr:uid="{00000000-0004-0000-0300-000053000000}"/>
    <hyperlink ref="K28" r:id="rId85" xr:uid="{00000000-0004-0000-0300-000054000000}"/>
    <hyperlink ref="K29" r:id="rId86" xr:uid="{00000000-0004-0000-0300-000055000000}"/>
    <hyperlink ref="K669" r:id="rId87" xr:uid="{00000000-0004-0000-0300-000056000000}"/>
    <hyperlink ref="K995" r:id="rId88" xr:uid="{00000000-0004-0000-0300-000057000000}"/>
    <hyperlink ref="K996" r:id="rId89" xr:uid="{00000000-0004-0000-0300-000058000000}"/>
    <hyperlink ref="K1640" r:id="rId90" xr:uid="{00000000-0004-0000-0300-000059000000}"/>
    <hyperlink ref="K91" r:id="rId91" xr:uid="{00000000-0004-0000-0300-00005A000000}"/>
    <hyperlink ref="K1427" r:id="rId92" xr:uid="{00000000-0004-0000-0300-00005B000000}"/>
    <hyperlink ref="K42" r:id="rId93" xr:uid="{00000000-0004-0000-0300-00005C000000}"/>
    <hyperlink ref="K43" r:id="rId94" xr:uid="{00000000-0004-0000-0300-00005D000000}"/>
    <hyperlink ref="K120" r:id="rId95" xr:uid="{00000000-0004-0000-0300-00005E000000}"/>
    <hyperlink ref="K406" r:id="rId96" display="mailto:vcshaker@msn.com" xr:uid="{00000000-0004-0000-0300-00005F000000}"/>
    <hyperlink ref="K73" r:id="rId97" display="mailto:karenmsward@gmail.com" xr:uid="{00000000-0004-0000-0300-000060000000}"/>
    <hyperlink ref="K127" r:id="rId98" xr:uid="{00000000-0004-0000-0300-000061000000}"/>
    <hyperlink ref="K1441" r:id="rId99" xr:uid="{00000000-0004-0000-0300-000062000000}"/>
    <hyperlink ref="K1409" r:id="rId100" xr:uid="{00000000-0004-0000-0300-000063000000}"/>
    <hyperlink ref="K150" r:id="rId101" xr:uid="{00000000-0004-0000-0300-000064000000}"/>
    <hyperlink ref="K1492" r:id="rId102" xr:uid="{00000000-0004-0000-0300-000065000000}"/>
    <hyperlink ref="K113" r:id="rId103" xr:uid="{00000000-0004-0000-0300-000066000000}"/>
    <hyperlink ref="K1619" r:id="rId104" xr:uid="{00000000-0004-0000-0300-000067000000}"/>
    <hyperlink ref="K1287" r:id="rId105" xr:uid="{00000000-0004-0000-0300-000068000000}"/>
    <hyperlink ref="K1236" r:id="rId106" xr:uid="{00000000-0004-0000-0300-000069000000}"/>
    <hyperlink ref="K1211" r:id="rId107" xr:uid="{00000000-0004-0000-0300-00006A000000}"/>
    <hyperlink ref="K1399" r:id="rId108" xr:uid="{00000000-0004-0000-0300-00006B000000}"/>
    <hyperlink ref="K1637" r:id="rId109" display="mailto:mhmtr@juno.com" xr:uid="{00000000-0004-0000-0300-00006C000000}"/>
    <hyperlink ref="K1212" r:id="rId110" display="mailto:mhmtr@juno.com" xr:uid="{00000000-0004-0000-0300-00006D000000}"/>
    <hyperlink ref="K1102" r:id="rId111" xr:uid="{00000000-0004-0000-0300-00006E000000}"/>
    <hyperlink ref="K1088" r:id="rId112" xr:uid="{00000000-0004-0000-0300-00006F000000}"/>
    <hyperlink ref="K1618" r:id="rId113" xr:uid="{00000000-0004-0000-0300-000070000000}"/>
    <hyperlink ref="K1188" r:id="rId114" xr:uid="{00000000-0004-0000-0300-000071000000}"/>
    <hyperlink ref="K137" r:id="rId115" xr:uid="{00000000-0004-0000-0300-000072000000}"/>
    <hyperlink ref="K1046" r:id="rId116" xr:uid="{00000000-0004-0000-0300-000073000000}"/>
    <hyperlink ref="K881" r:id="rId117" xr:uid="{00000000-0004-0000-0300-000074000000}"/>
    <hyperlink ref="K880" r:id="rId118" xr:uid="{00000000-0004-0000-0300-000075000000}"/>
    <hyperlink ref="K1027" r:id="rId119" xr:uid="{00000000-0004-0000-0300-000076000000}"/>
    <hyperlink ref="K139" r:id="rId120" xr:uid="{00000000-0004-0000-0300-000077000000}"/>
    <hyperlink ref="K785" r:id="rId121" xr:uid="{00000000-0004-0000-0300-000078000000}"/>
    <hyperlink ref="K786" r:id="rId122" xr:uid="{00000000-0004-0000-0300-000079000000}"/>
    <hyperlink ref="K716" r:id="rId123" xr:uid="{00000000-0004-0000-0300-00007A000000}"/>
    <hyperlink ref="K1622" r:id="rId124" xr:uid="{00000000-0004-0000-0300-00007B000000}"/>
    <hyperlink ref="K99" r:id="rId125" xr:uid="{00000000-0004-0000-0300-00007C000000}"/>
    <hyperlink ref="K643" r:id="rId126" xr:uid="{00000000-0004-0000-0300-00007D000000}"/>
    <hyperlink ref="K609" r:id="rId127" xr:uid="{00000000-0004-0000-0300-00007E000000}"/>
    <hyperlink ref="K611" r:id="rId128" xr:uid="{00000000-0004-0000-0300-00007F000000}"/>
    <hyperlink ref="K622" r:id="rId129" xr:uid="{00000000-0004-0000-0300-000080000000}"/>
    <hyperlink ref="K642" r:id="rId130" xr:uid="{00000000-0004-0000-0300-000081000000}"/>
    <hyperlink ref="K1588" r:id="rId131" xr:uid="{00000000-0004-0000-0300-000082000000}"/>
    <hyperlink ref="K589" r:id="rId132" xr:uid="{00000000-0004-0000-0300-000083000000}"/>
    <hyperlink ref="K590" r:id="rId133" xr:uid="{00000000-0004-0000-0300-000084000000}"/>
    <hyperlink ref="K658" r:id="rId134" xr:uid="{00000000-0004-0000-0300-000085000000}"/>
    <hyperlink ref="K616" r:id="rId135" xr:uid="{00000000-0004-0000-0300-000086000000}"/>
    <hyperlink ref="K487" r:id="rId136" display="mailto:patberg41@aol.com" xr:uid="{00000000-0004-0000-0300-000087000000}"/>
    <hyperlink ref="K523" r:id="rId137" xr:uid="{00000000-0004-0000-0300-000088000000}"/>
    <hyperlink ref="K124" r:id="rId138" xr:uid="{00000000-0004-0000-0300-000089000000}"/>
    <hyperlink ref="K697" r:id="rId139" xr:uid="{00000000-0004-0000-0300-00008A000000}"/>
    <hyperlink ref="K698" r:id="rId140" xr:uid="{00000000-0004-0000-0300-00008B000000}"/>
    <hyperlink ref="K1635" r:id="rId141" xr:uid="{00000000-0004-0000-0300-00008C000000}"/>
    <hyperlink ref="K938" r:id="rId142" xr:uid="{00000000-0004-0000-0300-00008D000000}"/>
    <hyperlink ref="K804" r:id="rId143" xr:uid="{00000000-0004-0000-0300-00008E000000}"/>
    <hyperlink ref="K1703" r:id="rId144" xr:uid="{00000000-0004-0000-0300-00008F000000}"/>
    <hyperlink ref="K1705" r:id="rId145" xr:uid="{00000000-0004-0000-0300-000090000000}"/>
    <hyperlink ref="K1686" r:id="rId146" xr:uid="{00000000-0004-0000-0300-000091000000}"/>
    <hyperlink ref="K1682" r:id="rId147" xr:uid="{00000000-0004-0000-0300-000092000000}"/>
    <hyperlink ref="K1683" r:id="rId148" xr:uid="{00000000-0004-0000-0300-000093000000}"/>
    <hyperlink ref="K1671" r:id="rId149" xr:uid="{00000000-0004-0000-0300-000094000000}"/>
    <hyperlink ref="K1678" r:id="rId150" xr:uid="{00000000-0004-0000-0300-000095000000}"/>
    <hyperlink ref="K1673" r:id="rId151" xr:uid="{00000000-0004-0000-0300-000096000000}"/>
    <hyperlink ref="K1693" r:id="rId152" xr:uid="{00000000-0004-0000-0300-000097000000}"/>
    <hyperlink ref="K1695" r:id="rId153" xr:uid="{00000000-0004-0000-0300-000098000000}"/>
    <hyperlink ref="K1687" r:id="rId154" xr:uid="{00000000-0004-0000-0300-000099000000}"/>
    <hyperlink ref="K1688" r:id="rId155" xr:uid="{00000000-0004-0000-0300-00009A000000}"/>
    <hyperlink ref="K1702" r:id="rId156" xr:uid="{00000000-0004-0000-0300-00009B000000}"/>
    <hyperlink ref="K1692" r:id="rId157" xr:uid="{00000000-0004-0000-0300-00009C000000}"/>
    <hyperlink ref="K1679" r:id="rId158" xr:uid="{00000000-0004-0000-0300-00009D000000}"/>
    <hyperlink ref="K1699" r:id="rId159" xr:uid="{00000000-0004-0000-0300-00009E000000}"/>
    <hyperlink ref="K1668" r:id="rId160" xr:uid="{00000000-0004-0000-0300-00009F000000}"/>
    <hyperlink ref="K1675" r:id="rId161" display="frauoberst48@msn.com - BAD" xr:uid="{00000000-0004-0000-0300-0000A0000000}"/>
    <hyperlink ref="K1696" r:id="rId162" xr:uid="{00000000-0004-0000-0300-0000A1000000}"/>
    <hyperlink ref="K1691" r:id="rId163" xr:uid="{00000000-0004-0000-0300-0000A2000000}"/>
    <hyperlink ref="K1672" r:id="rId164" xr:uid="{00000000-0004-0000-0300-0000A3000000}"/>
    <hyperlink ref="K1689" r:id="rId165" xr:uid="{00000000-0004-0000-0300-0000A4000000}"/>
    <hyperlink ref="K1669" r:id="rId166" xr:uid="{00000000-0004-0000-0300-0000A5000000}"/>
    <hyperlink ref="K463" r:id="rId167" display="shpil2644@yahoo.com" xr:uid="{00000000-0004-0000-0300-0000A6000000}"/>
    <hyperlink ref="K468" r:id="rId168" xr:uid="{00000000-0004-0000-0300-0000A7000000}"/>
    <hyperlink ref="K810" r:id="rId169" xr:uid="{00000000-0004-0000-0300-0000A8000000}"/>
    <hyperlink ref="K407" r:id="rId170" xr:uid="{00000000-0004-0000-0300-0000A9000000}"/>
    <hyperlink ref="K447" r:id="rId171" xr:uid="{00000000-0004-0000-0300-0000AA000000}"/>
    <hyperlink ref="K1435" r:id="rId172" xr:uid="{00000000-0004-0000-0300-0000AB000000}"/>
    <hyperlink ref="K1436" r:id="rId173" xr:uid="{00000000-0004-0000-0300-0000AC000000}"/>
    <hyperlink ref="K1515" r:id="rId174" xr:uid="{00000000-0004-0000-0300-0000AD000000}"/>
    <hyperlink ref="K1120" r:id="rId175" xr:uid="{00000000-0004-0000-0300-0000AE000000}"/>
    <hyperlink ref="K1570" r:id="rId176" xr:uid="{00000000-0004-0000-0300-0000AF000000}"/>
    <hyperlink ref="K1571" r:id="rId177" xr:uid="{00000000-0004-0000-0300-0000B0000000}"/>
    <hyperlink ref="K1339" r:id="rId178" xr:uid="{00000000-0004-0000-0300-0000B1000000}"/>
    <hyperlink ref="K1573" r:id="rId179" xr:uid="{00000000-0004-0000-0300-0000B2000000}"/>
    <hyperlink ref="K1572" r:id="rId180" xr:uid="{00000000-0004-0000-0300-0000B3000000}"/>
    <hyperlink ref="K839" r:id="rId181" xr:uid="{00000000-0004-0000-0300-0000B4000000}"/>
    <hyperlink ref="K522" r:id="rId182" xr:uid="{00000000-0004-0000-0300-0000B5000000}"/>
    <hyperlink ref="K1498" r:id="rId183" xr:uid="{00000000-0004-0000-0300-0000B6000000}"/>
    <hyperlink ref="K1322" r:id="rId184" xr:uid="{00000000-0004-0000-0300-0000B7000000}"/>
    <hyperlink ref="K1343" r:id="rId185" xr:uid="{00000000-0004-0000-0300-0000B8000000}"/>
    <hyperlink ref="K1394" r:id="rId186" xr:uid="{00000000-0004-0000-0300-0000B9000000}"/>
    <hyperlink ref="K860" r:id="rId187" xr:uid="{00000000-0004-0000-0300-0000BA000000}"/>
    <hyperlink ref="K1180" r:id="rId188" xr:uid="{00000000-0004-0000-0300-0000BB000000}"/>
    <hyperlink ref="K1499" r:id="rId189" xr:uid="{00000000-0004-0000-0300-0000BC000000}"/>
    <hyperlink ref="K920" r:id="rId190" xr:uid="{00000000-0004-0000-0300-0000BD000000}"/>
    <hyperlink ref="K1505" r:id="rId191" xr:uid="{00000000-0004-0000-0300-0000BE000000}"/>
    <hyperlink ref="K1504" r:id="rId192" xr:uid="{00000000-0004-0000-0300-0000BF000000}"/>
    <hyperlink ref="K1502" r:id="rId193" xr:uid="{00000000-0004-0000-0300-0000C0000000}"/>
    <hyperlink ref="K1501" r:id="rId194" xr:uid="{00000000-0004-0000-0300-0000C1000000}"/>
    <hyperlink ref="K1652" r:id="rId195" xr:uid="{00000000-0004-0000-0300-0000C2000000}"/>
    <hyperlink ref="K865" r:id="rId196" xr:uid="{00000000-0004-0000-0300-0000C3000000}"/>
    <hyperlink ref="K864" r:id="rId197" xr:uid="{00000000-0004-0000-0300-0000C4000000}"/>
    <hyperlink ref="K507" r:id="rId198" display="al.bonora@azmoves.com - bad" xr:uid="{00000000-0004-0000-0300-0000C5000000}"/>
    <hyperlink ref="K930" r:id="rId199" display="dakotamade@aol.com - BAD" xr:uid="{00000000-0004-0000-0300-0000C6000000}"/>
    <hyperlink ref="K473" r:id="rId200" display="hbnoni@msn.com - BAD" xr:uid="{00000000-0004-0000-0300-0000C7000000}"/>
    <hyperlink ref="K1349" r:id="rId201" display="rchsts4@aol.com - bad" xr:uid="{00000000-0004-0000-0300-0000C8000000}"/>
    <hyperlink ref="K1500" r:id="rId202" xr:uid="{00000000-0004-0000-0300-0000C9000000}"/>
    <hyperlink ref="K950" r:id="rId203" xr:uid="{00000000-0004-0000-0300-0000CA000000}"/>
    <hyperlink ref="K1341" r:id="rId204" display="mailto:gailsouth41@yahoo.com" xr:uid="{00000000-0004-0000-0300-0000CB000000}"/>
    <hyperlink ref="K1243" r:id="rId205" xr:uid="{00000000-0004-0000-0300-0000CC000000}"/>
    <hyperlink ref="K1340" r:id="rId206" xr:uid="{00000000-0004-0000-0300-0000CD000000}"/>
    <hyperlink ref="K1282" r:id="rId207" xr:uid="{00000000-0004-0000-0300-0000CE000000}"/>
    <hyperlink ref="K993" r:id="rId208" xr:uid="{00000000-0004-0000-0300-0000CF000000}"/>
    <hyperlink ref="K481" r:id="rId209" xr:uid="{00000000-0004-0000-0300-0000D0000000}"/>
    <hyperlink ref="K1437" r:id="rId210" xr:uid="{00000000-0004-0000-0300-0000D1000000}"/>
    <hyperlink ref="J1437" r:id="rId211" display="kj7u@msn.com" xr:uid="{00000000-0004-0000-0300-0000D2000000}"/>
    <hyperlink ref="K1214" r:id="rId212" xr:uid="{00000000-0004-0000-0300-0000D3000000}"/>
    <hyperlink ref="K1140" r:id="rId213" xr:uid="{00000000-0004-0000-0300-0000D4000000}"/>
    <hyperlink ref="K1187" r:id="rId214" xr:uid="{00000000-0004-0000-0300-0000D5000000}"/>
    <hyperlink ref="K370" r:id="rId215" xr:uid="{00000000-0004-0000-0300-0000D6000000}"/>
    <hyperlink ref="K784" r:id="rId216" display="mailto:grat99zek@yahoo.com" xr:uid="{00000000-0004-0000-0300-0000D7000000}"/>
    <hyperlink ref="K1414" r:id="rId217" xr:uid="{00000000-0004-0000-0300-0000D8000000}"/>
    <hyperlink ref="K349" r:id="rId218" xr:uid="{00000000-0004-0000-0300-0000D9000000}"/>
    <hyperlink ref="K1268" r:id="rId219" xr:uid="{00000000-0004-0000-0300-0000DA000000}"/>
    <hyperlink ref="K373" r:id="rId220" xr:uid="{00000000-0004-0000-0300-0000DB000000}"/>
    <hyperlink ref="K606" r:id="rId221" display="cmdever@cox.net" xr:uid="{00000000-0004-0000-0300-0000DC000000}"/>
    <hyperlink ref="K1304" r:id="rId222" xr:uid="{00000000-0004-0000-0300-0000DD000000}"/>
    <hyperlink ref="K194" r:id="rId223" xr:uid="{00000000-0004-0000-0300-0000DE000000}"/>
    <hyperlink ref="K1182" r:id="rId224" xr:uid="{00000000-0004-0000-0300-0000DF000000}"/>
    <hyperlink ref="K49" r:id="rId225" xr:uid="{00000000-0004-0000-0300-0000E0000000}"/>
    <hyperlink ref="K38" r:id="rId226" xr:uid="{00000000-0004-0000-0300-0000E1000000}"/>
    <hyperlink ref="K193" r:id="rId227" xr:uid="{00000000-0004-0000-0300-0000E2000000}"/>
    <hyperlink ref="K1583" r:id="rId228" xr:uid="{00000000-0004-0000-0300-0000E3000000}"/>
    <hyperlink ref="K746" r:id="rId229" xr:uid="{00000000-0004-0000-0300-0000E4000000}"/>
    <hyperlink ref="K848" r:id="rId230" xr:uid="{00000000-0004-0000-0300-0000E5000000}"/>
    <hyperlink ref="K1157" r:id="rId231" xr:uid="{00000000-0004-0000-0300-0000E6000000}"/>
    <hyperlink ref="K1426" r:id="rId232" xr:uid="{00000000-0004-0000-0300-0000E7000000}"/>
    <hyperlink ref="K1300" r:id="rId233" xr:uid="{00000000-0004-0000-0300-0000E8000000}"/>
    <hyperlink ref="K496" r:id="rId234" display="https://webmail.west.cox.net/do/mail/message/mailto?to=havingfundancing%40gmail.com" xr:uid="{00000000-0004-0000-0300-0000E9000000}"/>
    <hyperlink ref="K644" r:id="rId235" xr:uid="{00000000-0004-0000-0300-0000EA000000}"/>
    <hyperlink ref="K645" r:id="rId236" xr:uid="{00000000-0004-0000-0300-0000EB000000}"/>
    <hyperlink ref="K1139" r:id="rId237" xr:uid="{00000000-0004-0000-0300-0000EC000000}"/>
    <hyperlink ref="K380" r:id="rId238" display="cgouvenier@cox.net" xr:uid="{00000000-0004-0000-0300-0000ED000000}"/>
    <hyperlink ref="K271" r:id="rId239" xr:uid="{00000000-0004-0000-0300-0000EE000000}"/>
    <hyperlink ref="K270" r:id="rId240" xr:uid="{00000000-0004-0000-0300-0000EF000000}"/>
    <hyperlink ref="K803" r:id="rId241" xr:uid="{00000000-0004-0000-0300-0000F0000000}"/>
    <hyperlink ref="K681" r:id="rId242" xr:uid="{00000000-0004-0000-0300-0000F1000000}"/>
    <hyperlink ref="K682" r:id="rId243" xr:uid="{00000000-0004-0000-0300-0000F2000000}"/>
    <hyperlink ref="K604" r:id="rId244" xr:uid="{00000000-0004-0000-0300-0000F3000000}"/>
    <hyperlink ref="K335" r:id="rId245" xr:uid="{00000000-0004-0000-0300-0000F4000000}"/>
    <hyperlink ref="K704" r:id="rId246" xr:uid="{00000000-0004-0000-0300-0000F5000000}"/>
    <hyperlink ref="K1412" r:id="rId247" xr:uid="{00000000-0004-0000-0300-0000F6000000}"/>
    <hyperlink ref="K1413" r:id="rId248" xr:uid="{00000000-0004-0000-0300-0000F7000000}"/>
    <hyperlink ref="K788" r:id="rId249" xr:uid="{00000000-0004-0000-0300-0000F8000000}"/>
    <hyperlink ref="K989" r:id="rId250" xr:uid="{00000000-0004-0000-0300-0000F9000000}"/>
    <hyperlink ref="K990" r:id="rId251" xr:uid="{00000000-0004-0000-0300-0000FA000000}"/>
    <hyperlink ref="K1395" r:id="rId252" xr:uid="{00000000-0004-0000-0300-0000FB000000}"/>
    <hyperlink ref="K236" r:id="rId253" xr:uid="{00000000-0004-0000-0300-0000FC000000}"/>
    <hyperlink ref="K235" r:id="rId254" xr:uid="{00000000-0004-0000-0300-0000FD000000}"/>
    <hyperlink ref="K1114" r:id="rId255" xr:uid="{00000000-0004-0000-0300-0000FE000000}"/>
    <hyperlink ref="K1061" r:id="rId256" xr:uid="{00000000-0004-0000-0300-0000FF000000}"/>
    <hyperlink ref="K895" r:id="rId257" xr:uid="{00000000-0004-0000-0300-000000010000}"/>
    <hyperlink ref="K419" r:id="rId258" xr:uid="{00000000-0004-0000-0300-000001010000}"/>
    <hyperlink ref="K514" r:id="rId259" xr:uid="{00000000-0004-0000-0300-000002010000}"/>
    <hyperlink ref="K1172" r:id="rId260" display="osharon1@juno.com" xr:uid="{00000000-0004-0000-0300-000003010000}"/>
    <hyperlink ref="K544" r:id="rId261" xr:uid="{00000000-0004-0000-0300-000004010000}"/>
    <hyperlink ref="K1487" r:id="rId262" xr:uid="{00000000-0004-0000-0300-000005010000}"/>
    <hyperlink ref="K1047" r:id="rId263" xr:uid="{00000000-0004-0000-0300-000006010000}"/>
    <hyperlink ref="K1197" r:id="rId264" xr:uid="{00000000-0004-0000-0300-000007010000}"/>
    <hyperlink ref="K138" r:id="rId265" xr:uid="{00000000-0004-0000-0300-000008010000}"/>
    <hyperlink ref="K315" r:id="rId266" xr:uid="{00000000-0004-0000-0300-000009010000}"/>
    <hyperlink ref="K316" r:id="rId267" xr:uid="{00000000-0004-0000-0300-00000A010000}"/>
    <hyperlink ref="K1159" r:id="rId268" xr:uid="{00000000-0004-0000-0300-00000B010000}"/>
    <hyperlink ref="K1158" r:id="rId269" xr:uid="{00000000-0004-0000-0300-00000C010000}"/>
    <hyperlink ref="K1483" r:id="rId270" xr:uid="{00000000-0004-0000-0300-00000D010000}"/>
    <hyperlink ref="K1358" r:id="rId271" xr:uid="{00000000-0004-0000-0300-00000E010000}"/>
    <hyperlink ref="K1576" r:id="rId272" xr:uid="{00000000-0004-0000-0300-00000F010000}"/>
    <hyperlink ref="K1575" r:id="rId273" xr:uid="{00000000-0004-0000-0300-000010010000}"/>
    <hyperlink ref="K1393" r:id="rId274" xr:uid="{00000000-0004-0000-0300-000011010000}"/>
    <hyperlink ref="K1664" r:id="rId275" xr:uid="{00000000-0004-0000-0300-000012010000}"/>
    <hyperlink ref="K1070" r:id="rId276" xr:uid="{00000000-0004-0000-0300-000013010000}"/>
    <hyperlink ref="K1589" r:id="rId277" display="mailto:howard.standage@hotmail.com" xr:uid="{00000000-0004-0000-0300-000014010000}"/>
    <hyperlink ref="K896" r:id="rId278" xr:uid="{00000000-0004-0000-0300-000015010000}"/>
    <hyperlink ref="K1503" r:id="rId279" xr:uid="{00000000-0004-0000-0300-000016010000}"/>
    <hyperlink ref="K385" r:id="rId280" xr:uid="{00000000-0004-0000-0300-000017010000}"/>
    <hyperlink ref="K1191" r:id="rId281" xr:uid="{00000000-0004-0000-0300-000018010000}"/>
    <hyperlink ref="K1104" r:id="rId282" xr:uid="{00000000-0004-0000-0300-000019010000}"/>
    <hyperlink ref="K1101" r:id="rId283" xr:uid="{00000000-0004-0000-0300-00001A010000}"/>
    <hyperlink ref="K548" r:id="rId284" xr:uid="{00000000-0004-0000-0300-00001B010000}"/>
    <hyperlink ref="K547" r:id="rId285" xr:uid="{00000000-0004-0000-0300-00001C010000}"/>
    <hyperlink ref="K1362" r:id="rId286" display="mailto:67happycamper@gmail.com" xr:uid="{00000000-0004-0000-0300-00001D010000}"/>
    <hyperlink ref="K1569" r:id="rId287" xr:uid="{00000000-0004-0000-0300-00001E010000}"/>
    <hyperlink ref="K1363" r:id="rId288" xr:uid="{00000000-0004-0000-0300-00001F010000}"/>
    <hyperlink ref="K446" r:id="rId289" xr:uid="{00000000-0004-0000-0300-000020010000}"/>
    <hyperlink ref="K838" r:id="rId290" xr:uid="{00000000-0004-0000-0300-000021010000}"/>
    <hyperlink ref="K830" r:id="rId291" xr:uid="{00000000-0004-0000-0300-000022010000}"/>
    <hyperlink ref="K1417" r:id="rId292" xr:uid="{00000000-0004-0000-0300-000023010000}"/>
    <hyperlink ref="K1632" r:id="rId293" xr:uid="{00000000-0004-0000-0300-000024010000}"/>
    <hyperlink ref="K1365" r:id="rId294" xr:uid="{00000000-0004-0000-0300-000025010000}"/>
    <hyperlink ref="K1530" r:id="rId295" xr:uid="{00000000-0004-0000-0300-000026010000}"/>
    <hyperlink ref="K1333" r:id="rId296" xr:uid="{00000000-0004-0000-0300-000027010000}"/>
    <hyperlink ref="K1332" r:id="rId297" xr:uid="{00000000-0004-0000-0300-000028010000}"/>
    <hyperlink ref="K1265" r:id="rId298" display="mailto:alices1128@msn.com" xr:uid="{00000000-0004-0000-0300-000029010000}"/>
    <hyperlink ref="K987" r:id="rId299" display="mailto:doug.levasseur@gmail.com" xr:uid="{00000000-0004-0000-0300-00002A010000}"/>
    <hyperlink ref="K986" r:id="rId300" display="mailto:doug.levasseur@gmail.com" xr:uid="{00000000-0004-0000-0300-00002B010000}"/>
    <hyperlink ref="K863" r:id="rId301" xr:uid="{00000000-0004-0000-0300-00002C010000}"/>
    <hyperlink ref="K1196" r:id="rId302" xr:uid="{00000000-0004-0000-0300-00002D010000}"/>
    <hyperlink ref="K1518" r:id="rId303" xr:uid="{00000000-0004-0000-0300-00002E010000}"/>
    <hyperlink ref="K31" r:id="rId304" xr:uid="{00000000-0004-0000-0300-00002F010000}"/>
    <hyperlink ref="K1511" r:id="rId305" xr:uid="{00000000-0004-0000-0300-000030010000}"/>
    <hyperlink ref="K1035" r:id="rId306" xr:uid="{00000000-0004-0000-0300-000031010000}"/>
    <hyperlink ref="K1153" r:id="rId307" xr:uid="{00000000-0004-0000-0300-000032010000}"/>
    <hyperlink ref="K1402" r:id="rId308" xr:uid="{00000000-0004-0000-0300-000033010000}"/>
    <hyperlink ref="K728" r:id="rId309" xr:uid="{00000000-0004-0000-0300-000034010000}"/>
    <hyperlink ref="K1508" r:id="rId310" xr:uid="{00000000-0004-0000-0300-000035010000}"/>
    <hyperlink ref="K1507" r:id="rId311" xr:uid="{00000000-0004-0000-0300-000036010000}"/>
    <hyperlink ref="K625" r:id="rId312" xr:uid="{00000000-0004-0000-0300-000037010000}"/>
    <hyperlink ref="K855" r:id="rId313" xr:uid="{00000000-0004-0000-0300-000038010000}"/>
    <hyperlink ref="K1351" r:id="rId314" xr:uid="{00000000-0004-0000-0300-000039010000}"/>
    <hyperlink ref="K1241" r:id="rId315" xr:uid="{00000000-0004-0000-0300-00003A010000}"/>
    <hyperlink ref="K1242" r:id="rId316" xr:uid="{00000000-0004-0000-0300-00003B010000}"/>
    <hyperlink ref="K1321" r:id="rId317" xr:uid="{00000000-0004-0000-0300-00003C010000}"/>
    <hyperlink ref="K1320" r:id="rId318" xr:uid="{00000000-0004-0000-0300-00003D010000}"/>
    <hyperlink ref="K1005" r:id="rId319" xr:uid="{00000000-0004-0000-0300-00003E010000}"/>
    <hyperlink ref="K1068" r:id="rId320" xr:uid="{00000000-0004-0000-0300-00003F010000}"/>
    <hyperlink ref="K827" r:id="rId321" xr:uid="{00000000-0004-0000-0300-000040010000}"/>
    <hyperlink ref="K471" r:id="rId322" xr:uid="{00000000-0004-0000-0300-000041010000}"/>
    <hyperlink ref="K1531" r:id="rId323" xr:uid="{00000000-0004-0000-0300-000042010000}"/>
    <hyperlink ref="K1379" r:id="rId324" xr:uid="{00000000-0004-0000-0300-000043010000}"/>
    <hyperlink ref="K778" r:id="rId325" xr:uid="{00000000-0004-0000-0300-000044010000}"/>
    <hyperlink ref="K513" r:id="rId326" xr:uid="{00000000-0004-0000-0300-000045010000}"/>
    <hyperlink ref="K11" r:id="rId327" xr:uid="{00000000-0004-0000-0300-000046010000}"/>
    <hyperlink ref="K1185" r:id="rId328" xr:uid="{00000000-0004-0000-0300-000047010000}"/>
    <hyperlink ref="K1186" r:id="rId329" xr:uid="{00000000-0004-0000-0300-000048010000}"/>
    <hyperlink ref="K1536" r:id="rId330" xr:uid="{00000000-0004-0000-0300-000049010000}"/>
    <hyperlink ref="K1475" r:id="rId331" xr:uid="{00000000-0004-0000-0300-00004A010000}"/>
    <hyperlink ref="K694" r:id="rId332" xr:uid="{00000000-0004-0000-0300-00004B010000}"/>
    <hyperlink ref="K671" r:id="rId333" xr:uid="{00000000-0004-0000-0300-00004C010000}"/>
    <hyperlink ref="K1301" r:id="rId334" xr:uid="{00000000-0004-0000-0300-00004D010000}"/>
    <hyperlink ref="K708" r:id="rId335" xr:uid="{00000000-0004-0000-0300-00004E010000}"/>
    <hyperlink ref="K662" r:id="rId336" xr:uid="{00000000-0004-0000-0300-00004F010000}"/>
    <hyperlink ref="K868" r:id="rId337" xr:uid="{00000000-0004-0000-0300-000050010000}"/>
    <hyperlink ref="K1252" r:id="rId338" xr:uid="{00000000-0004-0000-0300-000051010000}"/>
    <hyperlink ref="K872" r:id="rId339" xr:uid="{00000000-0004-0000-0300-000052010000}"/>
    <hyperlink ref="K957" r:id="rId340" display="mailto:andremarianne@cogeco.ca" xr:uid="{00000000-0004-0000-0300-000053010000}"/>
    <hyperlink ref="K735" r:id="rId341" display="mailto:andremarianne@cogeco.ca" xr:uid="{00000000-0004-0000-0300-000054010000}"/>
    <hyperlink ref="K641" r:id="rId342" xr:uid="{00000000-0004-0000-0300-000055010000}"/>
    <hyperlink ref="K1665" r:id="rId343" xr:uid="{00000000-0004-0000-0300-000056010000}"/>
    <hyperlink ref="K517" r:id="rId344" xr:uid="{00000000-0004-0000-0300-000057010000}"/>
    <hyperlink ref="K736" r:id="rId345" xr:uid="{00000000-0004-0000-0300-000058010000}"/>
    <hyperlink ref="K1030" r:id="rId346" xr:uid="{00000000-0004-0000-0300-000059010000}"/>
    <hyperlink ref="K1532" r:id="rId347" xr:uid="{00000000-0004-0000-0300-00005A010000}"/>
    <hyperlink ref="K945" r:id="rId348" xr:uid="{00000000-0004-0000-0300-00005B010000}"/>
    <hyperlink ref="K1521" r:id="rId349" xr:uid="{00000000-0004-0000-0300-00005C010000}"/>
    <hyperlink ref="K712" r:id="rId350" xr:uid="{00000000-0004-0000-0300-00005D010000}"/>
    <hyperlink ref="K1226" r:id="rId351" xr:uid="{00000000-0004-0000-0300-00005E010000}"/>
    <hyperlink ref="K112" r:id="rId352" xr:uid="{00000000-0004-0000-0300-00005F010000}"/>
    <hyperlink ref="K1273" r:id="rId353" xr:uid="{00000000-0004-0000-0300-000060010000}"/>
    <hyperlink ref="K1318" r:id="rId354" xr:uid="{00000000-0004-0000-0300-000061010000}"/>
    <hyperlink ref="K790" r:id="rId355" xr:uid="{00000000-0004-0000-0300-000062010000}"/>
    <hyperlink ref="K1519" r:id="rId356" xr:uid="{00000000-0004-0000-0300-000063010000}"/>
    <hyperlink ref="K268" r:id="rId357" xr:uid="{00000000-0004-0000-0300-000064010000}"/>
    <hyperlink ref="K1598" r:id="rId358" xr:uid="{00000000-0004-0000-0300-000065010000}"/>
    <hyperlink ref="K1050" r:id="rId359" display="sharonmcgavick@comcast.net - BAD" xr:uid="{00000000-0004-0000-0300-000066010000}"/>
    <hyperlink ref="K910" r:id="rId360" xr:uid="{00000000-0004-0000-0300-000067010000}"/>
    <hyperlink ref="K324" r:id="rId361" display="mailto:murphjanl@cox.net" xr:uid="{00000000-0004-0000-0300-000068010000}"/>
    <hyperlink ref="K1657" r:id="rId362" xr:uid="{00000000-0004-0000-0300-000069010000}"/>
    <hyperlink ref="K927" r:id="rId363" xr:uid="{00000000-0004-0000-0300-00006A010000}"/>
    <hyperlink ref="K1643" r:id="rId364" xr:uid="{00000000-0004-0000-0300-00006B010000}"/>
    <hyperlink ref="K963" r:id="rId365" xr:uid="{00000000-0004-0000-0300-00006C010000}"/>
    <hyperlink ref="K136" r:id="rId366" xr:uid="{00000000-0004-0000-0300-00006D010000}"/>
    <hyperlink ref="K425" r:id="rId367" xr:uid="{00000000-0004-0000-0300-00006E010000}"/>
    <hyperlink ref="K1585" r:id="rId368" xr:uid="{00000000-0004-0000-0300-00006F010000}"/>
    <hyperlink ref="K607" r:id="rId369" xr:uid="{00000000-0004-0000-0300-000070010000}"/>
    <hyperlink ref="K1350" r:id="rId370" display="rchsts4@aol.com - bad" xr:uid="{00000000-0004-0000-0300-000071010000}"/>
    <hyperlink ref="K1567" r:id="rId371" xr:uid="{00000000-0004-0000-0300-000072010000}"/>
    <hyperlink ref="K1049" r:id="rId372" xr:uid="{00000000-0004-0000-0300-000073010000}"/>
    <hyperlink ref="K1222" r:id="rId373" xr:uid="{00000000-0004-0000-0300-000074010000}"/>
    <hyperlink ref="K909" r:id="rId374" xr:uid="{00000000-0004-0000-0300-000075010000}"/>
    <hyperlink ref="K941" r:id="rId375" display="mailto:zonie1343@aol.com" xr:uid="{00000000-0004-0000-0300-000076010000}"/>
    <hyperlink ref="K1004" r:id="rId376" xr:uid="{00000000-0004-0000-0300-000077010000}"/>
    <hyperlink ref="K762" r:id="rId377" xr:uid="{00000000-0004-0000-0300-000078010000}"/>
    <hyperlink ref="K431" r:id="rId378" display="colleen_A@hotmail.com - BAD" xr:uid="{00000000-0004-0000-0300-000079010000}"/>
    <hyperlink ref="CM1344" r:id="rId379" xr:uid="{00000000-0004-0000-0300-00007A010000}"/>
    <hyperlink ref="K1578" r:id="rId380" xr:uid="{00000000-0004-0000-0300-00007B010000}"/>
    <hyperlink ref="J1578" r:id="rId381" display="kj7u@msn.com" xr:uid="{00000000-0004-0000-0300-00007C010000}"/>
    <hyperlink ref="K97" r:id="rId382" xr:uid="{00000000-0004-0000-0300-00007D010000}"/>
    <hyperlink ref="K820" r:id="rId383" display="deannaharmsen@yahoo.com - bad" xr:uid="{00000000-0004-0000-0300-00007E010000}"/>
    <hyperlink ref="K545" r:id="rId384" display="burnellen@yahoo.com - BAD" xr:uid="{00000000-0004-0000-0300-00007F010000}"/>
    <hyperlink ref="K1562" r:id="rId385" xr:uid="{00000000-0004-0000-0300-000080010000}"/>
    <hyperlink ref="K1216" r:id="rId386" xr:uid="{00000000-0004-0000-0300-000081010000}"/>
    <hyperlink ref="K1251" r:id="rId387" xr:uid="{00000000-0004-0000-0300-000082010000}"/>
    <hyperlink ref="K1066" r:id="rId388" xr:uid="{00000000-0004-0000-0300-000083010000}"/>
    <hyperlink ref="K617" r:id="rId389" xr:uid="{00000000-0004-0000-0300-000084010000}"/>
    <hyperlink ref="K1552" r:id="rId390" xr:uid="{00000000-0004-0000-0300-000085010000}"/>
    <hyperlink ref="K1551" r:id="rId391" xr:uid="{00000000-0004-0000-0300-000086010000}"/>
    <hyperlink ref="K1290" r:id="rId392" xr:uid="{00000000-0004-0000-0300-000087010000}"/>
    <hyperlink ref="K733" r:id="rId393" xr:uid="{00000000-0004-0000-0300-000088010000}"/>
    <hyperlink ref="K598" r:id="rId394" xr:uid="{00000000-0004-0000-0300-000089010000}"/>
    <hyperlink ref="K597" r:id="rId395" xr:uid="{00000000-0004-0000-0300-00008A010000}"/>
    <hyperlink ref="K588" r:id="rId396" xr:uid="{00000000-0004-0000-0300-00008B010000}"/>
    <hyperlink ref="K958" r:id="rId397" xr:uid="{00000000-0004-0000-0300-00008C010000}"/>
    <hyperlink ref="K959" r:id="rId398" xr:uid="{00000000-0004-0000-0300-00008D010000}"/>
    <hyperlink ref="K741" r:id="rId399" xr:uid="{00000000-0004-0000-0300-00008E010000}"/>
    <hyperlink ref="K1132" r:id="rId400" display="mailto:hugho22@yahoo.com" xr:uid="{00000000-0004-0000-0300-00008F010000}"/>
    <hyperlink ref="K1131" r:id="rId401" display="mailto:hugho22@yahoo.com" xr:uid="{00000000-0004-0000-0300-000090010000}"/>
    <hyperlink ref="K1451" r:id="rId402" xr:uid="{00000000-0004-0000-0300-000091010000}"/>
    <hyperlink ref="K1272" r:id="rId403" xr:uid="{00000000-0004-0000-0300-000092010000}"/>
    <hyperlink ref="K1553" r:id="rId404" xr:uid="{00000000-0004-0000-0300-000093010000}"/>
    <hyperlink ref="K900" r:id="rId405" xr:uid="{00000000-0004-0000-0300-000094010000}"/>
    <hyperlink ref="K1422" r:id="rId406" xr:uid="{00000000-0004-0000-0300-000095010000}"/>
    <hyperlink ref="K1309" r:id="rId407" xr:uid="{00000000-0004-0000-0300-000096010000}"/>
    <hyperlink ref="K1535" r:id="rId408" xr:uid="{00000000-0004-0000-0300-000097010000}"/>
    <hyperlink ref="K722" r:id="rId409" xr:uid="{00000000-0004-0000-0300-000098010000}"/>
    <hyperlink ref="K1650" r:id="rId410" xr:uid="{00000000-0004-0000-0300-000099010000}"/>
    <hyperlink ref="K887" r:id="rId411" xr:uid="{00000000-0004-0000-0300-00009A010000}"/>
    <hyperlink ref="K867" r:id="rId412" xr:uid="{00000000-0004-0000-0300-00009B010000}"/>
    <hyperlink ref="K1094" r:id="rId413" xr:uid="{00000000-0004-0000-0300-00009C010000}"/>
    <hyperlink ref="K1355" r:id="rId414" xr:uid="{00000000-0004-0000-0300-00009D010000}"/>
    <hyperlink ref="K427" r:id="rId415" xr:uid="{00000000-0004-0000-0300-00009E010000}"/>
    <hyperlink ref="K951" r:id="rId416" xr:uid="{00000000-0004-0000-0300-00009F010000}"/>
    <hyperlink ref="K1219" r:id="rId417" xr:uid="{00000000-0004-0000-0300-0000A0010000}"/>
    <hyperlink ref="K918" r:id="rId418" xr:uid="{00000000-0004-0000-0300-0000A1010000}"/>
    <hyperlink ref="K777" r:id="rId419" xr:uid="{00000000-0004-0000-0300-0000A2010000}"/>
    <hyperlink ref="K1020" r:id="rId420" xr:uid="{00000000-0004-0000-0300-0000A3010000}"/>
    <hyperlink ref="K1021" r:id="rId421" xr:uid="{00000000-0004-0000-0300-0000A4010000}"/>
    <hyperlink ref="K862" r:id="rId422" xr:uid="{00000000-0004-0000-0300-0000A5010000}"/>
    <hyperlink ref="K12" r:id="rId423" xr:uid="{00000000-0004-0000-0300-0000A6010000}"/>
    <hyperlink ref="K1624" r:id="rId424" xr:uid="{00000000-0004-0000-0300-0000A7010000}"/>
    <hyperlink ref="K1549" r:id="rId425" xr:uid="{00000000-0004-0000-0300-0000A8010000}"/>
    <hyperlink ref="K768" r:id="rId426" display="sgeorg@cox.net" xr:uid="{00000000-0004-0000-0300-0000A9010000}"/>
    <hyperlink ref="K1169" r:id="rId427" display="kubat1234@yahoo.com - BAD" xr:uid="{00000000-0004-0000-0300-0000AA010000}"/>
    <hyperlink ref="K1082" r:id="rId428" xr:uid="{00000000-0004-0000-0300-0000AB010000}"/>
    <hyperlink ref="K1075" r:id="rId429" xr:uid="{00000000-0004-0000-0300-0000AC010000}"/>
    <hyperlink ref="K593" r:id="rId430" xr:uid="{00000000-0004-0000-0300-0000AD010000}"/>
    <hyperlink ref="K782" r:id="rId431" xr:uid="{00000000-0004-0000-0300-0000AE010000}"/>
    <hyperlink ref="K994" r:id="rId432" xr:uid="{00000000-0004-0000-0300-0000AF010000}"/>
    <hyperlink ref="K504" r:id="rId433" xr:uid="{00000000-0004-0000-0300-0000B0010000}"/>
    <hyperlink ref="K942" r:id="rId434" xr:uid="{00000000-0004-0000-0300-0000B1010000}"/>
    <hyperlink ref="K474" r:id="rId435" display="hbnoni@msn.com - BAD" xr:uid="{00000000-0004-0000-0300-0000B2010000}"/>
    <hyperlink ref="K1434" r:id="rId436" xr:uid="{00000000-0004-0000-0300-0000B3010000}"/>
    <hyperlink ref="K891" r:id="rId437" xr:uid="{00000000-0004-0000-0300-0000B4010000}"/>
    <hyperlink ref="K392" r:id="rId438" xr:uid="{00000000-0004-0000-0300-0000B5010000}"/>
    <hyperlink ref="K952" r:id="rId439" xr:uid="{00000000-0004-0000-0300-0000B6010000}"/>
    <hyperlink ref="K802" r:id="rId440" display="jjguzik100@yahoo.com - BAD" xr:uid="{00000000-0004-0000-0300-0000B7010000}"/>
    <hyperlink ref="K837" r:id="rId441" xr:uid="{00000000-0004-0000-0300-0000B8010000}"/>
    <hyperlink ref="K1058" r:id="rId442" display="mailto:d.mendez@cox.net" xr:uid="{00000000-0004-0000-0300-0000B9010000}"/>
    <hyperlink ref="K1168" r:id="rId443" display="kubat1234@yahoo.com - BAD" xr:uid="{00000000-0004-0000-0300-0000BA010000}"/>
    <hyperlink ref="K444" r:id="rId444" xr:uid="{00000000-0004-0000-0300-0000BB010000}"/>
    <hyperlink ref="K1522" r:id="rId445" xr:uid="{00000000-0004-0000-0300-0000BC010000}"/>
    <hyperlink ref="K479" r:id="rId446" xr:uid="{00000000-0004-0000-0300-0000BD010000}"/>
    <hyperlink ref="K801" r:id="rId447" display="jjguzik100@yahoo.com - BAD" xr:uid="{00000000-0004-0000-0300-0000BE010000}"/>
    <hyperlink ref="K612" r:id="rId448" display="jcook120@cox.net - BAD" xr:uid="{00000000-0004-0000-0300-0000BF010000}"/>
    <hyperlink ref="K531" r:id="rId449" display="jrjmbryant@earthlink.net - BAD" xr:uid="{00000000-0004-0000-0300-0000C0010000}"/>
    <hyperlink ref="K1614" r:id="rId450" xr:uid="{00000000-0004-0000-0300-0000C1010000}"/>
    <hyperlink ref="K1144" r:id="rId451" display="dellpatrick@cox.net - BAD" xr:uid="{00000000-0004-0000-0300-0000C2010000}"/>
    <hyperlink ref="K1474" r:id="rId452" display="carolewood1@cox.net - BAD" xr:uid="{00000000-0004-0000-0300-0000C3010000}"/>
    <hyperlink ref="K1443" r:id="rId453" display="https://webmail.west.cox.net/do/mail/message/mailto?to=ruwestaz%40cox" xr:uid="{00000000-0004-0000-0300-0000C4010000}"/>
    <hyperlink ref="K1565" r:id="rId454" xr:uid="{00000000-0004-0000-0300-0000C5010000}"/>
    <hyperlink ref="K1566" r:id="rId455" xr:uid="{00000000-0004-0000-0300-0000C6010000}"/>
    <hyperlink ref="K1431" r:id="rId456" display="marywsworld@hotmail.com - bad" xr:uid="{00000000-0004-0000-0300-0000C7010000}"/>
    <hyperlink ref="K1421" r:id="rId457" xr:uid="{00000000-0004-0000-0300-0000C8010000}"/>
    <hyperlink ref="K1410" r:id="rId458" xr:uid="{00000000-0004-0000-0300-0000C9010000}"/>
    <hyperlink ref="K1390" r:id="rId459" display="mailto:noskimo@aol.com" xr:uid="{00000000-0004-0000-0300-0000CA010000}"/>
    <hyperlink ref="K1383" r:id="rId460" xr:uid="{00000000-0004-0000-0300-0000CB010000}"/>
    <hyperlink ref="K1561" r:id="rId461" display="mailto:rchswens@aol.com" xr:uid="{00000000-0004-0000-0300-0000CC010000}"/>
    <hyperlink ref="K1369" r:id="rId462" display="mailto:rswalboski@hotmail.com" xr:uid="{00000000-0004-0000-0300-0000CD010000}"/>
    <hyperlink ref="K1560" r:id="rId463" display="mailto:gssudlow@gmail.com" xr:uid="{00000000-0004-0000-0300-0000CE010000}"/>
    <hyperlink ref="K1360" r:id="rId464" xr:uid="{00000000-0004-0000-0300-0000CF010000}"/>
    <hyperlink ref="K1344" r:id="rId465" display="mailto:wildbilldjdance@hotmail.com" xr:uid="{00000000-0004-0000-0300-0000D0010000}"/>
    <hyperlink ref="K1310" r:id="rId466" display="wilmashrift@aol.com - bad" xr:uid="{00000000-0004-0000-0300-0000D1010000}"/>
    <hyperlink ref="K1299" r:id="rId467" xr:uid="{00000000-0004-0000-0300-0000D2010000}"/>
    <hyperlink ref="K755" r:id="rId468" display="mailto:gaissert@bellsouth.net" xr:uid="{00000000-0004-0000-0300-0000D3010000}"/>
    <hyperlink ref="K1284" r:id="rId469" display="mailto:schrader1930@msn.com" xr:uid="{00000000-0004-0000-0300-0000D4010000}"/>
    <hyperlink ref="K1266" r:id="rId470" xr:uid="{00000000-0004-0000-0300-0000D5010000}"/>
    <hyperlink ref="K1267" r:id="rId471" xr:uid="{00000000-0004-0000-0300-0000D6010000}"/>
    <hyperlink ref="K1557" r:id="rId472" display="mailto:davcosw@yahoo.com" xr:uid="{00000000-0004-0000-0300-0000D7010000}"/>
    <hyperlink ref="K1556" r:id="rId473" display="mailto:ryman08@hotmail.com" xr:uid="{00000000-0004-0000-0300-0000D8010000}"/>
    <hyperlink ref="K1233" r:id="rId474" display="mailto:roalson6751@yahoo.com" xr:uid="{00000000-0004-0000-0300-0000D9010000}"/>
    <hyperlink ref="K1555" r:id="rId475" xr:uid="{00000000-0004-0000-0300-0000DA010000}"/>
    <hyperlink ref="K1199" r:id="rId476" display="mailto:drabjohn@cox.net" xr:uid="{00000000-0004-0000-0300-0000DB010000}"/>
    <hyperlink ref="K1161" r:id="rId477" display="mailto:nana52340@yahoo.com" xr:uid="{00000000-0004-0000-0300-0000DC010000}"/>
    <hyperlink ref="K1160" r:id="rId478" display="mailto:emerprof@yahoo.com" xr:uid="{00000000-0004-0000-0300-0000DD010000}"/>
    <hyperlink ref="K1118" r:id="rId479" display="mailto:latedaughter@gmail.com" xr:uid="{00000000-0004-0000-0300-0000DE010000}"/>
    <hyperlink ref="K1582" r:id="rId480" xr:uid="{00000000-0004-0000-0300-0000DF010000}"/>
    <hyperlink ref="K1085" r:id="rId481" xr:uid="{00000000-0004-0000-0300-0000E0010000}"/>
    <hyperlink ref="K1018" r:id="rId482" xr:uid="{00000000-0004-0000-0300-0000E1010000}"/>
    <hyperlink ref="K954" r:id="rId483" display="mailto:suifonglai@yahoo.com" xr:uid="{00000000-0004-0000-0300-0000E2010000}"/>
    <hyperlink ref="K936" r:id="rId484" display="mailto:dougandcarol@cox.net" xr:uid="{00000000-0004-0000-0300-0000E3010000}"/>
    <hyperlink ref="K937" r:id="rId485" display="mailto:dougandcarol@cox.net" xr:uid="{00000000-0004-0000-0300-0000E4010000}"/>
    <hyperlink ref="K924" r:id="rId486" display="tennisboy007@hotmail.com -BAD" xr:uid="{00000000-0004-0000-0300-0000E5010000}"/>
    <hyperlink ref="K903" r:id="rId487" xr:uid="{00000000-0004-0000-0300-0000E6010000}"/>
    <hyperlink ref="K1537" r:id="rId488" display="mailto:hubbob@gmail.com" xr:uid="{00000000-0004-0000-0300-0000E7010000}"/>
    <hyperlink ref="K856" r:id="rId489" display="mailto:bobhouge@yahoo.com" xr:uid="{00000000-0004-0000-0300-0000E8010000}"/>
    <hyperlink ref="K836" r:id="rId490" xr:uid="{00000000-0004-0000-0300-0000E9010000}"/>
    <hyperlink ref="K833" r:id="rId491" xr:uid="{00000000-0004-0000-0300-0000EA010000}"/>
    <hyperlink ref="K828" r:id="rId492" display="mailto:shirleydances@yahoo.com" xr:uid="{00000000-0004-0000-0300-0000EB010000}"/>
    <hyperlink ref="K1534" r:id="rId493" display="mailto:bch75@gilanet.com" xr:uid="{00000000-0004-0000-0300-0000EC010000}"/>
    <hyperlink ref="K800" r:id="rId494" display="gustaf@cybertrails.com - BAD" xr:uid="{00000000-0004-0000-0300-0000ED010000}"/>
    <hyperlink ref="K776" r:id="rId495" display="mailto:lgonz@gobrainstorm.net" xr:uid="{00000000-0004-0000-0300-0000EE010000}"/>
    <hyperlink ref="K1298" r:id="rId496" display="mailto:gaissert@bellsouth.net" xr:uid="{00000000-0004-0000-0300-0000EF010000}"/>
    <hyperlink ref="K763" r:id="rId497" display="mailto:liliagayondato@yahoo.com" xr:uid="{00000000-0004-0000-0300-0000F0010000}"/>
    <hyperlink ref="K723" r:id="rId498" xr:uid="{00000000-0004-0000-0300-0000F1010000}"/>
    <hyperlink ref="K687" r:id="rId499" xr:uid="{00000000-0004-0000-0300-0000F2010000}"/>
    <hyperlink ref="K686" r:id="rId500" xr:uid="{00000000-0004-0000-0300-0000F3010000}"/>
    <hyperlink ref="K672" r:id="rId501" xr:uid="{00000000-0004-0000-0300-0000F4010000}"/>
    <hyperlink ref="K614" r:id="rId502" display="mailto:htcorson@aol.com" xr:uid="{00000000-0004-0000-0300-0000F5010000}"/>
    <hyperlink ref="K610" r:id="rId503" display="jcook120@cox.net - BAD" xr:uid="{00000000-0004-0000-0300-0000F6010000}"/>
    <hyperlink ref="K596" r:id="rId504" xr:uid="{00000000-0004-0000-0300-0000F7010000}"/>
    <hyperlink ref="K587" r:id="rId505" xr:uid="{00000000-0004-0000-0300-0000F8010000}"/>
    <hyperlink ref="K602" r:id="rId506" xr:uid="{00000000-0004-0000-0300-0000F9010000}"/>
    <hyperlink ref="K575" r:id="rId507" display="mailto:jocar432@hotmail.com" xr:uid="{00000000-0004-0000-0300-0000FA010000}"/>
    <hyperlink ref="K530" r:id="rId508" display="jrjmbryant@earthlink.net - BAD" xr:uid="{00000000-0004-0000-0300-0000FB010000}"/>
    <hyperlink ref="K518" r:id="rId509" xr:uid="{00000000-0004-0000-0300-0000FC010000}"/>
    <hyperlink ref="K482" r:id="rId510" xr:uid="{00000000-0004-0000-0300-0000FD010000}"/>
    <hyperlink ref="K494" r:id="rId511" display="lbiernier@yahoo.com- BAD" xr:uid="{00000000-0004-0000-0300-0000FE010000}"/>
    <hyperlink ref="K484" r:id="rId512" display="mailto:ron.bellamy@rogers.com" xr:uid="{00000000-0004-0000-0300-0000FF010000}"/>
    <hyperlink ref="K478" r:id="rId513" xr:uid="{00000000-0004-0000-0300-000000020000}"/>
    <hyperlink ref="K1523" r:id="rId514" xr:uid="{00000000-0004-0000-0300-000001020000}"/>
    <hyperlink ref="K442" r:id="rId515" display="drweaver45@yahoo.com - BAD" xr:uid="{00000000-0004-0000-0300-000002020000}"/>
    <hyperlink ref="K436" r:id="rId516" display="mailto:cw_arend@msn.com" xr:uid="{00000000-0004-0000-0300-000003020000}"/>
    <hyperlink ref="K433" r:id="rId517" xr:uid="{00000000-0004-0000-0300-000004020000}"/>
    <hyperlink ref="K1606" r:id="rId518" xr:uid="{00000000-0004-0000-0300-000005020000}"/>
    <hyperlink ref="K1200" r:id="rId519" xr:uid="{00000000-0004-0000-0300-000006020000}"/>
    <hyperlink ref="K1054" r:id="rId520" xr:uid="{00000000-0004-0000-0300-000007020000}"/>
    <hyperlink ref="K1055" r:id="rId521" xr:uid="{00000000-0004-0000-0300-000008020000}"/>
    <hyperlink ref="K968" r:id="rId522" xr:uid="{00000000-0004-0000-0300-000009020000}"/>
    <hyperlink ref="K967" r:id="rId523" xr:uid="{00000000-0004-0000-0300-00000A020000}"/>
    <hyperlink ref="K532" r:id="rId524" xr:uid="{00000000-0004-0000-0300-00000B020000}"/>
    <hyperlink ref="K1646" r:id="rId525" xr:uid="{00000000-0004-0000-0300-00000C020000}"/>
    <hyperlink ref="K599" r:id="rId526" display="https://webmail.west.cox.net/do/mail/message/mailto?to=alezanderclark%40gmail.com" xr:uid="{00000000-0004-0000-0300-00000D020000}"/>
    <hyperlink ref="K1327" r:id="rId527" xr:uid="{00000000-0004-0000-0300-00000E020000}"/>
    <hyperlink ref="K1329" r:id="rId528" xr:uid="{00000000-0004-0000-0300-00000F020000}"/>
    <hyperlink ref="K1524" r:id="rId529" xr:uid="{00000000-0004-0000-0300-000010020000}"/>
    <hyperlink ref="K933" r:id="rId530" xr:uid="{00000000-0004-0000-0300-000011020000}"/>
    <hyperlink ref="K328" r:id="rId531" display="jolsen3000@aol.com" xr:uid="{00000000-0004-0000-0300-000012020000}"/>
    <hyperlink ref="K1420" r:id="rId532" xr:uid="{00000000-0004-0000-0300-000013020000}"/>
    <hyperlink ref="K1419" r:id="rId533" xr:uid="{00000000-0004-0000-0300-000014020000}"/>
    <hyperlink ref="K953" r:id="rId534" xr:uid="{00000000-0004-0000-0300-000015020000}"/>
    <hyperlink ref="K365" r:id="rId535" xr:uid="{00000000-0004-0000-0300-000016020000}"/>
    <hyperlink ref="K657" r:id="rId536" xr:uid="{00000000-0004-0000-0300-000017020000}"/>
    <hyperlink ref="K366" r:id="rId537" xr:uid="{00000000-0004-0000-0300-000018020000}"/>
    <hyperlink ref="K573" r:id="rId538" xr:uid="{00000000-0004-0000-0300-000019020000}"/>
    <hyperlink ref="K1471" r:id="rId539" xr:uid="{00000000-0004-0000-0300-00001A020000}"/>
    <hyperlink ref="K656" r:id="rId540" xr:uid="{00000000-0004-0000-0300-00001B020000}"/>
    <hyperlink ref="K1328" r:id="rId541" xr:uid="{00000000-0004-0000-0300-00001C020000}"/>
    <hyperlink ref="K1546" r:id="rId542" xr:uid="{00000000-0004-0000-0300-00001D020000}"/>
    <hyperlink ref="K1629" r:id="rId543" xr:uid="{00000000-0004-0000-0300-00001E020000}"/>
    <hyperlink ref="K866" r:id="rId544" xr:uid="{00000000-0004-0000-0300-00001F020000}"/>
    <hyperlink ref="K1660" r:id="rId545" xr:uid="{00000000-0004-0000-0300-000020020000}"/>
    <hyperlink ref="K413" r:id="rId546" xr:uid="{00000000-0004-0000-0300-000021020000}"/>
    <hyperlink ref="K1175" r:id="rId547" xr:uid="{00000000-0004-0000-0300-000022020000}"/>
    <hyperlink ref="K843" r:id="rId548" xr:uid="{00000000-0004-0000-0300-000023020000}"/>
    <hyperlink ref="K1653" r:id="rId549" xr:uid="{00000000-0004-0000-0300-000024020000}"/>
    <hyperlink ref="K1091" r:id="rId550" xr:uid="{00000000-0004-0000-0300-000025020000}"/>
    <hyperlink ref="K1445" r:id="rId551" xr:uid="{00000000-0004-0000-0300-000026020000}"/>
    <hyperlink ref="K1261" r:id="rId552" xr:uid="{00000000-0004-0000-0300-000027020000}"/>
    <hyperlink ref="K907" r:id="rId553" xr:uid="{00000000-0004-0000-0300-000028020000}"/>
    <hyperlink ref="K1370" r:id="rId554" xr:uid="{00000000-0004-0000-0300-000029020000}"/>
    <hyperlink ref="K378" r:id="rId555" xr:uid="{00000000-0004-0000-0300-00002A020000}"/>
    <hyperlink ref="K714" r:id="rId556" xr:uid="{00000000-0004-0000-0300-00002B020000}"/>
    <hyperlink ref="K1456" r:id="rId557" xr:uid="{00000000-0004-0000-0300-00002C020000}"/>
    <hyperlink ref="K798" r:id="rId558" display="pgroves@wilstu.edu - BAD" xr:uid="{00000000-0004-0000-0300-00002D020000}"/>
    <hyperlink ref="K1458" r:id="rId559" xr:uid="{00000000-0004-0000-0300-00002E020000}"/>
    <hyperlink ref="K1359" r:id="rId560" display="rdds1@cox.net - bad" xr:uid="{00000000-0004-0000-0300-00002F020000}"/>
    <hyperlink ref="K1237" r:id="rId561" xr:uid="{00000000-0004-0000-0300-000030020000}"/>
    <hyperlink ref="K1022" r:id="rId562" xr:uid="{00000000-0004-0000-0300-000031020000}"/>
    <hyperlink ref="K955" r:id="rId563" xr:uid="{00000000-0004-0000-0300-000032020000}"/>
    <hyperlink ref="K639" r:id="rId564" xr:uid="{00000000-0004-0000-0300-000033020000}"/>
    <hyperlink ref="K618" r:id="rId565" xr:uid="{00000000-0004-0000-0300-000034020000}"/>
    <hyperlink ref="K440" r:id="rId566" xr:uid="{00000000-0004-0000-0300-000035020000}"/>
    <hyperlink ref="K1271" r:id="rId567" xr:uid="{00000000-0004-0000-0300-000036020000}"/>
    <hyperlink ref="K939" r:id="rId568" xr:uid="{00000000-0004-0000-0300-000037020000}"/>
    <hyperlink ref="K879" r:id="rId569" xr:uid="{00000000-0004-0000-0300-000038020000}"/>
    <hyperlink ref="K871" r:id="rId570" display="bobsjoy55@hotmail.com - BAD" xr:uid="{00000000-0004-0000-0300-000039020000}"/>
    <hyperlink ref="K861" r:id="rId571" xr:uid="{00000000-0004-0000-0300-00003A020000}"/>
    <hyperlink ref="K636" r:id="rId572" xr:uid="{00000000-0004-0000-0300-00003B020000}"/>
    <hyperlink ref="K684" r:id="rId573" xr:uid="{00000000-0004-0000-0300-00003C020000}"/>
    <hyperlink ref="K683" r:id="rId574" xr:uid="{00000000-0004-0000-0300-00003D020000}"/>
    <hyperlink ref="K1545" r:id="rId575" xr:uid="{00000000-0004-0000-0300-00003E020000}"/>
    <hyperlink ref="K516" r:id="rId576" xr:uid="{00000000-0004-0000-0300-00003F020000}"/>
    <hyperlink ref="K397" r:id="rId577" xr:uid="{00000000-0004-0000-0300-000040020000}"/>
    <hyperlink ref="K1280" r:id="rId578" xr:uid="{00000000-0004-0000-0300-000041020000}"/>
    <hyperlink ref="K734" r:id="rId579" xr:uid="{00000000-0004-0000-0300-000042020000}"/>
    <hyperlink ref="K826" r:id="rId580" xr:uid="{00000000-0004-0000-0300-000043020000}"/>
    <hyperlink ref="K1586" r:id="rId581" xr:uid="{00000000-0004-0000-0300-000044020000}"/>
    <hyperlink ref="K1205" r:id="rId582" xr:uid="{00000000-0004-0000-0300-000045020000}"/>
    <hyperlink ref="K145" r:id="rId583" xr:uid="{00000000-0004-0000-0300-000046020000}"/>
    <hyperlink ref="K1577" r:id="rId584" xr:uid="{00000000-0004-0000-0300-000047020000}"/>
    <hyperlink ref="K726" r:id="rId585" xr:uid="{00000000-0004-0000-0300-000048020000}"/>
    <hyperlink ref="K725" r:id="rId586" xr:uid="{00000000-0004-0000-0300-000049020000}"/>
    <hyperlink ref="K1227" r:id="rId587" xr:uid="{00000000-0004-0000-0300-00004A020000}"/>
    <hyperlink ref="K962" r:id="rId588" xr:uid="{00000000-0004-0000-0300-00004B020000}"/>
    <hyperlink ref="K1201" r:id="rId589" xr:uid="{00000000-0004-0000-0300-00004C020000}"/>
    <hyperlink ref="K1439" r:id="rId590" xr:uid="{00000000-0004-0000-0300-00004D020000}"/>
    <hyperlink ref="K1438" r:id="rId591" xr:uid="{00000000-0004-0000-0300-00004E020000}"/>
    <hyperlink ref="K730" r:id="rId592" xr:uid="{00000000-0004-0000-0300-00004F020000}"/>
    <hyperlink ref="K731" r:id="rId593" xr:uid="{00000000-0004-0000-0300-000050020000}"/>
    <hyperlink ref="K500" r:id="rId594" xr:uid="{00000000-0004-0000-0300-000051020000}"/>
    <hyperlink ref="K1542" r:id="rId595" xr:uid="{00000000-0004-0000-0300-000052020000}"/>
    <hyperlink ref="K1541" r:id="rId596" xr:uid="{00000000-0004-0000-0300-000053020000}"/>
    <hyperlink ref="K1602" r:id="rId597" xr:uid="{00000000-0004-0000-0300-000054020000}"/>
    <hyperlink ref="K1181" r:id="rId598" xr:uid="{00000000-0004-0000-0300-000055020000}"/>
    <hyperlink ref="K792" r:id="rId599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300-000056020000}"/>
    <hyperlink ref="K791" r:id="rId600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300-000057020000}"/>
    <hyperlink ref="K1253" r:id="rId601" xr:uid="{00000000-0004-0000-0300-000058020000}"/>
    <hyperlink ref="K1138" r:id="rId602" xr:uid="{00000000-0004-0000-0300-000059020000}"/>
    <hyperlink ref="K844" r:id="rId603" xr:uid="{00000000-0004-0000-0300-00005A020000}"/>
    <hyperlink ref="K489" r:id="rId604" xr:uid="{00000000-0004-0000-0300-00005B020000}"/>
    <hyperlink ref="K405" r:id="rId605" xr:uid="{00000000-0004-0000-0300-00005C020000}"/>
    <hyperlink ref="K831" r:id="rId606" xr:uid="{00000000-0004-0000-0300-00005D020000}"/>
    <hyperlink ref="K84" r:id="rId607" xr:uid="{00000000-0004-0000-0300-00005E020000}"/>
    <hyperlink ref="K409" r:id="rId608" xr:uid="{00000000-0004-0000-0300-00005F020000}"/>
    <hyperlink ref="K410" r:id="rId609" xr:uid="{00000000-0004-0000-0300-000060020000}"/>
    <hyperlink ref="K122" r:id="rId610" xr:uid="{00000000-0004-0000-0300-000061020000}"/>
    <hyperlink ref="K262" r:id="rId611" xr:uid="{00000000-0004-0000-0300-000062020000}"/>
    <hyperlink ref="K261" r:id="rId612" xr:uid="{00000000-0004-0000-0300-000063020000}"/>
    <hyperlink ref="K126" r:id="rId613" xr:uid="{00000000-0004-0000-0300-000064020000}"/>
    <hyperlink ref="K24" r:id="rId614" xr:uid="{00000000-0004-0000-0300-000065020000}"/>
    <hyperlink ref="K25" r:id="rId615" xr:uid="{00000000-0004-0000-0300-000066020000}"/>
    <hyperlink ref="K26" r:id="rId616" xr:uid="{00000000-0004-0000-0300-000067020000}"/>
    <hyperlink ref="K27" r:id="rId617" xr:uid="{00000000-0004-0000-0300-000068020000}"/>
    <hyperlink ref="K272" r:id="rId618" xr:uid="{00000000-0004-0000-0300-000069020000}"/>
    <hyperlink ref="K277" r:id="rId619" xr:uid="{00000000-0004-0000-0300-00006A020000}"/>
    <hyperlink ref="K276" r:id="rId620" xr:uid="{00000000-0004-0000-0300-00006B020000}"/>
    <hyperlink ref="K141" r:id="rId621" xr:uid="{00000000-0004-0000-0300-00006C020000}"/>
    <hyperlink ref="K140" r:id="rId622" xr:uid="{00000000-0004-0000-0300-00006D020000}"/>
    <hyperlink ref="K1596" r:id="rId623" xr:uid="{00000000-0004-0000-0300-00006E020000}"/>
    <hyperlink ref="K85" r:id="rId624" xr:uid="{00000000-0004-0000-0300-00006F020000}"/>
    <hyperlink ref="K1628" r:id="rId625" xr:uid="{00000000-0004-0000-0300-000070020000}"/>
    <hyperlink ref="K1634" r:id="rId626" xr:uid="{00000000-0004-0000-0300-000071020000}"/>
    <hyperlink ref="K5" r:id="rId627" xr:uid="{00000000-0004-0000-0300-000072020000}"/>
    <hyperlink ref="K76" r:id="rId628" xr:uid="{00000000-0004-0000-0300-000073020000}"/>
    <hyperlink ref="K77" r:id="rId629" xr:uid="{00000000-0004-0000-0300-000074020000}"/>
    <hyperlink ref="K125" r:id="rId630" xr:uid="{00000000-0004-0000-0300-000075020000}"/>
    <hyperlink ref="K123" r:id="rId631" xr:uid="{00000000-0004-0000-0300-000076020000}"/>
    <hyperlink ref="K72" r:id="rId632" xr:uid="{00000000-0004-0000-0300-000077020000}"/>
    <hyperlink ref="K74" r:id="rId633" xr:uid="{00000000-0004-0000-0300-000078020000}"/>
    <hyperlink ref="K1597" r:id="rId634" xr:uid="{00000000-0004-0000-0300-000079020000}"/>
    <hyperlink ref="K4" r:id="rId635" xr:uid="{00000000-0004-0000-0300-00007A020000}"/>
    <hyperlink ref="K3" r:id="rId636" xr:uid="{00000000-0004-0000-0300-00007B020000}"/>
    <hyperlink ref="K75" r:id="rId637" xr:uid="{00000000-0004-0000-0300-00007C020000}"/>
    <hyperlink ref="K329" r:id="rId638" display="jolsen3000@aol.com" xr:uid="{00000000-0004-0000-0300-00007D020000}"/>
    <hyperlink ref="K1605" r:id="rId639" xr:uid="{00000000-0004-0000-0300-00007E020000}"/>
    <hyperlink ref="K61" r:id="rId640" xr:uid="{00000000-0004-0000-0300-00007F020000}"/>
    <hyperlink ref="K62" r:id="rId641" xr:uid="{00000000-0004-0000-0300-000080020000}"/>
    <hyperlink ref="K128" r:id="rId642" xr:uid="{00000000-0004-0000-0300-000081020000}"/>
    <hyperlink ref="K129" r:id="rId643" xr:uid="{00000000-0004-0000-0300-000082020000}"/>
    <hyperlink ref="K131" r:id="rId644" xr:uid="{00000000-0004-0000-0300-000083020000}"/>
    <hyperlink ref="K132" r:id="rId645" xr:uid="{00000000-0004-0000-0300-000084020000}"/>
    <hyperlink ref="K149" r:id="rId646" xr:uid="{00000000-0004-0000-0300-000085020000}"/>
    <hyperlink ref="K1590" r:id="rId647" xr:uid="{00000000-0004-0000-0300-000086020000}"/>
    <hyperlink ref="K156" r:id="rId648" xr:uid="{00000000-0004-0000-0300-000087020000}"/>
    <hyperlink ref="K161" r:id="rId649" xr:uid="{00000000-0004-0000-0300-000088020000}"/>
    <hyperlink ref="K151" r:id="rId650" xr:uid="{00000000-0004-0000-0300-000089020000}"/>
    <hyperlink ref="K63" r:id="rId651" xr:uid="{00000000-0004-0000-0300-00008A020000}"/>
    <hyperlink ref="K81" r:id="rId652" xr:uid="{00000000-0004-0000-0300-00008B020000}"/>
    <hyperlink ref="K10" r:id="rId653" xr:uid="{00000000-0004-0000-0300-00008C020000}"/>
    <hyperlink ref="K36" r:id="rId654" xr:uid="{00000000-0004-0000-0300-00008D020000}"/>
    <hyperlink ref="K35" r:id="rId655" xr:uid="{00000000-0004-0000-0300-00008E020000}"/>
    <hyperlink ref="K22" r:id="rId656" xr:uid="{00000000-0004-0000-0300-00008F020000}"/>
    <hyperlink ref="K52" r:id="rId657" xr:uid="{00000000-0004-0000-0300-000090020000}"/>
    <hyperlink ref="K48" r:id="rId658" xr:uid="{00000000-0004-0000-0300-000091020000}"/>
    <hyperlink ref="K51" r:id="rId659" xr:uid="{00000000-0004-0000-0300-000092020000}"/>
    <hyperlink ref="K23" r:id="rId660" xr:uid="{00000000-0004-0000-0300-000093020000}"/>
    <hyperlink ref="K37" r:id="rId661" xr:uid="{00000000-0004-0000-0300-000094020000}"/>
    <hyperlink ref="K45" r:id="rId662" xr:uid="{00000000-0004-0000-0300-000095020000}"/>
    <hyperlink ref="K44" r:id="rId663" xr:uid="{00000000-0004-0000-0300-000096020000}"/>
    <hyperlink ref="K69" r:id="rId664" xr:uid="{00000000-0004-0000-0300-000097020000}"/>
    <hyperlink ref="K9" r:id="rId665" xr:uid="{00000000-0004-0000-0300-000098020000}"/>
    <hyperlink ref="K83" r:id="rId666" xr:uid="{00000000-0004-0000-0300-000099020000}"/>
    <hyperlink ref="K13" r:id="rId667" xr:uid="{00000000-0004-0000-0300-00009A020000}"/>
    <hyperlink ref="K64" r:id="rId668" xr:uid="{00000000-0004-0000-0300-00009B020000}"/>
    <hyperlink ref="K65" r:id="rId669" xr:uid="{00000000-0004-0000-0300-00009C020000}"/>
    <hyperlink ref="K14" r:id="rId670" xr:uid="{00000000-0004-0000-0300-00009D020000}"/>
    <hyperlink ref="K2" r:id="rId671" xr:uid="{00000000-0004-0000-0300-00009E020000}"/>
    <hyperlink ref="K15" r:id="rId672" xr:uid="{00000000-0004-0000-0300-00009F020000}"/>
    <hyperlink ref="K1270" r:id="rId673" xr:uid="{00000000-0004-0000-0300-0000A0020000}"/>
    <hyperlink ref="K711" r:id="rId674" xr:uid="{00000000-0004-0000-0300-0000A1020000}"/>
  </hyperlinks>
  <printOptions gridLines="1"/>
  <pageMargins left="0.5" right="0.5" top="0.5" bottom="0.5" header="0.3" footer="0"/>
  <pageSetup orientation="landscape" horizontalDpi="300" verticalDpi="300" r:id="rId675"/>
  <headerFooter alignWithMargins="0">
    <oddHeader>&amp;L&amp;D&amp;CMembership 2023-24&amp;R&amp;P of &amp;N</oddHeader>
  </headerFooter>
  <legacyDrawing r:id="rId67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"/>
  <sheetViews>
    <sheetView workbookViewId="0">
      <selection activeCell="A8" sqref="A8"/>
    </sheetView>
  </sheetViews>
  <sheetFormatPr defaultRowHeight="13.2" x14ac:dyDescent="0.25"/>
  <sheetData>
    <row r="1" spans="1:1" x14ac:dyDescent="0.25">
      <c r="A1" s="61" t="s">
        <v>5851</v>
      </c>
    </row>
    <row r="2" spans="1:1" x14ac:dyDescent="0.25">
      <c r="A2" s="61" t="s">
        <v>5852</v>
      </c>
    </row>
    <row r="3" spans="1:1" x14ac:dyDescent="0.25">
      <c r="A3" s="61" t="s">
        <v>5856</v>
      </c>
    </row>
    <row r="4" spans="1:1" x14ac:dyDescent="0.25">
      <c r="A4" s="61" t="s">
        <v>5854</v>
      </c>
    </row>
    <row r="5" spans="1:1" x14ac:dyDescent="0.25">
      <c r="A5" s="61" t="s">
        <v>5855</v>
      </c>
    </row>
    <row r="6" spans="1:1" x14ac:dyDescent="0.25">
      <c r="A6" s="4"/>
    </row>
    <row r="7" spans="1:1" x14ac:dyDescent="0.25">
      <c r="A7" t="s">
        <v>5911</v>
      </c>
    </row>
    <row r="8" spans="1:1" x14ac:dyDescent="0.25">
      <c r="A8" t="s">
        <v>5925</v>
      </c>
    </row>
    <row r="9" spans="1:1" x14ac:dyDescent="0.25">
      <c r="A9" t="s">
        <v>5921</v>
      </c>
    </row>
    <row r="10" spans="1:1" x14ac:dyDescent="0.25">
      <c r="A10" t="s">
        <v>5924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V179"/>
  <sheetViews>
    <sheetView workbookViewId="0">
      <pane ySplit="564" topLeftCell="A113" activePane="bottomLeft"/>
      <selection activeCell="E1" sqref="E1"/>
      <selection pane="bottomLeft" activeCell="K119" sqref="K119"/>
    </sheetView>
  </sheetViews>
  <sheetFormatPr defaultRowHeight="13.2" x14ac:dyDescent="0.25"/>
  <cols>
    <col min="2" max="2" width="11.109375" customWidth="1"/>
    <col min="3" max="3" width="10.44140625" customWidth="1"/>
    <col min="4" max="4" width="5" customWidth="1"/>
    <col min="5" max="5" width="10.6640625" customWidth="1"/>
    <col min="6" max="6" width="2.6640625" customWidth="1"/>
    <col min="7" max="7" width="4" customWidth="1"/>
    <col min="8" max="8" width="20.88671875" bestFit="1" customWidth="1"/>
    <col min="9" max="9" width="12.33203125" customWidth="1"/>
    <col min="10" max="10" width="15" customWidth="1"/>
    <col min="11" max="11" width="25.5546875" customWidth="1"/>
    <col min="12" max="12" width="38.6640625" customWidth="1"/>
    <col min="13" max="13" width="4.88671875" customWidth="1"/>
    <col min="14" max="14" width="4.44140625" customWidth="1"/>
    <col min="15" max="15" width="10.33203125" bestFit="1" customWidth="1"/>
    <col min="16" max="16" width="10.109375" customWidth="1"/>
    <col min="19" max="19" width="10.109375" bestFit="1" customWidth="1"/>
    <col min="20" max="20" width="3.5546875" customWidth="1"/>
    <col min="21" max="21" width="4.109375" customWidth="1"/>
  </cols>
  <sheetData>
    <row r="1" spans="1:152" s="1" customFormat="1" ht="15" x14ac:dyDescent="0.25">
      <c r="A1" s="1" t="s">
        <v>4057</v>
      </c>
      <c r="B1" s="1" t="s">
        <v>5718</v>
      </c>
      <c r="C1" s="2" t="s">
        <v>5202</v>
      </c>
      <c r="D1" s="2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4910</v>
      </c>
      <c r="R1" s="1" t="s">
        <v>3356</v>
      </c>
      <c r="T1" s="1" t="s">
        <v>4486</v>
      </c>
      <c r="U1" s="1" t="s">
        <v>4487</v>
      </c>
      <c r="V1" s="1" t="s">
        <v>477</v>
      </c>
      <c r="W1" s="1" t="s">
        <v>478</v>
      </c>
      <c r="X1" s="1" t="s">
        <v>479</v>
      </c>
      <c r="Y1" s="1" t="s">
        <v>3643</v>
      </c>
      <c r="Z1" s="1" t="s">
        <v>5122</v>
      </c>
      <c r="AA1" s="2" t="s">
        <v>5245</v>
      </c>
      <c r="AB1" s="3" t="s">
        <v>4010</v>
      </c>
      <c r="AC1" s="3" t="s">
        <v>5534</v>
      </c>
      <c r="AD1" s="1" t="s">
        <v>3987</v>
      </c>
      <c r="AE1" s="2">
        <v>43041</v>
      </c>
      <c r="AF1" s="2">
        <v>43048</v>
      </c>
      <c r="AG1" s="2">
        <v>43055</v>
      </c>
      <c r="AH1" s="2">
        <v>43069</v>
      </c>
      <c r="AI1" s="2">
        <v>43076</v>
      </c>
      <c r="AJ1" s="2">
        <v>43083</v>
      </c>
      <c r="AK1" s="2">
        <v>43090</v>
      </c>
      <c r="AL1" s="2">
        <v>43097</v>
      </c>
      <c r="AM1" s="2">
        <v>43104</v>
      </c>
      <c r="AN1" s="2">
        <v>43111</v>
      </c>
      <c r="AO1" s="2">
        <v>43118</v>
      </c>
      <c r="AP1" s="2">
        <v>43125</v>
      </c>
      <c r="AQ1" s="2">
        <v>43132</v>
      </c>
      <c r="AR1" s="2">
        <v>43139</v>
      </c>
      <c r="AS1" s="2">
        <v>43146</v>
      </c>
      <c r="AT1" s="2">
        <v>43153</v>
      </c>
      <c r="AU1" s="2">
        <v>43160</v>
      </c>
      <c r="AV1" s="2">
        <v>43167</v>
      </c>
      <c r="AW1" s="2">
        <v>43174</v>
      </c>
      <c r="AX1" s="2">
        <v>43181</v>
      </c>
      <c r="AY1" s="2">
        <v>43188</v>
      </c>
      <c r="AZ1" s="2">
        <v>43195</v>
      </c>
      <c r="BA1" s="1" t="s">
        <v>1442</v>
      </c>
      <c r="BB1" s="1" t="s">
        <v>5123</v>
      </c>
      <c r="BC1" s="1" t="s">
        <v>5124</v>
      </c>
      <c r="BD1" s="1" t="s">
        <v>5125</v>
      </c>
      <c r="BE1" s="1" t="s">
        <v>5126</v>
      </c>
      <c r="BF1" s="1" t="s">
        <v>5127</v>
      </c>
      <c r="BG1" s="1" t="s">
        <v>5128</v>
      </c>
      <c r="BH1" s="1" t="s">
        <v>5129</v>
      </c>
      <c r="BI1" s="1" t="s">
        <v>5130</v>
      </c>
      <c r="BJ1" s="1" t="s">
        <v>728</v>
      </c>
      <c r="BK1" s="1" t="s">
        <v>5131</v>
      </c>
      <c r="BL1" s="1" t="s">
        <v>5132</v>
      </c>
      <c r="BM1" s="1" t="s">
        <v>5133</v>
      </c>
      <c r="BN1" s="1" t="s">
        <v>5134</v>
      </c>
      <c r="BO1" s="1" t="s">
        <v>5135</v>
      </c>
      <c r="BP1" s="1" t="s">
        <v>5136</v>
      </c>
      <c r="BQ1" s="1" t="s">
        <v>5137</v>
      </c>
      <c r="BR1" s="1" t="s">
        <v>5138</v>
      </c>
      <c r="BS1" s="1" t="s">
        <v>5139</v>
      </c>
      <c r="BT1" s="1" t="s">
        <v>5140</v>
      </c>
      <c r="BU1" s="1" t="s">
        <v>5141</v>
      </c>
      <c r="BV1" s="1" t="s">
        <v>5142</v>
      </c>
      <c r="BW1" s="1" t="s">
        <v>5143</v>
      </c>
      <c r="BX1" s="1" t="s">
        <v>5144</v>
      </c>
      <c r="BY1" s="1" t="s">
        <v>5145</v>
      </c>
      <c r="BZ1" s="1" t="s">
        <v>5146</v>
      </c>
      <c r="CA1" s="1" t="s">
        <v>4703</v>
      </c>
      <c r="CB1" s="1" t="s">
        <v>4704</v>
      </c>
      <c r="CC1" s="1" t="s">
        <v>4705</v>
      </c>
      <c r="CD1" s="1" t="s">
        <v>4706</v>
      </c>
      <c r="CE1" s="1" t="s">
        <v>4707</v>
      </c>
      <c r="CF1" s="1" t="s">
        <v>4708</v>
      </c>
      <c r="CG1" s="1" t="s">
        <v>4709</v>
      </c>
      <c r="CH1" s="1" t="s">
        <v>4710</v>
      </c>
      <c r="CI1" s="1" t="s">
        <v>4711</v>
      </c>
      <c r="CX1" s="1" t="s">
        <v>5406</v>
      </c>
      <c r="CY1" s="2">
        <v>44861</v>
      </c>
      <c r="CZ1" s="2">
        <v>44868</v>
      </c>
      <c r="DA1" s="2">
        <v>44875</v>
      </c>
      <c r="DB1" s="2">
        <v>44882</v>
      </c>
      <c r="DC1" s="2">
        <v>44896</v>
      </c>
      <c r="DD1" s="2">
        <v>44903</v>
      </c>
      <c r="DE1" s="2">
        <v>44910</v>
      </c>
      <c r="DF1" s="2">
        <v>44917</v>
      </c>
      <c r="DG1" s="2">
        <v>44924</v>
      </c>
      <c r="DH1" s="2">
        <v>44931</v>
      </c>
      <c r="DI1" s="2">
        <v>44938</v>
      </c>
      <c r="DJ1" s="2">
        <v>44945</v>
      </c>
      <c r="DK1" s="2">
        <v>44952</v>
      </c>
      <c r="DL1" s="2">
        <v>44959</v>
      </c>
      <c r="DM1" s="2">
        <v>44966</v>
      </c>
      <c r="DN1" s="2">
        <v>44973</v>
      </c>
      <c r="DO1" s="2">
        <v>44980</v>
      </c>
      <c r="DP1" s="2">
        <v>44987</v>
      </c>
      <c r="DQ1" s="2">
        <v>44994</v>
      </c>
      <c r="DR1" s="2">
        <v>45001</v>
      </c>
      <c r="DS1" s="2">
        <v>45008</v>
      </c>
      <c r="DT1" s="2">
        <v>45015</v>
      </c>
      <c r="DU1" s="2">
        <v>45022</v>
      </c>
      <c r="DV1" s="1" t="s">
        <v>1442</v>
      </c>
      <c r="DW1" s="2">
        <v>45232</v>
      </c>
      <c r="DX1" s="2">
        <v>45239</v>
      </c>
      <c r="DY1" s="2">
        <v>45246</v>
      </c>
      <c r="DZ1" s="2">
        <v>45253</v>
      </c>
      <c r="EA1" s="2">
        <v>45267</v>
      </c>
      <c r="EB1" s="2">
        <v>45274</v>
      </c>
      <c r="EC1" s="2">
        <v>45281</v>
      </c>
      <c r="ED1" s="2">
        <v>45288</v>
      </c>
      <c r="EE1" s="2">
        <v>45295</v>
      </c>
      <c r="EF1" s="2">
        <v>45302</v>
      </c>
      <c r="EG1" s="2">
        <v>45309</v>
      </c>
      <c r="EH1" s="2">
        <v>45316</v>
      </c>
      <c r="EI1" s="2">
        <v>45323</v>
      </c>
      <c r="EJ1" s="2">
        <v>45330</v>
      </c>
      <c r="EK1" s="2">
        <v>45337</v>
      </c>
      <c r="EL1" s="2">
        <v>45344</v>
      </c>
      <c r="EM1" s="2">
        <v>45351</v>
      </c>
      <c r="EN1" s="2">
        <v>45358</v>
      </c>
      <c r="EO1" s="2">
        <v>45365</v>
      </c>
      <c r="EP1" s="2">
        <v>45372</v>
      </c>
      <c r="EQ1" s="2">
        <v>45379</v>
      </c>
      <c r="ER1" s="2">
        <v>45386</v>
      </c>
      <c r="ES1" s="2">
        <v>45393</v>
      </c>
      <c r="ET1" s="2">
        <v>45400</v>
      </c>
      <c r="EU1" s="2">
        <v>45407</v>
      </c>
      <c r="EV1" s="2" t="s">
        <v>1442</v>
      </c>
    </row>
    <row r="2" spans="1:152" s="1" customFormat="1" ht="15" x14ac:dyDescent="0.25">
      <c r="B2" s="2">
        <v>45232</v>
      </c>
      <c r="C2" s="2">
        <v>44868</v>
      </c>
      <c r="D2" s="2"/>
      <c r="F2" s="1" t="s">
        <v>3162</v>
      </c>
      <c r="G2" s="1" t="s">
        <v>3158</v>
      </c>
      <c r="H2" s="1" t="s">
        <v>5410</v>
      </c>
      <c r="I2" s="1" t="s">
        <v>3351</v>
      </c>
      <c r="J2" s="1" t="s">
        <v>5415</v>
      </c>
      <c r="K2" s="4" t="s">
        <v>5416</v>
      </c>
      <c r="L2" s="1" t="s">
        <v>5417</v>
      </c>
      <c r="M2" s="1" t="s">
        <v>488</v>
      </c>
      <c r="N2" s="1" t="s">
        <v>296</v>
      </c>
      <c r="O2" s="1">
        <v>85205</v>
      </c>
      <c r="AA2" s="2"/>
      <c r="AB2" s="3"/>
      <c r="AC2" s="3"/>
      <c r="BA2" s="1">
        <f t="shared" ref="BA2:BA11" si="0">COUNTA(AE2:AZ2)</f>
        <v>0</v>
      </c>
      <c r="CZ2" s="1" t="s">
        <v>481</v>
      </c>
      <c r="DA2" s="1" t="s">
        <v>481</v>
      </c>
      <c r="DC2" s="1" t="s">
        <v>481</v>
      </c>
      <c r="DE2" s="1" t="s">
        <v>481</v>
      </c>
      <c r="DF2" s="1" t="s">
        <v>481</v>
      </c>
      <c r="DH2" s="1" t="s">
        <v>481</v>
      </c>
      <c r="DI2" s="1" t="s">
        <v>481</v>
      </c>
      <c r="DK2" s="1" t="s">
        <v>481</v>
      </c>
      <c r="DL2" s="1" t="s">
        <v>481</v>
      </c>
      <c r="DN2" s="1" t="s">
        <v>481</v>
      </c>
      <c r="DO2" s="1" t="s">
        <v>481</v>
      </c>
      <c r="DV2" s="1">
        <f t="shared" ref="DV2:DV11" si="1">COUNTA(CY2:DU2)</f>
        <v>11</v>
      </c>
      <c r="DW2" s="1" t="s">
        <v>481</v>
      </c>
      <c r="EV2" s="1">
        <f t="shared" ref="EV2:EV9" si="2">SUM(DW2:EU2)</f>
        <v>0</v>
      </c>
    </row>
    <row r="3" spans="1:152" s="1" customFormat="1" ht="15" x14ac:dyDescent="0.25">
      <c r="A3" s="8"/>
      <c r="B3" s="2">
        <v>45232</v>
      </c>
      <c r="C3" s="2">
        <v>44861</v>
      </c>
      <c r="D3" s="2"/>
      <c r="G3" s="1" t="s">
        <v>481</v>
      </c>
      <c r="H3" s="1" t="s">
        <v>4824</v>
      </c>
      <c r="I3" s="1" t="s">
        <v>704</v>
      </c>
      <c r="J3" s="1" t="s">
        <v>4825</v>
      </c>
      <c r="K3" s="18" t="s">
        <v>4150</v>
      </c>
      <c r="L3" s="1" t="s">
        <v>700</v>
      </c>
      <c r="M3" s="1" t="s">
        <v>5031</v>
      </c>
      <c r="N3" s="1" t="s">
        <v>296</v>
      </c>
      <c r="O3" s="1">
        <v>85120</v>
      </c>
      <c r="Y3" s="1" t="s">
        <v>297</v>
      </c>
      <c r="AA3" s="1" t="s">
        <v>2813</v>
      </c>
      <c r="AD3" s="2"/>
      <c r="AE3" s="2"/>
      <c r="AF3" s="2"/>
      <c r="AG3" s="2" t="s">
        <v>481</v>
      </c>
      <c r="AH3" s="2"/>
      <c r="AI3" s="2" t="s">
        <v>481</v>
      </c>
      <c r="AJ3" s="2" t="s">
        <v>481</v>
      </c>
      <c r="AK3" s="2"/>
      <c r="AL3" s="2"/>
      <c r="AM3" s="2" t="s">
        <v>481</v>
      </c>
      <c r="AN3" s="2"/>
      <c r="AO3" s="2"/>
      <c r="AP3" s="2"/>
      <c r="AQ3" s="2"/>
      <c r="AR3" s="2"/>
      <c r="AT3" s="2"/>
      <c r="AU3" s="2"/>
      <c r="AV3" s="2"/>
      <c r="AW3" s="2"/>
      <c r="AX3" s="2"/>
      <c r="AY3" s="2"/>
      <c r="AZ3" s="2"/>
      <c r="BA3" s="1">
        <f t="shared" si="0"/>
        <v>4</v>
      </c>
      <c r="BB3" s="3"/>
      <c r="CY3" s="1" t="s">
        <v>4682</v>
      </c>
      <c r="DA3" s="1" t="s">
        <v>4682</v>
      </c>
      <c r="DC3" s="1" t="s">
        <v>481</v>
      </c>
      <c r="DD3" s="1" t="s">
        <v>481</v>
      </c>
      <c r="DE3" s="1" t="s">
        <v>481</v>
      </c>
      <c r="DF3" s="1" t="s">
        <v>481</v>
      </c>
      <c r="DG3" s="1" t="s">
        <v>481</v>
      </c>
      <c r="DH3" s="1" t="s">
        <v>481</v>
      </c>
      <c r="DI3" s="1" t="s">
        <v>481</v>
      </c>
      <c r="DK3" s="1" t="s">
        <v>481</v>
      </c>
      <c r="DL3" s="1" t="s">
        <v>481</v>
      </c>
      <c r="DN3" s="1" t="s">
        <v>3158</v>
      </c>
      <c r="DV3" s="1">
        <f t="shared" si="1"/>
        <v>12</v>
      </c>
      <c r="DW3" s="1" t="s">
        <v>481</v>
      </c>
      <c r="EV3" s="1">
        <f t="shared" si="2"/>
        <v>0</v>
      </c>
    </row>
    <row r="4" spans="1:152" s="1" customFormat="1" ht="15" x14ac:dyDescent="0.25">
      <c r="B4" s="2">
        <v>45232</v>
      </c>
      <c r="C4" s="2"/>
      <c r="D4" s="2" t="s">
        <v>4712</v>
      </c>
      <c r="G4" s="1" t="s">
        <v>3158</v>
      </c>
      <c r="H4" s="1" t="s">
        <v>5727</v>
      </c>
      <c r="I4" s="1" t="s">
        <v>5728</v>
      </c>
      <c r="J4" s="1" t="s">
        <v>5729</v>
      </c>
      <c r="K4" s="4" t="s">
        <v>5730</v>
      </c>
      <c r="L4" s="1" t="s">
        <v>5731</v>
      </c>
      <c r="M4" s="1" t="s">
        <v>5725</v>
      </c>
      <c r="N4" s="1" t="s">
        <v>1299</v>
      </c>
      <c r="O4" s="1">
        <v>43551</v>
      </c>
      <c r="AA4" s="1" t="s">
        <v>5722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T4" s="2"/>
      <c r="AU4" s="2"/>
      <c r="AV4" s="2"/>
      <c r="AW4" s="2"/>
      <c r="AX4" s="2"/>
      <c r="AY4" s="2"/>
      <c r="AZ4" s="2"/>
      <c r="BA4" s="1">
        <f t="shared" si="0"/>
        <v>0</v>
      </c>
      <c r="BB4" s="3"/>
      <c r="DV4" s="1">
        <f t="shared" si="1"/>
        <v>0</v>
      </c>
      <c r="DW4" s="1" t="s">
        <v>481</v>
      </c>
      <c r="EV4" s="1">
        <f t="shared" si="2"/>
        <v>0</v>
      </c>
    </row>
    <row r="5" spans="1:152" s="1" customFormat="1" ht="15" x14ac:dyDescent="0.25">
      <c r="B5" s="2">
        <v>45232</v>
      </c>
      <c r="C5" s="2">
        <v>44868</v>
      </c>
      <c r="D5" s="2"/>
      <c r="F5" s="1" t="s">
        <v>3162</v>
      </c>
      <c r="G5" s="1" t="s">
        <v>481</v>
      </c>
      <c r="H5" s="1" t="s">
        <v>4535</v>
      </c>
      <c r="I5" s="1" t="s">
        <v>1031</v>
      </c>
      <c r="J5" s="1" t="s">
        <v>4532</v>
      </c>
      <c r="K5" s="18" t="s">
        <v>4534</v>
      </c>
      <c r="L5" s="1" t="s">
        <v>4533</v>
      </c>
      <c r="M5" s="1" t="s">
        <v>3182</v>
      </c>
      <c r="N5" s="1" t="s">
        <v>296</v>
      </c>
      <c r="O5" s="1">
        <v>85295</v>
      </c>
      <c r="P5" s="1" t="s">
        <v>4213</v>
      </c>
      <c r="AA5" s="2" t="s">
        <v>5280</v>
      </c>
      <c r="AB5" s="3"/>
      <c r="AC5" s="3" t="s">
        <v>4712</v>
      </c>
      <c r="AD5" s="1" t="s">
        <v>2564</v>
      </c>
      <c r="BA5" s="1">
        <f t="shared" si="0"/>
        <v>0</v>
      </c>
      <c r="CZ5" s="1" t="s">
        <v>4682</v>
      </c>
      <c r="DA5" s="1" t="s">
        <v>4682</v>
      </c>
      <c r="DC5" s="1" t="s">
        <v>481</v>
      </c>
      <c r="DD5" s="1" t="s">
        <v>3158</v>
      </c>
      <c r="DE5" s="1" t="s">
        <v>481</v>
      </c>
      <c r="DF5" s="1" t="s">
        <v>481</v>
      </c>
      <c r="DG5" s="1" t="s">
        <v>481</v>
      </c>
      <c r="DH5" s="1" t="s">
        <v>481</v>
      </c>
      <c r="DI5" s="1" t="s">
        <v>481</v>
      </c>
      <c r="DJ5" s="1" t="s">
        <v>481</v>
      </c>
      <c r="DK5" s="1" t="s">
        <v>3158</v>
      </c>
      <c r="DL5" s="1" t="s">
        <v>481</v>
      </c>
      <c r="DN5" s="1" t="s">
        <v>3158</v>
      </c>
      <c r="DO5" s="1" t="s">
        <v>3158</v>
      </c>
      <c r="DV5" s="1">
        <f t="shared" si="1"/>
        <v>14</v>
      </c>
      <c r="DW5" s="1" t="s">
        <v>481</v>
      </c>
      <c r="EV5" s="1">
        <f t="shared" si="2"/>
        <v>0</v>
      </c>
    </row>
    <row r="6" spans="1:152" s="1" customFormat="1" ht="15" x14ac:dyDescent="0.25">
      <c r="A6" s="1" t="s">
        <v>1058</v>
      </c>
      <c r="B6" s="2">
        <v>45232</v>
      </c>
      <c r="C6" s="2">
        <v>44861</v>
      </c>
      <c r="D6" s="2"/>
      <c r="E6" s="2"/>
      <c r="F6" s="1" t="s">
        <v>3162</v>
      </c>
      <c r="G6" s="1" t="s">
        <v>3158</v>
      </c>
      <c r="H6" s="1" t="s">
        <v>1775</v>
      </c>
      <c r="I6" s="1" t="s">
        <v>371</v>
      </c>
      <c r="J6" s="1" t="s">
        <v>372</v>
      </c>
      <c r="K6" s="4" t="s">
        <v>1835</v>
      </c>
      <c r="L6" s="1" t="s">
        <v>3967</v>
      </c>
      <c r="M6" s="1" t="s">
        <v>488</v>
      </c>
      <c r="N6" s="1" t="s">
        <v>296</v>
      </c>
      <c r="O6" s="1">
        <v>85206</v>
      </c>
      <c r="P6" s="1" t="s">
        <v>4712</v>
      </c>
      <c r="Y6" s="1" t="s">
        <v>3196</v>
      </c>
      <c r="Z6" s="1" t="s">
        <v>368</v>
      </c>
      <c r="AA6" s="2" t="s">
        <v>369</v>
      </c>
      <c r="AB6" s="3"/>
      <c r="AC6" s="3"/>
      <c r="AE6" s="1" t="s">
        <v>3158</v>
      </c>
      <c r="AF6" s="1" t="s">
        <v>3158</v>
      </c>
      <c r="AG6" s="1" t="s">
        <v>3158</v>
      </c>
      <c r="AH6" s="1" t="s">
        <v>3158</v>
      </c>
      <c r="AI6" s="1" t="s">
        <v>3158</v>
      </c>
      <c r="AJ6" s="1" t="s">
        <v>3158</v>
      </c>
      <c r="AK6" s="1" t="s">
        <v>3158</v>
      </c>
      <c r="AL6" s="1" t="s">
        <v>3158</v>
      </c>
      <c r="AM6" s="1" t="s">
        <v>3158</v>
      </c>
      <c r="AN6" s="1" t="s">
        <v>3158</v>
      </c>
      <c r="AO6" s="1" t="s">
        <v>3158</v>
      </c>
      <c r="AP6" s="1" t="s">
        <v>3158</v>
      </c>
      <c r="AQ6" s="1" t="s">
        <v>3158</v>
      </c>
      <c r="AR6" s="1" t="s">
        <v>3158</v>
      </c>
      <c r="AS6" s="1" t="s">
        <v>3158</v>
      </c>
      <c r="AT6" s="1" t="s">
        <v>3158</v>
      </c>
      <c r="AU6" s="1" t="s">
        <v>3158</v>
      </c>
      <c r="AV6" s="1" t="s">
        <v>3158</v>
      </c>
      <c r="AW6" s="1" t="s">
        <v>3158</v>
      </c>
      <c r="AX6" s="1" t="s">
        <v>3158</v>
      </c>
      <c r="AY6" s="1" t="s">
        <v>3158</v>
      </c>
      <c r="AZ6" s="1" t="s">
        <v>3158</v>
      </c>
      <c r="BA6" s="1">
        <f t="shared" si="0"/>
        <v>22</v>
      </c>
      <c r="CY6" s="1" t="s">
        <v>283</v>
      </c>
      <c r="CZ6" s="1" t="s">
        <v>283</v>
      </c>
      <c r="DA6" s="1" t="s">
        <v>283</v>
      </c>
      <c r="DC6" s="1" t="s">
        <v>3158</v>
      </c>
      <c r="DD6" s="1" t="s">
        <v>3158</v>
      </c>
      <c r="DE6" s="1" t="s">
        <v>3158</v>
      </c>
      <c r="DF6" s="1" t="s">
        <v>3158</v>
      </c>
      <c r="DG6" s="1" t="s">
        <v>3158</v>
      </c>
      <c r="DH6" s="1" t="s">
        <v>3158</v>
      </c>
      <c r="DI6" s="1" t="s">
        <v>3158</v>
      </c>
      <c r="DK6" s="1" t="s">
        <v>3158</v>
      </c>
      <c r="DL6" s="1" t="s">
        <v>3158</v>
      </c>
      <c r="DN6" s="1" t="s">
        <v>3158</v>
      </c>
      <c r="DO6" s="1" t="s">
        <v>3158</v>
      </c>
      <c r="DV6" s="1">
        <f t="shared" si="1"/>
        <v>14</v>
      </c>
      <c r="DW6" s="1" t="s">
        <v>3158</v>
      </c>
      <c r="EV6" s="1">
        <f t="shared" si="2"/>
        <v>0</v>
      </c>
    </row>
    <row r="7" spans="1:152" s="1" customFormat="1" ht="15" x14ac:dyDescent="0.25">
      <c r="A7" s="1" t="s">
        <v>1058</v>
      </c>
      <c r="B7" s="2">
        <v>45232</v>
      </c>
      <c r="C7" s="2">
        <v>44861</v>
      </c>
      <c r="D7" s="2"/>
      <c r="E7" s="2"/>
      <c r="F7" s="1" t="s">
        <v>3161</v>
      </c>
      <c r="G7" s="1" t="s">
        <v>481</v>
      </c>
      <c r="H7" s="1" t="s">
        <v>369</v>
      </c>
      <c r="I7" s="1" t="s">
        <v>299</v>
      </c>
      <c r="J7" s="1" t="s">
        <v>2805</v>
      </c>
      <c r="K7" s="18" t="s">
        <v>919</v>
      </c>
      <c r="L7" s="1" t="s">
        <v>3967</v>
      </c>
      <c r="M7" s="1" t="s">
        <v>488</v>
      </c>
      <c r="N7" s="1" t="s">
        <v>296</v>
      </c>
      <c r="O7" s="1">
        <v>85206</v>
      </c>
      <c r="P7" s="1" t="s">
        <v>4213</v>
      </c>
      <c r="R7" s="1">
        <v>0</v>
      </c>
      <c r="Y7" s="1" t="s">
        <v>3196</v>
      </c>
      <c r="Z7" s="1" t="s">
        <v>3161</v>
      </c>
      <c r="AA7" s="2" t="s">
        <v>370</v>
      </c>
      <c r="AB7" s="3"/>
      <c r="AC7" s="3"/>
      <c r="AD7" s="1" t="s">
        <v>2564</v>
      </c>
      <c r="AE7" s="1" t="s">
        <v>481</v>
      </c>
      <c r="AF7" s="1" t="s">
        <v>481</v>
      </c>
      <c r="AG7" s="1" t="s">
        <v>481</v>
      </c>
      <c r="AH7" s="1" t="s">
        <v>481</v>
      </c>
      <c r="AI7" s="1" t="s">
        <v>481</v>
      </c>
      <c r="AJ7" s="1" t="s">
        <v>481</v>
      </c>
      <c r="AK7" s="1" t="s">
        <v>481</v>
      </c>
      <c r="AM7" s="1" t="s">
        <v>481</v>
      </c>
      <c r="AO7" s="1" t="s">
        <v>481</v>
      </c>
      <c r="AP7" s="1" t="s">
        <v>481</v>
      </c>
      <c r="AQ7" s="1" t="s">
        <v>481</v>
      </c>
      <c r="AR7" s="1" t="s">
        <v>481</v>
      </c>
      <c r="AS7" s="1" t="s">
        <v>481</v>
      </c>
      <c r="AT7" s="1" t="s">
        <v>481</v>
      </c>
      <c r="AU7" s="1" t="s">
        <v>481</v>
      </c>
      <c r="AV7" s="1" t="s">
        <v>481</v>
      </c>
      <c r="AX7" s="1" t="s">
        <v>481</v>
      </c>
      <c r="AZ7" s="1" t="s">
        <v>481</v>
      </c>
      <c r="BA7" s="1">
        <f t="shared" si="0"/>
        <v>18</v>
      </c>
      <c r="CY7" s="1" t="s">
        <v>283</v>
      </c>
      <c r="CZ7" s="1" t="s">
        <v>283</v>
      </c>
      <c r="DA7" s="1" t="s">
        <v>283</v>
      </c>
      <c r="DB7" s="1" t="s">
        <v>3158</v>
      </c>
      <c r="DC7" s="1" t="s">
        <v>3158</v>
      </c>
      <c r="DD7" s="1" t="s">
        <v>3158</v>
      </c>
      <c r="DE7" s="1" t="s">
        <v>3158</v>
      </c>
      <c r="DF7" s="1" t="s">
        <v>3158</v>
      </c>
      <c r="DG7" s="1" t="s">
        <v>3158</v>
      </c>
      <c r="DH7" s="1" t="s">
        <v>3158</v>
      </c>
      <c r="DI7" s="1" t="s">
        <v>3158</v>
      </c>
      <c r="DK7" s="1" t="s">
        <v>3158</v>
      </c>
      <c r="DL7" s="1" t="s">
        <v>3158</v>
      </c>
      <c r="DN7" s="1" t="s">
        <v>3158</v>
      </c>
      <c r="DV7" s="1">
        <f t="shared" si="1"/>
        <v>14</v>
      </c>
      <c r="DW7" s="1" t="s">
        <v>3158</v>
      </c>
      <c r="EV7" s="1">
        <f t="shared" si="2"/>
        <v>0</v>
      </c>
    </row>
    <row r="8" spans="1:152" s="1" customFormat="1" ht="15" x14ac:dyDescent="0.25">
      <c r="A8" s="8"/>
      <c r="B8" s="2">
        <v>45232</v>
      </c>
      <c r="C8" s="2">
        <v>44875</v>
      </c>
      <c r="D8" s="2"/>
      <c r="F8" s="1" t="s">
        <v>3161</v>
      </c>
      <c r="G8" s="1" t="s">
        <v>3158</v>
      </c>
      <c r="H8" s="1" t="s">
        <v>1634</v>
      </c>
      <c r="I8" s="1" t="s">
        <v>1635</v>
      </c>
      <c r="J8" s="1" t="s">
        <v>799</v>
      </c>
      <c r="K8" s="18" t="s">
        <v>1638</v>
      </c>
      <c r="L8" s="1" t="s">
        <v>3226</v>
      </c>
      <c r="M8" s="1" t="s">
        <v>488</v>
      </c>
      <c r="N8" s="1" t="s">
        <v>296</v>
      </c>
      <c r="O8" s="1">
        <v>85205</v>
      </c>
      <c r="AA8" s="1" t="s">
        <v>299</v>
      </c>
      <c r="AB8" s="3"/>
      <c r="AC8" s="3"/>
      <c r="AQ8" s="1" t="s">
        <v>3162</v>
      </c>
      <c r="AV8" s="1" t="s">
        <v>3162</v>
      </c>
      <c r="AY8" s="1" t="s">
        <v>3162</v>
      </c>
      <c r="BA8" s="1">
        <f t="shared" si="0"/>
        <v>3</v>
      </c>
      <c r="DA8" s="1" t="s">
        <v>4682</v>
      </c>
      <c r="DC8" s="1" t="s">
        <v>481</v>
      </c>
      <c r="DG8" s="1" t="s">
        <v>481</v>
      </c>
      <c r="DI8" s="1" t="s">
        <v>481</v>
      </c>
      <c r="DJ8" s="1" t="s">
        <v>481</v>
      </c>
      <c r="DK8" s="1" t="s">
        <v>481</v>
      </c>
      <c r="DL8" s="1" t="s">
        <v>481</v>
      </c>
      <c r="DN8" s="1" t="s">
        <v>481</v>
      </c>
      <c r="DV8" s="1">
        <f t="shared" si="1"/>
        <v>8</v>
      </c>
      <c r="DW8" s="1" t="s">
        <v>481</v>
      </c>
      <c r="EV8" s="1">
        <f t="shared" si="2"/>
        <v>0</v>
      </c>
    </row>
    <row r="9" spans="1:152" s="1" customFormat="1" ht="15" x14ac:dyDescent="0.25">
      <c r="A9" s="8"/>
      <c r="B9" s="2">
        <v>45232</v>
      </c>
      <c r="C9" s="2">
        <v>44875</v>
      </c>
      <c r="D9" s="2"/>
      <c r="F9" s="1" t="s">
        <v>3161</v>
      </c>
      <c r="G9" s="1" t="s">
        <v>481</v>
      </c>
      <c r="H9" s="1" t="s">
        <v>1634</v>
      </c>
      <c r="I9" s="1" t="s">
        <v>1639</v>
      </c>
      <c r="J9" s="1" t="s">
        <v>799</v>
      </c>
      <c r="K9" s="18" t="s">
        <v>1638</v>
      </c>
      <c r="L9" s="1" t="s">
        <v>3226</v>
      </c>
      <c r="M9" s="1" t="s">
        <v>488</v>
      </c>
      <c r="N9" s="1" t="s">
        <v>296</v>
      </c>
      <c r="O9" s="1">
        <v>85205</v>
      </c>
      <c r="AA9" s="1" t="s">
        <v>1635</v>
      </c>
      <c r="AB9" s="3"/>
      <c r="AC9" s="3"/>
      <c r="AQ9" s="1" t="s">
        <v>3162</v>
      </c>
      <c r="AV9" s="1" t="s">
        <v>3162</v>
      </c>
      <c r="AY9" s="1" t="s">
        <v>3162</v>
      </c>
      <c r="BA9" s="1">
        <f t="shared" si="0"/>
        <v>3</v>
      </c>
      <c r="DA9" s="1" t="s">
        <v>4682</v>
      </c>
      <c r="DC9" s="1" t="s">
        <v>481</v>
      </c>
      <c r="DG9" s="1" t="s">
        <v>481</v>
      </c>
      <c r="DI9" s="1" t="s">
        <v>481</v>
      </c>
      <c r="DJ9" s="1" t="s">
        <v>481</v>
      </c>
      <c r="DK9" s="1" t="s">
        <v>481</v>
      </c>
      <c r="DL9" s="1" t="s">
        <v>481</v>
      </c>
      <c r="DN9" s="1" t="s">
        <v>481</v>
      </c>
      <c r="DV9" s="1">
        <f t="shared" si="1"/>
        <v>8</v>
      </c>
      <c r="DW9" s="1" t="s">
        <v>481</v>
      </c>
      <c r="EV9" s="1">
        <f t="shared" si="2"/>
        <v>0</v>
      </c>
    </row>
    <row r="10" spans="1:152" s="1" customFormat="1" ht="15" x14ac:dyDescent="0.25">
      <c r="A10" s="8"/>
      <c r="B10" s="2">
        <v>45232</v>
      </c>
      <c r="C10" s="2"/>
      <c r="D10" s="2" t="s">
        <v>4712</v>
      </c>
      <c r="G10" s="1" t="s">
        <v>3158</v>
      </c>
      <c r="H10" s="1" t="s">
        <v>5738</v>
      </c>
      <c r="I10" s="1" t="s">
        <v>5739</v>
      </c>
      <c r="J10" s="1" t="s">
        <v>5740</v>
      </c>
      <c r="K10" s="18"/>
      <c r="L10" s="1" t="s">
        <v>5741</v>
      </c>
      <c r="M10" s="1" t="s">
        <v>488</v>
      </c>
      <c r="N10" s="1" t="s">
        <v>296</v>
      </c>
      <c r="O10" s="1">
        <v>85209</v>
      </c>
      <c r="AA10" s="1" t="s">
        <v>5004</v>
      </c>
      <c r="AB10" s="3"/>
      <c r="AC10" s="3"/>
      <c r="AR10" s="1" t="s">
        <v>3162</v>
      </c>
      <c r="BA10" s="1">
        <f t="shared" si="0"/>
        <v>1</v>
      </c>
      <c r="DV10" s="1">
        <f t="shared" si="1"/>
        <v>0</v>
      </c>
      <c r="DW10" s="1" t="s">
        <v>481</v>
      </c>
    </row>
    <row r="11" spans="1:152" s="1" customFormat="1" ht="15" x14ac:dyDescent="0.25">
      <c r="A11" s="8"/>
      <c r="B11" s="2">
        <v>45232</v>
      </c>
      <c r="C11" s="2"/>
      <c r="D11" s="2" t="s">
        <v>4712</v>
      </c>
      <c r="G11" s="1" t="s">
        <v>481</v>
      </c>
      <c r="H11" s="1" t="s">
        <v>5738</v>
      </c>
      <c r="I11" s="1" t="s">
        <v>5004</v>
      </c>
      <c r="J11" s="1" t="s">
        <v>5740</v>
      </c>
      <c r="K11" s="4" t="s">
        <v>5742</v>
      </c>
      <c r="L11" s="1" t="s">
        <v>5741</v>
      </c>
      <c r="M11" s="1" t="s">
        <v>488</v>
      </c>
      <c r="N11" s="1" t="s">
        <v>296</v>
      </c>
      <c r="O11" s="1">
        <v>85209</v>
      </c>
      <c r="AA11" s="1" t="s">
        <v>5739</v>
      </c>
      <c r="AB11" s="3"/>
      <c r="AC11" s="3"/>
      <c r="AR11" s="1" t="s">
        <v>3162</v>
      </c>
      <c r="BA11" s="1">
        <f t="shared" si="0"/>
        <v>1</v>
      </c>
      <c r="DV11" s="1">
        <f t="shared" si="1"/>
        <v>0</v>
      </c>
      <c r="DW11" s="1" t="s">
        <v>481</v>
      </c>
    </row>
    <row r="12" spans="1:152" s="1" customFormat="1" ht="15" x14ac:dyDescent="0.25">
      <c r="A12" s="8"/>
      <c r="B12" s="2">
        <v>45232</v>
      </c>
      <c r="C12" s="2">
        <v>44987</v>
      </c>
      <c r="D12" s="2"/>
      <c r="F12" s="1" t="s">
        <v>3162</v>
      </c>
      <c r="G12" s="1" t="s">
        <v>481</v>
      </c>
      <c r="H12" s="1" t="s">
        <v>3010</v>
      </c>
      <c r="I12" s="1" t="s">
        <v>3011</v>
      </c>
      <c r="J12" s="1" t="s">
        <v>690</v>
      </c>
      <c r="K12" s="18" t="s">
        <v>153</v>
      </c>
      <c r="L12" s="1" t="s">
        <v>3014</v>
      </c>
      <c r="M12" s="1" t="s">
        <v>488</v>
      </c>
      <c r="N12" s="1" t="s">
        <v>296</v>
      </c>
      <c r="O12" s="1">
        <v>85208</v>
      </c>
      <c r="R12" s="1" t="s">
        <v>3175</v>
      </c>
      <c r="S12" s="1" t="s">
        <v>3161</v>
      </c>
      <c r="T12" s="2" t="s">
        <v>2371</v>
      </c>
      <c r="U12" s="3" t="s">
        <v>3161</v>
      </c>
      <c r="V12" s="3"/>
      <c r="W12" s="1" t="s">
        <v>2564</v>
      </c>
      <c r="X12" s="1">
        <v>0</v>
      </c>
      <c r="AK12" s="1" t="s">
        <v>3162</v>
      </c>
      <c r="AW12" s="1">
        <v>1</v>
      </c>
      <c r="DW12" s="1" t="s">
        <v>3158</v>
      </c>
      <c r="EV12" s="1">
        <f t="shared" ref="EV12:EV39" si="3">SUM(DW12:EU12)</f>
        <v>0</v>
      </c>
    </row>
    <row r="13" spans="1:152" s="1" customFormat="1" ht="15" x14ac:dyDescent="0.25">
      <c r="A13" s="2" t="s">
        <v>694</v>
      </c>
      <c r="B13" s="2">
        <v>45232</v>
      </c>
      <c r="C13" s="2"/>
      <c r="D13" s="2" t="s">
        <v>4712</v>
      </c>
      <c r="G13" s="1" t="s">
        <v>481</v>
      </c>
      <c r="H13" s="1" t="s">
        <v>382</v>
      </c>
      <c r="I13" s="1" t="s">
        <v>5044</v>
      </c>
      <c r="J13" s="1" t="s">
        <v>5720</v>
      </c>
      <c r="K13" s="18" t="s">
        <v>383</v>
      </c>
      <c r="L13" s="1" t="s">
        <v>5719</v>
      </c>
      <c r="M13" s="1" t="s">
        <v>3182</v>
      </c>
      <c r="N13" s="1" t="s">
        <v>296</v>
      </c>
      <c r="O13" s="1">
        <v>85298</v>
      </c>
      <c r="P13" s="1" t="s">
        <v>4213</v>
      </c>
      <c r="AA13" s="1" t="s">
        <v>2438</v>
      </c>
      <c r="AB13" s="3"/>
      <c r="AC13" s="3"/>
      <c r="AD13" s="1" t="s">
        <v>2388</v>
      </c>
      <c r="BA13" s="1">
        <f t="shared" ref="BA13:BA39" si="4">COUNTA(AE13:AZ13)</f>
        <v>0</v>
      </c>
      <c r="DA13" s="1" t="s">
        <v>3162</v>
      </c>
      <c r="DC13" s="1" t="s">
        <v>3162</v>
      </c>
      <c r="DN13" s="1" t="s">
        <v>3162</v>
      </c>
      <c r="DV13" s="1">
        <f t="shared" ref="DV13:DV39" si="5">COUNTA(CY13:DU13)</f>
        <v>3</v>
      </c>
      <c r="DW13" s="1" t="s">
        <v>481</v>
      </c>
      <c r="EV13" s="1">
        <f t="shared" si="3"/>
        <v>0</v>
      </c>
    </row>
    <row r="14" spans="1:152" s="1" customFormat="1" ht="15" x14ac:dyDescent="0.25">
      <c r="A14" s="8"/>
      <c r="B14" s="2">
        <v>45232</v>
      </c>
      <c r="C14" s="2">
        <v>44868</v>
      </c>
      <c r="D14" s="2"/>
      <c r="F14" s="1" t="s">
        <v>3162</v>
      </c>
      <c r="G14" s="1" t="s">
        <v>3158</v>
      </c>
      <c r="H14" s="1" t="s">
        <v>3053</v>
      </c>
      <c r="I14" s="1" t="s">
        <v>3056</v>
      </c>
      <c r="J14" s="1" t="s">
        <v>3662</v>
      </c>
      <c r="K14" s="18" t="s">
        <v>5107</v>
      </c>
      <c r="L14" s="1" t="s">
        <v>3059</v>
      </c>
      <c r="M14" s="1" t="s">
        <v>488</v>
      </c>
      <c r="N14" s="1" t="s">
        <v>296</v>
      </c>
      <c r="O14" s="1">
        <v>85206</v>
      </c>
      <c r="P14" s="1" t="s">
        <v>4213</v>
      </c>
      <c r="T14" s="1">
        <v>1</v>
      </c>
      <c r="Y14" s="1" t="s">
        <v>3196</v>
      </c>
      <c r="Z14" s="1" t="s">
        <v>3161</v>
      </c>
      <c r="AA14" s="2" t="s">
        <v>925</v>
      </c>
      <c r="AB14" s="3"/>
      <c r="AC14" s="3" t="s">
        <v>4712</v>
      </c>
      <c r="AD14" s="1" t="s">
        <v>2388</v>
      </c>
      <c r="AE14" s="1" t="s">
        <v>481</v>
      </c>
      <c r="AH14" s="1" t="s">
        <v>481</v>
      </c>
      <c r="AL14" s="1" t="s">
        <v>3162</v>
      </c>
      <c r="AQ14" s="1" t="s">
        <v>481</v>
      </c>
      <c r="AR14" s="1" t="s">
        <v>481</v>
      </c>
      <c r="AV14" s="1" t="s">
        <v>481</v>
      </c>
      <c r="AY14" s="1" t="s">
        <v>481</v>
      </c>
      <c r="AZ14" s="1" t="s">
        <v>481</v>
      </c>
      <c r="BA14" s="1">
        <f t="shared" si="4"/>
        <v>8</v>
      </c>
      <c r="CZ14" s="1" t="s">
        <v>481</v>
      </c>
      <c r="DC14" s="1" t="s">
        <v>3158</v>
      </c>
      <c r="DE14" s="1" t="s">
        <v>3158</v>
      </c>
      <c r="DF14" s="1" t="s">
        <v>481</v>
      </c>
      <c r="DG14" s="1" t="s">
        <v>481</v>
      </c>
      <c r="DJ14" s="1" t="s">
        <v>481</v>
      </c>
      <c r="DK14" s="1" t="s">
        <v>481</v>
      </c>
      <c r="DO14" s="1" t="s">
        <v>481</v>
      </c>
      <c r="DV14" s="1">
        <f t="shared" si="5"/>
        <v>8</v>
      </c>
      <c r="DW14" s="1" t="s">
        <v>481</v>
      </c>
      <c r="EV14" s="1">
        <f t="shared" si="3"/>
        <v>0</v>
      </c>
    </row>
    <row r="15" spans="1:152" s="1" customFormat="1" ht="15" x14ac:dyDescent="0.25">
      <c r="A15" s="2" t="s">
        <v>5472</v>
      </c>
      <c r="B15" s="2">
        <v>45232</v>
      </c>
      <c r="C15" s="2"/>
      <c r="D15" s="2" t="s">
        <v>4712</v>
      </c>
      <c r="E15" s="2"/>
      <c r="G15" s="1" t="s">
        <v>3158</v>
      </c>
      <c r="H15" s="2" t="s">
        <v>4412</v>
      </c>
      <c r="I15" s="1" t="s">
        <v>1473</v>
      </c>
      <c r="J15" s="1" t="s">
        <v>5743</v>
      </c>
      <c r="K15" s="18"/>
      <c r="L15" s="1" t="s">
        <v>2791</v>
      </c>
      <c r="M15" s="1" t="s">
        <v>488</v>
      </c>
      <c r="N15" s="1" t="s">
        <v>296</v>
      </c>
      <c r="O15" s="1">
        <v>85209</v>
      </c>
      <c r="T15" s="1" t="s">
        <v>3296</v>
      </c>
      <c r="U15" s="3"/>
      <c r="V15" s="3"/>
      <c r="X15" s="1">
        <v>4</v>
      </c>
      <c r="Z15" s="1" t="s">
        <v>3162</v>
      </c>
      <c r="AA15" s="1" t="s">
        <v>3296</v>
      </c>
      <c r="AB15" s="3"/>
      <c r="AC15" s="3"/>
      <c r="AH15" s="1" t="s">
        <v>3162</v>
      </c>
      <c r="AK15" s="1" t="s">
        <v>3162</v>
      </c>
      <c r="AU15" s="1" t="s">
        <v>3162</v>
      </c>
      <c r="AW15" s="1" t="s">
        <v>3162</v>
      </c>
      <c r="BA15" s="1">
        <f t="shared" si="4"/>
        <v>4</v>
      </c>
      <c r="CY15" s="1" t="s">
        <v>3162</v>
      </c>
      <c r="DB15" s="1" t="s">
        <v>3162</v>
      </c>
      <c r="DF15" s="1" t="s">
        <v>3162</v>
      </c>
      <c r="DG15" s="1" t="s">
        <v>3162</v>
      </c>
      <c r="DO15" s="1" t="s">
        <v>481</v>
      </c>
      <c r="DV15" s="1">
        <f t="shared" si="5"/>
        <v>5</v>
      </c>
      <c r="DW15" s="1" t="s">
        <v>481</v>
      </c>
      <c r="EV15" s="1">
        <f t="shared" si="3"/>
        <v>0</v>
      </c>
    </row>
    <row r="16" spans="1:152" s="1" customFormat="1" ht="15" x14ac:dyDescent="0.25">
      <c r="A16" s="1" t="s">
        <v>1058</v>
      </c>
      <c r="B16" s="2">
        <v>45232</v>
      </c>
      <c r="C16" s="2">
        <v>44868</v>
      </c>
      <c r="D16" s="2"/>
      <c r="E16" s="1" t="s">
        <v>4712</v>
      </c>
      <c r="F16" s="1" t="s">
        <v>3162</v>
      </c>
      <c r="G16" s="1" t="s">
        <v>481</v>
      </c>
      <c r="H16" s="1" t="s">
        <v>3073</v>
      </c>
      <c r="I16" s="1" t="s">
        <v>3074</v>
      </c>
      <c r="J16" s="1" t="s">
        <v>2300</v>
      </c>
      <c r="K16" s="18"/>
      <c r="L16" s="1" t="s">
        <v>3075</v>
      </c>
      <c r="M16" s="1" t="s">
        <v>488</v>
      </c>
      <c r="N16" s="1" t="s">
        <v>296</v>
      </c>
      <c r="O16" s="1">
        <v>85206</v>
      </c>
      <c r="P16" s="8"/>
      <c r="Q16" s="8"/>
      <c r="Y16" s="1" t="s">
        <v>3196</v>
      </c>
      <c r="Z16" s="1" t="s">
        <v>3189</v>
      </c>
      <c r="AA16" s="2" t="s">
        <v>2155</v>
      </c>
      <c r="AB16" s="3"/>
      <c r="AC16" s="3"/>
      <c r="AG16" s="1" t="s">
        <v>481</v>
      </c>
      <c r="AJ16" s="1" t="s">
        <v>481</v>
      </c>
      <c r="AO16" s="1" t="s">
        <v>481</v>
      </c>
      <c r="AP16" s="1" t="s">
        <v>481</v>
      </c>
      <c r="AQ16" s="1" t="s">
        <v>481</v>
      </c>
      <c r="AS16" s="1" t="s">
        <v>481</v>
      </c>
      <c r="AV16" s="1" t="s">
        <v>481</v>
      </c>
      <c r="AW16" s="1" t="s">
        <v>481</v>
      </c>
      <c r="AX16" s="1" t="s">
        <v>481</v>
      </c>
      <c r="AZ16" s="1" t="s">
        <v>481</v>
      </c>
      <c r="BA16" s="1">
        <f t="shared" si="4"/>
        <v>10</v>
      </c>
      <c r="CZ16" s="1" t="s">
        <v>283</v>
      </c>
      <c r="DV16" s="1">
        <f t="shared" si="5"/>
        <v>1</v>
      </c>
      <c r="DW16" s="1" t="s">
        <v>3158</v>
      </c>
      <c r="EV16" s="1">
        <f t="shared" si="3"/>
        <v>0</v>
      </c>
    </row>
    <row r="17" spans="1:152" s="1" customFormat="1" ht="15" x14ac:dyDescent="0.25">
      <c r="B17" s="2">
        <v>45232</v>
      </c>
      <c r="C17" s="2"/>
      <c r="D17" s="2" t="s">
        <v>4712</v>
      </c>
      <c r="G17" s="1" t="s">
        <v>481</v>
      </c>
      <c r="H17" s="1" t="s">
        <v>3313</v>
      </c>
      <c r="I17" s="1" t="s">
        <v>5429</v>
      </c>
      <c r="J17" s="1" t="s">
        <v>5735</v>
      </c>
      <c r="K17" s="4" t="s">
        <v>5736</v>
      </c>
      <c r="L17" s="1" t="s">
        <v>5734</v>
      </c>
      <c r="M17" s="1" t="s">
        <v>488</v>
      </c>
      <c r="N17" s="1" t="s">
        <v>296</v>
      </c>
      <c r="O17" s="1">
        <v>85209</v>
      </c>
      <c r="AA17" s="1" t="s">
        <v>5732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T17" s="2"/>
      <c r="AU17" s="2"/>
      <c r="AV17" s="2"/>
      <c r="AW17" s="2"/>
      <c r="AX17" s="2"/>
      <c r="AY17" s="2"/>
      <c r="AZ17" s="2"/>
      <c r="BA17" s="1">
        <f t="shared" si="4"/>
        <v>0</v>
      </c>
      <c r="BB17" s="3"/>
      <c r="DV17" s="1">
        <f t="shared" si="5"/>
        <v>0</v>
      </c>
      <c r="DW17" s="1" t="s">
        <v>481</v>
      </c>
      <c r="EV17" s="1">
        <f t="shared" si="3"/>
        <v>0</v>
      </c>
    </row>
    <row r="18" spans="1:152" s="1" customFormat="1" ht="15" x14ac:dyDescent="0.25">
      <c r="B18" s="2">
        <v>45232</v>
      </c>
      <c r="C18" s="2"/>
      <c r="D18" s="2" t="s">
        <v>4712</v>
      </c>
      <c r="G18" s="1" t="s">
        <v>3158</v>
      </c>
      <c r="H18" s="1" t="s">
        <v>3313</v>
      </c>
      <c r="I18" s="1" t="s">
        <v>5732</v>
      </c>
      <c r="J18" s="1" t="s">
        <v>5733</v>
      </c>
      <c r="K18" s="4" t="s">
        <v>5737</v>
      </c>
      <c r="L18" s="1" t="s">
        <v>5734</v>
      </c>
      <c r="M18" s="1" t="s">
        <v>488</v>
      </c>
      <c r="N18" s="1" t="s">
        <v>296</v>
      </c>
      <c r="O18" s="1">
        <v>85209</v>
      </c>
      <c r="AA18" s="1" t="s">
        <v>5429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T18" s="2"/>
      <c r="AU18" s="2"/>
      <c r="AV18" s="2"/>
      <c r="AW18" s="2"/>
      <c r="AX18" s="2"/>
      <c r="AY18" s="2"/>
      <c r="AZ18" s="2"/>
      <c r="BA18" s="1">
        <f t="shared" si="4"/>
        <v>0</v>
      </c>
      <c r="BB18" s="3"/>
      <c r="DV18" s="1">
        <f t="shared" si="5"/>
        <v>0</v>
      </c>
      <c r="DW18" s="1" t="s">
        <v>481</v>
      </c>
      <c r="EV18" s="1">
        <f t="shared" si="3"/>
        <v>0</v>
      </c>
    </row>
    <row r="19" spans="1:152" s="1" customFormat="1" ht="15" x14ac:dyDescent="0.25">
      <c r="B19" s="2">
        <v>45232</v>
      </c>
      <c r="C19" s="2">
        <v>44861</v>
      </c>
      <c r="D19" s="2"/>
      <c r="E19" s="2"/>
      <c r="F19" s="1" t="s">
        <v>3161</v>
      </c>
      <c r="G19" s="1" t="s">
        <v>3158</v>
      </c>
      <c r="H19" s="1" t="s">
        <v>2795</v>
      </c>
      <c r="I19" s="1" t="s">
        <v>1748</v>
      </c>
      <c r="J19" s="1" t="s">
        <v>2797</v>
      </c>
      <c r="K19" s="18" t="s">
        <v>2798</v>
      </c>
      <c r="L19" s="1" t="s">
        <v>1347</v>
      </c>
      <c r="M19" s="1" t="s">
        <v>488</v>
      </c>
      <c r="N19" s="1" t="s">
        <v>296</v>
      </c>
      <c r="O19" s="1">
        <v>85206</v>
      </c>
      <c r="P19" s="1" t="s">
        <v>4213</v>
      </c>
      <c r="X19" s="1" t="s">
        <v>2261</v>
      </c>
      <c r="AA19" s="1" t="s">
        <v>1346</v>
      </c>
      <c r="AB19" s="3"/>
      <c r="AC19" s="3"/>
      <c r="AD19" s="1" t="s">
        <v>2388</v>
      </c>
      <c r="BA19" s="1">
        <f t="shared" si="4"/>
        <v>0</v>
      </c>
      <c r="CY19" s="1" t="s">
        <v>4682</v>
      </c>
      <c r="CZ19" s="1" t="s">
        <v>4682</v>
      </c>
      <c r="DA19" s="1" t="s">
        <v>4682</v>
      </c>
      <c r="DB19" s="1" t="s">
        <v>481</v>
      </c>
      <c r="DF19" s="1" t="s">
        <v>481</v>
      </c>
      <c r="DK19" s="1" t="s">
        <v>481</v>
      </c>
      <c r="DL19" s="1" t="s">
        <v>481</v>
      </c>
      <c r="DV19" s="1">
        <f t="shared" si="5"/>
        <v>7</v>
      </c>
      <c r="DW19" s="1" t="s">
        <v>481</v>
      </c>
      <c r="EV19" s="1">
        <f t="shared" si="3"/>
        <v>0</v>
      </c>
    </row>
    <row r="20" spans="1:152" s="1" customFormat="1" ht="15" x14ac:dyDescent="0.25">
      <c r="A20" s="8"/>
      <c r="B20" s="2">
        <v>45232</v>
      </c>
      <c r="C20" s="2">
        <v>44861</v>
      </c>
      <c r="D20" s="2"/>
      <c r="G20" s="1" t="s">
        <v>3158</v>
      </c>
      <c r="H20" s="1" t="s">
        <v>2283</v>
      </c>
      <c r="I20" s="1" t="s">
        <v>788</v>
      </c>
      <c r="J20" s="1" t="s">
        <v>3813</v>
      </c>
      <c r="K20" s="18" t="s">
        <v>761</v>
      </c>
      <c r="L20" s="1" t="s">
        <v>5330</v>
      </c>
      <c r="M20" s="1" t="s">
        <v>488</v>
      </c>
      <c r="N20" s="1" t="s">
        <v>296</v>
      </c>
      <c r="P20" s="1" t="s">
        <v>4401</v>
      </c>
      <c r="AA20" s="1" t="s">
        <v>669</v>
      </c>
      <c r="AB20" s="3"/>
      <c r="AC20" s="3"/>
      <c r="AE20" s="1" t="s">
        <v>481</v>
      </c>
      <c r="AF20" s="1" t="s">
        <v>481</v>
      </c>
      <c r="AH20" s="1" t="s">
        <v>481</v>
      </c>
      <c r="AI20" s="1" t="s">
        <v>481</v>
      </c>
      <c r="AJ20" s="1" t="s">
        <v>481</v>
      </c>
      <c r="BA20" s="1">
        <f t="shared" si="4"/>
        <v>5</v>
      </c>
      <c r="CY20" s="1" t="s">
        <v>4682</v>
      </c>
      <c r="DA20" s="1" t="s">
        <v>694</v>
      </c>
      <c r="DB20" s="1" t="s">
        <v>481</v>
      </c>
      <c r="DC20" s="1" t="s">
        <v>481</v>
      </c>
      <c r="DD20" s="1" t="s">
        <v>481</v>
      </c>
      <c r="DI20" s="1" t="s">
        <v>481</v>
      </c>
      <c r="DJ20" s="1" t="s">
        <v>481</v>
      </c>
      <c r="DK20" s="1" t="s">
        <v>481</v>
      </c>
      <c r="DL20" s="1" t="s">
        <v>481</v>
      </c>
      <c r="DN20" s="1" t="s">
        <v>481</v>
      </c>
      <c r="DO20" s="1" t="s">
        <v>481</v>
      </c>
      <c r="DV20" s="1">
        <f t="shared" si="5"/>
        <v>11</v>
      </c>
      <c r="DW20" s="1" t="s">
        <v>481</v>
      </c>
      <c r="EV20" s="1">
        <f t="shared" si="3"/>
        <v>0</v>
      </c>
    </row>
    <row r="21" spans="1:152" s="1" customFormat="1" ht="15" x14ac:dyDescent="0.25">
      <c r="A21" s="8"/>
      <c r="B21" s="2">
        <v>45232</v>
      </c>
      <c r="C21" s="2">
        <v>44861</v>
      </c>
      <c r="D21" s="2"/>
      <c r="G21" s="1" t="s">
        <v>481</v>
      </c>
      <c r="H21" s="1" t="s">
        <v>2283</v>
      </c>
      <c r="I21" s="1" t="s">
        <v>669</v>
      </c>
      <c r="J21" s="1" t="s">
        <v>801</v>
      </c>
      <c r="K21" s="18" t="s">
        <v>800</v>
      </c>
      <c r="L21" s="1" t="s">
        <v>5330</v>
      </c>
      <c r="M21" s="1" t="s">
        <v>488</v>
      </c>
      <c r="N21" s="1" t="s">
        <v>296</v>
      </c>
      <c r="P21" s="1" t="s">
        <v>4402</v>
      </c>
      <c r="AA21" s="1" t="s">
        <v>788</v>
      </c>
      <c r="AB21" s="3"/>
      <c r="AC21" s="3"/>
      <c r="AE21" s="1" t="s">
        <v>481</v>
      </c>
      <c r="AF21" s="1" t="s">
        <v>481</v>
      </c>
      <c r="AH21" s="1" t="s">
        <v>481</v>
      </c>
      <c r="AI21" s="1" t="s">
        <v>481</v>
      </c>
      <c r="AJ21" s="1" t="s">
        <v>3158</v>
      </c>
      <c r="BA21" s="1">
        <f t="shared" si="4"/>
        <v>5</v>
      </c>
      <c r="CY21" s="1" t="s">
        <v>4682</v>
      </c>
      <c r="DB21" s="1" t="s">
        <v>481</v>
      </c>
      <c r="DC21" s="1" t="s">
        <v>481</v>
      </c>
      <c r="DD21" s="1" t="s">
        <v>481</v>
      </c>
      <c r="DI21" s="1" t="s">
        <v>481</v>
      </c>
      <c r="DJ21" s="1" t="s">
        <v>481</v>
      </c>
      <c r="DK21" s="1" t="s">
        <v>481</v>
      </c>
      <c r="DL21" s="1" t="s">
        <v>481</v>
      </c>
      <c r="DN21" s="1" t="s">
        <v>481</v>
      </c>
      <c r="DO21" s="1" t="s">
        <v>481</v>
      </c>
      <c r="DV21" s="1">
        <f t="shared" si="5"/>
        <v>10</v>
      </c>
      <c r="DW21" s="1" t="s">
        <v>481</v>
      </c>
      <c r="EV21" s="1">
        <f t="shared" si="3"/>
        <v>0</v>
      </c>
    </row>
    <row r="22" spans="1:152" s="1" customFormat="1" ht="15" x14ac:dyDescent="0.25">
      <c r="A22" s="1" t="s">
        <v>1058</v>
      </c>
      <c r="B22" s="2">
        <v>45232</v>
      </c>
      <c r="C22" s="2">
        <v>44868</v>
      </c>
      <c r="D22" s="2"/>
      <c r="E22" s="1" t="s">
        <v>297</v>
      </c>
      <c r="F22" s="1" t="s">
        <v>3162</v>
      </c>
      <c r="G22" s="1" t="s">
        <v>3158</v>
      </c>
      <c r="H22" s="1" t="s">
        <v>2155</v>
      </c>
      <c r="I22" s="1" t="s">
        <v>2156</v>
      </c>
      <c r="J22" s="1" t="s">
        <v>5281</v>
      </c>
      <c r="K22" s="18"/>
      <c r="L22" s="1" t="s">
        <v>5418</v>
      </c>
      <c r="M22" s="1" t="s">
        <v>5419</v>
      </c>
      <c r="N22" s="1" t="s">
        <v>296</v>
      </c>
      <c r="O22" s="1">
        <v>86301</v>
      </c>
      <c r="P22" s="8"/>
      <c r="Q22" s="8"/>
      <c r="Y22" s="1" t="s">
        <v>3196</v>
      </c>
      <c r="Z22" s="1" t="s">
        <v>3189</v>
      </c>
      <c r="AA22" s="2" t="s">
        <v>3073</v>
      </c>
      <c r="AB22" s="3"/>
      <c r="AC22" s="3"/>
      <c r="AP22" s="1" t="s">
        <v>3158</v>
      </c>
      <c r="BA22" s="1">
        <f t="shared" si="4"/>
        <v>1</v>
      </c>
      <c r="CZ22" s="1" t="s">
        <v>3158</v>
      </c>
      <c r="DV22" s="1">
        <f t="shared" si="5"/>
        <v>1</v>
      </c>
      <c r="DW22" s="1" t="s">
        <v>481</v>
      </c>
      <c r="EV22" s="1">
        <f t="shared" si="3"/>
        <v>0</v>
      </c>
    </row>
    <row r="23" spans="1:152" s="1" customFormat="1" ht="15" x14ac:dyDescent="0.25">
      <c r="B23" s="2">
        <v>45232</v>
      </c>
      <c r="C23" s="2">
        <v>44861</v>
      </c>
      <c r="D23" s="2"/>
      <c r="E23" s="2"/>
      <c r="F23" s="1" t="s">
        <v>3161</v>
      </c>
      <c r="G23" s="1" t="s">
        <v>481</v>
      </c>
      <c r="H23" s="1" t="s">
        <v>1346</v>
      </c>
      <c r="I23" s="1" t="s">
        <v>3178</v>
      </c>
      <c r="J23" s="1" t="s">
        <v>2796</v>
      </c>
      <c r="K23" s="18" t="s">
        <v>4468</v>
      </c>
      <c r="L23" s="1" t="s">
        <v>1347</v>
      </c>
      <c r="M23" s="1" t="s">
        <v>488</v>
      </c>
      <c r="N23" s="1" t="s">
        <v>296</v>
      </c>
      <c r="O23" s="1">
        <v>85206</v>
      </c>
      <c r="P23" s="1" t="s">
        <v>3161</v>
      </c>
      <c r="X23" s="1" t="s">
        <v>2261</v>
      </c>
      <c r="AA23" s="1" t="s">
        <v>2795</v>
      </c>
      <c r="AB23" s="3"/>
      <c r="AC23" s="3"/>
      <c r="AD23" s="1" t="s">
        <v>2388</v>
      </c>
      <c r="BA23" s="1">
        <f t="shared" si="4"/>
        <v>0</v>
      </c>
      <c r="CY23" s="1" t="s">
        <v>481</v>
      </c>
      <c r="CZ23" s="1" t="s">
        <v>481</v>
      </c>
      <c r="DA23" s="1" t="s">
        <v>481</v>
      </c>
      <c r="DB23" s="1" t="s">
        <v>481</v>
      </c>
      <c r="DF23" s="1" t="s">
        <v>481</v>
      </c>
      <c r="DK23" s="1" t="s">
        <v>481</v>
      </c>
      <c r="DL23" s="1" t="s">
        <v>481</v>
      </c>
      <c r="DV23" s="1">
        <f t="shared" si="5"/>
        <v>7</v>
      </c>
      <c r="DW23" s="1" t="s">
        <v>481</v>
      </c>
      <c r="EV23" s="1">
        <f t="shared" si="3"/>
        <v>0</v>
      </c>
    </row>
    <row r="24" spans="1:152" s="1" customFormat="1" ht="15" x14ac:dyDescent="0.25">
      <c r="A24" s="8"/>
      <c r="B24" s="2">
        <v>45232</v>
      </c>
      <c r="C24" s="2">
        <v>44868</v>
      </c>
      <c r="D24" s="2"/>
      <c r="F24" s="1" t="s">
        <v>3162</v>
      </c>
      <c r="G24" s="1" t="s">
        <v>481</v>
      </c>
      <c r="H24" s="1" t="s">
        <v>925</v>
      </c>
      <c r="I24" s="1" t="s">
        <v>905</v>
      </c>
      <c r="J24" s="1" t="s">
        <v>4365</v>
      </c>
      <c r="K24" s="18" t="s">
        <v>3241</v>
      </c>
      <c r="L24" s="1" t="s">
        <v>3059</v>
      </c>
      <c r="M24" s="1" t="s">
        <v>488</v>
      </c>
      <c r="N24" s="1" t="s">
        <v>296</v>
      </c>
      <c r="O24" s="1">
        <v>85206</v>
      </c>
      <c r="P24" s="1" t="s">
        <v>4213</v>
      </c>
      <c r="T24" s="1">
        <v>1</v>
      </c>
      <c r="Y24" s="1" t="s">
        <v>3196</v>
      </c>
      <c r="Z24" s="1" t="s">
        <v>3161</v>
      </c>
      <c r="AA24" s="2" t="s">
        <v>3053</v>
      </c>
      <c r="AB24" s="3"/>
      <c r="AC24" s="3" t="s">
        <v>4712</v>
      </c>
      <c r="AD24" s="1" t="s">
        <v>2564</v>
      </c>
      <c r="AE24" s="1" t="s">
        <v>481</v>
      </c>
      <c r="AH24" s="1" t="s">
        <v>481</v>
      </c>
      <c r="AL24" s="1" t="s">
        <v>3162</v>
      </c>
      <c r="AQ24" s="1" t="s">
        <v>481</v>
      </c>
      <c r="AR24" s="1" t="s">
        <v>481</v>
      </c>
      <c r="AV24" s="1" t="s">
        <v>481</v>
      </c>
      <c r="AY24" s="1" t="s">
        <v>481</v>
      </c>
      <c r="AZ24" s="1" t="s">
        <v>481</v>
      </c>
      <c r="BA24" s="1">
        <f t="shared" si="4"/>
        <v>8</v>
      </c>
      <c r="CZ24" s="1" t="s">
        <v>481</v>
      </c>
      <c r="DB24" s="1" t="s">
        <v>481</v>
      </c>
      <c r="DC24" s="1" t="s">
        <v>481</v>
      </c>
      <c r="DE24" s="1" t="s">
        <v>481</v>
      </c>
      <c r="DF24" s="1" t="s">
        <v>481</v>
      </c>
      <c r="DG24" s="1" t="s">
        <v>481</v>
      </c>
      <c r="DJ24" s="1" t="s">
        <v>481</v>
      </c>
      <c r="DK24" s="1" t="s">
        <v>481</v>
      </c>
      <c r="DO24" s="1" t="s">
        <v>481</v>
      </c>
      <c r="DV24" s="1">
        <f t="shared" si="5"/>
        <v>9</v>
      </c>
      <c r="DW24" s="1" t="s">
        <v>481</v>
      </c>
      <c r="EV24" s="1">
        <f t="shared" si="3"/>
        <v>0</v>
      </c>
    </row>
    <row r="25" spans="1:152" s="1" customFormat="1" ht="15" x14ac:dyDescent="0.25">
      <c r="B25" s="2">
        <v>45232</v>
      </c>
      <c r="C25" s="2"/>
      <c r="D25" s="2" t="s">
        <v>4712</v>
      </c>
      <c r="G25" s="1" t="s">
        <v>481</v>
      </c>
      <c r="H25" s="1" t="s">
        <v>5745</v>
      </c>
      <c r="I25" s="1" t="s">
        <v>4580</v>
      </c>
      <c r="J25" s="1" t="s">
        <v>5746</v>
      </c>
      <c r="K25" s="4" t="s">
        <v>5750</v>
      </c>
      <c r="L25" s="1" t="s">
        <v>5747</v>
      </c>
      <c r="M25" s="1" t="s">
        <v>488</v>
      </c>
      <c r="N25" s="1" t="s">
        <v>296</v>
      </c>
      <c r="O25" s="1">
        <v>85209</v>
      </c>
      <c r="AA25" s="1" t="s">
        <v>4596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T25" s="2"/>
      <c r="AU25" s="2"/>
      <c r="AV25" s="2"/>
      <c r="AW25" s="2"/>
      <c r="AX25" s="2"/>
      <c r="AY25" s="2"/>
      <c r="AZ25" s="2"/>
      <c r="BA25" s="1">
        <f t="shared" si="4"/>
        <v>0</v>
      </c>
      <c r="BB25" s="3"/>
      <c r="DV25" s="1">
        <f t="shared" si="5"/>
        <v>0</v>
      </c>
      <c r="DW25" s="1" t="s">
        <v>481</v>
      </c>
      <c r="EV25" s="1">
        <f t="shared" si="3"/>
        <v>0</v>
      </c>
    </row>
    <row r="26" spans="1:152" s="1" customFormat="1" ht="15" x14ac:dyDescent="0.25">
      <c r="B26" s="2">
        <v>45232</v>
      </c>
      <c r="C26" s="2"/>
      <c r="D26" s="2" t="s">
        <v>4712</v>
      </c>
      <c r="G26" s="1" t="s">
        <v>3158</v>
      </c>
      <c r="H26" s="1" t="s">
        <v>5745</v>
      </c>
      <c r="I26" s="1" t="s">
        <v>4596</v>
      </c>
      <c r="J26" s="1" t="s">
        <v>5746</v>
      </c>
      <c r="K26" s="4" t="s">
        <v>5750</v>
      </c>
      <c r="L26" s="1" t="s">
        <v>5747</v>
      </c>
      <c r="M26" s="1" t="s">
        <v>488</v>
      </c>
      <c r="N26" s="1" t="s">
        <v>296</v>
      </c>
      <c r="O26" s="1">
        <v>85209</v>
      </c>
      <c r="AA26" s="1" t="s">
        <v>4580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T26" s="2"/>
      <c r="AU26" s="2"/>
      <c r="AV26" s="2"/>
      <c r="AW26" s="2"/>
      <c r="AX26" s="2"/>
      <c r="AY26" s="2"/>
      <c r="AZ26" s="2"/>
      <c r="BA26" s="1">
        <f t="shared" si="4"/>
        <v>0</v>
      </c>
      <c r="BB26" s="3"/>
      <c r="DV26" s="1">
        <f t="shared" si="5"/>
        <v>0</v>
      </c>
      <c r="DW26" s="1" t="s">
        <v>481</v>
      </c>
      <c r="EV26" s="1">
        <f t="shared" si="3"/>
        <v>0</v>
      </c>
    </row>
    <row r="27" spans="1:152" s="1" customFormat="1" ht="15" x14ac:dyDescent="0.25">
      <c r="A27" s="8"/>
      <c r="B27" s="2">
        <v>45232</v>
      </c>
      <c r="C27" s="2">
        <v>44861</v>
      </c>
      <c r="D27" s="2"/>
      <c r="F27" s="1" t="s">
        <v>3161</v>
      </c>
      <c r="G27" s="1" t="s">
        <v>3158</v>
      </c>
      <c r="H27" s="1" t="s">
        <v>2676</v>
      </c>
      <c r="I27" s="1" t="s">
        <v>2677</v>
      </c>
      <c r="J27" s="1" t="s">
        <v>2679</v>
      </c>
      <c r="K27" s="31" t="s">
        <v>2663</v>
      </c>
      <c r="L27" s="1" t="s">
        <v>3591</v>
      </c>
      <c r="M27" s="1" t="s">
        <v>5031</v>
      </c>
      <c r="N27" s="1" t="s">
        <v>296</v>
      </c>
      <c r="O27" s="1">
        <v>85120</v>
      </c>
      <c r="P27" s="1" t="s">
        <v>4213</v>
      </c>
      <c r="T27" s="1">
        <v>1</v>
      </c>
      <c r="W27" s="1" t="s">
        <v>297</v>
      </c>
      <c r="Y27" s="1" t="s">
        <v>3160</v>
      </c>
      <c r="Z27" s="1" t="s">
        <v>3161</v>
      </c>
      <c r="AA27" s="2" t="s">
        <v>5650</v>
      </c>
      <c r="AB27" s="3" t="s">
        <v>3161</v>
      </c>
      <c r="AC27" s="3" t="s">
        <v>4712</v>
      </c>
      <c r="AD27" s="1" t="s">
        <v>2388</v>
      </c>
      <c r="AG27" s="1" t="s">
        <v>481</v>
      </c>
      <c r="AH27" s="1" t="s">
        <v>481</v>
      </c>
      <c r="AI27" s="1" t="s">
        <v>481</v>
      </c>
      <c r="AK27" s="1" t="s">
        <v>481</v>
      </c>
      <c r="AM27" s="1" t="s">
        <v>481</v>
      </c>
      <c r="AO27" s="1" t="s">
        <v>481</v>
      </c>
      <c r="AP27" s="1" t="s">
        <v>481</v>
      </c>
      <c r="AS27" s="1" t="s">
        <v>481</v>
      </c>
      <c r="AT27" s="1" t="s">
        <v>481</v>
      </c>
      <c r="AU27" s="1" t="s">
        <v>481</v>
      </c>
      <c r="AV27" s="1" t="s">
        <v>481</v>
      </c>
      <c r="AW27" s="1" t="s">
        <v>481</v>
      </c>
      <c r="AX27" s="1" t="s">
        <v>481</v>
      </c>
      <c r="BA27" s="1">
        <f t="shared" si="4"/>
        <v>13</v>
      </c>
      <c r="BC27" s="1" t="s">
        <v>3596</v>
      </c>
      <c r="BD27" s="1" t="s">
        <v>4712</v>
      </c>
      <c r="BE27" s="1" t="s">
        <v>4712</v>
      </c>
      <c r="BH27" s="1" t="s">
        <v>4712</v>
      </c>
      <c r="BM27" s="1" t="s">
        <v>4712</v>
      </c>
      <c r="BQ27" s="1" t="s">
        <v>4712</v>
      </c>
      <c r="CD27" s="1" t="s">
        <v>4712</v>
      </c>
      <c r="CF27" s="1" t="s">
        <v>4712</v>
      </c>
      <c r="CY27" s="1" t="s">
        <v>4682</v>
      </c>
      <c r="DB27" s="1" t="s">
        <v>481</v>
      </c>
      <c r="DD27" s="1" t="s">
        <v>481</v>
      </c>
      <c r="DF27" s="1" t="s">
        <v>481</v>
      </c>
      <c r="DG27" s="1" t="s">
        <v>481</v>
      </c>
      <c r="DH27" s="1" t="s">
        <v>481</v>
      </c>
      <c r="DI27" s="1" t="s">
        <v>481</v>
      </c>
      <c r="DJ27" s="1" t="s">
        <v>481</v>
      </c>
      <c r="DL27" s="1" t="s">
        <v>481</v>
      </c>
      <c r="DO27" s="1" t="s">
        <v>481</v>
      </c>
      <c r="DV27" s="1">
        <f t="shared" si="5"/>
        <v>10</v>
      </c>
      <c r="DW27" s="1" t="s">
        <v>481</v>
      </c>
      <c r="EV27" s="1">
        <f t="shared" si="3"/>
        <v>0</v>
      </c>
    </row>
    <row r="28" spans="1:152" s="1" customFormat="1" ht="15" x14ac:dyDescent="0.25">
      <c r="A28" s="6"/>
      <c r="B28" s="2">
        <v>45232</v>
      </c>
      <c r="C28" s="2">
        <v>44861</v>
      </c>
      <c r="D28" s="2"/>
      <c r="E28" s="2"/>
      <c r="F28" s="1" t="s">
        <v>3161</v>
      </c>
      <c r="G28" s="1" t="s">
        <v>481</v>
      </c>
      <c r="H28" s="1" t="s">
        <v>1521</v>
      </c>
      <c r="I28" s="1" t="s">
        <v>1522</v>
      </c>
      <c r="J28" s="1" t="s">
        <v>3602</v>
      </c>
      <c r="K28" s="18" t="s">
        <v>1523</v>
      </c>
      <c r="L28" s="1" t="s">
        <v>5427</v>
      </c>
      <c r="M28" s="1" t="s">
        <v>5426</v>
      </c>
      <c r="N28" s="1" t="s">
        <v>1525</v>
      </c>
      <c r="O28" s="1">
        <v>14001</v>
      </c>
      <c r="Y28" s="1" t="s">
        <v>3196</v>
      </c>
      <c r="Z28" s="1" t="s">
        <v>3161</v>
      </c>
      <c r="AA28" s="2" t="s">
        <v>3099</v>
      </c>
      <c r="AB28" s="3" t="s">
        <v>3161</v>
      </c>
      <c r="AC28" s="3" t="s">
        <v>4712</v>
      </c>
      <c r="AD28" s="1" t="s">
        <v>2564</v>
      </c>
      <c r="AI28" s="1" t="s">
        <v>3162</v>
      </c>
      <c r="AL28" s="1" t="s">
        <v>3162</v>
      </c>
      <c r="AM28" s="1" t="s">
        <v>3162</v>
      </c>
      <c r="AN28" s="1" t="s">
        <v>3162</v>
      </c>
      <c r="AO28" s="1" t="s">
        <v>3162</v>
      </c>
      <c r="AS28" s="1" t="s">
        <v>3162</v>
      </c>
      <c r="AW28" s="1" t="s">
        <v>3162</v>
      </c>
      <c r="AY28" s="1" t="s">
        <v>3162</v>
      </c>
      <c r="AZ28" s="1" t="s">
        <v>3162</v>
      </c>
      <c r="BA28" s="1">
        <f t="shared" si="4"/>
        <v>9</v>
      </c>
      <c r="CY28" s="1" t="s">
        <v>4682</v>
      </c>
      <c r="DA28" s="1" t="s">
        <v>4682</v>
      </c>
      <c r="DB28" s="1" t="s">
        <v>481</v>
      </c>
      <c r="DC28" s="1" t="s">
        <v>481</v>
      </c>
      <c r="DD28" s="1" t="s">
        <v>481</v>
      </c>
      <c r="DE28" s="1" t="s">
        <v>481</v>
      </c>
      <c r="DG28" s="1" t="s">
        <v>481</v>
      </c>
      <c r="DH28" s="1" t="s">
        <v>481</v>
      </c>
      <c r="DI28" s="1" t="s">
        <v>481</v>
      </c>
      <c r="DJ28" s="1" t="s">
        <v>481</v>
      </c>
      <c r="DK28" s="1" t="s">
        <v>481</v>
      </c>
      <c r="DL28" s="1" t="s">
        <v>481</v>
      </c>
      <c r="DN28" s="1" t="s">
        <v>481</v>
      </c>
      <c r="DV28" s="1">
        <f t="shared" si="5"/>
        <v>13</v>
      </c>
      <c r="DW28" s="1" t="s">
        <v>481</v>
      </c>
      <c r="EV28" s="1">
        <f t="shared" si="3"/>
        <v>0</v>
      </c>
    </row>
    <row r="29" spans="1:152" s="1" customFormat="1" ht="15" x14ac:dyDescent="0.25">
      <c r="B29" s="2">
        <v>45232</v>
      </c>
      <c r="C29" s="2"/>
      <c r="D29" s="2" t="s">
        <v>4712</v>
      </c>
      <c r="G29" s="1" t="s">
        <v>3158</v>
      </c>
      <c r="H29" s="1" t="s">
        <v>2438</v>
      </c>
      <c r="I29" s="1" t="s">
        <v>2161</v>
      </c>
      <c r="J29" s="1" t="s">
        <v>5720</v>
      </c>
      <c r="K29" s="4" t="s">
        <v>5721</v>
      </c>
      <c r="L29" s="1" t="s">
        <v>5719</v>
      </c>
      <c r="M29" s="1" t="s">
        <v>3182</v>
      </c>
      <c r="N29" s="1" t="s">
        <v>296</v>
      </c>
      <c r="O29" s="1">
        <v>85298</v>
      </c>
      <c r="AA29" s="1" t="s">
        <v>382</v>
      </c>
      <c r="AB29" s="3"/>
      <c r="AC29" s="3"/>
      <c r="BA29" s="1">
        <f t="shared" si="4"/>
        <v>0</v>
      </c>
      <c r="DA29" s="1" t="s">
        <v>3162</v>
      </c>
      <c r="DC29" s="1" t="s">
        <v>3162</v>
      </c>
      <c r="DN29" s="1" t="s">
        <v>3162</v>
      </c>
      <c r="DV29" s="1">
        <f t="shared" si="5"/>
        <v>3</v>
      </c>
      <c r="DW29" s="1" t="s">
        <v>481</v>
      </c>
      <c r="EV29" s="1">
        <f t="shared" si="3"/>
        <v>0</v>
      </c>
    </row>
    <row r="30" spans="1:152" s="1" customFormat="1" ht="15" x14ac:dyDescent="0.25">
      <c r="A30" s="8"/>
      <c r="B30" s="2">
        <v>45232</v>
      </c>
      <c r="C30" s="2"/>
      <c r="D30" s="2" t="s">
        <v>4712</v>
      </c>
      <c r="E30" s="2"/>
      <c r="G30" s="1" t="s">
        <v>481</v>
      </c>
      <c r="H30" s="1" t="s">
        <v>3296</v>
      </c>
      <c r="I30" s="1" t="s">
        <v>116</v>
      </c>
      <c r="J30" s="1" t="s">
        <v>5744</v>
      </c>
      <c r="K30" s="18"/>
      <c r="L30" s="1" t="s">
        <v>2791</v>
      </c>
      <c r="M30" s="1" t="s">
        <v>488</v>
      </c>
      <c r="N30" s="1" t="s">
        <v>296</v>
      </c>
      <c r="O30" s="1">
        <v>85209</v>
      </c>
      <c r="AA30" s="2" t="s">
        <v>4412</v>
      </c>
      <c r="AB30" s="3"/>
      <c r="AC30" s="1" t="s">
        <v>3162</v>
      </c>
      <c r="AH30" s="1" t="s">
        <v>3162</v>
      </c>
      <c r="AK30" s="1" t="s">
        <v>3162</v>
      </c>
      <c r="AU30" s="1" t="s">
        <v>3162</v>
      </c>
      <c r="AW30" s="1" t="s">
        <v>3162</v>
      </c>
      <c r="BA30" s="1">
        <f t="shared" si="4"/>
        <v>4</v>
      </c>
      <c r="CY30" s="1" t="s">
        <v>3162</v>
      </c>
      <c r="DB30" s="1" t="s">
        <v>3162</v>
      </c>
      <c r="DF30" s="1" t="s">
        <v>3162</v>
      </c>
      <c r="DG30" s="1" t="s">
        <v>3162</v>
      </c>
      <c r="DV30" s="1">
        <f t="shared" si="5"/>
        <v>4</v>
      </c>
      <c r="DW30" s="1" t="s">
        <v>481</v>
      </c>
      <c r="EV30" s="1">
        <f t="shared" si="3"/>
        <v>0</v>
      </c>
    </row>
    <row r="31" spans="1:152" s="1" customFormat="1" ht="15" x14ac:dyDescent="0.25">
      <c r="B31" s="2">
        <v>45232</v>
      </c>
      <c r="C31" s="2">
        <v>44875</v>
      </c>
      <c r="D31" s="2"/>
      <c r="F31" s="1" t="s">
        <v>3162</v>
      </c>
      <c r="G31" s="1" t="s">
        <v>481</v>
      </c>
      <c r="H31" s="1" t="s">
        <v>3549</v>
      </c>
      <c r="I31" s="1" t="s">
        <v>4510</v>
      </c>
      <c r="J31" s="1" t="s">
        <v>5308</v>
      </c>
      <c r="K31" s="18" t="s">
        <v>3551</v>
      </c>
      <c r="L31" s="1" t="s">
        <v>3550</v>
      </c>
      <c r="M31" s="1" t="s">
        <v>488</v>
      </c>
      <c r="N31" s="1" t="s">
        <v>296</v>
      </c>
      <c r="O31" s="1">
        <v>85206</v>
      </c>
      <c r="P31" s="1" t="s">
        <v>4213</v>
      </c>
      <c r="R31" s="1">
        <v>1</v>
      </c>
      <c r="S31" s="1" t="s">
        <v>3357</v>
      </c>
      <c r="T31" s="1">
        <v>1</v>
      </c>
      <c r="U31" s="1">
        <v>1</v>
      </c>
      <c r="AA31" s="1" t="s">
        <v>1692</v>
      </c>
      <c r="AB31" s="3"/>
      <c r="AC31" s="3"/>
      <c r="AD31" s="1" t="s">
        <v>2388</v>
      </c>
      <c r="AE31" s="1" t="s">
        <v>481</v>
      </c>
      <c r="AG31" s="1" t="s">
        <v>3158</v>
      </c>
      <c r="AH31" s="1" t="s">
        <v>3158</v>
      </c>
      <c r="AI31" s="1" t="s">
        <v>481</v>
      </c>
      <c r="AO31" s="1" t="s">
        <v>481</v>
      </c>
      <c r="AQ31" s="1" t="s">
        <v>481</v>
      </c>
      <c r="AR31" s="1" t="s">
        <v>481</v>
      </c>
      <c r="AS31" s="1" t="s">
        <v>481</v>
      </c>
      <c r="AX31" s="1" t="s">
        <v>481</v>
      </c>
      <c r="AY31" s="1" t="s">
        <v>481</v>
      </c>
      <c r="BA31" s="1">
        <f t="shared" si="4"/>
        <v>10</v>
      </c>
      <c r="DA31" s="1" t="s">
        <v>4682</v>
      </c>
      <c r="DB31" s="1" t="s">
        <v>481</v>
      </c>
      <c r="DC31" s="1" t="s">
        <v>481</v>
      </c>
      <c r="DE31" s="1" t="s">
        <v>3158</v>
      </c>
      <c r="DF31" s="1" t="s">
        <v>481</v>
      </c>
      <c r="DG31" s="1" t="s">
        <v>481</v>
      </c>
      <c r="DJ31" s="1" t="s">
        <v>481</v>
      </c>
      <c r="DK31" s="1" t="s">
        <v>481</v>
      </c>
      <c r="DL31" s="1" t="s">
        <v>481</v>
      </c>
      <c r="DN31" s="1" t="s">
        <v>481</v>
      </c>
      <c r="DO31" s="1" t="s">
        <v>481</v>
      </c>
      <c r="DV31" s="1">
        <f t="shared" si="5"/>
        <v>11</v>
      </c>
      <c r="DW31" s="1" t="s">
        <v>481</v>
      </c>
      <c r="EV31" s="1">
        <f t="shared" si="3"/>
        <v>0</v>
      </c>
    </row>
    <row r="32" spans="1:152" s="1" customFormat="1" ht="15" x14ac:dyDescent="0.25">
      <c r="B32" s="2">
        <v>45232</v>
      </c>
      <c r="C32" s="2">
        <v>44882</v>
      </c>
      <c r="D32" s="2"/>
      <c r="F32" s="1" t="s">
        <v>3162</v>
      </c>
      <c r="G32" s="1" t="s">
        <v>3158</v>
      </c>
      <c r="H32" s="1" t="s">
        <v>3549</v>
      </c>
      <c r="I32" s="1" t="s">
        <v>1692</v>
      </c>
      <c r="J32" s="1" t="s">
        <v>5308</v>
      </c>
      <c r="K32" s="18" t="s">
        <v>1044</v>
      </c>
      <c r="L32" s="1" t="s">
        <v>3550</v>
      </c>
      <c r="M32" s="1" t="s">
        <v>488</v>
      </c>
      <c r="N32" s="1" t="s">
        <v>296</v>
      </c>
      <c r="O32" s="1">
        <v>85206</v>
      </c>
      <c r="P32" s="1" t="s">
        <v>4213</v>
      </c>
      <c r="R32" s="1">
        <v>1</v>
      </c>
      <c r="S32" s="1" t="s">
        <v>3357</v>
      </c>
      <c r="T32" s="1">
        <v>1</v>
      </c>
      <c r="U32" s="1">
        <v>1</v>
      </c>
      <c r="AA32" s="1" t="s">
        <v>4510</v>
      </c>
      <c r="AB32" s="3"/>
      <c r="AC32" s="3"/>
      <c r="AD32" s="1" t="s">
        <v>2388</v>
      </c>
      <c r="AE32" s="1" t="s">
        <v>481</v>
      </c>
      <c r="AG32" s="1" t="s">
        <v>481</v>
      </c>
      <c r="AH32" s="1" t="s">
        <v>481</v>
      </c>
      <c r="AI32" s="1" t="s">
        <v>481</v>
      </c>
      <c r="AO32" s="1" t="s">
        <v>481</v>
      </c>
      <c r="AQ32" s="1" t="s">
        <v>481</v>
      </c>
      <c r="AR32" s="1" t="s">
        <v>481</v>
      </c>
      <c r="AS32" s="1" t="s">
        <v>481</v>
      </c>
      <c r="AX32" s="1" t="s">
        <v>481</v>
      </c>
      <c r="AY32" s="1" t="s">
        <v>481</v>
      </c>
      <c r="BA32" s="1">
        <f t="shared" si="4"/>
        <v>10</v>
      </c>
      <c r="DB32" s="1" t="s">
        <v>481</v>
      </c>
      <c r="DE32" s="1" t="s">
        <v>481</v>
      </c>
      <c r="DG32" s="1" t="s">
        <v>481</v>
      </c>
      <c r="DJ32" s="1" t="s">
        <v>481</v>
      </c>
      <c r="DK32" s="1" t="s">
        <v>481</v>
      </c>
      <c r="DN32" s="1" t="s">
        <v>481</v>
      </c>
      <c r="DV32" s="1">
        <f t="shared" si="5"/>
        <v>6</v>
      </c>
      <c r="DW32" s="1" t="s">
        <v>481</v>
      </c>
      <c r="EV32" s="1">
        <f t="shared" si="3"/>
        <v>0</v>
      </c>
    </row>
    <row r="33" spans="1:152" s="1" customFormat="1" ht="15" x14ac:dyDescent="0.25">
      <c r="B33" s="2">
        <v>45232</v>
      </c>
      <c r="C33" s="2">
        <v>44861</v>
      </c>
      <c r="D33" s="2"/>
      <c r="G33" s="1" t="s">
        <v>481</v>
      </c>
      <c r="H33" s="1" t="s">
        <v>4483</v>
      </c>
      <c r="I33" s="1" t="s">
        <v>3790</v>
      </c>
      <c r="J33" s="1" t="s">
        <v>4049</v>
      </c>
      <c r="K33" s="4" t="s">
        <v>5446</v>
      </c>
      <c r="L33" s="1" t="s">
        <v>4484</v>
      </c>
      <c r="M33" s="1" t="s">
        <v>488</v>
      </c>
      <c r="N33" s="1" t="s">
        <v>296</v>
      </c>
      <c r="O33" s="1">
        <v>85209</v>
      </c>
      <c r="T33" s="1">
        <v>1</v>
      </c>
      <c r="AA33" s="2" t="s">
        <v>1352</v>
      </c>
      <c r="AB33" s="3"/>
      <c r="AC33" s="3"/>
      <c r="BA33" s="1">
        <f t="shared" si="4"/>
        <v>0</v>
      </c>
      <c r="CY33" s="1" t="s">
        <v>4682</v>
      </c>
      <c r="CZ33" s="1" t="s">
        <v>4682</v>
      </c>
      <c r="DA33" s="1" t="s">
        <v>4682</v>
      </c>
      <c r="DB33" s="1" t="s">
        <v>481</v>
      </c>
      <c r="DF33" s="1" t="s">
        <v>481</v>
      </c>
      <c r="DJ33" s="1" t="s">
        <v>481</v>
      </c>
      <c r="DK33" s="1" t="s">
        <v>481</v>
      </c>
      <c r="DL33" s="1" t="s">
        <v>481</v>
      </c>
      <c r="DO33" s="1" t="s">
        <v>481</v>
      </c>
      <c r="DV33" s="1">
        <f t="shared" si="5"/>
        <v>9</v>
      </c>
      <c r="DW33" s="1" t="s">
        <v>481</v>
      </c>
      <c r="EV33" s="1">
        <f t="shared" si="3"/>
        <v>0</v>
      </c>
    </row>
    <row r="34" spans="1:152" s="1" customFormat="1" ht="15" x14ac:dyDescent="0.25">
      <c r="B34" s="2">
        <v>45232</v>
      </c>
      <c r="C34" s="2">
        <v>44861</v>
      </c>
      <c r="D34" s="2"/>
      <c r="F34" s="1" t="s">
        <v>3162</v>
      </c>
      <c r="G34" s="1" t="s">
        <v>3158</v>
      </c>
      <c r="H34" s="1" t="s">
        <v>1354</v>
      </c>
      <c r="I34" s="1" t="s">
        <v>1049</v>
      </c>
      <c r="J34" s="1" t="s">
        <v>4049</v>
      </c>
      <c r="K34" s="4" t="s">
        <v>1351</v>
      </c>
      <c r="L34" s="1" t="s">
        <v>4484</v>
      </c>
      <c r="M34" s="1" t="s">
        <v>488</v>
      </c>
      <c r="N34" s="1" t="s">
        <v>296</v>
      </c>
      <c r="O34" s="1">
        <v>85209</v>
      </c>
      <c r="P34" s="1" t="s">
        <v>4213</v>
      </c>
      <c r="Q34" s="1" t="s">
        <v>2052</v>
      </c>
      <c r="R34" s="1">
        <v>1</v>
      </c>
      <c r="S34" s="1" t="s">
        <v>378</v>
      </c>
      <c r="AA34" s="2" t="s">
        <v>1353</v>
      </c>
      <c r="AB34" s="3"/>
      <c r="AC34" s="3"/>
      <c r="AD34" s="1" t="s">
        <v>1771</v>
      </c>
      <c r="BA34" s="1">
        <f t="shared" si="4"/>
        <v>0</v>
      </c>
      <c r="BD34" s="1" t="s">
        <v>4712</v>
      </c>
      <c r="BE34" s="1" t="s">
        <v>4712</v>
      </c>
      <c r="BF34" s="1" t="s">
        <v>4712</v>
      </c>
      <c r="BG34" s="1" t="s">
        <v>4712</v>
      </c>
      <c r="BH34" s="1" t="s">
        <v>4712</v>
      </c>
      <c r="BI34" s="1" t="s">
        <v>4712</v>
      </c>
      <c r="BJ34" s="1" t="s">
        <v>4712</v>
      </c>
      <c r="BK34" s="1" t="s">
        <v>4712</v>
      </c>
      <c r="BL34" s="1" t="s">
        <v>4712</v>
      </c>
      <c r="BM34" s="1" t="s">
        <v>4712</v>
      </c>
      <c r="BN34" s="1" t="s">
        <v>4712</v>
      </c>
      <c r="BO34" s="1" t="s">
        <v>4712</v>
      </c>
      <c r="BQ34" s="1" t="s">
        <v>4712</v>
      </c>
      <c r="CY34" s="1" t="s">
        <v>4682</v>
      </c>
      <c r="CZ34" s="1" t="s">
        <v>4682</v>
      </c>
      <c r="DA34" s="1" t="s">
        <v>4682</v>
      </c>
      <c r="DB34" s="1" t="s">
        <v>481</v>
      </c>
      <c r="DF34" s="1" t="s">
        <v>481</v>
      </c>
      <c r="DJ34" s="1" t="s">
        <v>481</v>
      </c>
      <c r="DK34" s="1" t="s">
        <v>481</v>
      </c>
      <c r="DL34" s="1" t="s">
        <v>481</v>
      </c>
      <c r="DO34" s="1" t="s">
        <v>481</v>
      </c>
      <c r="DV34" s="1">
        <f t="shared" si="5"/>
        <v>9</v>
      </c>
      <c r="DW34" s="1" t="s">
        <v>481</v>
      </c>
      <c r="EV34" s="1">
        <f t="shared" si="3"/>
        <v>0</v>
      </c>
    </row>
    <row r="35" spans="1:152" s="1" customFormat="1" ht="15" x14ac:dyDescent="0.25">
      <c r="B35" s="2">
        <v>45232</v>
      </c>
      <c r="C35" s="2">
        <v>44861</v>
      </c>
      <c r="D35" s="2"/>
      <c r="G35" s="1" t="s">
        <v>481</v>
      </c>
      <c r="H35" s="1" t="s">
        <v>5411</v>
      </c>
      <c r="I35" s="1" t="s">
        <v>2728</v>
      </c>
      <c r="J35" s="1" t="s">
        <v>5448</v>
      </c>
      <c r="K35" s="4" t="s">
        <v>5449</v>
      </c>
      <c r="L35" s="1" t="s">
        <v>5450</v>
      </c>
      <c r="M35" s="1" t="s">
        <v>488</v>
      </c>
      <c r="N35" s="1" t="s">
        <v>296</v>
      </c>
      <c r="O35" s="1">
        <v>85205</v>
      </c>
      <c r="AA35" s="2"/>
      <c r="AB35" s="3"/>
      <c r="AC35" s="3"/>
      <c r="BA35" s="1">
        <f t="shared" si="4"/>
        <v>0</v>
      </c>
      <c r="CY35" s="1" t="s">
        <v>4682</v>
      </c>
      <c r="CZ35" s="1" t="s">
        <v>4682</v>
      </c>
      <c r="DA35" s="1" t="s">
        <v>4682</v>
      </c>
      <c r="DB35" s="1" t="s">
        <v>481</v>
      </c>
      <c r="DC35" s="1" t="s">
        <v>481</v>
      </c>
      <c r="DD35" s="1" t="s">
        <v>481</v>
      </c>
      <c r="DE35" s="1" t="s">
        <v>481</v>
      </c>
      <c r="DG35" s="1" t="s">
        <v>481</v>
      </c>
      <c r="DH35" s="1" t="s">
        <v>481</v>
      </c>
      <c r="DI35" s="1" t="s">
        <v>481</v>
      </c>
      <c r="DJ35" s="1" t="s">
        <v>481</v>
      </c>
      <c r="DK35" s="1" t="s">
        <v>481</v>
      </c>
      <c r="DL35" s="1" t="s">
        <v>481</v>
      </c>
      <c r="DN35" s="1" t="s">
        <v>481</v>
      </c>
      <c r="DO35" s="1" t="s">
        <v>481</v>
      </c>
      <c r="DV35" s="1">
        <f t="shared" si="5"/>
        <v>15</v>
      </c>
      <c r="DW35" s="1" t="s">
        <v>481</v>
      </c>
      <c r="EV35" s="1">
        <f t="shared" si="3"/>
        <v>0</v>
      </c>
    </row>
    <row r="36" spans="1:152" s="1" customFormat="1" ht="15" x14ac:dyDescent="0.25">
      <c r="B36" s="2">
        <v>45232</v>
      </c>
      <c r="C36" s="2">
        <v>44861</v>
      </c>
      <c r="D36" s="2"/>
      <c r="G36" s="1" t="s">
        <v>3158</v>
      </c>
      <c r="H36" s="1" t="s">
        <v>5411</v>
      </c>
      <c r="I36" s="1" t="s">
        <v>1871</v>
      </c>
      <c r="J36" s="1" t="s">
        <v>5448</v>
      </c>
      <c r="K36" s="4" t="s">
        <v>3429</v>
      </c>
      <c r="L36" s="1" t="s">
        <v>5450</v>
      </c>
      <c r="M36" s="1" t="s">
        <v>488</v>
      </c>
      <c r="N36" s="1" t="s">
        <v>296</v>
      </c>
      <c r="O36" s="1">
        <v>85205</v>
      </c>
      <c r="AA36" s="2"/>
      <c r="AB36" s="3"/>
      <c r="AC36" s="3"/>
      <c r="BA36" s="1">
        <f t="shared" si="4"/>
        <v>0</v>
      </c>
      <c r="CY36" s="1" t="s">
        <v>4682</v>
      </c>
      <c r="CZ36" s="1" t="s">
        <v>4682</v>
      </c>
      <c r="DA36" s="1" t="s">
        <v>4682</v>
      </c>
      <c r="DB36" s="1" t="s">
        <v>481</v>
      </c>
      <c r="DC36" s="1" t="s">
        <v>481</v>
      </c>
      <c r="DD36" s="1" t="s">
        <v>481</v>
      </c>
      <c r="DE36" s="1" t="s">
        <v>481</v>
      </c>
      <c r="DG36" s="1" t="s">
        <v>3158</v>
      </c>
      <c r="DH36" s="1" t="s">
        <v>481</v>
      </c>
      <c r="DI36" s="1" t="s">
        <v>481</v>
      </c>
      <c r="DJ36" s="1" t="s">
        <v>481</v>
      </c>
      <c r="DK36" s="1" t="s">
        <v>3158</v>
      </c>
      <c r="DL36" s="1" t="s">
        <v>481</v>
      </c>
      <c r="DN36" s="1" t="s">
        <v>481</v>
      </c>
      <c r="DO36" s="1" t="s">
        <v>481</v>
      </c>
      <c r="DV36" s="1">
        <f t="shared" si="5"/>
        <v>15</v>
      </c>
      <c r="DW36" s="1" t="s">
        <v>481</v>
      </c>
      <c r="EV36" s="1">
        <f t="shared" si="3"/>
        <v>0</v>
      </c>
    </row>
    <row r="37" spans="1:152" s="1" customFormat="1" ht="15" x14ac:dyDescent="0.25">
      <c r="B37" s="2">
        <v>45232</v>
      </c>
      <c r="C37" s="2">
        <v>44868</v>
      </c>
      <c r="D37" s="2"/>
      <c r="F37" s="1" t="s">
        <v>3162</v>
      </c>
      <c r="G37" s="1" t="s">
        <v>481</v>
      </c>
      <c r="H37" s="1" t="s">
        <v>1861</v>
      </c>
      <c r="I37" s="1" t="s">
        <v>1862</v>
      </c>
      <c r="J37" s="1" t="s">
        <v>5420</v>
      </c>
      <c r="K37" s="4" t="s">
        <v>5421</v>
      </c>
      <c r="L37" s="1" t="s">
        <v>5423</v>
      </c>
      <c r="M37" s="1" t="s">
        <v>488</v>
      </c>
      <c r="N37" s="1" t="s">
        <v>296</v>
      </c>
      <c r="Y37" s="1" t="s">
        <v>3175</v>
      </c>
      <c r="Z37" s="1" t="s">
        <v>1863</v>
      </c>
      <c r="AA37" s="2" t="s">
        <v>5422</v>
      </c>
      <c r="AB37" s="3"/>
      <c r="AC37" s="3"/>
      <c r="BA37" s="1">
        <f t="shared" si="4"/>
        <v>0</v>
      </c>
      <c r="CZ37" s="1" t="s">
        <v>4682</v>
      </c>
      <c r="DA37" s="1" t="s">
        <v>4682</v>
      </c>
      <c r="DB37" s="1" t="s">
        <v>481</v>
      </c>
      <c r="DE37" s="1" t="s">
        <v>481</v>
      </c>
      <c r="DF37" s="1" t="s">
        <v>481</v>
      </c>
      <c r="DV37" s="1">
        <f t="shared" si="5"/>
        <v>5</v>
      </c>
      <c r="DW37" s="1" t="s">
        <v>481</v>
      </c>
      <c r="EV37" s="1">
        <f t="shared" si="3"/>
        <v>0</v>
      </c>
    </row>
    <row r="38" spans="1:152" s="1" customFormat="1" ht="15" x14ac:dyDescent="0.25">
      <c r="B38" s="2">
        <v>45232</v>
      </c>
      <c r="C38" s="2">
        <v>44868</v>
      </c>
      <c r="D38" s="2"/>
      <c r="F38" s="1" t="s">
        <v>3162</v>
      </c>
      <c r="G38" s="1" t="s">
        <v>3158</v>
      </c>
      <c r="H38" s="1" t="s">
        <v>1861</v>
      </c>
      <c r="I38" s="1" t="s">
        <v>3069</v>
      </c>
      <c r="J38" s="1" t="s">
        <v>5420</v>
      </c>
      <c r="K38" s="4" t="s">
        <v>5421</v>
      </c>
      <c r="L38" s="1" t="s">
        <v>5423</v>
      </c>
      <c r="M38" s="1" t="s">
        <v>488</v>
      </c>
      <c r="N38" s="1" t="s">
        <v>296</v>
      </c>
      <c r="AA38" s="1" t="s">
        <v>1862</v>
      </c>
      <c r="AB38" s="3"/>
      <c r="AC38" s="3"/>
      <c r="BA38" s="1">
        <f t="shared" si="4"/>
        <v>0</v>
      </c>
      <c r="CZ38" s="1" t="s">
        <v>4682</v>
      </c>
      <c r="DA38" s="1" t="s">
        <v>4682</v>
      </c>
      <c r="DB38" s="1" t="s">
        <v>481</v>
      </c>
      <c r="DE38" s="1" t="s">
        <v>481</v>
      </c>
      <c r="DF38" s="1" t="s">
        <v>481</v>
      </c>
      <c r="DV38" s="1">
        <f t="shared" si="5"/>
        <v>5</v>
      </c>
      <c r="DW38" s="1" t="s">
        <v>481</v>
      </c>
      <c r="EV38" s="1">
        <f t="shared" si="3"/>
        <v>0</v>
      </c>
    </row>
    <row r="39" spans="1:152" s="1" customFormat="1" ht="15" x14ac:dyDescent="0.25">
      <c r="A39" s="1" t="s">
        <v>1058</v>
      </c>
      <c r="B39" s="2">
        <v>45232</v>
      </c>
      <c r="C39" s="2">
        <v>44861</v>
      </c>
      <c r="D39" s="2"/>
      <c r="G39" s="1" t="s">
        <v>3158</v>
      </c>
      <c r="H39" s="1" t="s">
        <v>2123</v>
      </c>
      <c r="I39" s="1" t="s">
        <v>2124</v>
      </c>
      <c r="J39" s="1" t="s">
        <v>5309</v>
      </c>
      <c r="K39" s="18" t="s">
        <v>2137</v>
      </c>
      <c r="L39" s="1" t="s">
        <v>2139</v>
      </c>
      <c r="M39" s="1" t="s">
        <v>3192</v>
      </c>
      <c r="N39" s="1" t="s">
        <v>296</v>
      </c>
      <c r="O39" s="1">
        <v>85118</v>
      </c>
      <c r="P39" s="1" t="s">
        <v>4213</v>
      </c>
      <c r="Y39" s="1" t="s">
        <v>3196</v>
      </c>
      <c r="Z39" s="1" t="s">
        <v>3161</v>
      </c>
      <c r="AA39" s="2" t="s">
        <v>1040</v>
      </c>
      <c r="AB39" s="3" t="s">
        <v>3161</v>
      </c>
      <c r="AC39" s="3" t="s">
        <v>4712</v>
      </c>
      <c r="AD39" s="1" t="s">
        <v>2564</v>
      </c>
      <c r="AE39" s="1" t="s">
        <v>3158</v>
      </c>
      <c r="AF39" s="1" t="s">
        <v>481</v>
      </c>
      <c r="AG39" s="1" t="s">
        <v>481</v>
      </c>
      <c r="AH39" s="1" t="s">
        <v>481</v>
      </c>
      <c r="AI39" s="1" t="s">
        <v>3158</v>
      </c>
      <c r="AJ39" s="1" t="s">
        <v>3158</v>
      </c>
      <c r="AM39" s="1" t="s">
        <v>3158</v>
      </c>
      <c r="AN39" s="1" t="s">
        <v>3158</v>
      </c>
      <c r="AO39" s="1" t="s">
        <v>3158</v>
      </c>
      <c r="AP39" s="1" t="s">
        <v>3158</v>
      </c>
      <c r="AQ39" s="1" t="s">
        <v>3158</v>
      </c>
      <c r="AR39" s="1" t="s">
        <v>3158</v>
      </c>
      <c r="AS39" s="1" t="s">
        <v>3158</v>
      </c>
      <c r="AT39" s="1" t="s">
        <v>3158</v>
      </c>
      <c r="AU39" s="1" t="s">
        <v>3158</v>
      </c>
      <c r="AV39" s="1" t="s">
        <v>3158</v>
      </c>
      <c r="AW39" s="1" t="s">
        <v>3158</v>
      </c>
      <c r="AX39" s="1" t="s">
        <v>3158</v>
      </c>
      <c r="AY39" s="1" t="s">
        <v>3158</v>
      </c>
      <c r="AZ39" s="1" t="s">
        <v>3158</v>
      </c>
      <c r="BA39" s="1">
        <f t="shared" si="4"/>
        <v>20</v>
      </c>
      <c r="BD39" s="1" t="s">
        <v>4712</v>
      </c>
      <c r="BE39" s="1" t="s">
        <v>5053</v>
      </c>
      <c r="BF39" s="1" t="s">
        <v>4712</v>
      </c>
      <c r="CY39" s="1" t="s">
        <v>283</v>
      </c>
      <c r="DA39" s="1" t="s">
        <v>283</v>
      </c>
      <c r="DB39" s="1" t="s">
        <v>3158</v>
      </c>
      <c r="DC39" s="1" t="s">
        <v>3158</v>
      </c>
      <c r="DD39" s="1" t="s">
        <v>3158</v>
      </c>
      <c r="DE39" s="1" t="s">
        <v>3158</v>
      </c>
      <c r="DF39" s="1" t="s">
        <v>3158</v>
      </c>
      <c r="DG39" s="1" t="s">
        <v>3158</v>
      </c>
      <c r="DH39" s="1" t="s">
        <v>3158</v>
      </c>
      <c r="DI39" s="1" t="s">
        <v>481</v>
      </c>
      <c r="DJ39" s="1" t="s">
        <v>481</v>
      </c>
      <c r="DK39" s="1" t="s">
        <v>3158</v>
      </c>
      <c r="DL39" s="1" t="s">
        <v>3158</v>
      </c>
      <c r="DN39" s="1" t="s">
        <v>3158</v>
      </c>
      <c r="DO39" s="1" t="s">
        <v>3158</v>
      </c>
      <c r="DV39" s="1">
        <f t="shared" si="5"/>
        <v>15</v>
      </c>
      <c r="DW39" s="1" t="s">
        <v>3158</v>
      </c>
      <c r="DX39" s="1" t="s">
        <v>3158</v>
      </c>
      <c r="EV39" s="1">
        <f t="shared" si="3"/>
        <v>0</v>
      </c>
    </row>
    <row r="40" spans="1:152" s="1" customFormat="1" ht="15" x14ac:dyDescent="0.25">
      <c r="B40" s="2">
        <v>45232</v>
      </c>
      <c r="C40" s="2"/>
      <c r="D40" s="2" t="s">
        <v>4712</v>
      </c>
      <c r="G40" s="1" t="s">
        <v>481</v>
      </c>
      <c r="H40" s="1" t="s">
        <v>5722</v>
      </c>
      <c r="I40" s="1" t="s">
        <v>5723</v>
      </c>
      <c r="J40" s="1" t="s">
        <v>5724</v>
      </c>
      <c r="K40" s="4" t="s">
        <v>5726</v>
      </c>
      <c r="L40" s="1" t="s">
        <v>5731</v>
      </c>
      <c r="M40" s="1" t="s">
        <v>5725</v>
      </c>
      <c r="N40" s="1" t="s">
        <v>1299</v>
      </c>
      <c r="O40" s="1">
        <v>43551</v>
      </c>
      <c r="AA40" s="1" t="s">
        <v>5727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T40" s="2"/>
      <c r="AU40" s="2"/>
      <c r="AV40" s="2"/>
      <c r="AW40" s="2"/>
      <c r="AX40" s="2"/>
      <c r="AY40" s="2"/>
      <c r="AZ40" s="2"/>
      <c r="BA40" s="1">
        <f t="shared" ref="BA40" si="6">COUNTA(AE40:AZ40)</f>
        <v>0</v>
      </c>
      <c r="BB40" s="3"/>
      <c r="DV40" s="1">
        <f t="shared" ref="DV40" si="7">COUNTA(CY40:DU40)</f>
        <v>0</v>
      </c>
      <c r="DW40" s="1" t="s">
        <v>481</v>
      </c>
      <c r="EV40" s="1">
        <f t="shared" ref="EV40" si="8">SUM(DW40:EU40)</f>
        <v>0</v>
      </c>
    </row>
    <row r="41" spans="1:152" s="1" customFormat="1" ht="15" x14ac:dyDescent="0.25">
      <c r="A41" s="3"/>
      <c r="B41" s="3">
        <f>COUNTA(B2:B40)</f>
        <v>39</v>
      </c>
      <c r="C41" s="3">
        <f>COUNTA(C2:C40)</f>
        <v>27</v>
      </c>
      <c r="D41" s="3">
        <f>COUNTA(D2:D40)</f>
        <v>12</v>
      </c>
      <c r="E41" s="3">
        <f>COUNTA(E2:E40)</f>
        <v>2</v>
      </c>
      <c r="F41" s="3"/>
      <c r="H41" s="2">
        <v>45232</v>
      </c>
      <c r="I41" s="1" t="s">
        <v>3432</v>
      </c>
      <c r="V41" s="2"/>
      <c r="W41" s="3"/>
      <c r="AA41" s="1" t="s">
        <v>4712</v>
      </c>
      <c r="AB41" s="1" t="s">
        <v>4712</v>
      </c>
    </row>
    <row r="42" spans="1:152" s="1" customFormat="1" ht="15" x14ac:dyDescent="0.25">
      <c r="A42" s="1" t="s">
        <v>1058</v>
      </c>
      <c r="B42" s="2">
        <v>45239</v>
      </c>
      <c r="C42" s="2">
        <v>44861</v>
      </c>
      <c r="D42" s="2"/>
      <c r="F42" s="1" t="s">
        <v>3162</v>
      </c>
      <c r="G42" s="1" t="s">
        <v>3158</v>
      </c>
      <c r="H42" s="1" t="s">
        <v>440</v>
      </c>
      <c r="I42" s="1" t="s">
        <v>705</v>
      </c>
      <c r="J42" s="1" t="s">
        <v>3726</v>
      </c>
      <c r="K42" s="4" t="s">
        <v>5657</v>
      </c>
      <c r="L42" s="1" t="s">
        <v>1994</v>
      </c>
      <c r="M42" s="1" t="s">
        <v>488</v>
      </c>
      <c r="N42" s="1" t="s">
        <v>296</v>
      </c>
      <c r="O42" s="1">
        <v>85209</v>
      </c>
      <c r="P42" s="1" t="s">
        <v>4213</v>
      </c>
      <c r="R42" s="1">
        <v>1</v>
      </c>
      <c r="S42" s="1" t="s">
        <v>5192</v>
      </c>
      <c r="T42" s="1">
        <v>1</v>
      </c>
      <c r="V42" s="1" t="s">
        <v>297</v>
      </c>
      <c r="W42" s="1" t="s">
        <v>297</v>
      </c>
      <c r="Y42" s="1" t="s">
        <v>3160</v>
      </c>
      <c r="Z42" s="1" t="s">
        <v>3161</v>
      </c>
      <c r="AA42" s="2" t="s">
        <v>541</v>
      </c>
      <c r="AB42" s="3" t="s">
        <v>3161</v>
      </c>
      <c r="AC42" s="3" t="s">
        <v>4712</v>
      </c>
      <c r="AD42" s="1" t="s">
        <v>2388</v>
      </c>
      <c r="AE42" s="1" t="s">
        <v>3158</v>
      </c>
      <c r="AF42" s="1" t="s">
        <v>3158</v>
      </c>
      <c r="AG42" s="1" t="s">
        <v>3158</v>
      </c>
      <c r="AH42" s="1" t="s">
        <v>3158</v>
      </c>
      <c r="AI42" s="1" t="s">
        <v>3158</v>
      </c>
      <c r="AJ42" s="1" t="s">
        <v>3158</v>
      </c>
      <c r="AK42" s="1" t="s">
        <v>3158</v>
      </c>
      <c r="AL42" s="1" t="s">
        <v>3158</v>
      </c>
      <c r="AM42" s="1" t="s">
        <v>3158</v>
      </c>
      <c r="AN42" s="1" t="s">
        <v>3158</v>
      </c>
      <c r="AO42" s="1" t="s">
        <v>3158</v>
      </c>
      <c r="AP42" s="1" t="s">
        <v>3158</v>
      </c>
      <c r="AR42" s="1" t="s">
        <v>3158</v>
      </c>
      <c r="AS42" s="1" t="s">
        <v>3158</v>
      </c>
      <c r="AT42" s="1" t="s">
        <v>3158</v>
      </c>
      <c r="AU42" s="1" t="s">
        <v>3158</v>
      </c>
      <c r="AV42" s="1" t="s">
        <v>3158</v>
      </c>
      <c r="AW42" s="1" t="s">
        <v>3158</v>
      </c>
      <c r="AX42" s="1" t="s">
        <v>3158</v>
      </c>
      <c r="AY42" s="1" t="s">
        <v>3158</v>
      </c>
      <c r="AZ42" s="1" t="s">
        <v>3158</v>
      </c>
      <c r="BA42" s="1">
        <f t="shared" ref="BA42:BA50" si="9">COUNTA(AE42:AZ42)</f>
        <v>21</v>
      </c>
      <c r="BD42" s="1" t="s">
        <v>5053</v>
      </c>
      <c r="BE42" s="1" t="s">
        <v>5053</v>
      </c>
      <c r="BF42" s="1" t="s">
        <v>5053</v>
      </c>
      <c r="BG42" s="1" t="s">
        <v>5053</v>
      </c>
      <c r="BH42" s="1" t="s">
        <v>4712</v>
      </c>
      <c r="BJ42" s="1" t="s">
        <v>4712</v>
      </c>
      <c r="BK42" s="1" t="s">
        <v>5053</v>
      </c>
      <c r="BM42" s="1" t="s">
        <v>4712</v>
      </c>
      <c r="CY42" s="1" t="s">
        <v>283</v>
      </c>
      <c r="DA42" s="1" t="s">
        <v>283</v>
      </c>
      <c r="DB42" s="1" t="s">
        <v>3158</v>
      </c>
      <c r="DC42" s="1" t="s">
        <v>3158</v>
      </c>
      <c r="DD42" s="1" t="s">
        <v>3158</v>
      </c>
      <c r="DE42" s="1" t="s">
        <v>3158</v>
      </c>
      <c r="DF42" s="1" t="s">
        <v>3158</v>
      </c>
      <c r="DG42" s="1" t="s">
        <v>3158</v>
      </c>
      <c r="DH42" s="1" t="s">
        <v>3158</v>
      </c>
      <c r="DI42" s="1" t="s">
        <v>3158</v>
      </c>
      <c r="DJ42" s="1" t="s">
        <v>3158</v>
      </c>
      <c r="DK42" s="1" t="s">
        <v>3158</v>
      </c>
      <c r="DL42" s="1" t="s">
        <v>3158</v>
      </c>
      <c r="DN42" s="1" t="s">
        <v>3158</v>
      </c>
      <c r="DO42" s="1" t="s">
        <v>3158</v>
      </c>
      <c r="DV42" s="1">
        <f t="shared" ref="DV42:DV53" si="10">COUNTA(CY42:DU42)</f>
        <v>15</v>
      </c>
      <c r="DX42" s="1" t="s">
        <v>3158</v>
      </c>
      <c r="EV42" s="1">
        <f t="shared" ref="EV42:EV53" si="11">SUM(DW42:EU42)</f>
        <v>0</v>
      </c>
    </row>
    <row r="43" spans="1:152" s="1" customFormat="1" ht="15" x14ac:dyDescent="0.25">
      <c r="B43" s="2">
        <v>45239</v>
      </c>
      <c r="C43" s="2">
        <v>44882</v>
      </c>
      <c r="D43" s="2"/>
      <c r="G43" s="1" t="s">
        <v>3158</v>
      </c>
      <c r="H43" s="1" t="s">
        <v>1581</v>
      </c>
      <c r="I43" s="1" t="s">
        <v>788</v>
      </c>
      <c r="J43" s="1" t="s">
        <v>5529</v>
      </c>
      <c r="K43" s="18" t="s">
        <v>1582</v>
      </c>
      <c r="L43" s="1" t="s">
        <v>5530</v>
      </c>
      <c r="M43" s="1" t="s">
        <v>650</v>
      </c>
      <c r="N43" s="1" t="s">
        <v>296</v>
      </c>
      <c r="O43" s="1">
        <v>85224</v>
      </c>
      <c r="P43" s="1" t="s">
        <v>4213</v>
      </c>
      <c r="AA43" s="2"/>
      <c r="AB43" s="3"/>
      <c r="AC43" s="3"/>
      <c r="AD43" s="1" t="s">
        <v>2564</v>
      </c>
      <c r="BA43" s="1">
        <f t="shared" si="9"/>
        <v>0</v>
      </c>
      <c r="DB43" s="1" t="s">
        <v>481</v>
      </c>
      <c r="DC43" s="1" t="s">
        <v>481</v>
      </c>
      <c r="DV43" s="1">
        <f t="shared" si="10"/>
        <v>2</v>
      </c>
      <c r="DX43" s="1" t="s">
        <v>481</v>
      </c>
      <c r="EV43" s="1">
        <f t="shared" si="11"/>
        <v>0</v>
      </c>
    </row>
    <row r="44" spans="1:152" s="1" customFormat="1" ht="15" x14ac:dyDescent="0.25">
      <c r="A44" s="8"/>
      <c r="B44" s="2">
        <v>45239</v>
      </c>
      <c r="C44" s="2">
        <v>44875</v>
      </c>
      <c r="D44" s="2"/>
      <c r="G44" s="1" t="s">
        <v>3158</v>
      </c>
      <c r="H44" s="1" t="s">
        <v>5261</v>
      </c>
      <c r="I44" s="1" t="s">
        <v>1875</v>
      </c>
      <c r="J44" s="1" t="s">
        <v>5263</v>
      </c>
      <c r="K44" s="4" t="s">
        <v>5264</v>
      </c>
      <c r="L44" s="1" t="s">
        <v>5428</v>
      </c>
      <c r="M44" s="1" t="s">
        <v>488</v>
      </c>
      <c r="N44" s="1" t="s">
        <v>296</v>
      </c>
      <c r="O44" s="1">
        <v>85205</v>
      </c>
      <c r="AA44" s="1" t="s">
        <v>5262</v>
      </c>
      <c r="BA44" s="1">
        <f t="shared" si="9"/>
        <v>0</v>
      </c>
      <c r="BB44" s="3"/>
      <c r="DA44" s="1" t="s">
        <v>4682</v>
      </c>
      <c r="DC44" s="1" t="s">
        <v>481</v>
      </c>
      <c r="DD44" s="1" t="s">
        <v>481</v>
      </c>
      <c r="DE44" s="1" t="s">
        <v>481</v>
      </c>
      <c r="DF44" s="1" t="s">
        <v>481</v>
      </c>
      <c r="DI44" s="1" t="s">
        <v>481</v>
      </c>
      <c r="DJ44" s="1" t="s">
        <v>481</v>
      </c>
      <c r="DL44" s="1" t="s">
        <v>481</v>
      </c>
      <c r="DN44" s="1" t="s">
        <v>481</v>
      </c>
      <c r="DV44" s="1">
        <f t="shared" si="10"/>
        <v>9</v>
      </c>
      <c r="DX44" s="1" t="s">
        <v>481</v>
      </c>
      <c r="EV44" s="1">
        <f t="shared" si="11"/>
        <v>0</v>
      </c>
    </row>
    <row r="45" spans="1:152" s="1" customFormat="1" ht="15" x14ac:dyDescent="0.25">
      <c r="A45" s="8"/>
      <c r="B45" s="2">
        <v>45239</v>
      </c>
      <c r="C45" s="2">
        <v>44875</v>
      </c>
      <c r="D45" s="2"/>
      <c r="G45" s="1" t="s">
        <v>3158</v>
      </c>
      <c r="H45" s="1" t="s">
        <v>5261</v>
      </c>
      <c r="I45" s="1" t="s">
        <v>5262</v>
      </c>
      <c r="J45" s="1" t="s">
        <v>5263</v>
      </c>
      <c r="K45" s="4" t="s">
        <v>5264</v>
      </c>
      <c r="L45" s="1" t="s">
        <v>5428</v>
      </c>
      <c r="M45" s="1" t="s">
        <v>488</v>
      </c>
      <c r="N45" s="1" t="s">
        <v>296</v>
      </c>
      <c r="O45" s="1">
        <v>85205</v>
      </c>
      <c r="AA45" s="1" t="s">
        <v>1875</v>
      </c>
      <c r="BA45" s="1">
        <f t="shared" si="9"/>
        <v>0</v>
      </c>
      <c r="BB45" s="3"/>
      <c r="DA45" s="1" t="s">
        <v>4682</v>
      </c>
      <c r="DC45" s="1" t="s">
        <v>481</v>
      </c>
      <c r="DD45" s="1" t="s">
        <v>481</v>
      </c>
      <c r="DE45" s="1" t="s">
        <v>481</v>
      </c>
      <c r="DF45" s="1" t="s">
        <v>481</v>
      </c>
      <c r="DI45" s="1" t="s">
        <v>481</v>
      </c>
      <c r="DJ45" s="1" t="s">
        <v>481</v>
      </c>
      <c r="DL45" s="1" t="s">
        <v>481</v>
      </c>
      <c r="DN45" s="1" t="s">
        <v>481</v>
      </c>
      <c r="DV45" s="1">
        <f t="shared" si="10"/>
        <v>9</v>
      </c>
      <c r="DX45" s="1" t="s">
        <v>481</v>
      </c>
      <c r="EV45" s="1">
        <f t="shared" si="11"/>
        <v>0</v>
      </c>
    </row>
    <row r="46" spans="1:152" s="1" customFormat="1" ht="15" x14ac:dyDescent="0.25">
      <c r="A46" s="8"/>
      <c r="B46" s="2">
        <v>45239</v>
      </c>
      <c r="C46" s="2">
        <v>44861</v>
      </c>
      <c r="D46" s="2"/>
      <c r="G46" s="1" t="s">
        <v>481</v>
      </c>
      <c r="H46" s="1" t="s">
        <v>3284</v>
      </c>
      <c r="I46" s="1" t="s">
        <v>1955</v>
      </c>
      <c r="J46" s="1" t="s">
        <v>5200</v>
      </c>
      <c r="K46" s="4" t="s">
        <v>3248</v>
      </c>
      <c r="L46" s="1" t="s">
        <v>5447</v>
      </c>
      <c r="M46" s="1" t="s">
        <v>488</v>
      </c>
      <c r="N46" s="1" t="s">
        <v>296</v>
      </c>
      <c r="O46" s="1">
        <v>85209</v>
      </c>
      <c r="AF46" s="1" t="s">
        <v>3162</v>
      </c>
      <c r="AH46" s="1" t="s">
        <v>3162</v>
      </c>
      <c r="AO46" s="1" t="s">
        <v>3158</v>
      </c>
      <c r="AS46" s="1" t="s">
        <v>3162</v>
      </c>
      <c r="AU46" s="1" t="s">
        <v>3162</v>
      </c>
      <c r="AW46" s="1" t="s">
        <v>3162</v>
      </c>
      <c r="AY46" s="1" t="s">
        <v>3162</v>
      </c>
      <c r="BA46" s="1">
        <f t="shared" si="9"/>
        <v>7</v>
      </c>
      <c r="BB46" s="3"/>
      <c r="CY46" s="1" t="s">
        <v>4682</v>
      </c>
      <c r="CZ46" s="1" t="s">
        <v>4682</v>
      </c>
      <c r="DA46" s="1" t="s">
        <v>4682</v>
      </c>
      <c r="DC46" s="1" t="s">
        <v>481</v>
      </c>
      <c r="DG46" s="1" t="s">
        <v>481</v>
      </c>
      <c r="DH46" s="1" t="s">
        <v>481</v>
      </c>
      <c r="DI46" s="1" t="s">
        <v>3158</v>
      </c>
      <c r="DJ46" s="1" t="s">
        <v>481</v>
      </c>
      <c r="DK46" s="1" t="s">
        <v>481</v>
      </c>
      <c r="DL46" s="1" t="s">
        <v>481</v>
      </c>
      <c r="DN46" s="1" t="s">
        <v>481</v>
      </c>
      <c r="DO46" s="1" t="s">
        <v>481</v>
      </c>
      <c r="DV46" s="1">
        <f t="shared" si="10"/>
        <v>12</v>
      </c>
      <c r="DX46" s="1" t="s">
        <v>481</v>
      </c>
      <c r="EV46" s="1">
        <f t="shared" si="11"/>
        <v>0</v>
      </c>
    </row>
    <row r="47" spans="1:152" s="1" customFormat="1" ht="15" x14ac:dyDescent="0.25">
      <c r="A47" s="8"/>
      <c r="B47" s="2">
        <v>45239</v>
      </c>
      <c r="C47" s="2">
        <v>44861</v>
      </c>
      <c r="D47" s="2"/>
      <c r="G47" s="1" t="s">
        <v>3158</v>
      </c>
      <c r="H47" s="1" t="s">
        <v>3284</v>
      </c>
      <c r="I47" s="1" t="s">
        <v>4748</v>
      </c>
      <c r="J47" s="1" t="s">
        <v>5200</v>
      </c>
      <c r="K47" s="4" t="s">
        <v>3248</v>
      </c>
      <c r="L47" s="1" t="s">
        <v>5447</v>
      </c>
      <c r="M47" s="1" t="s">
        <v>488</v>
      </c>
      <c r="N47" s="1" t="s">
        <v>296</v>
      </c>
      <c r="O47" s="1">
        <v>85209</v>
      </c>
      <c r="AF47" s="1" t="s">
        <v>3162</v>
      </c>
      <c r="AH47" s="1" t="s">
        <v>3162</v>
      </c>
      <c r="AO47" s="1" t="s">
        <v>3158</v>
      </c>
      <c r="AS47" s="1" t="s">
        <v>3162</v>
      </c>
      <c r="AU47" s="1" t="s">
        <v>3162</v>
      </c>
      <c r="AW47" s="1" t="s">
        <v>3162</v>
      </c>
      <c r="AY47" s="1" t="s">
        <v>3162</v>
      </c>
      <c r="BA47" s="1">
        <f t="shared" si="9"/>
        <v>7</v>
      </c>
      <c r="BB47" s="3"/>
      <c r="CY47" s="1" t="s">
        <v>4682</v>
      </c>
      <c r="CZ47" s="1" t="s">
        <v>4682</v>
      </c>
      <c r="DA47" s="1" t="s">
        <v>4682</v>
      </c>
      <c r="DC47" s="1" t="s">
        <v>481</v>
      </c>
      <c r="DG47" s="1" t="s">
        <v>481</v>
      </c>
      <c r="DH47" s="1" t="s">
        <v>481</v>
      </c>
      <c r="DI47" s="1" t="s">
        <v>481</v>
      </c>
      <c r="DJ47" s="1" t="s">
        <v>481</v>
      </c>
      <c r="DK47" s="1" t="s">
        <v>481</v>
      </c>
      <c r="DL47" s="1" t="s">
        <v>481</v>
      </c>
      <c r="DN47" s="1" t="s">
        <v>481</v>
      </c>
      <c r="DO47" s="1" t="s">
        <v>481</v>
      </c>
      <c r="DV47" s="1">
        <f t="shared" si="10"/>
        <v>12</v>
      </c>
      <c r="DX47" s="1" t="s">
        <v>3158</v>
      </c>
      <c r="EV47" s="1">
        <f t="shared" si="11"/>
        <v>0</v>
      </c>
    </row>
    <row r="48" spans="1:152" s="1" customFormat="1" ht="15" x14ac:dyDescent="0.25">
      <c r="A48" s="8"/>
      <c r="B48" s="2">
        <v>45239</v>
      </c>
      <c r="C48" s="2">
        <v>44861</v>
      </c>
      <c r="D48" s="2"/>
      <c r="G48" s="1" t="s">
        <v>3158</v>
      </c>
      <c r="H48" s="1" t="s">
        <v>188</v>
      </c>
      <c r="I48" s="1" t="s">
        <v>189</v>
      </c>
      <c r="J48" s="1" t="s">
        <v>5213</v>
      </c>
      <c r="K48" s="4" t="s">
        <v>190</v>
      </c>
      <c r="L48" s="1" t="s">
        <v>4498</v>
      </c>
      <c r="M48" s="1" t="s">
        <v>488</v>
      </c>
      <c r="N48" s="1" t="s">
        <v>296</v>
      </c>
      <c r="O48" s="1">
        <v>85208</v>
      </c>
      <c r="P48" s="1" t="s">
        <v>4213</v>
      </c>
      <c r="Y48" s="1" t="s">
        <v>297</v>
      </c>
      <c r="Z48" s="1" t="s">
        <v>3161</v>
      </c>
      <c r="AA48" s="2" t="s">
        <v>2374</v>
      </c>
      <c r="AB48" s="3" t="s">
        <v>3161</v>
      </c>
      <c r="AC48" s="3"/>
      <c r="AD48" s="1" t="s">
        <v>2388</v>
      </c>
      <c r="AH48" s="1" t="s">
        <v>3158</v>
      </c>
      <c r="AI48" s="1" t="s">
        <v>481</v>
      </c>
      <c r="BA48" s="1">
        <f t="shared" si="9"/>
        <v>2</v>
      </c>
      <c r="CY48" s="1" t="s">
        <v>4682</v>
      </c>
      <c r="CZ48" s="1" t="s">
        <v>481</v>
      </c>
      <c r="DA48" s="1" t="s">
        <v>4682</v>
      </c>
      <c r="DC48" s="1" t="s">
        <v>481</v>
      </c>
      <c r="DD48" s="1" t="s">
        <v>481</v>
      </c>
      <c r="DF48" s="1" t="s">
        <v>481</v>
      </c>
      <c r="DI48" s="1" t="s">
        <v>481</v>
      </c>
      <c r="DJ48" s="1" t="s">
        <v>481</v>
      </c>
      <c r="DK48" s="1" t="s">
        <v>481</v>
      </c>
      <c r="DV48" s="1">
        <f t="shared" si="10"/>
        <v>9</v>
      </c>
      <c r="DX48" s="1" t="s">
        <v>481</v>
      </c>
      <c r="EV48" s="1">
        <f t="shared" si="11"/>
        <v>0</v>
      </c>
    </row>
    <row r="49" spans="1:152" s="1" customFormat="1" ht="15" x14ac:dyDescent="0.25">
      <c r="B49" s="2">
        <v>45239</v>
      </c>
      <c r="C49" s="2"/>
      <c r="D49" s="2" t="s">
        <v>4712</v>
      </c>
      <c r="G49" s="1" t="s">
        <v>3158</v>
      </c>
      <c r="H49" s="1" t="s">
        <v>4176</v>
      </c>
      <c r="I49" s="1" t="s">
        <v>4177</v>
      </c>
      <c r="J49" s="1" t="s">
        <v>5748</v>
      </c>
      <c r="K49" s="4" t="s">
        <v>5749</v>
      </c>
      <c r="L49" s="1" t="s">
        <v>4179</v>
      </c>
      <c r="M49" s="1" t="s">
        <v>488</v>
      </c>
      <c r="N49" s="1" t="s">
        <v>296</v>
      </c>
      <c r="O49" s="1">
        <v>85209</v>
      </c>
      <c r="P49" s="1" t="s">
        <v>4213</v>
      </c>
      <c r="AA49" s="2"/>
      <c r="AB49" s="3"/>
      <c r="AC49" s="3"/>
      <c r="AD49" s="1" t="s">
        <v>2388</v>
      </c>
      <c r="BA49" s="1">
        <f t="shared" si="9"/>
        <v>0</v>
      </c>
      <c r="DV49" s="1">
        <f t="shared" si="10"/>
        <v>0</v>
      </c>
      <c r="DX49" s="1" t="s">
        <v>481</v>
      </c>
      <c r="EV49" s="1">
        <f t="shared" si="11"/>
        <v>0</v>
      </c>
    </row>
    <row r="50" spans="1:152" s="1" customFormat="1" ht="15" x14ac:dyDescent="0.25">
      <c r="A50" s="8"/>
      <c r="B50" s="2">
        <v>45239</v>
      </c>
      <c r="C50" s="2">
        <v>44861</v>
      </c>
      <c r="D50" s="2"/>
      <c r="G50" s="1" t="s">
        <v>481</v>
      </c>
      <c r="H50" s="1" t="s">
        <v>2771</v>
      </c>
      <c r="I50" s="1" t="s">
        <v>3313</v>
      </c>
      <c r="J50" s="1" t="s">
        <v>4502</v>
      </c>
      <c r="K50" s="18" t="s">
        <v>190</v>
      </c>
      <c r="L50" s="1" t="s">
        <v>4498</v>
      </c>
      <c r="M50" s="1" t="s">
        <v>488</v>
      </c>
      <c r="N50" s="1" t="s">
        <v>296</v>
      </c>
      <c r="O50" s="1">
        <v>85208</v>
      </c>
      <c r="Y50" s="1" t="s">
        <v>297</v>
      </c>
      <c r="Z50" s="1" t="s">
        <v>2770</v>
      </c>
      <c r="AA50" s="2" t="s">
        <v>188</v>
      </c>
      <c r="AB50" s="3" t="s">
        <v>3161</v>
      </c>
      <c r="AC50" s="3"/>
      <c r="AH50" s="1" t="s">
        <v>481</v>
      </c>
      <c r="AI50" s="1" t="s">
        <v>481</v>
      </c>
      <c r="BA50" s="1">
        <f t="shared" si="9"/>
        <v>2</v>
      </c>
      <c r="CY50" s="1" t="s">
        <v>4682</v>
      </c>
      <c r="CZ50" s="1" t="s">
        <v>481</v>
      </c>
      <c r="DA50" s="1" t="s">
        <v>4682</v>
      </c>
      <c r="DC50" s="1" t="s">
        <v>481</v>
      </c>
      <c r="DD50" s="1" t="s">
        <v>481</v>
      </c>
      <c r="DF50" s="1" t="s">
        <v>481</v>
      </c>
      <c r="DI50" s="1" t="s">
        <v>481</v>
      </c>
      <c r="DJ50" s="1" t="s">
        <v>481</v>
      </c>
      <c r="DK50" s="1" t="s">
        <v>3158</v>
      </c>
      <c r="DV50" s="1">
        <f t="shared" si="10"/>
        <v>9</v>
      </c>
      <c r="DX50" s="1" t="s">
        <v>481</v>
      </c>
      <c r="EV50" s="1">
        <f t="shared" si="11"/>
        <v>0</v>
      </c>
    </row>
    <row r="51" spans="1:152" s="1" customFormat="1" ht="15" x14ac:dyDescent="0.25">
      <c r="B51" s="2">
        <v>45239</v>
      </c>
      <c r="C51" s="6">
        <v>44910</v>
      </c>
      <c r="D51" s="6"/>
      <c r="E51" s="2"/>
      <c r="G51" s="1" t="s">
        <v>481</v>
      </c>
      <c r="H51" s="1" t="s">
        <v>5600</v>
      </c>
      <c r="I51" s="1" t="s">
        <v>5598</v>
      </c>
      <c r="J51" s="1" t="s">
        <v>5601</v>
      </c>
      <c r="K51" s="4" t="s">
        <v>5602</v>
      </c>
      <c r="AA51" s="2"/>
      <c r="AB51" s="3"/>
      <c r="AC51" s="3"/>
      <c r="DE51" s="1" t="s">
        <v>481</v>
      </c>
      <c r="DF51" s="1" t="s">
        <v>481</v>
      </c>
      <c r="DG51" s="1" t="s">
        <v>481</v>
      </c>
      <c r="DH51" s="1" t="s">
        <v>481</v>
      </c>
      <c r="DI51" s="1" t="s">
        <v>481</v>
      </c>
      <c r="DJ51" s="1" t="s">
        <v>481</v>
      </c>
      <c r="DV51" s="1">
        <f t="shared" si="10"/>
        <v>6</v>
      </c>
      <c r="DX51" s="1" t="s">
        <v>481</v>
      </c>
      <c r="EV51" s="1">
        <f t="shared" si="11"/>
        <v>0</v>
      </c>
    </row>
    <row r="52" spans="1:152" s="1" customFormat="1" ht="15" x14ac:dyDescent="0.25">
      <c r="B52" s="2">
        <v>45239</v>
      </c>
      <c r="C52" s="6">
        <v>44910</v>
      </c>
      <c r="D52" s="6"/>
      <c r="E52" s="2"/>
      <c r="G52" s="1" t="s">
        <v>3158</v>
      </c>
      <c r="H52" s="1" t="s">
        <v>5600</v>
      </c>
      <c r="I52" s="1" t="s">
        <v>436</v>
      </c>
      <c r="J52" s="1" t="s">
        <v>5601</v>
      </c>
      <c r="K52" s="4" t="s">
        <v>5602</v>
      </c>
      <c r="AA52" s="2"/>
      <c r="AB52" s="3"/>
      <c r="AC52" s="3"/>
      <c r="DE52" s="1" t="s">
        <v>481</v>
      </c>
      <c r="DF52" s="1" t="s">
        <v>481</v>
      </c>
      <c r="DG52" s="1" t="s">
        <v>481</v>
      </c>
      <c r="DH52" s="1" t="s">
        <v>481</v>
      </c>
      <c r="DI52" s="1" t="s">
        <v>481</v>
      </c>
      <c r="DJ52" s="1" t="s">
        <v>481</v>
      </c>
      <c r="DV52" s="1">
        <f t="shared" si="10"/>
        <v>6</v>
      </c>
      <c r="DX52" s="1" t="s">
        <v>481</v>
      </c>
      <c r="EV52" s="1">
        <f t="shared" si="11"/>
        <v>0</v>
      </c>
    </row>
    <row r="53" spans="1:152" s="1" customFormat="1" ht="15" x14ac:dyDescent="0.25">
      <c r="A53" s="1" t="s">
        <v>1058</v>
      </c>
      <c r="B53" s="2">
        <v>45239</v>
      </c>
      <c r="C53" s="2">
        <v>44861</v>
      </c>
      <c r="D53" s="2"/>
      <c r="F53" s="1" t="s">
        <v>3161</v>
      </c>
      <c r="G53" s="1" t="s">
        <v>3158</v>
      </c>
      <c r="H53" s="1" t="s">
        <v>1433</v>
      </c>
      <c r="I53" s="1" t="s">
        <v>3794</v>
      </c>
      <c r="J53" s="1" t="s">
        <v>1436</v>
      </c>
      <c r="K53" s="4" t="s">
        <v>3243</v>
      </c>
      <c r="L53" s="1" t="s">
        <v>836</v>
      </c>
      <c r="M53" s="1" t="s">
        <v>924</v>
      </c>
      <c r="N53" s="1" t="s">
        <v>296</v>
      </c>
      <c r="O53" s="1">
        <v>85257</v>
      </c>
      <c r="P53" s="1" t="s">
        <v>4213</v>
      </c>
      <c r="T53" s="1">
        <v>1</v>
      </c>
      <c r="X53" s="1" t="s">
        <v>1436</v>
      </c>
      <c r="Y53" s="1" t="s">
        <v>3160</v>
      </c>
      <c r="AA53" s="2" t="s">
        <v>832</v>
      </c>
      <c r="AB53" s="3" t="s">
        <v>3161</v>
      </c>
      <c r="AC53" s="3" t="s">
        <v>4712</v>
      </c>
      <c r="AD53" s="1" t="s">
        <v>2388</v>
      </c>
      <c r="AF53" s="1" t="s">
        <v>3158</v>
      </c>
      <c r="AG53" s="1" t="s">
        <v>3158</v>
      </c>
      <c r="AH53" s="1" t="s">
        <v>3158</v>
      </c>
      <c r="AI53" s="1" t="s">
        <v>3158</v>
      </c>
      <c r="AJ53" s="1" t="s">
        <v>3158</v>
      </c>
      <c r="AM53" s="1" t="s">
        <v>3158</v>
      </c>
      <c r="AN53" s="1" t="s">
        <v>3158</v>
      </c>
      <c r="AO53" s="1" t="s">
        <v>3158</v>
      </c>
      <c r="AP53" s="1" t="s">
        <v>3158</v>
      </c>
      <c r="AQ53" s="1" t="s">
        <v>3158</v>
      </c>
      <c r="AR53" s="1" t="s">
        <v>3158</v>
      </c>
      <c r="AS53" s="1" t="s">
        <v>3158</v>
      </c>
      <c r="AT53" s="1" t="s">
        <v>3158</v>
      </c>
      <c r="AU53" s="1" t="s">
        <v>3158</v>
      </c>
      <c r="AV53" s="1" t="s">
        <v>3158</v>
      </c>
      <c r="AW53" s="1" t="s">
        <v>3158</v>
      </c>
      <c r="AX53" s="1" t="s">
        <v>3158</v>
      </c>
      <c r="AY53" s="1" t="s">
        <v>3158</v>
      </c>
      <c r="AZ53" s="1" t="s">
        <v>3158</v>
      </c>
      <c r="BA53" s="1">
        <f>COUNTA(AE53:AZ53)</f>
        <v>19</v>
      </c>
      <c r="BD53" s="1" t="s">
        <v>4712</v>
      </c>
      <c r="BE53" s="1" t="s">
        <v>4712</v>
      </c>
      <c r="BF53" s="1" t="s">
        <v>4712</v>
      </c>
      <c r="BG53" s="1" t="s">
        <v>4712</v>
      </c>
      <c r="BH53" s="1" t="s">
        <v>4712</v>
      </c>
      <c r="BI53" s="1" t="s">
        <v>4712</v>
      </c>
      <c r="BJ53" s="1" t="s">
        <v>4712</v>
      </c>
      <c r="BK53" s="1" t="s">
        <v>4712</v>
      </c>
      <c r="BL53" s="1" t="s">
        <v>4712</v>
      </c>
      <c r="BM53" s="1" t="s">
        <v>4712</v>
      </c>
      <c r="BP53" s="1" t="s">
        <v>4712</v>
      </c>
      <c r="BQ53" s="1" t="s">
        <v>4712</v>
      </c>
      <c r="CD53" s="1" t="s">
        <v>4712</v>
      </c>
      <c r="CF53" s="1" t="s">
        <v>4712</v>
      </c>
      <c r="CY53" s="1" t="s">
        <v>283</v>
      </c>
      <c r="DA53" s="1" t="s">
        <v>283</v>
      </c>
      <c r="DB53" s="1" t="s">
        <v>3158</v>
      </c>
      <c r="DC53" s="1" t="s">
        <v>3158</v>
      </c>
      <c r="DD53" s="1" t="s">
        <v>3158</v>
      </c>
      <c r="DE53" s="1" t="s">
        <v>3158</v>
      </c>
      <c r="DF53" s="1" t="s">
        <v>3158</v>
      </c>
      <c r="DG53" s="1" t="s">
        <v>3158</v>
      </c>
      <c r="DH53" s="1" t="s">
        <v>3158</v>
      </c>
      <c r="DI53" s="1" t="s">
        <v>3158</v>
      </c>
      <c r="DJ53" s="1" t="s">
        <v>481</v>
      </c>
      <c r="DK53" s="1" t="s">
        <v>3158</v>
      </c>
      <c r="DL53" s="1" t="s">
        <v>3158</v>
      </c>
      <c r="DN53" s="1" t="s">
        <v>3158</v>
      </c>
      <c r="DO53" s="1" t="s">
        <v>3158</v>
      </c>
      <c r="DV53" s="1">
        <f t="shared" si="10"/>
        <v>15</v>
      </c>
      <c r="DX53" s="1" t="s">
        <v>3158</v>
      </c>
      <c r="EV53" s="1">
        <f t="shared" si="11"/>
        <v>0</v>
      </c>
    </row>
    <row r="54" spans="1:152" s="1" customFormat="1" ht="15" x14ac:dyDescent="0.25">
      <c r="A54" s="3"/>
      <c r="B54" s="3">
        <f>COUNTA(B42:B53)</f>
        <v>12</v>
      </c>
      <c r="C54" s="3">
        <f>COUNTA(C42:C53)</f>
        <v>11</v>
      </c>
      <c r="D54" s="3">
        <f>COUNTA(D42:D53)</f>
        <v>1</v>
      </c>
      <c r="E54" s="3">
        <f>COUNTA(E42:E53)</f>
        <v>0</v>
      </c>
      <c r="F54" s="3"/>
      <c r="H54" s="6">
        <v>45239</v>
      </c>
      <c r="I54" s="1" t="s">
        <v>3432</v>
      </c>
      <c r="V54" s="2"/>
      <c r="W54" s="3"/>
      <c r="AA54" s="1" t="s">
        <v>4712</v>
      </c>
      <c r="AB54" s="1" t="s">
        <v>4712</v>
      </c>
    </row>
    <row r="55" spans="1:152" s="1" customFormat="1" ht="15" x14ac:dyDescent="0.25">
      <c r="A55" s="1" t="s">
        <v>1058</v>
      </c>
      <c r="B55" s="2">
        <v>45246</v>
      </c>
      <c r="C55" s="2">
        <v>44868</v>
      </c>
      <c r="D55" s="2"/>
      <c r="F55" s="1" t="s">
        <v>3161</v>
      </c>
      <c r="G55" s="1" t="s">
        <v>481</v>
      </c>
      <c r="H55" s="1" t="s">
        <v>651</v>
      </c>
      <c r="I55" s="1" t="s">
        <v>4151</v>
      </c>
      <c r="J55" s="1" t="s">
        <v>3931</v>
      </c>
      <c r="K55" s="18" t="s">
        <v>5028</v>
      </c>
      <c r="L55" s="1" t="s">
        <v>5299</v>
      </c>
      <c r="M55" s="1" t="s">
        <v>5031</v>
      </c>
      <c r="N55" s="1" t="s">
        <v>296</v>
      </c>
      <c r="O55" s="1">
        <v>85119</v>
      </c>
      <c r="P55" s="1" t="s">
        <v>4213</v>
      </c>
      <c r="R55" s="1">
        <v>1</v>
      </c>
      <c r="S55" s="1" t="s">
        <v>3358</v>
      </c>
      <c r="Y55" s="1" t="s">
        <v>3160</v>
      </c>
      <c r="Z55" s="1" t="s">
        <v>3161</v>
      </c>
      <c r="AA55" s="2" t="s">
        <v>5300</v>
      </c>
      <c r="AB55" s="3" t="s">
        <v>3161</v>
      </c>
      <c r="AC55" s="3"/>
      <c r="AD55" s="1" t="s">
        <v>2388</v>
      </c>
      <c r="AF55" s="1" t="s">
        <v>3158</v>
      </c>
      <c r="AG55" s="1" t="s">
        <v>3158</v>
      </c>
      <c r="AI55" s="1" t="s">
        <v>3158</v>
      </c>
      <c r="AJ55" s="1" t="s">
        <v>3158</v>
      </c>
      <c r="AK55" s="1" t="s">
        <v>3158</v>
      </c>
      <c r="AM55" s="1" t="s">
        <v>3158</v>
      </c>
      <c r="AN55" s="1" t="s">
        <v>3158</v>
      </c>
      <c r="AO55" s="1" t="s">
        <v>3158</v>
      </c>
      <c r="AP55" s="1" t="s">
        <v>3158</v>
      </c>
      <c r="AQ55" s="1" t="s">
        <v>3158</v>
      </c>
      <c r="AR55" s="1" t="s">
        <v>3158</v>
      </c>
      <c r="AS55" s="1" t="s">
        <v>3158</v>
      </c>
      <c r="AT55" s="1" t="s">
        <v>3158</v>
      </c>
      <c r="AU55" s="1" t="s">
        <v>3158</v>
      </c>
      <c r="AV55" s="1" t="s">
        <v>3158</v>
      </c>
      <c r="AW55" s="1" t="s">
        <v>3158</v>
      </c>
      <c r="AX55" s="1" t="s">
        <v>3158</v>
      </c>
      <c r="AY55" s="1" t="s">
        <v>3158</v>
      </c>
      <c r="BA55" s="1">
        <f>COUNTA(AE55:AZ55)</f>
        <v>18</v>
      </c>
      <c r="CZ55" s="1" t="s">
        <v>283</v>
      </c>
      <c r="DA55" s="1" t="s">
        <v>3158</v>
      </c>
      <c r="DB55" s="1" t="s">
        <v>3158</v>
      </c>
      <c r="DC55" s="1" t="s">
        <v>3158</v>
      </c>
      <c r="DD55" s="1" t="s">
        <v>3158</v>
      </c>
      <c r="DE55" s="1" t="s">
        <v>3158</v>
      </c>
      <c r="DF55" s="1" t="s">
        <v>3158</v>
      </c>
      <c r="DH55" s="1" t="s">
        <v>3158</v>
      </c>
      <c r="DI55" s="1" t="s">
        <v>3158</v>
      </c>
      <c r="DJ55" s="1" t="s">
        <v>481</v>
      </c>
      <c r="DK55" s="1" t="s">
        <v>3158</v>
      </c>
      <c r="DL55" s="1" t="s">
        <v>3158</v>
      </c>
      <c r="DN55" s="1" t="s">
        <v>3158</v>
      </c>
      <c r="DO55" s="1" t="s">
        <v>3158</v>
      </c>
      <c r="DV55" s="1">
        <f>COUNTA(CY55:DU55)</f>
        <v>14</v>
      </c>
      <c r="DX55" s="1" t="s">
        <v>3158</v>
      </c>
      <c r="EV55" s="1">
        <f>SUM(DW55:EU55)</f>
        <v>0</v>
      </c>
    </row>
    <row r="56" spans="1:152" s="1" customFormat="1" ht="15" x14ac:dyDescent="0.25">
      <c r="A56" s="8"/>
      <c r="B56" s="2">
        <v>45246</v>
      </c>
      <c r="C56" s="2">
        <v>44875</v>
      </c>
      <c r="D56" s="2"/>
      <c r="E56" s="2"/>
      <c r="F56" s="1" t="s">
        <v>3162</v>
      </c>
      <c r="G56" s="1" t="s">
        <v>3158</v>
      </c>
      <c r="H56" s="1" t="s">
        <v>1393</v>
      </c>
      <c r="I56" s="1" t="s">
        <v>1510</v>
      </c>
      <c r="J56" s="1" t="s">
        <v>5255</v>
      </c>
      <c r="K56" s="4" t="s">
        <v>5254</v>
      </c>
      <c r="L56" s="1" t="s">
        <v>5248</v>
      </c>
      <c r="M56" s="1" t="s">
        <v>488</v>
      </c>
      <c r="N56" s="1" t="s">
        <v>296</v>
      </c>
      <c r="O56" s="1">
        <v>85205</v>
      </c>
      <c r="AA56" s="2" t="s">
        <v>4024</v>
      </c>
      <c r="AB56" s="3"/>
      <c r="AC56" s="3" t="s">
        <v>4712</v>
      </c>
      <c r="AM56" s="1" t="s">
        <v>3162</v>
      </c>
      <c r="AT56" s="1" t="s">
        <v>3162</v>
      </c>
      <c r="BA56" s="1">
        <f>COUNTA(AE56:AZ56)</f>
        <v>2</v>
      </c>
      <c r="DA56" s="1" t="s">
        <v>4682</v>
      </c>
      <c r="DB56" s="1" t="s">
        <v>481</v>
      </c>
      <c r="DC56" s="1" t="s">
        <v>481</v>
      </c>
      <c r="DD56" s="1" t="s">
        <v>481</v>
      </c>
      <c r="DE56" s="1" t="s">
        <v>481</v>
      </c>
      <c r="DF56" s="1" t="s">
        <v>481</v>
      </c>
      <c r="DG56" s="1" t="s">
        <v>481</v>
      </c>
      <c r="DI56" s="1" t="s">
        <v>481</v>
      </c>
      <c r="DJ56" s="1" t="s">
        <v>481</v>
      </c>
      <c r="DK56" s="1" t="s">
        <v>481</v>
      </c>
      <c r="DV56" s="1">
        <f>COUNTA(CY56:DU56)</f>
        <v>10</v>
      </c>
      <c r="EV56" s="1">
        <f>SUM(DW56:EU56)</f>
        <v>0</v>
      </c>
    </row>
    <row r="57" spans="1:152" s="1" customFormat="1" ht="15" x14ac:dyDescent="0.25">
      <c r="B57" s="2">
        <v>45246</v>
      </c>
      <c r="C57" s="2"/>
      <c r="D57" s="2" t="s">
        <v>4712</v>
      </c>
      <c r="G57" s="1" t="s">
        <v>481</v>
      </c>
      <c r="H57" s="1" t="s">
        <v>1398</v>
      </c>
      <c r="I57" s="1" t="s">
        <v>5004</v>
      </c>
      <c r="J57" s="1" t="s">
        <v>5763</v>
      </c>
      <c r="K57" s="4" t="s">
        <v>5762</v>
      </c>
      <c r="AA57" s="1" t="s">
        <v>5765</v>
      </c>
      <c r="AB57" s="3"/>
      <c r="AC57" s="3"/>
    </row>
    <row r="58" spans="1:152" s="1" customFormat="1" ht="15" x14ac:dyDescent="0.25">
      <c r="A58" s="1" t="s">
        <v>1058</v>
      </c>
      <c r="B58" s="2">
        <v>45246</v>
      </c>
      <c r="C58" s="2">
        <v>44896</v>
      </c>
      <c r="D58" s="2"/>
      <c r="E58" s="1" t="s">
        <v>4712</v>
      </c>
      <c r="F58" s="1" t="s">
        <v>3161</v>
      </c>
      <c r="G58" s="1" t="s">
        <v>481</v>
      </c>
      <c r="H58" s="1" t="s">
        <v>2445</v>
      </c>
      <c r="I58" s="1" t="s">
        <v>3048</v>
      </c>
      <c r="J58" s="1" t="s">
        <v>3049</v>
      </c>
      <c r="K58" s="18"/>
      <c r="L58" s="1" t="s">
        <v>3050</v>
      </c>
      <c r="M58" s="1" t="s">
        <v>3051</v>
      </c>
      <c r="N58" s="1" t="s">
        <v>3052</v>
      </c>
      <c r="O58" s="1">
        <v>99507</v>
      </c>
      <c r="W58" s="1" t="s">
        <v>297</v>
      </c>
      <c r="AA58" s="2" t="s">
        <v>2676</v>
      </c>
      <c r="AB58" s="3" t="s">
        <v>3161</v>
      </c>
      <c r="AC58" s="3" t="s">
        <v>4712</v>
      </c>
      <c r="AF58" s="1" t="s">
        <v>481</v>
      </c>
      <c r="AH58" s="1" t="s">
        <v>481</v>
      </c>
      <c r="AI58" s="1" t="s">
        <v>481</v>
      </c>
      <c r="AK58" s="1" t="s">
        <v>481</v>
      </c>
      <c r="AL58" s="1" t="s">
        <v>481</v>
      </c>
      <c r="AM58" s="1" t="s">
        <v>481</v>
      </c>
      <c r="AN58" s="1" t="s">
        <v>481</v>
      </c>
      <c r="AO58" s="1" t="s">
        <v>481</v>
      </c>
      <c r="AS58" s="1" t="s">
        <v>481</v>
      </c>
      <c r="AU58" s="1" t="s">
        <v>481</v>
      </c>
      <c r="AV58" s="1" t="s">
        <v>481</v>
      </c>
      <c r="BA58" s="1">
        <f>COUNTA(AE58:AZ58)</f>
        <v>11</v>
      </c>
      <c r="DC58" s="1" t="s">
        <v>481</v>
      </c>
      <c r="DF58" s="1" t="s">
        <v>481</v>
      </c>
      <c r="DH58" s="1" t="s">
        <v>481</v>
      </c>
      <c r="DJ58" s="1" t="s">
        <v>481</v>
      </c>
      <c r="DO58" s="1" t="s">
        <v>481</v>
      </c>
      <c r="DV58" s="1">
        <f>COUNTA(CY58:DU58)</f>
        <v>5</v>
      </c>
      <c r="EV58" s="1">
        <f>SUM(DW58:EU58)</f>
        <v>0</v>
      </c>
    </row>
    <row r="59" spans="1:152" s="1" customFormat="1" ht="15" x14ac:dyDescent="0.25">
      <c r="B59" s="2">
        <v>45246</v>
      </c>
      <c r="D59" s="2" t="s">
        <v>4712</v>
      </c>
      <c r="G59" s="1" t="s">
        <v>3158</v>
      </c>
      <c r="H59" s="1" t="s">
        <v>3169</v>
      </c>
      <c r="I59" s="1" t="s">
        <v>3168</v>
      </c>
      <c r="J59" s="1" t="s">
        <v>5768</v>
      </c>
      <c r="K59" s="4" t="s">
        <v>5767</v>
      </c>
      <c r="L59" s="1" t="s">
        <v>5766</v>
      </c>
      <c r="M59" s="1" t="s">
        <v>488</v>
      </c>
      <c r="N59" s="1" t="s">
        <v>296</v>
      </c>
      <c r="O59" s="1">
        <v>85206</v>
      </c>
      <c r="Y59" s="2"/>
      <c r="Z59" s="3"/>
      <c r="AA59" s="1" t="s">
        <v>5751</v>
      </c>
      <c r="BA59" s="1">
        <f>COUNTA(AE59:AZ59)</f>
        <v>0</v>
      </c>
      <c r="DV59" s="1">
        <f>COUNTA(CY59:DU59)</f>
        <v>0</v>
      </c>
      <c r="DW59" s="1" t="s">
        <v>3162</v>
      </c>
      <c r="DX59" s="1" t="s">
        <v>3162</v>
      </c>
      <c r="DY59" s="1" t="s">
        <v>481</v>
      </c>
      <c r="EV59" s="1">
        <f>SUM(DW59:EU59)</f>
        <v>0</v>
      </c>
    </row>
    <row r="60" spans="1:152" s="1" customFormat="1" ht="15" x14ac:dyDescent="0.25">
      <c r="A60" s="8"/>
      <c r="B60" s="2">
        <v>45246</v>
      </c>
      <c r="C60" s="2"/>
      <c r="D60" s="2" t="s">
        <v>4712</v>
      </c>
      <c r="G60" s="1" t="s">
        <v>3158</v>
      </c>
      <c r="H60" s="1" t="s">
        <v>4625</v>
      </c>
      <c r="I60" s="1" t="s">
        <v>4593</v>
      </c>
      <c r="J60" s="1" t="s">
        <v>5764</v>
      </c>
      <c r="K60" s="18" t="s">
        <v>2555</v>
      </c>
      <c r="L60" s="1" t="s">
        <v>668</v>
      </c>
      <c r="M60" s="1" t="s">
        <v>663</v>
      </c>
      <c r="N60" s="1" t="s">
        <v>664</v>
      </c>
      <c r="O60" s="1" t="s">
        <v>665</v>
      </c>
      <c r="AA60" s="2" t="s">
        <v>5761</v>
      </c>
      <c r="AB60" s="3" t="s">
        <v>3161</v>
      </c>
      <c r="AC60" s="3"/>
      <c r="AD60" s="1" t="s">
        <v>2564</v>
      </c>
      <c r="AG60" s="1" t="s">
        <v>481</v>
      </c>
      <c r="AI60" s="1" t="s">
        <v>481</v>
      </c>
      <c r="AL60" s="1" t="s">
        <v>481</v>
      </c>
      <c r="AR60" s="1" t="s">
        <v>481</v>
      </c>
      <c r="AZ60" s="1" t="s">
        <v>481</v>
      </c>
      <c r="BA60" s="1">
        <f>COUNTA(AE60:AZ60)</f>
        <v>5</v>
      </c>
      <c r="BC60" s="1" t="s">
        <v>3594</v>
      </c>
      <c r="BD60" s="1" t="s">
        <v>4712</v>
      </c>
      <c r="BE60" s="1" t="s">
        <v>4712</v>
      </c>
      <c r="BF60" s="1" t="s">
        <v>4712</v>
      </c>
      <c r="BG60" s="1" t="s">
        <v>4712</v>
      </c>
      <c r="BN60" s="1" t="s">
        <v>4712</v>
      </c>
      <c r="BO60" s="1" t="s">
        <v>4712</v>
      </c>
      <c r="BP60" s="1" t="s">
        <v>4712</v>
      </c>
    </row>
    <row r="61" spans="1:152" s="1" customFormat="1" ht="15" x14ac:dyDescent="0.25">
      <c r="A61" s="8"/>
      <c r="B61" s="2">
        <v>45246</v>
      </c>
      <c r="C61" s="2"/>
      <c r="D61" s="2" t="s">
        <v>4712</v>
      </c>
      <c r="G61" s="1" t="s">
        <v>3158</v>
      </c>
      <c r="H61" s="1" t="s">
        <v>5769</v>
      </c>
      <c r="I61" s="1" t="s">
        <v>233</v>
      </c>
      <c r="J61" s="1" t="s">
        <v>5770</v>
      </c>
      <c r="K61" s="4" t="s">
        <v>5771</v>
      </c>
      <c r="L61" s="1" t="s">
        <v>5772</v>
      </c>
      <c r="M61" s="1" t="s">
        <v>488</v>
      </c>
      <c r="N61" s="1" t="s">
        <v>296</v>
      </c>
      <c r="O61" s="1">
        <v>85205</v>
      </c>
      <c r="AA61" s="1" t="s">
        <v>3045</v>
      </c>
      <c r="BB61" s="3"/>
      <c r="DY61" s="1" t="s">
        <v>481</v>
      </c>
    </row>
    <row r="62" spans="1:152" s="1" customFormat="1" ht="15" x14ac:dyDescent="0.25">
      <c r="A62" s="8"/>
      <c r="B62" s="2">
        <v>45246</v>
      </c>
      <c r="C62" s="2"/>
      <c r="D62" s="2" t="s">
        <v>4712</v>
      </c>
      <c r="G62" s="1" t="s">
        <v>481</v>
      </c>
      <c r="H62" s="1" t="s">
        <v>5769</v>
      </c>
      <c r="I62" s="1" t="s">
        <v>3045</v>
      </c>
      <c r="J62" s="1" t="s">
        <v>5770</v>
      </c>
      <c r="K62" s="4" t="s">
        <v>5771</v>
      </c>
      <c r="L62" s="1" t="s">
        <v>5772</v>
      </c>
      <c r="M62" s="1" t="s">
        <v>488</v>
      </c>
      <c r="N62" s="1" t="s">
        <v>296</v>
      </c>
      <c r="O62" s="1">
        <v>85205</v>
      </c>
      <c r="AA62" s="1" t="s">
        <v>233</v>
      </c>
      <c r="BB62" s="3"/>
      <c r="DY62" s="1" t="s">
        <v>481</v>
      </c>
    </row>
    <row r="63" spans="1:152" s="1" customFormat="1" ht="15" x14ac:dyDescent="0.25">
      <c r="A63" s="8"/>
      <c r="B63" s="2">
        <v>45246</v>
      </c>
      <c r="C63" s="2">
        <v>44903</v>
      </c>
      <c r="D63" s="2"/>
      <c r="G63" s="1" t="s">
        <v>3158</v>
      </c>
      <c r="H63" s="1" t="s">
        <v>5326</v>
      </c>
      <c r="I63" s="1" t="s">
        <v>3876</v>
      </c>
      <c r="J63" s="1" t="s">
        <v>5713</v>
      </c>
      <c r="K63" s="18"/>
      <c r="Y63" s="2"/>
      <c r="Z63" s="3"/>
      <c r="AA63" s="1" t="s">
        <v>669</v>
      </c>
      <c r="BA63" s="1">
        <f>COUNTA(AE63:AZ63)</f>
        <v>0</v>
      </c>
      <c r="DD63" s="1" t="s">
        <v>481</v>
      </c>
      <c r="DE63" s="1" t="s">
        <v>481</v>
      </c>
      <c r="DF63" s="1" t="s">
        <v>481</v>
      </c>
      <c r="DG63" s="1" t="s">
        <v>481</v>
      </c>
      <c r="DH63" s="1" t="s">
        <v>481</v>
      </c>
      <c r="DI63" s="1" t="s">
        <v>481</v>
      </c>
      <c r="DJ63" s="1" t="s">
        <v>481</v>
      </c>
      <c r="DL63" s="1" t="s">
        <v>481</v>
      </c>
      <c r="DN63" s="1" t="s">
        <v>481</v>
      </c>
      <c r="DV63" s="1">
        <f>COUNTA(CY63:DU63)</f>
        <v>9</v>
      </c>
      <c r="EV63" s="1">
        <f>SUM(DW63:EU63)</f>
        <v>0</v>
      </c>
    </row>
    <row r="64" spans="1:152" s="1" customFormat="1" ht="15" x14ac:dyDescent="0.25">
      <c r="B64" s="2">
        <v>45246</v>
      </c>
      <c r="C64" s="2">
        <v>44903</v>
      </c>
      <c r="D64" s="2"/>
      <c r="G64" s="1" t="s">
        <v>481</v>
      </c>
      <c r="H64" s="1" t="s">
        <v>5326</v>
      </c>
      <c r="I64" s="1" t="s">
        <v>669</v>
      </c>
      <c r="K64" s="18"/>
      <c r="Y64" s="2"/>
      <c r="Z64" s="3"/>
      <c r="AA64" s="1" t="s">
        <v>3876</v>
      </c>
      <c r="BA64" s="1">
        <f>COUNTA(AE64:AZ64)</f>
        <v>0</v>
      </c>
      <c r="DD64" s="1" t="s">
        <v>481</v>
      </c>
      <c r="DE64" s="1" t="s">
        <v>481</v>
      </c>
      <c r="DF64" s="1" t="s">
        <v>481</v>
      </c>
      <c r="DG64" s="1" t="s">
        <v>3158</v>
      </c>
      <c r="DH64" s="1" t="s">
        <v>481</v>
      </c>
      <c r="DI64" s="1" t="s">
        <v>481</v>
      </c>
      <c r="DJ64" s="1" t="s">
        <v>481</v>
      </c>
      <c r="DL64" s="1" t="s">
        <v>481</v>
      </c>
      <c r="DN64" s="1" t="s">
        <v>481</v>
      </c>
      <c r="DV64" s="1">
        <f>COUNTA(CY64:DU64)</f>
        <v>9</v>
      </c>
      <c r="EV64" s="1">
        <f>SUM(DW64:EU64)</f>
        <v>0</v>
      </c>
    </row>
    <row r="65" spans="1:152" s="1" customFormat="1" ht="15" x14ac:dyDescent="0.25">
      <c r="B65" s="2">
        <v>45246</v>
      </c>
      <c r="C65" s="2">
        <v>44861</v>
      </c>
      <c r="D65" s="2"/>
      <c r="F65" s="1" t="s">
        <v>3161</v>
      </c>
      <c r="G65" s="1" t="s">
        <v>481</v>
      </c>
      <c r="H65" s="1" t="s">
        <v>832</v>
      </c>
      <c r="I65" s="1" t="s">
        <v>3082</v>
      </c>
      <c r="J65" s="1" t="s">
        <v>2816</v>
      </c>
      <c r="K65" s="4" t="s">
        <v>5777</v>
      </c>
      <c r="L65" s="1" t="s">
        <v>836</v>
      </c>
      <c r="M65" s="1" t="s">
        <v>924</v>
      </c>
      <c r="N65" s="1" t="s">
        <v>4426</v>
      </c>
      <c r="O65" s="1">
        <v>85257</v>
      </c>
      <c r="P65" s="1" t="s">
        <v>4213</v>
      </c>
      <c r="Q65" s="14">
        <v>13954</v>
      </c>
      <c r="T65" s="1">
        <v>1</v>
      </c>
      <c r="W65" s="1" t="s">
        <v>297</v>
      </c>
      <c r="Y65" s="1" t="s">
        <v>3160</v>
      </c>
      <c r="Z65" s="1" t="s">
        <v>3161</v>
      </c>
      <c r="AA65" s="2" t="s">
        <v>1433</v>
      </c>
      <c r="AB65" s="3" t="s">
        <v>3161</v>
      </c>
      <c r="AC65" s="3" t="s">
        <v>4712</v>
      </c>
      <c r="AD65" s="1" t="s">
        <v>2388</v>
      </c>
      <c r="AF65" s="1" t="s">
        <v>481</v>
      </c>
      <c r="AG65" s="1" t="s">
        <v>481</v>
      </c>
      <c r="AJ65" s="1" t="s">
        <v>481</v>
      </c>
      <c r="AO65" s="1" t="s">
        <v>481</v>
      </c>
      <c r="AP65" s="1" t="s">
        <v>481</v>
      </c>
      <c r="AR65" s="1" t="s">
        <v>481</v>
      </c>
      <c r="AS65" s="1" t="s">
        <v>481</v>
      </c>
      <c r="AT65" s="1" t="s">
        <v>481</v>
      </c>
      <c r="AU65" s="1" t="s">
        <v>481</v>
      </c>
      <c r="AW65" s="1" t="s">
        <v>481</v>
      </c>
      <c r="AX65" s="1" t="s">
        <v>481</v>
      </c>
      <c r="AY65" s="1" t="s">
        <v>481</v>
      </c>
      <c r="AZ65" s="1" t="s">
        <v>481</v>
      </c>
      <c r="BA65" s="1">
        <f>COUNTA(AE65:AZ65)</f>
        <v>13</v>
      </c>
      <c r="BD65" s="1" t="s">
        <v>4712</v>
      </c>
      <c r="BE65" s="1" t="s">
        <v>4712</v>
      </c>
      <c r="BF65" s="1" t="s">
        <v>4712</v>
      </c>
      <c r="BG65" s="1" t="s">
        <v>4712</v>
      </c>
      <c r="BH65" s="1" t="s">
        <v>4712</v>
      </c>
      <c r="BI65" s="1" t="s">
        <v>4712</v>
      </c>
      <c r="BJ65" s="1" t="s">
        <v>4712</v>
      </c>
      <c r="BK65" s="1" t="s">
        <v>4712</v>
      </c>
      <c r="BL65" s="1" t="s">
        <v>4712</v>
      </c>
      <c r="BM65" s="1" t="s">
        <v>4712</v>
      </c>
      <c r="BP65" s="1" t="s">
        <v>4712</v>
      </c>
      <c r="BQ65" s="1" t="s">
        <v>4712</v>
      </c>
      <c r="CD65" s="1" t="s">
        <v>4712</v>
      </c>
      <c r="CF65" s="1" t="s">
        <v>4712</v>
      </c>
      <c r="CY65" s="1" t="s">
        <v>4682</v>
      </c>
      <c r="DA65" s="1" t="s">
        <v>4682</v>
      </c>
      <c r="DB65" s="1" t="s">
        <v>481</v>
      </c>
      <c r="DF65" s="1" t="s">
        <v>481</v>
      </c>
      <c r="DG65" s="1" t="s">
        <v>481</v>
      </c>
      <c r="DH65" s="1" t="s">
        <v>481</v>
      </c>
      <c r="DI65" s="1" t="s">
        <v>481</v>
      </c>
      <c r="DJ65" s="1" t="s">
        <v>481</v>
      </c>
      <c r="DO65" s="1" t="s">
        <v>481</v>
      </c>
      <c r="DV65" s="1">
        <f>COUNTA(CY65:DU65)</f>
        <v>9</v>
      </c>
      <c r="EV65" s="1">
        <f>SUM(DW65:EU65)</f>
        <v>0</v>
      </c>
    </row>
    <row r="66" spans="1:152" s="1" customFormat="1" ht="15" x14ac:dyDescent="0.25">
      <c r="A66" s="8"/>
      <c r="B66" s="2">
        <v>45246</v>
      </c>
      <c r="C66" s="2"/>
      <c r="D66" s="2" t="s">
        <v>4712</v>
      </c>
      <c r="G66" s="1" t="s">
        <v>481</v>
      </c>
      <c r="H66" s="1" t="s">
        <v>5773</v>
      </c>
      <c r="I66" s="1" t="s">
        <v>4309</v>
      </c>
      <c r="J66" s="1" t="s">
        <v>5774</v>
      </c>
      <c r="K66" s="4" t="s">
        <v>5775</v>
      </c>
      <c r="L66" s="1" t="s">
        <v>5776</v>
      </c>
      <c r="M66" s="1" t="s">
        <v>488</v>
      </c>
      <c r="N66" s="1" t="s">
        <v>296</v>
      </c>
      <c r="O66" s="1">
        <v>85209</v>
      </c>
      <c r="BB66" s="3"/>
      <c r="DY66" s="1" t="s">
        <v>4712</v>
      </c>
    </row>
    <row r="67" spans="1:152" s="1" customFormat="1" ht="15" x14ac:dyDescent="0.25">
      <c r="A67" s="3"/>
      <c r="B67" s="3">
        <f>COUNTA(B55:B66)</f>
        <v>12</v>
      </c>
      <c r="C67" s="3">
        <f>COUNTA(C55:C66)</f>
        <v>6</v>
      </c>
      <c r="D67" s="3">
        <f>COUNTA(D55:D66)</f>
        <v>6</v>
      </c>
      <c r="E67" s="3">
        <f>COUNTA(E55:E66)</f>
        <v>1</v>
      </c>
      <c r="F67" s="3"/>
      <c r="H67" s="6">
        <v>45246</v>
      </c>
      <c r="I67" s="1" t="s">
        <v>3432</v>
      </c>
      <c r="V67" s="2"/>
      <c r="W67" s="3"/>
      <c r="AA67" s="1" t="s">
        <v>4712</v>
      </c>
      <c r="AB67" s="1" t="s">
        <v>4712</v>
      </c>
    </row>
    <row r="68" spans="1:152" s="1" customFormat="1" ht="15" x14ac:dyDescent="0.25">
      <c r="B68" s="2">
        <v>45260</v>
      </c>
      <c r="C68" s="2">
        <v>44875</v>
      </c>
      <c r="D68" s="2"/>
      <c r="F68" s="1" t="s">
        <v>3161</v>
      </c>
      <c r="G68" s="1" t="s">
        <v>3158</v>
      </c>
      <c r="H68" s="1" t="s">
        <v>3425</v>
      </c>
      <c r="I68" s="1" t="s">
        <v>4295</v>
      </c>
      <c r="J68" s="1" t="s">
        <v>3428</v>
      </c>
      <c r="K68" s="18" t="s">
        <v>3429</v>
      </c>
      <c r="L68" s="1" t="s">
        <v>5219</v>
      </c>
      <c r="M68" s="1" t="s">
        <v>488</v>
      </c>
      <c r="N68" s="1" t="s">
        <v>296</v>
      </c>
      <c r="O68" s="1">
        <v>85212</v>
      </c>
      <c r="P68" s="1" t="s">
        <v>4213</v>
      </c>
      <c r="R68" s="1">
        <v>1</v>
      </c>
      <c r="S68" s="1" t="s">
        <v>2937</v>
      </c>
      <c r="T68" s="1">
        <v>1</v>
      </c>
      <c r="U68" s="1">
        <v>1</v>
      </c>
      <c r="AA68" s="2"/>
      <c r="AB68" s="3"/>
      <c r="AC68" s="3" t="s">
        <v>4712</v>
      </c>
      <c r="AD68" s="1" t="s">
        <v>2564</v>
      </c>
      <c r="AG68" s="1" t="s">
        <v>481</v>
      </c>
      <c r="AI68" s="1" t="s">
        <v>481</v>
      </c>
      <c r="AJ68" s="1" t="s">
        <v>481</v>
      </c>
      <c r="AK68" s="1" t="s">
        <v>481</v>
      </c>
      <c r="AL68" s="1" t="s">
        <v>481</v>
      </c>
      <c r="AM68" s="1" t="s">
        <v>3158</v>
      </c>
      <c r="AN68" s="1" t="s">
        <v>481</v>
      </c>
      <c r="AO68" s="1" t="s">
        <v>481</v>
      </c>
      <c r="AQ68" s="1" t="s">
        <v>481</v>
      </c>
      <c r="AT68" s="1" t="s">
        <v>481</v>
      </c>
      <c r="AU68" s="1" t="s">
        <v>481</v>
      </c>
      <c r="AV68" s="1" t="s">
        <v>481</v>
      </c>
      <c r="AW68" s="1" t="s">
        <v>481</v>
      </c>
      <c r="AX68" s="1" t="s">
        <v>481</v>
      </c>
      <c r="AZ68" s="1" t="s">
        <v>481</v>
      </c>
      <c r="BA68" s="1">
        <f>COUNTA(AE68:AZ68)</f>
        <v>15</v>
      </c>
      <c r="DA68" s="1" t="s">
        <v>4682</v>
      </c>
      <c r="DB68" s="1" t="s">
        <v>481</v>
      </c>
      <c r="DC68" s="1" t="s">
        <v>481</v>
      </c>
      <c r="DE68" s="1" t="s">
        <v>481</v>
      </c>
      <c r="DF68" s="1" t="s">
        <v>481</v>
      </c>
      <c r="DG68" s="1" t="s">
        <v>481</v>
      </c>
      <c r="DH68" s="1" t="s">
        <v>481</v>
      </c>
      <c r="DI68" s="1" t="s">
        <v>481</v>
      </c>
      <c r="DJ68" s="1" t="s">
        <v>481</v>
      </c>
      <c r="DK68" s="1" t="s">
        <v>481</v>
      </c>
      <c r="DL68" s="1" t="s">
        <v>481</v>
      </c>
      <c r="DN68" s="1" t="s">
        <v>481</v>
      </c>
      <c r="DV68" s="1">
        <f>COUNTA(CY68:DU68)</f>
        <v>12</v>
      </c>
      <c r="EV68" s="1">
        <f>SUM(DW68:EU68)</f>
        <v>0</v>
      </c>
    </row>
    <row r="69" spans="1:152" s="1" customFormat="1" ht="15" x14ac:dyDescent="0.25">
      <c r="A69" s="3"/>
      <c r="B69" s="3">
        <f>COUNTA(B68:B68)</f>
        <v>1</v>
      </c>
      <c r="C69" s="3">
        <f>COUNTA(C68:C68)</f>
        <v>1</v>
      </c>
      <c r="D69" s="3">
        <f>COUNTA(D68:D68)</f>
        <v>0</v>
      </c>
      <c r="E69" s="3">
        <f>COUNTA(E68:E68)</f>
        <v>0</v>
      </c>
      <c r="F69" s="3"/>
      <c r="H69" s="6">
        <v>45260</v>
      </c>
      <c r="I69" s="1" t="s">
        <v>3432</v>
      </c>
      <c r="V69" s="2"/>
      <c r="W69" s="3"/>
      <c r="AA69" s="1" t="s">
        <v>4712</v>
      </c>
      <c r="AB69" s="1" t="s">
        <v>4712</v>
      </c>
    </row>
    <row r="70" spans="1:152" ht="15" x14ac:dyDescent="0.25">
      <c r="A70" s="3"/>
      <c r="B70" s="3">
        <f>B69+B67+B54+B41</f>
        <v>64</v>
      </c>
      <c r="C70" s="3">
        <f>C69+C67+C54+C41</f>
        <v>45</v>
      </c>
      <c r="D70" s="3">
        <f>D69+D67+D54+D41</f>
        <v>19</v>
      </c>
      <c r="E70" s="3">
        <f>E69+E67+E54+E41</f>
        <v>3</v>
      </c>
      <c r="H70" s="11" t="s">
        <v>2671</v>
      </c>
      <c r="I70" s="1" t="s">
        <v>3432</v>
      </c>
      <c r="M70" s="5"/>
    </row>
    <row r="71" spans="1:152" ht="15" x14ac:dyDescent="0.25">
      <c r="A71" s="3"/>
      <c r="B71" s="3">
        <f>B70</f>
        <v>64</v>
      </c>
      <c r="C71" s="3">
        <f>C70</f>
        <v>45</v>
      </c>
      <c r="D71" s="3">
        <f>D70</f>
        <v>19</v>
      </c>
      <c r="E71" s="3">
        <f>E70</f>
        <v>3</v>
      </c>
      <c r="H71" s="11" t="s">
        <v>2672</v>
      </c>
      <c r="I71" s="1" t="s">
        <v>3432</v>
      </c>
      <c r="M71" s="5"/>
    </row>
    <row r="72" spans="1:152" s="54" customFormat="1" x14ac:dyDescent="0.25"/>
    <row r="73" spans="1:152" ht="15" x14ac:dyDescent="0.25">
      <c r="B73" s="3">
        <f>COUNTA(B72:B72)</f>
        <v>0</v>
      </c>
      <c r="C73" s="3">
        <f>COUNTA(C72:C72)</f>
        <v>0</v>
      </c>
      <c r="D73" s="3">
        <f>COUNTA(D72:D72)</f>
        <v>0</v>
      </c>
      <c r="E73" s="3">
        <f>COUNTA(E72:E72)</f>
        <v>0</v>
      </c>
      <c r="H73" s="6">
        <v>45267</v>
      </c>
      <c r="I73" s="1" t="s">
        <v>3432</v>
      </c>
    </row>
    <row r="74" spans="1:152" s="1" customFormat="1" ht="15" x14ac:dyDescent="0.25">
      <c r="B74" s="2">
        <v>45274</v>
      </c>
      <c r="C74" s="2"/>
      <c r="D74" s="2" t="s">
        <v>4712</v>
      </c>
      <c r="G74" s="1" t="s">
        <v>481</v>
      </c>
      <c r="H74" s="1" t="s">
        <v>5792</v>
      </c>
      <c r="I74" s="1" t="s">
        <v>5793</v>
      </c>
      <c r="J74" s="1" t="s">
        <v>5797</v>
      </c>
      <c r="K74" s="4" t="s">
        <v>5799</v>
      </c>
      <c r="L74" s="1" t="s">
        <v>5800</v>
      </c>
      <c r="M74" s="1" t="s">
        <v>488</v>
      </c>
      <c r="N74" s="1" t="s">
        <v>296</v>
      </c>
      <c r="O74" s="1">
        <v>85206</v>
      </c>
      <c r="AB74" s="3"/>
      <c r="AC74" s="3"/>
      <c r="BA74" s="1">
        <f>COUNTA(AE74:AZ74)</f>
        <v>0</v>
      </c>
      <c r="DV74" s="1">
        <f t="shared" ref="DV74:DV79" si="12">COUNTA(CY74:DU74)</f>
        <v>0</v>
      </c>
    </row>
    <row r="75" spans="1:152" s="1" customFormat="1" ht="15" x14ac:dyDescent="0.25">
      <c r="A75" s="8"/>
      <c r="B75" s="2">
        <v>45274</v>
      </c>
      <c r="C75" s="2"/>
      <c r="D75" s="2" t="s">
        <v>4712</v>
      </c>
      <c r="G75" s="1" t="s">
        <v>3158</v>
      </c>
      <c r="H75" s="1" t="s">
        <v>5792</v>
      </c>
      <c r="I75" s="1" t="s">
        <v>2451</v>
      </c>
      <c r="J75" s="1" t="s">
        <v>5798</v>
      </c>
      <c r="K75" s="4" t="s">
        <v>5801</v>
      </c>
      <c r="L75" s="1" t="s">
        <v>5800</v>
      </c>
      <c r="M75" s="1" t="s">
        <v>488</v>
      </c>
      <c r="N75" s="1" t="s">
        <v>296</v>
      </c>
      <c r="O75" s="1">
        <v>85206</v>
      </c>
      <c r="AB75" s="3"/>
      <c r="AC75" s="3"/>
      <c r="DV75" s="1">
        <f t="shared" si="12"/>
        <v>0</v>
      </c>
    </row>
    <row r="76" spans="1:152" s="1" customFormat="1" ht="15" x14ac:dyDescent="0.25">
      <c r="B76" s="2">
        <v>45274</v>
      </c>
      <c r="C76" s="2"/>
      <c r="D76" s="2" t="s">
        <v>4712</v>
      </c>
      <c r="G76" s="1" t="s">
        <v>481</v>
      </c>
      <c r="H76" s="1" t="s">
        <v>5787</v>
      </c>
      <c r="I76" s="1" t="s">
        <v>2091</v>
      </c>
      <c r="J76" s="1" t="s">
        <v>5794</v>
      </c>
      <c r="K76" s="4" t="s">
        <v>5795</v>
      </c>
      <c r="L76" s="1" t="s">
        <v>5796</v>
      </c>
      <c r="M76" s="1" t="s">
        <v>488</v>
      </c>
      <c r="N76" s="1" t="s">
        <v>296</v>
      </c>
      <c r="O76" s="1">
        <v>85205</v>
      </c>
      <c r="AA76" s="2" t="s">
        <v>5779</v>
      </c>
      <c r="AB76" s="3"/>
      <c r="AC76" s="3"/>
      <c r="BA76" s="1">
        <f t="shared" ref="BA76:BA79" si="13">COUNTA(AE76:AZ76)</f>
        <v>0</v>
      </c>
      <c r="DV76" s="1">
        <f t="shared" si="12"/>
        <v>0</v>
      </c>
      <c r="DY76" s="1" t="s">
        <v>3162</v>
      </c>
      <c r="EB76" s="1" t="s">
        <v>481</v>
      </c>
    </row>
    <row r="77" spans="1:152" s="1" customFormat="1" ht="15" x14ac:dyDescent="0.25">
      <c r="B77" s="2">
        <v>45274</v>
      </c>
      <c r="C77" s="2"/>
      <c r="D77" s="2" t="s">
        <v>4712</v>
      </c>
      <c r="G77" s="1" t="s">
        <v>3158</v>
      </c>
      <c r="H77" s="1" t="s">
        <v>5787</v>
      </c>
      <c r="I77" s="1" t="s">
        <v>5779</v>
      </c>
      <c r="J77" s="1" t="s">
        <v>5794</v>
      </c>
      <c r="K77" s="4" t="s">
        <v>5795</v>
      </c>
      <c r="L77" s="1" t="s">
        <v>5796</v>
      </c>
      <c r="M77" s="1" t="s">
        <v>488</v>
      </c>
      <c r="N77" s="1" t="s">
        <v>296</v>
      </c>
      <c r="O77" s="1">
        <v>85205</v>
      </c>
      <c r="AA77" s="1" t="s">
        <v>2091</v>
      </c>
      <c r="AB77" s="3"/>
      <c r="AC77" s="3"/>
      <c r="BA77" s="1">
        <f t="shared" si="13"/>
        <v>0</v>
      </c>
      <c r="DV77" s="1">
        <f t="shared" si="12"/>
        <v>0</v>
      </c>
      <c r="DY77" s="1" t="s">
        <v>3162</v>
      </c>
      <c r="EB77" s="1" t="s">
        <v>481</v>
      </c>
    </row>
    <row r="78" spans="1:152" s="1" customFormat="1" ht="15" x14ac:dyDescent="0.25">
      <c r="B78" s="2">
        <v>45274</v>
      </c>
      <c r="C78" s="2">
        <v>44868</v>
      </c>
      <c r="D78" s="2"/>
      <c r="F78" s="1" t="s">
        <v>3162</v>
      </c>
      <c r="G78" s="1" t="s">
        <v>3158</v>
      </c>
      <c r="H78" s="1" t="s">
        <v>1937</v>
      </c>
      <c r="I78" s="1" t="s">
        <v>1938</v>
      </c>
      <c r="J78" s="1" t="s">
        <v>1940</v>
      </c>
      <c r="K78" s="18" t="s">
        <v>1939</v>
      </c>
      <c r="L78" s="1" t="s">
        <v>2135</v>
      </c>
      <c r="M78" s="1" t="s">
        <v>488</v>
      </c>
      <c r="N78" s="1" t="s">
        <v>296</v>
      </c>
      <c r="O78" s="1">
        <v>85206</v>
      </c>
      <c r="P78" s="1" t="s">
        <v>4213</v>
      </c>
      <c r="R78" s="1">
        <v>1</v>
      </c>
      <c r="S78" s="1" t="s">
        <v>3357</v>
      </c>
      <c r="T78" s="1">
        <v>1</v>
      </c>
      <c r="U78" s="1">
        <v>1</v>
      </c>
      <c r="Y78" s="1" t="s">
        <v>3160</v>
      </c>
      <c r="Z78" s="1" t="s">
        <v>3161</v>
      </c>
      <c r="AA78" s="2" t="s">
        <v>2452</v>
      </c>
      <c r="AB78" s="3" t="s">
        <v>3161</v>
      </c>
      <c r="AC78" s="3"/>
      <c r="AD78" s="1" t="s">
        <v>2564</v>
      </c>
      <c r="AF78" s="1" t="s">
        <v>481</v>
      </c>
      <c r="AK78" s="1" t="s">
        <v>481</v>
      </c>
      <c r="AL78" s="1" t="s">
        <v>481</v>
      </c>
      <c r="AN78" s="1" t="s">
        <v>481</v>
      </c>
      <c r="AO78" s="1" t="s">
        <v>481</v>
      </c>
      <c r="AQ78" s="1" t="s">
        <v>481</v>
      </c>
      <c r="AR78" s="1" t="s">
        <v>481</v>
      </c>
      <c r="AW78" s="1" t="s">
        <v>481</v>
      </c>
      <c r="AY78" s="1" t="s">
        <v>481</v>
      </c>
      <c r="BA78" s="1">
        <f t="shared" si="13"/>
        <v>9</v>
      </c>
      <c r="CZ78" s="1" t="s">
        <v>4682</v>
      </c>
      <c r="DC78" s="1" t="s">
        <v>481</v>
      </c>
      <c r="DE78" s="1" t="s">
        <v>481</v>
      </c>
      <c r="DF78" s="1" t="s">
        <v>481</v>
      </c>
      <c r="DG78" s="1" t="s">
        <v>481</v>
      </c>
      <c r="DI78" s="1" t="s">
        <v>481</v>
      </c>
      <c r="DJ78" s="1" t="s">
        <v>481</v>
      </c>
      <c r="DK78" s="1" t="s">
        <v>481</v>
      </c>
      <c r="DO78" s="1" t="s">
        <v>481</v>
      </c>
      <c r="DV78" s="1">
        <f t="shared" si="12"/>
        <v>9</v>
      </c>
      <c r="EV78" s="1">
        <f>SUM(DW78:EU78)</f>
        <v>0</v>
      </c>
    </row>
    <row r="79" spans="1:152" s="1" customFormat="1" ht="15" x14ac:dyDescent="0.25">
      <c r="B79" s="2">
        <v>45274</v>
      </c>
      <c r="C79" s="2"/>
      <c r="D79" s="2" t="s">
        <v>4712</v>
      </c>
      <c r="G79" s="1" t="s">
        <v>3158</v>
      </c>
      <c r="H79" s="1" t="s">
        <v>5788</v>
      </c>
      <c r="I79" s="1" t="s">
        <v>2756</v>
      </c>
      <c r="J79" s="1" t="s">
        <v>5789</v>
      </c>
      <c r="K79" s="4" t="s">
        <v>5790</v>
      </c>
      <c r="L79" s="1" t="s">
        <v>5791</v>
      </c>
      <c r="M79" s="1" t="s">
        <v>488</v>
      </c>
      <c r="N79" s="1" t="s">
        <v>296</v>
      </c>
      <c r="O79" s="1">
        <v>85206</v>
      </c>
      <c r="AA79" s="1" t="s">
        <v>5503</v>
      </c>
      <c r="AB79" s="3"/>
      <c r="AC79" s="3"/>
      <c r="BA79" s="1">
        <f t="shared" si="13"/>
        <v>0</v>
      </c>
      <c r="DV79" s="1">
        <f t="shared" si="12"/>
        <v>0</v>
      </c>
      <c r="EB79" s="1" t="s">
        <v>481</v>
      </c>
    </row>
    <row r="80" spans="1:152" ht="15" x14ac:dyDescent="0.25">
      <c r="B80" s="3">
        <f>COUNTA(B74:B79)</f>
        <v>6</v>
      </c>
      <c r="C80" s="3">
        <f t="shared" ref="C80:E80" si="14">COUNTA(C74:C79)</f>
        <v>1</v>
      </c>
      <c r="D80" s="3">
        <f t="shared" si="14"/>
        <v>5</v>
      </c>
      <c r="E80" s="3">
        <f t="shared" si="14"/>
        <v>0</v>
      </c>
      <c r="H80" s="6">
        <v>45274</v>
      </c>
      <c r="I80" s="1" t="s">
        <v>3432</v>
      </c>
    </row>
    <row r="81" spans="1:152" s="1" customFormat="1" ht="15" x14ac:dyDescent="0.25">
      <c r="B81" s="2">
        <v>45281</v>
      </c>
      <c r="C81" s="2"/>
      <c r="D81" s="2" t="s">
        <v>4712</v>
      </c>
      <c r="G81" s="1" t="s">
        <v>481</v>
      </c>
      <c r="H81" s="1" t="s">
        <v>5802</v>
      </c>
      <c r="I81" s="1" t="s">
        <v>5803</v>
      </c>
      <c r="J81" s="1" t="s">
        <v>5804</v>
      </c>
      <c r="K81" s="4" t="s">
        <v>5805</v>
      </c>
      <c r="L81" s="1" t="s">
        <v>5806</v>
      </c>
      <c r="M81" s="1" t="s">
        <v>488</v>
      </c>
      <c r="N81" s="1" t="s">
        <v>296</v>
      </c>
      <c r="O81" s="1">
        <v>85205</v>
      </c>
      <c r="AB81" s="3"/>
      <c r="AC81" s="3"/>
    </row>
    <row r="82" spans="1:152" s="1" customFormat="1" ht="15" x14ac:dyDescent="0.25">
      <c r="A82" s="8"/>
      <c r="B82" s="2">
        <v>45281</v>
      </c>
      <c r="C82" s="2">
        <v>44861</v>
      </c>
      <c r="D82" s="2"/>
      <c r="G82" s="1" t="s">
        <v>3158</v>
      </c>
      <c r="H82" s="1" t="s">
        <v>3932</v>
      </c>
      <c r="I82" s="1" t="s">
        <v>326</v>
      </c>
      <c r="J82" s="1" t="s">
        <v>3933</v>
      </c>
      <c r="K82" s="18" t="s">
        <v>3934</v>
      </c>
      <c r="L82" s="1" t="s">
        <v>5215</v>
      </c>
      <c r="M82" s="1" t="s">
        <v>3542</v>
      </c>
      <c r="N82" s="1" t="s">
        <v>296</v>
      </c>
      <c r="O82" s="1">
        <v>85138</v>
      </c>
      <c r="AA82" s="1" t="s">
        <v>154</v>
      </c>
      <c r="AB82" s="3"/>
      <c r="AC82" s="3"/>
      <c r="AK82" s="1" t="s">
        <v>481</v>
      </c>
      <c r="AL82" s="1" t="s">
        <v>481</v>
      </c>
      <c r="AU82" s="1" t="s">
        <v>481</v>
      </c>
      <c r="BA82" s="1">
        <f>COUNTA(AE82:AZ82)</f>
        <v>3</v>
      </c>
      <c r="CY82" s="1" t="s">
        <v>4682</v>
      </c>
      <c r="CZ82" s="1" t="s">
        <v>4682</v>
      </c>
      <c r="DA82" s="1" t="s">
        <v>4682</v>
      </c>
      <c r="DB82" s="1" t="s">
        <v>481</v>
      </c>
      <c r="DC82" s="1" t="s">
        <v>481</v>
      </c>
      <c r="DD82" s="1" t="s">
        <v>481</v>
      </c>
      <c r="DE82" s="1" t="s">
        <v>481</v>
      </c>
      <c r="DF82" s="1" t="s">
        <v>481</v>
      </c>
      <c r="DG82" s="1" t="s">
        <v>3158</v>
      </c>
      <c r="DH82" s="1" t="s">
        <v>481</v>
      </c>
      <c r="DI82" s="1" t="s">
        <v>481</v>
      </c>
      <c r="DJ82" s="1" t="s">
        <v>481</v>
      </c>
      <c r="DL82" s="1" t="s">
        <v>481</v>
      </c>
      <c r="DO82" s="1" t="s">
        <v>481</v>
      </c>
      <c r="DV82" s="1">
        <f>COUNTA(CY82:DU82)</f>
        <v>14</v>
      </c>
      <c r="EB82" s="1" t="s">
        <v>481</v>
      </c>
      <c r="EV82" s="1">
        <f>SUM(DW82:EU82)</f>
        <v>0</v>
      </c>
    </row>
    <row r="83" spans="1:152" s="1" customFormat="1" ht="15" x14ac:dyDescent="0.25">
      <c r="A83" s="8"/>
      <c r="B83" s="2">
        <v>45281</v>
      </c>
      <c r="C83" s="2">
        <v>44861</v>
      </c>
      <c r="D83" s="2"/>
      <c r="G83" s="1" t="s">
        <v>481</v>
      </c>
      <c r="H83" s="1" t="s">
        <v>3932</v>
      </c>
      <c r="I83" s="1" t="s">
        <v>154</v>
      </c>
      <c r="J83" s="1" t="s">
        <v>3933</v>
      </c>
      <c r="K83" s="18" t="s">
        <v>3934</v>
      </c>
      <c r="L83" s="1" t="s">
        <v>5215</v>
      </c>
      <c r="M83" s="1" t="s">
        <v>3542</v>
      </c>
      <c r="N83" s="1" t="s">
        <v>296</v>
      </c>
      <c r="O83" s="1">
        <v>85138</v>
      </c>
      <c r="AA83" s="1" t="s">
        <v>326</v>
      </c>
      <c r="AB83" s="3"/>
      <c r="AC83" s="3"/>
      <c r="AK83" s="1" t="s">
        <v>481</v>
      </c>
      <c r="AL83" s="1" t="s">
        <v>481</v>
      </c>
      <c r="AU83" s="1" t="s">
        <v>481</v>
      </c>
      <c r="BA83" s="1">
        <f>COUNTA(AE83:AZ83)</f>
        <v>3</v>
      </c>
      <c r="CY83" s="1" t="s">
        <v>4682</v>
      </c>
      <c r="CZ83" s="1" t="s">
        <v>4682</v>
      </c>
      <c r="DA83" s="1" t="s">
        <v>4682</v>
      </c>
      <c r="DB83" s="1" t="s">
        <v>481</v>
      </c>
      <c r="DC83" s="1" t="s">
        <v>481</v>
      </c>
      <c r="DD83" s="1" t="s">
        <v>481</v>
      </c>
      <c r="DE83" s="1" t="s">
        <v>481</v>
      </c>
      <c r="DF83" s="1" t="s">
        <v>481</v>
      </c>
      <c r="DG83" s="1" t="s">
        <v>3158</v>
      </c>
      <c r="DH83" s="1" t="s">
        <v>481</v>
      </c>
      <c r="DI83" s="1" t="s">
        <v>481</v>
      </c>
      <c r="DJ83" s="1" t="s">
        <v>481</v>
      </c>
      <c r="DL83" s="1" t="s">
        <v>481</v>
      </c>
      <c r="DO83" s="1" t="s">
        <v>481</v>
      </c>
      <c r="DV83" s="1">
        <f>COUNTA(CY83:DU83)</f>
        <v>14</v>
      </c>
      <c r="EB83" s="1" t="s">
        <v>481</v>
      </c>
      <c r="EV83" s="1">
        <f>SUM(DW83:EU83)</f>
        <v>0</v>
      </c>
    </row>
    <row r="84" spans="1:152" s="1" customFormat="1" ht="15" x14ac:dyDescent="0.25">
      <c r="B84" s="2">
        <v>45281</v>
      </c>
      <c r="C84" s="2">
        <v>44917</v>
      </c>
      <c r="D84" s="2"/>
      <c r="F84" s="1" t="s">
        <v>3161</v>
      </c>
      <c r="G84" s="1" t="s">
        <v>3158</v>
      </c>
      <c r="H84" s="1" t="s">
        <v>5021</v>
      </c>
      <c r="I84" s="1" t="s">
        <v>3665</v>
      </c>
      <c r="J84" s="1" t="s">
        <v>5616</v>
      </c>
      <c r="K84" s="18" t="s">
        <v>147</v>
      </c>
      <c r="L84" s="1" t="s">
        <v>5615</v>
      </c>
      <c r="M84" s="1" t="s">
        <v>3920</v>
      </c>
      <c r="N84" s="1" t="s">
        <v>296</v>
      </c>
      <c r="O84" s="1">
        <v>85268</v>
      </c>
      <c r="P84" s="1" t="s">
        <v>4213</v>
      </c>
      <c r="R84" s="1">
        <v>0</v>
      </c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>
        <f>COUNTA(AE84:AZ84)</f>
        <v>0</v>
      </c>
      <c r="BB84" s="3"/>
      <c r="DF84" s="1" t="s">
        <v>481</v>
      </c>
      <c r="DG84" s="1" t="s">
        <v>481</v>
      </c>
      <c r="DJ84" s="1" t="s">
        <v>481</v>
      </c>
      <c r="DK84" s="1" t="s">
        <v>481</v>
      </c>
      <c r="DN84" s="1" t="s">
        <v>481</v>
      </c>
      <c r="DV84" s="1">
        <f>COUNTA(CY84:DU84)</f>
        <v>5</v>
      </c>
      <c r="EV84" s="1">
        <f>SUM(DW84:EU84)</f>
        <v>0</v>
      </c>
    </row>
    <row r="85" spans="1:152" s="1" customFormat="1" ht="15" x14ac:dyDescent="0.25">
      <c r="B85" s="2">
        <v>45281</v>
      </c>
      <c r="C85" s="2">
        <v>44917</v>
      </c>
      <c r="D85" s="2"/>
      <c r="F85" s="1" t="s">
        <v>3161</v>
      </c>
      <c r="G85" s="1" t="s">
        <v>481</v>
      </c>
      <c r="H85" s="1" t="s">
        <v>5021</v>
      </c>
      <c r="I85" s="1" t="s">
        <v>5022</v>
      </c>
      <c r="J85" s="1" t="s">
        <v>5616</v>
      </c>
      <c r="K85" s="18" t="s">
        <v>147</v>
      </c>
      <c r="L85" s="1" t="s">
        <v>5615</v>
      </c>
      <c r="M85" s="1" t="s">
        <v>3920</v>
      </c>
      <c r="N85" s="1" t="s">
        <v>296</v>
      </c>
      <c r="O85" s="1">
        <v>85268</v>
      </c>
      <c r="P85" s="1" t="s">
        <v>4712</v>
      </c>
      <c r="R85" s="1">
        <v>0</v>
      </c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>
        <f>COUNTA(AE85:AZ85)</f>
        <v>0</v>
      </c>
      <c r="BB85" s="3"/>
      <c r="DF85" s="1" t="s">
        <v>481</v>
      </c>
      <c r="DG85" s="1" t="s">
        <v>481</v>
      </c>
      <c r="DJ85" s="1" t="s">
        <v>481</v>
      </c>
      <c r="DK85" s="1" t="s">
        <v>481</v>
      </c>
      <c r="DN85" s="1" t="s">
        <v>481</v>
      </c>
      <c r="DV85" s="1">
        <f>COUNTA(CY85:DU85)</f>
        <v>5</v>
      </c>
      <c r="EV85" s="1">
        <f>SUM(DW85:EU85)</f>
        <v>0</v>
      </c>
    </row>
    <row r="86" spans="1:152" ht="15" x14ac:dyDescent="0.25">
      <c r="B86" s="3">
        <f>COUNTA(B81:B85)</f>
        <v>5</v>
      </c>
      <c r="C86" s="3">
        <f t="shared" ref="C86:E86" si="15">COUNTA(C81:C85)</f>
        <v>4</v>
      </c>
      <c r="D86" s="3">
        <f t="shared" si="15"/>
        <v>1</v>
      </c>
      <c r="E86" s="3">
        <f t="shared" si="15"/>
        <v>0</v>
      </c>
      <c r="H86" s="6">
        <v>45281</v>
      </c>
      <c r="I86" s="1" t="s">
        <v>3432</v>
      </c>
    </row>
    <row r="87" spans="1:152" s="1" customFormat="1" ht="15" x14ac:dyDescent="0.25">
      <c r="B87" s="2">
        <v>45288</v>
      </c>
      <c r="C87" s="2">
        <v>44861</v>
      </c>
      <c r="D87" s="2"/>
      <c r="G87" s="1" t="s">
        <v>3158</v>
      </c>
      <c r="H87" s="1" t="s">
        <v>5454</v>
      </c>
      <c r="I87" s="2" t="s">
        <v>4000</v>
      </c>
      <c r="J87" s="1" t="s">
        <v>5455</v>
      </c>
      <c r="K87" s="4" t="s">
        <v>5456</v>
      </c>
      <c r="L87" s="1" t="s">
        <v>5457</v>
      </c>
      <c r="M87" s="1" t="s">
        <v>488</v>
      </c>
      <c r="N87" s="1" t="s">
        <v>296</v>
      </c>
      <c r="O87" s="1">
        <v>85205</v>
      </c>
      <c r="AA87" s="1" t="s">
        <v>1513</v>
      </c>
      <c r="AB87" s="3"/>
      <c r="AC87" s="3"/>
      <c r="BA87" s="1">
        <f t="shared" ref="BA87:BA92" si="16">COUNTA(AE87:AZ87)</f>
        <v>0</v>
      </c>
      <c r="CY87" s="1" t="s">
        <v>481</v>
      </c>
      <c r="DC87" s="1" t="s">
        <v>481</v>
      </c>
      <c r="DV87" s="1">
        <f t="shared" ref="DV87:DV92" si="17">COUNTA(CY87:DU87)</f>
        <v>2</v>
      </c>
      <c r="EV87" s="1">
        <f>SUM(DW87:EU87)</f>
        <v>0</v>
      </c>
    </row>
    <row r="88" spans="1:152" s="1" customFormat="1" ht="15" x14ac:dyDescent="0.25">
      <c r="B88" s="2">
        <v>45288</v>
      </c>
      <c r="C88" s="2">
        <v>44861</v>
      </c>
      <c r="D88" s="2"/>
      <c r="G88" s="1" t="s">
        <v>481</v>
      </c>
      <c r="H88" s="1" t="s">
        <v>5454</v>
      </c>
      <c r="I88" s="1" t="s">
        <v>1513</v>
      </c>
      <c r="J88" s="1" t="s">
        <v>5455</v>
      </c>
      <c r="K88" s="4" t="s">
        <v>5456</v>
      </c>
      <c r="L88" s="1" t="s">
        <v>5457</v>
      </c>
      <c r="M88" s="1" t="s">
        <v>488</v>
      </c>
      <c r="N88" s="1" t="s">
        <v>296</v>
      </c>
      <c r="O88" s="1">
        <v>85205</v>
      </c>
      <c r="AA88" s="2" t="s">
        <v>4000</v>
      </c>
      <c r="AB88" s="3"/>
      <c r="AC88" s="3"/>
      <c r="BA88" s="1">
        <f t="shared" si="16"/>
        <v>0</v>
      </c>
      <c r="CY88" s="1" t="s">
        <v>481</v>
      </c>
      <c r="DC88" s="1" t="s">
        <v>481</v>
      </c>
      <c r="DV88" s="1">
        <f t="shared" si="17"/>
        <v>2</v>
      </c>
      <c r="EV88" s="1">
        <f>SUM(DW88:EU88)</f>
        <v>0</v>
      </c>
    </row>
    <row r="89" spans="1:152" s="1" customFormat="1" ht="15" x14ac:dyDescent="0.25">
      <c r="A89" s="30"/>
      <c r="B89" s="2">
        <v>45288</v>
      </c>
      <c r="C89" s="2"/>
      <c r="D89" s="2" t="s">
        <v>4712</v>
      </c>
      <c r="G89" s="1" t="s">
        <v>3158</v>
      </c>
      <c r="H89" s="1" t="s">
        <v>5515</v>
      </c>
      <c r="I89" s="2" t="s">
        <v>5516</v>
      </c>
      <c r="J89" s="1" t="s">
        <v>5807</v>
      </c>
      <c r="K89" s="4" t="s">
        <v>5808</v>
      </c>
      <c r="L89" s="1" t="s">
        <v>5809</v>
      </c>
      <c r="M89" s="1" t="s">
        <v>488</v>
      </c>
      <c r="N89" s="1" t="s">
        <v>296</v>
      </c>
      <c r="O89" s="1">
        <v>85206</v>
      </c>
      <c r="AA89" s="2"/>
      <c r="AB89" s="3"/>
      <c r="AC89" s="3" t="s">
        <v>4712</v>
      </c>
      <c r="AN89" s="1" t="s">
        <v>3162</v>
      </c>
      <c r="AP89" s="1" t="s">
        <v>3162</v>
      </c>
      <c r="BA89" s="1">
        <f t="shared" si="16"/>
        <v>2</v>
      </c>
      <c r="DF89" s="1" t="s">
        <v>3162</v>
      </c>
      <c r="DG89" s="1" t="s">
        <v>3162</v>
      </c>
      <c r="DH89" s="1" t="s">
        <v>3162</v>
      </c>
      <c r="DI89" s="1" t="s">
        <v>3162</v>
      </c>
      <c r="DJ89" s="1" t="s">
        <v>3162</v>
      </c>
      <c r="DK89" s="1" t="s">
        <v>3162</v>
      </c>
      <c r="DV89" s="1">
        <f t="shared" si="17"/>
        <v>6</v>
      </c>
    </row>
    <row r="90" spans="1:152" s="1" customFormat="1" ht="15" x14ac:dyDescent="0.25">
      <c r="A90" s="8"/>
      <c r="B90" s="2">
        <v>45288</v>
      </c>
      <c r="C90" s="2"/>
      <c r="D90" s="2" t="s">
        <v>4712</v>
      </c>
      <c r="E90" s="2"/>
      <c r="G90" s="1" t="s">
        <v>3158</v>
      </c>
      <c r="H90" s="1" t="s">
        <v>2200</v>
      </c>
      <c r="I90" s="1" t="s">
        <v>2161</v>
      </c>
      <c r="J90" s="1" t="s">
        <v>2201</v>
      </c>
      <c r="K90" s="18" t="s">
        <v>2202</v>
      </c>
      <c r="L90" s="1" t="s">
        <v>2203</v>
      </c>
      <c r="M90" s="1" t="s">
        <v>488</v>
      </c>
      <c r="N90" s="1" t="s">
        <v>296</v>
      </c>
      <c r="O90" s="1">
        <v>85206</v>
      </c>
      <c r="P90" s="1" t="s">
        <v>4213</v>
      </c>
      <c r="AA90" s="2" t="s">
        <v>786</v>
      </c>
      <c r="AB90" s="3"/>
      <c r="AC90" s="3"/>
      <c r="AD90" s="1" t="s">
        <v>2388</v>
      </c>
      <c r="AE90" s="1" t="s">
        <v>481</v>
      </c>
      <c r="AF90" s="1" t="s">
        <v>481</v>
      </c>
      <c r="AG90" s="1" t="s">
        <v>481</v>
      </c>
      <c r="AH90" s="1" t="s">
        <v>481</v>
      </c>
      <c r="AI90" s="1" t="s">
        <v>481</v>
      </c>
      <c r="AJ90" s="1" t="s">
        <v>481</v>
      </c>
      <c r="AK90" s="1" t="s">
        <v>481</v>
      </c>
      <c r="AM90" s="1" t="s">
        <v>481</v>
      </c>
      <c r="AN90" s="1" t="s">
        <v>481</v>
      </c>
      <c r="AR90" s="1" t="s">
        <v>481</v>
      </c>
      <c r="AT90" s="1" t="s">
        <v>481</v>
      </c>
      <c r="AV90" s="1" t="s">
        <v>481</v>
      </c>
      <c r="AW90" s="1" t="s">
        <v>481</v>
      </c>
      <c r="AX90" s="1" t="s">
        <v>481</v>
      </c>
      <c r="AY90" s="1" t="s">
        <v>481</v>
      </c>
      <c r="AZ90" s="1" t="s">
        <v>481</v>
      </c>
      <c r="BA90" s="1">
        <f t="shared" si="16"/>
        <v>16</v>
      </c>
      <c r="CZ90" s="1" t="s">
        <v>3158</v>
      </c>
      <c r="DK90" s="1" t="s">
        <v>3162</v>
      </c>
      <c r="DV90" s="1">
        <f t="shared" si="17"/>
        <v>2</v>
      </c>
    </row>
    <row r="91" spans="1:152" s="1" customFormat="1" ht="15" x14ac:dyDescent="0.25">
      <c r="A91" s="8"/>
      <c r="B91" s="2">
        <v>45288</v>
      </c>
      <c r="C91" s="2"/>
      <c r="D91" s="2" t="s">
        <v>4712</v>
      </c>
      <c r="E91" s="2"/>
      <c r="G91" s="1" t="s">
        <v>481</v>
      </c>
      <c r="H91" s="1" t="s">
        <v>1755</v>
      </c>
      <c r="I91" s="1" t="s">
        <v>2008</v>
      </c>
      <c r="J91" s="1" t="s">
        <v>5267</v>
      </c>
      <c r="K91" s="4" t="s">
        <v>5266</v>
      </c>
      <c r="L91" s="1" t="s">
        <v>5268</v>
      </c>
      <c r="M91" s="1" t="s">
        <v>488</v>
      </c>
      <c r="N91" s="1" t="s">
        <v>296</v>
      </c>
      <c r="O91" s="1">
        <v>85206</v>
      </c>
      <c r="AA91" s="1" t="s">
        <v>563</v>
      </c>
      <c r="AB91" s="3"/>
      <c r="AC91" s="3" t="s">
        <v>4712</v>
      </c>
      <c r="AN91" s="1" t="s">
        <v>3162</v>
      </c>
      <c r="AO91" s="1" t="s">
        <v>3162</v>
      </c>
      <c r="BA91" s="1">
        <f t="shared" si="16"/>
        <v>2</v>
      </c>
      <c r="DO91" s="1" t="s">
        <v>3162</v>
      </c>
      <c r="DV91" s="1">
        <f t="shared" si="17"/>
        <v>1</v>
      </c>
    </row>
    <row r="92" spans="1:152" s="1" customFormat="1" ht="15" x14ac:dyDescent="0.25">
      <c r="B92" s="2">
        <v>45288</v>
      </c>
      <c r="C92" s="2"/>
      <c r="D92" s="2" t="s">
        <v>4712</v>
      </c>
      <c r="E92" s="2"/>
      <c r="G92" s="1" t="s">
        <v>3158</v>
      </c>
      <c r="H92" s="1" t="s">
        <v>1755</v>
      </c>
      <c r="I92" s="1" t="s">
        <v>563</v>
      </c>
      <c r="J92" s="1" t="s">
        <v>5267</v>
      </c>
      <c r="K92" s="4" t="s">
        <v>5266</v>
      </c>
      <c r="L92" s="1" t="s">
        <v>5268</v>
      </c>
      <c r="M92" s="1" t="s">
        <v>488</v>
      </c>
      <c r="N92" s="1" t="s">
        <v>296</v>
      </c>
      <c r="O92" s="1">
        <v>85206</v>
      </c>
      <c r="AA92" s="1" t="s">
        <v>2008</v>
      </c>
      <c r="AB92" s="3"/>
      <c r="AC92" s="3" t="s">
        <v>4712</v>
      </c>
      <c r="BA92" s="1">
        <f t="shared" si="16"/>
        <v>0</v>
      </c>
      <c r="DO92" s="1" t="s">
        <v>3162</v>
      </c>
      <c r="DV92" s="1">
        <f t="shared" si="17"/>
        <v>1</v>
      </c>
    </row>
    <row r="93" spans="1:152" ht="15" x14ac:dyDescent="0.25">
      <c r="B93" s="3">
        <f>COUNTA(B87:B92)</f>
        <v>6</v>
      </c>
      <c r="C93" s="3">
        <f t="shared" ref="C93:E93" si="18">COUNTA(C87:C92)</f>
        <v>2</v>
      </c>
      <c r="D93" s="3">
        <f t="shared" si="18"/>
        <v>4</v>
      </c>
      <c r="E93" s="3">
        <f t="shared" si="18"/>
        <v>0</v>
      </c>
      <c r="H93" s="6">
        <v>45288</v>
      </c>
      <c r="I93" s="1" t="s">
        <v>3432</v>
      </c>
    </row>
    <row r="94" spans="1:152" ht="15" x14ac:dyDescent="0.25">
      <c r="A94" s="3"/>
      <c r="B94" s="3">
        <f>B86+B80+B73+B93</f>
        <v>17</v>
      </c>
      <c r="C94" s="3">
        <f>C86+C80+C73+C93</f>
        <v>7</v>
      </c>
      <c r="D94" s="3">
        <f>D86+D80+D73+D93</f>
        <v>10</v>
      </c>
      <c r="E94" s="3">
        <f>E86+E80+E73+E93</f>
        <v>0</v>
      </c>
      <c r="H94" s="11" t="s">
        <v>2767</v>
      </c>
      <c r="I94" s="1" t="s">
        <v>3432</v>
      </c>
      <c r="M94" s="5"/>
    </row>
    <row r="95" spans="1:152" ht="15" x14ac:dyDescent="0.25">
      <c r="A95" s="3"/>
      <c r="B95" s="3">
        <f>B94+B71</f>
        <v>81</v>
      </c>
      <c r="C95" s="3">
        <f>C94+C71</f>
        <v>52</v>
      </c>
      <c r="D95" s="3">
        <f>D94+D71</f>
        <v>29</v>
      </c>
      <c r="E95" s="3">
        <f>E94+E71</f>
        <v>3</v>
      </c>
      <c r="H95" s="11" t="s">
        <v>2672</v>
      </c>
      <c r="I95" s="1" t="s">
        <v>3432</v>
      </c>
      <c r="M95" s="5"/>
    </row>
    <row r="96" spans="1:152" s="1" customFormat="1" ht="15" x14ac:dyDescent="0.25">
      <c r="A96" s="8"/>
      <c r="B96" s="2">
        <v>45295</v>
      </c>
      <c r="C96" s="2">
        <v>44938</v>
      </c>
      <c r="D96" s="2"/>
      <c r="F96" s="1" t="s">
        <v>3161</v>
      </c>
      <c r="G96" s="1" t="s">
        <v>481</v>
      </c>
      <c r="H96" s="1" t="s">
        <v>641</v>
      </c>
      <c r="I96" s="1" t="s">
        <v>299</v>
      </c>
      <c r="J96" s="1" t="s">
        <v>642</v>
      </c>
      <c r="K96" s="18" t="s">
        <v>643</v>
      </c>
      <c r="L96" s="1" t="s">
        <v>5659</v>
      </c>
      <c r="M96" s="1" t="s">
        <v>4966</v>
      </c>
      <c r="N96" s="1" t="s">
        <v>615</v>
      </c>
      <c r="O96" s="1">
        <v>49423</v>
      </c>
      <c r="P96" s="1" t="s">
        <v>4213</v>
      </c>
      <c r="AA96" s="1" t="s">
        <v>4578</v>
      </c>
      <c r="AB96" s="3"/>
      <c r="AC96" s="3"/>
      <c r="AM96" s="1" t="s">
        <v>481</v>
      </c>
      <c r="AN96" s="1" t="s">
        <v>481</v>
      </c>
      <c r="AO96" s="1" t="s">
        <v>481</v>
      </c>
      <c r="AP96" s="1" t="s">
        <v>481</v>
      </c>
      <c r="AR96" s="1" t="s">
        <v>481</v>
      </c>
      <c r="AS96" s="1" t="s">
        <v>481</v>
      </c>
      <c r="AT96" s="1" t="s">
        <v>481</v>
      </c>
      <c r="AU96" s="1" t="s">
        <v>481</v>
      </c>
      <c r="AX96" s="1" t="s">
        <v>481</v>
      </c>
      <c r="AY96" s="1" t="s">
        <v>481</v>
      </c>
      <c r="BA96" s="1">
        <f>COUNTA(AE96:AZ96)</f>
        <v>10</v>
      </c>
      <c r="DH96" s="1" t="s">
        <v>3162</v>
      </c>
      <c r="DI96" s="1" t="s">
        <v>481</v>
      </c>
      <c r="DK96" s="1" t="s">
        <v>481</v>
      </c>
      <c r="DL96" s="1" t="s">
        <v>481</v>
      </c>
      <c r="DN96" s="1" t="s">
        <v>3158</v>
      </c>
      <c r="DO96" s="1" t="s">
        <v>481</v>
      </c>
      <c r="DV96" s="1">
        <f>COUNTA(CY96:DU96)</f>
        <v>6</v>
      </c>
      <c r="EV96" s="1">
        <f>SUM(DW96:EU96)</f>
        <v>0</v>
      </c>
    </row>
    <row r="97" spans="1:152" s="1" customFormat="1" ht="15" x14ac:dyDescent="0.25">
      <c r="A97" s="8"/>
      <c r="B97" s="2">
        <v>45295</v>
      </c>
      <c r="C97" s="2">
        <v>44938</v>
      </c>
      <c r="D97" s="2"/>
      <c r="F97" s="1" t="s">
        <v>3161</v>
      </c>
      <c r="G97" s="1" t="s">
        <v>3158</v>
      </c>
      <c r="H97" s="1" t="s">
        <v>641</v>
      </c>
      <c r="I97" s="1" t="s">
        <v>4578</v>
      </c>
      <c r="J97" s="1" t="s">
        <v>642</v>
      </c>
      <c r="K97" s="18" t="s">
        <v>643</v>
      </c>
      <c r="L97" s="1" t="s">
        <v>5659</v>
      </c>
      <c r="M97" s="1" t="s">
        <v>4966</v>
      </c>
      <c r="N97" s="1" t="s">
        <v>615</v>
      </c>
      <c r="O97" s="1">
        <v>49423</v>
      </c>
      <c r="P97" s="1" t="s">
        <v>4712</v>
      </c>
      <c r="AA97" s="1" t="s">
        <v>299</v>
      </c>
      <c r="AB97" s="3"/>
      <c r="AC97" s="3"/>
      <c r="AM97" s="1" t="s">
        <v>481</v>
      </c>
      <c r="AN97" s="1" t="s">
        <v>481</v>
      </c>
      <c r="AO97" s="1" t="s">
        <v>481</v>
      </c>
      <c r="AP97" s="1" t="s">
        <v>481</v>
      </c>
      <c r="AR97" s="1" t="s">
        <v>481</v>
      </c>
      <c r="AS97" s="1" t="s">
        <v>481</v>
      </c>
      <c r="AT97" s="1" t="s">
        <v>3158</v>
      </c>
      <c r="AU97" s="1" t="s">
        <v>481</v>
      </c>
      <c r="AX97" s="1" t="s">
        <v>481</v>
      </c>
      <c r="AY97" s="1" t="s">
        <v>481</v>
      </c>
      <c r="BA97" s="1">
        <f>COUNTA(AE97:AZ97)</f>
        <v>10</v>
      </c>
      <c r="DH97" s="1" t="s">
        <v>3162</v>
      </c>
      <c r="DI97" s="1" t="s">
        <v>481</v>
      </c>
      <c r="DK97" s="1" t="s">
        <v>481</v>
      </c>
      <c r="DL97" s="1" t="s">
        <v>481</v>
      </c>
      <c r="DN97" s="1" t="s">
        <v>3158</v>
      </c>
      <c r="DO97" s="1" t="s">
        <v>481</v>
      </c>
      <c r="DV97" s="1">
        <f>COUNTA(CY97:DU97)</f>
        <v>6</v>
      </c>
      <c r="EV97" s="1">
        <f>SUM(DW97:EU97)</f>
        <v>0</v>
      </c>
    </row>
    <row r="98" spans="1:152" s="1" customFormat="1" ht="15" x14ac:dyDescent="0.25">
      <c r="A98"/>
      <c r="B98" s="3">
        <f>COUNTA(B96:B97)</f>
        <v>2</v>
      </c>
      <c r="C98" s="3">
        <f>COUNTA(C96:C97)</f>
        <v>2</v>
      </c>
      <c r="D98" s="3">
        <f>COUNTA(D96:D97)</f>
        <v>0</v>
      </c>
      <c r="E98" s="3">
        <f>COUNTA(E96:E97)</f>
        <v>0</v>
      </c>
      <c r="F98" s="6"/>
      <c r="G98" s="6"/>
      <c r="H98" s="6">
        <v>45295</v>
      </c>
      <c r="I98" s="1" t="s">
        <v>3432</v>
      </c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</row>
    <row r="99" spans="1:152" s="1" customFormat="1" ht="15" x14ac:dyDescent="0.25">
      <c r="A99" s="8"/>
      <c r="B99" s="2">
        <v>45302</v>
      </c>
      <c r="C99" s="2">
        <v>44917</v>
      </c>
      <c r="D99" s="2"/>
      <c r="E99" s="1" t="s">
        <v>4712</v>
      </c>
      <c r="G99" s="1" t="s">
        <v>3158</v>
      </c>
      <c r="H99" s="1" t="s">
        <v>3323</v>
      </c>
      <c r="I99" s="1" t="s">
        <v>3326</v>
      </c>
      <c r="J99" s="1" t="s">
        <v>2134</v>
      </c>
      <c r="K99" s="18" t="s">
        <v>4014</v>
      </c>
      <c r="L99" s="1" t="s">
        <v>3325</v>
      </c>
      <c r="M99" s="1" t="s">
        <v>488</v>
      </c>
      <c r="N99" s="1" t="s">
        <v>296</v>
      </c>
      <c r="O99" s="1">
        <v>85209</v>
      </c>
      <c r="P99" s="1" t="s">
        <v>4213</v>
      </c>
      <c r="Y99" s="1" t="s">
        <v>3196</v>
      </c>
      <c r="Z99" s="1" t="s">
        <v>3189</v>
      </c>
      <c r="AA99" s="1" t="s">
        <v>1145</v>
      </c>
      <c r="AB99" s="3"/>
      <c r="AC99" s="3" t="s">
        <v>4712</v>
      </c>
      <c r="AE99" s="1" t="s">
        <v>481</v>
      </c>
      <c r="AF99" s="1" t="s">
        <v>481</v>
      </c>
      <c r="AG99" s="1" t="s">
        <v>3158</v>
      </c>
      <c r="AH99" s="1" t="s">
        <v>481</v>
      </c>
      <c r="AI99" s="1" t="s">
        <v>481</v>
      </c>
      <c r="AK99" s="1" t="s">
        <v>481</v>
      </c>
      <c r="AL99" s="1" t="s">
        <v>481</v>
      </c>
      <c r="AM99" s="1" t="s">
        <v>481</v>
      </c>
      <c r="AN99" s="1" t="s">
        <v>481</v>
      </c>
      <c r="AO99" s="1" t="s">
        <v>481</v>
      </c>
      <c r="AP99" s="1" t="s">
        <v>481</v>
      </c>
      <c r="AQ99" s="1" t="s">
        <v>481</v>
      </c>
      <c r="AR99" s="1" t="s">
        <v>481</v>
      </c>
      <c r="AS99" s="1" t="s">
        <v>481</v>
      </c>
      <c r="AT99" s="1" t="s">
        <v>481</v>
      </c>
      <c r="AU99" s="1" t="s">
        <v>481</v>
      </c>
      <c r="AV99" s="1" t="s">
        <v>481</v>
      </c>
      <c r="AW99" s="1" t="s">
        <v>3158</v>
      </c>
      <c r="AX99" s="1" t="s">
        <v>481</v>
      </c>
      <c r="AY99" s="1" t="s">
        <v>481</v>
      </c>
      <c r="AZ99" s="1" t="s">
        <v>3158</v>
      </c>
      <c r="BA99" s="1">
        <f>COUNTA(AE99:AZ99)</f>
        <v>21</v>
      </c>
      <c r="DF99" s="1" t="s">
        <v>3158</v>
      </c>
      <c r="DV99" s="1">
        <f>COUNTA(CY99:DU99)</f>
        <v>1</v>
      </c>
      <c r="EV99" s="1">
        <f>SUM(DW99:EU99)</f>
        <v>0</v>
      </c>
    </row>
    <row r="100" spans="1:152" ht="15" x14ac:dyDescent="0.25">
      <c r="B100" s="3">
        <f>COUNTA(B99:B99)</f>
        <v>1</v>
      </c>
      <c r="C100" s="3">
        <f>COUNTA(C99:C99)</f>
        <v>1</v>
      </c>
      <c r="D100" s="3">
        <f>COUNTA(D99:D99)</f>
        <v>0</v>
      </c>
      <c r="E100" s="3">
        <f>COUNTA(E99:E99)</f>
        <v>1</v>
      </c>
      <c r="H100" s="6">
        <v>45302</v>
      </c>
      <c r="I100" s="1" t="s">
        <v>3432</v>
      </c>
    </row>
    <row r="101" spans="1:152" ht="15" x14ac:dyDescent="0.25">
      <c r="B101" s="3"/>
      <c r="C101" s="3"/>
      <c r="D101" s="3"/>
      <c r="E101" s="3"/>
      <c r="H101" s="6"/>
      <c r="I101" s="1"/>
    </row>
    <row r="102" spans="1:152" ht="15" x14ac:dyDescent="0.25">
      <c r="B102" s="3"/>
      <c r="C102" s="3"/>
      <c r="D102" s="3"/>
      <c r="E102" s="3"/>
      <c r="H102" s="6"/>
      <c r="I102" s="1"/>
    </row>
    <row r="103" spans="1:152" ht="15" x14ac:dyDescent="0.25">
      <c r="B103" s="3"/>
      <c r="C103" s="3"/>
      <c r="D103" s="3"/>
      <c r="E103" s="3"/>
      <c r="H103" s="6"/>
      <c r="I103" s="1"/>
    </row>
    <row r="104" spans="1:152" ht="15" x14ac:dyDescent="0.25">
      <c r="B104" s="3">
        <f>COUNTA(B101:B103)</f>
        <v>0</v>
      </c>
      <c r="C104" s="3">
        <f>COUNTA(C101:C103)</f>
        <v>0</v>
      </c>
      <c r="D104" s="3">
        <f>COUNTA(D101:D103)</f>
        <v>0</v>
      </c>
      <c r="E104" s="3">
        <f>COUNTA(E101:E103)</f>
        <v>0</v>
      </c>
      <c r="H104" s="6">
        <v>45309</v>
      </c>
      <c r="I104" s="1" t="s">
        <v>3432</v>
      </c>
    </row>
    <row r="105" spans="1:152" ht="15" x14ac:dyDescent="0.25">
      <c r="B105" s="3"/>
      <c r="C105" s="3"/>
      <c r="D105" s="3"/>
      <c r="E105" s="3"/>
      <c r="H105" s="6"/>
      <c r="I105" s="1"/>
    </row>
    <row r="106" spans="1:152" ht="15" x14ac:dyDescent="0.25">
      <c r="B106" s="3"/>
      <c r="C106" s="3"/>
      <c r="D106" s="3"/>
      <c r="E106" s="3"/>
      <c r="H106" s="6"/>
      <c r="I106" s="1"/>
    </row>
    <row r="107" spans="1:152" ht="15" x14ac:dyDescent="0.25">
      <c r="B107" s="3"/>
      <c r="C107" s="3"/>
      <c r="D107" s="3"/>
      <c r="E107" s="3"/>
      <c r="H107" s="6"/>
      <c r="I107" s="1"/>
    </row>
    <row r="108" spans="1:152" ht="15" x14ac:dyDescent="0.25">
      <c r="B108" s="3">
        <f>COUNTA(B105:B107)</f>
        <v>0</v>
      </c>
      <c r="C108" s="3">
        <f>COUNTA(C105:C107)</f>
        <v>0</v>
      </c>
      <c r="D108" s="3">
        <f>COUNTA(D105:D107)</f>
        <v>0</v>
      </c>
      <c r="E108" s="3">
        <f>COUNTA(E105:E107)</f>
        <v>0</v>
      </c>
      <c r="H108" s="6">
        <v>45316</v>
      </c>
      <c r="I108" s="1" t="s">
        <v>3432</v>
      </c>
    </row>
    <row r="109" spans="1:152" ht="15" x14ac:dyDescent="0.25">
      <c r="A109" s="3"/>
      <c r="B109" s="3">
        <f>B98+B100+B104+B108</f>
        <v>3</v>
      </c>
      <c r="C109" s="3">
        <f>C98+C100+C104+C108</f>
        <v>3</v>
      </c>
      <c r="D109" s="3">
        <f>D98+D100+D104+D108</f>
        <v>0</v>
      </c>
      <c r="E109" s="3">
        <f>E98+E100+E104+E108</f>
        <v>1</v>
      </c>
      <c r="H109" s="11" t="s">
        <v>1425</v>
      </c>
      <c r="I109" s="1" t="s">
        <v>3432</v>
      </c>
      <c r="M109" s="5"/>
    </row>
    <row r="110" spans="1:152" ht="15" x14ac:dyDescent="0.25">
      <c r="A110" s="3"/>
      <c r="B110" s="3">
        <f>B109+B95</f>
        <v>84</v>
      </c>
      <c r="C110" s="3">
        <f>C109+C95</f>
        <v>55</v>
      </c>
      <c r="D110" s="3">
        <f>D109+D95</f>
        <v>29</v>
      </c>
      <c r="E110" s="3">
        <f>E109+E95</f>
        <v>4</v>
      </c>
      <c r="H110" s="11" t="s">
        <v>2512</v>
      </c>
      <c r="I110" s="1" t="s">
        <v>3432</v>
      </c>
      <c r="M110" s="5"/>
    </row>
    <row r="111" spans="1:152" s="1" customFormat="1" ht="15" x14ac:dyDescent="0.25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152" s="1" customFormat="1" ht="15" x14ac:dyDescent="0.25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1:152" s="1" customFormat="1" ht="15" x14ac:dyDescent="0.25"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</row>
    <row r="114" spans="1:152" s="1" customFormat="1" ht="15" x14ac:dyDescent="0.25">
      <c r="A114" s="9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</row>
    <row r="115" spans="1:152" ht="15" x14ac:dyDescent="0.25">
      <c r="B115" s="3">
        <f>COUNTA(B111:B114)</f>
        <v>0</v>
      </c>
      <c r="C115" s="3">
        <f>COUNTA(C111:C114)</f>
        <v>0</v>
      </c>
      <c r="D115" s="3">
        <f>COUNTA(D111:D114)</f>
        <v>0</v>
      </c>
      <c r="E115" s="3">
        <f>COUNTA(E111:E114)</f>
        <v>0</v>
      </c>
      <c r="H115" s="6">
        <v>45323</v>
      </c>
      <c r="I115" s="1" t="s">
        <v>3432</v>
      </c>
    </row>
    <row r="116" spans="1:152" s="1" customFormat="1" ht="15" x14ac:dyDescent="0.25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152" s="1" customFormat="1" ht="15" x14ac:dyDescent="0.25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152" s="1" customFormat="1" ht="15" x14ac:dyDescent="0.25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152" s="1" customFormat="1" ht="15" x14ac:dyDescent="0.25">
      <c r="A119" s="9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152" ht="15" x14ac:dyDescent="0.25">
      <c r="B120" s="3">
        <f>COUNTA(B116:B119)</f>
        <v>0</v>
      </c>
      <c r="C120" s="3">
        <f>COUNTA(C116:C119)</f>
        <v>0</v>
      </c>
      <c r="D120" s="3">
        <f>COUNTA(D116:D119)</f>
        <v>0</v>
      </c>
      <c r="E120" s="3">
        <f>COUNTA(E116:E119)</f>
        <v>0</v>
      </c>
      <c r="H120" s="6">
        <v>45330</v>
      </c>
      <c r="I120" s="1" t="s">
        <v>3432</v>
      </c>
    </row>
    <row r="121" spans="1:152" s="1" customFormat="1" ht="15" x14ac:dyDescent="0.25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1:152" s="1" customFormat="1" ht="15" x14ac:dyDescent="0.25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152" s="1" customFormat="1" ht="15" x14ac:dyDescent="0.25">
      <c r="A123" s="9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152" ht="15" x14ac:dyDescent="0.25">
      <c r="B124" s="3">
        <f>COUNTA(B121:B123)</f>
        <v>0</v>
      </c>
      <c r="C124" s="3">
        <f>COUNTA(C121:C123)</f>
        <v>0</v>
      </c>
      <c r="D124" s="3">
        <f>COUNTA(D121:D123)</f>
        <v>0</v>
      </c>
      <c r="E124" s="3">
        <f>COUNTA(E121:E123)</f>
        <v>0</v>
      </c>
      <c r="H124" s="6">
        <v>45337</v>
      </c>
      <c r="I124" s="1" t="s">
        <v>3432</v>
      </c>
    </row>
    <row r="125" spans="1:152" s="1" customFormat="1" ht="15" x14ac:dyDescent="0.25">
      <c r="B125" s="2">
        <v>45344</v>
      </c>
      <c r="C125" s="2">
        <v>44938</v>
      </c>
      <c r="D125" s="2"/>
      <c r="F125" s="1" t="s">
        <v>3161</v>
      </c>
      <c r="G125" s="1" t="s">
        <v>3158</v>
      </c>
      <c r="H125" s="1" t="s">
        <v>4489</v>
      </c>
      <c r="I125" s="1" t="s">
        <v>4490</v>
      </c>
      <c r="J125" s="1" t="s">
        <v>4163</v>
      </c>
      <c r="K125" s="18" t="s">
        <v>4162</v>
      </c>
      <c r="L125" s="1" t="s">
        <v>4917</v>
      </c>
      <c r="M125" s="1" t="s">
        <v>3192</v>
      </c>
      <c r="N125" s="1" t="s">
        <v>296</v>
      </c>
      <c r="O125" s="1">
        <v>85218</v>
      </c>
      <c r="P125" s="1" t="s">
        <v>4213</v>
      </c>
      <c r="R125" s="1">
        <v>1</v>
      </c>
      <c r="S125" s="1" t="s">
        <v>5193</v>
      </c>
      <c r="V125" s="1" t="s">
        <v>694</v>
      </c>
      <c r="AA125" s="2" t="s">
        <v>2886</v>
      </c>
      <c r="AB125" s="3"/>
      <c r="AC125" s="3" t="s">
        <v>4712</v>
      </c>
      <c r="AD125" s="1" t="s">
        <v>2564</v>
      </c>
      <c r="AF125" s="1" t="s">
        <v>481</v>
      </c>
      <c r="AH125" s="1" t="s">
        <v>481</v>
      </c>
      <c r="AI125" s="1" t="s">
        <v>481</v>
      </c>
      <c r="AJ125" s="1" t="s">
        <v>481</v>
      </c>
      <c r="AM125" s="1" t="s">
        <v>481</v>
      </c>
      <c r="AN125" s="1" t="s">
        <v>481</v>
      </c>
      <c r="AO125" s="1" t="s">
        <v>481</v>
      </c>
      <c r="AR125" s="1" t="s">
        <v>481</v>
      </c>
      <c r="AS125" s="1" t="s">
        <v>481</v>
      </c>
      <c r="AT125" s="1" t="s">
        <v>481</v>
      </c>
      <c r="AU125" s="1" t="s">
        <v>481</v>
      </c>
      <c r="AV125" s="1" t="s">
        <v>481</v>
      </c>
      <c r="AW125" s="1" t="s">
        <v>481</v>
      </c>
      <c r="AX125" s="1" t="s">
        <v>481</v>
      </c>
      <c r="AY125" s="1" t="s">
        <v>3158</v>
      </c>
      <c r="AZ125" s="1" t="s">
        <v>481</v>
      </c>
      <c r="BA125" s="1">
        <f>COUNTA(AE125:AZ125)</f>
        <v>16</v>
      </c>
      <c r="DI125" s="1" t="s">
        <v>481</v>
      </c>
      <c r="DJ125" s="1" t="s">
        <v>481</v>
      </c>
      <c r="DO125" s="1" t="s">
        <v>481</v>
      </c>
      <c r="DV125" s="1">
        <f>COUNTA(CY125:DU125)</f>
        <v>3</v>
      </c>
      <c r="EV125" s="1">
        <f>SUM(DW125:EU125)</f>
        <v>0</v>
      </c>
    </row>
    <row r="126" spans="1:152" s="1" customFormat="1" ht="15" x14ac:dyDescent="0.25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1:152" s="1" customFormat="1" ht="15" x14ac:dyDescent="0.25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152" s="1" customFormat="1" ht="15" x14ac:dyDescent="0.25">
      <c r="A128" s="9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47" ht="15" x14ac:dyDescent="0.25">
      <c r="B129" s="3">
        <f>COUNTA(B125:B128)</f>
        <v>1</v>
      </c>
      <c r="C129" s="3">
        <f>COUNTA(C125:C128)</f>
        <v>1</v>
      </c>
      <c r="D129" s="3">
        <f>COUNTA(D125:D128)</f>
        <v>0</v>
      </c>
      <c r="E129" s="3">
        <f>COUNTA(E125:E128)</f>
        <v>0</v>
      </c>
      <c r="H129" s="6">
        <v>45344</v>
      </c>
      <c r="I129" s="1" t="s">
        <v>3432</v>
      </c>
    </row>
    <row r="130" spans="1:47" s="1" customFormat="1" ht="15" x14ac:dyDescent="0.25"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</row>
    <row r="131" spans="1:47" s="1" customFormat="1" ht="15" x14ac:dyDescent="0.25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1:47" s="1" customFormat="1" ht="15" x14ac:dyDescent="0.25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s="1" customFormat="1" ht="15" x14ac:dyDescent="0.25">
      <c r="A133" s="9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ht="15" x14ac:dyDescent="0.25">
      <c r="B134" s="3">
        <f>COUNTA(B130:B133)</f>
        <v>0</v>
      </c>
      <c r="C134" s="3">
        <f>COUNTA(C130:C133)</f>
        <v>0</v>
      </c>
      <c r="D134" s="3">
        <f>COUNTA(D130:D133)</f>
        <v>0</v>
      </c>
      <c r="E134" s="3">
        <f>COUNTA(E130:E133)</f>
        <v>0</v>
      </c>
      <c r="H134" s="6">
        <v>45351</v>
      </c>
      <c r="I134" s="1" t="s">
        <v>3432</v>
      </c>
    </row>
    <row r="135" spans="1:47" ht="15" x14ac:dyDescent="0.25">
      <c r="A135" s="3"/>
      <c r="B135" s="3">
        <f>B115+B120+B124+B129+B134</f>
        <v>1</v>
      </c>
      <c r="C135" s="3">
        <f t="shared" ref="C135:E135" si="19">C115+C120+C124+C129+C134</f>
        <v>1</v>
      </c>
      <c r="D135" s="3">
        <f t="shared" si="19"/>
        <v>0</v>
      </c>
      <c r="E135" s="3">
        <f t="shared" si="19"/>
        <v>0</v>
      </c>
      <c r="H135" s="11" t="s">
        <v>1762</v>
      </c>
      <c r="I135" s="1" t="s">
        <v>3432</v>
      </c>
      <c r="M135" s="5"/>
    </row>
    <row r="136" spans="1:47" ht="15" x14ac:dyDescent="0.25">
      <c r="A136" s="3"/>
      <c r="B136" s="3">
        <f>B135+B110</f>
        <v>85</v>
      </c>
      <c r="C136" s="3">
        <f>C135+C110</f>
        <v>56</v>
      </c>
      <c r="D136" s="3">
        <f>D135+D110</f>
        <v>29</v>
      </c>
      <c r="E136" s="3">
        <f>E135+E110</f>
        <v>4</v>
      </c>
      <c r="H136" s="11" t="s">
        <v>2512</v>
      </c>
      <c r="I136" s="1" t="s">
        <v>3432</v>
      </c>
      <c r="M136" s="5"/>
    </row>
    <row r="137" spans="1:47" s="1" customFormat="1" ht="15" x14ac:dyDescent="0.25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1:47" s="1" customFormat="1" ht="15" x14ac:dyDescent="0.25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1:47" s="1" customFormat="1" ht="15" x14ac:dyDescent="0.25">
      <c r="A139" s="9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ht="15" x14ac:dyDescent="0.25">
      <c r="B140" s="3">
        <f>COUNTA(B137:B139)</f>
        <v>0</v>
      </c>
      <c r="C140" s="3">
        <f>COUNTA(C137:C139)</f>
        <v>0</v>
      </c>
      <c r="D140" s="3">
        <f>COUNTA(D137:D139)</f>
        <v>0</v>
      </c>
      <c r="E140" s="3">
        <f>COUNTA(E137:E139)</f>
        <v>0</v>
      </c>
      <c r="H140" s="6">
        <v>45358</v>
      </c>
      <c r="I140" s="1" t="s">
        <v>3432</v>
      </c>
    </row>
    <row r="141" spans="1:47" s="1" customFormat="1" ht="15" x14ac:dyDescent="0.25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1:47" s="1" customFormat="1" ht="15" x14ac:dyDescent="0.2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</row>
    <row r="143" spans="1:47" s="1" customFormat="1" ht="15" x14ac:dyDescent="0.25"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</row>
    <row r="144" spans="1:47" s="1" customFormat="1" ht="15" x14ac:dyDescent="0.25">
      <c r="A144" s="9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1:47" ht="15" x14ac:dyDescent="0.25">
      <c r="B145" s="3">
        <f>COUNTA(B141:B144)</f>
        <v>0</v>
      </c>
      <c r="C145" s="3">
        <f>COUNTA(C141:C144)</f>
        <v>0</v>
      </c>
      <c r="D145" s="3">
        <f>COUNTA(D141:D144)</f>
        <v>0</v>
      </c>
      <c r="E145" s="3">
        <f>COUNTA(E141:E144)</f>
        <v>0</v>
      </c>
      <c r="H145" s="6">
        <v>45365</v>
      </c>
      <c r="I145" s="1" t="s">
        <v>3432</v>
      </c>
    </row>
    <row r="146" spans="1:47" s="1" customFormat="1" ht="15" x14ac:dyDescent="0.25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1:47" s="1" customFormat="1" ht="15" x14ac:dyDescent="0.25"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</row>
    <row r="148" spans="1:47" s="1" customFormat="1" ht="15" x14ac:dyDescent="0.25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</row>
    <row r="149" spans="1:47" s="1" customFormat="1" ht="15" x14ac:dyDescent="0.25">
      <c r="A149" s="9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1:47" ht="15" x14ac:dyDescent="0.25">
      <c r="B150" s="3">
        <f>COUNTA(B146:B149)</f>
        <v>0</v>
      </c>
      <c r="C150" s="3">
        <f>COUNTA(C146:C149)</f>
        <v>0</v>
      </c>
      <c r="D150" s="3">
        <f>COUNTA(D146:D149)</f>
        <v>0</v>
      </c>
      <c r="E150" s="3">
        <f>COUNTA(E146:E149)</f>
        <v>0</v>
      </c>
      <c r="H150" s="6">
        <v>45372</v>
      </c>
      <c r="I150" s="1" t="s">
        <v>3432</v>
      </c>
    </row>
    <row r="151" spans="1:47" s="1" customFormat="1" ht="15" x14ac:dyDescent="0.25"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</row>
    <row r="152" spans="1:47" s="1" customFormat="1" ht="15" x14ac:dyDescent="0.25"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</row>
    <row r="153" spans="1:47" s="1" customFormat="1" ht="15" x14ac:dyDescent="0.25"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</row>
    <row r="154" spans="1:47" s="1" customFormat="1" ht="15" x14ac:dyDescent="0.25">
      <c r="A154" s="9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</row>
    <row r="155" spans="1:47" ht="15" x14ac:dyDescent="0.25">
      <c r="B155" s="3">
        <f>COUNTA(B151:B154)</f>
        <v>0</v>
      </c>
      <c r="C155" s="3">
        <f>COUNTA(C151:C154)</f>
        <v>0</v>
      </c>
      <c r="D155" s="3">
        <f>COUNTA(D151:D154)</f>
        <v>0</v>
      </c>
      <c r="E155" s="3">
        <f>COUNTA(E151:E154)</f>
        <v>0</v>
      </c>
      <c r="H155" s="6">
        <v>45379</v>
      </c>
      <c r="I155" s="1" t="s">
        <v>3432</v>
      </c>
    </row>
    <row r="156" spans="1:47" ht="15" x14ac:dyDescent="0.25">
      <c r="A156" s="3"/>
      <c r="B156" s="3">
        <f>B140+B145+B150+B155</f>
        <v>0</v>
      </c>
      <c r="C156" s="3">
        <f t="shared" ref="C156:E156" si="20">C140+C145+C150+C155</f>
        <v>0</v>
      </c>
      <c r="D156" s="3">
        <f t="shared" si="20"/>
        <v>0</v>
      </c>
      <c r="E156" s="3">
        <f t="shared" si="20"/>
        <v>0</v>
      </c>
      <c r="H156" s="11" t="s">
        <v>320</v>
      </c>
      <c r="I156" s="1" t="s">
        <v>3432</v>
      </c>
      <c r="M156" s="5"/>
    </row>
    <row r="157" spans="1:47" ht="15" x14ac:dyDescent="0.25">
      <c r="A157" s="3"/>
      <c r="B157" s="3">
        <f>B156+B136</f>
        <v>85</v>
      </c>
      <c r="C157" s="3">
        <f>C156+C136</f>
        <v>56</v>
      </c>
      <c r="D157" s="3">
        <f>D156+D136</f>
        <v>29</v>
      </c>
      <c r="E157" s="3">
        <f>E156+E136</f>
        <v>4</v>
      </c>
      <c r="H157" s="11" t="s">
        <v>2512</v>
      </c>
      <c r="I157" s="1" t="s">
        <v>3432</v>
      </c>
      <c r="M157" s="5"/>
    </row>
    <row r="158" spans="1:47" s="1" customFormat="1" ht="15" x14ac:dyDescent="0.25"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</row>
    <row r="159" spans="1:47" s="1" customFormat="1" ht="15" x14ac:dyDescent="0.25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</row>
    <row r="160" spans="1:47" s="1" customFormat="1" ht="15" x14ac:dyDescent="0.25"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</row>
    <row r="161" spans="1:47" s="1" customFormat="1" ht="15" x14ac:dyDescent="0.25">
      <c r="A161" s="9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1:47" ht="15" x14ac:dyDescent="0.25">
      <c r="B162" s="3">
        <f>COUNTA(B158:B161)</f>
        <v>0</v>
      </c>
      <c r="C162" s="3">
        <f>COUNTA(C158:C161)</f>
        <v>0</v>
      </c>
      <c r="D162" s="3">
        <f>COUNTA(D158:D161)</f>
        <v>0</v>
      </c>
      <c r="E162" s="3">
        <f>COUNTA(E158:E161)</f>
        <v>0</v>
      </c>
      <c r="H162" s="6">
        <v>45386</v>
      </c>
      <c r="I162" s="1" t="s">
        <v>3432</v>
      </c>
    </row>
    <row r="163" spans="1:47" s="1" customFormat="1" ht="15" x14ac:dyDescent="0.25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</row>
    <row r="164" spans="1:47" s="1" customFormat="1" ht="15" x14ac:dyDescent="0.25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</row>
    <row r="165" spans="1:47" s="1" customFormat="1" ht="15" x14ac:dyDescent="0.25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</row>
    <row r="166" spans="1:47" s="1" customFormat="1" ht="15" x14ac:dyDescent="0.25">
      <c r="A166" s="9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</row>
    <row r="167" spans="1:47" ht="15" x14ac:dyDescent="0.25">
      <c r="B167" s="3">
        <f>COUNTA(B163:B166)</f>
        <v>0</v>
      </c>
      <c r="C167" s="3">
        <f>COUNTA(C163:C166)</f>
        <v>0</v>
      </c>
      <c r="D167" s="3">
        <f>COUNTA(D163:D166)</f>
        <v>0</v>
      </c>
      <c r="E167" s="3">
        <f>COUNTA(E163:E166)</f>
        <v>0</v>
      </c>
      <c r="H167" s="6">
        <v>45393</v>
      </c>
      <c r="I167" s="1" t="s">
        <v>3432</v>
      </c>
    </row>
    <row r="168" spans="1:47" s="1" customFormat="1" ht="15" x14ac:dyDescent="0.25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</row>
    <row r="169" spans="1:47" s="1" customFormat="1" ht="15" x14ac:dyDescent="0.2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</row>
    <row r="170" spans="1:47" s="1" customFormat="1" ht="15" x14ac:dyDescent="0.25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</row>
    <row r="171" spans="1:47" s="1" customFormat="1" ht="15" x14ac:dyDescent="0.25">
      <c r="A171" s="9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</row>
    <row r="172" spans="1:47" ht="15" x14ac:dyDescent="0.25">
      <c r="B172" s="3">
        <f>COUNTA(B168:B171)</f>
        <v>0</v>
      </c>
      <c r="C172" s="3">
        <f>COUNTA(C168:C171)</f>
        <v>0</v>
      </c>
      <c r="D172" s="3">
        <f>COUNTA(D168:D171)</f>
        <v>0</v>
      </c>
      <c r="E172" s="3">
        <f>COUNTA(E168:E171)</f>
        <v>0</v>
      </c>
      <c r="H172" s="6">
        <v>45400</v>
      </c>
      <c r="I172" s="1" t="s">
        <v>3432</v>
      </c>
    </row>
    <row r="173" spans="1:47" s="1" customFormat="1" ht="15" x14ac:dyDescent="0.25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</row>
    <row r="174" spans="1:47" s="1" customFormat="1" ht="15" x14ac:dyDescent="0.25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</row>
    <row r="175" spans="1:47" s="1" customFormat="1" ht="15" x14ac:dyDescent="0.25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</row>
    <row r="176" spans="1:47" s="1" customFormat="1" ht="15" x14ac:dyDescent="0.25">
      <c r="A176" s="9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</row>
    <row r="177" spans="1:13" ht="15" x14ac:dyDescent="0.25">
      <c r="B177" s="3">
        <f>COUNTA(B173:B176)</f>
        <v>0</v>
      </c>
      <c r="C177" s="3">
        <f>COUNTA(C173:C176)</f>
        <v>0</v>
      </c>
      <c r="D177" s="3">
        <f>COUNTA(D173:D176)</f>
        <v>0</v>
      </c>
      <c r="E177" s="3">
        <f>COUNTA(E173:E176)</f>
        <v>0</v>
      </c>
      <c r="H177" s="6">
        <v>45407</v>
      </c>
      <c r="I177" s="1" t="s">
        <v>3432</v>
      </c>
    </row>
    <row r="178" spans="1:13" ht="15" x14ac:dyDescent="0.25">
      <c r="A178" s="3"/>
      <c r="B178" s="3">
        <f>B162+B167+B172+B177</f>
        <v>0</v>
      </c>
      <c r="C178" s="3">
        <f>C162+C167+C172+C177</f>
        <v>0</v>
      </c>
      <c r="D178" s="3">
        <f>D162+D167+D172+D177</f>
        <v>0</v>
      </c>
      <c r="E178" s="3">
        <f>E162+E167+E172+E177</f>
        <v>0</v>
      </c>
      <c r="H178" s="11" t="s">
        <v>322</v>
      </c>
      <c r="I178" s="1" t="s">
        <v>3432</v>
      </c>
      <c r="M178" s="5"/>
    </row>
    <row r="179" spans="1:13" ht="15" x14ac:dyDescent="0.25">
      <c r="A179" s="3"/>
      <c r="B179" s="3">
        <f>B178+B157</f>
        <v>85</v>
      </c>
      <c r="C179" s="3">
        <f>C178+C157</f>
        <v>56</v>
      </c>
      <c r="D179" s="3">
        <f>D178+D157</f>
        <v>29</v>
      </c>
      <c r="E179" s="3">
        <f>E178+E157</f>
        <v>4</v>
      </c>
      <c r="H179" s="11" t="s">
        <v>2512</v>
      </c>
      <c r="I179" s="1" t="s">
        <v>3432</v>
      </c>
      <c r="M179" s="5"/>
    </row>
  </sheetData>
  <hyperlinks>
    <hyperlink ref="K9" r:id="rId1" xr:uid="{00000000-0004-0000-0500-000000000000}"/>
    <hyperlink ref="K8" r:id="rId2" xr:uid="{00000000-0004-0000-0500-000001000000}"/>
    <hyperlink ref="K6" r:id="rId3" xr:uid="{00000000-0004-0000-0500-000002000000}"/>
    <hyperlink ref="K14" r:id="rId4" display="mailto:twnhuang88@gmail.com" xr:uid="{00000000-0004-0000-0500-000003000000}"/>
    <hyperlink ref="K21" r:id="rId5" xr:uid="{00000000-0004-0000-0500-000004000000}"/>
    <hyperlink ref="K39" r:id="rId6" xr:uid="{00000000-0004-0000-0500-000005000000}"/>
    <hyperlink ref="K32" r:id="rId7" xr:uid="{00000000-0004-0000-0500-000006000000}"/>
    <hyperlink ref="K20" r:id="rId8" xr:uid="{00000000-0004-0000-0500-000007000000}"/>
    <hyperlink ref="K34" r:id="rId9" display="mailto:karenmsward@gmail.com" xr:uid="{00000000-0004-0000-0500-000008000000}"/>
    <hyperlink ref="K23" r:id="rId10" xr:uid="{00000000-0004-0000-0500-000009000000}"/>
    <hyperlink ref="K19" r:id="rId11" xr:uid="{00000000-0004-0000-0500-00000A000000}"/>
    <hyperlink ref="K13" r:id="rId12" xr:uid="{00000000-0004-0000-0500-00000B000000}"/>
    <hyperlink ref="K2" r:id="rId13" xr:uid="{00000000-0004-0000-0500-00000C000000}"/>
    <hyperlink ref="K37" r:id="rId14" xr:uid="{00000000-0004-0000-0500-00000D000000}"/>
    <hyperlink ref="K38" r:id="rId15" xr:uid="{00000000-0004-0000-0500-00000E000000}"/>
    <hyperlink ref="K33" r:id="rId16" xr:uid="{00000000-0004-0000-0500-00000F000000}"/>
    <hyperlink ref="K35" r:id="rId17" xr:uid="{00000000-0004-0000-0500-000010000000}"/>
    <hyperlink ref="K36" r:id="rId18" xr:uid="{00000000-0004-0000-0500-000011000000}"/>
    <hyperlink ref="K12" r:id="rId19" xr:uid="{00000000-0004-0000-0500-000012000000}"/>
    <hyperlink ref="K29" r:id="rId20" xr:uid="{00000000-0004-0000-0500-000013000000}"/>
    <hyperlink ref="K4" r:id="rId21" xr:uid="{00000000-0004-0000-0500-000014000000}"/>
    <hyperlink ref="K18" r:id="rId22" xr:uid="{00000000-0004-0000-0500-000015000000}"/>
    <hyperlink ref="K17" r:id="rId23" xr:uid="{00000000-0004-0000-0500-000016000000}"/>
    <hyperlink ref="K11" r:id="rId24" xr:uid="{00000000-0004-0000-0500-000017000000}"/>
    <hyperlink ref="K26" r:id="rId25" xr:uid="{00000000-0004-0000-0500-000018000000}"/>
    <hyperlink ref="K25" r:id="rId26" xr:uid="{00000000-0004-0000-0500-000019000000}"/>
    <hyperlink ref="K5" r:id="rId27" xr:uid="{00000000-0004-0000-0500-00001A000000}"/>
    <hyperlink ref="K42" r:id="rId28" xr:uid="{00000000-0004-0000-0500-00001B000000}"/>
    <hyperlink ref="K53" r:id="rId29" xr:uid="{00000000-0004-0000-0500-00001C000000}"/>
    <hyperlink ref="K48" r:id="rId30" xr:uid="{00000000-0004-0000-0500-00001D000000}"/>
    <hyperlink ref="K50" r:id="rId31" xr:uid="{00000000-0004-0000-0500-00001E000000}"/>
    <hyperlink ref="K46" r:id="rId32" xr:uid="{00000000-0004-0000-0500-00001F000000}"/>
    <hyperlink ref="K47" r:id="rId33" xr:uid="{00000000-0004-0000-0500-000020000000}"/>
    <hyperlink ref="K43" r:id="rId34" xr:uid="{00000000-0004-0000-0500-000021000000}"/>
    <hyperlink ref="K44" r:id="rId35" xr:uid="{00000000-0004-0000-0500-000022000000}"/>
    <hyperlink ref="K45" r:id="rId36" xr:uid="{00000000-0004-0000-0500-000023000000}"/>
    <hyperlink ref="K51" r:id="rId37" xr:uid="{00000000-0004-0000-0500-000024000000}"/>
    <hyperlink ref="K52" r:id="rId38" xr:uid="{00000000-0004-0000-0500-000025000000}"/>
    <hyperlink ref="K49" r:id="rId39" xr:uid="{00000000-0004-0000-0500-000026000000}"/>
    <hyperlink ref="K55" r:id="rId40" xr:uid="{00000000-0004-0000-0500-000027000000}"/>
    <hyperlink ref="K60" r:id="rId41" xr:uid="{00000000-0004-0000-0500-000028000000}"/>
    <hyperlink ref="K65" r:id="rId42" xr:uid="{00000000-0004-0000-0500-000029000000}"/>
    <hyperlink ref="K57" r:id="rId43" xr:uid="{00000000-0004-0000-0500-00002A000000}"/>
    <hyperlink ref="K59" r:id="rId44" xr:uid="{00000000-0004-0000-0500-00002B000000}"/>
    <hyperlink ref="K62" r:id="rId45" xr:uid="{00000000-0004-0000-0500-00002C000000}"/>
    <hyperlink ref="K61" r:id="rId46" xr:uid="{00000000-0004-0000-0500-00002D000000}"/>
    <hyperlink ref="K66" r:id="rId47" xr:uid="{00000000-0004-0000-0500-00002E000000}"/>
    <hyperlink ref="K56" r:id="rId48" xr:uid="{00000000-0004-0000-0500-00002F000000}"/>
    <hyperlink ref="K68" r:id="rId49" xr:uid="{00000000-0004-0000-0500-000030000000}"/>
    <hyperlink ref="K40" r:id="rId50" xr:uid="{00000000-0004-0000-0500-000031000000}"/>
    <hyperlink ref="K79" r:id="rId51" xr:uid="{00000000-0004-0000-0500-000032000000}"/>
    <hyperlink ref="K74" r:id="rId52" xr:uid="{00000000-0004-0000-0500-000033000000}"/>
    <hyperlink ref="K76" r:id="rId53" xr:uid="{00000000-0004-0000-0500-000034000000}"/>
    <hyperlink ref="K77" r:id="rId54" xr:uid="{00000000-0004-0000-0500-000035000000}"/>
    <hyperlink ref="K75" r:id="rId55" xr:uid="{00000000-0004-0000-0500-000036000000}"/>
    <hyperlink ref="K82" r:id="rId56" xr:uid="{00000000-0004-0000-0500-000037000000}"/>
    <hyperlink ref="K83" r:id="rId57" xr:uid="{00000000-0004-0000-0500-000038000000}"/>
    <hyperlink ref="K88" r:id="rId58" xr:uid="{00000000-0004-0000-0500-000039000000}"/>
    <hyperlink ref="K87" r:id="rId59" xr:uid="{00000000-0004-0000-0500-00003A000000}"/>
    <hyperlink ref="K81" r:id="rId60" xr:uid="{00000000-0004-0000-0500-00003B000000}"/>
    <hyperlink ref="K90" r:id="rId61" xr:uid="{00000000-0004-0000-0500-00003C000000}"/>
    <hyperlink ref="K91" r:id="rId62" xr:uid="{00000000-0004-0000-0500-00003D000000}"/>
    <hyperlink ref="K92" r:id="rId63" xr:uid="{00000000-0004-0000-0500-00003E000000}"/>
    <hyperlink ref="K89" r:id="rId64" xr:uid="{00000000-0004-0000-0500-00003F000000}"/>
    <hyperlink ref="K97" r:id="rId65" xr:uid="{00000000-0004-0000-0500-000040000000}"/>
    <hyperlink ref="K96" r:id="rId66" xr:uid="{00000000-0004-0000-0500-000041000000}"/>
    <hyperlink ref="K99" r:id="rId67" xr:uid="{00000000-0004-0000-0500-000042000000}"/>
    <hyperlink ref="K125" r:id="rId68" xr:uid="{00000000-0004-0000-0500-000043000000}"/>
  </hyperlinks>
  <pageMargins left="0.75" right="0.75" top="1" bottom="1" header="0.5" footer="0.5"/>
  <pageSetup orientation="portrait" horizontalDpi="300" verticalDpi="300" r:id="rId69"/>
  <headerFooter alignWithMargins="0"/>
  <legacyDrawing r:id="rId7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DW1682"/>
  <sheetViews>
    <sheetView workbookViewId="0">
      <selection activeCell="A27" sqref="A27"/>
    </sheetView>
  </sheetViews>
  <sheetFormatPr defaultRowHeight="15" x14ac:dyDescent="0.25"/>
  <cols>
    <col min="1" max="1" width="22.21875" customWidth="1"/>
    <col min="2" max="2" width="10.109375" style="2" customWidth="1"/>
    <col min="3" max="3" width="9.6640625" style="2" customWidth="1"/>
    <col min="4" max="4" width="5.21875" customWidth="1"/>
    <col min="5" max="5" width="4.6640625" customWidth="1"/>
    <col min="6" max="6" width="2" customWidth="1"/>
    <col min="7" max="7" width="3.44140625" customWidth="1"/>
    <col min="8" max="8" width="14.6640625" customWidth="1"/>
    <col min="9" max="9" width="16.109375" customWidth="1"/>
    <col min="10" max="10" width="15.6640625" customWidth="1"/>
    <col min="11" max="11" width="26.6640625" style="18" customWidth="1"/>
    <col min="12" max="12" width="28.33203125" customWidth="1"/>
    <col min="13" max="13" width="4.88671875" customWidth="1"/>
    <col min="14" max="14" width="5" customWidth="1"/>
    <col min="15" max="15" width="8.5546875" customWidth="1"/>
    <col min="16" max="16" width="0" hidden="1" customWidth="1"/>
    <col min="17" max="17" width="11.44140625" bestFit="1" customWidth="1"/>
    <col min="18" max="19" width="10.33203125" hidden="1" customWidth="1"/>
    <col min="20" max="20" width="10.109375" hidden="1" customWidth="1"/>
    <col min="21" max="22" width="0" hidden="1" customWidth="1"/>
    <col min="23" max="23" width="10.109375" hidden="1" customWidth="1"/>
    <col min="24" max="24" width="3.5546875" customWidth="1"/>
    <col min="25" max="25" width="4.109375" customWidth="1"/>
    <col min="31" max="31" width="11.44140625" hidden="1" customWidth="1"/>
    <col min="32" max="32" width="11.6640625" hidden="1" customWidth="1"/>
    <col min="33" max="33" width="10.21875" hidden="1" customWidth="1"/>
    <col min="34" max="34" width="9.44140625" hidden="1" customWidth="1"/>
    <col min="35" max="35" width="8.88671875" hidden="1" customWidth="1"/>
    <col min="36" max="36" width="9.44140625" hidden="1" customWidth="1"/>
    <col min="37" max="37" width="9.6640625" hidden="1" customWidth="1"/>
    <col min="38" max="38" width="9.44140625" hidden="1" customWidth="1"/>
    <col min="39" max="52" width="8.88671875" hidden="1" customWidth="1"/>
    <col min="54" max="101" width="0" hidden="1" customWidth="1"/>
    <col min="102" max="102" width="10.109375" customWidth="1"/>
    <col min="103" max="103" width="12.109375" bestFit="1" customWidth="1"/>
    <col min="105" max="105" width="9.6640625" customWidth="1"/>
    <col min="106" max="106" width="10.33203125" customWidth="1"/>
    <col min="109" max="109" width="9.5546875" customWidth="1"/>
    <col min="110" max="110" width="9.6640625" customWidth="1"/>
    <col min="111" max="111" width="10.109375" customWidth="1"/>
    <col min="118" max="118" width="8.88671875" customWidth="1"/>
  </cols>
  <sheetData>
    <row r="1" spans="1:126" s="1" customFormat="1" x14ac:dyDescent="0.25">
      <c r="A1" s="1" t="s">
        <v>4057</v>
      </c>
      <c r="B1" s="2" t="s">
        <v>5202</v>
      </c>
      <c r="C1" s="2" t="s">
        <v>5209</v>
      </c>
      <c r="D1" s="6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4910</v>
      </c>
      <c r="R1" s="1" t="s">
        <v>3356</v>
      </c>
      <c r="T1" s="1" t="s">
        <v>4486</v>
      </c>
      <c r="U1" s="1" t="s">
        <v>4487</v>
      </c>
      <c r="V1" s="1" t="s">
        <v>477</v>
      </c>
      <c r="W1" s="1" t="s">
        <v>478</v>
      </c>
      <c r="X1" s="1" t="s">
        <v>479</v>
      </c>
      <c r="Y1" s="1" t="s">
        <v>3643</v>
      </c>
      <c r="Z1" s="1" t="s">
        <v>5122</v>
      </c>
      <c r="AA1" s="2" t="s">
        <v>5245</v>
      </c>
      <c r="AB1" s="3" t="s">
        <v>4010</v>
      </c>
      <c r="AC1" s="3" t="s">
        <v>5534</v>
      </c>
      <c r="AD1" s="1" t="s">
        <v>3987</v>
      </c>
      <c r="AE1" s="2">
        <v>43041</v>
      </c>
      <c r="AF1" s="2">
        <v>43048</v>
      </c>
      <c r="AG1" s="2">
        <v>43055</v>
      </c>
      <c r="AH1" s="2">
        <v>43069</v>
      </c>
      <c r="AI1" s="2">
        <v>43076</v>
      </c>
      <c r="AJ1" s="2">
        <v>43083</v>
      </c>
      <c r="AK1" s="2">
        <v>43090</v>
      </c>
      <c r="AL1" s="2">
        <v>43097</v>
      </c>
      <c r="AM1" s="2">
        <v>43104</v>
      </c>
      <c r="AN1" s="2">
        <v>43111</v>
      </c>
      <c r="AO1" s="2">
        <v>43118</v>
      </c>
      <c r="AP1" s="2">
        <v>43125</v>
      </c>
      <c r="AQ1" s="2">
        <v>43132</v>
      </c>
      <c r="AR1" s="2">
        <v>43139</v>
      </c>
      <c r="AS1" s="2">
        <v>43146</v>
      </c>
      <c r="AT1" s="2">
        <v>43153</v>
      </c>
      <c r="AU1" s="2">
        <v>43160</v>
      </c>
      <c r="AV1" s="2">
        <v>43167</v>
      </c>
      <c r="AW1" s="2">
        <v>43174</v>
      </c>
      <c r="AX1" s="2">
        <v>43181</v>
      </c>
      <c r="AY1" s="2">
        <v>43188</v>
      </c>
      <c r="AZ1" s="2">
        <v>43195</v>
      </c>
      <c r="BA1" s="1" t="s">
        <v>1442</v>
      </c>
      <c r="BB1" s="1" t="s">
        <v>5123</v>
      </c>
      <c r="BC1" s="1" t="s">
        <v>5124</v>
      </c>
      <c r="BD1" s="1" t="s">
        <v>5125</v>
      </c>
      <c r="BE1" s="1" t="s">
        <v>5126</v>
      </c>
      <c r="BF1" s="1" t="s">
        <v>5127</v>
      </c>
      <c r="BG1" s="1" t="s">
        <v>5128</v>
      </c>
      <c r="BH1" s="1" t="s">
        <v>5129</v>
      </c>
      <c r="BI1" s="1" t="s">
        <v>5130</v>
      </c>
      <c r="BJ1" s="1" t="s">
        <v>728</v>
      </c>
      <c r="BK1" s="1" t="s">
        <v>5131</v>
      </c>
      <c r="BL1" s="1" t="s">
        <v>5132</v>
      </c>
      <c r="BM1" s="1" t="s">
        <v>5133</v>
      </c>
      <c r="BN1" s="1" t="s">
        <v>5134</v>
      </c>
      <c r="BO1" s="1" t="s">
        <v>5135</v>
      </c>
      <c r="BP1" s="1" t="s">
        <v>5136</v>
      </c>
      <c r="BQ1" s="1" t="s">
        <v>5137</v>
      </c>
      <c r="BR1" s="1" t="s">
        <v>5138</v>
      </c>
      <c r="BS1" s="1" t="s">
        <v>5139</v>
      </c>
      <c r="BT1" s="1" t="s">
        <v>5140</v>
      </c>
      <c r="BU1" s="1" t="s">
        <v>5141</v>
      </c>
      <c r="BV1" s="1" t="s">
        <v>5142</v>
      </c>
      <c r="BW1" s="1" t="s">
        <v>5143</v>
      </c>
      <c r="BX1" s="1" t="s">
        <v>5144</v>
      </c>
      <c r="BY1" s="1" t="s">
        <v>5145</v>
      </c>
      <c r="BZ1" s="1" t="s">
        <v>5146</v>
      </c>
      <c r="CA1" s="1" t="s">
        <v>4703</v>
      </c>
      <c r="CB1" s="1" t="s">
        <v>4704</v>
      </c>
      <c r="CC1" s="1" t="s">
        <v>4705</v>
      </c>
      <c r="CD1" s="1" t="s">
        <v>4706</v>
      </c>
      <c r="CE1" s="1" t="s">
        <v>4707</v>
      </c>
      <c r="CF1" s="1" t="s">
        <v>4708</v>
      </c>
      <c r="CG1" s="1" t="s">
        <v>4709</v>
      </c>
      <c r="CH1" s="1" t="s">
        <v>4710</v>
      </c>
      <c r="CI1" s="1" t="s">
        <v>4711</v>
      </c>
      <c r="CX1" s="1" t="s">
        <v>5406</v>
      </c>
      <c r="CY1" s="2">
        <v>44861</v>
      </c>
      <c r="CZ1" s="2">
        <v>44868</v>
      </c>
      <c r="DA1" s="2">
        <v>44875</v>
      </c>
      <c r="DB1" s="2">
        <v>44882</v>
      </c>
      <c r="DC1" s="2">
        <v>44896</v>
      </c>
      <c r="DD1" s="2">
        <v>44903</v>
      </c>
      <c r="DE1" s="2">
        <v>44910</v>
      </c>
      <c r="DF1" s="2">
        <v>44917</v>
      </c>
      <c r="DG1" s="2">
        <v>44924</v>
      </c>
      <c r="DH1" s="2">
        <v>44931</v>
      </c>
      <c r="DI1" s="2">
        <v>44938</v>
      </c>
      <c r="DJ1" s="2">
        <v>44945</v>
      </c>
      <c r="DK1" s="2">
        <v>44952</v>
      </c>
      <c r="DL1" s="2">
        <v>44959</v>
      </c>
      <c r="DM1" s="2">
        <v>44966</v>
      </c>
      <c r="DN1" s="2">
        <v>44973</v>
      </c>
      <c r="DO1" s="2">
        <v>44980</v>
      </c>
      <c r="DP1" s="2">
        <v>44987</v>
      </c>
      <c r="DQ1" s="2">
        <v>44994</v>
      </c>
      <c r="DR1" s="2">
        <v>45001</v>
      </c>
      <c r="DS1" s="2">
        <v>45008</v>
      </c>
      <c r="DT1" s="2">
        <v>45015</v>
      </c>
      <c r="DU1" s="2">
        <v>45022</v>
      </c>
      <c r="DV1" s="1" t="s">
        <v>1442</v>
      </c>
    </row>
    <row r="2" spans="1:126" s="1" customFormat="1" x14ac:dyDescent="0.25">
      <c r="B2" s="2">
        <v>44868</v>
      </c>
      <c r="C2" s="2">
        <v>44560</v>
      </c>
      <c r="D2" s="6"/>
      <c r="F2" s="1" t="s">
        <v>3162</v>
      </c>
      <c r="G2" s="1" t="s">
        <v>481</v>
      </c>
      <c r="H2" s="1" t="s">
        <v>5204</v>
      </c>
      <c r="I2" s="1" t="s">
        <v>5205</v>
      </c>
      <c r="J2" s="1" t="s">
        <v>5206</v>
      </c>
      <c r="K2" s="4" t="s">
        <v>5621</v>
      </c>
      <c r="L2" s="1" t="s">
        <v>5208</v>
      </c>
      <c r="M2" s="1" t="s">
        <v>488</v>
      </c>
      <c r="N2" s="1" t="s">
        <v>296</v>
      </c>
      <c r="O2" s="1">
        <v>85209</v>
      </c>
      <c r="AA2" s="2" t="s">
        <v>1558</v>
      </c>
      <c r="AB2" s="3"/>
      <c r="AC2" s="3"/>
      <c r="BA2" s="1">
        <f t="shared" ref="BA2:BA34" si="0">COUNTA(AE2:AZ2)</f>
        <v>0</v>
      </c>
      <c r="CZ2" s="1" t="s">
        <v>4682</v>
      </c>
      <c r="DV2" s="1">
        <f t="shared" ref="DV2:DV34" si="1">COUNTA(CY2:DU2)</f>
        <v>1</v>
      </c>
    </row>
    <row r="3" spans="1:126" s="1" customFormat="1" x14ac:dyDescent="0.25">
      <c r="A3" s="8"/>
      <c r="B3" s="2">
        <v>44896</v>
      </c>
      <c r="C3" s="2"/>
      <c r="D3" s="6" t="s">
        <v>4712</v>
      </c>
      <c r="F3" s="1" t="s">
        <v>3161</v>
      </c>
      <c r="G3" s="1" t="s">
        <v>481</v>
      </c>
      <c r="H3" s="1" t="s">
        <v>1907</v>
      </c>
      <c r="I3" s="1" t="s">
        <v>1908</v>
      </c>
      <c r="J3" s="1" t="s">
        <v>1909</v>
      </c>
      <c r="K3" s="18" t="s">
        <v>2126</v>
      </c>
      <c r="L3" s="1" t="s">
        <v>5568</v>
      </c>
      <c r="M3" s="1" t="s">
        <v>488</v>
      </c>
      <c r="N3" s="1" t="s">
        <v>296</v>
      </c>
      <c r="O3" s="1">
        <v>85209</v>
      </c>
      <c r="AA3" s="2" t="s">
        <v>431</v>
      </c>
      <c r="AB3" s="3"/>
      <c r="AC3" s="3"/>
      <c r="AD3" s="1" t="s">
        <v>2564</v>
      </c>
      <c r="AF3" s="1" t="s">
        <v>481</v>
      </c>
      <c r="AJ3" s="1" t="s">
        <v>481</v>
      </c>
      <c r="AL3" s="1" t="s">
        <v>481</v>
      </c>
      <c r="AN3" s="1" t="s">
        <v>3158</v>
      </c>
      <c r="AS3" s="1" t="s">
        <v>481</v>
      </c>
      <c r="AX3" s="1" t="s">
        <v>481</v>
      </c>
      <c r="BA3" s="1">
        <f t="shared" si="0"/>
        <v>6</v>
      </c>
      <c r="DC3" s="1" t="s">
        <v>481</v>
      </c>
      <c r="DI3" s="1" t="s">
        <v>481</v>
      </c>
      <c r="DN3" s="1" t="s">
        <v>481</v>
      </c>
      <c r="DV3" s="1">
        <f t="shared" si="1"/>
        <v>3</v>
      </c>
    </row>
    <row r="4" spans="1:126" s="1" customFormat="1" x14ac:dyDescent="0.25">
      <c r="B4" s="2">
        <v>44861</v>
      </c>
      <c r="C4" s="2"/>
      <c r="D4" s="6" t="s">
        <v>4712</v>
      </c>
      <c r="G4" s="1" t="s">
        <v>3158</v>
      </c>
      <c r="H4" s="1" t="s">
        <v>5454</v>
      </c>
      <c r="I4" s="2" t="s">
        <v>4000</v>
      </c>
      <c r="J4" s="1" t="s">
        <v>5455</v>
      </c>
      <c r="K4" s="4" t="s">
        <v>5456</v>
      </c>
      <c r="L4" s="1" t="s">
        <v>5457</v>
      </c>
      <c r="M4" s="1" t="s">
        <v>488</v>
      </c>
      <c r="N4" s="1" t="s">
        <v>296</v>
      </c>
      <c r="O4" s="1">
        <v>85205</v>
      </c>
      <c r="AA4" s="1" t="s">
        <v>1513</v>
      </c>
      <c r="AB4" s="3"/>
      <c r="AC4" s="3"/>
      <c r="BA4" s="1">
        <f t="shared" si="0"/>
        <v>0</v>
      </c>
      <c r="CY4" s="1" t="s">
        <v>481</v>
      </c>
      <c r="DC4" s="1" t="s">
        <v>481</v>
      </c>
      <c r="DV4" s="1">
        <f t="shared" si="1"/>
        <v>2</v>
      </c>
    </row>
    <row r="5" spans="1:126" s="1" customFormat="1" x14ac:dyDescent="0.25">
      <c r="B5" s="2">
        <v>44861</v>
      </c>
      <c r="C5" s="2"/>
      <c r="D5" s="6" t="s">
        <v>4712</v>
      </c>
      <c r="G5" s="1" t="s">
        <v>481</v>
      </c>
      <c r="H5" s="1" t="s">
        <v>5454</v>
      </c>
      <c r="I5" s="1" t="s">
        <v>1513</v>
      </c>
      <c r="J5" s="1" t="s">
        <v>5455</v>
      </c>
      <c r="K5" s="4" t="s">
        <v>5456</v>
      </c>
      <c r="L5" s="1" t="s">
        <v>5457</v>
      </c>
      <c r="M5" s="1" t="s">
        <v>488</v>
      </c>
      <c r="N5" s="1" t="s">
        <v>296</v>
      </c>
      <c r="O5" s="1">
        <v>85205</v>
      </c>
      <c r="AA5" s="2" t="s">
        <v>4000</v>
      </c>
      <c r="AB5" s="3"/>
      <c r="AC5" s="3"/>
      <c r="BA5" s="1">
        <f t="shared" si="0"/>
        <v>0</v>
      </c>
      <c r="CY5" s="1" t="s">
        <v>481</v>
      </c>
      <c r="DC5" s="1" t="s">
        <v>481</v>
      </c>
      <c r="DV5" s="1">
        <f t="shared" si="1"/>
        <v>2</v>
      </c>
    </row>
    <row r="6" spans="1:126" s="1" customFormat="1" x14ac:dyDescent="0.25">
      <c r="B6" s="2">
        <v>44868</v>
      </c>
      <c r="C6" s="2"/>
      <c r="D6" s="6" t="s">
        <v>4712</v>
      </c>
      <c r="F6" s="1" t="s">
        <v>3162</v>
      </c>
      <c r="G6" s="1" t="s">
        <v>3158</v>
      </c>
      <c r="H6" s="1" t="s">
        <v>5410</v>
      </c>
      <c r="I6" s="1" t="s">
        <v>3351</v>
      </c>
      <c r="J6" s="1" t="s">
        <v>5415</v>
      </c>
      <c r="K6" s="4" t="s">
        <v>5416</v>
      </c>
      <c r="L6" s="1" t="s">
        <v>5417</v>
      </c>
      <c r="M6" s="1" t="s">
        <v>488</v>
      </c>
      <c r="N6" s="1" t="s">
        <v>296</v>
      </c>
      <c r="O6" s="1">
        <v>85205</v>
      </c>
      <c r="AA6" s="2"/>
      <c r="AB6" s="3"/>
      <c r="AC6" s="3"/>
      <c r="BA6" s="1">
        <f t="shared" si="0"/>
        <v>0</v>
      </c>
      <c r="CZ6" s="1" t="s">
        <v>481</v>
      </c>
      <c r="DA6" s="1" t="s">
        <v>481</v>
      </c>
      <c r="DC6" s="1" t="s">
        <v>481</v>
      </c>
      <c r="DE6" s="1" t="s">
        <v>481</v>
      </c>
      <c r="DF6" s="1" t="s">
        <v>481</v>
      </c>
      <c r="DH6" s="1" t="s">
        <v>481</v>
      </c>
      <c r="DI6" s="1" t="s">
        <v>481</v>
      </c>
      <c r="DK6" s="1" t="s">
        <v>481</v>
      </c>
      <c r="DL6" s="1" t="s">
        <v>481</v>
      </c>
      <c r="DN6" s="1" t="s">
        <v>481</v>
      </c>
      <c r="DO6" s="1" t="s">
        <v>481</v>
      </c>
      <c r="DV6" s="1">
        <f t="shared" si="1"/>
        <v>11</v>
      </c>
    </row>
    <row r="7" spans="1:126" s="1" customFormat="1" x14ac:dyDescent="0.25">
      <c r="A7" s="1" t="s">
        <v>1058</v>
      </c>
      <c r="B7" s="2">
        <v>44868</v>
      </c>
      <c r="C7" s="2">
        <v>44511</v>
      </c>
      <c r="D7" s="6"/>
      <c r="F7" s="1" t="s">
        <v>3161</v>
      </c>
      <c r="G7" s="1" t="s">
        <v>481</v>
      </c>
      <c r="H7" s="1" t="s">
        <v>651</v>
      </c>
      <c r="I7" s="1" t="s">
        <v>4151</v>
      </c>
      <c r="J7" s="1" t="s">
        <v>3931</v>
      </c>
      <c r="K7" s="18" t="s">
        <v>5028</v>
      </c>
      <c r="L7" s="1" t="s">
        <v>5299</v>
      </c>
      <c r="M7" s="1" t="s">
        <v>5031</v>
      </c>
      <c r="N7" s="1" t="s">
        <v>296</v>
      </c>
      <c r="O7" s="1">
        <v>85119</v>
      </c>
      <c r="P7" s="1" t="s">
        <v>4213</v>
      </c>
      <c r="R7" s="1">
        <v>1</v>
      </c>
      <c r="S7" s="1" t="s">
        <v>3358</v>
      </c>
      <c r="Y7" s="1" t="s">
        <v>3160</v>
      </c>
      <c r="Z7" s="1" t="s">
        <v>3161</v>
      </c>
      <c r="AA7" s="2" t="s">
        <v>5300</v>
      </c>
      <c r="AB7" s="3" t="s">
        <v>3161</v>
      </c>
      <c r="AC7" s="3"/>
      <c r="AD7" s="1" t="s">
        <v>2388</v>
      </c>
      <c r="AF7" s="1" t="s">
        <v>3158</v>
      </c>
      <c r="AG7" s="1" t="s">
        <v>3158</v>
      </c>
      <c r="AI7" s="1" t="s">
        <v>3158</v>
      </c>
      <c r="AJ7" s="1" t="s">
        <v>3158</v>
      </c>
      <c r="AK7" s="1" t="s">
        <v>3158</v>
      </c>
      <c r="AM7" s="1" t="s">
        <v>3158</v>
      </c>
      <c r="AN7" s="1" t="s">
        <v>3158</v>
      </c>
      <c r="AO7" s="1" t="s">
        <v>3158</v>
      </c>
      <c r="AP7" s="1" t="s">
        <v>3158</v>
      </c>
      <c r="AQ7" s="1" t="s">
        <v>3158</v>
      </c>
      <c r="AR7" s="1" t="s">
        <v>3158</v>
      </c>
      <c r="AS7" s="1" t="s">
        <v>3158</v>
      </c>
      <c r="AT7" s="1" t="s">
        <v>3158</v>
      </c>
      <c r="AU7" s="1" t="s">
        <v>3158</v>
      </c>
      <c r="AV7" s="1" t="s">
        <v>3158</v>
      </c>
      <c r="AW7" s="1" t="s">
        <v>3158</v>
      </c>
      <c r="AX7" s="1" t="s">
        <v>3158</v>
      </c>
      <c r="AY7" s="1" t="s">
        <v>3158</v>
      </c>
      <c r="BA7" s="1">
        <f t="shared" si="0"/>
        <v>18</v>
      </c>
      <c r="CZ7" s="1" t="s">
        <v>283</v>
      </c>
      <c r="DA7" s="1" t="s">
        <v>3158</v>
      </c>
      <c r="DB7" s="1" t="s">
        <v>3158</v>
      </c>
      <c r="DC7" s="1" t="s">
        <v>3158</v>
      </c>
      <c r="DD7" s="1" t="s">
        <v>3158</v>
      </c>
      <c r="DE7" s="1" t="s">
        <v>3158</v>
      </c>
      <c r="DF7" s="1" t="s">
        <v>3158</v>
      </c>
      <c r="DH7" s="1" t="s">
        <v>3158</v>
      </c>
      <c r="DI7" s="1" t="s">
        <v>3158</v>
      </c>
      <c r="DJ7" s="1" t="s">
        <v>481</v>
      </c>
      <c r="DK7" s="1" t="s">
        <v>3158</v>
      </c>
      <c r="DL7" s="1" t="s">
        <v>3158</v>
      </c>
      <c r="DN7" s="1" t="s">
        <v>3158</v>
      </c>
      <c r="DO7" s="1" t="s">
        <v>3158</v>
      </c>
      <c r="DV7" s="1">
        <f t="shared" si="1"/>
        <v>14</v>
      </c>
    </row>
    <row r="8" spans="1:126" s="1" customFormat="1" x14ac:dyDescent="0.25">
      <c r="B8" s="2">
        <v>44875</v>
      </c>
      <c r="C8" s="2">
        <v>44518</v>
      </c>
      <c r="D8" s="6"/>
      <c r="F8" s="1" t="s">
        <v>3161</v>
      </c>
      <c r="G8" s="1" t="s">
        <v>481</v>
      </c>
      <c r="H8" s="1" t="s">
        <v>4024</v>
      </c>
      <c r="I8" s="1" t="s">
        <v>3881</v>
      </c>
      <c r="J8" s="1" t="s">
        <v>4025</v>
      </c>
      <c r="K8" s="4" t="s">
        <v>5247</v>
      </c>
      <c r="L8" s="1" t="s">
        <v>5248</v>
      </c>
      <c r="M8" s="1" t="s">
        <v>488</v>
      </c>
      <c r="N8" s="1" t="s">
        <v>296</v>
      </c>
      <c r="O8" s="1">
        <v>85205</v>
      </c>
      <c r="Y8" s="2"/>
      <c r="Z8" s="3"/>
      <c r="AA8" s="1" t="s">
        <v>5279</v>
      </c>
      <c r="AC8" s="1" t="s">
        <v>4712</v>
      </c>
      <c r="AF8" s="1" t="s">
        <v>3162</v>
      </c>
      <c r="AG8" s="1" t="s">
        <v>3162</v>
      </c>
      <c r="AH8" s="1" t="s">
        <v>3162</v>
      </c>
      <c r="AI8" s="1" t="s">
        <v>3162</v>
      </c>
      <c r="AJ8" s="1" t="s">
        <v>3162</v>
      </c>
      <c r="AK8" s="1" t="s">
        <v>3162</v>
      </c>
      <c r="AL8" s="1" t="s">
        <v>3162</v>
      </c>
      <c r="AM8" s="1" t="s">
        <v>3162</v>
      </c>
      <c r="AP8" s="1" t="s">
        <v>3162</v>
      </c>
      <c r="AQ8" s="1" t="s">
        <v>3162</v>
      </c>
      <c r="AR8" s="1" t="s">
        <v>3162</v>
      </c>
      <c r="AS8" s="1" t="s">
        <v>3162</v>
      </c>
      <c r="AT8" s="1" t="s">
        <v>3162</v>
      </c>
      <c r="AU8" s="1" t="s">
        <v>3162</v>
      </c>
      <c r="AV8" s="1" t="s">
        <v>3162</v>
      </c>
      <c r="AW8" s="1" t="s">
        <v>3162</v>
      </c>
      <c r="AX8" s="1" t="s">
        <v>3162</v>
      </c>
      <c r="AY8" s="1" t="s">
        <v>3162</v>
      </c>
      <c r="BA8" s="1">
        <f t="shared" si="0"/>
        <v>18</v>
      </c>
      <c r="DA8" s="1" t="s">
        <v>4682</v>
      </c>
      <c r="DB8" s="1" t="s">
        <v>481</v>
      </c>
      <c r="DC8" s="1" t="s">
        <v>481</v>
      </c>
      <c r="DD8" s="1" t="s">
        <v>481</v>
      </c>
      <c r="DE8" s="1" t="s">
        <v>481</v>
      </c>
      <c r="DF8" s="1" t="s">
        <v>481</v>
      </c>
      <c r="DG8" s="1" t="s">
        <v>481</v>
      </c>
      <c r="DI8" s="1" t="s">
        <v>481</v>
      </c>
      <c r="DJ8" s="1" t="s">
        <v>481</v>
      </c>
      <c r="DK8" s="1" t="s">
        <v>481</v>
      </c>
      <c r="DV8" s="1">
        <f t="shared" si="1"/>
        <v>10</v>
      </c>
    </row>
    <row r="9" spans="1:126" s="1" customFormat="1" x14ac:dyDescent="0.25">
      <c r="A9" s="6"/>
      <c r="B9" s="2">
        <v>44861</v>
      </c>
      <c r="C9" s="2"/>
      <c r="D9" s="6" t="s">
        <v>4712</v>
      </c>
      <c r="G9" s="1" t="s">
        <v>3158</v>
      </c>
      <c r="H9" s="1" t="s">
        <v>5438</v>
      </c>
      <c r="I9" s="1" t="s">
        <v>5439</v>
      </c>
      <c r="J9" s="1" t="s">
        <v>5443</v>
      </c>
      <c r="K9" s="4" t="s">
        <v>5444</v>
      </c>
      <c r="L9" s="1" t="s">
        <v>5445</v>
      </c>
      <c r="M9" s="1" t="s">
        <v>3182</v>
      </c>
      <c r="N9" s="1" t="s">
        <v>296</v>
      </c>
      <c r="O9" s="1">
        <v>85295</v>
      </c>
      <c r="AA9" s="1" t="s">
        <v>5283</v>
      </c>
      <c r="AB9" s="3"/>
      <c r="AC9" s="3"/>
      <c r="BA9" s="1">
        <f t="shared" si="0"/>
        <v>0</v>
      </c>
      <c r="CY9" s="1" t="s">
        <v>481</v>
      </c>
      <c r="DV9" s="1">
        <f t="shared" si="1"/>
        <v>1</v>
      </c>
    </row>
    <row r="10" spans="1:126" s="1" customFormat="1" x14ac:dyDescent="0.25">
      <c r="A10" s="8"/>
      <c r="B10" s="2">
        <v>44861</v>
      </c>
      <c r="C10" s="2">
        <v>44511</v>
      </c>
      <c r="D10" s="6"/>
      <c r="G10" s="1" t="s">
        <v>481</v>
      </c>
      <c r="H10" s="1" t="s">
        <v>4824</v>
      </c>
      <c r="I10" s="1" t="s">
        <v>704</v>
      </c>
      <c r="J10" s="1" t="s">
        <v>4825</v>
      </c>
      <c r="K10" s="18" t="s">
        <v>4150</v>
      </c>
      <c r="L10" s="1" t="s">
        <v>700</v>
      </c>
      <c r="M10" s="1" t="s">
        <v>5031</v>
      </c>
      <c r="N10" s="1" t="s">
        <v>296</v>
      </c>
      <c r="O10" s="1">
        <v>85120</v>
      </c>
      <c r="Y10" s="1" t="s">
        <v>297</v>
      </c>
      <c r="AA10" s="1" t="s">
        <v>2813</v>
      </c>
      <c r="AD10" s="2"/>
      <c r="AE10" s="2"/>
      <c r="AF10" s="2"/>
      <c r="AG10" s="2" t="s">
        <v>481</v>
      </c>
      <c r="AH10" s="2"/>
      <c r="AI10" s="2" t="s">
        <v>481</v>
      </c>
      <c r="AJ10" s="2" t="s">
        <v>481</v>
      </c>
      <c r="AK10" s="2"/>
      <c r="AL10" s="2"/>
      <c r="AM10" s="2" t="s">
        <v>481</v>
      </c>
      <c r="AN10" s="2"/>
      <c r="AO10" s="2"/>
      <c r="AP10" s="2"/>
      <c r="AQ10" s="2"/>
      <c r="AR10" s="2"/>
      <c r="AT10" s="2"/>
      <c r="AU10" s="2"/>
      <c r="AV10" s="2"/>
      <c r="AW10" s="2"/>
      <c r="AX10" s="2"/>
      <c r="AY10" s="2"/>
      <c r="AZ10" s="2"/>
      <c r="BA10" s="1">
        <f t="shared" si="0"/>
        <v>4</v>
      </c>
      <c r="BB10" s="3"/>
      <c r="CY10" s="1" t="s">
        <v>4682</v>
      </c>
      <c r="DA10" s="1" t="s">
        <v>4682</v>
      </c>
      <c r="DC10" s="1" t="s">
        <v>481</v>
      </c>
      <c r="DD10" s="1" t="s">
        <v>481</v>
      </c>
      <c r="DE10" s="1" t="s">
        <v>481</v>
      </c>
      <c r="DF10" s="1" t="s">
        <v>481</v>
      </c>
      <c r="DG10" s="1" t="s">
        <v>481</v>
      </c>
      <c r="DH10" s="1" t="s">
        <v>481</v>
      </c>
      <c r="DI10" s="1" t="s">
        <v>481</v>
      </c>
      <c r="DK10" s="1" t="s">
        <v>481</v>
      </c>
      <c r="DL10" s="1" t="s">
        <v>481</v>
      </c>
      <c r="DN10" s="1" t="s">
        <v>3158</v>
      </c>
      <c r="DV10" s="1">
        <f t="shared" si="1"/>
        <v>12</v>
      </c>
    </row>
    <row r="11" spans="1:126" s="1" customFormat="1" x14ac:dyDescent="0.25">
      <c r="A11" s="8"/>
      <c r="B11" s="2">
        <v>44896</v>
      </c>
      <c r="C11" s="2"/>
      <c r="D11" s="6" t="s">
        <v>4712</v>
      </c>
      <c r="F11" s="1" t="s">
        <v>3162</v>
      </c>
      <c r="G11" s="1" t="s">
        <v>3158</v>
      </c>
      <c r="H11" s="1" t="s">
        <v>431</v>
      </c>
      <c r="I11" s="1" t="s">
        <v>3159</v>
      </c>
      <c r="J11" s="1" t="s">
        <v>433</v>
      </c>
      <c r="K11" s="18" t="s">
        <v>432</v>
      </c>
      <c r="L11" s="1" t="s">
        <v>5568</v>
      </c>
      <c r="M11" s="1" t="s">
        <v>488</v>
      </c>
      <c r="N11" s="1" t="s">
        <v>296</v>
      </c>
      <c r="O11" s="1">
        <v>85209</v>
      </c>
      <c r="Y11" s="1" t="s">
        <v>3196</v>
      </c>
      <c r="Z11" s="1" t="s">
        <v>3161</v>
      </c>
      <c r="AA11" s="2" t="s">
        <v>1816</v>
      </c>
      <c r="AB11" s="3" t="s">
        <v>3161</v>
      </c>
      <c r="AC11" s="3"/>
      <c r="AD11" s="1" t="s">
        <v>2564</v>
      </c>
      <c r="AF11" s="1" t="s">
        <v>481</v>
      </c>
      <c r="AJ11" s="1" t="s">
        <v>481</v>
      </c>
      <c r="AL11" s="1" t="s">
        <v>481</v>
      </c>
      <c r="AN11" s="1" t="s">
        <v>481</v>
      </c>
      <c r="AS11" s="1" t="s">
        <v>481</v>
      </c>
      <c r="AX11" s="1" t="s">
        <v>481</v>
      </c>
      <c r="BA11" s="1">
        <f t="shared" si="0"/>
        <v>6</v>
      </c>
      <c r="BD11" s="1" t="s">
        <v>4712</v>
      </c>
      <c r="BE11" s="1" t="s">
        <v>4712</v>
      </c>
      <c r="BF11" s="1" t="s">
        <v>4712</v>
      </c>
      <c r="BK11" s="1" t="s">
        <v>4712</v>
      </c>
      <c r="BL11" s="1" t="s">
        <v>4712</v>
      </c>
      <c r="BM11" s="1" t="s">
        <v>4712</v>
      </c>
      <c r="BP11" s="1" t="s">
        <v>4712</v>
      </c>
      <c r="DC11" s="1" t="s">
        <v>481</v>
      </c>
      <c r="DI11" s="1" t="s">
        <v>481</v>
      </c>
      <c r="DN11" s="1" t="s">
        <v>3158</v>
      </c>
      <c r="DV11" s="1">
        <f t="shared" si="1"/>
        <v>3</v>
      </c>
    </row>
    <row r="12" spans="1:126" s="1" customFormat="1" x14ac:dyDescent="0.25">
      <c r="A12" s="8"/>
      <c r="B12" s="2">
        <v>44868</v>
      </c>
      <c r="C12" s="2">
        <v>44518</v>
      </c>
      <c r="D12" s="6"/>
      <c r="E12" s="2"/>
      <c r="F12" s="1" t="s">
        <v>3162</v>
      </c>
      <c r="G12" s="1" t="s">
        <v>3158</v>
      </c>
      <c r="H12" s="1" t="s">
        <v>435</v>
      </c>
      <c r="I12" s="1" t="s">
        <v>436</v>
      </c>
      <c r="J12" s="1" t="s">
        <v>3724</v>
      </c>
      <c r="K12" s="4" t="s">
        <v>5413</v>
      </c>
      <c r="L12" s="1" t="s">
        <v>5414</v>
      </c>
      <c r="M12" s="1" t="s">
        <v>3182</v>
      </c>
      <c r="N12" s="1" t="s">
        <v>296</v>
      </c>
      <c r="O12" s="1">
        <v>85234</v>
      </c>
      <c r="P12" s="1" t="s">
        <v>4213</v>
      </c>
      <c r="R12" s="1">
        <v>1</v>
      </c>
      <c r="S12" s="1" t="s">
        <v>378</v>
      </c>
      <c r="T12" s="1">
        <v>1</v>
      </c>
      <c r="AA12" s="2" t="s">
        <v>4013</v>
      </c>
      <c r="AB12" s="3"/>
      <c r="AC12" s="3" t="s">
        <v>4712</v>
      </c>
      <c r="AD12" s="1" t="s">
        <v>2564</v>
      </c>
      <c r="BA12" s="1">
        <f t="shared" si="0"/>
        <v>0</v>
      </c>
      <c r="BD12" s="1" t="s">
        <v>4712</v>
      </c>
      <c r="BE12" s="1" t="s">
        <v>4712</v>
      </c>
      <c r="BF12" s="1" t="s">
        <v>4712</v>
      </c>
      <c r="BM12" s="1" t="s">
        <v>4712</v>
      </c>
      <c r="BN12" s="1" t="s">
        <v>4712</v>
      </c>
      <c r="CZ12" s="1" t="s">
        <v>4682</v>
      </c>
      <c r="DB12" s="1" t="s">
        <v>481</v>
      </c>
      <c r="DD12" s="1" t="s">
        <v>481</v>
      </c>
      <c r="DV12" s="1">
        <f t="shared" si="1"/>
        <v>3</v>
      </c>
    </row>
    <row r="13" spans="1:126" s="1" customFormat="1" x14ac:dyDescent="0.25">
      <c r="A13" s="1" t="s">
        <v>1058</v>
      </c>
      <c r="B13" s="2">
        <v>44861</v>
      </c>
      <c r="C13" s="2">
        <v>44560</v>
      </c>
      <c r="D13" s="6"/>
      <c r="F13" s="1" t="s">
        <v>3162</v>
      </c>
      <c r="G13" s="1" t="s">
        <v>3158</v>
      </c>
      <c r="H13" s="1" t="s">
        <v>440</v>
      </c>
      <c r="I13" s="1" t="s">
        <v>705</v>
      </c>
      <c r="J13" s="1" t="s">
        <v>3726</v>
      </c>
      <c r="K13" s="4" t="s">
        <v>5657</v>
      </c>
      <c r="L13" s="1" t="s">
        <v>1994</v>
      </c>
      <c r="M13" s="1" t="s">
        <v>488</v>
      </c>
      <c r="N13" s="1" t="s">
        <v>296</v>
      </c>
      <c r="O13" s="1">
        <v>85209</v>
      </c>
      <c r="P13" s="1" t="s">
        <v>4213</v>
      </c>
      <c r="R13" s="1">
        <v>1</v>
      </c>
      <c r="S13" s="1" t="s">
        <v>5192</v>
      </c>
      <c r="T13" s="1">
        <v>1</v>
      </c>
      <c r="V13" s="1" t="s">
        <v>297</v>
      </c>
      <c r="W13" s="1" t="s">
        <v>297</v>
      </c>
      <c r="Y13" s="1" t="s">
        <v>3160</v>
      </c>
      <c r="Z13" s="1" t="s">
        <v>3161</v>
      </c>
      <c r="AA13" s="2" t="s">
        <v>541</v>
      </c>
      <c r="AB13" s="3" t="s">
        <v>3161</v>
      </c>
      <c r="AC13" s="3" t="s">
        <v>4712</v>
      </c>
      <c r="AD13" s="1" t="s">
        <v>2388</v>
      </c>
      <c r="AE13" s="1" t="s">
        <v>3158</v>
      </c>
      <c r="AF13" s="1" t="s">
        <v>3158</v>
      </c>
      <c r="AG13" s="1" t="s">
        <v>3158</v>
      </c>
      <c r="AH13" s="1" t="s">
        <v>3158</v>
      </c>
      <c r="AI13" s="1" t="s">
        <v>3158</v>
      </c>
      <c r="AJ13" s="1" t="s">
        <v>3158</v>
      </c>
      <c r="AK13" s="1" t="s">
        <v>3158</v>
      </c>
      <c r="AL13" s="1" t="s">
        <v>3158</v>
      </c>
      <c r="AM13" s="1" t="s">
        <v>3158</v>
      </c>
      <c r="AN13" s="1" t="s">
        <v>3158</v>
      </c>
      <c r="AO13" s="1" t="s">
        <v>3158</v>
      </c>
      <c r="AP13" s="1" t="s">
        <v>3158</v>
      </c>
      <c r="AR13" s="1" t="s">
        <v>3158</v>
      </c>
      <c r="AS13" s="1" t="s">
        <v>3158</v>
      </c>
      <c r="AT13" s="1" t="s">
        <v>3158</v>
      </c>
      <c r="AU13" s="1" t="s">
        <v>3158</v>
      </c>
      <c r="AV13" s="1" t="s">
        <v>3158</v>
      </c>
      <c r="AW13" s="1" t="s">
        <v>3158</v>
      </c>
      <c r="AX13" s="1" t="s">
        <v>3158</v>
      </c>
      <c r="AY13" s="1" t="s">
        <v>3158</v>
      </c>
      <c r="AZ13" s="1" t="s">
        <v>3158</v>
      </c>
      <c r="BA13" s="1">
        <f t="shared" si="0"/>
        <v>21</v>
      </c>
      <c r="BD13" s="1" t="s">
        <v>5053</v>
      </c>
      <c r="BE13" s="1" t="s">
        <v>5053</v>
      </c>
      <c r="BF13" s="1" t="s">
        <v>5053</v>
      </c>
      <c r="BG13" s="1" t="s">
        <v>5053</v>
      </c>
      <c r="BH13" s="1" t="s">
        <v>4712</v>
      </c>
      <c r="BJ13" s="1" t="s">
        <v>4712</v>
      </c>
      <c r="BK13" s="1" t="s">
        <v>5053</v>
      </c>
      <c r="BM13" s="1" t="s">
        <v>4712</v>
      </c>
      <c r="CY13" s="1" t="s">
        <v>283</v>
      </c>
      <c r="DA13" s="1" t="s">
        <v>283</v>
      </c>
      <c r="DB13" s="1" t="s">
        <v>3158</v>
      </c>
      <c r="DC13" s="1" t="s">
        <v>3158</v>
      </c>
      <c r="DD13" s="1" t="s">
        <v>3158</v>
      </c>
      <c r="DE13" s="1" t="s">
        <v>3158</v>
      </c>
      <c r="DF13" s="1" t="s">
        <v>3158</v>
      </c>
      <c r="DG13" s="1" t="s">
        <v>3158</v>
      </c>
      <c r="DH13" s="1" t="s">
        <v>3158</v>
      </c>
      <c r="DI13" s="1" t="s">
        <v>3158</v>
      </c>
      <c r="DJ13" s="1" t="s">
        <v>3158</v>
      </c>
      <c r="DK13" s="1" t="s">
        <v>3158</v>
      </c>
      <c r="DL13" s="1" t="s">
        <v>3158</v>
      </c>
      <c r="DN13" s="1" t="s">
        <v>3158</v>
      </c>
      <c r="DO13" s="1" t="s">
        <v>3158</v>
      </c>
      <c r="DV13" s="1">
        <f t="shared" si="1"/>
        <v>15</v>
      </c>
    </row>
    <row r="14" spans="1:126" s="1" customFormat="1" x14ac:dyDescent="0.25">
      <c r="A14" s="8"/>
      <c r="B14" s="2">
        <v>44875</v>
      </c>
      <c r="C14" s="2">
        <v>44518</v>
      </c>
      <c r="D14" s="6"/>
      <c r="E14" s="2"/>
      <c r="F14" s="1" t="s">
        <v>3162</v>
      </c>
      <c r="G14" s="1" t="s">
        <v>3158</v>
      </c>
      <c r="H14" s="1" t="s">
        <v>1393</v>
      </c>
      <c r="I14" s="1" t="s">
        <v>1510</v>
      </c>
      <c r="J14" s="1" t="s">
        <v>5255</v>
      </c>
      <c r="K14" s="4" t="s">
        <v>5254</v>
      </c>
      <c r="L14" s="1" t="s">
        <v>5248</v>
      </c>
      <c r="M14" s="1" t="s">
        <v>488</v>
      </c>
      <c r="N14" s="1" t="s">
        <v>296</v>
      </c>
      <c r="O14" s="1">
        <v>85205</v>
      </c>
      <c r="AA14" s="2" t="s">
        <v>4024</v>
      </c>
      <c r="AB14" s="3"/>
      <c r="AC14" s="3" t="s">
        <v>4712</v>
      </c>
      <c r="AM14" s="1" t="s">
        <v>3162</v>
      </c>
      <c r="AT14" s="1" t="s">
        <v>3162</v>
      </c>
      <c r="BA14" s="1">
        <f t="shared" si="0"/>
        <v>2</v>
      </c>
      <c r="DA14" s="1" t="s">
        <v>4682</v>
      </c>
      <c r="DB14" s="1" t="s">
        <v>481</v>
      </c>
      <c r="DC14" s="1" t="s">
        <v>481</v>
      </c>
      <c r="DD14" s="1" t="s">
        <v>481</v>
      </c>
      <c r="DE14" s="1" t="s">
        <v>481</v>
      </c>
      <c r="DF14" s="1" t="s">
        <v>481</v>
      </c>
      <c r="DG14" s="1" t="s">
        <v>481</v>
      </c>
      <c r="DI14" s="1" t="s">
        <v>481</v>
      </c>
      <c r="DJ14" s="1" t="s">
        <v>481</v>
      </c>
      <c r="DK14" s="1" t="s">
        <v>481</v>
      </c>
      <c r="DV14" s="1">
        <f t="shared" si="1"/>
        <v>10</v>
      </c>
    </row>
    <row r="15" spans="1:126" s="1" customFormat="1" x14ac:dyDescent="0.25">
      <c r="B15" s="2">
        <v>44882</v>
      </c>
      <c r="C15" s="2"/>
      <c r="D15" s="2" t="s">
        <v>4712</v>
      </c>
      <c r="G15" s="1" t="s">
        <v>3158</v>
      </c>
      <c r="H15" s="1" t="s">
        <v>1581</v>
      </c>
      <c r="I15" s="1" t="s">
        <v>788</v>
      </c>
      <c r="J15" s="1" t="s">
        <v>5529</v>
      </c>
      <c r="K15" s="18" t="s">
        <v>1582</v>
      </c>
      <c r="L15" s="1" t="s">
        <v>5530</v>
      </c>
      <c r="M15" s="1" t="s">
        <v>650</v>
      </c>
      <c r="N15" s="1" t="s">
        <v>296</v>
      </c>
      <c r="O15" s="1">
        <v>85224</v>
      </c>
      <c r="P15" s="1" t="s">
        <v>4213</v>
      </c>
      <c r="AA15" s="2"/>
      <c r="AB15" s="3"/>
      <c r="AC15" s="3"/>
      <c r="AD15" s="1" t="s">
        <v>2564</v>
      </c>
      <c r="BA15" s="1">
        <f t="shared" si="0"/>
        <v>0</v>
      </c>
      <c r="DB15" s="1" t="s">
        <v>481</v>
      </c>
      <c r="DC15" s="1" t="s">
        <v>481</v>
      </c>
      <c r="DV15" s="1">
        <f t="shared" si="1"/>
        <v>2</v>
      </c>
    </row>
    <row r="16" spans="1:126" s="1" customFormat="1" x14ac:dyDescent="0.25">
      <c r="B16" s="2">
        <v>44861</v>
      </c>
      <c r="C16" s="2"/>
      <c r="D16" s="6" t="s">
        <v>4712</v>
      </c>
      <c r="G16" s="1" t="s">
        <v>3158</v>
      </c>
      <c r="H16" s="1" t="s">
        <v>2144</v>
      </c>
      <c r="I16" s="1" t="s">
        <v>5412</v>
      </c>
      <c r="J16" s="1" t="s">
        <v>5440</v>
      </c>
      <c r="K16" s="4" t="s">
        <v>5441</v>
      </c>
      <c r="L16" s="1" t="s">
        <v>5442</v>
      </c>
      <c r="M16" s="1" t="s">
        <v>924</v>
      </c>
      <c r="N16" s="1" t="s">
        <v>296</v>
      </c>
      <c r="O16" s="1">
        <v>85258</v>
      </c>
      <c r="P16" s="1" t="s">
        <v>4213</v>
      </c>
      <c r="R16" s="1">
        <v>1</v>
      </c>
      <c r="S16" s="1" t="s">
        <v>5193</v>
      </c>
      <c r="V16" s="1" t="s">
        <v>694</v>
      </c>
      <c r="AA16" s="2" t="s">
        <v>5528</v>
      </c>
      <c r="AB16" s="3"/>
      <c r="AC16" s="3"/>
      <c r="AF16" s="2"/>
      <c r="AG16" s="2"/>
      <c r="AH16" s="2"/>
      <c r="AI16" s="2"/>
      <c r="AJ16" s="2"/>
      <c r="AL16" s="2"/>
      <c r="AM16" s="2"/>
      <c r="AN16" s="2"/>
      <c r="AO16" s="2"/>
      <c r="AP16" s="2"/>
      <c r="AQ16" s="2"/>
      <c r="AR16" s="2"/>
      <c r="AT16" s="2"/>
      <c r="AU16" s="2"/>
      <c r="AV16" s="2"/>
      <c r="AW16" s="2"/>
      <c r="AX16" s="2"/>
      <c r="AY16" s="2"/>
      <c r="AZ16" s="2"/>
      <c r="BA16" s="1">
        <f t="shared" si="0"/>
        <v>0</v>
      </c>
      <c r="CY16" s="1" t="s">
        <v>481</v>
      </c>
      <c r="CZ16" s="1" t="s">
        <v>481</v>
      </c>
      <c r="DB16" s="1" t="s">
        <v>481</v>
      </c>
      <c r="DC16" s="1" t="s">
        <v>481</v>
      </c>
      <c r="DV16" s="1">
        <f t="shared" si="1"/>
        <v>4</v>
      </c>
    </row>
    <row r="17" spans="1:126" s="1" customFormat="1" x14ac:dyDescent="0.25">
      <c r="B17" s="2">
        <v>44868</v>
      </c>
      <c r="C17" s="2">
        <v>44511</v>
      </c>
      <c r="D17" s="2"/>
      <c r="F17" s="1" t="s">
        <v>3162</v>
      </c>
      <c r="G17" s="1" t="s">
        <v>481</v>
      </c>
      <c r="H17" s="1" t="s">
        <v>4535</v>
      </c>
      <c r="I17" s="1" t="s">
        <v>1031</v>
      </c>
      <c r="J17" s="1" t="s">
        <v>4532</v>
      </c>
      <c r="K17" s="18" t="s">
        <v>4534</v>
      </c>
      <c r="L17" s="1" t="s">
        <v>4533</v>
      </c>
      <c r="M17" s="1" t="s">
        <v>3182</v>
      </c>
      <c r="N17" s="1" t="s">
        <v>296</v>
      </c>
      <c r="O17" s="1">
        <v>85295</v>
      </c>
      <c r="P17" s="1" t="s">
        <v>4213</v>
      </c>
      <c r="AA17" s="2" t="s">
        <v>5280</v>
      </c>
      <c r="AB17" s="3"/>
      <c r="AC17" s="3" t="s">
        <v>4712</v>
      </c>
      <c r="AD17" s="1" t="s">
        <v>2564</v>
      </c>
      <c r="BA17" s="1">
        <f t="shared" si="0"/>
        <v>0</v>
      </c>
      <c r="CZ17" s="1" t="s">
        <v>4682</v>
      </c>
      <c r="DA17" s="1" t="s">
        <v>4682</v>
      </c>
      <c r="DC17" s="1" t="s">
        <v>481</v>
      </c>
      <c r="DD17" s="1" t="s">
        <v>3158</v>
      </c>
      <c r="DE17" s="1" t="s">
        <v>481</v>
      </c>
      <c r="DF17" s="1" t="s">
        <v>481</v>
      </c>
      <c r="DG17" s="1" t="s">
        <v>481</v>
      </c>
      <c r="DH17" s="1" t="s">
        <v>481</v>
      </c>
      <c r="DI17" s="1" t="s">
        <v>481</v>
      </c>
      <c r="DJ17" s="1" t="s">
        <v>481</v>
      </c>
      <c r="DK17" s="1" t="s">
        <v>3158</v>
      </c>
      <c r="DL17" s="1" t="s">
        <v>481</v>
      </c>
      <c r="DN17" s="1" t="s">
        <v>3158</v>
      </c>
      <c r="DO17" s="1" t="s">
        <v>3158</v>
      </c>
      <c r="DV17" s="1">
        <f t="shared" si="1"/>
        <v>14</v>
      </c>
    </row>
    <row r="18" spans="1:126" s="1" customFormat="1" x14ac:dyDescent="0.25">
      <c r="B18" s="2">
        <v>44861</v>
      </c>
      <c r="C18" s="2"/>
      <c r="D18" s="6" t="s">
        <v>4712</v>
      </c>
      <c r="G18" s="1" t="s">
        <v>481</v>
      </c>
      <c r="H18" s="1" t="s">
        <v>4962</v>
      </c>
      <c r="I18" s="1" t="s">
        <v>2738</v>
      </c>
      <c r="J18" s="1" t="s">
        <v>5451</v>
      </c>
      <c r="K18" s="4" t="s">
        <v>5452</v>
      </c>
      <c r="L18" s="1" t="s">
        <v>5453</v>
      </c>
      <c r="M18" s="1" t="s">
        <v>4583</v>
      </c>
      <c r="N18" s="1" t="s">
        <v>296</v>
      </c>
      <c r="O18" s="1">
        <v>85140</v>
      </c>
      <c r="AA18" s="1" t="s">
        <v>3297</v>
      </c>
      <c r="AB18" s="3"/>
      <c r="AC18" s="3"/>
      <c r="AH18" s="1" t="s">
        <v>3162</v>
      </c>
      <c r="AZ18" s="1" t="s">
        <v>3162</v>
      </c>
      <c r="BA18" s="1">
        <f t="shared" si="0"/>
        <v>2</v>
      </c>
      <c r="CY18" s="1" t="s">
        <v>481</v>
      </c>
      <c r="DA18" s="1" t="s">
        <v>481</v>
      </c>
      <c r="DH18" s="1" t="s">
        <v>481</v>
      </c>
      <c r="DI18" s="1" t="s">
        <v>481</v>
      </c>
      <c r="DV18" s="1">
        <f t="shared" si="1"/>
        <v>4</v>
      </c>
    </row>
    <row r="19" spans="1:126" s="1" customFormat="1" x14ac:dyDescent="0.25">
      <c r="A19" s="1" t="s">
        <v>1058</v>
      </c>
      <c r="B19" s="2">
        <v>44861</v>
      </c>
      <c r="C19" s="2">
        <v>44511</v>
      </c>
      <c r="D19" s="6"/>
      <c r="E19" s="2"/>
      <c r="F19" s="1" t="s">
        <v>3162</v>
      </c>
      <c r="G19" s="1" t="s">
        <v>3158</v>
      </c>
      <c r="H19" s="1" t="s">
        <v>1775</v>
      </c>
      <c r="I19" s="1" t="s">
        <v>371</v>
      </c>
      <c r="J19" s="1" t="s">
        <v>372</v>
      </c>
      <c r="K19" s="4" t="s">
        <v>1835</v>
      </c>
      <c r="L19" s="1" t="s">
        <v>3967</v>
      </c>
      <c r="M19" s="1" t="s">
        <v>488</v>
      </c>
      <c r="N19" s="1" t="s">
        <v>296</v>
      </c>
      <c r="O19" s="1">
        <v>85206</v>
      </c>
      <c r="P19" s="1" t="s">
        <v>4712</v>
      </c>
      <c r="Y19" s="1" t="s">
        <v>3196</v>
      </c>
      <c r="Z19" s="1" t="s">
        <v>368</v>
      </c>
      <c r="AA19" s="2" t="s">
        <v>369</v>
      </c>
      <c r="AB19" s="3"/>
      <c r="AC19" s="3"/>
      <c r="AE19" s="1" t="s">
        <v>3158</v>
      </c>
      <c r="AF19" s="1" t="s">
        <v>3158</v>
      </c>
      <c r="AG19" s="1" t="s">
        <v>3158</v>
      </c>
      <c r="AH19" s="1" t="s">
        <v>3158</v>
      </c>
      <c r="AI19" s="1" t="s">
        <v>3158</v>
      </c>
      <c r="AJ19" s="1" t="s">
        <v>3158</v>
      </c>
      <c r="AK19" s="1" t="s">
        <v>3158</v>
      </c>
      <c r="AL19" s="1" t="s">
        <v>3158</v>
      </c>
      <c r="AM19" s="1" t="s">
        <v>3158</v>
      </c>
      <c r="AN19" s="1" t="s">
        <v>3158</v>
      </c>
      <c r="AO19" s="1" t="s">
        <v>3158</v>
      </c>
      <c r="AP19" s="1" t="s">
        <v>3158</v>
      </c>
      <c r="AQ19" s="1" t="s">
        <v>3158</v>
      </c>
      <c r="AR19" s="1" t="s">
        <v>3158</v>
      </c>
      <c r="AS19" s="1" t="s">
        <v>3158</v>
      </c>
      <c r="AT19" s="1" t="s">
        <v>3158</v>
      </c>
      <c r="AU19" s="1" t="s">
        <v>3158</v>
      </c>
      <c r="AV19" s="1" t="s">
        <v>3158</v>
      </c>
      <c r="AW19" s="1" t="s">
        <v>3158</v>
      </c>
      <c r="AX19" s="1" t="s">
        <v>3158</v>
      </c>
      <c r="AY19" s="1" t="s">
        <v>3158</v>
      </c>
      <c r="AZ19" s="1" t="s">
        <v>3158</v>
      </c>
      <c r="BA19" s="1">
        <f t="shared" si="0"/>
        <v>22</v>
      </c>
      <c r="CY19" s="1" t="s">
        <v>283</v>
      </c>
      <c r="CZ19" s="1" t="s">
        <v>283</v>
      </c>
      <c r="DA19" s="1" t="s">
        <v>283</v>
      </c>
      <c r="DC19" s="1" t="s">
        <v>3158</v>
      </c>
      <c r="DD19" s="1" t="s">
        <v>3158</v>
      </c>
      <c r="DE19" s="1" t="s">
        <v>3158</v>
      </c>
      <c r="DF19" s="1" t="s">
        <v>3158</v>
      </c>
      <c r="DG19" s="1" t="s">
        <v>3158</v>
      </c>
      <c r="DH19" s="1" t="s">
        <v>3158</v>
      </c>
      <c r="DI19" s="1" t="s">
        <v>3158</v>
      </c>
      <c r="DK19" s="1" t="s">
        <v>3158</v>
      </c>
      <c r="DL19" s="1" t="s">
        <v>3158</v>
      </c>
      <c r="DN19" s="1" t="s">
        <v>3158</v>
      </c>
      <c r="DO19" s="1" t="s">
        <v>3158</v>
      </c>
      <c r="DV19" s="1">
        <f t="shared" si="1"/>
        <v>14</v>
      </c>
    </row>
    <row r="20" spans="1:126" s="1" customFormat="1" x14ac:dyDescent="0.25">
      <c r="A20" s="8"/>
      <c r="B20" s="2">
        <v>44861</v>
      </c>
      <c r="C20" s="2">
        <v>44518</v>
      </c>
      <c r="D20" s="6"/>
      <c r="E20" s="2"/>
      <c r="G20" s="1" t="s">
        <v>3158</v>
      </c>
      <c r="H20" s="1" t="s">
        <v>5257</v>
      </c>
      <c r="I20" s="1" t="s">
        <v>398</v>
      </c>
      <c r="J20" s="1" t="s">
        <v>5258</v>
      </c>
      <c r="K20" s="4" t="s">
        <v>5259</v>
      </c>
      <c r="L20" s="1" t="s">
        <v>5260</v>
      </c>
      <c r="M20" s="1" t="s">
        <v>488</v>
      </c>
      <c r="N20" s="1" t="s">
        <v>296</v>
      </c>
      <c r="O20" s="1">
        <v>85206</v>
      </c>
      <c r="AA20" s="2" t="s">
        <v>3227</v>
      </c>
      <c r="AB20" s="3"/>
      <c r="AC20" s="3"/>
      <c r="BA20" s="1">
        <f t="shared" si="0"/>
        <v>0</v>
      </c>
      <c r="CY20" s="1" t="s">
        <v>4682</v>
      </c>
      <c r="DC20" s="1" t="s">
        <v>481</v>
      </c>
      <c r="DD20" s="1" t="s">
        <v>481</v>
      </c>
      <c r="DE20" s="1" t="s">
        <v>481</v>
      </c>
      <c r="DF20" s="1" t="s">
        <v>481</v>
      </c>
      <c r="DJ20" s="1" t="s">
        <v>481</v>
      </c>
      <c r="DV20" s="1">
        <f t="shared" si="1"/>
        <v>6</v>
      </c>
    </row>
    <row r="21" spans="1:126" s="1" customFormat="1" x14ac:dyDescent="0.25">
      <c r="A21" s="8"/>
      <c r="B21" s="2">
        <v>44917</v>
      </c>
      <c r="C21" s="2">
        <v>44511</v>
      </c>
      <c r="D21" s="6"/>
      <c r="F21" s="1" t="s">
        <v>3161</v>
      </c>
      <c r="G21" s="1" t="s">
        <v>3158</v>
      </c>
      <c r="H21" s="1" t="s">
        <v>4457</v>
      </c>
      <c r="I21" s="1" t="s">
        <v>3722</v>
      </c>
      <c r="J21" s="1" t="s">
        <v>4458</v>
      </c>
      <c r="K21" s="18" t="s">
        <v>3145</v>
      </c>
      <c r="L21" s="1" t="s">
        <v>3912</v>
      </c>
      <c r="M21" s="1" t="s">
        <v>488</v>
      </c>
      <c r="N21" s="1" t="s">
        <v>296</v>
      </c>
      <c r="O21" s="1">
        <v>85206</v>
      </c>
      <c r="P21" s="1" t="s">
        <v>4213</v>
      </c>
      <c r="AA21" s="1" t="s">
        <v>721</v>
      </c>
      <c r="AC21" s="1" t="s">
        <v>4712</v>
      </c>
      <c r="AN21" s="1" t="s">
        <v>3162</v>
      </c>
      <c r="AO21" s="1" t="s">
        <v>3162</v>
      </c>
      <c r="AU21" s="1" t="s">
        <v>3162</v>
      </c>
      <c r="BA21" s="1">
        <f t="shared" si="0"/>
        <v>3</v>
      </c>
      <c r="BB21" s="3"/>
      <c r="DF21" s="1" t="s">
        <v>481</v>
      </c>
      <c r="DH21" s="1" t="s">
        <v>481</v>
      </c>
      <c r="DI21" s="1" t="s">
        <v>481</v>
      </c>
      <c r="DJ21" s="1" t="s">
        <v>481</v>
      </c>
      <c r="DK21" s="1" t="s">
        <v>481</v>
      </c>
      <c r="DL21" s="1" t="s">
        <v>481</v>
      </c>
      <c r="DO21" s="1" t="s">
        <v>3158</v>
      </c>
      <c r="DV21" s="1">
        <f t="shared" si="1"/>
        <v>7</v>
      </c>
    </row>
    <row r="22" spans="1:126" s="1" customFormat="1" x14ac:dyDescent="0.25">
      <c r="A22" s="1" t="s">
        <v>1058</v>
      </c>
      <c r="B22" s="2">
        <v>44861</v>
      </c>
      <c r="C22" s="2">
        <v>44511</v>
      </c>
      <c r="D22" s="6"/>
      <c r="E22" s="2"/>
      <c r="F22" s="1" t="s">
        <v>3161</v>
      </c>
      <c r="G22" s="1" t="s">
        <v>481</v>
      </c>
      <c r="H22" s="1" t="s">
        <v>369</v>
      </c>
      <c r="I22" s="1" t="s">
        <v>299</v>
      </c>
      <c r="J22" s="1" t="s">
        <v>2805</v>
      </c>
      <c r="K22" s="18" t="s">
        <v>919</v>
      </c>
      <c r="L22" s="1" t="s">
        <v>3967</v>
      </c>
      <c r="M22" s="1" t="s">
        <v>488</v>
      </c>
      <c r="N22" s="1" t="s">
        <v>296</v>
      </c>
      <c r="O22" s="1">
        <v>85206</v>
      </c>
      <c r="P22" s="1" t="s">
        <v>4213</v>
      </c>
      <c r="R22" s="1">
        <v>0</v>
      </c>
      <c r="Y22" s="1" t="s">
        <v>3196</v>
      </c>
      <c r="Z22" s="1" t="s">
        <v>3161</v>
      </c>
      <c r="AA22" s="2" t="s">
        <v>370</v>
      </c>
      <c r="AB22" s="3"/>
      <c r="AC22" s="3"/>
      <c r="AD22" s="1" t="s">
        <v>2564</v>
      </c>
      <c r="AE22" s="1" t="s">
        <v>481</v>
      </c>
      <c r="AF22" s="1" t="s">
        <v>481</v>
      </c>
      <c r="AG22" s="1" t="s">
        <v>481</v>
      </c>
      <c r="AH22" s="1" t="s">
        <v>481</v>
      </c>
      <c r="AI22" s="1" t="s">
        <v>481</v>
      </c>
      <c r="AJ22" s="1" t="s">
        <v>481</v>
      </c>
      <c r="AK22" s="1" t="s">
        <v>481</v>
      </c>
      <c r="AM22" s="1" t="s">
        <v>481</v>
      </c>
      <c r="AO22" s="1" t="s">
        <v>481</v>
      </c>
      <c r="AP22" s="1" t="s">
        <v>481</v>
      </c>
      <c r="AQ22" s="1" t="s">
        <v>481</v>
      </c>
      <c r="AR22" s="1" t="s">
        <v>481</v>
      </c>
      <c r="AS22" s="1" t="s">
        <v>481</v>
      </c>
      <c r="AT22" s="1" t="s">
        <v>481</v>
      </c>
      <c r="AU22" s="1" t="s">
        <v>481</v>
      </c>
      <c r="AV22" s="1" t="s">
        <v>481</v>
      </c>
      <c r="AX22" s="1" t="s">
        <v>481</v>
      </c>
      <c r="AZ22" s="1" t="s">
        <v>481</v>
      </c>
      <c r="BA22" s="1">
        <f t="shared" si="0"/>
        <v>18</v>
      </c>
      <c r="CY22" s="1" t="s">
        <v>283</v>
      </c>
      <c r="CZ22" s="1" t="s">
        <v>283</v>
      </c>
      <c r="DA22" s="1" t="s">
        <v>283</v>
      </c>
      <c r="DB22" s="1" t="s">
        <v>3158</v>
      </c>
      <c r="DC22" s="1" t="s">
        <v>3158</v>
      </c>
      <c r="DD22" s="1" t="s">
        <v>3158</v>
      </c>
      <c r="DE22" s="1" t="s">
        <v>3158</v>
      </c>
      <c r="DF22" s="1" t="s">
        <v>3158</v>
      </c>
      <c r="DG22" s="1" t="s">
        <v>3158</v>
      </c>
      <c r="DH22" s="1" t="s">
        <v>3158</v>
      </c>
      <c r="DI22" s="1" t="s">
        <v>3158</v>
      </c>
      <c r="DK22" s="1" t="s">
        <v>3158</v>
      </c>
      <c r="DL22" s="1" t="s">
        <v>3158</v>
      </c>
      <c r="DN22" s="1" t="s">
        <v>3158</v>
      </c>
      <c r="DV22" s="1">
        <f t="shared" si="1"/>
        <v>14</v>
      </c>
    </row>
    <row r="23" spans="1:126" s="1" customFormat="1" x14ac:dyDescent="0.25">
      <c r="A23" s="8"/>
      <c r="B23" s="2">
        <v>44875</v>
      </c>
      <c r="C23" s="2">
        <v>44511</v>
      </c>
      <c r="D23" s="6"/>
      <c r="F23" s="1" t="s">
        <v>3161</v>
      </c>
      <c r="G23" s="1" t="s">
        <v>3158</v>
      </c>
      <c r="H23" s="1" t="s">
        <v>1634</v>
      </c>
      <c r="I23" s="1" t="s">
        <v>1635</v>
      </c>
      <c r="J23" s="1" t="s">
        <v>799</v>
      </c>
      <c r="K23" s="18" t="s">
        <v>1638</v>
      </c>
      <c r="L23" s="1" t="s">
        <v>3226</v>
      </c>
      <c r="M23" s="1" t="s">
        <v>488</v>
      </c>
      <c r="N23" s="1" t="s">
        <v>296</v>
      </c>
      <c r="O23" s="1">
        <v>85205</v>
      </c>
      <c r="AA23" s="1" t="s">
        <v>299</v>
      </c>
      <c r="AB23" s="3"/>
      <c r="AC23" s="3"/>
      <c r="AQ23" s="1" t="s">
        <v>3162</v>
      </c>
      <c r="AV23" s="1" t="s">
        <v>3162</v>
      </c>
      <c r="AY23" s="1" t="s">
        <v>3162</v>
      </c>
      <c r="BA23" s="1">
        <f t="shared" si="0"/>
        <v>3</v>
      </c>
      <c r="DA23" s="1" t="s">
        <v>4682</v>
      </c>
      <c r="DC23" s="1" t="s">
        <v>481</v>
      </c>
      <c r="DG23" s="1" t="s">
        <v>481</v>
      </c>
      <c r="DI23" s="1" t="s">
        <v>481</v>
      </c>
      <c r="DJ23" s="1" t="s">
        <v>481</v>
      </c>
      <c r="DK23" s="1" t="s">
        <v>481</v>
      </c>
      <c r="DL23" s="1" t="s">
        <v>481</v>
      </c>
      <c r="DN23" s="1" t="s">
        <v>481</v>
      </c>
      <c r="DV23" s="1">
        <f t="shared" si="1"/>
        <v>8</v>
      </c>
    </row>
    <row r="24" spans="1:126" s="1" customFormat="1" x14ac:dyDescent="0.25">
      <c r="A24" s="8"/>
      <c r="B24" s="2">
        <v>44875</v>
      </c>
      <c r="C24" s="2">
        <v>44511</v>
      </c>
      <c r="D24" s="6"/>
      <c r="F24" s="1" t="s">
        <v>3161</v>
      </c>
      <c r="G24" s="1" t="s">
        <v>481</v>
      </c>
      <c r="H24" s="1" t="s">
        <v>1634</v>
      </c>
      <c r="I24" s="1" t="s">
        <v>1639</v>
      </c>
      <c r="J24" s="1" t="s">
        <v>799</v>
      </c>
      <c r="K24" s="18" t="s">
        <v>1638</v>
      </c>
      <c r="L24" s="1" t="s">
        <v>3226</v>
      </c>
      <c r="M24" s="1" t="s">
        <v>488</v>
      </c>
      <c r="N24" s="1" t="s">
        <v>296</v>
      </c>
      <c r="O24" s="1">
        <v>85205</v>
      </c>
      <c r="AA24" s="1" t="s">
        <v>1635</v>
      </c>
      <c r="AB24" s="3"/>
      <c r="AC24" s="3"/>
      <c r="AQ24" s="1" t="s">
        <v>3162</v>
      </c>
      <c r="AV24" s="1" t="s">
        <v>3162</v>
      </c>
      <c r="AY24" s="1" t="s">
        <v>3162</v>
      </c>
      <c r="BA24" s="1">
        <f t="shared" si="0"/>
        <v>3</v>
      </c>
      <c r="DA24" s="1" t="s">
        <v>4682</v>
      </c>
      <c r="DC24" s="1" t="s">
        <v>481</v>
      </c>
      <c r="DG24" s="1" t="s">
        <v>481</v>
      </c>
      <c r="DI24" s="1" t="s">
        <v>481</v>
      </c>
      <c r="DJ24" s="1" t="s">
        <v>481</v>
      </c>
      <c r="DK24" s="1" t="s">
        <v>481</v>
      </c>
      <c r="DL24" s="1" t="s">
        <v>481</v>
      </c>
      <c r="DN24" s="1" t="s">
        <v>481</v>
      </c>
      <c r="DV24" s="1">
        <f t="shared" si="1"/>
        <v>8</v>
      </c>
    </row>
    <row r="25" spans="1:126" s="1" customFormat="1" x14ac:dyDescent="0.25">
      <c r="A25" s="8"/>
      <c r="B25" s="2">
        <v>44875</v>
      </c>
      <c r="C25" s="2">
        <v>44532</v>
      </c>
      <c r="D25" s="6"/>
      <c r="G25" s="1" t="s">
        <v>3158</v>
      </c>
      <c r="H25" s="1" t="s">
        <v>5261</v>
      </c>
      <c r="I25" s="1" t="s">
        <v>1875</v>
      </c>
      <c r="J25" s="1" t="s">
        <v>5263</v>
      </c>
      <c r="K25" s="4" t="s">
        <v>5264</v>
      </c>
      <c r="L25" s="1" t="s">
        <v>5428</v>
      </c>
      <c r="M25" s="1" t="s">
        <v>488</v>
      </c>
      <c r="N25" s="1" t="s">
        <v>296</v>
      </c>
      <c r="O25" s="1">
        <v>85205</v>
      </c>
      <c r="AA25" s="1" t="s">
        <v>5262</v>
      </c>
      <c r="BA25" s="1">
        <f t="shared" si="0"/>
        <v>0</v>
      </c>
      <c r="BB25" s="3"/>
      <c r="DA25" s="1" t="s">
        <v>4682</v>
      </c>
      <c r="DC25" s="1" t="s">
        <v>481</v>
      </c>
      <c r="DD25" s="1" t="s">
        <v>481</v>
      </c>
      <c r="DE25" s="1" t="s">
        <v>481</v>
      </c>
      <c r="DF25" s="1" t="s">
        <v>481</v>
      </c>
      <c r="DI25" s="1" t="s">
        <v>481</v>
      </c>
      <c r="DJ25" s="1" t="s">
        <v>481</v>
      </c>
      <c r="DL25" s="1" t="s">
        <v>481</v>
      </c>
      <c r="DN25" s="1" t="s">
        <v>481</v>
      </c>
      <c r="DV25" s="1">
        <f t="shared" si="1"/>
        <v>9</v>
      </c>
    </row>
    <row r="26" spans="1:126" s="1" customFormat="1" x14ac:dyDescent="0.25">
      <c r="A26" s="8"/>
      <c r="B26" s="2">
        <v>44875</v>
      </c>
      <c r="C26" s="2">
        <v>44532</v>
      </c>
      <c r="D26" s="6"/>
      <c r="G26" s="1" t="s">
        <v>3158</v>
      </c>
      <c r="H26" s="1" t="s">
        <v>5261</v>
      </c>
      <c r="I26" s="1" t="s">
        <v>5262</v>
      </c>
      <c r="J26" s="1" t="s">
        <v>5263</v>
      </c>
      <c r="K26" s="4" t="s">
        <v>5264</v>
      </c>
      <c r="L26" s="1" t="s">
        <v>5428</v>
      </c>
      <c r="M26" s="1" t="s">
        <v>488</v>
      </c>
      <c r="N26" s="1" t="s">
        <v>296</v>
      </c>
      <c r="O26" s="1">
        <v>85205</v>
      </c>
      <c r="AA26" s="1" t="s">
        <v>1875</v>
      </c>
      <c r="BA26" s="1">
        <f t="shared" si="0"/>
        <v>0</v>
      </c>
      <c r="BB26" s="3"/>
      <c r="DA26" s="1" t="s">
        <v>4682</v>
      </c>
      <c r="DC26" s="1" t="s">
        <v>481</v>
      </c>
      <c r="DD26" s="1" t="s">
        <v>481</v>
      </c>
      <c r="DE26" s="1" t="s">
        <v>481</v>
      </c>
      <c r="DF26" s="1" t="s">
        <v>481</v>
      </c>
      <c r="DI26" s="1" t="s">
        <v>481</v>
      </c>
      <c r="DJ26" s="1" t="s">
        <v>481</v>
      </c>
      <c r="DL26" s="1" t="s">
        <v>481</v>
      </c>
      <c r="DN26" s="1" t="s">
        <v>481</v>
      </c>
      <c r="DV26" s="1">
        <f t="shared" si="1"/>
        <v>9</v>
      </c>
    </row>
    <row r="27" spans="1:126" s="1" customFormat="1" x14ac:dyDescent="0.25">
      <c r="A27" s="6"/>
      <c r="B27" s="2">
        <v>44861</v>
      </c>
      <c r="C27" s="2"/>
      <c r="D27" s="6" t="s">
        <v>4712</v>
      </c>
      <c r="G27" s="1" t="s">
        <v>481</v>
      </c>
      <c r="H27" s="1" t="s">
        <v>4662</v>
      </c>
      <c r="I27" s="1" t="s">
        <v>299</v>
      </c>
      <c r="J27" s="1" t="s">
        <v>3926</v>
      </c>
      <c r="K27" s="18" t="s">
        <v>2292</v>
      </c>
      <c r="L27" s="1" t="s">
        <v>5167</v>
      </c>
      <c r="M27" s="1" t="s">
        <v>488</v>
      </c>
      <c r="N27" s="1" t="s">
        <v>296</v>
      </c>
      <c r="O27" s="1">
        <v>85209</v>
      </c>
      <c r="P27" s="1" t="s">
        <v>4213</v>
      </c>
      <c r="AA27" s="2" t="s">
        <v>2370</v>
      </c>
      <c r="AB27" s="3"/>
      <c r="AC27" s="3" t="s">
        <v>4712</v>
      </c>
      <c r="AD27" s="1" t="s">
        <v>2564</v>
      </c>
      <c r="BA27" s="1">
        <f t="shared" si="0"/>
        <v>0</v>
      </c>
      <c r="CY27" s="1" t="s">
        <v>481</v>
      </c>
      <c r="DV27" s="1">
        <f t="shared" si="1"/>
        <v>1</v>
      </c>
    </row>
    <row r="28" spans="1:126" s="1" customFormat="1" x14ac:dyDescent="0.25">
      <c r="A28" s="8"/>
      <c r="B28" s="2">
        <v>44987</v>
      </c>
      <c r="C28" s="2">
        <v>44511</v>
      </c>
      <c r="D28" s="6"/>
      <c r="F28" s="1" t="s">
        <v>3162</v>
      </c>
      <c r="G28" s="1" t="s">
        <v>481</v>
      </c>
      <c r="H28" s="1" t="s">
        <v>3010</v>
      </c>
      <c r="I28" s="1" t="s">
        <v>3011</v>
      </c>
      <c r="J28" s="1" t="s">
        <v>690</v>
      </c>
      <c r="K28" s="18" t="s">
        <v>153</v>
      </c>
      <c r="L28" s="1" t="s">
        <v>3014</v>
      </c>
      <c r="M28" s="1" t="s">
        <v>488</v>
      </c>
      <c r="N28" s="1" t="s">
        <v>296</v>
      </c>
      <c r="O28" s="1">
        <v>85208</v>
      </c>
      <c r="R28" s="1" t="s">
        <v>3175</v>
      </c>
      <c r="S28" s="1" t="s">
        <v>3161</v>
      </c>
      <c r="T28" s="2" t="s">
        <v>2371</v>
      </c>
      <c r="U28" s="3" t="s">
        <v>3161</v>
      </c>
      <c r="V28" s="3"/>
      <c r="W28" s="1" t="s">
        <v>2564</v>
      </c>
      <c r="X28" s="1">
        <v>0</v>
      </c>
      <c r="AK28" s="1" t="s">
        <v>3162</v>
      </c>
      <c r="AW28" s="1">
        <v>1</v>
      </c>
    </row>
    <row r="29" spans="1:126" s="1" customFormat="1" x14ac:dyDescent="0.25">
      <c r="A29" s="8"/>
      <c r="B29" s="6">
        <v>44910</v>
      </c>
      <c r="C29" s="2" t="s">
        <v>5472</v>
      </c>
      <c r="D29" s="6" t="s">
        <v>4712</v>
      </c>
      <c r="G29" s="1" t="s">
        <v>3158</v>
      </c>
      <c r="H29" s="1" t="s">
        <v>5466</v>
      </c>
      <c r="I29" s="1" t="s">
        <v>3471</v>
      </c>
      <c r="J29" s="1" t="s">
        <v>5603</v>
      </c>
      <c r="K29" s="4" t="s">
        <v>5604</v>
      </c>
      <c r="L29" s="1" t="s">
        <v>5605</v>
      </c>
      <c r="M29" s="1" t="s">
        <v>488</v>
      </c>
      <c r="N29" s="1" t="s">
        <v>296</v>
      </c>
      <c r="O29" s="1">
        <v>85205</v>
      </c>
      <c r="AA29" s="1" t="s">
        <v>5467</v>
      </c>
      <c r="AB29" s="3"/>
      <c r="AC29" s="3"/>
      <c r="BA29" s="1">
        <f t="shared" si="0"/>
        <v>0</v>
      </c>
      <c r="DE29" s="1" t="s">
        <v>3158</v>
      </c>
      <c r="DF29" s="1" t="s">
        <v>481</v>
      </c>
      <c r="DG29" s="1" t="s">
        <v>481</v>
      </c>
      <c r="DJ29" s="1" t="s">
        <v>481</v>
      </c>
      <c r="DV29" s="1">
        <f t="shared" si="1"/>
        <v>4</v>
      </c>
    </row>
    <row r="30" spans="1:126" s="1" customFormat="1" x14ac:dyDescent="0.25">
      <c r="A30" s="8"/>
      <c r="B30" s="6">
        <v>44910</v>
      </c>
      <c r="C30" s="2" t="s">
        <v>5472</v>
      </c>
      <c r="D30" s="6" t="s">
        <v>4712</v>
      </c>
      <c r="G30" s="1" t="s">
        <v>481</v>
      </c>
      <c r="H30" s="1" t="s">
        <v>5466</v>
      </c>
      <c r="I30" s="1" t="s">
        <v>5467</v>
      </c>
      <c r="J30" s="1" t="s">
        <v>5603</v>
      </c>
      <c r="K30" s="4" t="s">
        <v>5604</v>
      </c>
      <c r="L30" s="1" t="s">
        <v>5605</v>
      </c>
      <c r="M30" s="1" t="s">
        <v>488</v>
      </c>
      <c r="N30" s="1" t="s">
        <v>296</v>
      </c>
      <c r="O30" s="1">
        <v>85205</v>
      </c>
      <c r="AA30" s="1" t="s">
        <v>3471</v>
      </c>
      <c r="AB30" s="3"/>
      <c r="AC30" s="3"/>
      <c r="BA30" s="1">
        <f t="shared" si="0"/>
        <v>0</v>
      </c>
      <c r="DE30" s="1" t="s">
        <v>481</v>
      </c>
      <c r="DF30" s="1" t="s">
        <v>481</v>
      </c>
      <c r="DG30" s="1" t="s">
        <v>481</v>
      </c>
      <c r="DJ30" s="1" t="s">
        <v>481</v>
      </c>
      <c r="DV30" s="1">
        <f t="shared" si="1"/>
        <v>4</v>
      </c>
    </row>
    <row r="31" spans="1:126" s="1" customFormat="1" x14ac:dyDescent="0.25">
      <c r="B31" s="2">
        <v>44861</v>
      </c>
      <c r="C31" s="2">
        <v>44511</v>
      </c>
      <c r="D31" s="6"/>
      <c r="G31" s="1" t="s">
        <v>283</v>
      </c>
      <c r="H31" s="1" t="s">
        <v>83</v>
      </c>
      <c r="I31" s="1" t="s">
        <v>84</v>
      </c>
      <c r="J31" s="1" t="s">
        <v>85</v>
      </c>
      <c r="K31" s="4" t="s">
        <v>86</v>
      </c>
      <c r="L31" s="1" t="s">
        <v>2806</v>
      </c>
      <c r="M31" s="1" t="s">
        <v>488</v>
      </c>
      <c r="N31" s="1" t="s">
        <v>3193</v>
      </c>
      <c r="O31" s="1">
        <v>85202</v>
      </c>
      <c r="AA31" s="2"/>
      <c r="AB31" s="3"/>
      <c r="AC31" s="3" t="s">
        <v>4712</v>
      </c>
      <c r="AF31" s="1" t="s">
        <v>3162</v>
      </c>
      <c r="AG31" s="1" t="s">
        <v>481</v>
      </c>
      <c r="AH31" s="1" t="s">
        <v>481</v>
      </c>
      <c r="AI31" s="1" t="s">
        <v>3158</v>
      </c>
      <c r="AJ31" s="1" t="s">
        <v>3158</v>
      </c>
      <c r="AK31" s="1" t="s">
        <v>3158</v>
      </c>
      <c r="AL31" s="1" t="s">
        <v>3158</v>
      </c>
      <c r="AM31" s="1" t="s">
        <v>3158</v>
      </c>
      <c r="AQ31" s="1" t="s">
        <v>3158</v>
      </c>
      <c r="AR31" s="1" t="s">
        <v>3158</v>
      </c>
      <c r="AS31" s="1" t="s">
        <v>3158</v>
      </c>
      <c r="AT31" s="1" t="s">
        <v>3158</v>
      </c>
      <c r="AU31" s="1" t="s">
        <v>3158</v>
      </c>
      <c r="AV31" s="1" t="s">
        <v>3158</v>
      </c>
      <c r="AX31" s="1" t="s">
        <v>3158</v>
      </c>
      <c r="AY31" s="1" t="s">
        <v>3158</v>
      </c>
      <c r="AZ31" s="1" t="s">
        <v>3158</v>
      </c>
      <c r="BA31" s="1">
        <f t="shared" si="0"/>
        <v>17</v>
      </c>
      <c r="CY31" s="1" t="s">
        <v>481</v>
      </c>
      <c r="DC31" s="1" t="s">
        <v>481</v>
      </c>
      <c r="DD31" s="1" t="s">
        <v>481</v>
      </c>
      <c r="DE31" s="1" t="s">
        <v>481</v>
      </c>
      <c r="DJ31" s="1" t="s">
        <v>481</v>
      </c>
      <c r="DV31" s="1">
        <f t="shared" si="1"/>
        <v>5</v>
      </c>
    </row>
    <row r="32" spans="1:126" s="1" customFormat="1" x14ac:dyDescent="0.25">
      <c r="A32" s="8"/>
      <c r="B32" s="2">
        <v>44861</v>
      </c>
      <c r="C32" s="2">
        <v>44511</v>
      </c>
      <c r="D32" s="6"/>
      <c r="G32" s="1" t="s">
        <v>3158</v>
      </c>
      <c r="H32" s="1" t="s">
        <v>3932</v>
      </c>
      <c r="I32" s="1" t="s">
        <v>326</v>
      </c>
      <c r="J32" s="1" t="s">
        <v>3933</v>
      </c>
      <c r="K32" s="18" t="s">
        <v>3934</v>
      </c>
      <c r="L32" s="1" t="s">
        <v>5215</v>
      </c>
      <c r="M32" s="1" t="s">
        <v>3542</v>
      </c>
      <c r="N32" s="1" t="s">
        <v>296</v>
      </c>
      <c r="O32" s="1">
        <v>85138</v>
      </c>
      <c r="AA32" s="1" t="s">
        <v>154</v>
      </c>
      <c r="AB32" s="3"/>
      <c r="AC32" s="3"/>
      <c r="AK32" s="1" t="s">
        <v>481</v>
      </c>
      <c r="AL32" s="1" t="s">
        <v>481</v>
      </c>
      <c r="AU32" s="1" t="s">
        <v>481</v>
      </c>
      <c r="BA32" s="1">
        <f t="shared" si="0"/>
        <v>3</v>
      </c>
      <c r="CY32" s="1" t="s">
        <v>4682</v>
      </c>
      <c r="CZ32" s="1" t="s">
        <v>4682</v>
      </c>
      <c r="DA32" s="1" t="s">
        <v>4682</v>
      </c>
      <c r="DB32" s="1" t="s">
        <v>481</v>
      </c>
      <c r="DC32" s="1" t="s">
        <v>481</v>
      </c>
      <c r="DD32" s="1" t="s">
        <v>481</v>
      </c>
      <c r="DE32" s="1" t="s">
        <v>481</v>
      </c>
      <c r="DF32" s="1" t="s">
        <v>481</v>
      </c>
      <c r="DG32" s="1" t="s">
        <v>3158</v>
      </c>
      <c r="DH32" s="1" t="s">
        <v>481</v>
      </c>
      <c r="DI32" s="1" t="s">
        <v>481</v>
      </c>
      <c r="DJ32" s="1" t="s">
        <v>481</v>
      </c>
      <c r="DL32" s="1" t="s">
        <v>481</v>
      </c>
      <c r="DO32" s="1" t="s">
        <v>481</v>
      </c>
      <c r="DV32" s="1">
        <f t="shared" si="1"/>
        <v>14</v>
      </c>
    </row>
    <row r="33" spans="1:126" s="1" customFormat="1" x14ac:dyDescent="0.25">
      <c r="A33" s="8"/>
      <c r="B33" s="2">
        <v>44861</v>
      </c>
      <c r="C33" s="2">
        <v>44511</v>
      </c>
      <c r="D33" s="6"/>
      <c r="G33" s="1" t="s">
        <v>481</v>
      </c>
      <c r="H33" s="1" t="s">
        <v>3932</v>
      </c>
      <c r="I33" s="1" t="s">
        <v>154</v>
      </c>
      <c r="J33" s="1" t="s">
        <v>3933</v>
      </c>
      <c r="K33" s="18" t="s">
        <v>3934</v>
      </c>
      <c r="L33" s="1" t="s">
        <v>5215</v>
      </c>
      <c r="M33" s="1" t="s">
        <v>3542</v>
      </c>
      <c r="N33" s="1" t="s">
        <v>296</v>
      </c>
      <c r="O33" s="1">
        <v>85138</v>
      </c>
      <c r="AA33" s="1" t="s">
        <v>326</v>
      </c>
      <c r="AB33" s="3"/>
      <c r="AC33" s="3"/>
      <c r="AK33" s="1" t="s">
        <v>481</v>
      </c>
      <c r="AL33" s="1" t="s">
        <v>481</v>
      </c>
      <c r="AU33" s="1" t="s">
        <v>481</v>
      </c>
      <c r="BA33" s="1">
        <f t="shared" si="0"/>
        <v>3</v>
      </c>
      <c r="CY33" s="1" t="s">
        <v>4682</v>
      </c>
      <c r="CZ33" s="1" t="s">
        <v>4682</v>
      </c>
      <c r="DA33" s="1" t="s">
        <v>4682</v>
      </c>
      <c r="DB33" s="1" t="s">
        <v>481</v>
      </c>
      <c r="DC33" s="1" t="s">
        <v>481</v>
      </c>
      <c r="DD33" s="1" t="s">
        <v>481</v>
      </c>
      <c r="DE33" s="1" t="s">
        <v>481</v>
      </c>
      <c r="DF33" s="1" t="s">
        <v>481</v>
      </c>
      <c r="DG33" s="1" t="s">
        <v>3158</v>
      </c>
      <c r="DH33" s="1" t="s">
        <v>481</v>
      </c>
      <c r="DI33" s="1" t="s">
        <v>481</v>
      </c>
      <c r="DJ33" s="1" t="s">
        <v>481</v>
      </c>
      <c r="DL33" s="1" t="s">
        <v>481</v>
      </c>
      <c r="DO33" s="1" t="s">
        <v>481</v>
      </c>
      <c r="DV33" s="1">
        <f t="shared" si="1"/>
        <v>14</v>
      </c>
    </row>
    <row r="34" spans="1:126" s="1" customFormat="1" x14ac:dyDescent="0.25">
      <c r="A34" s="8"/>
      <c r="B34" s="2">
        <v>44924</v>
      </c>
      <c r="C34" s="2"/>
      <c r="D34" s="6" t="s">
        <v>4712</v>
      </c>
      <c r="G34" s="1" t="s">
        <v>3158</v>
      </c>
      <c r="H34" s="1" t="s">
        <v>1509</v>
      </c>
      <c r="I34" s="1" t="s">
        <v>3471</v>
      </c>
      <c r="J34" s="1" t="s">
        <v>5646</v>
      </c>
      <c r="K34" s="4" t="s">
        <v>5647</v>
      </c>
      <c r="L34" s="1" t="s">
        <v>5649</v>
      </c>
      <c r="M34" s="1" t="s">
        <v>488</v>
      </c>
      <c r="N34" s="1" t="s">
        <v>296</v>
      </c>
      <c r="O34" s="1">
        <v>85209</v>
      </c>
      <c r="AA34" s="1" t="s">
        <v>3624</v>
      </c>
      <c r="AB34" s="3"/>
      <c r="AC34" s="3"/>
      <c r="AM34" s="1" t="s">
        <v>3162</v>
      </c>
      <c r="AX34" s="1" t="s">
        <v>3162</v>
      </c>
      <c r="BA34" s="1">
        <f t="shared" si="0"/>
        <v>2</v>
      </c>
      <c r="CY34" s="1" t="s">
        <v>3162</v>
      </c>
      <c r="CZ34" s="1" t="s">
        <v>5408</v>
      </c>
      <c r="DA34" s="1" t="s">
        <v>3162</v>
      </c>
      <c r="DE34" s="1" t="s">
        <v>3162</v>
      </c>
      <c r="DG34" s="1" t="s">
        <v>481</v>
      </c>
      <c r="DH34" s="1" t="s">
        <v>481</v>
      </c>
      <c r="DI34" s="1" t="s">
        <v>481</v>
      </c>
      <c r="DJ34" s="1" t="s">
        <v>481</v>
      </c>
      <c r="DV34" s="1">
        <f t="shared" si="1"/>
        <v>8</v>
      </c>
    </row>
    <row r="35" spans="1:126" s="1" customFormat="1" x14ac:dyDescent="0.25">
      <c r="A35" s="8"/>
      <c r="B35" s="2">
        <v>44924</v>
      </c>
      <c r="C35" s="2"/>
      <c r="D35" s="6" t="s">
        <v>4712</v>
      </c>
      <c r="G35" s="1" t="s">
        <v>481</v>
      </c>
      <c r="H35" s="1" t="s">
        <v>1509</v>
      </c>
      <c r="I35" s="1" t="s">
        <v>3624</v>
      </c>
      <c r="J35" s="1" t="s">
        <v>5646</v>
      </c>
      <c r="K35" s="4" t="s">
        <v>5647</v>
      </c>
      <c r="L35" s="1" t="s">
        <v>5649</v>
      </c>
      <c r="M35" s="1" t="s">
        <v>488</v>
      </c>
      <c r="N35" s="1" t="s">
        <v>296</v>
      </c>
      <c r="O35" s="1">
        <v>85209</v>
      </c>
      <c r="AA35" s="1" t="s">
        <v>3471</v>
      </c>
      <c r="AB35" s="3"/>
      <c r="AC35" s="3"/>
      <c r="AM35" s="1" t="s">
        <v>3162</v>
      </c>
      <c r="AX35" s="1" t="s">
        <v>3162</v>
      </c>
      <c r="BA35" s="1">
        <f t="shared" ref="BA35:BA68" si="2">COUNTA(AE35:AZ35)</f>
        <v>2</v>
      </c>
      <c r="CY35" s="1" t="s">
        <v>3162</v>
      </c>
      <c r="CZ35" s="1" t="s">
        <v>5408</v>
      </c>
      <c r="DA35" s="1" t="s">
        <v>3162</v>
      </c>
      <c r="DE35" s="1" t="s">
        <v>3162</v>
      </c>
      <c r="DG35" s="1" t="s">
        <v>481</v>
      </c>
      <c r="DH35" s="1" t="s">
        <v>481</v>
      </c>
      <c r="DI35" s="1" t="s">
        <v>481</v>
      </c>
      <c r="DJ35" s="1" t="s">
        <v>481</v>
      </c>
      <c r="DV35" s="1">
        <f t="shared" ref="DV35:DV68" si="3">COUNTA(CY35:DU35)</f>
        <v>8</v>
      </c>
    </row>
    <row r="36" spans="1:126" s="1" customFormat="1" x14ac:dyDescent="0.25">
      <c r="A36" s="8"/>
      <c r="B36" s="2">
        <v>44896</v>
      </c>
      <c r="C36" s="2">
        <v>44518</v>
      </c>
      <c r="D36" s="6"/>
      <c r="F36" s="1" t="s">
        <v>3161</v>
      </c>
      <c r="G36" s="1" t="s">
        <v>481</v>
      </c>
      <c r="H36" s="1" t="s">
        <v>2445</v>
      </c>
      <c r="I36" s="1" t="s">
        <v>3048</v>
      </c>
      <c r="J36" s="1" t="s">
        <v>3049</v>
      </c>
      <c r="K36" s="18"/>
      <c r="L36" s="1" t="s">
        <v>3050</v>
      </c>
      <c r="M36" s="1" t="s">
        <v>3051</v>
      </c>
      <c r="N36" s="1" t="s">
        <v>3052</v>
      </c>
      <c r="O36" s="1">
        <v>99507</v>
      </c>
      <c r="W36" s="1" t="s">
        <v>297</v>
      </c>
      <c r="AA36" s="2" t="s">
        <v>2676</v>
      </c>
      <c r="AB36" s="3" t="s">
        <v>3161</v>
      </c>
      <c r="AC36" s="3" t="s">
        <v>4712</v>
      </c>
      <c r="AF36" s="1" t="s">
        <v>481</v>
      </c>
      <c r="AH36" s="1" t="s">
        <v>481</v>
      </c>
      <c r="AI36" s="1" t="s">
        <v>481</v>
      </c>
      <c r="AK36" s="1" t="s">
        <v>481</v>
      </c>
      <c r="AL36" s="1" t="s">
        <v>481</v>
      </c>
      <c r="AM36" s="1" t="s">
        <v>481</v>
      </c>
      <c r="AN36" s="1" t="s">
        <v>481</v>
      </c>
      <c r="AO36" s="1" t="s">
        <v>481</v>
      </c>
      <c r="AS36" s="1" t="s">
        <v>481</v>
      </c>
      <c r="AU36" s="1" t="s">
        <v>481</v>
      </c>
      <c r="AV36" s="1" t="s">
        <v>481</v>
      </c>
      <c r="BA36" s="1">
        <f t="shared" si="2"/>
        <v>11</v>
      </c>
      <c r="DC36" s="1" t="s">
        <v>481</v>
      </c>
      <c r="DF36" s="1" t="s">
        <v>481</v>
      </c>
      <c r="DH36" s="1" t="s">
        <v>481</v>
      </c>
      <c r="DJ36" s="1" t="s">
        <v>481</v>
      </c>
      <c r="DO36" s="1" t="s">
        <v>481</v>
      </c>
      <c r="DV36" s="1">
        <f t="shared" si="3"/>
        <v>5</v>
      </c>
    </row>
    <row r="37" spans="1:126" s="1" customFormat="1" x14ac:dyDescent="0.25">
      <c r="A37" s="8"/>
      <c r="B37" s="2">
        <v>44868</v>
      </c>
      <c r="C37" s="2"/>
      <c r="D37" s="6" t="s">
        <v>4712</v>
      </c>
      <c r="F37" s="1" t="s">
        <v>3162</v>
      </c>
      <c r="G37" s="1" t="s">
        <v>3158</v>
      </c>
      <c r="H37" s="1" t="s">
        <v>3053</v>
      </c>
      <c r="I37" s="1" t="s">
        <v>3056</v>
      </c>
      <c r="J37" s="1" t="s">
        <v>3662</v>
      </c>
      <c r="K37" s="18" t="s">
        <v>5107</v>
      </c>
      <c r="L37" s="1" t="s">
        <v>3059</v>
      </c>
      <c r="M37" s="1" t="s">
        <v>488</v>
      </c>
      <c r="N37" s="1" t="s">
        <v>296</v>
      </c>
      <c r="O37" s="1">
        <v>85206</v>
      </c>
      <c r="P37" s="1" t="s">
        <v>4213</v>
      </c>
      <c r="T37" s="1">
        <v>1</v>
      </c>
      <c r="Y37" s="1" t="s">
        <v>3196</v>
      </c>
      <c r="Z37" s="1" t="s">
        <v>3161</v>
      </c>
      <c r="AA37" s="2" t="s">
        <v>925</v>
      </c>
      <c r="AB37" s="3"/>
      <c r="AC37" s="3" t="s">
        <v>4712</v>
      </c>
      <c r="AD37" s="1" t="s">
        <v>2388</v>
      </c>
      <c r="AE37" s="1" t="s">
        <v>481</v>
      </c>
      <c r="AH37" s="1" t="s">
        <v>481</v>
      </c>
      <c r="AL37" s="1" t="s">
        <v>3162</v>
      </c>
      <c r="AQ37" s="1" t="s">
        <v>481</v>
      </c>
      <c r="AR37" s="1" t="s">
        <v>481</v>
      </c>
      <c r="AV37" s="1" t="s">
        <v>481</v>
      </c>
      <c r="AY37" s="1" t="s">
        <v>481</v>
      </c>
      <c r="AZ37" s="1" t="s">
        <v>481</v>
      </c>
      <c r="BA37" s="1">
        <f t="shared" si="2"/>
        <v>8</v>
      </c>
      <c r="CZ37" s="1" t="s">
        <v>481</v>
      </c>
      <c r="DC37" s="1" t="s">
        <v>3158</v>
      </c>
      <c r="DE37" s="1" t="s">
        <v>3158</v>
      </c>
      <c r="DF37" s="1" t="s">
        <v>481</v>
      </c>
      <c r="DG37" s="1" t="s">
        <v>481</v>
      </c>
      <c r="DJ37" s="1" t="s">
        <v>481</v>
      </c>
      <c r="DK37" s="1" t="s">
        <v>481</v>
      </c>
      <c r="DO37" s="1" t="s">
        <v>481</v>
      </c>
      <c r="DV37" s="1">
        <f t="shared" si="3"/>
        <v>8</v>
      </c>
    </row>
    <row r="38" spans="1:126" s="1" customFormat="1" x14ac:dyDescent="0.25">
      <c r="A38" s="1" t="s">
        <v>1058</v>
      </c>
      <c r="B38" s="2">
        <v>44868</v>
      </c>
      <c r="C38" s="2">
        <v>44644</v>
      </c>
      <c r="D38" s="6"/>
      <c r="E38" s="1" t="s">
        <v>4712</v>
      </c>
      <c r="F38" s="1" t="s">
        <v>3162</v>
      </c>
      <c r="G38" s="1" t="s">
        <v>481</v>
      </c>
      <c r="H38" s="1" t="s">
        <v>3073</v>
      </c>
      <c r="I38" s="1" t="s">
        <v>3074</v>
      </c>
      <c r="J38" s="1" t="s">
        <v>2300</v>
      </c>
      <c r="K38" s="18"/>
      <c r="L38" s="1" t="s">
        <v>3075</v>
      </c>
      <c r="M38" s="1" t="s">
        <v>488</v>
      </c>
      <c r="N38" s="1" t="s">
        <v>296</v>
      </c>
      <c r="O38" s="1">
        <v>85206</v>
      </c>
      <c r="P38" s="8"/>
      <c r="Q38" s="8"/>
      <c r="Y38" s="1" t="s">
        <v>3196</v>
      </c>
      <c r="Z38" s="1" t="s">
        <v>3189</v>
      </c>
      <c r="AA38" s="2" t="s">
        <v>2155</v>
      </c>
      <c r="AB38" s="3"/>
      <c r="AC38" s="3"/>
      <c r="AG38" s="1" t="s">
        <v>481</v>
      </c>
      <c r="AJ38" s="1" t="s">
        <v>481</v>
      </c>
      <c r="AO38" s="1" t="s">
        <v>481</v>
      </c>
      <c r="AP38" s="1" t="s">
        <v>481</v>
      </c>
      <c r="AQ38" s="1" t="s">
        <v>481</v>
      </c>
      <c r="AS38" s="1" t="s">
        <v>481</v>
      </c>
      <c r="AV38" s="1" t="s">
        <v>481</v>
      </c>
      <c r="AW38" s="1" t="s">
        <v>481</v>
      </c>
      <c r="AX38" s="1" t="s">
        <v>481</v>
      </c>
      <c r="AZ38" s="1" t="s">
        <v>481</v>
      </c>
      <c r="BA38" s="1">
        <f t="shared" si="2"/>
        <v>10</v>
      </c>
      <c r="CZ38" s="1" t="s">
        <v>283</v>
      </c>
      <c r="DV38" s="1">
        <f t="shared" si="3"/>
        <v>1</v>
      </c>
    </row>
    <row r="39" spans="1:126" s="1" customFormat="1" x14ac:dyDescent="0.25">
      <c r="A39" s="8"/>
      <c r="B39" s="2">
        <v>44882</v>
      </c>
      <c r="C39" s="2">
        <v>44511</v>
      </c>
      <c r="D39" s="6"/>
      <c r="G39" s="1" t="s">
        <v>3158</v>
      </c>
      <c r="H39" s="1" t="s">
        <v>3980</v>
      </c>
      <c r="I39" s="1" t="s">
        <v>5481</v>
      </c>
      <c r="J39" s="1" t="s">
        <v>5271</v>
      </c>
      <c r="K39" s="18"/>
      <c r="L39" s="1" t="s">
        <v>5272</v>
      </c>
      <c r="M39" s="1" t="s">
        <v>488</v>
      </c>
      <c r="N39" s="1" t="s">
        <v>296</v>
      </c>
      <c r="O39" s="1">
        <v>85209</v>
      </c>
      <c r="AA39" s="1" t="s">
        <v>5269</v>
      </c>
      <c r="AB39" s="3"/>
      <c r="AC39" s="3"/>
      <c r="AW39" s="1" t="s">
        <v>3162</v>
      </c>
      <c r="AY39" s="1" t="s">
        <v>3162</v>
      </c>
      <c r="BA39" s="1">
        <f t="shared" si="2"/>
        <v>2</v>
      </c>
      <c r="DB39" s="1" t="s">
        <v>481</v>
      </c>
      <c r="DV39" s="1">
        <f t="shared" si="3"/>
        <v>1</v>
      </c>
    </row>
    <row r="40" spans="1:126" s="1" customFormat="1" x14ac:dyDescent="0.25">
      <c r="A40" s="8"/>
      <c r="B40" s="2">
        <v>44882</v>
      </c>
      <c r="C40" s="2">
        <v>44511</v>
      </c>
      <c r="D40" s="6"/>
      <c r="G40" s="1" t="s">
        <v>481</v>
      </c>
      <c r="H40" s="1" t="s">
        <v>3980</v>
      </c>
      <c r="I40" s="1" t="s">
        <v>5269</v>
      </c>
      <c r="J40" s="1" t="s">
        <v>5271</v>
      </c>
      <c r="K40" s="18"/>
      <c r="L40" s="1" t="s">
        <v>5272</v>
      </c>
      <c r="M40" s="1" t="s">
        <v>488</v>
      </c>
      <c r="N40" s="1" t="s">
        <v>296</v>
      </c>
      <c r="O40" s="1">
        <v>85209</v>
      </c>
      <c r="AA40" s="1" t="s">
        <v>4600</v>
      </c>
      <c r="AB40" s="3"/>
      <c r="AC40" s="3"/>
      <c r="AW40" s="1" t="s">
        <v>3162</v>
      </c>
      <c r="AY40" s="1" t="s">
        <v>3162</v>
      </c>
      <c r="BA40" s="1">
        <f t="shared" si="2"/>
        <v>2</v>
      </c>
      <c r="DB40" s="1" t="s">
        <v>481</v>
      </c>
      <c r="DV40" s="1">
        <f t="shared" si="3"/>
        <v>1</v>
      </c>
    </row>
    <row r="41" spans="1:126" s="1" customFormat="1" x14ac:dyDescent="0.25">
      <c r="B41" s="2">
        <v>44973</v>
      </c>
      <c r="C41" s="2"/>
      <c r="D41" s="2" t="s">
        <v>4712</v>
      </c>
      <c r="G41" s="1" t="s">
        <v>3158</v>
      </c>
      <c r="H41" s="1" t="s">
        <v>1718</v>
      </c>
      <c r="I41" s="1" t="s">
        <v>436</v>
      </c>
      <c r="J41" s="1" t="s">
        <v>5694</v>
      </c>
      <c r="K41" s="18"/>
      <c r="L41" s="1" t="s">
        <v>5695</v>
      </c>
      <c r="M41" s="1" t="s">
        <v>488</v>
      </c>
      <c r="N41" s="1" t="s">
        <v>296</v>
      </c>
      <c r="O41" s="1">
        <v>85205</v>
      </c>
      <c r="AA41" s="2"/>
      <c r="AB41" s="3"/>
      <c r="AC41" s="3"/>
      <c r="AM41" s="1" t="s">
        <v>3162</v>
      </c>
      <c r="BA41" s="1">
        <f>COUNTA(AE41:AZ41)</f>
        <v>1</v>
      </c>
      <c r="DN41" s="1" t="s">
        <v>481</v>
      </c>
      <c r="DV41" s="1">
        <f t="shared" si="3"/>
        <v>1</v>
      </c>
    </row>
    <row r="42" spans="1:126" s="1" customFormat="1" x14ac:dyDescent="0.25">
      <c r="B42" s="2">
        <v>44861</v>
      </c>
      <c r="C42" s="2">
        <v>44539</v>
      </c>
      <c r="D42" s="6"/>
      <c r="E42" s="2"/>
      <c r="F42" s="1" t="s">
        <v>3161</v>
      </c>
      <c r="G42" s="1" t="s">
        <v>3158</v>
      </c>
      <c r="H42" s="1" t="s">
        <v>2795</v>
      </c>
      <c r="I42" s="1" t="s">
        <v>1748</v>
      </c>
      <c r="J42" s="1" t="s">
        <v>2797</v>
      </c>
      <c r="K42" s="18" t="s">
        <v>2798</v>
      </c>
      <c r="L42" s="1" t="s">
        <v>1347</v>
      </c>
      <c r="M42" s="1" t="s">
        <v>488</v>
      </c>
      <c r="N42" s="1" t="s">
        <v>296</v>
      </c>
      <c r="O42" s="1">
        <v>85206</v>
      </c>
      <c r="P42" s="1" t="s">
        <v>4213</v>
      </c>
      <c r="X42" s="1" t="s">
        <v>2261</v>
      </c>
      <c r="AA42" s="1" t="s">
        <v>1346</v>
      </c>
      <c r="AB42" s="3"/>
      <c r="AC42" s="3"/>
      <c r="AD42" s="1" t="s">
        <v>2388</v>
      </c>
      <c r="BA42" s="1">
        <f t="shared" si="2"/>
        <v>0</v>
      </c>
      <c r="CY42" s="1" t="s">
        <v>4682</v>
      </c>
      <c r="CZ42" s="1" t="s">
        <v>4682</v>
      </c>
      <c r="DA42" s="1" t="s">
        <v>4682</v>
      </c>
      <c r="DB42" s="1" t="s">
        <v>481</v>
      </c>
      <c r="DF42" s="1" t="s">
        <v>481</v>
      </c>
      <c r="DK42" s="1" t="s">
        <v>481</v>
      </c>
      <c r="DL42" s="1" t="s">
        <v>481</v>
      </c>
      <c r="DV42" s="1">
        <f t="shared" si="3"/>
        <v>7</v>
      </c>
    </row>
    <row r="43" spans="1:126" s="1" customFormat="1" x14ac:dyDescent="0.25">
      <c r="A43" s="8"/>
      <c r="B43" s="2">
        <v>44861</v>
      </c>
      <c r="C43" s="2">
        <v>44511</v>
      </c>
      <c r="D43" s="6"/>
      <c r="G43" s="1" t="s">
        <v>3158</v>
      </c>
      <c r="H43" s="1" t="s">
        <v>2283</v>
      </c>
      <c r="I43" s="1" t="s">
        <v>788</v>
      </c>
      <c r="J43" s="1" t="s">
        <v>3813</v>
      </c>
      <c r="K43" s="18" t="s">
        <v>761</v>
      </c>
      <c r="L43" s="1" t="s">
        <v>5330</v>
      </c>
      <c r="M43" s="1" t="s">
        <v>488</v>
      </c>
      <c r="N43" s="1" t="s">
        <v>296</v>
      </c>
      <c r="P43" s="1" t="s">
        <v>4401</v>
      </c>
      <c r="AA43" s="1" t="s">
        <v>669</v>
      </c>
      <c r="AB43" s="3"/>
      <c r="AC43" s="3"/>
      <c r="AE43" s="1" t="s">
        <v>481</v>
      </c>
      <c r="AF43" s="1" t="s">
        <v>481</v>
      </c>
      <c r="AH43" s="1" t="s">
        <v>481</v>
      </c>
      <c r="AI43" s="1" t="s">
        <v>481</v>
      </c>
      <c r="AJ43" s="1" t="s">
        <v>481</v>
      </c>
      <c r="BA43" s="1">
        <f t="shared" si="2"/>
        <v>5</v>
      </c>
      <c r="CY43" s="1" t="s">
        <v>4682</v>
      </c>
      <c r="DA43" s="1" t="s">
        <v>694</v>
      </c>
      <c r="DB43" s="1" t="s">
        <v>481</v>
      </c>
      <c r="DC43" s="1" t="s">
        <v>481</v>
      </c>
      <c r="DD43" s="1" t="s">
        <v>481</v>
      </c>
      <c r="DI43" s="1" t="s">
        <v>481</v>
      </c>
      <c r="DJ43" s="1" t="s">
        <v>481</v>
      </c>
      <c r="DK43" s="1" t="s">
        <v>481</v>
      </c>
      <c r="DL43" s="1" t="s">
        <v>481</v>
      </c>
      <c r="DN43" s="1" t="s">
        <v>481</v>
      </c>
      <c r="DO43" s="1" t="s">
        <v>481</v>
      </c>
      <c r="DV43" s="1">
        <f t="shared" si="3"/>
        <v>11</v>
      </c>
    </row>
    <row r="44" spans="1:126" s="1" customFormat="1" x14ac:dyDescent="0.25">
      <c r="A44" s="8"/>
      <c r="B44" s="2">
        <v>44861</v>
      </c>
      <c r="C44" s="2">
        <v>44511</v>
      </c>
      <c r="D44" s="6"/>
      <c r="G44" s="1" t="s">
        <v>481</v>
      </c>
      <c r="H44" s="1" t="s">
        <v>2283</v>
      </c>
      <c r="I44" s="1" t="s">
        <v>669</v>
      </c>
      <c r="J44" s="1" t="s">
        <v>801</v>
      </c>
      <c r="K44" s="18" t="s">
        <v>800</v>
      </c>
      <c r="L44" s="1" t="s">
        <v>5330</v>
      </c>
      <c r="M44" s="1" t="s">
        <v>488</v>
      </c>
      <c r="N44" s="1" t="s">
        <v>296</v>
      </c>
      <c r="P44" s="1" t="s">
        <v>4402</v>
      </c>
      <c r="AA44" s="1" t="s">
        <v>788</v>
      </c>
      <c r="AB44" s="3"/>
      <c r="AC44" s="3"/>
      <c r="AE44" s="1" t="s">
        <v>481</v>
      </c>
      <c r="AF44" s="1" t="s">
        <v>481</v>
      </c>
      <c r="AH44" s="1" t="s">
        <v>481</v>
      </c>
      <c r="AI44" s="1" t="s">
        <v>481</v>
      </c>
      <c r="AJ44" s="1" t="s">
        <v>3158</v>
      </c>
      <c r="BA44" s="1">
        <f t="shared" si="2"/>
        <v>5</v>
      </c>
      <c r="CY44" s="1" t="s">
        <v>4682</v>
      </c>
      <c r="DB44" s="1" t="s">
        <v>481</v>
      </c>
      <c r="DC44" s="1" t="s">
        <v>481</v>
      </c>
      <c r="DD44" s="1" t="s">
        <v>481</v>
      </c>
      <c r="DI44" s="1" t="s">
        <v>481</v>
      </c>
      <c r="DJ44" s="1" t="s">
        <v>481</v>
      </c>
      <c r="DK44" s="1" t="s">
        <v>481</v>
      </c>
      <c r="DL44" s="1" t="s">
        <v>481</v>
      </c>
      <c r="DN44" s="1" t="s">
        <v>481</v>
      </c>
      <c r="DO44" s="1" t="s">
        <v>481</v>
      </c>
      <c r="DV44" s="1">
        <f t="shared" si="3"/>
        <v>10</v>
      </c>
    </row>
    <row r="45" spans="1:126" s="1" customFormat="1" x14ac:dyDescent="0.25">
      <c r="A45" s="8"/>
      <c r="B45" s="2">
        <v>44875</v>
      </c>
      <c r="C45" s="2">
        <v>44518</v>
      </c>
      <c r="D45" s="6"/>
      <c r="F45" s="1" t="s">
        <v>3161</v>
      </c>
      <c r="G45" s="1" t="s">
        <v>481</v>
      </c>
      <c r="H45" s="1" t="s">
        <v>1912</v>
      </c>
      <c r="I45" s="1" t="s">
        <v>1913</v>
      </c>
      <c r="J45" s="1" t="s">
        <v>72</v>
      </c>
      <c r="K45" s="18" t="s">
        <v>1915</v>
      </c>
      <c r="L45" s="1" t="s">
        <v>5214</v>
      </c>
      <c r="M45" s="1" t="s">
        <v>488</v>
      </c>
      <c r="N45" s="1" t="s">
        <v>296</v>
      </c>
      <c r="P45" s="1" t="s">
        <v>4213</v>
      </c>
      <c r="X45" s="1" t="s">
        <v>1914</v>
      </c>
      <c r="AA45" s="1" t="s">
        <v>1917</v>
      </c>
      <c r="AB45" s="3"/>
      <c r="AC45" s="3"/>
      <c r="AD45" s="1" t="s">
        <v>2564</v>
      </c>
      <c r="AE45" s="1" t="s">
        <v>481</v>
      </c>
      <c r="AF45" s="1" t="s">
        <v>481</v>
      </c>
      <c r="AH45" s="1" t="s">
        <v>481</v>
      </c>
      <c r="AI45" s="1" t="s">
        <v>481</v>
      </c>
      <c r="AJ45" s="1" t="s">
        <v>481</v>
      </c>
      <c r="AL45" s="1" t="s">
        <v>481</v>
      </c>
      <c r="AN45" s="1" t="s">
        <v>481</v>
      </c>
      <c r="AQ45" s="1" t="s">
        <v>481</v>
      </c>
      <c r="AU45" s="1" t="s">
        <v>481</v>
      </c>
      <c r="AV45" s="1" t="s">
        <v>481</v>
      </c>
      <c r="BA45" s="1">
        <f t="shared" si="2"/>
        <v>10</v>
      </c>
      <c r="DA45" s="1" t="s">
        <v>4682</v>
      </c>
      <c r="DB45" s="1" t="s">
        <v>481</v>
      </c>
      <c r="DC45" s="1" t="s">
        <v>481</v>
      </c>
      <c r="DD45" s="1" t="s">
        <v>481</v>
      </c>
      <c r="DE45" s="1" t="s">
        <v>481</v>
      </c>
      <c r="DF45" s="1" t="s">
        <v>3158</v>
      </c>
      <c r="DG45" s="1" t="s">
        <v>481</v>
      </c>
      <c r="DH45" s="1" t="s">
        <v>481</v>
      </c>
      <c r="DI45" s="1" t="s">
        <v>481</v>
      </c>
      <c r="DJ45" s="1" t="s">
        <v>481</v>
      </c>
      <c r="DK45" s="1" t="s">
        <v>481</v>
      </c>
      <c r="DL45" s="1" t="s">
        <v>481</v>
      </c>
      <c r="DN45" s="1" t="s">
        <v>481</v>
      </c>
      <c r="DO45" s="1" t="s">
        <v>481</v>
      </c>
      <c r="DV45" s="1">
        <f t="shared" si="3"/>
        <v>14</v>
      </c>
    </row>
    <row r="46" spans="1:126" s="1" customFormat="1" x14ac:dyDescent="0.25">
      <c r="A46" s="8"/>
      <c r="B46" s="2">
        <v>44875</v>
      </c>
      <c r="C46" s="2">
        <v>44518</v>
      </c>
      <c r="D46" s="6"/>
      <c r="F46" s="1" t="s">
        <v>3161</v>
      </c>
      <c r="G46" s="1" t="s">
        <v>3158</v>
      </c>
      <c r="H46" s="1" t="s">
        <v>1912</v>
      </c>
      <c r="I46" s="1" t="s">
        <v>1917</v>
      </c>
      <c r="J46" s="1" t="s">
        <v>72</v>
      </c>
      <c r="K46" s="18" t="s">
        <v>806</v>
      </c>
      <c r="L46" s="1" t="s">
        <v>5214</v>
      </c>
      <c r="M46" s="1" t="s">
        <v>488</v>
      </c>
      <c r="N46" s="1" t="s">
        <v>296</v>
      </c>
      <c r="P46" s="1" t="s">
        <v>4213</v>
      </c>
      <c r="X46" s="1" t="s">
        <v>1914</v>
      </c>
      <c r="AA46" s="1" t="s">
        <v>1913</v>
      </c>
      <c r="AB46" s="3"/>
      <c r="AC46" s="3"/>
      <c r="AD46" s="1" t="s">
        <v>2568</v>
      </c>
      <c r="AE46" s="1" t="s">
        <v>481</v>
      </c>
      <c r="AF46" s="1" t="s">
        <v>481</v>
      </c>
      <c r="AH46" s="1" t="s">
        <v>481</v>
      </c>
      <c r="AI46" s="1" t="s">
        <v>481</v>
      </c>
      <c r="AJ46" s="1" t="s">
        <v>481</v>
      </c>
      <c r="AL46" s="1" t="s">
        <v>481</v>
      </c>
      <c r="AN46" s="1" t="s">
        <v>481</v>
      </c>
      <c r="AQ46" s="1" t="s">
        <v>481</v>
      </c>
      <c r="AU46" s="1" t="s">
        <v>481</v>
      </c>
      <c r="AV46" s="1" t="s">
        <v>481</v>
      </c>
      <c r="BA46" s="1">
        <f t="shared" si="2"/>
        <v>10</v>
      </c>
      <c r="DA46" s="1" t="s">
        <v>4682</v>
      </c>
      <c r="DB46" s="1" t="s">
        <v>481</v>
      </c>
      <c r="DC46" s="1" t="s">
        <v>3158</v>
      </c>
      <c r="DD46" s="1" t="s">
        <v>481</v>
      </c>
      <c r="DE46" s="1" t="s">
        <v>481</v>
      </c>
      <c r="DF46" s="1" t="s">
        <v>481</v>
      </c>
      <c r="DG46" s="1" t="s">
        <v>481</v>
      </c>
      <c r="DH46" s="1" t="s">
        <v>481</v>
      </c>
      <c r="DI46" s="1" t="s">
        <v>481</v>
      </c>
      <c r="DJ46" s="1" t="s">
        <v>481</v>
      </c>
      <c r="DK46" s="1" t="s">
        <v>481</v>
      </c>
      <c r="DL46" s="1" t="s">
        <v>481</v>
      </c>
      <c r="DN46" s="1" t="s">
        <v>481</v>
      </c>
      <c r="DO46" s="1" t="s">
        <v>481</v>
      </c>
      <c r="DV46" s="1">
        <f t="shared" si="3"/>
        <v>14</v>
      </c>
    </row>
    <row r="47" spans="1:126" s="1" customFormat="1" x14ac:dyDescent="0.25">
      <c r="B47" s="2">
        <v>44861</v>
      </c>
      <c r="C47" s="2">
        <v>44532</v>
      </c>
      <c r="D47" s="2"/>
      <c r="F47" s="1" t="s">
        <v>3162</v>
      </c>
      <c r="G47" s="1" t="s">
        <v>481</v>
      </c>
      <c r="H47" s="1" t="s">
        <v>330</v>
      </c>
      <c r="I47" s="1" t="s">
        <v>904</v>
      </c>
      <c r="J47" s="1" t="s">
        <v>332</v>
      </c>
      <c r="K47" s="18" t="s">
        <v>5120</v>
      </c>
      <c r="L47" s="1" t="s">
        <v>333</v>
      </c>
      <c r="M47" s="1" t="s">
        <v>5031</v>
      </c>
      <c r="N47" s="1" t="s">
        <v>296</v>
      </c>
      <c r="O47" s="1">
        <v>85120</v>
      </c>
      <c r="P47" s="1" t="s">
        <v>4213</v>
      </c>
      <c r="R47" s="1">
        <v>1</v>
      </c>
      <c r="S47" s="1" t="s">
        <v>3357</v>
      </c>
      <c r="AA47" s="2" t="s">
        <v>826</v>
      </c>
      <c r="AB47" s="3" t="s">
        <v>3161</v>
      </c>
      <c r="AC47" s="3" t="s">
        <v>4712</v>
      </c>
      <c r="AD47" s="1" t="s">
        <v>1771</v>
      </c>
      <c r="BA47" s="1">
        <f t="shared" si="2"/>
        <v>0</v>
      </c>
      <c r="BD47" s="1" t="s">
        <v>4712</v>
      </c>
      <c r="BE47" s="1" t="s">
        <v>4712</v>
      </c>
      <c r="BG47" s="1" t="s">
        <v>4712</v>
      </c>
      <c r="BH47" s="1" t="s">
        <v>4712</v>
      </c>
      <c r="BI47" s="1" t="s">
        <v>4712</v>
      </c>
      <c r="BJ47" s="1" t="s">
        <v>4712</v>
      </c>
      <c r="BK47" s="1" t="s">
        <v>4712</v>
      </c>
      <c r="BM47" s="1" t="s">
        <v>4712</v>
      </c>
      <c r="BN47" s="1" t="s">
        <v>4712</v>
      </c>
      <c r="BP47" s="1" t="s">
        <v>4712</v>
      </c>
      <c r="CY47" s="1" t="s">
        <v>4682</v>
      </c>
      <c r="DA47" s="1" t="s">
        <v>4682</v>
      </c>
      <c r="DF47" s="1" t="s">
        <v>481</v>
      </c>
      <c r="DL47" s="1" t="s">
        <v>481</v>
      </c>
      <c r="DV47" s="1">
        <f t="shared" si="3"/>
        <v>4</v>
      </c>
    </row>
    <row r="48" spans="1:126" s="1" customFormat="1" x14ac:dyDescent="0.25">
      <c r="A48" s="8"/>
      <c r="B48" s="2">
        <v>44861</v>
      </c>
      <c r="C48" s="2"/>
      <c r="D48" s="6" t="s">
        <v>4712</v>
      </c>
      <c r="G48" s="1" t="s">
        <v>481</v>
      </c>
      <c r="H48" s="1" t="s">
        <v>3284</v>
      </c>
      <c r="I48" s="1" t="s">
        <v>1955</v>
      </c>
      <c r="J48" s="1" t="s">
        <v>5200</v>
      </c>
      <c r="K48" s="4" t="s">
        <v>3248</v>
      </c>
      <c r="L48" s="1" t="s">
        <v>5447</v>
      </c>
      <c r="M48" s="1" t="s">
        <v>488</v>
      </c>
      <c r="N48" s="1" t="s">
        <v>296</v>
      </c>
      <c r="O48" s="1">
        <v>85209</v>
      </c>
      <c r="AF48" s="1" t="s">
        <v>3162</v>
      </c>
      <c r="AH48" s="1" t="s">
        <v>3162</v>
      </c>
      <c r="AO48" s="1" t="s">
        <v>3158</v>
      </c>
      <c r="AS48" s="1" t="s">
        <v>3162</v>
      </c>
      <c r="AU48" s="1" t="s">
        <v>3162</v>
      </c>
      <c r="AW48" s="1" t="s">
        <v>3162</v>
      </c>
      <c r="AY48" s="1" t="s">
        <v>3162</v>
      </c>
      <c r="BA48" s="1">
        <f t="shared" si="2"/>
        <v>7</v>
      </c>
      <c r="BB48" s="3"/>
      <c r="CY48" s="1" t="s">
        <v>4682</v>
      </c>
      <c r="CZ48" s="1" t="s">
        <v>4682</v>
      </c>
      <c r="DA48" s="1" t="s">
        <v>4682</v>
      </c>
      <c r="DC48" s="1" t="s">
        <v>481</v>
      </c>
      <c r="DG48" s="1" t="s">
        <v>481</v>
      </c>
      <c r="DH48" s="1" t="s">
        <v>481</v>
      </c>
      <c r="DI48" s="1" t="s">
        <v>3158</v>
      </c>
      <c r="DJ48" s="1" t="s">
        <v>481</v>
      </c>
      <c r="DK48" s="1" t="s">
        <v>481</v>
      </c>
      <c r="DL48" s="1" t="s">
        <v>481</v>
      </c>
      <c r="DN48" s="1" t="s">
        <v>481</v>
      </c>
      <c r="DO48" s="1" t="s">
        <v>481</v>
      </c>
      <c r="DV48" s="1">
        <f t="shared" si="3"/>
        <v>12</v>
      </c>
    </row>
    <row r="49" spans="1:126" s="1" customFormat="1" x14ac:dyDescent="0.25">
      <c r="A49" s="8"/>
      <c r="B49" s="2">
        <v>44861</v>
      </c>
      <c r="C49" s="2"/>
      <c r="D49" s="6" t="s">
        <v>4712</v>
      </c>
      <c r="G49" s="1" t="s">
        <v>3158</v>
      </c>
      <c r="H49" s="1" t="s">
        <v>3284</v>
      </c>
      <c r="I49" s="1" t="s">
        <v>4748</v>
      </c>
      <c r="J49" s="1" t="s">
        <v>5200</v>
      </c>
      <c r="K49" s="4" t="s">
        <v>3248</v>
      </c>
      <c r="L49" s="1" t="s">
        <v>5447</v>
      </c>
      <c r="M49" s="1" t="s">
        <v>488</v>
      </c>
      <c r="N49" s="1" t="s">
        <v>296</v>
      </c>
      <c r="O49" s="1">
        <v>85209</v>
      </c>
      <c r="AF49" s="1" t="s">
        <v>3162</v>
      </c>
      <c r="AH49" s="1" t="s">
        <v>3162</v>
      </c>
      <c r="AO49" s="1" t="s">
        <v>3158</v>
      </c>
      <c r="AS49" s="1" t="s">
        <v>3162</v>
      </c>
      <c r="AU49" s="1" t="s">
        <v>3162</v>
      </c>
      <c r="AW49" s="1" t="s">
        <v>3162</v>
      </c>
      <c r="AY49" s="1" t="s">
        <v>3162</v>
      </c>
      <c r="BA49" s="1">
        <f t="shared" si="2"/>
        <v>7</v>
      </c>
      <c r="BB49" s="3"/>
      <c r="CY49" s="1" t="s">
        <v>4682</v>
      </c>
      <c r="CZ49" s="1" t="s">
        <v>4682</v>
      </c>
      <c r="DA49" s="1" t="s">
        <v>4682</v>
      </c>
      <c r="DC49" s="1" t="s">
        <v>481</v>
      </c>
      <c r="DG49" s="1" t="s">
        <v>481</v>
      </c>
      <c r="DH49" s="1" t="s">
        <v>481</v>
      </c>
      <c r="DI49" s="1" t="s">
        <v>481</v>
      </c>
      <c r="DJ49" s="1" t="s">
        <v>481</v>
      </c>
      <c r="DK49" s="1" t="s">
        <v>481</v>
      </c>
      <c r="DL49" s="1" t="s">
        <v>481</v>
      </c>
      <c r="DN49" s="1" t="s">
        <v>481</v>
      </c>
      <c r="DO49" s="1" t="s">
        <v>481</v>
      </c>
      <c r="DV49" s="1">
        <f t="shared" si="3"/>
        <v>12</v>
      </c>
    </row>
    <row r="50" spans="1:126" s="1" customFormat="1" x14ac:dyDescent="0.25">
      <c r="A50" s="8"/>
      <c r="B50" s="2">
        <v>44861</v>
      </c>
      <c r="C50" s="2">
        <v>44532</v>
      </c>
      <c r="D50" s="6"/>
      <c r="G50" s="1" t="s">
        <v>3158</v>
      </c>
      <c r="H50" s="1" t="s">
        <v>188</v>
      </c>
      <c r="I50" s="1" t="s">
        <v>189</v>
      </c>
      <c r="J50" s="1" t="s">
        <v>5213</v>
      </c>
      <c r="K50" s="4" t="s">
        <v>190</v>
      </c>
      <c r="L50" s="1" t="s">
        <v>4498</v>
      </c>
      <c r="M50" s="1" t="s">
        <v>488</v>
      </c>
      <c r="N50" s="1" t="s">
        <v>296</v>
      </c>
      <c r="O50" s="1">
        <v>85208</v>
      </c>
      <c r="P50" s="1" t="s">
        <v>4213</v>
      </c>
      <c r="Y50" s="1" t="s">
        <v>297</v>
      </c>
      <c r="Z50" s="1" t="s">
        <v>3161</v>
      </c>
      <c r="AA50" s="2" t="s">
        <v>2374</v>
      </c>
      <c r="AB50" s="3" t="s">
        <v>3161</v>
      </c>
      <c r="AC50" s="3"/>
      <c r="AD50" s="1" t="s">
        <v>2388</v>
      </c>
      <c r="AH50" s="1" t="s">
        <v>3158</v>
      </c>
      <c r="AI50" s="1" t="s">
        <v>481</v>
      </c>
      <c r="BA50" s="1">
        <f t="shared" si="2"/>
        <v>2</v>
      </c>
      <c r="CY50" s="1" t="s">
        <v>4682</v>
      </c>
      <c r="CZ50" s="1" t="s">
        <v>481</v>
      </c>
      <c r="DA50" s="1" t="s">
        <v>4682</v>
      </c>
      <c r="DC50" s="1" t="s">
        <v>481</v>
      </c>
      <c r="DD50" s="1" t="s">
        <v>481</v>
      </c>
      <c r="DF50" s="1" t="s">
        <v>481</v>
      </c>
      <c r="DI50" s="1" t="s">
        <v>481</v>
      </c>
      <c r="DJ50" s="1" t="s">
        <v>481</v>
      </c>
      <c r="DK50" s="1" t="s">
        <v>481</v>
      </c>
      <c r="DV50" s="1">
        <f t="shared" si="3"/>
        <v>9</v>
      </c>
    </row>
    <row r="51" spans="1:126" s="1" customFormat="1" x14ac:dyDescent="0.25">
      <c r="A51" s="6"/>
      <c r="B51" s="2">
        <v>44861</v>
      </c>
      <c r="C51" s="2">
        <v>44518</v>
      </c>
      <c r="D51" s="6"/>
      <c r="G51" s="1" t="s">
        <v>481</v>
      </c>
      <c r="H51" s="1" t="s">
        <v>3227</v>
      </c>
      <c r="I51" s="1" t="s">
        <v>4713</v>
      </c>
      <c r="J51" s="1" t="s">
        <v>3228</v>
      </c>
      <c r="K51" s="18" t="s">
        <v>3229</v>
      </c>
      <c r="L51" s="1" t="s">
        <v>5260</v>
      </c>
      <c r="M51" s="1" t="s">
        <v>488</v>
      </c>
      <c r="N51" s="1" t="s">
        <v>296</v>
      </c>
      <c r="O51" s="1">
        <v>85206</v>
      </c>
      <c r="Y51" s="2"/>
      <c r="Z51" s="3"/>
      <c r="AA51" s="1" t="s">
        <v>5257</v>
      </c>
      <c r="BA51" s="1">
        <f t="shared" si="2"/>
        <v>0</v>
      </c>
      <c r="CY51" s="1" t="s">
        <v>4682</v>
      </c>
      <c r="DC51" s="1" t="s">
        <v>481</v>
      </c>
      <c r="DD51" s="1" t="s">
        <v>481</v>
      </c>
      <c r="DE51" s="1" t="s">
        <v>481</v>
      </c>
      <c r="DF51" s="1" t="s">
        <v>481</v>
      </c>
      <c r="DJ51" s="1" t="s">
        <v>481</v>
      </c>
      <c r="DV51" s="1">
        <f t="shared" si="3"/>
        <v>6</v>
      </c>
    </row>
    <row r="52" spans="1:126" s="1" customFormat="1" x14ac:dyDescent="0.25">
      <c r="A52" s="8"/>
      <c r="B52" s="2">
        <v>44868</v>
      </c>
      <c r="C52" s="2">
        <v>44511</v>
      </c>
      <c r="D52" s="6"/>
      <c r="F52" s="1" t="s">
        <v>3162</v>
      </c>
      <c r="G52" s="1" t="s">
        <v>3158</v>
      </c>
      <c r="H52" s="1" t="s">
        <v>1558</v>
      </c>
      <c r="I52" s="1" t="s">
        <v>2451</v>
      </c>
      <c r="J52" s="1" t="s">
        <v>594</v>
      </c>
      <c r="K52" s="18" t="s">
        <v>5185</v>
      </c>
      <c r="L52" s="1" t="s">
        <v>5276</v>
      </c>
      <c r="M52" s="1" t="s">
        <v>488</v>
      </c>
      <c r="N52" s="1" t="s">
        <v>296</v>
      </c>
      <c r="O52" s="1">
        <v>85209</v>
      </c>
      <c r="P52" s="1" t="s">
        <v>4213</v>
      </c>
      <c r="Y52" s="1" t="s">
        <v>3175</v>
      </c>
      <c r="Z52" s="1" t="s">
        <v>3161</v>
      </c>
      <c r="AA52" s="2" t="s">
        <v>5277</v>
      </c>
      <c r="AB52" s="3"/>
      <c r="AC52" s="3"/>
      <c r="AD52" s="1" t="s">
        <v>2388</v>
      </c>
      <c r="BA52" s="1">
        <f t="shared" si="2"/>
        <v>0</v>
      </c>
      <c r="CZ52" s="1" t="s">
        <v>4682</v>
      </c>
      <c r="DV52" s="1">
        <f t="shared" si="3"/>
        <v>1</v>
      </c>
    </row>
    <row r="53" spans="1:126" s="1" customFormat="1" x14ac:dyDescent="0.25">
      <c r="A53" s="1" t="s">
        <v>1058</v>
      </c>
      <c r="B53" s="2">
        <v>44868</v>
      </c>
      <c r="C53" s="2">
        <v>44651</v>
      </c>
      <c r="D53" s="6"/>
      <c r="E53" s="1" t="s">
        <v>297</v>
      </c>
      <c r="F53" s="1" t="s">
        <v>3162</v>
      </c>
      <c r="G53" s="1" t="s">
        <v>3158</v>
      </c>
      <c r="H53" s="1" t="s">
        <v>2155</v>
      </c>
      <c r="I53" s="1" t="s">
        <v>2156</v>
      </c>
      <c r="J53" s="1" t="s">
        <v>5281</v>
      </c>
      <c r="K53" s="18"/>
      <c r="L53" s="1" t="s">
        <v>5418</v>
      </c>
      <c r="M53" s="1" t="s">
        <v>5419</v>
      </c>
      <c r="N53" s="1" t="s">
        <v>296</v>
      </c>
      <c r="O53" s="1">
        <v>86301</v>
      </c>
      <c r="P53" s="8"/>
      <c r="Q53" s="8"/>
      <c r="Y53" s="1" t="s">
        <v>3196</v>
      </c>
      <c r="Z53" s="1" t="s">
        <v>3189</v>
      </c>
      <c r="AA53" s="2" t="s">
        <v>3073</v>
      </c>
      <c r="AB53" s="3"/>
      <c r="AC53" s="3"/>
      <c r="AP53" s="1" t="s">
        <v>3158</v>
      </c>
      <c r="BA53" s="1">
        <f t="shared" si="2"/>
        <v>1</v>
      </c>
      <c r="CZ53" s="1" t="s">
        <v>3158</v>
      </c>
      <c r="DV53" s="1">
        <f t="shared" si="3"/>
        <v>1</v>
      </c>
    </row>
    <row r="54" spans="1:126" s="1" customFormat="1" x14ac:dyDescent="0.25">
      <c r="B54" s="2">
        <v>44861</v>
      </c>
      <c r="C54" s="2">
        <v>44539</v>
      </c>
      <c r="E54" s="2"/>
      <c r="F54" s="1" t="s">
        <v>3161</v>
      </c>
      <c r="G54" s="1" t="s">
        <v>481</v>
      </c>
      <c r="H54" s="1" t="s">
        <v>1346</v>
      </c>
      <c r="I54" s="1" t="s">
        <v>3178</v>
      </c>
      <c r="J54" s="1" t="s">
        <v>2796</v>
      </c>
      <c r="K54" s="18" t="s">
        <v>4468</v>
      </c>
      <c r="L54" s="1" t="s">
        <v>1347</v>
      </c>
      <c r="M54" s="1" t="s">
        <v>488</v>
      </c>
      <c r="N54" s="1" t="s">
        <v>296</v>
      </c>
      <c r="O54" s="1">
        <v>85206</v>
      </c>
      <c r="P54" s="1" t="s">
        <v>3161</v>
      </c>
      <c r="X54" s="1" t="s">
        <v>2261</v>
      </c>
      <c r="AA54" s="1" t="s">
        <v>2795</v>
      </c>
      <c r="AB54" s="3"/>
      <c r="AC54" s="3"/>
      <c r="AD54" s="1" t="s">
        <v>2388</v>
      </c>
      <c r="BA54" s="1">
        <f t="shared" si="2"/>
        <v>0</v>
      </c>
      <c r="CY54" s="1" t="s">
        <v>481</v>
      </c>
      <c r="CZ54" s="1" t="s">
        <v>481</v>
      </c>
      <c r="DA54" s="1" t="s">
        <v>481</v>
      </c>
      <c r="DB54" s="1" t="s">
        <v>481</v>
      </c>
      <c r="DF54" s="1" t="s">
        <v>481</v>
      </c>
      <c r="DK54" s="1" t="s">
        <v>481</v>
      </c>
      <c r="DL54" s="1" t="s">
        <v>481</v>
      </c>
      <c r="DV54" s="1">
        <f t="shared" si="3"/>
        <v>7</v>
      </c>
    </row>
    <row r="55" spans="1:126" s="1" customFormat="1" x14ac:dyDescent="0.25">
      <c r="A55" s="8"/>
      <c r="B55" s="2">
        <v>44868</v>
      </c>
      <c r="C55" s="2"/>
      <c r="D55" s="6" t="s">
        <v>4712</v>
      </c>
      <c r="F55" s="1" t="s">
        <v>3162</v>
      </c>
      <c r="G55" s="1" t="s">
        <v>481</v>
      </c>
      <c r="H55" s="1" t="s">
        <v>925</v>
      </c>
      <c r="I55" s="1" t="s">
        <v>905</v>
      </c>
      <c r="J55" s="1" t="s">
        <v>4365</v>
      </c>
      <c r="K55" s="18" t="s">
        <v>3241</v>
      </c>
      <c r="L55" s="1" t="s">
        <v>3059</v>
      </c>
      <c r="M55" s="1" t="s">
        <v>488</v>
      </c>
      <c r="N55" s="1" t="s">
        <v>296</v>
      </c>
      <c r="O55" s="1">
        <v>85206</v>
      </c>
      <c r="P55" s="1" t="s">
        <v>4213</v>
      </c>
      <c r="T55" s="1">
        <v>1</v>
      </c>
      <c r="Y55" s="1" t="s">
        <v>3196</v>
      </c>
      <c r="Z55" s="1" t="s">
        <v>3161</v>
      </c>
      <c r="AA55" s="2" t="s">
        <v>3053</v>
      </c>
      <c r="AB55" s="3"/>
      <c r="AC55" s="3" t="s">
        <v>4712</v>
      </c>
      <c r="AD55" s="1" t="s">
        <v>2564</v>
      </c>
      <c r="AE55" s="1" t="s">
        <v>481</v>
      </c>
      <c r="AH55" s="1" t="s">
        <v>481</v>
      </c>
      <c r="AL55" s="1" t="s">
        <v>3162</v>
      </c>
      <c r="AQ55" s="1" t="s">
        <v>481</v>
      </c>
      <c r="AR55" s="1" t="s">
        <v>481</v>
      </c>
      <c r="AV55" s="1" t="s">
        <v>481</v>
      </c>
      <c r="AY55" s="1" t="s">
        <v>481</v>
      </c>
      <c r="AZ55" s="1" t="s">
        <v>481</v>
      </c>
      <c r="BA55" s="1">
        <f t="shared" si="2"/>
        <v>8</v>
      </c>
      <c r="CZ55" s="1" t="s">
        <v>481</v>
      </c>
      <c r="DB55" s="1" t="s">
        <v>481</v>
      </c>
      <c r="DC55" s="1" t="s">
        <v>481</v>
      </c>
      <c r="DE55" s="1" t="s">
        <v>481</v>
      </c>
      <c r="DF55" s="1" t="s">
        <v>481</v>
      </c>
      <c r="DG55" s="1" t="s">
        <v>481</v>
      </c>
      <c r="DJ55" s="1" t="s">
        <v>481</v>
      </c>
      <c r="DK55" s="1" t="s">
        <v>481</v>
      </c>
      <c r="DO55" s="1" t="s">
        <v>481</v>
      </c>
      <c r="DV55" s="1">
        <f t="shared" si="3"/>
        <v>9</v>
      </c>
    </row>
    <row r="56" spans="1:126" s="1" customFormat="1" x14ac:dyDescent="0.25">
      <c r="A56" s="8"/>
      <c r="B56" s="2">
        <v>44868</v>
      </c>
      <c r="C56" s="2">
        <v>44511</v>
      </c>
      <c r="D56" s="6"/>
      <c r="E56" s="2"/>
      <c r="F56" s="1" t="s">
        <v>3162</v>
      </c>
      <c r="G56" s="1" t="s">
        <v>481</v>
      </c>
      <c r="H56" s="1" t="s">
        <v>4013</v>
      </c>
      <c r="I56" s="1" t="s">
        <v>4427</v>
      </c>
      <c r="J56" s="1" t="s">
        <v>3742</v>
      </c>
      <c r="K56" s="18" t="s">
        <v>3741</v>
      </c>
      <c r="L56" s="1" t="s">
        <v>5166</v>
      </c>
      <c r="M56" s="1" t="s">
        <v>5031</v>
      </c>
      <c r="N56" s="1" t="s">
        <v>296</v>
      </c>
      <c r="O56" s="1">
        <v>85119</v>
      </c>
      <c r="P56" s="1" t="s">
        <v>4213</v>
      </c>
      <c r="R56" s="1">
        <v>1</v>
      </c>
      <c r="S56" s="1" t="s">
        <v>378</v>
      </c>
      <c r="T56" s="1">
        <v>1</v>
      </c>
      <c r="AA56" s="1" t="s">
        <v>5409</v>
      </c>
      <c r="AB56" s="3"/>
      <c r="AC56" s="3" t="s">
        <v>4712</v>
      </c>
      <c r="AD56" s="1" t="s">
        <v>2564</v>
      </c>
      <c r="BA56" s="1">
        <f t="shared" si="2"/>
        <v>0</v>
      </c>
      <c r="BD56" s="1" t="s">
        <v>4712</v>
      </c>
      <c r="BE56" s="1" t="s">
        <v>4712</v>
      </c>
      <c r="CZ56" s="1" t="s">
        <v>4682</v>
      </c>
      <c r="DB56" s="1" t="s">
        <v>481</v>
      </c>
      <c r="DD56" s="1" t="s">
        <v>481</v>
      </c>
      <c r="DV56" s="1">
        <f t="shared" si="3"/>
        <v>3</v>
      </c>
    </row>
    <row r="57" spans="1:126" s="1" customFormat="1" x14ac:dyDescent="0.25">
      <c r="A57" s="8"/>
      <c r="B57" s="2">
        <v>44861</v>
      </c>
      <c r="C57" s="2">
        <v>44511</v>
      </c>
      <c r="D57" s="6"/>
      <c r="F57" s="1" t="s">
        <v>3161</v>
      </c>
      <c r="G57" s="1" t="s">
        <v>3158</v>
      </c>
      <c r="H57" s="1" t="s">
        <v>2676</v>
      </c>
      <c r="I57" s="1" t="s">
        <v>2677</v>
      </c>
      <c r="J57" s="1" t="s">
        <v>2679</v>
      </c>
      <c r="K57" s="31" t="s">
        <v>2663</v>
      </c>
      <c r="L57" s="1" t="s">
        <v>3591</v>
      </c>
      <c r="M57" s="1" t="s">
        <v>5031</v>
      </c>
      <c r="N57" s="1" t="s">
        <v>296</v>
      </c>
      <c r="O57" s="1">
        <v>85120</v>
      </c>
      <c r="P57" s="1" t="s">
        <v>4213</v>
      </c>
      <c r="T57" s="1">
        <v>1</v>
      </c>
      <c r="W57" s="1" t="s">
        <v>297</v>
      </c>
      <c r="Y57" s="1" t="s">
        <v>3160</v>
      </c>
      <c r="Z57" s="1" t="s">
        <v>3161</v>
      </c>
      <c r="AA57" s="2" t="s">
        <v>5650</v>
      </c>
      <c r="AB57" s="3" t="s">
        <v>3161</v>
      </c>
      <c r="AC57" s="3" t="s">
        <v>4712</v>
      </c>
      <c r="AD57" s="1" t="s">
        <v>2388</v>
      </c>
      <c r="AG57" s="1" t="s">
        <v>481</v>
      </c>
      <c r="AH57" s="1" t="s">
        <v>481</v>
      </c>
      <c r="AI57" s="1" t="s">
        <v>481</v>
      </c>
      <c r="AK57" s="1" t="s">
        <v>481</v>
      </c>
      <c r="AM57" s="1" t="s">
        <v>481</v>
      </c>
      <c r="AO57" s="1" t="s">
        <v>481</v>
      </c>
      <c r="AP57" s="1" t="s">
        <v>481</v>
      </c>
      <c r="AS57" s="1" t="s">
        <v>481</v>
      </c>
      <c r="AT57" s="1" t="s">
        <v>481</v>
      </c>
      <c r="AU57" s="1" t="s">
        <v>481</v>
      </c>
      <c r="AV57" s="1" t="s">
        <v>481</v>
      </c>
      <c r="AW57" s="1" t="s">
        <v>481</v>
      </c>
      <c r="AX57" s="1" t="s">
        <v>481</v>
      </c>
      <c r="BA57" s="1">
        <f t="shared" si="2"/>
        <v>13</v>
      </c>
      <c r="BC57" s="1" t="s">
        <v>3596</v>
      </c>
      <c r="BD57" s="1" t="s">
        <v>4712</v>
      </c>
      <c r="BE57" s="1" t="s">
        <v>4712</v>
      </c>
      <c r="BH57" s="1" t="s">
        <v>4712</v>
      </c>
      <c r="BM57" s="1" t="s">
        <v>4712</v>
      </c>
      <c r="BQ57" s="1" t="s">
        <v>4712</v>
      </c>
      <c r="CD57" s="1" t="s">
        <v>4712</v>
      </c>
      <c r="CF57" s="1" t="s">
        <v>4712</v>
      </c>
      <c r="CY57" s="1" t="s">
        <v>4682</v>
      </c>
      <c r="DB57" s="1" t="s">
        <v>481</v>
      </c>
      <c r="DD57" s="1" t="s">
        <v>481</v>
      </c>
      <c r="DF57" s="1" t="s">
        <v>481</v>
      </c>
      <c r="DG57" s="1" t="s">
        <v>481</v>
      </c>
      <c r="DH57" s="1" t="s">
        <v>481</v>
      </c>
      <c r="DI57" s="1" t="s">
        <v>481</v>
      </c>
      <c r="DJ57" s="1" t="s">
        <v>481</v>
      </c>
      <c r="DL57" s="1" t="s">
        <v>481</v>
      </c>
      <c r="DO57" s="1" t="s">
        <v>481</v>
      </c>
      <c r="DV57" s="1">
        <f t="shared" si="3"/>
        <v>10</v>
      </c>
    </row>
    <row r="58" spans="1:126" s="1" customFormat="1" x14ac:dyDescent="0.25">
      <c r="A58" s="6"/>
      <c r="B58" s="2">
        <v>44861</v>
      </c>
      <c r="C58" s="2">
        <v>44560</v>
      </c>
      <c r="D58" s="6"/>
      <c r="E58" s="2"/>
      <c r="G58" s="1" t="s">
        <v>481</v>
      </c>
      <c r="H58" s="1" t="s">
        <v>5283</v>
      </c>
      <c r="I58" s="1" t="s">
        <v>5284</v>
      </c>
      <c r="J58" s="1" t="s">
        <v>5305</v>
      </c>
      <c r="K58" s="4" t="s">
        <v>5306</v>
      </c>
      <c r="L58" s="1" t="s">
        <v>5307</v>
      </c>
      <c r="M58" s="1" t="s">
        <v>2398</v>
      </c>
      <c r="N58" s="1" t="s">
        <v>296</v>
      </c>
      <c r="O58" s="1">
        <v>85034</v>
      </c>
      <c r="AA58" s="1" t="s">
        <v>5687</v>
      </c>
      <c r="AB58" s="3"/>
      <c r="AC58" s="3"/>
      <c r="BA58" s="1">
        <f t="shared" si="2"/>
        <v>0</v>
      </c>
      <c r="CY58" s="1" t="s">
        <v>481</v>
      </c>
      <c r="DL58" s="1" t="s">
        <v>481</v>
      </c>
      <c r="DO58" s="1" t="s">
        <v>481</v>
      </c>
      <c r="DV58" s="1">
        <f t="shared" si="3"/>
        <v>3</v>
      </c>
    </row>
    <row r="59" spans="1:126" s="1" customFormat="1" x14ac:dyDescent="0.25">
      <c r="A59" s="8"/>
      <c r="B59" s="2">
        <v>44903</v>
      </c>
      <c r="C59" s="2"/>
      <c r="D59" s="6" t="s">
        <v>4712</v>
      </c>
      <c r="G59" s="1" t="s">
        <v>3158</v>
      </c>
      <c r="H59" s="1" t="s">
        <v>5326</v>
      </c>
      <c r="I59" s="1" t="s">
        <v>3876</v>
      </c>
      <c r="J59" s="1" t="s">
        <v>5713</v>
      </c>
      <c r="K59" s="18"/>
      <c r="Y59" s="2"/>
      <c r="Z59" s="3"/>
      <c r="AA59" s="1" t="s">
        <v>669</v>
      </c>
      <c r="BA59" s="1">
        <f t="shared" si="2"/>
        <v>0</v>
      </c>
      <c r="DD59" s="1" t="s">
        <v>481</v>
      </c>
      <c r="DE59" s="1" t="s">
        <v>481</v>
      </c>
      <c r="DF59" s="1" t="s">
        <v>481</v>
      </c>
      <c r="DG59" s="1" t="s">
        <v>481</v>
      </c>
      <c r="DH59" s="1" t="s">
        <v>481</v>
      </c>
      <c r="DI59" s="1" t="s">
        <v>481</v>
      </c>
      <c r="DJ59" s="1" t="s">
        <v>481</v>
      </c>
      <c r="DL59" s="1" t="s">
        <v>481</v>
      </c>
      <c r="DN59" s="1" t="s">
        <v>481</v>
      </c>
      <c r="DV59" s="1">
        <f t="shared" si="3"/>
        <v>9</v>
      </c>
    </row>
    <row r="60" spans="1:126" s="1" customFormat="1" x14ac:dyDescent="0.25">
      <c r="B60" s="2">
        <v>44903</v>
      </c>
      <c r="C60" s="2"/>
      <c r="D60" s="6" t="s">
        <v>4712</v>
      </c>
      <c r="G60" s="1" t="s">
        <v>481</v>
      </c>
      <c r="H60" s="1" t="s">
        <v>5326</v>
      </c>
      <c r="I60" s="1" t="s">
        <v>669</v>
      </c>
      <c r="K60" s="18"/>
      <c r="Y60" s="2"/>
      <c r="Z60" s="3"/>
      <c r="AA60" s="1" t="s">
        <v>3876</v>
      </c>
      <c r="BA60" s="1">
        <f t="shared" si="2"/>
        <v>0</v>
      </c>
      <c r="DD60" s="1" t="s">
        <v>481</v>
      </c>
      <c r="DE60" s="1" t="s">
        <v>481</v>
      </c>
      <c r="DF60" s="1" t="s">
        <v>481</v>
      </c>
      <c r="DG60" s="1" t="s">
        <v>3158</v>
      </c>
      <c r="DH60" s="1" t="s">
        <v>481</v>
      </c>
      <c r="DI60" s="1" t="s">
        <v>481</v>
      </c>
      <c r="DJ60" s="1" t="s">
        <v>481</v>
      </c>
      <c r="DL60" s="1" t="s">
        <v>481</v>
      </c>
      <c r="DN60" s="1" t="s">
        <v>481</v>
      </c>
      <c r="DV60" s="1">
        <f t="shared" si="3"/>
        <v>9</v>
      </c>
    </row>
    <row r="61" spans="1:126" s="1" customFormat="1" x14ac:dyDescent="0.25">
      <c r="A61" s="8"/>
      <c r="B61" s="2">
        <v>44938</v>
      </c>
      <c r="C61" s="2" t="s">
        <v>5472</v>
      </c>
      <c r="D61" s="6" t="s">
        <v>4712</v>
      </c>
      <c r="F61" s="1" t="s">
        <v>3161</v>
      </c>
      <c r="G61" s="1" t="s">
        <v>481</v>
      </c>
      <c r="H61" s="1" t="s">
        <v>641</v>
      </c>
      <c r="I61" s="1" t="s">
        <v>299</v>
      </c>
      <c r="J61" s="1" t="s">
        <v>642</v>
      </c>
      <c r="K61" s="18" t="s">
        <v>643</v>
      </c>
      <c r="L61" s="1" t="s">
        <v>5659</v>
      </c>
      <c r="M61" s="1" t="s">
        <v>4966</v>
      </c>
      <c r="N61" s="1" t="s">
        <v>615</v>
      </c>
      <c r="O61" s="1">
        <v>49423</v>
      </c>
      <c r="P61" s="1" t="s">
        <v>4213</v>
      </c>
      <c r="AA61" s="1" t="s">
        <v>4578</v>
      </c>
      <c r="AB61" s="3"/>
      <c r="AC61" s="3"/>
      <c r="AM61" s="1" t="s">
        <v>481</v>
      </c>
      <c r="AN61" s="1" t="s">
        <v>481</v>
      </c>
      <c r="AO61" s="1" t="s">
        <v>481</v>
      </c>
      <c r="AP61" s="1" t="s">
        <v>481</v>
      </c>
      <c r="AR61" s="1" t="s">
        <v>481</v>
      </c>
      <c r="AS61" s="1" t="s">
        <v>481</v>
      </c>
      <c r="AT61" s="1" t="s">
        <v>481</v>
      </c>
      <c r="AU61" s="1" t="s">
        <v>481</v>
      </c>
      <c r="AX61" s="1" t="s">
        <v>481</v>
      </c>
      <c r="AY61" s="1" t="s">
        <v>481</v>
      </c>
      <c r="BA61" s="1">
        <f>COUNTA(AE61:AZ61)</f>
        <v>10</v>
      </c>
      <c r="DH61" s="1" t="s">
        <v>3162</v>
      </c>
      <c r="DI61" s="1" t="s">
        <v>481</v>
      </c>
      <c r="DK61" s="1" t="s">
        <v>481</v>
      </c>
      <c r="DL61" s="1" t="s">
        <v>481</v>
      </c>
      <c r="DN61" s="1" t="s">
        <v>3158</v>
      </c>
      <c r="DO61" s="1" t="s">
        <v>481</v>
      </c>
      <c r="DV61" s="1">
        <f>COUNTA(CY61:DU61)</f>
        <v>6</v>
      </c>
    </row>
    <row r="62" spans="1:126" s="1" customFormat="1" x14ac:dyDescent="0.25">
      <c r="A62" s="8"/>
      <c r="B62" s="2">
        <v>44938</v>
      </c>
      <c r="C62" s="2" t="s">
        <v>5472</v>
      </c>
      <c r="D62" s="6" t="s">
        <v>4712</v>
      </c>
      <c r="F62" s="1" t="s">
        <v>3161</v>
      </c>
      <c r="G62" s="1" t="s">
        <v>3158</v>
      </c>
      <c r="H62" s="1" t="s">
        <v>641</v>
      </c>
      <c r="I62" s="1" t="s">
        <v>4578</v>
      </c>
      <c r="J62" s="1" t="s">
        <v>642</v>
      </c>
      <c r="K62" s="18" t="s">
        <v>643</v>
      </c>
      <c r="L62" s="1" t="s">
        <v>5659</v>
      </c>
      <c r="M62" s="1" t="s">
        <v>4966</v>
      </c>
      <c r="N62" s="1" t="s">
        <v>615</v>
      </c>
      <c r="O62" s="1">
        <v>49423</v>
      </c>
      <c r="P62" s="1" t="s">
        <v>4712</v>
      </c>
      <c r="AA62" s="1" t="s">
        <v>299</v>
      </c>
      <c r="AB62" s="3"/>
      <c r="AC62" s="3"/>
      <c r="AM62" s="1" t="s">
        <v>481</v>
      </c>
      <c r="AN62" s="1" t="s">
        <v>481</v>
      </c>
      <c r="AO62" s="1" t="s">
        <v>481</v>
      </c>
      <c r="AP62" s="1" t="s">
        <v>481</v>
      </c>
      <c r="AR62" s="1" t="s">
        <v>481</v>
      </c>
      <c r="AS62" s="1" t="s">
        <v>481</v>
      </c>
      <c r="AT62" s="1" t="s">
        <v>3158</v>
      </c>
      <c r="AU62" s="1" t="s">
        <v>481</v>
      </c>
      <c r="AX62" s="1" t="s">
        <v>481</v>
      </c>
      <c r="AY62" s="1" t="s">
        <v>481</v>
      </c>
      <c r="BA62" s="1">
        <f>COUNTA(AE62:AZ62)</f>
        <v>10</v>
      </c>
      <c r="DH62" s="1" t="s">
        <v>3162</v>
      </c>
      <c r="DI62" s="1" t="s">
        <v>481</v>
      </c>
      <c r="DK62" s="1" t="s">
        <v>481</v>
      </c>
      <c r="DL62" s="1" t="s">
        <v>481</v>
      </c>
      <c r="DN62" s="1" t="s">
        <v>3158</v>
      </c>
      <c r="DO62" s="1" t="s">
        <v>481</v>
      </c>
      <c r="DV62" s="1">
        <f>COUNTA(CY62:DU62)</f>
        <v>6</v>
      </c>
    </row>
    <row r="63" spans="1:126" s="1" customFormat="1" x14ac:dyDescent="0.25">
      <c r="A63" s="8"/>
      <c r="B63" s="6">
        <v>44910</v>
      </c>
      <c r="C63" s="2">
        <v>44539</v>
      </c>
      <c r="D63" s="6"/>
      <c r="G63" s="1" t="s">
        <v>3158</v>
      </c>
      <c r="H63" s="1" t="s">
        <v>3323</v>
      </c>
      <c r="I63" s="1" t="s">
        <v>1506</v>
      </c>
      <c r="J63" s="1" t="s">
        <v>5296</v>
      </c>
      <c r="K63" s="4" t="s">
        <v>5297</v>
      </c>
      <c r="L63" s="1" t="s">
        <v>5298</v>
      </c>
      <c r="M63" s="1" t="s">
        <v>488</v>
      </c>
      <c r="N63" s="1" t="s">
        <v>296</v>
      </c>
      <c r="O63" s="1">
        <v>85207</v>
      </c>
      <c r="AA63" s="2" t="s">
        <v>651</v>
      </c>
      <c r="AB63" s="3"/>
      <c r="AC63" s="3" t="s">
        <v>4712</v>
      </c>
      <c r="AM63" s="1" t="s">
        <v>3162</v>
      </c>
      <c r="AN63" s="1" t="s">
        <v>3162</v>
      </c>
      <c r="AO63" s="1" t="s">
        <v>3162</v>
      </c>
      <c r="AP63" s="1" t="s">
        <v>3162</v>
      </c>
      <c r="AR63" s="1" t="s">
        <v>3162</v>
      </c>
      <c r="AS63" s="1" t="s">
        <v>3162</v>
      </c>
      <c r="AU63" s="1" t="s">
        <v>3162</v>
      </c>
      <c r="AV63" s="1" t="s">
        <v>3162</v>
      </c>
      <c r="AW63" s="1" t="s">
        <v>3162</v>
      </c>
      <c r="AX63" s="1" t="s">
        <v>3162</v>
      </c>
      <c r="AZ63" s="1" t="s">
        <v>3162</v>
      </c>
      <c r="BA63" s="1">
        <f t="shared" si="2"/>
        <v>11</v>
      </c>
      <c r="DE63" s="1" t="s">
        <v>481</v>
      </c>
      <c r="DF63" s="1" t="s">
        <v>481</v>
      </c>
      <c r="DJ63" s="1" t="s">
        <v>481</v>
      </c>
      <c r="DK63" s="1" t="s">
        <v>481</v>
      </c>
      <c r="DL63" s="1" t="s">
        <v>481</v>
      </c>
      <c r="DN63" s="1" t="s">
        <v>481</v>
      </c>
      <c r="DO63" s="1" t="s">
        <v>481</v>
      </c>
      <c r="DV63" s="1">
        <f t="shared" si="3"/>
        <v>7</v>
      </c>
    </row>
    <row r="64" spans="1:126" s="1" customFormat="1" x14ac:dyDescent="0.25">
      <c r="A64" s="8"/>
      <c r="B64" s="2">
        <v>44917</v>
      </c>
      <c r="C64" s="2">
        <v>44546</v>
      </c>
      <c r="D64" s="6"/>
      <c r="E64" s="1" t="s">
        <v>4712</v>
      </c>
      <c r="G64" s="1" t="s">
        <v>3158</v>
      </c>
      <c r="H64" s="1" t="s">
        <v>3323</v>
      </c>
      <c r="I64" s="1" t="s">
        <v>3326</v>
      </c>
      <c r="J64" s="1" t="s">
        <v>2134</v>
      </c>
      <c r="K64" s="18" t="s">
        <v>4014</v>
      </c>
      <c r="L64" s="1" t="s">
        <v>3325</v>
      </c>
      <c r="M64" s="1" t="s">
        <v>488</v>
      </c>
      <c r="N64" s="1" t="s">
        <v>296</v>
      </c>
      <c r="O64" s="1">
        <v>85209</v>
      </c>
      <c r="P64" s="1" t="s">
        <v>4213</v>
      </c>
      <c r="Y64" s="1" t="s">
        <v>3196</v>
      </c>
      <c r="Z64" s="1" t="s">
        <v>3189</v>
      </c>
      <c r="AA64" s="1" t="s">
        <v>1145</v>
      </c>
      <c r="AB64" s="3"/>
      <c r="AC64" s="3" t="s">
        <v>4712</v>
      </c>
      <c r="AE64" s="1" t="s">
        <v>481</v>
      </c>
      <c r="AF64" s="1" t="s">
        <v>481</v>
      </c>
      <c r="AG64" s="1" t="s">
        <v>3158</v>
      </c>
      <c r="AH64" s="1" t="s">
        <v>481</v>
      </c>
      <c r="AI64" s="1" t="s">
        <v>481</v>
      </c>
      <c r="AK64" s="1" t="s">
        <v>481</v>
      </c>
      <c r="AL64" s="1" t="s">
        <v>481</v>
      </c>
      <c r="AM64" s="1" t="s">
        <v>481</v>
      </c>
      <c r="AN64" s="1" t="s">
        <v>481</v>
      </c>
      <c r="AO64" s="1" t="s">
        <v>481</v>
      </c>
      <c r="AP64" s="1" t="s">
        <v>481</v>
      </c>
      <c r="AQ64" s="1" t="s">
        <v>481</v>
      </c>
      <c r="AR64" s="1" t="s">
        <v>481</v>
      </c>
      <c r="AS64" s="1" t="s">
        <v>481</v>
      </c>
      <c r="AT64" s="1" t="s">
        <v>481</v>
      </c>
      <c r="AU64" s="1" t="s">
        <v>481</v>
      </c>
      <c r="AV64" s="1" t="s">
        <v>481</v>
      </c>
      <c r="AW64" s="1" t="s">
        <v>3158</v>
      </c>
      <c r="AX64" s="1" t="s">
        <v>481</v>
      </c>
      <c r="AY64" s="1" t="s">
        <v>481</v>
      </c>
      <c r="AZ64" s="1" t="s">
        <v>3158</v>
      </c>
      <c r="BA64" s="1">
        <f t="shared" si="2"/>
        <v>21</v>
      </c>
      <c r="DF64" s="1" t="s">
        <v>3158</v>
      </c>
      <c r="DV64" s="1">
        <f t="shared" si="3"/>
        <v>1</v>
      </c>
    </row>
    <row r="65" spans="1:126" s="1" customFormat="1" x14ac:dyDescent="0.25">
      <c r="A65" s="8"/>
      <c r="B65" s="2">
        <v>44861</v>
      </c>
      <c r="C65" s="2">
        <v>44532</v>
      </c>
      <c r="D65" s="6"/>
      <c r="G65" s="1" t="s">
        <v>481</v>
      </c>
      <c r="H65" s="1" t="s">
        <v>2771</v>
      </c>
      <c r="I65" s="1" t="s">
        <v>3313</v>
      </c>
      <c r="J65" s="1" t="s">
        <v>4502</v>
      </c>
      <c r="K65" s="18" t="s">
        <v>190</v>
      </c>
      <c r="L65" s="1" t="s">
        <v>4498</v>
      </c>
      <c r="M65" s="1" t="s">
        <v>488</v>
      </c>
      <c r="N65" s="1" t="s">
        <v>296</v>
      </c>
      <c r="O65" s="1">
        <v>85208</v>
      </c>
      <c r="Y65" s="1" t="s">
        <v>297</v>
      </c>
      <c r="Z65" s="1" t="s">
        <v>2770</v>
      </c>
      <c r="AA65" s="2" t="s">
        <v>188</v>
      </c>
      <c r="AB65" s="3" t="s">
        <v>3161</v>
      </c>
      <c r="AC65" s="3"/>
      <c r="AH65" s="1" t="s">
        <v>481</v>
      </c>
      <c r="AI65" s="1" t="s">
        <v>481</v>
      </c>
      <c r="BA65" s="1">
        <f t="shared" si="2"/>
        <v>2</v>
      </c>
      <c r="CY65" s="1" t="s">
        <v>4682</v>
      </c>
      <c r="CZ65" s="1" t="s">
        <v>481</v>
      </c>
      <c r="DA65" s="1" t="s">
        <v>4682</v>
      </c>
      <c r="DC65" s="1" t="s">
        <v>481</v>
      </c>
      <c r="DD65" s="1" t="s">
        <v>481</v>
      </c>
      <c r="DF65" s="1" t="s">
        <v>481</v>
      </c>
      <c r="DI65" s="1" t="s">
        <v>481</v>
      </c>
      <c r="DJ65" s="1" t="s">
        <v>481</v>
      </c>
      <c r="DK65" s="1" t="s">
        <v>3158</v>
      </c>
      <c r="DV65" s="1">
        <f t="shared" si="3"/>
        <v>9</v>
      </c>
    </row>
    <row r="66" spans="1:126" s="1" customFormat="1" x14ac:dyDescent="0.25">
      <c r="A66" s="8"/>
      <c r="B66" s="2">
        <v>44861</v>
      </c>
      <c r="C66" s="2">
        <v>44511</v>
      </c>
      <c r="D66" s="6"/>
      <c r="G66" s="1" t="s">
        <v>3158</v>
      </c>
      <c r="H66" s="1" t="s">
        <v>2772</v>
      </c>
      <c r="I66" s="1" t="s">
        <v>4345</v>
      </c>
      <c r="J66" s="1" t="s">
        <v>1201</v>
      </c>
      <c r="K66" s="18" t="s">
        <v>2774</v>
      </c>
      <c r="L66" s="1" t="s">
        <v>1519</v>
      </c>
      <c r="M66" s="1" t="s">
        <v>488</v>
      </c>
      <c r="N66" s="1" t="s">
        <v>296</v>
      </c>
      <c r="O66" s="1">
        <v>85212</v>
      </c>
      <c r="P66" s="1" t="s">
        <v>4712</v>
      </c>
      <c r="Y66" s="1" t="s">
        <v>3196</v>
      </c>
      <c r="Z66" s="1" t="s">
        <v>1520</v>
      </c>
      <c r="AA66" s="2" t="s">
        <v>2773</v>
      </c>
      <c r="AB66" s="3"/>
      <c r="AC66" s="3"/>
      <c r="AD66" s="1" t="s">
        <v>2568</v>
      </c>
      <c r="AH66" s="1" t="s">
        <v>481</v>
      </c>
      <c r="AI66" s="1" t="s">
        <v>481</v>
      </c>
      <c r="BA66" s="1">
        <f t="shared" si="2"/>
        <v>2</v>
      </c>
      <c r="CY66" s="1" t="s">
        <v>4682</v>
      </c>
      <c r="CZ66" s="1" t="s">
        <v>4682</v>
      </c>
      <c r="DA66" s="1" t="s">
        <v>4682</v>
      </c>
      <c r="DB66" s="1" t="s">
        <v>481</v>
      </c>
      <c r="DC66" s="1" t="s">
        <v>481</v>
      </c>
      <c r="DD66" s="1" t="s">
        <v>481</v>
      </c>
      <c r="DE66" s="1" t="s">
        <v>481</v>
      </c>
      <c r="DF66" s="1" t="s">
        <v>481</v>
      </c>
      <c r="DG66" s="1" t="s">
        <v>481</v>
      </c>
      <c r="DH66" s="1" t="s">
        <v>481</v>
      </c>
      <c r="DI66" s="1" t="s">
        <v>3158</v>
      </c>
      <c r="DJ66" s="1" t="s">
        <v>481</v>
      </c>
      <c r="DK66" s="1" t="s">
        <v>481</v>
      </c>
      <c r="DL66" s="1" t="s">
        <v>481</v>
      </c>
      <c r="DN66" s="1" t="s">
        <v>481</v>
      </c>
      <c r="DV66" s="1">
        <f t="shared" si="3"/>
        <v>15</v>
      </c>
    </row>
    <row r="67" spans="1:126" s="1" customFormat="1" x14ac:dyDescent="0.25">
      <c r="A67" s="8"/>
      <c r="B67" s="2">
        <v>44861</v>
      </c>
      <c r="C67" s="2">
        <v>44511</v>
      </c>
      <c r="D67" s="6"/>
      <c r="G67" s="1" t="s">
        <v>481</v>
      </c>
      <c r="H67" s="1" t="s">
        <v>2772</v>
      </c>
      <c r="I67" s="1" t="s">
        <v>2773</v>
      </c>
      <c r="J67" s="1" t="s">
        <v>1201</v>
      </c>
      <c r="K67" s="18" t="s">
        <v>2774</v>
      </c>
      <c r="L67" s="1" t="s">
        <v>1519</v>
      </c>
      <c r="M67" s="1" t="s">
        <v>488</v>
      </c>
      <c r="N67" s="1" t="s">
        <v>296</v>
      </c>
      <c r="O67" s="1">
        <v>85212</v>
      </c>
      <c r="P67" s="1" t="s">
        <v>4213</v>
      </c>
      <c r="Y67" s="1" t="s">
        <v>3196</v>
      </c>
      <c r="Z67" s="1" t="s">
        <v>3161</v>
      </c>
      <c r="AA67" s="1" t="s">
        <v>4345</v>
      </c>
      <c r="AB67" s="3"/>
      <c r="AC67" s="3"/>
      <c r="AD67" s="1" t="s">
        <v>2564</v>
      </c>
      <c r="AH67" s="1" t="s">
        <v>481</v>
      </c>
      <c r="AI67" s="1" t="s">
        <v>481</v>
      </c>
      <c r="BA67" s="1">
        <f t="shared" si="2"/>
        <v>2</v>
      </c>
      <c r="CY67" s="1" t="s">
        <v>4682</v>
      </c>
      <c r="CZ67" s="1" t="s">
        <v>4682</v>
      </c>
      <c r="DA67" s="1" t="s">
        <v>4682</v>
      </c>
      <c r="DB67" s="1" t="s">
        <v>481</v>
      </c>
      <c r="DC67" s="1" t="s">
        <v>481</v>
      </c>
      <c r="DD67" s="1" t="s">
        <v>481</v>
      </c>
      <c r="DE67" s="1" t="s">
        <v>481</v>
      </c>
      <c r="DF67" s="1" t="s">
        <v>481</v>
      </c>
      <c r="DG67" s="1" t="s">
        <v>481</v>
      </c>
      <c r="DH67" s="1" t="s">
        <v>481</v>
      </c>
      <c r="DI67" s="1" t="s">
        <v>481</v>
      </c>
      <c r="DJ67" s="1" t="s">
        <v>481</v>
      </c>
      <c r="DK67" s="1" t="s">
        <v>481</v>
      </c>
      <c r="DL67" s="1" t="s">
        <v>481</v>
      </c>
      <c r="DN67" s="1" t="s">
        <v>481</v>
      </c>
      <c r="DV67" s="1">
        <f t="shared" si="3"/>
        <v>15</v>
      </c>
    </row>
    <row r="68" spans="1:126" s="1" customFormat="1" x14ac:dyDescent="0.25">
      <c r="A68" s="6"/>
      <c r="B68" s="2">
        <v>44861</v>
      </c>
      <c r="C68" s="2">
        <v>44511</v>
      </c>
      <c r="D68" s="6"/>
      <c r="E68" s="2"/>
      <c r="F68" s="1" t="s">
        <v>3161</v>
      </c>
      <c r="G68" s="1" t="s">
        <v>481</v>
      </c>
      <c r="H68" s="1" t="s">
        <v>1521</v>
      </c>
      <c r="I68" s="1" t="s">
        <v>1522</v>
      </c>
      <c r="J68" s="1" t="s">
        <v>3602</v>
      </c>
      <c r="K68" s="18" t="s">
        <v>1523</v>
      </c>
      <c r="L68" s="1" t="s">
        <v>5427</v>
      </c>
      <c r="M68" s="1" t="s">
        <v>5426</v>
      </c>
      <c r="N68" s="1" t="s">
        <v>1525</v>
      </c>
      <c r="O68" s="1">
        <v>14001</v>
      </c>
      <c r="Y68" s="1" t="s">
        <v>3196</v>
      </c>
      <c r="Z68" s="1" t="s">
        <v>3161</v>
      </c>
      <c r="AA68" s="2" t="s">
        <v>3099</v>
      </c>
      <c r="AB68" s="3" t="s">
        <v>3161</v>
      </c>
      <c r="AC68" s="3" t="s">
        <v>4712</v>
      </c>
      <c r="AD68" s="1" t="s">
        <v>2564</v>
      </c>
      <c r="AI68" s="1" t="s">
        <v>3162</v>
      </c>
      <c r="AL68" s="1" t="s">
        <v>3162</v>
      </c>
      <c r="AM68" s="1" t="s">
        <v>3162</v>
      </c>
      <c r="AN68" s="1" t="s">
        <v>3162</v>
      </c>
      <c r="AO68" s="1" t="s">
        <v>3162</v>
      </c>
      <c r="AS68" s="1" t="s">
        <v>3162</v>
      </c>
      <c r="AW68" s="1" t="s">
        <v>3162</v>
      </c>
      <c r="AY68" s="1" t="s">
        <v>3162</v>
      </c>
      <c r="AZ68" s="1" t="s">
        <v>3162</v>
      </c>
      <c r="BA68" s="1">
        <f t="shared" si="2"/>
        <v>9</v>
      </c>
      <c r="CY68" s="1" t="s">
        <v>4682</v>
      </c>
      <c r="DA68" s="1" t="s">
        <v>4682</v>
      </c>
      <c r="DB68" s="1" t="s">
        <v>481</v>
      </c>
      <c r="DC68" s="1" t="s">
        <v>481</v>
      </c>
      <c r="DD68" s="1" t="s">
        <v>481</v>
      </c>
      <c r="DE68" s="1" t="s">
        <v>481</v>
      </c>
      <c r="DG68" s="1" t="s">
        <v>481</v>
      </c>
      <c r="DH68" s="1" t="s">
        <v>481</v>
      </c>
      <c r="DI68" s="1" t="s">
        <v>481</v>
      </c>
      <c r="DJ68" s="1" t="s">
        <v>481</v>
      </c>
      <c r="DK68" s="1" t="s">
        <v>481</v>
      </c>
      <c r="DL68" s="1" t="s">
        <v>481</v>
      </c>
      <c r="DN68" s="1" t="s">
        <v>481</v>
      </c>
      <c r="DV68" s="1">
        <f t="shared" si="3"/>
        <v>13</v>
      </c>
    </row>
    <row r="69" spans="1:126" s="1" customFormat="1" x14ac:dyDescent="0.25">
      <c r="B69" s="6">
        <v>44910</v>
      </c>
      <c r="C69" s="2">
        <v>44553</v>
      </c>
      <c r="D69" s="6"/>
      <c r="E69" s="2"/>
      <c r="G69" s="1" t="s">
        <v>3158</v>
      </c>
      <c r="H69" s="1" t="s">
        <v>5301</v>
      </c>
      <c r="I69" s="1" t="s">
        <v>5302</v>
      </c>
      <c r="J69" s="1" t="s">
        <v>5303</v>
      </c>
      <c r="K69" s="18"/>
      <c r="M69" s="1" t="s">
        <v>488</v>
      </c>
      <c r="N69" s="1" t="s">
        <v>296</v>
      </c>
      <c r="O69" s="1">
        <v>85207</v>
      </c>
      <c r="AA69" s="2"/>
      <c r="AB69" s="3"/>
      <c r="AC69" s="3"/>
      <c r="BA69" s="1">
        <f>COUNTA(AE69:AZ69)</f>
        <v>0</v>
      </c>
      <c r="DE69" s="1" t="s">
        <v>481</v>
      </c>
      <c r="DL69" s="1" t="s">
        <v>481</v>
      </c>
      <c r="DN69" s="1" t="s">
        <v>481</v>
      </c>
      <c r="DV69" s="1">
        <f t="shared" ref="DV69:DV137" si="4">COUNTA(CY69:DU69)</f>
        <v>3</v>
      </c>
    </row>
    <row r="70" spans="1:126" s="1" customFormat="1" x14ac:dyDescent="0.25">
      <c r="B70" s="6">
        <v>44910</v>
      </c>
      <c r="C70" s="2"/>
      <c r="D70" s="6" t="s">
        <v>4712</v>
      </c>
      <c r="E70" s="2"/>
      <c r="G70" s="1" t="s">
        <v>481</v>
      </c>
      <c r="H70" s="1" t="s">
        <v>5600</v>
      </c>
      <c r="I70" s="1" t="s">
        <v>5598</v>
      </c>
      <c r="J70" s="1" t="s">
        <v>5601</v>
      </c>
      <c r="K70" s="4" t="s">
        <v>5602</v>
      </c>
      <c r="AA70" s="2"/>
      <c r="AB70" s="3"/>
      <c r="AC70" s="3"/>
      <c r="DE70" s="1" t="s">
        <v>481</v>
      </c>
      <c r="DF70" s="1" t="s">
        <v>481</v>
      </c>
      <c r="DG70" s="1" t="s">
        <v>481</v>
      </c>
      <c r="DH70" s="1" t="s">
        <v>481</v>
      </c>
      <c r="DI70" s="1" t="s">
        <v>481</v>
      </c>
      <c r="DJ70" s="1" t="s">
        <v>481</v>
      </c>
      <c r="DV70" s="1">
        <f t="shared" si="4"/>
        <v>6</v>
      </c>
    </row>
    <row r="71" spans="1:126" s="1" customFormat="1" x14ac:dyDescent="0.25">
      <c r="B71" s="6">
        <v>44910</v>
      </c>
      <c r="C71" s="2"/>
      <c r="D71" s="6" t="s">
        <v>4712</v>
      </c>
      <c r="E71" s="2"/>
      <c r="G71" s="1" t="s">
        <v>3158</v>
      </c>
      <c r="H71" s="1" t="s">
        <v>5600</v>
      </c>
      <c r="I71" s="1" t="s">
        <v>436</v>
      </c>
      <c r="J71" s="1" t="s">
        <v>5601</v>
      </c>
      <c r="K71" s="4" t="s">
        <v>5602</v>
      </c>
      <c r="AA71" s="2"/>
      <c r="AB71" s="3"/>
      <c r="AC71" s="3"/>
      <c r="DE71" s="1" t="s">
        <v>481</v>
      </c>
      <c r="DF71" s="1" t="s">
        <v>481</v>
      </c>
      <c r="DG71" s="1" t="s">
        <v>481</v>
      </c>
      <c r="DH71" s="1" t="s">
        <v>481</v>
      </c>
      <c r="DI71" s="1" t="s">
        <v>481</v>
      </c>
      <c r="DJ71" s="1" t="s">
        <v>481</v>
      </c>
      <c r="DV71" s="1">
        <f t="shared" si="4"/>
        <v>6</v>
      </c>
    </row>
    <row r="72" spans="1:126" s="1" customFormat="1" x14ac:dyDescent="0.25">
      <c r="B72" s="6"/>
      <c r="C72" s="2"/>
      <c r="D72" s="6"/>
      <c r="E72" s="2"/>
      <c r="G72" s="1" t="s">
        <v>481</v>
      </c>
      <c r="H72" s="1" t="s">
        <v>5600</v>
      </c>
      <c r="I72" s="1" t="s">
        <v>5656</v>
      </c>
      <c r="K72" s="4"/>
      <c r="AA72" s="2"/>
      <c r="AB72" s="3"/>
      <c r="AC72" s="3"/>
      <c r="DJ72" s="1" t="s">
        <v>3162</v>
      </c>
      <c r="DV72" s="1">
        <f t="shared" si="4"/>
        <v>1</v>
      </c>
    </row>
    <row r="73" spans="1:126" s="1" customFormat="1" x14ac:dyDescent="0.25">
      <c r="B73" s="6"/>
      <c r="C73" s="2"/>
      <c r="D73" s="6"/>
      <c r="E73" s="2"/>
      <c r="G73" s="1" t="s">
        <v>3158</v>
      </c>
      <c r="H73" s="1" t="s">
        <v>5600</v>
      </c>
      <c r="I73" s="1" t="s">
        <v>5656</v>
      </c>
      <c r="K73" s="4"/>
      <c r="AA73" s="2"/>
      <c r="AB73" s="3"/>
      <c r="AC73" s="3"/>
      <c r="DJ73" s="1" t="s">
        <v>3162</v>
      </c>
      <c r="DV73" s="1">
        <f t="shared" si="4"/>
        <v>1</v>
      </c>
    </row>
    <row r="74" spans="1:126" s="1" customFormat="1" x14ac:dyDescent="0.25">
      <c r="B74" s="2">
        <v>44861</v>
      </c>
      <c r="C74" s="2">
        <v>44532</v>
      </c>
      <c r="D74" s="2"/>
      <c r="F74" s="1" t="s">
        <v>3162</v>
      </c>
      <c r="G74" s="1" t="s">
        <v>3158</v>
      </c>
      <c r="H74" s="1" t="s">
        <v>826</v>
      </c>
      <c r="I74" s="1" t="s">
        <v>908</v>
      </c>
      <c r="J74" s="1" t="s">
        <v>829</v>
      </c>
      <c r="K74" s="18" t="s">
        <v>701</v>
      </c>
      <c r="L74" s="1" t="s">
        <v>3690</v>
      </c>
      <c r="M74" s="1" t="s">
        <v>5031</v>
      </c>
      <c r="N74" s="1" t="s">
        <v>296</v>
      </c>
      <c r="O74" s="1">
        <v>85120</v>
      </c>
      <c r="P74" s="1" t="s">
        <v>4213</v>
      </c>
      <c r="Q74" s="1" t="s">
        <v>4712</v>
      </c>
      <c r="R74" s="1">
        <v>1</v>
      </c>
      <c r="S74" s="1" t="s">
        <v>3357</v>
      </c>
      <c r="Y74" s="1" t="s">
        <v>3196</v>
      </c>
      <c r="Z74" s="1" t="s">
        <v>3161</v>
      </c>
      <c r="AA74" s="2" t="s">
        <v>330</v>
      </c>
      <c r="AB74" s="3" t="s">
        <v>3161</v>
      </c>
      <c r="AC74" s="3" t="s">
        <v>4712</v>
      </c>
      <c r="AD74" s="1" t="s">
        <v>1771</v>
      </c>
      <c r="BA74" s="1">
        <f t="shared" ref="BA74:BA96" si="5">COUNTA(AE74:AZ74)</f>
        <v>0</v>
      </c>
      <c r="BD74" s="1" t="s">
        <v>4712</v>
      </c>
      <c r="BE74" s="1" t="s">
        <v>4712</v>
      </c>
      <c r="BF74" s="1" t="s">
        <v>4712</v>
      </c>
      <c r="BJ74" s="1" t="s">
        <v>4712</v>
      </c>
      <c r="BK74" s="1" t="s">
        <v>4712</v>
      </c>
      <c r="BL74" s="1" t="s">
        <v>4712</v>
      </c>
      <c r="BM74" s="1" t="s">
        <v>4712</v>
      </c>
      <c r="BQ74" s="1" t="s">
        <v>4712</v>
      </c>
      <c r="CD74" s="1" t="s">
        <v>4712</v>
      </c>
      <c r="CY74" s="1" t="s">
        <v>4682</v>
      </c>
      <c r="DA74" s="1" t="s">
        <v>4682</v>
      </c>
      <c r="DF74" s="1" t="s">
        <v>3158</v>
      </c>
      <c r="DL74" s="1" t="s">
        <v>481</v>
      </c>
      <c r="DV74" s="1">
        <f t="shared" si="4"/>
        <v>4</v>
      </c>
    </row>
    <row r="75" spans="1:126" s="1" customFormat="1" x14ac:dyDescent="0.25">
      <c r="B75" s="2">
        <v>44861</v>
      </c>
      <c r="C75" s="2">
        <v>44546</v>
      </c>
      <c r="D75" s="6"/>
      <c r="F75" s="1" t="s">
        <v>3161</v>
      </c>
      <c r="G75" s="1" t="s">
        <v>481</v>
      </c>
      <c r="H75" s="1" t="s">
        <v>832</v>
      </c>
      <c r="I75" s="1" t="s">
        <v>3082</v>
      </c>
      <c r="J75" s="1" t="s">
        <v>2816</v>
      </c>
      <c r="K75" s="4" t="s">
        <v>3242</v>
      </c>
      <c r="L75" s="1" t="s">
        <v>836</v>
      </c>
      <c r="M75" s="1" t="s">
        <v>924</v>
      </c>
      <c r="N75" s="1" t="s">
        <v>4426</v>
      </c>
      <c r="O75" s="1">
        <v>85257</v>
      </c>
      <c r="P75" s="1" t="s">
        <v>4213</v>
      </c>
      <c r="Q75" s="14">
        <v>13954</v>
      </c>
      <c r="T75" s="1">
        <v>1</v>
      </c>
      <c r="W75" s="1" t="s">
        <v>297</v>
      </c>
      <c r="Y75" s="1" t="s">
        <v>3160</v>
      </c>
      <c r="Z75" s="1" t="s">
        <v>3161</v>
      </c>
      <c r="AA75" s="2" t="s">
        <v>1433</v>
      </c>
      <c r="AB75" s="3" t="s">
        <v>3161</v>
      </c>
      <c r="AC75" s="3" t="s">
        <v>4712</v>
      </c>
      <c r="AD75" s="1" t="s">
        <v>2388</v>
      </c>
      <c r="AF75" s="1" t="s">
        <v>481</v>
      </c>
      <c r="AG75" s="1" t="s">
        <v>481</v>
      </c>
      <c r="AJ75" s="1" t="s">
        <v>481</v>
      </c>
      <c r="AO75" s="1" t="s">
        <v>481</v>
      </c>
      <c r="AP75" s="1" t="s">
        <v>481</v>
      </c>
      <c r="AR75" s="1" t="s">
        <v>481</v>
      </c>
      <c r="AS75" s="1" t="s">
        <v>481</v>
      </c>
      <c r="AT75" s="1" t="s">
        <v>481</v>
      </c>
      <c r="AU75" s="1" t="s">
        <v>481</v>
      </c>
      <c r="AW75" s="1" t="s">
        <v>481</v>
      </c>
      <c r="AX75" s="1" t="s">
        <v>481</v>
      </c>
      <c r="AY75" s="1" t="s">
        <v>481</v>
      </c>
      <c r="AZ75" s="1" t="s">
        <v>481</v>
      </c>
      <c r="BA75" s="1">
        <f t="shared" si="5"/>
        <v>13</v>
      </c>
      <c r="BD75" s="1" t="s">
        <v>4712</v>
      </c>
      <c r="BE75" s="1" t="s">
        <v>4712</v>
      </c>
      <c r="BF75" s="1" t="s">
        <v>4712</v>
      </c>
      <c r="BG75" s="1" t="s">
        <v>4712</v>
      </c>
      <c r="BH75" s="1" t="s">
        <v>4712</v>
      </c>
      <c r="BI75" s="1" t="s">
        <v>4712</v>
      </c>
      <c r="BJ75" s="1" t="s">
        <v>4712</v>
      </c>
      <c r="BK75" s="1" t="s">
        <v>4712</v>
      </c>
      <c r="BL75" s="1" t="s">
        <v>4712</v>
      </c>
      <c r="BM75" s="1" t="s">
        <v>4712</v>
      </c>
      <c r="BP75" s="1" t="s">
        <v>4712</v>
      </c>
      <c r="BQ75" s="1" t="s">
        <v>4712</v>
      </c>
      <c r="CD75" s="1" t="s">
        <v>4712</v>
      </c>
      <c r="CF75" s="1" t="s">
        <v>4712</v>
      </c>
      <c r="CY75" s="1" t="s">
        <v>4682</v>
      </c>
      <c r="DA75" s="1" t="s">
        <v>4682</v>
      </c>
      <c r="DB75" s="1" t="s">
        <v>481</v>
      </c>
      <c r="DF75" s="1" t="s">
        <v>481</v>
      </c>
      <c r="DG75" s="1" t="s">
        <v>481</v>
      </c>
      <c r="DH75" s="1" t="s">
        <v>481</v>
      </c>
      <c r="DI75" s="1" t="s">
        <v>481</v>
      </c>
      <c r="DJ75" s="1" t="s">
        <v>481</v>
      </c>
      <c r="DO75" s="1" t="s">
        <v>481</v>
      </c>
      <c r="DV75" s="1">
        <f t="shared" si="4"/>
        <v>9</v>
      </c>
    </row>
    <row r="76" spans="1:126" s="1" customFormat="1" x14ac:dyDescent="0.25">
      <c r="B76" s="2">
        <v>44868</v>
      </c>
      <c r="C76" s="2">
        <v>44518</v>
      </c>
      <c r="D76" s="6"/>
      <c r="F76" s="1" t="s">
        <v>3162</v>
      </c>
      <c r="G76" s="1" t="s">
        <v>3158</v>
      </c>
      <c r="H76" s="1" t="s">
        <v>1937</v>
      </c>
      <c r="I76" s="1" t="s">
        <v>1938</v>
      </c>
      <c r="J76" s="1" t="s">
        <v>1940</v>
      </c>
      <c r="K76" s="18" t="s">
        <v>1939</v>
      </c>
      <c r="L76" s="1" t="s">
        <v>2135</v>
      </c>
      <c r="M76" s="1" t="s">
        <v>488</v>
      </c>
      <c r="N76" s="1" t="s">
        <v>296</v>
      </c>
      <c r="O76" s="1">
        <v>85206</v>
      </c>
      <c r="P76" s="1" t="s">
        <v>4213</v>
      </c>
      <c r="R76" s="1">
        <v>1</v>
      </c>
      <c r="S76" s="1" t="s">
        <v>3357</v>
      </c>
      <c r="T76" s="1">
        <v>1</v>
      </c>
      <c r="U76" s="1">
        <v>1</v>
      </c>
      <c r="Y76" s="1" t="s">
        <v>3160</v>
      </c>
      <c r="Z76" s="1" t="s">
        <v>3161</v>
      </c>
      <c r="AA76" s="2" t="s">
        <v>2452</v>
      </c>
      <c r="AB76" s="3" t="s">
        <v>3161</v>
      </c>
      <c r="AC76" s="3"/>
      <c r="AD76" s="1" t="s">
        <v>2564</v>
      </c>
      <c r="AF76" s="1" t="s">
        <v>481</v>
      </c>
      <c r="AK76" s="1" t="s">
        <v>481</v>
      </c>
      <c r="AL76" s="1" t="s">
        <v>481</v>
      </c>
      <c r="AN76" s="1" t="s">
        <v>481</v>
      </c>
      <c r="AO76" s="1" t="s">
        <v>481</v>
      </c>
      <c r="AQ76" s="1" t="s">
        <v>481</v>
      </c>
      <c r="AR76" s="1" t="s">
        <v>481</v>
      </c>
      <c r="AW76" s="1" t="s">
        <v>481</v>
      </c>
      <c r="AY76" s="1" t="s">
        <v>481</v>
      </c>
      <c r="BA76" s="1">
        <f t="shared" si="5"/>
        <v>9</v>
      </c>
      <c r="CZ76" s="1" t="s">
        <v>4682</v>
      </c>
      <c r="DC76" s="1" t="s">
        <v>481</v>
      </c>
      <c r="DE76" s="1" t="s">
        <v>481</v>
      </c>
      <c r="DF76" s="1" t="s">
        <v>481</v>
      </c>
      <c r="DG76" s="1" t="s">
        <v>481</v>
      </c>
      <c r="DI76" s="1" t="s">
        <v>481</v>
      </c>
      <c r="DJ76" s="1" t="s">
        <v>481</v>
      </c>
      <c r="DK76" s="1" t="s">
        <v>481</v>
      </c>
      <c r="DO76" s="1" t="s">
        <v>481</v>
      </c>
      <c r="DV76" s="1">
        <f t="shared" si="4"/>
        <v>9</v>
      </c>
    </row>
    <row r="77" spans="1:126" s="1" customFormat="1" x14ac:dyDescent="0.25">
      <c r="B77" s="2">
        <v>44875</v>
      </c>
      <c r="C77" s="2">
        <v>44518</v>
      </c>
      <c r="D77" s="6"/>
      <c r="F77" s="1" t="s">
        <v>3162</v>
      </c>
      <c r="G77" s="1" t="s">
        <v>481</v>
      </c>
      <c r="H77" s="1" t="s">
        <v>3549</v>
      </c>
      <c r="I77" s="1" t="s">
        <v>4510</v>
      </c>
      <c r="J77" s="1" t="s">
        <v>5308</v>
      </c>
      <c r="K77" s="18" t="s">
        <v>3551</v>
      </c>
      <c r="L77" s="1" t="s">
        <v>3550</v>
      </c>
      <c r="M77" s="1" t="s">
        <v>488</v>
      </c>
      <c r="N77" s="1" t="s">
        <v>296</v>
      </c>
      <c r="O77" s="1">
        <v>85206</v>
      </c>
      <c r="P77" s="1" t="s">
        <v>4213</v>
      </c>
      <c r="R77" s="1">
        <v>1</v>
      </c>
      <c r="S77" s="1" t="s">
        <v>3357</v>
      </c>
      <c r="T77" s="1">
        <v>1</v>
      </c>
      <c r="U77" s="1">
        <v>1</v>
      </c>
      <c r="AA77" s="1" t="s">
        <v>1692</v>
      </c>
      <c r="AB77" s="3"/>
      <c r="AC77" s="3"/>
      <c r="AD77" s="1" t="s">
        <v>2388</v>
      </c>
      <c r="AE77" s="1" t="s">
        <v>481</v>
      </c>
      <c r="AG77" s="1" t="s">
        <v>3158</v>
      </c>
      <c r="AH77" s="1" t="s">
        <v>3158</v>
      </c>
      <c r="AI77" s="1" t="s">
        <v>481</v>
      </c>
      <c r="AO77" s="1" t="s">
        <v>481</v>
      </c>
      <c r="AQ77" s="1" t="s">
        <v>481</v>
      </c>
      <c r="AR77" s="1" t="s">
        <v>481</v>
      </c>
      <c r="AS77" s="1" t="s">
        <v>481</v>
      </c>
      <c r="AX77" s="1" t="s">
        <v>481</v>
      </c>
      <c r="AY77" s="1" t="s">
        <v>481</v>
      </c>
      <c r="BA77" s="1">
        <f t="shared" si="5"/>
        <v>10</v>
      </c>
      <c r="DA77" s="1" t="s">
        <v>4682</v>
      </c>
      <c r="DB77" s="1" t="s">
        <v>481</v>
      </c>
      <c r="DC77" s="1" t="s">
        <v>481</v>
      </c>
      <c r="DE77" s="1" t="s">
        <v>3158</v>
      </c>
      <c r="DF77" s="1" t="s">
        <v>481</v>
      </c>
      <c r="DG77" s="1" t="s">
        <v>481</v>
      </c>
      <c r="DJ77" s="1" t="s">
        <v>481</v>
      </c>
      <c r="DK77" s="1" t="s">
        <v>481</v>
      </c>
      <c r="DL77" s="1" t="s">
        <v>481</v>
      </c>
      <c r="DN77" s="1" t="s">
        <v>481</v>
      </c>
      <c r="DO77" s="1" t="s">
        <v>481</v>
      </c>
      <c r="DV77" s="1">
        <f t="shared" si="4"/>
        <v>11</v>
      </c>
    </row>
    <row r="78" spans="1:126" s="1" customFormat="1" x14ac:dyDescent="0.25">
      <c r="B78" s="2">
        <v>44882</v>
      </c>
      <c r="C78" s="2">
        <v>44518</v>
      </c>
      <c r="D78" s="6"/>
      <c r="F78" s="1" t="s">
        <v>3162</v>
      </c>
      <c r="G78" s="1" t="s">
        <v>3158</v>
      </c>
      <c r="H78" s="1" t="s">
        <v>3549</v>
      </c>
      <c r="I78" s="1" t="s">
        <v>1692</v>
      </c>
      <c r="J78" s="1" t="s">
        <v>5308</v>
      </c>
      <c r="K78" s="18" t="s">
        <v>1044</v>
      </c>
      <c r="L78" s="1" t="s">
        <v>3550</v>
      </c>
      <c r="M78" s="1" t="s">
        <v>488</v>
      </c>
      <c r="N78" s="1" t="s">
        <v>296</v>
      </c>
      <c r="O78" s="1">
        <v>85206</v>
      </c>
      <c r="P78" s="1" t="s">
        <v>4213</v>
      </c>
      <c r="R78" s="1">
        <v>1</v>
      </c>
      <c r="S78" s="1" t="s">
        <v>3357</v>
      </c>
      <c r="T78" s="1">
        <v>1</v>
      </c>
      <c r="U78" s="1">
        <v>1</v>
      </c>
      <c r="AA78" s="1" t="s">
        <v>4510</v>
      </c>
      <c r="AB78" s="3"/>
      <c r="AC78" s="3"/>
      <c r="AD78" s="1" t="s">
        <v>2388</v>
      </c>
      <c r="AE78" s="1" t="s">
        <v>481</v>
      </c>
      <c r="AG78" s="1" t="s">
        <v>481</v>
      </c>
      <c r="AH78" s="1" t="s">
        <v>481</v>
      </c>
      <c r="AI78" s="1" t="s">
        <v>481</v>
      </c>
      <c r="AO78" s="1" t="s">
        <v>481</v>
      </c>
      <c r="AQ78" s="1" t="s">
        <v>481</v>
      </c>
      <c r="AR78" s="1" t="s">
        <v>481</v>
      </c>
      <c r="AS78" s="1" t="s">
        <v>481</v>
      </c>
      <c r="AX78" s="1" t="s">
        <v>481</v>
      </c>
      <c r="AY78" s="1" t="s">
        <v>481</v>
      </c>
      <c r="BA78" s="1">
        <f t="shared" si="5"/>
        <v>10</v>
      </c>
      <c r="DB78" s="1" t="s">
        <v>481</v>
      </c>
      <c r="DE78" s="1" t="s">
        <v>481</v>
      </c>
      <c r="DG78" s="1" t="s">
        <v>481</v>
      </c>
      <c r="DJ78" s="1" t="s">
        <v>481</v>
      </c>
      <c r="DK78" s="1" t="s">
        <v>481</v>
      </c>
      <c r="DN78" s="1" t="s">
        <v>481</v>
      </c>
      <c r="DV78" s="1">
        <f t="shared" si="4"/>
        <v>6</v>
      </c>
    </row>
    <row r="79" spans="1:126" s="1" customFormat="1" x14ac:dyDescent="0.25">
      <c r="B79" s="2">
        <v>44875</v>
      </c>
      <c r="C79" s="2"/>
      <c r="D79" s="6" t="s">
        <v>4712</v>
      </c>
      <c r="F79" s="1" t="s">
        <v>3162</v>
      </c>
      <c r="G79" s="1" t="s">
        <v>481</v>
      </c>
      <c r="H79" s="1" t="s">
        <v>1627</v>
      </c>
      <c r="I79" s="1" t="s">
        <v>1978</v>
      </c>
      <c r="J79" s="1" t="s">
        <v>5424</v>
      </c>
      <c r="K79" s="18"/>
      <c r="L79" s="1" t="s">
        <v>5425</v>
      </c>
      <c r="M79" s="1" t="s">
        <v>488</v>
      </c>
      <c r="N79" s="1" t="s">
        <v>296</v>
      </c>
      <c r="O79" s="1">
        <v>85207</v>
      </c>
      <c r="AB79" s="3"/>
      <c r="AC79" s="3"/>
      <c r="BA79" s="1">
        <f t="shared" si="5"/>
        <v>0</v>
      </c>
      <c r="CY79" s="1" t="s">
        <v>3162</v>
      </c>
      <c r="DA79" s="1" t="s">
        <v>481</v>
      </c>
      <c r="DB79" s="1" t="s">
        <v>481</v>
      </c>
      <c r="DV79" s="1">
        <f t="shared" si="4"/>
        <v>3</v>
      </c>
    </row>
    <row r="80" spans="1:126" s="1" customFormat="1" x14ac:dyDescent="0.25">
      <c r="B80" s="2">
        <v>44861</v>
      </c>
      <c r="C80" s="2">
        <v>44518</v>
      </c>
      <c r="D80" s="6"/>
      <c r="G80" s="1" t="s">
        <v>481</v>
      </c>
      <c r="H80" s="1" t="s">
        <v>3379</v>
      </c>
      <c r="I80" s="1" t="s">
        <v>4309</v>
      </c>
      <c r="J80" s="1" t="s">
        <v>1008</v>
      </c>
      <c r="K80" s="18" t="s">
        <v>3505</v>
      </c>
      <c r="L80" s="1" t="s">
        <v>3999</v>
      </c>
      <c r="M80" s="1" t="s">
        <v>488</v>
      </c>
      <c r="N80" s="1" t="s">
        <v>296</v>
      </c>
      <c r="O80" s="1">
        <v>85205</v>
      </c>
      <c r="X80" s="1" t="s">
        <v>3998</v>
      </c>
      <c r="AA80" s="1" t="s">
        <v>5527</v>
      </c>
      <c r="AB80" s="3"/>
      <c r="AC80" s="3" t="s">
        <v>4712</v>
      </c>
      <c r="AG80" s="1" t="s">
        <v>481</v>
      </c>
      <c r="AI80" s="1" t="s">
        <v>481</v>
      </c>
      <c r="AJ80" s="1" t="s">
        <v>481</v>
      </c>
      <c r="AK80" s="1" t="s">
        <v>481</v>
      </c>
      <c r="AL80" s="1" t="s">
        <v>481</v>
      </c>
      <c r="AM80" s="1" t="s">
        <v>481</v>
      </c>
      <c r="AN80" s="1" t="s">
        <v>481</v>
      </c>
      <c r="AO80" s="1" t="s">
        <v>481</v>
      </c>
      <c r="AQ80" s="1" t="s">
        <v>481</v>
      </c>
      <c r="BA80" s="1">
        <f t="shared" si="5"/>
        <v>9</v>
      </c>
      <c r="CY80" s="1" t="s">
        <v>4682</v>
      </c>
      <c r="CZ80" s="1" t="s">
        <v>481</v>
      </c>
      <c r="DB80" s="1" t="s">
        <v>481</v>
      </c>
      <c r="DC80" s="1" t="s">
        <v>481</v>
      </c>
      <c r="DD80" s="1" t="s">
        <v>481</v>
      </c>
      <c r="DE80" s="1" t="s">
        <v>481</v>
      </c>
      <c r="DJ80" s="1" t="s">
        <v>481</v>
      </c>
      <c r="DL80" s="1" t="s">
        <v>481</v>
      </c>
      <c r="DO80" s="1" t="s">
        <v>481</v>
      </c>
      <c r="DV80" s="1">
        <f t="shared" si="4"/>
        <v>9</v>
      </c>
    </row>
    <row r="81" spans="1:126" s="1" customFormat="1" x14ac:dyDescent="0.25">
      <c r="B81" s="2">
        <v>44861</v>
      </c>
      <c r="C81" s="2"/>
      <c r="D81" s="2" t="s">
        <v>4712</v>
      </c>
      <c r="G81" s="1" t="s">
        <v>481</v>
      </c>
      <c r="H81" s="1" t="s">
        <v>4483</v>
      </c>
      <c r="I81" s="1" t="s">
        <v>3790</v>
      </c>
      <c r="J81" s="1" t="s">
        <v>4049</v>
      </c>
      <c r="K81" s="4" t="s">
        <v>5446</v>
      </c>
      <c r="L81" s="1" t="s">
        <v>4484</v>
      </c>
      <c r="M81" s="1" t="s">
        <v>488</v>
      </c>
      <c r="N81" s="1" t="s">
        <v>296</v>
      </c>
      <c r="O81" s="1">
        <v>85209</v>
      </c>
      <c r="T81" s="1">
        <v>1</v>
      </c>
      <c r="AA81" s="2" t="s">
        <v>1352</v>
      </c>
      <c r="AB81" s="3"/>
      <c r="AC81" s="3"/>
      <c r="BA81" s="1">
        <f t="shared" si="5"/>
        <v>0</v>
      </c>
      <c r="CY81" s="1" t="s">
        <v>4682</v>
      </c>
      <c r="CZ81" s="1" t="s">
        <v>4682</v>
      </c>
      <c r="DA81" s="1" t="s">
        <v>4682</v>
      </c>
      <c r="DB81" s="1" t="s">
        <v>481</v>
      </c>
      <c r="DF81" s="1" t="s">
        <v>481</v>
      </c>
      <c r="DJ81" s="1" t="s">
        <v>481</v>
      </c>
      <c r="DK81" s="1" t="s">
        <v>481</v>
      </c>
      <c r="DL81" s="1" t="s">
        <v>481</v>
      </c>
      <c r="DO81" s="1" t="s">
        <v>481</v>
      </c>
      <c r="DV81" s="1">
        <f t="shared" si="4"/>
        <v>9</v>
      </c>
    </row>
    <row r="82" spans="1:126" s="1" customFormat="1" x14ac:dyDescent="0.25">
      <c r="B82" s="2">
        <v>44861</v>
      </c>
      <c r="C82" s="2"/>
      <c r="D82" s="2" t="s">
        <v>4712</v>
      </c>
      <c r="F82" s="1" t="s">
        <v>3162</v>
      </c>
      <c r="G82" s="1" t="s">
        <v>3158</v>
      </c>
      <c r="H82" s="1" t="s">
        <v>1354</v>
      </c>
      <c r="I82" s="1" t="s">
        <v>1049</v>
      </c>
      <c r="J82" s="1" t="s">
        <v>4049</v>
      </c>
      <c r="K82" s="4" t="s">
        <v>1351</v>
      </c>
      <c r="L82" s="1" t="s">
        <v>4484</v>
      </c>
      <c r="M82" s="1" t="s">
        <v>488</v>
      </c>
      <c r="N82" s="1" t="s">
        <v>296</v>
      </c>
      <c r="O82" s="1">
        <v>85209</v>
      </c>
      <c r="P82" s="1" t="s">
        <v>4213</v>
      </c>
      <c r="Q82" s="1" t="s">
        <v>2052</v>
      </c>
      <c r="R82" s="1">
        <v>1</v>
      </c>
      <c r="S82" s="1" t="s">
        <v>378</v>
      </c>
      <c r="AA82" s="2" t="s">
        <v>1353</v>
      </c>
      <c r="AB82" s="3"/>
      <c r="AC82" s="3"/>
      <c r="AD82" s="1" t="s">
        <v>1771</v>
      </c>
      <c r="BA82" s="1">
        <f t="shared" si="5"/>
        <v>0</v>
      </c>
      <c r="BD82" s="1" t="s">
        <v>4712</v>
      </c>
      <c r="BE82" s="1" t="s">
        <v>4712</v>
      </c>
      <c r="BF82" s="1" t="s">
        <v>4712</v>
      </c>
      <c r="BG82" s="1" t="s">
        <v>4712</v>
      </c>
      <c r="BH82" s="1" t="s">
        <v>4712</v>
      </c>
      <c r="BI82" s="1" t="s">
        <v>4712</v>
      </c>
      <c r="BJ82" s="1" t="s">
        <v>4712</v>
      </c>
      <c r="BK82" s="1" t="s">
        <v>4712</v>
      </c>
      <c r="BL82" s="1" t="s">
        <v>4712</v>
      </c>
      <c r="BM82" s="1" t="s">
        <v>4712</v>
      </c>
      <c r="BN82" s="1" t="s">
        <v>4712</v>
      </c>
      <c r="BO82" s="1" t="s">
        <v>4712</v>
      </c>
      <c r="BQ82" s="1" t="s">
        <v>4712</v>
      </c>
      <c r="CY82" s="1" t="s">
        <v>4682</v>
      </c>
      <c r="CZ82" s="1" t="s">
        <v>4682</v>
      </c>
      <c r="DA82" s="1" t="s">
        <v>4682</v>
      </c>
      <c r="DB82" s="1" t="s">
        <v>481</v>
      </c>
      <c r="DF82" s="1" t="s">
        <v>481</v>
      </c>
      <c r="DJ82" s="1" t="s">
        <v>481</v>
      </c>
      <c r="DK82" s="1" t="s">
        <v>481</v>
      </c>
      <c r="DL82" s="1" t="s">
        <v>481</v>
      </c>
      <c r="DO82" s="1" t="s">
        <v>481</v>
      </c>
      <c r="DV82" s="1">
        <f t="shared" si="4"/>
        <v>9</v>
      </c>
    </row>
    <row r="83" spans="1:126" s="1" customFormat="1" x14ac:dyDescent="0.25">
      <c r="B83" s="2">
        <v>44861</v>
      </c>
      <c r="C83" s="2"/>
      <c r="D83" s="2" t="s">
        <v>4712</v>
      </c>
      <c r="G83" s="1" t="s">
        <v>481</v>
      </c>
      <c r="H83" s="1" t="s">
        <v>5411</v>
      </c>
      <c r="I83" s="1" t="s">
        <v>2728</v>
      </c>
      <c r="J83" s="1" t="s">
        <v>5448</v>
      </c>
      <c r="K83" s="4" t="s">
        <v>5449</v>
      </c>
      <c r="L83" s="1" t="s">
        <v>5450</v>
      </c>
      <c r="M83" s="1" t="s">
        <v>488</v>
      </c>
      <c r="N83" s="1" t="s">
        <v>296</v>
      </c>
      <c r="O83" s="1">
        <v>85205</v>
      </c>
      <c r="AA83" s="2"/>
      <c r="AB83" s="3"/>
      <c r="AC83" s="3"/>
      <c r="BA83" s="1">
        <f t="shared" si="5"/>
        <v>0</v>
      </c>
      <c r="CY83" s="1" t="s">
        <v>4682</v>
      </c>
      <c r="CZ83" s="1" t="s">
        <v>4682</v>
      </c>
      <c r="DA83" s="1" t="s">
        <v>4682</v>
      </c>
      <c r="DB83" s="1" t="s">
        <v>481</v>
      </c>
      <c r="DC83" s="1" t="s">
        <v>481</v>
      </c>
      <c r="DD83" s="1" t="s">
        <v>481</v>
      </c>
      <c r="DE83" s="1" t="s">
        <v>481</v>
      </c>
      <c r="DG83" s="1" t="s">
        <v>481</v>
      </c>
      <c r="DH83" s="1" t="s">
        <v>481</v>
      </c>
      <c r="DI83" s="1" t="s">
        <v>481</v>
      </c>
      <c r="DJ83" s="1" t="s">
        <v>481</v>
      </c>
      <c r="DK83" s="1" t="s">
        <v>481</v>
      </c>
      <c r="DL83" s="1" t="s">
        <v>481</v>
      </c>
      <c r="DN83" s="1" t="s">
        <v>481</v>
      </c>
      <c r="DO83" s="1" t="s">
        <v>481</v>
      </c>
      <c r="DV83" s="1">
        <f t="shared" si="4"/>
        <v>15</v>
      </c>
    </row>
    <row r="84" spans="1:126" s="1" customFormat="1" x14ac:dyDescent="0.25">
      <c r="B84" s="2">
        <v>44861</v>
      </c>
      <c r="C84" s="2"/>
      <c r="D84" s="2" t="s">
        <v>4712</v>
      </c>
      <c r="G84" s="1" t="s">
        <v>3158</v>
      </c>
      <c r="H84" s="1" t="s">
        <v>5411</v>
      </c>
      <c r="I84" s="1" t="s">
        <v>1871</v>
      </c>
      <c r="J84" s="1" t="s">
        <v>5448</v>
      </c>
      <c r="K84" s="4" t="s">
        <v>5449</v>
      </c>
      <c r="L84" s="1" t="s">
        <v>5450</v>
      </c>
      <c r="M84" s="1" t="s">
        <v>488</v>
      </c>
      <c r="N84" s="1" t="s">
        <v>296</v>
      </c>
      <c r="O84" s="1">
        <v>85205</v>
      </c>
      <c r="AA84" s="2"/>
      <c r="AB84" s="3"/>
      <c r="AC84" s="3"/>
      <c r="BA84" s="1">
        <f t="shared" si="5"/>
        <v>0</v>
      </c>
      <c r="CY84" s="1" t="s">
        <v>4682</v>
      </c>
      <c r="CZ84" s="1" t="s">
        <v>4682</v>
      </c>
      <c r="DA84" s="1" t="s">
        <v>4682</v>
      </c>
      <c r="DB84" s="1" t="s">
        <v>481</v>
      </c>
      <c r="DC84" s="1" t="s">
        <v>481</v>
      </c>
      <c r="DD84" s="1" t="s">
        <v>481</v>
      </c>
      <c r="DE84" s="1" t="s">
        <v>481</v>
      </c>
      <c r="DG84" s="1" t="s">
        <v>3158</v>
      </c>
      <c r="DH84" s="1" t="s">
        <v>481</v>
      </c>
      <c r="DI84" s="1" t="s">
        <v>481</v>
      </c>
      <c r="DJ84" s="1" t="s">
        <v>481</v>
      </c>
      <c r="DK84" s="1" t="s">
        <v>3158</v>
      </c>
      <c r="DL84" s="1" t="s">
        <v>481</v>
      </c>
      <c r="DN84" s="1" t="s">
        <v>481</v>
      </c>
      <c r="DO84" s="1" t="s">
        <v>481</v>
      </c>
      <c r="DV84" s="1">
        <f t="shared" si="4"/>
        <v>15</v>
      </c>
    </row>
    <row r="85" spans="1:126" s="1" customFormat="1" x14ac:dyDescent="0.25">
      <c r="B85" s="2">
        <v>44868</v>
      </c>
      <c r="C85" s="2"/>
      <c r="D85" s="2" t="s">
        <v>4712</v>
      </c>
      <c r="F85" s="1" t="s">
        <v>3162</v>
      </c>
      <c r="G85" s="1" t="s">
        <v>481</v>
      </c>
      <c r="H85" s="1" t="s">
        <v>1861</v>
      </c>
      <c r="I85" s="1" t="s">
        <v>1862</v>
      </c>
      <c r="J85" s="1" t="s">
        <v>5420</v>
      </c>
      <c r="K85" s="4" t="s">
        <v>5421</v>
      </c>
      <c r="L85" s="1" t="s">
        <v>5423</v>
      </c>
      <c r="M85" s="1" t="s">
        <v>488</v>
      </c>
      <c r="N85" s="1" t="s">
        <v>296</v>
      </c>
      <c r="Y85" s="1" t="s">
        <v>3175</v>
      </c>
      <c r="Z85" s="1" t="s">
        <v>1863</v>
      </c>
      <c r="AA85" s="2" t="s">
        <v>5422</v>
      </c>
      <c r="AB85" s="3"/>
      <c r="AC85" s="3"/>
      <c r="BA85" s="1">
        <f t="shared" si="5"/>
        <v>0</v>
      </c>
      <c r="CZ85" s="1" t="s">
        <v>4682</v>
      </c>
      <c r="DA85" s="1" t="s">
        <v>4682</v>
      </c>
      <c r="DB85" s="1" t="s">
        <v>481</v>
      </c>
      <c r="DE85" s="1" t="s">
        <v>481</v>
      </c>
      <c r="DF85" s="1" t="s">
        <v>481</v>
      </c>
      <c r="DV85" s="1">
        <f t="shared" si="4"/>
        <v>5</v>
      </c>
    </row>
    <row r="86" spans="1:126" s="1" customFormat="1" x14ac:dyDescent="0.25">
      <c r="B86" s="2">
        <v>44868</v>
      </c>
      <c r="C86" s="2"/>
      <c r="D86" s="2" t="s">
        <v>4712</v>
      </c>
      <c r="F86" s="1" t="s">
        <v>3162</v>
      </c>
      <c r="G86" s="1" t="s">
        <v>3158</v>
      </c>
      <c r="H86" s="1" t="s">
        <v>1861</v>
      </c>
      <c r="I86" s="1" t="s">
        <v>3069</v>
      </c>
      <c r="J86" s="1" t="s">
        <v>5420</v>
      </c>
      <c r="K86" s="4" t="s">
        <v>5421</v>
      </c>
      <c r="L86" s="1" t="s">
        <v>5423</v>
      </c>
      <c r="M86" s="1" t="s">
        <v>488</v>
      </c>
      <c r="N86" s="1" t="s">
        <v>296</v>
      </c>
      <c r="AA86" s="1" t="s">
        <v>1862</v>
      </c>
      <c r="AB86" s="3"/>
      <c r="AC86" s="3"/>
      <c r="BA86" s="1">
        <f t="shared" si="5"/>
        <v>0</v>
      </c>
      <c r="CZ86" s="1" t="s">
        <v>4682</v>
      </c>
      <c r="DA86" s="1" t="s">
        <v>4682</v>
      </c>
      <c r="DB86" s="1" t="s">
        <v>481</v>
      </c>
      <c r="DE86" s="1" t="s">
        <v>481</v>
      </c>
      <c r="DF86" s="1" t="s">
        <v>481</v>
      </c>
      <c r="DV86" s="1">
        <f t="shared" si="4"/>
        <v>5</v>
      </c>
    </row>
    <row r="87" spans="1:126" s="1" customFormat="1" x14ac:dyDescent="0.25">
      <c r="B87" s="2">
        <v>44917</v>
      </c>
      <c r="C87" s="2"/>
      <c r="D87" s="2" t="s">
        <v>4712</v>
      </c>
      <c r="F87" s="1" t="s">
        <v>3161</v>
      </c>
      <c r="G87" s="1" t="s">
        <v>3158</v>
      </c>
      <c r="H87" s="1" t="s">
        <v>5021</v>
      </c>
      <c r="I87" s="1" t="s">
        <v>3665</v>
      </c>
      <c r="J87" s="1" t="s">
        <v>5616</v>
      </c>
      <c r="K87" s="18" t="s">
        <v>147</v>
      </c>
      <c r="L87" s="1" t="s">
        <v>5615</v>
      </c>
      <c r="M87" s="1" t="s">
        <v>3920</v>
      </c>
      <c r="N87" s="1" t="s">
        <v>296</v>
      </c>
      <c r="O87" s="1">
        <v>85268</v>
      </c>
      <c r="P87" s="1" t="s">
        <v>4213</v>
      </c>
      <c r="R87" s="1">
        <v>0</v>
      </c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>
        <f t="shared" si="5"/>
        <v>0</v>
      </c>
      <c r="BB87" s="3"/>
      <c r="DF87" s="1" t="s">
        <v>481</v>
      </c>
      <c r="DG87" s="1" t="s">
        <v>481</v>
      </c>
      <c r="DJ87" s="1" t="s">
        <v>481</v>
      </c>
      <c r="DK87" s="1" t="s">
        <v>481</v>
      </c>
      <c r="DN87" s="1" t="s">
        <v>481</v>
      </c>
      <c r="DV87" s="1">
        <f t="shared" si="4"/>
        <v>5</v>
      </c>
    </row>
    <row r="88" spans="1:126" s="1" customFormat="1" x14ac:dyDescent="0.25">
      <c r="B88" s="2">
        <v>44917</v>
      </c>
      <c r="C88" s="2"/>
      <c r="D88" s="2" t="s">
        <v>4712</v>
      </c>
      <c r="F88" s="1" t="s">
        <v>3161</v>
      </c>
      <c r="G88" s="1" t="s">
        <v>481</v>
      </c>
      <c r="H88" s="1" t="s">
        <v>5021</v>
      </c>
      <c r="I88" s="1" t="s">
        <v>5022</v>
      </c>
      <c r="J88" s="1" t="s">
        <v>5616</v>
      </c>
      <c r="K88" s="18" t="s">
        <v>147</v>
      </c>
      <c r="L88" s="1" t="s">
        <v>5615</v>
      </c>
      <c r="M88" s="1" t="s">
        <v>3920</v>
      </c>
      <c r="N88" s="1" t="s">
        <v>296</v>
      </c>
      <c r="O88" s="1">
        <v>85268</v>
      </c>
      <c r="P88" s="1" t="s">
        <v>4712</v>
      </c>
      <c r="R88" s="1">
        <v>0</v>
      </c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>
        <f t="shared" si="5"/>
        <v>0</v>
      </c>
      <c r="BB88" s="3"/>
      <c r="DF88" s="1" t="s">
        <v>481</v>
      </c>
      <c r="DG88" s="1" t="s">
        <v>481</v>
      </c>
      <c r="DJ88" s="1" t="s">
        <v>481</v>
      </c>
      <c r="DK88" s="1" t="s">
        <v>481</v>
      </c>
      <c r="DN88" s="1" t="s">
        <v>481</v>
      </c>
      <c r="DV88" s="1">
        <f t="shared" si="4"/>
        <v>5</v>
      </c>
    </row>
    <row r="89" spans="1:126" s="1" customFormat="1" x14ac:dyDescent="0.25">
      <c r="A89" s="1" t="s">
        <v>1058</v>
      </c>
      <c r="B89" s="2">
        <v>44861</v>
      </c>
      <c r="C89" s="2">
        <v>44511</v>
      </c>
      <c r="D89" s="6"/>
      <c r="G89" s="1" t="s">
        <v>3158</v>
      </c>
      <c r="H89" s="1" t="s">
        <v>2123</v>
      </c>
      <c r="I89" s="1" t="s">
        <v>2124</v>
      </c>
      <c r="J89" s="1" t="s">
        <v>5309</v>
      </c>
      <c r="K89" s="18" t="s">
        <v>2137</v>
      </c>
      <c r="L89" s="1" t="s">
        <v>2139</v>
      </c>
      <c r="M89" s="1" t="s">
        <v>3192</v>
      </c>
      <c r="N89" s="1" t="s">
        <v>296</v>
      </c>
      <c r="O89" s="1">
        <v>85118</v>
      </c>
      <c r="P89" s="1" t="s">
        <v>4213</v>
      </c>
      <c r="Y89" s="1" t="s">
        <v>3196</v>
      </c>
      <c r="Z89" s="1" t="s">
        <v>3161</v>
      </c>
      <c r="AA89" s="2" t="s">
        <v>1040</v>
      </c>
      <c r="AB89" s="3" t="s">
        <v>3161</v>
      </c>
      <c r="AC89" s="3" t="s">
        <v>4712</v>
      </c>
      <c r="AD89" s="1" t="s">
        <v>2564</v>
      </c>
      <c r="AE89" s="1" t="s">
        <v>3158</v>
      </c>
      <c r="AF89" s="1" t="s">
        <v>481</v>
      </c>
      <c r="AG89" s="1" t="s">
        <v>481</v>
      </c>
      <c r="AH89" s="1" t="s">
        <v>481</v>
      </c>
      <c r="AI89" s="1" t="s">
        <v>3158</v>
      </c>
      <c r="AJ89" s="1" t="s">
        <v>3158</v>
      </c>
      <c r="AM89" s="1" t="s">
        <v>3158</v>
      </c>
      <c r="AN89" s="1" t="s">
        <v>3158</v>
      </c>
      <c r="AO89" s="1" t="s">
        <v>3158</v>
      </c>
      <c r="AP89" s="1" t="s">
        <v>3158</v>
      </c>
      <c r="AQ89" s="1" t="s">
        <v>3158</v>
      </c>
      <c r="AR89" s="1" t="s">
        <v>3158</v>
      </c>
      <c r="AS89" s="1" t="s">
        <v>3158</v>
      </c>
      <c r="AT89" s="1" t="s">
        <v>3158</v>
      </c>
      <c r="AU89" s="1" t="s">
        <v>3158</v>
      </c>
      <c r="AV89" s="1" t="s">
        <v>3158</v>
      </c>
      <c r="AW89" s="1" t="s">
        <v>3158</v>
      </c>
      <c r="AX89" s="1" t="s">
        <v>3158</v>
      </c>
      <c r="AY89" s="1" t="s">
        <v>3158</v>
      </c>
      <c r="AZ89" s="1" t="s">
        <v>3158</v>
      </c>
      <c r="BA89" s="1">
        <f t="shared" si="5"/>
        <v>20</v>
      </c>
      <c r="BD89" s="1" t="s">
        <v>4712</v>
      </c>
      <c r="BE89" s="1" t="s">
        <v>5053</v>
      </c>
      <c r="BF89" s="1" t="s">
        <v>4712</v>
      </c>
      <c r="CY89" s="1" t="s">
        <v>283</v>
      </c>
      <c r="DA89" s="1" t="s">
        <v>283</v>
      </c>
      <c r="DB89" s="1" t="s">
        <v>3158</v>
      </c>
      <c r="DC89" s="1" t="s">
        <v>3158</v>
      </c>
      <c r="DD89" s="1" t="s">
        <v>3158</v>
      </c>
      <c r="DE89" s="1" t="s">
        <v>3158</v>
      </c>
      <c r="DF89" s="1" t="s">
        <v>3158</v>
      </c>
      <c r="DG89" s="1" t="s">
        <v>3158</v>
      </c>
      <c r="DH89" s="1" t="s">
        <v>3158</v>
      </c>
      <c r="DI89" s="1" t="s">
        <v>481</v>
      </c>
      <c r="DJ89" s="1" t="s">
        <v>481</v>
      </c>
      <c r="DK89" s="1" t="s">
        <v>3158</v>
      </c>
      <c r="DL89" s="1" t="s">
        <v>3158</v>
      </c>
      <c r="DN89" s="1" t="s">
        <v>3158</v>
      </c>
      <c r="DO89" s="1" t="s">
        <v>3158</v>
      </c>
      <c r="DV89" s="1">
        <f t="shared" si="4"/>
        <v>15</v>
      </c>
    </row>
    <row r="90" spans="1:126" s="1" customFormat="1" x14ac:dyDescent="0.25">
      <c r="B90" s="6">
        <v>44910</v>
      </c>
      <c r="C90" s="2"/>
      <c r="D90" s="6" t="s">
        <v>4712</v>
      </c>
      <c r="E90" s="2"/>
      <c r="G90" s="1" t="s">
        <v>3158</v>
      </c>
      <c r="H90" s="1" t="s">
        <v>5594</v>
      </c>
      <c r="I90" s="1" t="s">
        <v>5595</v>
      </c>
      <c r="J90" s="1" t="s">
        <v>5596</v>
      </c>
      <c r="K90" s="18"/>
      <c r="L90" s="1" t="s">
        <v>5597</v>
      </c>
      <c r="M90" s="1" t="s">
        <v>5598</v>
      </c>
      <c r="N90" s="1" t="s">
        <v>5599</v>
      </c>
      <c r="AA90" s="2"/>
      <c r="AB90" s="3"/>
      <c r="AC90" s="3"/>
      <c r="BA90" s="1">
        <f t="shared" si="5"/>
        <v>0</v>
      </c>
      <c r="DE90" s="1" t="s">
        <v>481</v>
      </c>
      <c r="DV90" s="1">
        <f t="shared" si="4"/>
        <v>1</v>
      </c>
    </row>
    <row r="91" spans="1:126" s="1" customFormat="1" x14ac:dyDescent="0.25">
      <c r="A91" s="1" t="s">
        <v>1058</v>
      </c>
      <c r="B91" s="2">
        <v>44861</v>
      </c>
      <c r="C91" s="2">
        <v>44511</v>
      </c>
      <c r="D91" s="6"/>
      <c r="F91" s="1" t="s">
        <v>3161</v>
      </c>
      <c r="G91" s="1" t="s">
        <v>3158</v>
      </c>
      <c r="H91" s="1" t="s">
        <v>1433</v>
      </c>
      <c r="I91" s="1" t="s">
        <v>3794</v>
      </c>
      <c r="J91" s="1" t="s">
        <v>1436</v>
      </c>
      <c r="K91" s="4" t="s">
        <v>3243</v>
      </c>
      <c r="L91" s="1" t="s">
        <v>836</v>
      </c>
      <c r="M91" s="1" t="s">
        <v>924</v>
      </c>
      <c r="N91" s="1" t="s">
        <v>296</v>
      </c>
      <c r="O91" s="1">
        <v>85257</v>
      </c>
      <c r="P91" s="1" t="s">
        <v>4213</v>
      </c>
      <c r="T91" s="1">
        <v>1</v>
      </c>
      <c r="X91" s="1" t="s">
        <v>1436</v>
      </c>
      <c r="Y91" s="1" t="s">
        <v>3160</v>
      </c>
      <c r="AA91" s="2" t="s">
        <v>832</v>
      </c>
      <c r="AB91" s="3" t="s">
        <v>3161</v>
      </c>
      <c r="AC91" s="3" t="s">
        <v>4712</v>
      </c>
      <c r="AD91" s="1" t="s">
        <v>2388</v>
      </c>
      <c r="AF91" s="1" t="s">
        <v>3158</v>
      </c>
      <c r="AG91" s="1" t="s">
        <v>3158</v>
      </c>
      <c r="AH91" s="1" t="s">
        <v>3158</v>
      </c>
      <c r="AI91" s="1" t="s">
        <v>3158</v>
      </c>
      <c r="AJ91" s="1" t="s">
        <v>3158</v>
      </c>
      <c r="AM91" s="1" t="s">
        <v>3158</v>
      </c>
      <c r="AN91" s="1" t="s">
        <v>3158</v>
      </c>
      <c r="AO91" s="1" t="s">
        <v>3158</v>
      </c>
      <c r="AP91" s="1" t="s">
        <v>3158</v>
      </c>
      <c r="AQ91" s="1" t="s">
        <v>3158</v>
      </c>
      <c r="AR91" s="1" t="s">
        <v>3158</v>
      </c>
      <c r="AS91" s="1" t="s">
        <v>3158</v>
      </c>
      <c r="AT91" s="1" t="s">
        <v>3158</v>
      </c>
      <c r="AU91" s="1" t="s">
        <v>3158</v>
      </c>
      <c r="AV91" s="1" t="s">
        <v>3158</v>
      </c>
      <c r="AW91" s="1" t="s">
        <v>3158</v>
      </c>
      <c r="AX91" s="1" t="s">
        <v>3158</v>
      </c>
      <c r="AY91" s="1" t="s">
        <v>3158</v>
      </c>
      <c r="AZ91" s="1" t="s">
        <v>3158</v>
      </c>
      <c r="BA91" s="1">
        <f t="shared" si="5"/>
        <v>19</v>
      </c>
      <c r="BD91" s="1" t="s">
        <v>4712</v>
      </c>
      <c r="BE91" s="1" t="s">
        <v>4712</v>
      </c>
      <c r="BF91" s="1" t="s">
        <v>4712</v>
      </c>
      <c r="BG91" s="1" t="s">
        <v>4712</v>
      </c>
      <c r="BH91" s="1" t="s">
        <v>4712</v>
      </c>
      <c r="BI91" s="1" t="s">
        <v>4712</v>
      </c>
      <c r="BJ91" s="1" t="s">
        <v>4712</v>
      </c>
      <c r="BK91" s="1" t="s">
        <v>4712</v>
      </c>
      <c r="BL91" s="1" t="s">
        <v>4712</v>
      </c>
      <c r="BM91" s="1" t="s">
        <v>4712</v>
      </c>
      <c r="BP91" s="1" t="s">
        <v>4712</v>
      </c>
      <c r="BQ91" s="1" t="s">
        <v>4712</v>
      </c>
      <c r="CD91" s="1" t="s">
        <v>4712</v>
      </c>
      <c r="CF91" s="1" t="s">
        <v>4712</v>
      </c>
      <c r="CY91" s="1" t="s">
        <v>283</v>
      </c>
      <c r="DA91" s="1" t="s">
        <v>283</v>
      </c>
      <c r="DB91" s="1" t="s">
        <v>3158</v>
      </c>
      <c r="DC91" s="1" t="s">
        <v>3158</v>
      </c>
      <c r="DD91" s="1" t="s">
        <v>3158</v>
      </c>
      <c r="DE91" s="1" t="s">
        <v>3158</v>
      </c>
      <c r="DF91" s="1" t="s">
        <v>3158</v>
      </c>
      <c r="DG91" s="1" t="s">
        <v>3158</v>
      </c>
      <c r="DH91" s="1" t="s">
        <v>3158</v>
      </c>
      <c r="DI91" s="1" t="s">
        <v>3158</v>
      </c>
      <c r="DJ91" s="1" t="s">
        <v>481</v>
      </c>
      <c r="DK91" s="1" t="s">
        <v>3158</v>
      </c>
      <c r="DL91" s="1" t="s">
        <v>3158</v>
      </c>
      <c r="DN91" s="1" t="s">
        <v>3158</v>
      </c>
      <c r="DO91" s="1" t="s">
        <v>3158</v>
      </c>
      <c r="DV91" s="1">
        <f t="shared" si="4"/>
        <v>15</v>
      </c>
    </row>
    <row r="92" spans="1:126" s="1" customFormat="1" x14ac:dyDescent="0.25">
      <c r="B92" s="2">
        <v>44875</v>
      </c>
      <c r="C92" s="2">
        <v>44532</v>
      </c>
      <c r="D92" s="2"/>
      <c r="F92" s="1" t="s">
        <v>3161</v>
      </c>
      <c r="G92" s="1" t="s">
        <v>3158</v>
      </c>
      <c r="H92" s="1" t="s">
        <v>3425</v>
      </c>
      <c r="I92" s="1" t="s">
        <v>4295</v>
      </c>
      <c r="J92" s="1" t="s">
        <v>3428</v>
      </c>
      <c r="K92" s="18" t="s">
        <v>3429</v>
      </c>
      <c r="L92" s="1" t="s">
        <v>5219</v>
      </c>
      <c r="M92" s="1" t="s">
        <v>488</v>
      </c>
      <c r="N92" s="1" t="s">
        <v>296</v>
      </c>
      <c r="O92" s="1">
        <v>85212</v>
      </c>
      <c r="P92" s="1" t="s">
        <v>4213</v>
      </c>
      <c r="R92" s="1">
        <v>1</v>
      </c>
      <c r="S92" s="1" t="s">
        <v>2937</v>
      </c>
      <c r="T92" s="1">
        <v>1</v>
      </c>
      <c r="U92" s="1">
        <v>1</v>
      </c>
      <c r="AA92" s="2"/>
      <c r="AB92" s="3"/>
      <c r="AC92" s="3" t="s">
        <v>4712</v>
      </c>
      <c r="AD92" s="1" t="s">
        <v>2564</v>
      </c>
      <c r="AG92" s="1" t="s">
        <v>481</v>
      </c>
      <c r="AI92" s="1" t="s">
        <v>481</v>
      </c>
      <c r="AJ92" s="1" t="s">
        <v>481</v>
      </c>
      <c r="AK92" s="1" t="s">
        <v>481</v>
      </c>
      <c r="AL92" s="1" t="s">
        <v>481</v>
      </c>
      <c r="AM92" s="1" t="s">
        <v>3158</v>
      </c>
      <c r="AN92" s="1" t="s">
        <v>481</v>
      </c>
      <c r="AO92" s="1" t="s">
        <v>481</v>
      </c>
      <c r="AQ92" s="1" t="s">
        <v>481</v>
      </c>
      <c r="AT92" s="1" t="s">
        <v>481</v>
      </c>
      <c r="AU92" s="1" t="s">
        <v>481</v>
      </c>
      <c r="AV92" s="1" t="s">
        <v>481</v>
      </c>
      <c r="AW92" s="1" t="s">
        <v>481</v>
      </c>
      <c r="AX92" s="1" t="s">
        <v>481</v>
      </c>
      <c r="AZ92" s="1" t="s">
        <v>481</v>
      </c>
      <c r="BA92" s="1">
        <f t="shared" si="5"/>
        <v>15</v>
      </c>
      <c r="DA92" s="1" t="s">
        <v>4682</v>
      </c>
      <c r="DB92" s="1" t="s">
        <v>481</v>
      </c>
      <c r="DC92" s="1" t="s">
        <v>481</v>
      </c>
      <c r="DE92" s="1" t="s">
        <v>481</v>
      </c>
      <c r="DF92" s="1" t="s">
        <v>481</v>
      </c>
      <c r="DG92" s="1" t="s">
        <v>481</v>
      </c>
      <c r="DH92" s="1" t="s">
        <v>481</v>
      </c>
      <c r="DI92" s="1" t="s">
        <v>481</v>
      </c>
      <c r="DJ92" s="1" t="s">
        <v>481</v>
      </c>
      <c r="DK92" s="1" t="s">
        <v>481</v>
      </c>
      <c r="DL92" s="1" t="s">
        <v>481</v>
      </c>
      <c r="DN92" s="1" t="s">
        <v>481</v>
      </c>
      <c r="DV92" s="1">
        <f t="shared" si="4"/>
        <v>12</v>
      </c>
    </row>
    <row r="93" spans="1:126" s="1" customFormat="1" x14ac:dyDescent="0.25">
      <c r="A93" s="1" t="s">
        <v>1058</v>
      </c>
      <c r="B93" s="2">
        <v>44861</v>
      </c>
      <c r="C93" s="2">
        <v>44511</v>
      </c>
      <c r="D93" s="2"/>
      <c r="G93" s="1" t="s">
        <v>3158</v>
      </c>
      <c r="H93" s="1" t="s">
        <v>5314</v>
      </c>
      <c r="I93" s="1" t="s">
        <v>5315</v>
      </c>
      <c r="J93" s="1" t="s">
        <v>5316</v>
      </c>
      <c r="K93" s="4" t="s">
        <v>5317</v>
      </c>
      <c r="L93" s="1" t="s">
        <v>5318</v>
      </c>
      <c r="M93" s="1" t="s">
        <v>488</v>
      </c>
      <c r="N93" s="1" t="s">
        <v>296</v>
      </c>
      <c r="O93" s="1">
        <v>85205</v>
      </c>
      <c r="AA93" s="2"/>
      <c r="AB93" s="3"/>
      <c r="AC93" s="3"/>
      <c r="BA93" s="1">
        <f t="shared" si="5"/>
        <v>0</v>
      </c>
      <c r="CY93" s="1" t="s">
        <v>4682</v>
      </c>
      <c r="CZ93" s="1" t="s">
        <v>481</v>
      </c>
      <c r="DA93" s="1" t="s">
        <v>4682</v>
      </c>
      <c r="DB93" s="1" t="s">
        <v>481</v>
      </c>
      <c r="DC93" s="1" t="s">
        <v>481</v>
      </c>
      <c r="DD93" s="1" t="s">
        <v>481</v>
      </c>
      <c r="DE93" s="1" t="s">
        <v>481</v>
      </c>
      <c r="DG93" s="1" t="s">
        <v>481</v>
      </c>
      <c r="DH93" s="1" t="s">
        <v>481</v>
      </c>
      <c r="DI93" s="1" t="s">
        <v>3158</v>
      </c>
      <c r="DJ93" s="1" t="s">
        <v>481</v>
      </c>
      <c r="DN93" s="1" t="s">
        <v>481</v>
      </c>
      <c r="DO93" s="1" t="s">
        <v>481</v>
      </c>
      <c r="DV93" s="1">
        <f t="shared" si="4"/>
        <v>13</v>
      </c>
    </row>
    <row r="94" spans="1:126" s="1" customFormat="1" x14ac:dyDescent="0.25">
      <c r="B94" s="2">
        <v>44938</v>
      </c>
      <c r="C94" s="2">
        <v>44511</v>
      </c>
      <c r="D94" s="6"/>
      <c r="F94" s="1" t="s">
        <v>3161</v>
      </c>
      <c r="G94" s="1" t="s">
        <v>3158</v>
      </c>
      <c r="H94" s="1" t="s">
        <v>4489</v>
      </c>
      <c r="I94" s="1" t="s">
        <v>4490</v>
      </c>
      <c r="J94" s="1" t="s">
        <v>4163</v>
      </c>
      <c r="K94" s="18" t="s">
        <v>4162</v>
      </c>
      <c r="L94" s="1" t="s">
        <v>4917</v>
      </c>
      <c r="M94" s="1" t="s">
        <v>3192</v>
      </c>
      <c r="N94" s="1" t="s">
        <v>296</v>
      </c>
      <c r="O94" s="1">
        <v>85218</v>
      </c>
      <c r="P94" s="1" t="s">
        <v>4213</v>
      </c>
      <c r="R94" s="1">
        <v>1</v>
      </c>
      <c r="S94" s="1" t="s">
        <v>5193</v>
      </c>
      <c r="V94" s="1" t="s">
        <v>694</v>
      </c>
      <c r="AA94" s="2" t="s">
        <v>2886</v>
      </c>
      <c r="AB94" s="3"/>
      <c r="AC94" s="3" t="s">
        <v>4712</v>
      </c>
      <c r="AD94" s="1" t="s">
        <v>2564</v>
      </c>
      <c r="AF94" s="1" t="s">
        <v>481</v>
      </c>
      <c r="AH94" s="1" t="s">
        <v>481</v>
      </c>
      <c r="AI94" s="1" t="s">
        <v>481</v>
      </c>
      <c r="AJ94" s="1" t="s">
        <v>481</v>
      </c>
      <c r="AM94" s="1" t="s">
        <v>481</v>
      </c>
      <c r="AN94" s="1" t="s">
        <v>481</v>
      </c>
      <c r="AO94" s="1" t="s">
        <v>481</v>
      </c>
      <c r="AR94" s="1" t="s">
        <v>481</v>
      </c>
      <c r="AS94" s="1" t="s">
        <v>481</v>
      </c>
      <c r="AT94" s="1" t="s">
        <v>481</v>
      </c>
      <c r="AU94" s="1" t="s">
        <v>481</v>
      </c>
      <c r="AV94" s="1" t="s">
        <v>481</v>
      </c>
      <c r="AW94" s="1" t="s">
        <v>481</v>
      </c>
      <c r="AX94" s="1" t="s">
        <v>481</v>
      </c>
      <c r="AY94" s="1" t="s">
        <v>3158</v>
      </c>
      <c r="AZ94" s="1" t="s">
        <v>481</v>
      </c>
      <c r="BA94" s="1">
        <f>COUNTA(AE94:AZ94)</f>
        <v>16</v>
      </c>
      <c r="DI94" s="1" t="s">
        <v>481</v>
      </c>
      <c r="DJ94" s="1" t="s">
        <v>481</v>
      </c>
      <c r="DO94" s="1" t="s">
        <v>481</v>
      </c>
      <c r="DV94" s="1">
        <f t="shared" si="4"/>
        <v>3</v>
      </c>
    </row>
    <row r="95" spans="1:126" s="1" customFormat="1" x14ac:dyDescent="0.25">
      <c r="B95" s="2">
        <v>44861</v>
      </c>
      <c r="C95" s="2">
        <v>44511</v>
      </c>
      <c r="D95" s="6"/>
      <c r="G95" s="1" t="s">
        <v>3158</v>
      </c>
      <c r="H95" s="1" t="s">
        <v>4478</v>
      </c>
      <c r="I95" s="1" t="s">
        <v>4479</v>
      </c>
      <c r="J95" s="1" t="s">
        <v>3237</v>
      </c>
      <c r="K95" s="18" t="s">
        <v>2789</v>
      </c>
      <c r="L95" s="1" t="s">
        <v>5319</v>
      </c>
      <c r="M95" s="1" t="s">
        <v>488</v>
      </c>
      <c r="N95" s="1" t="s">
        <v>296</v>
      </c>
      <c r="O95" s="1">
        <v>85209</v>
      </c>
      <c r="AA95" s="1" t="s">
        <v>4480</v>
      </c>
      <c r="AD95" s="2"/>
      <c r="AE95" s="2"/>
      <c r="AF95" s="2"/>
      <c r="AG95" s="2"/>
      <c r="AH95" s="2" t="s">
        <v>3162</v>
      </c>
      <c r="AI95" s="2"/>
      <c r="AJ95" s="2" t="s">
        <v>3162</v>
      </c>
      <c r="AK95" s="2" t="s">
        <v>3162</v>
      </c>
      <c r="AL95" s="2" t="s">
        <v>3162</v>
      </c>
      <c r="AM95" s="2"/>
      <c r="AN95" s="2"/>
      <c r="AO95" s="2"/>
      <c r="AP95" s="2"/>
      <c r="AQ95" s="2"/>
      <c r="AR95" s="2" t="s">
        <v>3162</v>
      </c>
      <c r="AT95" s="2"/>
      <c r="AU95" s="2"/>
      <c r="AV95" s="2"/>
      <c r="AW95" s="2" t="s">
        <v>3162</v>
      </c>
      <c r="AX95" s="2"/>
      <c r="AY95" s="2"/>
      <c r="AZ95" s="2" t="s">
        <v>3162</v>
      </c>
      <c r="BA95" s="1">
        <f t="shared" si="5"/>
        <v>7</v>
      </c>
      <c r="BB95" s="3"/>
      <c r="CY95" s="1" t="s">
        <v>4682</v>
      </c>
      <c r="CZ95" s="1" t="s">
        <v>4682</v>
      </c>
      <c r="DA95" s="1" t="s">
        <v>481</v>
      </c>
      <c r="DB95" s="1" t="s">
        <v>481</v>
      </c>
      <c r="DC95" s="1" t="s">
        <v>481</v>
      </c>
      <c r="DE95" s="1" t="s">
        <v>481</v>
      </c>
      <c r="DF95" s="1" t="s">
        <v>481</v>
      </c>
      <c r="DG95" s="1" t="s">
        <v>3158</v>
      </c>
      <c r="DH95" s="1" t="s">
        <v>481</v>
      </c>
      <c r="DI95" s="1" t="s">
        <v>481</v>
      </c>
      <c r="DJ95" s="1" t="s">
        <v>481</v>
      </c>
      <c r="DK95" s="1" t="s">
        <v>481</v>
      </c>
      <c r="DO95" s="1" t="s">
        <v>481</v>
      </c>
      <c r="DV95" s="1">
        <f t="shared" si="4"/>
        <v>13</v>
      </c>
    </row>
    <row r="96" spans="1:126" s="1" customFormat="1" x14ac:dyDescent="0.25">
      <c r="B96" s="2">
        <v>44861</v>
      </c>
      <c r="C96" s="2">
        <v>44511</v>
      </c>
      <c r="D96" s="6"/>
      <c r="G96" s="1" t="s">
        <v>481</v>
      </c>
      <c r="H96" s="1" t="s">
        <v>4478</v>
      </c>
      <c r="I96" s="1" t="s">
        <v>4480</v>
      </c>
      <c r="J96" s="1" t="s">
        <v>2790</v>
      </c>
      <c r="K96" s="18" t="s">
        <v>2789</v>
      </c>
      <c r="L96" s="1" t="s">
        <v>5319</v>
      </c>
      <c r="M96" s="1" t="s">
        <v>488</v>
      </c>
      <c r="N96" s="1" t="s">
        <v>296</v>
      </c>
      <c r="O96" s="1">
        <v>85209</v>
      </c>
      <c r="AA96" s="1" t="s">
        <v>4479</v>
      </c>
      <c r="AD96" s="2"/>
      <c r="AE96" s="2"/>
      <c r="AF96" s="2"/>
      <c r="AG96" s="2"/>
      <c r="AH96" s="2" t="s">
        <v>3162</v>
      </c>
      <c r="AI96" s="2"/>
      <c r="AJ96" s="2" t="s">
        <v>3158</v>
      </c>
      <c r="AK96" s="2" t="s">
        <v>3162</v>
      </c>
      <c r="AL96" s="2" t="s">
        <v>3162</v>
      </c>
      <c r="AM96" s="2"/>
      <c r="AN96" s="2"/>
      <c r="AO96" s="2"/>
      <c r="AP96" s="2"/>
      <c r="AQ96" s="2"/>
      <c r="AR96" s="2" t="s">
        <v>3162</v>
      </c>
      <c r="AT96" s="2"/>
      <c r="AU96" s="2"/>
      <c r="AV96" s="2"/>
      <c r="AW96" s="2" t="s">
        <v>3162</v>
      </c>
      <c r="AX96" s="2"/>
      <c r="AY96" s="2"/>
      <c r="AZ96" s="2" t="s">
        <v>3162</v>
      </c>
      <c r="BA96" s="1">
        <f t="shared" si="5"/>
        <v>7</v>
      </c>
      <c r="BB96" s="3"/>
      <c r="CY96" s="1" t="s">
        <v>4682</v>
      </c>
      <c r="CZ96" s="1" t="s">
        <v>4682</v>
      </c>
      <c r="DA96" s="1" t="s">
        <v>481</v>
      </c>
      <c r="DB96" s="1" t="s">
        <v>481</v>
      </c>
      <c r="DC96" s="1" t="s">
        <v>481</v>
      </c>
      <c r="DE96" s="1" t="s">
        <v>481</v>
      </c>
      <c r="DF96" s="1" t="s">
        <v>481</v>
      </c>
      <c r="DG96" s="1" t="s">
        <v>3158</v>
      </c>
      <c r="DH96" s="1" t="s">
        <v>481</v>
      </c>
      <c r="DI96" s="1" t="s">
        <v>481</v>
      </c>
      <c r="DJ96" s="1" t="s">
        <v>481</v>
      </c>
      <c r="DK96" s="1" t="s">
        <v>481</v>
      </c>
      <c r="DO96" s="1" t="s">
        <v>481</v>
      </c>
      <c r="DV96" s="1">
        <f t="shared" si="4"/>
        <v>13</v>
      </c>
    </row>
    <row r="97" spans="1:126" s="1" customFormat="1" x14ac:dyDescent="0.25">
      <c r="B97" s="2">
        <v>44952</v>
      </c>
      <c r="C97" s="2"/>
      <c r="D97" s="2" t="s">
        <v>4712</v>
      </c>
      <c r="G97" s="1" t="s">
        <v>481</v>
      </c>
      <c r="H97" s="1" t="s">
        <v>631</v>
      </c>
      <c r="I97" s="1" t="s">
        <v>4642</v>
      </c>
      <c r="J97" s="1" t="s">
        <v>5676</v>
      </c>
      <c r="K97" s="4" t="s">
        <v>5674</v>
      </c>
      <c r="L97" s="1" t="s">
        <v>5675</v>
      </c>
      <c r="M97" s="1" t="s">
        <v>488</v>
      </c>
      <c r="N97" s="1" t="s">
        <v>296</v>
      </c>
      <c r="Y97" s="1" t="s">
        <v>297</v>
      </c>
      <c r="AA97" s="2" t="s">
        <v>2357</v>
      </c>
      <c r="AB97" s="3"/>
      <c r="AC97" s="3"/>
      <c r="BA97" s="1">
        <f>COUNTA(AE97:AZ97)</f>
        <v>0</v>
      </c>
      <c r="DK97" s="1" t="s">
        <v>481</v>
      </c>
      <c r="DV97" s="1">
        <f t="shared" si="4"/>
        <v>1</v>
      </c>
    </row>
    <row r="98" spans="1:126" s="1" customFormat="1" x14ac:dyDescent="0.25">
      <c r="A98" s="8"/>
      <c r="B98" s="2"/>
      <c r="C98" s="2"/>
      <c r="D98" s="6"/>
      <c r="G98" s="1" t="s">
        <v>3158</v>
      </c>
      <c r="H98" s="1" t="s">
        <v>5698</v>
      </c>
      <c r="I98" s="1" t="s">
        <v>5699</v>
      </c>
      <c r="K98" s="4"/>
      <c r="AP98" s="1" t="s">
        <v>1447</v>
      </c>
      <c r="AW98" s="1">
        <v>1</v>
      </c>
      <c r="DO98" s="1" t="s">
        <v>1447</v>
      </c>
    </row>
    <row r="99" spans="1:126" s="1" customFormat="1" x14ac:dyDescent="0.25">
      <c r="B99" s="2"/>
      <c r="C99" s="2"/>
      <c r="D99" s="6"/>
      <c r="G99" s="1" t="s">
        <v>481</v>
      </c>
      <c r="H99" s="1" t="s">
        <v>5700</v>
      </c>
      <c r="I99" s="1" t="s">
        <v>2752</v>
      </c>
      <c r="K99" s="18"/>
      <c r="R99" s="2"/>
      <c r="S99" s="3"/>
      <c r="T99" s="1" t="s">
        <v>5701</v>
      </c>
      <c r="X99" s="1">
        <v>0</v>
      </c>
      <c r="AP99" s="1" t="s">
        <v>1447</v>
      </c>
      <c r="AW99" s="1">
        <v>1</v>
      </c>
      <c r="DO99" s="1" t="s">
        <v>1447</v>
      </c>
    </row>
    <row r="100" spans="1:126" s="1" customFormat="1" x14ac:dyDescent="0.25">
      <c r="B100" s="2"/>
      <c r="C100" s="2"/>
      <c r="D100" s="6"/>
      <c r="G100" s="1" t="s">
        <v>3158</v>
      </c>
      <c r="H100" s="1" t="s">
        <v>5701</v>
      </c>
      <c r="I100" s="1" t="s">
        <v>4791</v>
      </c>
      <c r="J100" s="1" t="s">
        <v>5714</v>
      </c>
      <c r="K100" s="4" t="s">
        <v>5715</v>
      </c>
      <c r="R100" s="2"/>
      <c r="S100" s="3"/>
      <c r="DO100" s="1" t="s">
        <v>1447</v>
      </c>
    </row>
    <row r="101" spans="1:126" s="1" customFormat="1" x14ac:dyDescent="0.25">
      <c r="B101" s="2"/>
      <c r="C101" s="2"/>
      <c r="D101" s="6"/>
      <c r="G101" s="1" t="s">
        <v>481</v>
      </c>
      <c r="H101" s="1" t="s">
        <v>5703</v>
      </c>
      <c r="I101" s="1" t="s">
        <v>5702</v>
      </c>
      <c r="K101" s="18"/>
      <c r="R101" s="2"/>
      <c r="S101" s="3"/>
      <c r="DO101" s="1" t="s">
        <v>1447</v>
      </c>
    </row>
    <row r="102" spans="1:126" s="1" customFormat="1" x14ac:dyDescent="0.25">
      <c r="B102" s="2"/>
      <c r="C102" s="2"/>
      <c r="D102" s="6"/>
      <c r="K102" s="18"/>
      <c r="R102" s="2"/>
      <c r="S102" s="3"/>
    </row>
    <row r="103" spans="1:126" s="1" customFormat="1" x14ac:dyDescent="0.25">
      <c r="B103" s="2"/>
      <c r="C103" s="2"/>
      <c r="D103" s="6"/>
      <c r="G103" s="1" t="s">
        <v>3158</v>
      </c>
      <c r="H103" s="1" t="s">
        <v>5716</v>
      </c>
      <c r="I103" s="1" t="s">
        <v>3069</v>
      </c>
      <c r="K103" s="4" t="s">
        <v>5717</v>
      </c>
      <c r="R103" s="2"/>
      <c r="S103" s="3"/>
    </row>
    <row r="104" spans="1:126" s="1" customFormat="1" x14ac:dyDescent="0.25">
      <c r="B104" s="2"/>
      <c r="C104" s="2"/>
      <c r="D104" s="6"/>
      <c r="G104" s="1" t="s">
        <v>3158</v>
      </c>
      <c r="H104" s="1" t="s">
        <v>5704</v>
      </c>
      <c r="I104" s="1" t="s">
        <v>5586</v>
      </c>
      <c r="K104" s="18"/>
      <c r="R104" s="2"/>
      <c r="S104" s="3"/>
      <c r="DO104" s="1" t="s">
        <v>1447</v>
      </c>
    </row>
    <row r="105" spans="1:126" s="1" customFormat="1" x14ac:dyDescent="0.25">
      <c r="B105" s="2"/>
      <c r="C105" s="2" t="s">
        <v>5472</v>
      </c>
      <c r="D105" s="6"/>
      <c r="G105" s="1" t="s">
        <v>3158</v>
      </c>
      <c r="H105" s="1" t="s">
        <v>5506</v>
      </c>
      <c r="I105" s="1" t="s">
        <v>5507</v>
      </c>
      <c r="K105" s="18"/>
      <c r="T105" s="1" t="s">
        <v>954</v>
      </c>
      <c r="U105" s="3"/>
      <c r="V105" s="3"/>
      <c r="X105" s="1">
        <v>0</v>
      </c>
      <c r="AD105" s="1" t="s">
        <v>3162</v>
      </c>
      <c r="AP105" s="1" t="s">
        <v>1447</v>
      </c>
      <c r="AW105" s="1">
        <v>2</v>
      </c>
      <c r="DO105" s="1" t="s">
        <v>1447</v>
      </c>
    </row>
    <row r="106" spans="1:126" s="1" customFormat="1" x14ac:dyDescent="0.25">
      <c r="B106" s="2"/>
      <c r="C106" s="2" t="s">
        <v>5472</v>
      </c>
      <c r="D106" s="6"/>
      <c r="G106" s="1" t="s">
        <v>3158</v>
      </c>
      <c r="H106" s="1" t="s">
        <v>5506</v>
      </c>
      <c r="I106" s="1" t="s">
        <v>954</v>
      </c>
      <c r="K106" s="18"/>
      <c r="T106" s="1" t="s">
        <v>5507</v>
      </c>
      <c r="U106" s="3"/>
      <c r="V106" s="3"/>
      <c r="X106" s="1">
        <v>0</v>
      </c>
      <c r="AD106" s="1" t="s">
        <v>3162</v>
      </c>
      <c r="AP106" s="1" t="s">
        <v>1447</v>
      </c>
      <c r="AW106" s="1">
        <v>2</v>
      </c>
      <c r="DO106" s="1" t="s">
        <v>1447</v>
      </c>
    </row>
    <row r="107" spans="1:126" s="1" customFormat="1" x14ac:dyDescent="0.25">
      <c r="B107" s="2"/>
      <c r="C107" s="2"/>
      <c r="D107" s="6"/>
      <c r="G107" s="1" t="s">
        <v>481</v>
      </c>
      <c r="H107" s="1" t="s">
        <v>1627</v>
      </c>
      <c r="I107" s="1" t="s">
        <v>2752</v>
      </c>
      <c r="K107" s="18"/>
      <c r="AP107" s="1" t="s">
        <v>1447</v>
      </c>
      <c r="DO107" s="1" t="s">
        <v>1447</v>
      </c>
    </row>
    <row r="108" spans="1:126" s="1" customFormat="1" x14ac:dyDescent="0.25">
      <c r="B108" s="2"/>
      <c r="C108" s="2"/>
      <c r="D108" s="6"/>
      <c r="G108" s="1" t="s">
        <v>3158</v>
      </c>
      <c r="H108" s="1" t="s">
        <v>5705</v>
      </c>
      <c r="I108" s="1" t="s">
        <v>3389</v>
      </c>
      <c r="K108" s="18"/>
      <c r="DO108" s="1" t="s">
        <v>1447</v>
      </c>
    </row>
    <row r="109" spans="1:126" s="1" customFormat="1" x14ac:dyDescent="0.25">
      <c r="B109" s="2"/>
      <c r="C109" s="2"/>
      <c r="D109" s="6"/>
      <c r="G109" s="1" t="s">
        <v>481</v>
      </c>
      <c r="H109" s="1" t="s">
        <v>5706</v>
      </c>
      <c r="I109" s="1" t="s">
        <v>2008</v>
      </c>
      <c r="K109" s="18"/>
      <c r="DO109" s="1" t="s">
        <v>1447</v>
      </c>
    </row>
    <row r="110" spans="1:126" s="1" customFormat="1" x14ac:dyDescent="0.25">
      <c r="B110" s="2"/>
      <c r="C110" s="2"/>
      <c r="D110" s="6"/>
      <c r="G110" s="1" t="s">
        <v>3158</v>
      </c>
      <c r="H110" s="1" t="s">
        <v>5706</v>
      </c>
      <c r="I110" s="1" t="s">
        <v>2161</v>
      </c>
      <c r="K110" s="18"/>
      <c r="DO110" s="1" t="s">
        <v>1447</v>
      </c>
    </row>
    <row r="111" spans="1:126" s="1" customFormat="1" x14ac:dyDescent="0.25">
      <c r="B111" s="2"/>
      <c r="C111" s="2"/>
      <c r="D111" s="6"/>
      <c r="G111" s="1" t="s">
        <v>481</v>
      </c>
      <c r="H111" s="1" t="s">
        <v>5707</v>
      </c>
      <c r="I111" s="1" t="s">
        <v>1887</v>
      </c>
      <c r="K111" s="18"/>
      <c r="DO111" s="1" t="s">
        <v>1447</v>
      </c>
    </row>
    <row r="112" spans="1:126" s="1" customFormat="1" x14ac:dyDescent="0.25">
      <c r="B112" s="2"/>
      <c r="C112" s="2"/>
      <c r="D112" s="6"/>
      <c r="G112" s="1" t="s">
        <v>3158</v>
      </c>
      <c r="H112" s="1" t="s">
        <v>5707</v>
      </c>
      <c r="I112" s="1" t="s">
        <v>5708</v>
      </c>
      <c r="K112" s="18"/>
      <c r="DO112" s="1" t="s">
        <v>1447</v>
      </c>
    </row>
    <row r="113" spans="1:126" s="1" customFormat="1" x14ac:dyDescent="0.25">
      <c r="B113" s="2"/>
      <c r="C113" s="2"/>
      <c r="D113" s="6"/>
      <c r="G113" s="1" t="s">
        <v>481</v>
      </c>
      <c r="H113" s="1" t="s">
        <v>5709</v>
      </c>
      <c r="I113" s="1" t="s">
        <v>3491</v>
      </c>
      <c r="K113" s="18"/>
      <c r="DO113" s="1" t="s">
        <v>1447</v>
      </c>
    </row>
    <row r="114" spans="1:126" s="1" customFormat="1" x14ac:dyDescent="0.25">
      <c r="B114" s="2"/>
      <c r="C114" s="2"/>
      <c r="D114" s="6"/>
      <c r="G114" s="1" t="s">
        <v>3158</v>
      </c>
      <c r="H114" s="1" t="s">
        <v>5709</v>
      </c>
      <c r="I114" s="1" t="s">
        <v>2451</v>
      </c>
      <c r="K114" s="18"/>
      <c r="DO114" s="1" t="s">
        <v>1447</v>
      </c>
    </row>
    <row r="115" spans="1:126" s="1" customFormat="1" x14ac:dyDescent="0.25">
      <c r="B115" s="2"/>
      <c r="C115" s="2"/>
      <c r="D115" s="6"/>
      <c r="G115" s="1" t="s">
        <v>3158</v>
      </c>
      <c r="H115" s="1" t="s">
        <v>4733</v>
      </c>
      <c r="I115" s="1" t="s">
        <v>1871</v>
      </c>
      <c r="K115" s="18"/>
      <c r="DO115" s="1" t="s">
        <v>1447</v>
      </c>
    </row>
    <row r="116" spans="1:126" s="1" customFormat="1" x14ac:dyDescent="0.25">
      <c r="B116" s="2"/>
      <c r="C116" s="2"/>
      <c r="D116" s="6"/>
      <c r="G116" s="1" t="s">
        <v>481</v>
      </c>
      <c r="H116" s="1" t="s">
        <v>5710</v>
      </c>
      <c r="I116" s="1" t="s">
        <v>4151</v>
      </c>
      <c r="K116" s="18"/>
      <c r="DO116" s="1" t="s">
        <v>1447</v>
      </c>
    </row>
    <row r="117" spans="1:126" s="1" customFormat="1" x14ac:dyDescent="0.25">
      <c r="B117" s="2"/>
      <c r="C117" s="2"/>
      <c r="D117" s="6"/>
      <c r="G117" s="1" t="s">
        <v>3158</v>
      </c>
      <c r="H117" s="1" t="s">
        <v>5710</v>
      </c>
      <c r="I117" s="1" t="s">
        <v>1023</v>
      </c>
      <c r="K117" s="18"/>
      <c r="DO117" s="1" t="s">
        <v>1447</v>
      </c>
    </row>
    <row r="118" spans="1:126" s="1" customFormat="1" x14ac:dyDescent="0.25">
      <c r="B118" s="2"/>
      <c r="C118" s="2"/>
      <c r="D118" s="6"/>
      <c r="G118" s="1" t="s">
        <v>481</v>
      </c>
      <c r="H118" s="1" t="s">
        <v>5711</v>
      </c>
      <c r="I118" s="1" t="s">
        <v>3178</v>
      </c>
      <c r="K118" s="18"/>
    </row>
    <row r="119" spans="1:126" s="1" customFormat="1" x14ac:dyDescent="0.25">
      <c r="B119" s="2"/>
      <c r="C119" s="2"/>
      <c r="D119" s="6"/>
      <c r="G119" s="1" t="s">
        <v>3158</v>
      </c>
      <c r="H119" s="1" t="s">
        <v>5711</v>
      </c>
      <c r="I119" s="1" t="s">
        <v>3351</v>
      </c>
      <c r="K119" s="18"/>
    </row>
    <row r="120" spans="1:126" s="1" customFormat="1" x14ac:dyDescent="0.25">
      <c r="A120" s="2" t="s">
        <v>5472</v>
      </c>
      <c r="B120" s="2"/>
      <c r="D120" s="6"/>
      <c r="E120" s="2"/>
      <c r="G120" s="1" t="s">
        <v>3158</v>
      </c>
      <c r="H120" s="2" t="s">
        <v>4412</v>
      </c>
      <c r="I120" s="1" t="s">
        <v>1473</v>
      </c>
      <c r="K120" s="18"/>
      <c r="L120" s="1" t="s">
        <v>2791</v>
      </c>
      <c r="T120" s="1" t="s">
        <v>3296</v>
      </c>
      <c r="U120" s="3"/>
      <c r="V120" s="3"/>
      <c r="X120" s="1">
        <v>4</v>
      </c>
      <c r="Z120" s="1" t="s">
        <v>3162</v>
      </c>
      <c r="AC120" s="1" t="s">
        <v>3162</v>
      </c>
      <c r="AG120" s="1" t="s">
        <v>3162</v>
      </c>
      <c r="AH120" s="1" t="s">
        <v>3162</v>
      </c>
      <c r="AP120" s="1" t="s">
        <v>481</v>
      </c>
      <c r="AW120" s="1">
        <v>5</v>
      </c>
    </row>
    <row r="121" spans="1:126" s="1" customFormat="1" x14ac:dyDescent="0.25">
      <c r="A121" s="8"/>
      <c r="B121" s="2"/>
      <c r="C121" s="2"/>
      <c r="D121" s="6"/>
      <c r="E121" s="2"/>
      <c r="G121" s="1" t="s">
        <v>481</v>
      </c>
      <c r="H121" s="1" t="s">
        <v>3296</v>
      </c>
      <c r="I121" s="1" t="s">
        <v>116</v>
      </c>
      <c r="K121" s="18"/>
      <c r="L121" s="1" t="s">
        <v>2791</v>
      </c>
      <c r="AA121" s="2" t="s">
        <v>4412</v>
      </c>
      <c r="AB121" s="3"/>
      <c r="AC121" s="3"/>
      <c r="AH121" s="1" t="s">
        <v>3162</v>
      </c>
      <c r="AK121" s="1" t="s">
        <v>3162</v>
      </c>
      <c r="AU121" s="1" t="s">
        <v>3162</v>
      </c>
      <c r="AW121" s="1" t="s">
        <v>3162</v>
      </c>
      <c r="BA121" s="1">
        <f>COUNTA(AE121:AZ121)</f>
        <v>4</v>
      </c>
      <c r="CY121" s="1" t="s">
        <v>3162</v>
      </c>
      <c r="DB121" s="1" t="s">
        <v>3162</v>
      </c>
      <c r="DF121" s="1" t="s">
        <v>3162</v>
      </c>
      <c r="DG121" s="1" t="s">
        <v>3162</v>
      </c>
      <c r="DV121" s="1">
        <f>COUNTA(CY121:DU121)</f>
        <v>4</v>
      </c>
    </row>
    <row r="122" spans="1:126" s="1" customFormat="1" x14ac:dyDescent="0.25">
      <c r="A122" s="8"/>
      <c r="B122" s="2"/>
      <c r="C122" s="2"/>
      <c r="D122" s="6"/>
      <c r="E122" s="2"/>
      <c r="K122" s="18"/>
      <c r="AA122" s="2"/>
      <c r="AB122" s="3"/>
      <c r="AC122" s="3"/>
    </row>
    <row r="123" spans="1:126" s="1" customFormat="1" x14ac:dyDescent="0.25">
      <c r="B123" s="2"/>
      <c r="C123" s="2"/>
      <c r="D123" s="2"/>
      <c r="G123" s="1" t="s">
        <v>3158</v>
      </c>
      <c r="H123" s="1" t="s">
        <v>5686</v>
      </c>
      <c r="I123" s="1" t="s">
        <v>4544</v>
      </c>
      <c r="K123" s="4"/>
      <c r="AA123" s="2" t="s">
        <v>5283</v>
      </c>
      <c r="AB123" s="3"/>
      <c r="AC123" s="3"/>
      <c r="BA123" s="1">
        <f t="shared" ref="BA123:BA133" si="6">COUNTA(AE123:AZ123)</f>
        <v>0</v>
      </c>
      <c r="DL123" s="1" t="s">
        <v>3162</v>
      </c>
      <c r="DV123" s="1">
        <f t="shared" si="4"/>
        <v>1</v>
      </c>
    </row>
    <row r="124" spans="1:126" s="1" customFormat="1" x14ac:dyDescent="0.25">
      <c r="B124" s="2"/>
      <c r="C124" s="2"/>
      <c r="D124" s="6"/>
      <c r="G124" s="1" t="s">
        <v>3158</v>
      </c>
      <c r="H124" s="1" t="s">
        <v>5610</v>
      </c>
      <c r="I124" s="1" t="s">
        <v>2046</v>
      </c>
      <c r="K124" s="18"/>
      <c r="AA124" s="1" t="s">
        <v>5607</v>
      </c>
      <c r="AB124" s="3"/>
      <c r="AC124" s="3"/>
      <c r="BA124" s="1">
        <f t="shared" si="6"/>
        <v>0</v>
      </c>
      <c r="DE124" s="1" t="s">
        <v>3162</v>
      </c>
      <c r="DV124" s="1">
        <f t="shared" si="4"/>
        <v>1</v>
      </c>
    </row>
    <row r="125" spans="1:126" s="1" customFormat="1" x14ac:dyDescent="0.25">
      <c r="A125" s="28"/>
      <c r="B125" s="2"/>
      <c r="C125" s="2"/>
      <c r="D125" s="2"/>
      <c r="G125" s="1" t="s">
        <v>481</v>
      </c>
      <c r="H125" s="1" t="s">
        <v>1302</v>
      </c>
      <c r="I125" s="1" t="s">
        <v>48</v>
      </c>
      <c r="K125" s="18"/>
      <c r="AA125" s="2"/>
      <c r="AB125" s="3"/>
      <c r="AC125" s="3"/>
      <c r="BA125" s="1">
        <f t="shared" si="6"/>
        <v>0</v>
      </c>
      <c r="DG125" s="1" t="s">
        <v>3162</v>
      </c>
      <c r="DV125" s="1">
        <f t="shared" si="4"/>
        <v>1</v>
      </c>
    </row>
    <row r="126" spans="1:126" s="1" customFormat="1" x14ac:dyDescent="0.25">
      <c r="B126" s="2"/>
      <c r="C126" s="2" t="s">
        <v>5472</v>
      </c>
      <c r="D126" s="2"/>
      <c r="G126" s="1" t="s">
        <v>3158</v>
      </c>
      <c r="H126" s="1" t="s">
        <v>5618</v>
      </c>
      <c r="I126" s="1" t="s">
        <v>4578</v>
      </c>
      <c r="J126" s="1" t="s">
        <v>526</v>
      </c>
      <c r="K126" s="18"/>
      <c r="L126" s="1" t="s">
        <v>527</v>
      </c>
      <c r="M126" s="1" t="s">
        <v>488</v>
      </c>
      <c r="N126" s="1" t="s">
        <v>296</v>
      </c>
      <c r="O126" s="1">
        <v>85209</v>
      </c>
      <c r="Y126" s="1" t="s">
        <v>3196</v>
      </c>
      <c r="Z126" s="1" t="s">
        <v>528</v>
      </c>
      <c r="AA126" s="2" t="s">
        <v>3411</v>
      </c>
      <c r="AB126" s="3" t="s">
        <v>3161</v>
      </c>
      <c r="AC126" s="3"/>
      <c r="BA126" s="1">
        <f t="shared" si="6"/>
        <v>0</v>
      </c>
      <c r="DF126" s="1" t="s">
        <v>3162</v>
      </c>
      <c r="DH126" s="1" t="s">
        <v>3162</v>
      </c>
      <c r="DV126" s="1">
        <f t="shared" si="4"/>
        <v>2</v>
      </c>
    </row>
    <row r="127" spans="1:126" s="1" customFormat="1" x14ac:dyDescent="0.25">
      <c r="A127" s="8"/>
      <c r="B127" s="2"/>
      <c r="C127" s="2"/>
      <c r="D127" s="6"/>
      <c r="G127" s="1" t="s">
        <v>481</v>
      </c>
      <c r="H127" s="1" t="s">
        <v>5433</v>
      </c>
      <c r="K127" s="18"/>
      <c r="Y127" s="2"/>
      <c r="Z127" s="3"/>
      <c r="AA127" s="1" t="s">
        <v>5434</v>
      </c>
      <c r="BA127" s="1">
        <f t="shared" si="6"/>
        <v>0</v>
      </c>
      <c r="DA127" s="1" t="s">
        <v>3162</v>
      </c>
      <c r="DV127" s="1">
        <f t="shared" si="4"/>
        <v>1</v>
      </c>
    </row>
    <row r="128" spans="1:126" s="1" customFormat="1" x14ac:dyDescent="0.25">
      <c r="B128" s="2"/>
      <c r="C128" s="2"/>
      <c r="D128" s="6"/>
      <c r="G128" s="1" t="s">
        <v>3158</v>
      </c>
      <c r="H128" s="1" t="s">
        <v>5619</v>
      </c>
      <c r="I128" s="1" t="s">
        <v>1658</v>
      </c>
      <c r="K128" s="18"/>
      <c r="Y128" s="2"/>
      <c r="Z128" s="3"/>
      <c r="BA128" s="1">
        <f t="shared" si="6"/>
        <v>0</v>
      </c>
      <c r="DF128" s="1" t="s">
        <v>3162</v>
      </c>
      <c r="DV128" s="1">
        <f t="shared" si="4"/>
        <v>1</v>
      </c>
    </row>
    <row r="129" spans="1:126" s="1" customFormat="1" x14ac:dyDescent="0.25">
      <c r="B129" s="2"/>
      <c r="C129" s="2"/>
      <c r="D129" s="6"/>
      <c r="G129" s="1" t="s">
        <v>481</v>
      </c>
      <c r="H129" s="1" t="s">
        <v>5431</v>
      </c>
      <c r="I129" s="1" t="s">
        <v>116</v>
      </c>
      <c r="K129" s="18"/>
      <c r="AA129" s="1" t="s">
        <v>391</v>
      </c>
      <c r="AB129" s="3"/>
      <c r="AC129" s="3"/>
      <c r="BA129" s="1">
        <f t="shared" si="6"/>
        <v>0</v>
      </c>
      <c r="DA129" s="1" t="s">
        <v>3162</v>
      </c>
      <c r="DV129" s="1">
        <f t="shared" si="4"/>
        <v>1</v>
      </c>
    </row>
    <row r="130" spans="1:126" s="1" customFormat="1" x14ac:dyDescent="0.25">
      <c r="B130" s="2"/>
      <c r="C130" s="2" t="s">
        <v>5472</v>
      </c>
      <c r="D130" s="2"/>
      <c r="G130" s="1" t="s">
        <v>3158</v>
      </c>
      <c r="H130" s="1" t="s">
        <v>5521</v>
      </c>
      <c r="I130" s="1" t="s">
        <v>5548</v>
      </c>
      <c r="K130" s="18"/>
      <c r="AA130" s="2"/>
      <c r="AB130" s="3"/>
      <c r="AC130" s="3" t="s">
        <v>4712</v>
      </c>
      <c r="BA130" s="1">
        <f t="shared" si="6"/>
        <v>0</v>
      </c>
      <c r="DF130" s="1" t="s">
        <v>3162</v>
      </c>
      <c r="DV130" s="1">
        <f t="shared" si="4"/>
        <v>1</v>
      </c>
    </row>
    <row r="131" spans="1:126" s="1" customFormat="1" x14ac:dyDescent="0.25">
      <c r="B131" s="2"/>
      <c r="C131" s="2"/>
      <c r="D131" s="6"/>
      <c r="G131" s="1" t="s">
        <v>481</v>
      </c>
      <c r="H131" s="1" t="s">
        <v>5630</v>
      </c>
      <c r="I131" s="1" t="s">
        <v>669</v>
      </c>
      <c r="K131" s="18"/>
      <c r="Y131" s="2"/>
      <c r="Z131" s="3"/>
      <c r="BA131" s="1">
        <f t="shared" si="6"/>
        <v>0</v>
      </c>
      <c r="DG131" s="1" t="s">
        <v>3162</v>
      </c>
      <c r="DV131" s="1">
        <f t="shared" si="4"/>
        <v>1</v>
      </c>
    </row>
    <row r="132" spans="1:126" s="1" customFormat="1" x14ac:dyDescent="0.25">
      <c r="B132" s="2"/>
      <c r="C132" s="2"/>
      <c r="D132" s="6"/>
      <c r="G132" s="1" t="s">
        <v>481</v>
      </c>
      <c r="H132" s="1" t="s">
        <v>5685</v>
      </c>
      <c r="I132" s="1" t="s">
        <v>2339</v>
      </c>
      <c r="K132" s="18"/>
      <c r="Y132" s="2"/>
      <c r="Z132" s="3"/>
      <c r="BA132" s="1">
        <f t="shared" si="6"/>
        <v>0</v>
      </c>
      <c r="DJ132" s="1" t="s">
        <v>3162</v>
      </c>
      <c r="DK132" s="1" t="s">
        <v>3162</v>
      </c>
      <c r="DV132" s="1">
        <f t="shared" si="4"/>
        <v>2</v>
      </c>
    </row>
    <row r="133" spans="1:126" s="1" customFormat="1" x14ac:dyDescent="0.25">
      <c r="A133" s="8"/>
      <c r="B133" s="2"/>
      <c r="C133" s="2"/>
      <c r="D133" s="6"/>
      <c r="G133" s="1" t="s">
        <v>481</v>
      </c>
      <c r="H133" s="1" t="s">
        <v>5437</v>
      </c>
      <c r="I133" s="1" t="s">
        <v>2738</v>
      </c>
      <c r="K133" s="18"/>
      <c r="Y133" s="2"/>
      <c r="Z133" s="3"/>
      <c r="AA133" s="1" t="s">
        <v>5436</v>
      </c>
      <c r="BA133" s="1">
        <f t="shared" si="6"/>
        <v>0</v>
      </c>
      <c r="DA133" s="1" t="s">
        <v>3162</v>
      </c>
      <c r="DV133" s="1">
        <f t="shared" si="4"/>
        <v>1</v>
      </c>
    </row>
    <row r="134" spans="1:126" s="1" customFormat="1" x14ac:dyDescent="0.25">
      <c r="A134" s="8"/>
      <c r="B134" s="2"/>
      <c r="C134" s="2"/>
      <c r="D134" s="6"/>
      <c r="G134" s="1" t="s">
        <v>3158</v>
      </c>
      <c r="H134" s="1" t="s">
        <v>5631</v>
      </c>
      <c r="I134" s="1" t="s">
        <v>3069</v>
      </c>
      <c r="K134" s="18"/>
      <c r="AA134" s="2"/>
      <c r="AB134" s="3"/>
      <c r="AC134" s="3"/>
      <c r="BA134" s="1">
        <f t="shared" ref="BA134:BA156" si="7">COUNTA(AE134:AZ134)</f>
        <v>0</v>
      </c>
      <c r="DG134" s="1" t="s">
        <v>3162</v>
      </c>
      <c r="DV134" s="1">
        <f t="shared" si="4"/>
        <v>1</v>
      </c>
    </row>
    <row r="135" spans="1:126" s="1" customFormat="1" x14ac:dyDescent="0.25">
      <c r="B135" s="2"/>
      <c r="C135" s="2"/>
      <c r="D135" s="6"/>
      <c r="G135" s="1" t="s">
        <v>3158</v>
      </c>
      <c r="H135" s="1" t="s">
        <v>391</v>
      </c>
      <c r="I135" s="1" t="s">
        <v>233</v>
      </c>
      <c r="K135" s="18"/>
      <c r="AA135" s="1" t="s">
        <v>5431</v>
      </c>
      <c r="AB135" s="3"/>
      <c r="AC135" s="3"/>
      <c r="BA135" s="1">
        <f t="shared" si="7"/>
        <v>0</v>
      </c>
      <c r="DA135" s="1" t="s">
        <v>3162</v>
      </c>
      <c r="DV135" s="1">
        <f t="shared" si="4"/>
        <v>1</v>
      </c>
    </row>
    <row r="136" spans="1:126" s="1" customFormat="1" x14ac:dyDescent="0.25">
      <c r="B136" s="2"/>
      <c r="C136" s="2"/>
      <c r="D136" s="6"/>
      <c r="G136" s="1" t="s">
        <v>481</v>
      </c>
      <c r="H136" s="1" t="s">
        <v>5607</v>
      </c>
      <c r="I136" s="1" t="s">
        <v>5608</v>
      </c>
      <c r="K136" s="18"/>
      <c r="AA136" s="1" t="s">
        <v>5610</v>
      </c>
      <c r="AB136" s="3"/>
      <c r="AC136" s="3"/>
      <c r="BA136" s="1">
        <f t="shared" si="7"/>
        <v>0</v>
      </c>
      <c r="DE136" s="1" t="s">
        <v>3162</v>
      </c>
      <c r="DV136" s="1">
        <f t="shared" si="4"/>
        <v>1</v>
      </c>
    </row>
    <row r="137" spans="1:126" s="1" customFormat="1" x14ac:dyDescent="0.25">
      <c r="B137" s="2"/>
      <c r="C137" s="2"/>
      <c r="D137" s="6"/>
      <c r="F137" s="1" t="s">
        <v>3161</v>
      </c>
      <c r="G137" s="1" t="s">
        <v>3158</v>
      </c>
      <c r="H137" s="1" t="s">
        <v>4952</v>
      </c>
      <c r="I137" s="1" t="s">
        <v>4578</v>
      </c>
      <c r="J137" s="1" t="s">
        <v>4953</v>
      </c>
      <c r="K137" s="18" t="s">
        <v>4954</v>
      </c>
      <c r="L137" s="1" t="s">
        <v>4955</v>
      </c>
      <c r="M137" s="1" t="s">
        <v>4956</v>
      </c>
      <c r="N137" s="1" t="s">
        <v>647</v>
      </c>
      <c r="P137" s="1" t="s">
        <v>4712</v>
      </c>
      <c r="R137" s="1">
        <v>0</v>
      </c>
      <c r="AA137" s="1" t="s">
        <v>5004</v>
      </c>
      <c r="AB137" s="3"/>
      <c r="AC137" s="3"/>
      <c r="AD137" s="1" t="s">
        <v>2392</v>
      </c>
      <c r="BA137" s="1">
        <f t="shared" si="7"/>
        <v>0</v>
      </c>
      <c r="DC137" s="1" t="s">
        <v>3162</v>
      </c>
      <c r="DV137" s="1">
        <f t="shared" si="4"/>
        <v>1</v>
      </c>
    </row>
    <row r="138" spans="1:126" s="1" customFormat="1" x14ac:dyDescent="0.25">
      <c r="B138" s="2"/>
      <c r="C138" s="2"/>
      <c r="D138" s="6"/>
      <c r="F138" s="1" t="s">
        <v>3161</v>
      </c>
      <c r="G138" s="1" t="s">
        <v>481</v>
      </c>
      <c r="H138" s="1" t="s">
        <v>4952</v>
      </c>
      <c r="I138" s="1" t="s">
        <v>5004</v>
      </c>
      <c r="J138" s="1" t="s">
        <v>4953</v>
      </c>
      <c r="K138" s="18" t="s">
        <v>4954</v>
      </c>
      <c r="L138" s="1" t="s">
        <v>4955</v>
      </c>
      <c r="M138" s="1" t="s">
        <v>4956</v>
      </c>
      <c r="N138" s="1" t="s">
        <v>647</v>
      </c>
      <c r="P138" s="1" t="s">
        <v>4213</v>
      </c>
      <c r="Q138" s="1" t="s">
        <v>4712</v>
      </c>
      <c r="R138" s="1">
        <v>0</v>
      </c>
      <c r="AA138" s="1" t="s">
        <v>4578</v>
      </c>
      <c r="AB138" s="3"/>
      <c r="AC138" s="3"/>
      <c r="AD138" s="1" t="s">
        <v>2388</v>
      </c>
      <c r="BA138" s="1">
        <f t="shared" si="7"/>
        <v>0</v>
      </c>
      <c r="DC138" s="1" t="s">
        <v>3162</v>
      </c>
      <c r="DV138" s="1">
        <f t="shared" ref="DV138:DV145" si="8">COUNTA(CY138:DU138)</f>
        <v>1</v>
      </c>
    </row>
    <row r="139" spans="1:126" s="1" customFormat="1" x14ac:dyDescent="0.25">
      <c r="B139" s="2"/>
      <c r="C139" s="2"/>
      <c r="D139" s="6"/>
      <c r="G139" s="1" t="s">
        <v>481</v>
      </c>
      <c r="H139" s="1" t="s">
        <v>5696</v>
      </c>
      <c r="I139" s="1" t="s">
        <v>1875</v>
      </c>
      <c r="K139" s="18"/>
      <c r="AB139" s="3"/>
      <c r="AC139" s="3"/>
      <c r="DN139" s="1" t="s">
        <v>3158</v>
      </c>
      <c r="DV139" s="1">
        <f t="shared" si="8"/>
        <v>1</v>
      </c>
    </row>
    <row r="140" spans="1:126" s="1" customFormat="1" x14ac:dyDescent="0.25">
      <c r="B140" s="2"/>
      <c r="C140" s="2"/>
      <c r="D140" s="6"/>
      <c r="G140" s="1" t="s">
        <v>481</v>
      </c>
      <c r="H140" s="1" t="s">
        <v>5612</v>
      </c>
      <c r="I140" s="1" t="s">
        <v>4309</v>
      </c>
      <c r="K140" s="18"/>
      <c r="AA140" s="1" t="s">
        <v>5611</v>
      </c>
      <c r="AB140" s="3"/>
      <c r="AC140" s="3"/>
      <c r="BA140" s="1">
        <f t="shared" si="7"/>
        <v>0</v>
      </c>
      <c r="DE140" s="1" t="s">
        <v>3162</v>
      </c>
      <c r="DV140" s="1">
        <f t="shared" si="8"/>
        <v>1</v>
      </c>
    </row>
    <row r="141" spans="1:126" s="1" customFormat="1" x14ac:dyDescent="0.25">
      <c r="A141" s="30"/>
      <c r="B141" s="2"/>
      <c r="C141" s="2" t="s">
        <v>5472</v>
      </c>
      <c r="D141" s="6"/>
      <c r="G141" s="1" t="s">
        <v>3158</v>
      </c>
      <c r="H141" s="1" t="s">
        <v>5515</v>
      </c>
      <c r="I141" s="2" t="s">
        <v>5516</v>
      </c>
      <c r="K141" s="18"/>
      <c r="AA141" s="2"/>
      <c r="AB141" s="3"/>
      <c r="AC141" s="3" t="s">
        <v>4712</v>
      </c>
      <c r="AN141" s="1" t="s">
        <v>3162</v>
      </c>
      <c r="AP141" s="1" t="s">
        <v>3162</v>
      </c>
      <c r="BA141" s="1">
        <f t="shared" si="7"/>
        <v>2</v>
      </c>
      <c r="DF141" s="1" t="s">
        <v>3162</v>
      </c>
      <c r="DG141" s="1" t="s">
        <v>3162</v>
      </c>
      <c r="DH141" s="1" t="s">
        <v>3162</v>
      </c>
      <c r="DI141" s="1" t="s">
        <v>3162</v>
      </c>
      <c r="DJ141" s="1" t="s">
        <v>3162</v>
      </c>
      <c r="DK141" s="1" t="s">
        <v>3162</v>
      </c>
      <c r="DV141" s="1">
        <f t="shared" si="8"/>
        <v>6</v>
      </c>
    </row>
    <row r="142" spans="1:126" s="1" customFormat="1" x14ac:dyDescent="0.25">
      <c r="B142" s="2"/>
      <c r="C142" s="2"/>
      <c r="E142" s="2"/>
      <c r="H142" s="1" t="s">
        <v>5627</v>
      </c>
      <c r="K142" s="18"/>
      <c r="AB142" s="3"/>
      <c r="AC142" s="3"/>
      <c r="BA142" s="1">
        <f t="shared" si="7"/>
        <v>0</v>
      </c>
      <c r="DG142" s="1" t="s">
        <v>3162</v>
      </c>
      <c r="DV142" s="1">
        <f t="shared" si="8"/>
        <v>1</v>
      </c>
    </row>
    <row r="143" spans="1:126" s="1" customFormat="1" x14ac:dyDescent="0.25">
      <c r="B143" s="2"/>
      <c r="C143" s="2"/>
      <c r="D143" s="2"/>
      <c r="G143" s="1" t="s">
        <v>3158</v>
      </c>
      <c r="H143" s="1" t="s">
        <v>5623</v>
      </c>
      <c r="I143" s="1" t="s">
        <v>5624</v>
      </c>
      <c r="K143" s="18" t="s">
        <v>5622</v>
      </c>
      <c r="AA143" s="1" t="s">
        <v>5629</v>
      </c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>
        <f t="shared" si="7"/>
        <v>0</v>
      </c>
      <c r="BB143" s="3"/>
      <c r="DG143" s="1" t="s">
        <v>3162</v>
      </c>
      <c r="DV143" s="1">
        <f t="shared" si="8"/>
        <v>1</v>
      </c>
    </row>
    <row r="144" spans="1:126" s="1" customFormat="1" x14ac:dyDescent="0.25">
      <c r="A144" s="8"/>
      <c r="B144" s="2"/>
      <c r="C144" s="2"/>
      <c r="D144" s="6"/>
      <c r="E144" s="2"/>
      <c r="G144" s="1" t="s">
        <v>3158</v>
      </c>
      <c r="H144" s="1" t="s">
        <v>5651</v>
      </c>
      <c r="I144" s="1" t="s">
        <v>1004</v>
      </c>
      <c r="K144" s="18"/>
      <c r="AA144" s="2"/>
      <c r="AB144" s="3"/>
      <c r="AC144" s="3"/>
      <c r="AK144" s="1" t="s">
        <v>1492</v>
      </c>
      <c r="AM144" s="1" t="s">
        <v>3162</v>
      </c>
      <c r="BA144" s="1">
        <f>COUNTA(AE144:AZ144)</f>
        <v>2</v>
      </c>
      <c r="DG144" s="1" t="s">
        <v>3162</v>
      </c>
      <c r="DH144" s="1" t="s">
        <v>3162</v>
      </c>
      <c r="DI144" s="1" t="s">
        <v>3158</v>
      </c>
      <c r="DV144" s="1">
        <f t="shared" si="8"/>
        <v>3</v>
      </c>
    </row>
    <row r="145" spans="1:127" s="1" customFormat="1" x14ac:dyDescent="0.25">
      <c r="A145" s="8"/>
      <c r="B145" s="2"/>
      <c r="C145" s="2">
        <v>44511</v>
      </c>
      <c r="D145" s="6"/>
      <c r="E145" s="2"/>
      <c r="G145" s="1" t="s">
        <v>3158</v>
      </c>
      <c r="H145" s="1" t="s">
        <v>2200</v>
      </c>
      <c r="I145" s="1" t="s">
        <v>2161</v>
      </c>
      <c r="J145" s="1" t="s">
        <v>2201</v>
      </c>
      <c r="K145" s="18" t="s">
        <v>2202</v>
      </c>
      <c r="L145" s="1" t="s">
        <v>2203</v>
      </c>
      <c r="M145" s="1" t="s">
        <v>488</v>
      </c>
      <c r="N145" s="1" t="s">
        <v>296</v>
      </c>
      <c r="O145" s="1">
        <v>85206</v>
      </c>
      <c r="P145" s="1" t="s">
        <v>4213</v>
      </c>
      <c r="AA145" s="2" t="s">
        <v>786</v>
      </c>
      <c r="AB145" s="3"/>
      <c r="AC145" s="3"/>
      <c r="AD145" s="1" t="s">
        <v>2388</v>
      </c>
      <c r="AE145" s="1" t="s">
        <v>481</v>
      </c>
      <c r="AF145" s="1" t="s">
        <v>481</v>
      </c>
      <c r="AG145" s="1" t="s">
        <v>481</v>
      </c>
      <c r="AH145" s="1" t="s">
        <v>481</v>
      </c>
      <c r="AI145" s="1" t="s">
        <v>481</v>
      </c>
      <c r="AJ145" s="1" t="s">
        <v>481</v>
      </c>
      <c r="AK145" s="1" t="s">
        <v>481</v>
      </c>
      <c r="AM145" s="1" t="s">
        <v>481</v>
      </c>
      <c r="AN145" s="1" t="s">
        <v>481</v>
      </c>
      <c r="AR145" s="1" t="s">
        <v>481</v>
      </c>
      <c r="AT145" s="1" t="s">
        <v>481</v>
      </c>
      <c r="AV145" s="1" t="s">
        <v>481</v>
      </c>
      <c r="AW145" s="1" t="s">
        <v>481</v>
      </c>
      <c r="AX145" s="1" t="s">
        <v>481</v>
      </c>
      <c r="AY145" s="1" t="s">
        <v>481</v>
      </c>
      <c r="AZ145" s="1" t="s">
        <v>481</v>
      </c>
      <c r="BA145" s="1">
        <f t="shared" si="7"/>
        <v>16</v>
      </c>
      <c r="CZ145" s="1" t="s">
        <v>3158</v>
      </c>
      <c r="DK145" s="1" t="s">
        <v>3162</v>
      </c>
      <c r="DV145" s="1">
        <f t="shared" si="8"/>
        <v>2</v>
      </c>
    </row>
    <row r="146" spans="1:127" s="1" customFormat="1" x14ac:dyDescent="0.25">
      <c r="B146" s="2"/>
      <c r="C146" s="2"/>
      <c r="D146" s="6"/>
      <c r="G146" s="1" t="s">
        <v>3158</v>
      </c>
      <c r="H146" s="1" t="s">
        <v>5609</v>
      </c>
      <c r="I146" s="1" t="s">
        <v>3351</v>
      </c>
      <c r="K146" s="18"/>
      <c r="AA146" s="1" t="s">
        <v>3178</v>
      </c>
      <c r="AB146" s="3"/>
      <c r="AC146" s="3"/>
      <c r="BA146" s="1">
        <f t="shared" si="7"/>
        <v>0</v>
      </c>
      <c r="DE146" s="1" t="s">
        <v>3162</v>
      </c>
      <c r="DV146" s="1">
        <f>COUNTA(CY146:DU146)</f>
        <v>1</v>
      </c>
    </row>
    <row r="147" spans="1:127" s="1" customFormat="1" x14ac:dyDescent="0.25">
      <c r="B147" s="2"/>
      <c r="C147" s="2"/>
      <c r="D147" s="6"/>
      <c r="G147" s="1" t="s">
        <v>481</v>
      </c>
      <c r="H147" s="1" t="s">
        <v>5609</v>
      </c>
      <c r="I147" s="1" t="s">
        <v>3178</v>
      </c>
      <c r="K147" s="18"/>
      <c r="AA147" s="1" t="s">
        <v>3351</v>
      </c>
      <c r="AB147" s="3"/>
      <c r="AC147" s="3"/>
      <c r="BA147" s="1">
        <f t="shared" si="7"/>
        <v>0</v>
      </c>
      <c r="DE147" s="1" t="s">
        <v>3162</v>
      </c>
      <c r="DV147" s="1">
        <f>COUNTA(CY147:DU147)</f>
        <v>1</v>
      </c>
    </row>
    <row r="148" spans="1:127" s="1" customFormat="1" x14ac:dyDescent="0.25">
      <c r="A148" s="8"/>
      <c r="B148" s="2"/>
      <c r="C148" s="2" t="s">
        <v>5472</v>
      </c>
      <c r="D148" s="6"/>
      <c r="G148" s="1" t="s">
        <v>3158</v>
      </c>
      <c r="H148" s="1" t="s">
        <v>1886</v>
      </c>
      <c r="I148" s="1" t="s">
        <v>5519</v>
      </c>
      <c r="K148" s="18"/>
      <c r="AA148" s="1" t="s">
        <v>5520</v>
      </c>
      <c r="AB148" s="3"/>
      <c r="AC148" s="3"/>
      <c r="BA148" s="1">
        <f t="shared" si="7"/>
        <v>0</v>
      </c>
      <c r="DF148" s="1" t="s">
        <v>3162</v>
      </c>
      <c r="DG148" s="1" t="s">
        <v>3162</v>
      </c>
      <c r="DK148" s="1" t="s">
        <v>3162</v>
      </c>
      <c r="DV148" s="1">
        <f>COUNTA(CY148:DU148)</f>
        <v>3</v>
      </c>
    </row>
    <row r="149" spans="1:127" s="1" customFormat="1" x14ac:dyDescent="0.25">
      <c r="A149" s="8"/>
      <c r="B149" s="2"/>
      <c r="C149" s="2" t="s">
        <v>5472</v>
      </c>
      <c r="D149" s="6"/>
      <c r="G149" s="1" t="s">
        <v>481</v>
      </c>
      <c r="H149" s="1" t="s">
        <v>1886</v>
      </c>
      <c r="I149" s="1" t="s">
        <v>5520</v>
      </c>
      <c r="K149" s="18"/>
      <c r="AA149" s="1" t="s">
        <v>5519</v>
      </c>
      <c r="AB149" s="3"/>
      <c r="AC149" s="3"/>
      <c r="BA149" s="1">
        <f t="shared" si="7"/>
        <v>0</v>
      </c>
      <c r="DF149" s="1" t="s">
        <v>3162</v>
      </c>
      <c r="DG149" s="1" t="s">
        <v>3162</v>
      </c>
      <c r="DK149" s="1" t="s">
        <v>3162</v>
      </c>
      <c r="DV149" s="1">
        <f>COUNTA(CY149:DU149)</f>
        <v>3</v>
      </c>
    </row>
    <row r="150" spans="1:127" s="1" customFormat="1" x14ac:dyDescent="0.25">
      <c r="A150" s="28"/>
      <c r="B150" s="2"/>
      <c r="C150" s="2"/>
      <c r="D150" s="2"/>
      <c r="G150" s="1" t="s">
        <v>481</v>
      </c>
      <c r="H150" s="1" t="s">
        <v>5642</v>
      </c>
      <c r="I150" s="1" t="s">
        <v>2738</v>
      </c>
      <c r="K150" s="18"/>
      <c r="AA150" s="2"/>
      <c r="AB150" s="3"/>
      <c r="AC150" s="3"/>
      <c r="BA150" s="1">
        <f t="shared" si="7"/>
        <v>0</v>
      </c>
      <c r="DG150" s="1" t="s">
        <v>3162</v>
      </c>
      <c r="DV150" s="1">
        <f>COUNTA(CY150:DU150)</f>
        <v>1</v>
      </c>
    </row>
    <row r="151" spans="1:127" s="1" customFormat="1" hidden="1" x14ac:dyDescent="0.25">
      <c r="A151" s="45"/>
      <c r="B151" s="46"/>
      <c r="C151" s="46"/>
      <c r="D151" s="49"/>
      <c r="E151" s="45"/>
      <c r="F151" s="45"/>
      <c r="G151" s="1" t="s">
        <v>3158</v>
      </c>
      <c r="H151" s="45" t="s">
        <v>5640</v>
      </c>
      <c r="I151" s="45" t="s">
        <v>3876</v>
      </c>
      <c r="J151" s="45"/>
      <c r="K151" s="49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6"/>
      <c r="Z151" s="53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1">
        <f t="shared" si="7"/>
        <v>0</v>
      </c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 t="s">
        <v>3162</v>
      </c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</row>
    <row r="152" spans="1:127" s="1" customFormat="1" x14ac:dyDescent="0.25">
      <c r="B152" s="2"/>
      <c r="C152" s="2"/>
      <c r="D152" s="6"/>
      <c r="G152" s="1" t="s">
        <v>481</v>
      </c>
      <c r="H152" s="1" t="s">
        <v>2781</v>
      </c>
      <c r="I152" s="1" t="s">
        <v>786</v>
      </c>
      <c r="K152" s="18"/>
      <c r="AA152" s="2" t="s">
        <v>5623</v>
      </c>
      <c r="AB152" s="3"/>
      <c r="AC152" s="3"/>
      <c r="BA152" s="1">
        <f t="shared" si="7"/>
        <v>0</v>
      </c>
      <c r="DG152" s="1" t="s">
        <v>3162</v>
      </c>
      <c r="DV152" s="1">
        <f t="shared" ref="DV152:DV160" si="9">COUNTA(CY152:DU152)</f>
        <v>1</v>
      </c>
    </row>
    <row r="153" spans="1:127" s="1" customFormat="1" x14ac:dyDescent="0.25">
      <c r="B153" s="2"/>
      <c r="C153" s="2"/>
      <c r="D153" s="6"/>
      <c r="G153" s="1" t="s">
        <v>3158</v>
      </c>
      <c r="H153" s="1" t="s">
        <v>5643</v>
      </c>
      <c r="I153" s="1" t="s">
        <v>3069</v>
      </c>
      <c r="K153" s="18"/>
      <c r="AA153" s="2"/>
      <c r="AB153" s="3"/>
      <c r="AC153" s="3"/>
      <c r="BA153" s="1">
        <f t="shared" si="7"/>
        <v>0</v>
      </c>
      <c r="DG153" s="1" t="s">
        <v>3162</v>
      </c>
      <c r="DV153" s="1">
        <f t="shared" si="9"/>
        <v>1</v>
      </c>
    </row>
    <row r="154" spans="1:127" s="1" customFormat="1" x14ac:dyDescent="0.25">
      <c r="A154" s="2" t="s">
        <v>5472</v>
      </c>
      <c r="B154" s="2"/>
      <c r="D154" s="6"/>
      <c r="G154" s="1" t="s">
        <v>481</v>
      </c>
      <c r="H154" s="1" t="s">
        <v>382</v>
      </c>
      <c r="I154" s="1" t="s">
        <v>5044</v>
      </c>
      <c r="K154" s="18" t="s">
        <v>383</v>
      </c>
      <c r="P154" s="1" t="s">
        <v>4213</v>
      </c>
      <c r="AA154" s="1" t="s">
        <v>2438</v>
      </c>
      <c r="AB154" s="3"/>
      <c r="AC154" s="3"/>
      <c r="AD154" s="1" t="s">
        <v>2388</v>
      </c>
      <c r="BA154" s="1">
        <f t="shared" si="7"/>
        <v>0</v>
      </c>
      <c r="DA154" s="1" t="s">
        <v>3162</v>
      </c>
      <c r="DC154" s="1" t="s">
        <v>3162</v>
      </c>
      <c r="DN154" s="1" t="s">
        <v>3162</v>
      </c>
      <c r="DV154" s="1">
        <f t="shared" si="9"/>
        <v>3</v>
      </c>
    </row>
    <row r="155" spans="1:127" s="1" customFormat="1" x14ac:dyDescent="0.25">
      <c r="A155" s="2" t="s">
        <v>5472</v>
      </c>
      <c r="B155" s="2"/>
      <c r="D155" s="6"/>
      <c r="E155" s="2"/>
      <c r="G155" s="1" t="s">
        <v>3158</v>
      </c>
      <c r="H155" s="2" t="s">
        <v>4412</v>
      </c>
      <c r="I155" s="1" t="s">
        <v>1473</v>
      </c>
      <c r="K155" s="18"/>
      <c r="AA155" s="1" t="s">
        <v>3296</v>
      </c>
      <c r="AB155" s="3"/>
      <c r="AC155" s="3"/>
      <c r="AH155" s="1" t="s">
        <v>3162</v>
      </c>
      <c r="AK155" s="1" t="s">
        <v>3162</v>
      </c>
      <c r="AU155" s="1" t="s">
        <v>3162</v>
      </c>
      <c r="AW155" s="1" t="s">
        <v>3162</v>
      </c>
      <c r="BA155" s="1">
        <f t="shared" si="7"/>
        <v>4</v>
      </c>
      <c r="CY155" s="1" t="s">
        <v>3162</v>
      </c>
      <c r="DB155" s="1" t="s">
        <v>3162</v>
      </c>
      <c r="DF155" s="1" t="s">
        <v>3162</v>
      </c>
      <c r="DG155" s="1" t="s">
        <v>3162</v>
      </c>
      <c r="DO155" s="1" t="s">
        <v>481</v>
      </c>
      <c r="DV155" s="1">
        <f t="shared" si="9"/>
        <v>5</v>
      </c>
    </row>
    <row r="156" spans="1:127" s="1" customFormat="1" x14ac:dyDescent="0.25">
      <c r="B156" s="2"/>
      <c r="C156" s="2"/>
      <c r="E156" s="2"/>
      <c r="G156" s="1" t="s">
        <v>3158</v>
      </c>
      <c r="H156" s="1" t="s">
        <v>3213</v>
      </c>
      <c r="I156" s="1" t="s">
        <v>5625</v>
      </c>
      <c r="K156" s="18"/>
      <c r="AB156" s="3"/>
      <c r="AC156" s="3"/>
      <c r="BA156" s="1">
        <f t="shared" si="7"/>
        <v>0</v>
      </c>
      <c r="DG156" s="1" t="s">
        <v>3162</v>
      </c>
      <c r="DK156" s="1" t="s">
        <v>3162</v>
      </c>
      <c r="DV156" s="1">
        <f t="shared" si="9"/>
        <v>2</v>
      </c>
    </row>
    <row r="157" spans="1:127" s="1" customFormat="1" x14ac:dyDescent="0.25">
      <c r="B157" s="2"/>
      <c r="C157" s="2"/>
      <c r="E157" s="2"/>
      <c r="H157" s="1" t="s">
        <v>5682</v>
      </c>
      <c r="I157" s="1" t="s">
        <v>5681</v>
      </c>
      <c r="K157" s="18"/>
      <c r="AB157" s="3"/>
      <c r="AC157" s="3"/>
      <c r="DK157" s="1" t="s">
        <v>3162</v>
      </c>
      <c r="DV157" s="1">
        <f t="shared" si="9"/>
        <v>1</v>
      </c>
    </row>
    <row r="158" spans="1:127" s="1" customFormat="1" x14ac:dyDescent="0.25">
      <c r="B158" s="2"/>
      <c r="C158" s="2"/>
      <c r="E158" s="2"/>
      <c r="H158" s="1" t="s">
        <v>5684</v>
      </c>
      <c r="I158" s="1" t="s">
        <v>5683</v>
      </c>
      <c r="K158" s="18"/>
      <c r="AB158" s="3"/>
      <c r="AC158" s="3"/>
      <c r="DV158" s="1">
        <f t="shared" si="9"/>
        <v>0</v>
      </c>
    </row>
    <row r="159" spans="1:127" s="1" customFormat="1" x14ac:dyDescent="0.25">
      <c r="A159" s="8"/>
      <c r="B159" s="2"/>
      <c r="C159" s="2"/>
      <c r="D159" s="6"/>
      <c r="G159" s="1" t="s">
        <v>481</v>
      </c>
      <c r="H159" s="1" t="s">
        <v>5617</v>
      </c>
      <c r="I159" s="1" t="s">
        <v>5429</v>
      </c>
      <c r="K159" s="18"/>
      <c r="BA159" s="1">
        <f t="shared" ref="BA159:BA192" si="10">COUNTA(AE159:AZ159)</f>
        <v>0</v>
      </c>
      <c r="BB159" s="3"/>
      <c r="DF159" s="1" t="s">
        <v>3162</v>
      </c>
      <c r="DK159" s="1" t="s">
        <v>3162</v>
      </c>
      <c r="DV159" s="1">
        <f t="shared" si="9"/>
        <v>2</v>
      </c>
    </row>
    <row r="160" spans="1:127" s="1" customFormat="1" x14ac:dyDescent="0.25">
      <c r="A160" s="8"/>
      <c r="B160" s="2"/>
      <c r="C160" s="2"/>
      <c r="D160" s="6"/>
      <c r="E160" s="2"/>
      <c r="G160" s="1" t="s">
        <v>3158</v>
      </c>
      <c r="H160" s="1" t="s">
        <v>5635</v>
      </c>
      <c r="I160" s="1" t="s">
        <v>3939</v>
      </c>
      <c r="K160" s="18"/>
      <c r="AA160" s="2"/>
      <c r="AB160" s="3"/>
      <c r="AC160" s="3"/>
      <c r="BA160" s="1">
        <f t="shared" si="10"/>
        <v>0</v>
      </c>
      <c r="DG160" s="1" t="s">
        <v>3162</v>
      </c>
      <c r="DV160" s="1">
        <f t="shared" si="9"/>
        <v>1</v>
      </c>
    </row>
    <row r="161" spans="1:127" s="1" customFormat="1" hidden="1" x14ac:dyDescent="0.25">
      <c r="A161" s="45"/>
      <c r="B161" s="46"/>
      <c r="C161" s="46"/>
      <c r="D161" s="49"/>
      <c r="E161" s="45"/>
      <c r="F161" s="45"/>
      <c r="G161" s="1" t="s">
        <v>481</v>
      </c>
      <c r="H161" s="45" t="s">
        <v>4341</v>
      </c>
      <c r="I161" s="45" t="s">
        <v>5467</v>
      </c>
      <c r="J161" s="45"/>
      <c r="K161" s="49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6"/>
      <c r="Z161" s="53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1">
        <f t="shared" si="10"/>
        <v>0</v>
      </c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 t="s">
        <v>3162</v>
      </c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</row>
    <row r="162" spans="1:127" s="1" customFormat="1" x14ac:dyDescent="0.25">
      <c r="B162" s="2"/>
      <c r="C162" s="2"/>
      <c r="D162" s="6"/>
      <c r="G162" s="1" t="s">
        <v>3158</v>
      </c>
      <c r="H162" s="1" t="s">
        <v>5458</v>
      </c>
      <c r="I162" s="1" t="s">
        <v>5459</v>
      </c>
      <c r="K162" s="18"/>
      <c r="Y162" s="2"/>
      <c r="Z162" s="3"/>
      <c r="AA162" s="1" t="s">
        <v>2738</v>
      </c>
      <c r="BA162" s="1">
        <f t="shared" si="10"/>
        <v>0</v>
      </c>
      <c r="CY162" s="1" t="s">
        <v>3162</v>
      </c>
      <c r="DV162" s="1">
        <f>COUNTA(CY162:DU162)</f>
        <v>1</v>
      </c>
    </row>
    <row r="163" spans="1:127" s="1" customFormat="1" x14ac:dyDescent="0.25">
      <c r="B163" s="2"/>
      <c r="C163" s="2"/>
      <c r="D163" s="6"/>
      <c r="G163" s="1" t="s">
        <v>481</v>
      </c>
      <c r="H163" s="1" t="s">
        <v>5458</v>
      </c>
      <c r="I163" s="1" t="s">
        <v>2738</v>
      </c>
      <c r="K163" s="18"/>
      <c r="Y163" s="2"/>
      <c r="Z163" s="3"/>
      <c r="AA163" s="1" t="s">
        <v>5459</v>
      </c>
      <c r="BA163" s="1">
        <f t="shared" si="10"/>
        <v>0</v>
      </c>
      <c r="CY163" s="1" t="s">
        <v>3162</v>
      </c>
      <c r="DV163" s="1">
        <f>COUNTA(CY163:DU163)</f>
        <v>1</v>
      </c>
    </row>
    <row r="164" spans="1:127" s="1" customFormat="1" x14ac:dyDescent="0.25">
      <c r="B164" s="2"/>
      <c r="C164" s="2" t="s">
        <v>5472</v>
      </c>
      <c r="D164" s="6"/>
      <c r="G164" s="1" t="s">
        <v>3158</v>
      </c>
      <c r="H164" s="1" t="s">
        <v>5494</v>
      </c>
      <c r="I164" s="1" t="s">
        <v>1658</v>
      </c>
      <c r="K164" s="18"/>
      <c r="Y164" s="2"/>
      <c r="Z164" s="3"/>
      <c r="BA164" s="1">
        <f t="shared" si="10"/>
        <v>0</v>
      </c>
      <c r="DG164" s="1" t="s">
        <v>3162</v>
      </c>
      <c r="DH164" s="1" t="s">
        <v>3158</v>
      </c>
      <c r="DV164" s="1">
        <f>COUNTA(CY164:DU164)</f>
        <v>2</v>
      </c>
    </row>
    <row r="165" spans="1:127" s="1" customFormat="1" x14ac:dyDescent="0.25">
      <c r="B165" s="2"/>
      <c r="C165" s="2" t="s">
        <v>5472</v>
      </c>
      <c r="D165" s="6"/>
      <c r="G165" s="1" t="s">
        <v>481</v>
      </c>
      <c r="H165" s="1" t="s">
        <v>5495</v>
      </c>
      <c r="I165" s="1" t="s">
        <v>361</v>
      </c>
      <c r="K165" s="18"/>
      <c r="AA165" s="1" t="s">
        <v>3351</v>
      </c>
      <c r="AP165" s="1" t="s">
        <v>3162</v>
      </c>
      <c r="AQ165" s="1" t="s">
        <v>3162</v>
      </c>
      <c r="AU165" s="1" t="s">
        <v>3162</v>
      </c>
      <c r="AW165" s="1" t="s">
        <v>3162</v>
      </c>
      <c r="AZ165" s="1" t="s">
        <v>3162</v>
      </c>
      <c r="BA165" s="1">
        <f t="shared" si="10"/>
        <v>5</v>
      </c>
      <c r="BB165" s="3"/>
      <c r="DA165" s="1" t="s">
        <v>3162</v>
      </c>
      <c r="DV165" s="1">
        <f>COUNTA(CY165:DU165)</f>
        <v>1</v>
      </c>
    </row>
    <row r="166" spans="1:127" s="1" customFormat="1" x14ac:dyDescent="0.25">
      <c r="B166" s="2"/>
      <c r="C166" s="2" t="s">
        <v>5472</v>
      </c>
      <c r="D166" s="6"/>
      <c r="G166" s="1" t="s">
        <v>3158</v>
      </c>
      <c r="H166" s="1" t="s">
        <v>5495</v>
      </c>
      <c r="I166" s="1" t="s">
        <v>3351</v>
      </c>
      <c r="K166" s="18"/>
      <c r="AA166" s="1" t="s">
        <v>361</v>
      </c>
      <c r="AP166" s="1" t="s">
        <v>3162</v>
      </c>
      <c r="AQ166" s="1" t="s">
        <v>3162</v>
      </c>
      <c r="AU166" s="1" t="s">
        <v>3162</v>
      </c>
      <c r="AW166" s="1" t="s">
        <v>3162</v>
      </c>
      <c r="AZ166" s="1" t="s">
        <v>3162</v>
      </c>
      <c r="BA166" s="1">
        <f t="shared" si="10"/>
        <v>5</v>
      </c>
      <c r="BB166" s="3"/>
      <c r="DA166" s="1" t="s">
        <v>3162</v>
      </c>
      <c r="DV166" s="1">
        <f>COUNTA(CY166:DU166)</f>
        <v>1</v>
      </c>
    </row>
    <row r="167" spans="1:127" s="1" customFormat="1" x14ac:dyDescent="0.25">
      <c r="B167" s="2"/>
      <c r="C167" s="2" t="s">
        <v>5472</v>
      </c>
      <c r="D167" s="6"/>
      <c r="G167" s="1" t="s">
        <v>3158</v>
      </c>
      <c r="H167" s="1" t="s">
        <v>1358</v>
      </c>
      <c r="I167" s="1" t="s">
        <v>248</v>
      </c>
      <c r="K167" s="18"/>
      <c r="AA167" s="1" t="s">
        <v>786</v>
      </c>
      <c r="AP167" s="1" t="s">
        <v>3162</v>
      </c>
      <c r="AQ167" s="1" t="s">
        <v>3162</v>
      </c>
      <c r="AU167" s="1" t="s">
        <v>3162</v>
      </c>
      <c r="AW167" s="1" t="s">
        <v>3162</v>
      </c>
      <c r="AZ167" s="1" t="s">
        <v>3162</v>
      </c>
      <c r="BA167" s="1">
        <f t="shared" si="10"/>
        <v>5</v>
      </c>
      <c r="BB167" s="3"/>
      <c r="DA167" s="1" t="s">
        <v>3162</v>
      </c>
      <c r="DB167" s="1" t="s">
        <v>3162</v>
      </c>
      <c r="DC167" s="1" t="s">
        <v>3162</v>
      </c>
      <c r="DK167" s="1" t="s">
        <v>3162</v>
      </c>
      <c r="DV167" s="1">
        <f t="shared" ref="DV167:DV186" si="11">COUNTA(CY167:DU167)</f>
        <v>4</v>
      </c>
    </row>
    <row r="168" spans="1:127" s="1" customFormat="1" x14ac:dyDescent="0.25">
      <c r="B168" s="2"/>
      <c r="C168" s="2" t="s">
        <v>5472</v>
      </c>
      <c r="D168" s="6"/>
      <c r="G168" s="1" t="s">
        <v>481</v>
      </c>
      <c r="H168" s="1" t="s">
        <v>1358</v>
      </c>
      <c r="I168" s="1" t="s">
        <v>786</v>
      </c>
      <c r="K168" s="18"/>
      <c r="AA168" s="1" t="s">
        <v>248</v>
      </c>
      <c r="AP168" s="1" t="s">
        <v>3162</v>
      </c>
      <c r="AQ168" s="1" t="s">
        <v>3162</v>
      </c>
      <c r="AU168" s="1" t="s">
        <v>3162</v>
      </c>
      <c r="AW168" s="1" t="s">
        <v>3162</v>
      </c>
      <c r="AZ168" s="1" t="s">
        <v>3162</v>
      </c>
      <c r="BA168" s="1">
        <f t="shared" si="10"/>
        <v>5</v>
      </c>
      <c r="BB168" s="3"/>
      <c r="DA168" s="1" t="s">
        <v>3162</v>
      </c>
      <c r="DB168" s="1" t="s">
        <v>3162</v>
      </c>
      <c r="DC168" s="1" t="s">
        <v>3162</v>
      </c>
      <c r="DK168" s="1" t="s">
        <v>3158</v>
      </c>
      <c r="DV168" s="1">
        <f t="shared" si="11"/>
        <v>4</v>
      </c>
    </row>
    <row r="169" spans="1:127" s="1" customFormat="1" x14ac:dyDescent="0.25">
      <c r="A169" s="8"/>
      <c r="B169" s="2"/>
      <c r="C169" s="2"/>
      <c r="D169" s="6"/>
      <c r="G169" s="1" t="s">
        <v>481</v>
      </c>
      <c r="H169" s="1" t="s">
        <v>2042</v>
      </c>
      <c r="I169" s="1" t="s">
        <v>1472</v>
      </c>
      <c r="K169" s="18"/>
      <c r="BA169" s="1">
        <f t="shared" si="10"/>
        <v>0</v>
      </c>
      <c r="BB169" s="3"/>
      <c r="DF169" s="1" t="s">
        <v>3162</v>
      </c>
      <c r="DV169" s="1">
        <f t="shared" si="11"/>
        <v>1</v>
      </c>
    </row>
    <row r="170" spans="1:127" s="1" customFormat="1" x14ac:dyDescent="0.25">
      <c r="A170" s="8"/>
      <c r="B170" s="2"/>
      <c r="C170" s="2"/>
      <c r="D170" s="6"/>
      <c r="G170" s="1" t="s">
        <v>481</v>
      </c>
      <c r="H170" s="1" t="s">
        <v>5661</v>
      </c>
      <c r="I170" s="1" t="s">
        <v>5062</v>
      </c>
      <c r="K170" s="18"/>
      <c r="BB170" s="3"/>
      <c r="DI170" s="1" t="s">
        <v>3162</v>
      </c>
      <c r="DV170" s="1">
        <f t="shared" si="11"/>
        <v>1</v>
      </c>
    </row>
    <row r="171" spans="1:127" s="1" customFormat="1" x14ac:dyDescent="0.25">
      <c r="A171" s="8"/>
      <c r="B171" s="2"/>
      <c r="C171" s="2" t="s">
        <v>5472</v>
      </c>
      <c r="D171" s="6"/>
      <c r="G171" s="1" t="s">
        <v>481</v>
      </c>
      <c r="H171" s="1" t="s">
        <v>5496</v>
      </c>
      <c r="I171" s="1" t="s">
        <v>2497</v>
      </c>
      <c r="K171" s="18"/>
      <c r="AA171" s="1" t="s">
        <v>2078</v>
      </c>
      <c r="AC171" s="1" t="s">
        <v>4712</v>
      </c>
      <c r="BA171" s="1">
        <f t="shared" si="10"/>
        <v>0</v>
      </c>
      <c r="BB171" s="3"/>
      <c r="DF171" s="1" t="s">
        <v>3162</v>
      </c>
      <c r="DG171" s="1" t="s">
        <v>3162</v>
      </c>
      <c r="DJ171" s="1" t="s">
        <v>3162</v>
      </c>
      <c r="DK171" s="1" t="s">
        <v>3162</v>
      </c>
      <c r="DN171" s="1" t="s">
        <v>3162</v>
      </c>
      <c r="DV171" s="1">
        <f t="shared" si="11"/>
        <v>5</v>
      </c>
    </row>
    <row r="172" spans="1:127" s="1" customFormat="1" x14ac:dyDescent="0.25">
      <c r="A172" s="8"/>
      <c r="B172" s="2"/>
      <c r="C172" s="2"/>
      <c r="D172" s="6"/>
      <c r="E172" s="2"/>
      <c r="G172" s="1" t="s">
        <v>481</v>
      </c>
      <c r="H172" s="1" t="s">
        <v>5633</v>
      </c>
      <c r="I172" s="1" t="s">
        <v>5634</v>
      </c>
      <c r="K172" s="18"/>
      <c r="AA172" s="2"/>
      <c r="AB172" s="3"/>
      <c r="AC172" s="3"/>
      <c r="BA172" s="1">
        <f t="shared" si="10"/>
        <v>0</v>
      </c>
      <c r="DG172" s="1" t="s">
        <v>3162</v>
      </c>
      <c r="DV172" s="1">
        <f t="shared" si="11"/>
        <v>1</v>
      </c>
    </row>
    <row r="173" spans="1:127" s="1" customFormat="1" x14ac:dyDescent="0.25">
      <c r="B173" s="2"/>
      <c r="C173" s="2"/>
      <c r="D173" s="6"/>
      <c r="G173" s="1" t="s">
        <v>3158</v>
      </c>
      <c r="H173" s="1" t="s">
        <v>1504</v>
      </c>
      <c r="I173" s="1" t="s">
        <v>3069</v>
      </c>
      <c r="K173" s="18"/>
      <c r="P173" s="1" t="s">
        <v>1600</v>
      </c>
      <c r="Y173" s="2"/>
      <c r="Z173" s="3"/>
      <c r="AA173" s="1" t="s">
        <v>5325</v>
      </c>
      <c r="BA173" s="1">
        <f t="shared" si="10"/>
        <v>0</v>
      </c>
      <c r="DE173" s="1" t="s">
        <v>3162</v>
      </c>
      <c r="DG173" s="1" t="s">
        <v>3162</v>
      </c>
      <c r="DJ173" s="1" t="s">
        <v>3162</v>
      </c>
      <c r="DV173" s="1">
        <f t="shared" si="11"/>
        <v>3</v>
      </c>
    </row>
    <row r="174" spans="1:127" s="1" customFormat="1" x14ac:dyDescent="0.25">
      <c r="B174" s="2"/>
      <c r="C174" s="2"/>
      <c r="D174" s="6"/>
      <c r="G174" s="1" t="s">
        <v>3158</v>
      </c>
      <c r="H174" s="1" t="s">
        <v>5660</v>
      </c>
      <c r="I174" s="1" t="s">
        <v>3069</v>
      </c>
      <c r="K174" s="18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T174" s="2"/>
      <c r="AU174" s="2"/>
      <c r="AV174" s="2"/>
      <c r="AW174" s="2"/>
      <c r="AX174" s="2"/>
      <c r="AY174" s="2"/>
      <c r="AZ174" s="2"/>
      <c r="BB174" s="3"/>
      <c r="DI174" s="1" t="s">
        <v>3162</v>
      </c>
      <c r="DV174" s="1">
        <f t="shared" si="11"/>
        <v>1</v>
      </c>
    </row>
    <row r="175" spans="1:127" s="1" customFormat="1" x14ac:dyDescent="0.25">
      <c r="A175" s="8"/>
      <c r="B175" s="2"/>
      <c r="C175" s="2"/>
      <c r="D175" s="6"/>
      <c r="G175" s="1" t="s">
        <v>481</v>
      </c>
      <c r="H175" s="1" t="s">
        <v>5620</v>
      </c>
      <c r="I175" s="1" t="s">
        <v>4528</v>
      </c>
      <c r="K175" s="18"/>
      <c r="BA175" s="1">
        <f t="shared" si="10"/>
        <v>0</v>
      </c>
      <c r="BB175" s="3"/>
      <c r="DF175" s="1" t="s">
        <v>3162</v>
      </c>
      <c r="DH175" s="1" t="s">
        <v>3162</v>
      </c>
      <c r="DV175" s="1">
        <f t="shared" si="11"/>
        <v>2</v>
      </c>
    </row>
    <row r="176" spans="1:127" s="1" customFormat="1" x14ac:dyDescent="0.25">
      <c r="B176" s="2"/>
      <c r="C176" s="2"/>
      <c r="D176" s="6"/>
      <c r="G176" s="1" t="s">
        <v>481</v>
      </c>
      <c r="H176" s="1" t="s">
        <v>5638</v>
      </c>
      <c r="I176" s="1" t="s">
        <v>1532</v>
      </c>
      <c r="K176" s="18"/>
      <c r="AA176" s="2"/>
      <c r="AB176" s="3"/>
      <c r="AC176" s="3"/>
      <c r="BA176" s="1">
        <f t="shared" si="10"/>
        <v>0</v>
      </c>
      <c r="DG176" s="1" t="s">
        <v>3162</v>
      </c>
      <c r="DV176" s="1">
        <f t="shared" si="11"/>
        <v>1</v>
      </c>
    </row>
    <row r="177" spans="1:127" s="1" customFormat="1" x14ac:dyDescent="0.25">
      <c r="A177"/>
      <c r="B177" s="2"/>
      <c r="C177" s="2"/>
      <c r="D177"/>
      <c r="E177"/>
      <c r="F177"/>
      <c r="G177" s="1" t="s">
        <v>481</v>
      </c>
      <c r="H177" s="1" t="s">
        <v>5325</v>
      </c>
      <c r="I177" s="1" t="s">
        <v>3194</v>
      </c>
      <c r="J177"/>
      <c r="K177" s="18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 s="1" t="s">
        <v>1504</v>
      </c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 s="1">
        <f t="shared" si="10"/>
        <v>0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D177"/>
      <c r="DE177" s="1" t="s">
        <v>3162</v>
      </c>
      <c r="DF177"/>
      <c r="DG177" t="s">
        <v>3162</v>
      </c>
      <c r="DH177"/>
      <c r="DI177"/>
      <c r="DJ177" t="s">
        <v>3162</v>
      </c>
      <c r="DK177"/>
      <c r="DL177"/>
      <c r="DM177"/>
      <c r="DN177"/>
      <c r="DO177"/>
      <c r="DP177"/>
      <c r="DQ177"/>
      <c r="DR177"/>
      <c r="DS177"/>
      <c r="DV177" s="1">
        <f t="shared" si="11"/>
        <v>3</v>
      </c>
      <c r="DW177"/>
    </row>
    <row r="178" spans="1:127" s="1" customFormat="1" x14ac:dyDescent="0.25">
      <c r="B178" s="2"/>
      <c r="C178" s="2"/>
      <c r="D178" s="6"/>
      <c r="G178" s="1" t="s">
        <v>3158</v>
      </c>
      <c r="H178" s="1" t="s">
        <v>2746</v>
      </c>
      <c r="I178" s="1" t="s">
        <v>4578</v>
      </c>
      <c r="K178" s="18"/>
      <c r="AA178" s="2"/>
      <c r="AB178" s="3"/>
      <c r="AC178" s="3"/>
      <c r="BA178" s="1">
        <f t="shared" si="10"/>
        <v>0</v>
      </c>
      <c r="DF178" s="1" t="s">
        <v>3162</v>
      </c>
      <c r="DV178" s="1">
        <f t="shared" si="11"/>
        <v>1</v>
      </c>
    </row>
    <row r="179" spans="1:127" s="1" customFormat="1" x14ac:dyDescent="0.25">
      <c r="B179" s="2"/>
      <c r="C179" s="2"/>
      <c r="D179" s="6"/>
      <c r="G179" s="1" t="s">
        <v>3158</v>
      </c>
      <c r="H179" s="1" t="s">
        <v>5611</v>
      </c>
      <c r="I179" s="1" t="s">
        <v>2451</v>
      </c>
      <c r="K179" s="18"/>
      <c r="AA179" s="1" t="s">
        <v>5612</v>
      </c>
      <c r="AB179" s="3"/>
      <c r="AC179" s="3"/>
      <c r="BA179" s="1">
        <f t="shared" si="10"/>
        <v>0</v>
      </c>
      <c r="DE179" s="1" t="s">
        <v>3162</v>
      </c>
      <c r="DV179" s="1">
        <f t="shared" si="11"/>
        <v>1</v>
      </c>
    </row>
    <row r="180" spans="1:127" s="1" customFormat="1" x14ac:dyDescent="0.25">
      <c r="A180" s="28"/>
      <c r="B180" s="2"/>
      <c r="C180" s="2"/>
      <c r="D180" s="2"/>
      <c r="G180" s="1" t="s">
        <v>3158</v>
      </c>
      <c r="H180" s="1" t="s">
        <v>5644</v>
      </c>
      <c r="I180" s="1" t="s">
        <v>5645</v>
      </c>
      <c r="K180" s="18"/>
      <c r="AA180" s="2"/>
      <c r="AB180" s="3"/>
      <c r="AC180" s="3"/>
      <c r="BA180" s="1">
        <f t="shared" si="10"/>
        <v>0</v>
      </c>
      <c r="DG180" s="1" t="s">
        <v>3162</v>
      </c>
      <c r="DV180" s="1">
        <f t="shared" si="11"/>
        <v>1</v>
      </c>
    </row>
    <row r="181" spans="1:127" s="1" customFormat="1" x14ac:dyDescent="0.25">
      <c r="B181" s="2"/>
      <c r="C181" s="2"/>
      <c r="D181" s="6"/>
      <c r="G181" s="1" t="s">
        <v>3158</v>
      </c>
      <c r="H181" s="1" t="s">
        <v>5434</v>
      </c>
      <c r="I181" s="1" t="s">
        <v>5435</v>
      </c>
      <c r="K181" s="18"/>
      <c r="Y181" s="2"/>
      <c r="Z181" s="3"/>
      <c r="AA181" s="1" t="s">
        <v>5433</v>
      </c>
      <c r="BA181" s="1">
        <f t="shared" si="10"/>
        <v>0</v>
      </c>
      <c r="DA181" s="1" t="s">
        <v>3162</v>
      </c>
      <c r="DV181" s="1">
        <f t="shared" si="11"/>
        <v>1</v>
      </c>
    </row>
    <row r="182" spans="1:127" s="1" customFormat="1" x14ac:dyDescent="0.25">
      <c r="B182" s="2"/>
      <c r="C182" s="2"/>
      <c r="D182" s="2"/>
      <c r="G182" s="1" t="s">
        <v>3158</v>
      </c>
      <c r="H182" s="1" t="s">
        <v>1228</v>
      </c>
      <c r="I182" s="1" t="s">
        <v>5460</v>
      </c>
      <c r="K182" s="18"/>
      <c r="AA182" s="1" t="s">
        <v>116</v>
      </c>
      <c r="AB182" s="3"/>
      <c r="AC182" s="3"/>
      <c r="AG182" s="1" t="s">
        <v>3162</v>
      </c>
      <c r="AO182" s="1" t="s">
        <v>3162</v>
      </c>
      <c r="AS182" s="1" t="s">
        <v>3162</v>
      </c>
      <c r="BA182" s="1">
        <f t="shared" si="10"/>
        <v>3</v>
      </c>
      <c r="CY182" s="1" t="s">
        <v>3162</v>
      </c>
      <c r="DC182" s="1" t="s">
        <v>3162</v>
      </c>
      <c r="DH182" s="1" t="s">
        <v>3162</v>
      </c>
      <c r="DV182" s="1">
        <f t="shared" si="11"/>
        <v>3</v>
      </c>
    </row>
    <row r="183" spans="1:127" s="1" customFormat="1" x14ac:dyDescent="0.25">
      <c r="B183" s="2"/>
      <c r="C183" s="2"/>
      <c r="D183" s="2"/>
      <c r="G183" s="1" t="s">
        <v>481</v>
      </c>
      <c r="H183" s="1" t="s">
        <v>1228</v>
      </c>
      <c r="I183" s="1" t="s">
        <v>116</v>
      </c>
      <c r="K183" s="18"/>
      <c r="AA183" s="1" t="s">
        <v>363</v>
      </c>
      <c r="AB183" s="3"/>
      <c r="AC183" s="3"/>
      <c r="AG183" s="1" t="s">
        <v>3162</v>
      </c>
      <c r="AO183" s="1" t="s">
        <v>3162</v>
      </c>
      <c r="AS183" s="1" t="s">
        <v>3162</v>
      </c>
      <c r="BA183" s="1">
        <f t="shared" si="10"/>
        <v>3</v>
      </c>
      <c r="CY183" s="1" t="s">
        <v>3162</v>
      </c>
      <c r="DC183" s="1" t="s">
        <v>3162</v>
      </c>
      <c r="DH183" s="1" t="s">
        <v>3162</v>
      </c>
      <c r="DV183" s="1">
        <f t="shared" si="11"/>
        <v>3</v>
      </c>
    </row>
    <row r="184" spans="1:127" s="1" customFormat="1" x14ac:dyDescent="0.25">
      <c r="A184" s="8"/>
      <c r="B184" s="2"/>
      <c r="C184" s="2"/>
      <c r="D184" s="6"/>
      <c r="G184" s="1" t="s">
        <v>481</v>
      </c>
      <c r="H184" s="1" t="s">
        <v>3323</v>
      </c>
      <c r="I184" s="1" t="s">
        <v>4528</v>
      </c>
      <c r="K184" s="18"/>
      <c r="BA184" s="1">
        <f t="shared" si="10"/>
        <v>0</v>
      </c>
      <c r="BB184" s="3"/>
      <c r="DF184" s="1" t="s">
        <v>3162</v>
      </c>
      <c r="DV184" s="1">
        <f t="shared" si="11"/>
        <v>1</v>
      </c>
    </row>
    <row r="185" spans="1:127" s="1" customFormat="1" x14ac:dyDescent="0.25">
      <c r="B185" s="2"/>
      <c r="C185" s="2"/>
      <c r="D185" s="6"/>
      <c r="E185" s="2"/>
      <c r="G185" s="1" t="s">
        <v>3158</v>
      </c>
      <c r="H185" s="1" t="s">
        <v>3334</v>
      </c>
      <c r="I185" s="1" t="s">
        <v>3159</v>
      </c>
      <c r="K185" s="18"/>
      <c r="BA185" s="1">
        <f t="shared" si="10"/>
        <v>0</v>
      </c>
      <c r="DF185" s="1" t="s">
        <v>3162</v>
      </c>
      <c r="DH185" s="1" t="s">
        <v>3162</v>
      </c>
      <c r="DV185" s="1">
        <f t="shared" si="11"/>
        <v>2</v>
      </c>
    </row>
    <row r="186" spans="1:127" s="1" customFormat="1" x14ac:dyDescent="0.25">
      <c r="B186" s="2"/>
      <c r="C186" s="2"/>
      <c r="D186" s="6"/>
      <c r="G186" s="1" t="s">
        <v>3158</v>
      </c>
      <c r="H186" s="1" t="s">
        <v>2438</v>
      </c>
      <c r="I186" s="1" t="s">
        <v>2161</v>
      </c>
      <c r="K186" s="18"/>
      <c r="AA186" s="1" t="s">
        <v>382</v>
      </c>
      <c r="AB186" s="3"/>
      <c r="AC186" s="3"/>
      <c r="BA186" s="1">
        <f t="shared" si="10"/>
        <v>0</v>
      </c>
      <c r="DA186" s="1" t="s">
        <v>3162</v>
      </c>
      <c r="DC186" s="1" t="s">
        <v>3162</v>
      </c>
      <c r="DN186" s="1" t="s">
        <v>3162</v>
      </c>
      <c r="DV186" s="1">
        <f t="shared" si="11"/>
        <v>3</v>
      </c>
    </row>
    <row r="187" spans="1:127" s="1" customFormat="1" x14ac:dyDescent="0.25">
      <c r="B187" s="2"/>
      <c r="C187" s="2"/>
      <c r="D187" s="6"/>
      <c r="G187" s="1" t="s">
        <v>3158</v>
      </c>
      <c r="H187" s="1" t="s">
        <v>5436</v>
      </c>
      <c r="I187" s="1" t="s">
        <v>1142</v>
      </c>
      <c r="K187" s="18"/>
      <c r="Y187" s="2"/>
      <c r="Z187" s="3"/>
      <c r="AA187" s="1" t="s">
        <v>5437</v>
      </c>
      <c r="BA187" s="1">
        <f t="shared" si="10"/>
        <v>0</v>
      </c>
      <c r="DA187" s="1" t="s">
        <v>3162</v>
      </c>
      <c r="DV187" s="1">
        <f t="shared" ref="DV187:DV198" si="12">COUNTA(CY187:DU187)</f>
        <v>1</v>
      </c>
    </row>
    <row r="188" spans="1:127" s="1" customFormat="1" x14ac:dyDescent="0.25">
      <c r="B188" s="2"/>
      <c r="C188" s="2"/>
      <c r="E188" s="2"/>
      <c r="G188" s="1" t="s">
        <v>3158</v>
      </c>
      <c r="H188" s="1" t="s">
        <v>1293</v>
      </c>
      <c r="I188" s="1" t="s">
        <v>1658</v>
      </c>
      <c r="J188" s="1" t="s">
        <v>1982</v>
      </c>
      <c r="K188" s="18" t="s">
        <v>1983</v>
      </c>
      <c r="L188" s="1" t="s">
        <v>1986</v>
      </c>
      <c r="M188" s="1" t="s">
        <v>4976</v>
      </c>
      <c r="N188" s="1" t="s">
        <v>4919</v>
      </c>
      <c r="O188" s="1">
        <v>87122</v>
      </c>
      <c r="P188" s="1" t="s">
        <v>4213</v>
      </c>
      <c r="AA188" s="1" t="s">
        <v>3082</v>
      </c>
      <c r="AB188" s="3"/>
      <c r="AC188" s="3"/>
      <c r="AD188" s="1" t="s">
        <v>2388</v>
      </c>
      <c r="BA188" s="1">
        <f t="shared" si="10"/>
        <v>0</v>
      </c>
      <c r="DG188" s="1" t="s">
        <v>3162</v>
      </c>
      <c r="DV188" s="1">
        <f t="shared" si="12"/>
        <v>1</v>
      </c>
    </row>
    <row r="189" spans="1:127" s="1" customFormat="1" x14ac:dyDescent="0.25">
      <c r="B189" s="2"/>
      <c r="C189" s="2"/>
      <c r="E189" s="2"/>
      <c r="G189" s="1" t="s">
        <v>481</v>
      </c>
      <c r="H189" s="1" t="s">
        <v>1293</v>
      </c>
      <c r="I189" s="1" t="s">
        <v>3082</v>
      </c>
      <c r="J189" s="1" t="s">
        <v>1984</v>
      </c>
      <c r="K189" s="18" t="s">
        <v>1985</v>
      </c>
      <c r="L189" s="1" t="s">
        <v>1986</v>
      </c>
      <c r="M189" s="1" t="s">
        <v>4976</v>
      </c>
      <c r="N189" s="1" t="s">
        <v>4919</v>
      </c>
      <c r="O189" s="1">
        <v>87122</v>
      </c>
      <c r="P189" s="1" t="s">
        <v>4213</v>
      </c>
      <c r="AA189" s="1" t="s">
        <v>1658</v>
      </c>
      <c r="AB189" s="3"/>
      <c r="AC189" s="3"/>
      <c r="AD189" s="1" t="s">
        <v>2388</v>
      </c>
      <c r="BA189" s="1">
        <f t="shared" si="10"/>
        <v>0</v>
      </c>
      <c r="DG189" s="1" t="s">
        <v>3162</v>
      </c>
      <c r="DV189" s="1">
        <f t="shared" si="12"/>
        <v>1</v>
      </c>
    </row>
    <row r="191" spans="1:127" s="1" customFormat="1" x14ac:dyDescent="0.25">
      <c r="B191" s="2"/>
      <c r="C191" s="2"/>
      <c r="D191" s="6"/>
      <c r="G191" s="1" t="s">
        <v>481</v>
      </c>
      <c r="H191" s="1" t="s">
        <v>5606</v>
      </c>
      <c r="I191" s="1" t="s">
        <v>4364</v>
      </c>
      <c r="K191" s="1" t="s">
        <v>5677</v>
      </c>
      <c r="AB191" s="3"/>
      <c r="AC191" s="3"/>
      <c r="BA191" s="1">
        <f t="shared" si="10"/>
        <v>0</v>
      </c>
      <c r="DE191" s="1" t="s">
        <v>3162</v>
      </c>
      <c r="DK191" s="1" t="s">
        <v>3162</v>
      </c>
      <c r="DV191" s="1">
        <f t="shared" si="12"/>
        <v>2</v>
      </c>
    </row>
    <row r="192" spans="1:127" s="1" customFormat="1" x14ac:dyDescent="0.25">
      <c r="B192" s="2"/>
      <c r="C192" s="2" t="s">
        <v>5472</v>
      </c>
      <c r="D192" s="2"/>
      <c r="F192" s="1" t="s">
        <v>3162</v>
      </c>
      <c r="G192" s="1" t="s">
        <v>3158</v>
      </c>
      <c r="H192" s="1" t="s">
        <v>2078</v>
      </c>
      <c r="I192" s="1" t="s">
        <v>2079</v>
      </c>
      <c r="J192" s="1" t="s">
        <v>2080</v>
      </c>
      <c r="K192" s="5"/>
      <c r="N192" s="1" t="s">
        <v>296</v>
      </c>
      <c r="P192" s="1" t="s">
        <v>4213</v>
      </c>
      <c r="AA192" s="1" t="s">
        <v>5496</v>
      </c>
      <c r="AB192" s="3"/>
      <c r="AC192" s="3" t="s">
        <v>4712</v>
      </c>
      <c r="AD192" s="1" t="s">
        <v>2388</v>
      </c>
      <c r="BA192" s="1">
        <f t="shared" si="10"/>
        <v>0</v>
      </c>
      <c r="DF192" s="1" t="s">
        <v>3162</v>
      </c>
      <c r="DG192" s="1" t="s">
        <v>3162</v>
      </c>
      <c r="DJ192" s="1" t="s">
        <v>3162</v>
      </c>
      <c r="DK192" s="1" t="s">
        <v>3162</v>
      </c>
      <c r="DN192" s="1" t="s">
        <v>3162</v>
      </c>
      <c r="DV192" s="1">
        <f t="shared" si="12"/>
        <v>5</v>
      </c>
    </row>
    <row r="193" spans="1:127" s="1" customFormat="1" x14ac:dyDescent="0.25">
      <c r="B193" s="2"/>
      <c r="C193" s="14">
        <v>43041</v>
      </c>
      <c r="D193" s="6"/>
      <c r="G193" s="1" t="s">
        <v>4682</v>
      </c>
      <c r="H193" s="1" t="s">
        <v>75</v>
      </c>
      <c r="I193" s="1" t="s">
        <v>5004</v>
      </c>
      <c r="J193" s="1" t="s">
        <v>76</v>
      </c>
      <c r="K193" s="4" t="s">
        <v>77</v>
      </c>
      <c r="L193" s="1" t="s">
        <v>2243</v>
      </c>
      <c r="M193" s="1" t="s">
        <v>2870</v>
      </c>
      <c r="N193" s="1" t="s">
        <v>296</v>
      </c>
      <c r="O193" s="1">
        <v>85248</v>
      </c>
      <c r="AA193" s="1" t="s">
        <v>3799</v>
      </c>
      <c r="AB193" s="3"/>
      <c r="AC193" s="3"/>
      <c r="AE193" s="1" t="s">
        <v>481</v>
      </c>
      <c r="AG193" s="1" t="s">
        <v>481</v>
      </c>
      <c r="AH193" s="1" t="s">
        <v>481</v>
      </c>
      <c r="AI193" s="1" t="s">
        <v>481</v>
      </c>
      <c r="AK193" s="1" t="s">
        <v>481</v>
      </c>
      <c r="AL193" s="1" t="s">
        <v>481</v>
      </c>
      <c r="AM193" s="1" t="s">
        <v>481</v>
      </c>
      <c r="AN193" s="1" t="s">
        <v>481</v>
      </c>
      <c r="AP193" s="1" t="s">
        <v>481</v>
      </c>
      <c r="AQ193" s="1" t="s">
        <v>481</v>
      </c>
      <c r="AR193" s="1" t="s">
        <v>481</v>
      </c>
      <c r="AU193" s="1" t="s">
        <v>481</v>
      </c>
      <c r="AW193" s="1" t="s">
        <v>481</v>
      </c>
      <c r="AY193" s="1" t="s">
        <v>481</v>
      </c>
      <c r="BA193" s="1">
        <f t="shared" ref="BA193:BA213" si="13">COUNTA(AE193:AZ193)</f>
        <v>14</v>
      </c>
      <c r="CY193" s="1" t="s">
        <v>3162</v>
      </c>
      <c r="DV193" s="1">
        <f t="shared" si="12"/>
        <v>1</v>
      </c>
    </row>
    <row r="194" spans="1:127" s="1" customFormat="1" x14ac:dyDescent="0.25">
      <c r="B194" s="2"/>
      <c r="C194" s="14">
        <v>43041</v>
      </c>
      <c r="D194" s="6"/>
      <c r="G194" s="1" t="s">
        <v>283</v>
      </c>
      <c r="H194" s="1" t="s">
        <v>75</v>
      </c>
      <c r="I194" s="1" t="s">
        <v>3799</v>
      </c>
      <c r="J194" s="1" t="s">
        <v>76</v>
      </c>
      <c r="K194" s="4" t="s">
        <v>77</v>
      </c>
      <c r="L194" s="1" t="s">
        <v>2243</v>
      </c>
      <c r="M194" s="1" t="s">
        <v>2870</v>
      </c>
      <c r="N194" s="1" t="s">
        <v>296</v>
      </c>
      <c r="O194" s="1">
        <v>85248</v>
      </c>
      <c r="AA194" s="1" t="s">
        <v>5004</v>
      </c>
      <c r="AB194" s="3"/>
      <c r="AC194" s="3"/>
      <c r="AE194" s="1" t="s">
        <v>481</v>
      </c>
      <c r="AG194" s="1" t="s">
        <v>481</v>
      </c>
      <c r="AH194" s="1" t="s">
        <v>481</v>
      </c>
      <c r="AI194" s="1" t="s">
        <v>481</v>
      </c>
      <c r="AK194" s="1" t="s">
        <v>481</v>
      </c>
      <c r="AL194" s="1" t="s">
        <v>3158</v>
      </c>
      <c r="AM194" s="1" t="s">
        <v>481</v>
      </c>
      <c r="AN194" s="1" t="s">
        <v>481</v>
      </c>
      <c r="AP194" s="1" t="s">
        <v>481</v>
      </c>
      <c r="AQ194" s="1" t="s">
        <v>481</v>
      </c>
      <c r="AR194" s="1" t="s">
        <v>481</v>
      </c>
      <c r="AU194" s="1" t="s">
        <v>481</v>
      </c>
      <c r="AW194" s="1" t="s">
        <v>481</v>
      </c>
      <c r="AY194" s="1" t="s">
        <v>481</v>
      </c>
      <c r="BA194" s="1">
        <f t="shared" si="13"/>
        <v>14</v>
      </c>
      <c r="CY194" s="1" t="s">
        <v>3162</v>
      </c>
      <c r="DV194" s="1">
        <f t="shared" si="12"/>
        <v>1</v>
      </c>
    </row>
    <row r="195" spans="1:127" s="1" customFormat="1" x14ac:dyDescent="0.25">
      <c r="B195" s="2"/>
      <c r="C195" s="2"/>
      <c r="D195" s="6"/>
      <c r="G195" s="1" t="s">
        <v>481</v>
      </c>
      <c r="H195" s="1" t="s">
        <v>5678</v>
      </c>
      <c r="I195" s="1" t="s">
        <v>1031</v>
      </c>
      <c r="K195" s="18"/>
      <c r="AA195" s="2"/>
      <c r="AB195" s="3"/>
      <c r="AC195" s="3"/>
      <c r="BA195" s="1">
        <f t="shared" si="13"/>
        <v>0</v>
      </c>
      <c r="DE195" s="1" t="s">
        <v>3162</v>
      </c>
      <c r="DF195" s="1" t="s">
        <v>3162</v>
      </c>
      <c r="DG195" s="1" t="s">
        <v>3162</v>
      </c>
      <c r="DH195" s="1" t="s">
        <v>3162</v>
      </c>
      <c r="DI195" s="1" t="s">
        <v>1447</v>
      </c>
      <c r="DJ195" s="1" t="s">
        <v>3162</v>
      </c>
      <c r="DK195" s="1" t="s">
        <v>3162</v>
      </c>
      <c r="DO195" s="1" t="s">
        <v>3162</v>
      </c>
      <c r="DV195" s="1">
        <f t="shared" si="12"/>
        <v>8</v>
      </c>
    </row>
    <row r="196" spans="1:127" s="1" customFormat="1" x14ac:dyDescent="0.25">
      <c r="B196" s="2"/>
      <c r="C196" s="2"/>
      <c r="D196" s="6"/>
      <c r="G196" s="1" t="s">
        <v>3158</v>
      </c>
      <c r="H196" s="1" t="s">
        <v>5679</v>
      </c>
      <c r="I196" s="1" t="s">
        <v>5680</v>
      </c>
      <c r="K196" s="18"/>
      <c r="AA196" s="2"/>
      <c r="AB196" s="3"/>
      <c r="AC196" s="3"/>
      <c r="DK196" s="1" t="s">
        <v>3162</v>
      </c>
      <c r="DV196" s="1">
        <f t="shared" si="12"/>
        <v>1</v>
      </c>
    </row>
    <row r="197" spans="1:127" s="1" customFormat="1" x14ac:dyDescent="0.25">
      <c r="B197" s="2"/>
      <c r="C197" s="2">
        <v>44511</v>
      </c>
      <c r="D197" s="6"/>
      <c r="G197" s="1" t="s">
        <v>481</v>
      </c>
      <c r="H197" s="1" t="s">
        <v>5310</v>
      </c>
      <c r="I197" s="1" t="s">
        <v>4600</v>
      </c>
      <c r="J197" s="1" t="s">
        <v>5312</v>
      </c>
      <c r="K197" s="18"/>
      <c r="L197" s="1" t="s">
        <v>5313</v>
      </c>
      <c r="M197" s="1" t="s">
        <v>488</v>
      </c>
      <c r="N197" s="1" t="s">
        <v>296</v>
      </c>
      <c r="O197" s="1">
        <v>85209</v>
      </c>
      <c r="AA197" s="2"/>
      <c r="AB197" s="3"/>
      <c r="AC197" s="3"/>
      <c r="BA197" s="1">
        <f t="shared" si="13"/>
        <v>0</v>
      </c>
      <c r="DB197" s="1" t="s">
        <v>3162</v>
      </c>
      <c r="DV197" s="1">
        <f t="shared" si="12"/>
        <v>1</v>
      </c>
    </row>
    <row r="198" spans="1:127" s="1" customFormat="1" x14ac:dyDescent="0.25">
      <c r="A198" s="8"/>
      <c r="B198" s="2"/>
      <c r="C198" s="2"/>
      <c r="D198" s="6"/>
      <c r="E198" s="2"/>
      <c r="G198" s="1" t="s">
        <v>481</v>
      </c>
      <c r="H198" s="1" t="s">
        <v>5636</v>
      </c>
      <c r="I198" s="1" t="s">
        <v>5637</v>
      </c>
      <c r="K198" s="18"/>
      <c r="AA198" s="2"/>
      <c r="AB198" s="3"/>
      <c r="AC198" s="3"/>
      <c r="BA198" s="1">
        <f t="shared" si="13"/>
        <v>0</v>
      </c>
      <c r="DG198" s="1" t="s">
        <v>3162</v>
      </c>
      <c r="DV198" s="1">
        <f t="shared" si="12"/>
        <v>1</v>
      </c>
    </row>
    <row r="199" spans="1:127" s="40" customFormat="1" hidden="1" x14ac:dyDescent="0.25">
      <c r="B199" s="41"/>
      <c r="C199" s="41"/>
      <c r="D199" s="42"/>
      <c r="G199" s="40" t="s">
        <v>3162</v>
      </c>
      <c r="H199" s="40" t="s">
        <v>5632</v>
      </c>
      <c r="I199" s="40" t="s">
        <v>3045</v>
      </c>
      <c r="K199" s="42"/>
      <c r="Y199" s="41"/>
      <c r="Z199" s="43"/>
      <c r="BA199" s="1">
        <f t="shared" si="13"/>
        <v>0</v>
      </c>
      <c r="DG199" s="40" t="s">
        <v>3162</v>
      </c>
      <c r="DH199" s="40" t="s">
        <v>1447</v>
      </c>
    </row>
    <row r="200" spans="1:127" s="1" customFormat="1" x14ac:dyDescent="0.25">
      <c r="C200" s="14">
        <v>43083</v>
      </c>
      <c r="D200" s="2"/>
      <c r="G200" s="1" t="s">
        <v>3158</v>
      </c>
      <c r="H200" s="1" t="s">
        <v>3873</v>
      </c>
      <c r="I200" s="1" t="s">
        <v>3913</v>
      </c>
      <c r="K200" s="18" t="s">
        <v>4212</v>
      </c>
      <c r="L200" s="1" t="s">
        <v>3915</v>
      </c>
      <c r="M200" s="1" t="s">
        <v>488</v>
      </c>
      <c r="N200" s="1" t="s">
        <v>3193</v>
      </c>
      <c r="O200" s="1">
        <v>85206</v>
      </c>
      <c r="P200" s="1" t="s">
        <v>4213</v>
      </c>
      <c r="Y200" s="2"/>
      <c r="Z200" s="3"/>
      <c r="AA200" s="1" t="s">
        <v>5429</v>
      </c>
      <c r="AB200" s="1" t="s">
        <v>1348</v>
      </c>
      <c r="AJ200" s="1" t="s">
        <v>481</v>
      </c>
      <c r="AK200" s="1" t="s">
        <v>481</v>
      </c>
      <c r="AL200" s="1" t="s">
        <v>3158</v>
      </c>
      <c r="AU200" s="1" t="s">
        <v>481</v>
      </c>
      <c r="BA200" s="1">
        <f t="shared" si="13"/>
        <v>4</v>
      </c>
      <c r="DA200" s="1" t="s">
        <v>3162</v>
      </c>
      <c r="DF200" s="1" t="s">
        <v>3158</v>
      </c>
      <c r="DJ200" s="1" t="s">
        <v>3162</v>
      </c>
      <c r="DV200" s="1">
        <f>COUNTA(CY200:DU200)</f>
        <v>3</v>
      </c>
    </row>
    <row r="201" spans="1:127" s="40" customFormat="1" x14ac:dyDescent="0.25">
      <c r="A201" s="44"/>
      <c r="B201" s="44"/>
      <c r="C201" s="48">
        <v>43083</v>
      </c>
      <c r="D201" s="47"/>
      <c r="E201" s="44"/>
      <c r="F201" s="44"/>
      <c r="G201" s="1" t="s">
        <v>481</v>
      </c>
      <c r="H201" s="44" t="s">
        <v>3873</v>
      </c>
      <c r="I201" s="44" t="s">
        <v>3914</v>
      </c>
      <c r="J201" s="44"/>
      <c r="K201" s="51" t="s">
        <v>4212</v>
      </c>
      <c r="L201" s="44" t="s">
        <v>3915</v>
      </c>
      <c r="M201" s="44" t="s">
        <v>488</v>
      </c>
      <c r="N201" s="44" t="s">
        <v>3193</v>
      </c>
      <c r="O201" s="44">
        <v>85206</v>
      </c>
      <c r="P201" s="44" t="s">
        <v>4213</v>
      </c>
      <c r="Q201" s="44"/>
      <c r="R201" s="44"/>
      <c r="S201" s="44"/>
      <c r="T201" s="44"/>
      <c r="U201" s="44"/>
      <c r="V201" s="44"/>
      <c r="W201" s="44"/>
      <c r="X201" s="44"/>
      <c r="Y201" s="47"/>
      <c r="Z201" s="52"/>
      <c r="AA201" s="44" t="s">
        <v>5430</v>
      </c>
      <c r="AB201" s="44"/>
      <c r="AC201" s="44"/>
      <c r="AD201" s="44"/>
      <c r="AE201" s="44"/>
      <c r="AF201" s="44"/>
      <c r="AG201" s="44"/>
      <c r="AH201" s="44"/>
      <c r="AI201" s="44"/>
      <c r="AJ201" s="44" t="s">
        <v>481</v>
      </c>
      <c r="AK201" s="44" t="s">
        <v>481</v>
      </c>
      <c r="AL201" s="44" t="s">
        <v>481</v>
      </c>
      <c r="AM201" s="44"/>
      <c r="AN201" s="44"/>
      <c r="AO201" s="44"/>
      <c r="AP201" s="44"/>
      <c r="AQ201" s="44"/>
      <c r="AR201" s="44"/>
      <c r="AS201" s="44"/>
      <c r="AT201" s="44"/>
      <c r="AU201" s="44" t="s">
        <v>481</v>
      </c>
      <c r="AV201" s="44"/>
      <c r="AW201" s="44"/>
      <c r="AX201" s="44"/>
      <c r="AY201" s="44"/>
      <c r="AZ201" s="44"/>
      <c r="BA201" s="1">
        <f t="shared" si="13"/>
        <v>4</v>
      </c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 t="s">
        <v>3162</v>
      </c>
      <c r="DB201" s="44"/>
      <c r="DC201" s="44"/>
      <c r="DD201" s="44"/>
      <c r="DE201" s="44"/>
      <c r="DF201" s="44" t="s">
        <v>1447</v>
      </c>
      <c r="DG201" s="44"/>
      <c r="DH201" s="44"/>
      <c r="DI201" s="44"/>
      <c r="DJ201" s="44" t="s">
        <v>3162</v>
      </c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1">
        <f>COUNTA(CY201:DU201)</f>
        <v>3</v>
      </c>
      <c r="DW201" s="44"/>
    </row>
    <row r="202" spans="1:127" s="40" customFormat="1" x14ac:dyDescent="0.25">
      <c r="A202" s="44"/>
      <c r="B202" s="47"/>
      <c r="C202" s="47"/>
      <c r="D202" s="50"/>
      <c r="E202" s="44"/>
      <c r="F202" s="44"/>
      <c r="G202" s="1" t="s">
        <v>3158</v>
      </c>
      <c r="H202" s="44" t="s">
        <v>5432</v>
      </c>
      <c r="I202" s="44" t="s">
        <v>3159</v>
      </c>
      <c r="J202" s="44"/>
      <c r="K202" s="51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7"/>
      <c r="Z202" s="52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1">
        <f t="shared" si="13"/>
        <v>0</v>
      </c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 t="s">
        <v>3162</v>
      </c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1">
        <f>COUNTA(CY202:DU202)</f>
        <v>1</v>
      </c>
      <c r="DW202" s="44"/>
    </row>
    <row r="203" spans="1:127" s="1" customFormat="1" x14ac:dyDescent="0.25">
      <c r="A203" s="8"/>
      <c r="B203" s="2"/>
      <c r="C203" s="2"/>
      <c r="D203" s="6"/>
      <c r="G203" s="1" t="s">
        <v>481</v>
      </c>
      <c r="H203" s="1" t="s">
        <v>5432</v>
      </c>
      <c r="I203" s="1" t="s">
        <v>1955</v>
      </c>
      <c r="K203" s="4"/>
      <c r="BA203" s="1">
        <f t="shared" si="13"/>
        <v>0</v>
      </c>
      <c r="BB203" s="3"/>
      <c r="DG203" s="1" t="s">
        <v>3162</v>
      </c>
      <c r="DV203" s="1">
        <f t="shared" ref="DV203:DV214" si="14">COUNTA(CY203:DU203)</f>
        <v>1</v>
      </c>
    </row>
    <row r="205" spans="1:127" s="1" customFormat="1" x14ac:dyDescent="0.25">
      <c r="B205" s="2"/>
      <c r="C205" s="2"/>
      <c r="D205" s="6"/>
      <c r="G205" s="1" t="s">
        <v>481</v>
      </c>
      <c r="H205" s="1" t="s">
        <v>5639</v>
      </c>
      <c r="I205" s="1" t="s">
        <v>3624</v>
      </c>
      <c r="K205" s="18"/>
      <c r="AA205" s="2"/>
      <c r="AB205" s="3"/>
      <c r="AC205" s="3"/>
      <c r="BA205" s="1">
        <f t="shared" si="13"/>
        <v>0</v>
      </c>
      <c r="DG205" s="1" t="s">
        <v>3162</v>
      </c>
      <c r="DV205" s="1">
        <f t="shared" si="14"/>
        <v>1</v>
      </c>
    </row>
    <row r="206" spans="1:127" s="1" customFormat="1" x14ac:dyDescent="0.25">
      <c r="A206" s="8"/>
      <c r="B206" s="2"/>
      <c r="C206" s="2"/>
      <c r="D206" s="6"/>
      <c r="G206" s="1" t="s">
        <v>481</v>
      </c>
      <c r="H206" s="1" t="s">
        <v>3272</v>
      </c>
      <c r="I206" s="1" t="s">
        <v>1236</v>
      </c>
      <c r="K206" s="18"/>
      <c r="Y206" s="2"/>
      <c r="Z206" s="3"/>
      <c r="AE206" s="1" t="s">
        <v>3162</v>
      </c>
      <c r="BA206" s="1">
        <f t="shared" si="13"/>
        <v>1</v>
      </c>
      <c r="DA206" s="1" t="s">
        <v>3162</v>
      </c>
      <c r="DV206" s="1">
        <f t="shared" si="14"/>
        <v>1</v>
      </c>
    </row>
    <row r="207" spans="1:127" s="1" customFormat="1" x14ac:dyDescent="0.25">
      <c r="A207" s="8"/>
      <c r="B207" s="2"/>
      <c r="C207" s="2"/>
      <c r="D207" s="6"/>
      <c r="G207" s="1" t="s">
        <v>3158</v>
      </c>
      <c r="H207" s="1" t="s">
        <v>3272</v>
      </c>
      <c r="I207" s="1" t="s">
        <v>2451</v>
      </c>
      <c r="K207" s="18"/>
      <c r="Y207" s="2"/>
      <c r="Z207" s="3"/>
      <c r="AE207" s="1" t="s">
        <v>3162</v>
      </c>
      <c r="BA207" s="1">
        <f t="shared" si="13"/>
        <v>1</v>
      </c>
      <c r="DA207" s="1" t="s">
        <v>3162</v>
      </c>
      <c r="DV207" s="1">
        <f t="shared" si="14"/>
        <v>1</v>
      </c>
    </row>
    <row r="208" spans="1:127" s="1" customFormat="1" x14ac:dyDescent="0.25">
      <c r="B208" s="2"/>
      <c r="C208" s="2"/>
      <c r="E208" s="2"/>
      <c r="G208" s="1" t="s">
        <v>481</v>
      </c>
      <c r="I208" s="1" t="s">
        <v>3011</v>
      </c>
      <c r="K208" s="18"/>
      <c r="AB208" s="3"/>
      <c r="AC208" s="3"/>
      <c r="BA208" s="1">
        <f t="shared" si="13"/>
        <v>0</v>
      </c>
      <c r="DG208" s="1" t="s">
        <v>3162</v>
      </c>
      <c r="DV208" s="1">
        <f t="shared" si="14"/>
        <v>1</v>
      </c>
    </row>
    <row r="209" spans="1:126" s="1" customFormat="1" x14ac:dyDescent="0.25">
      <c r="B209" s="2"/>
      <c r="C209" s="2"/>
      <c r="D209" s="6"/>
      <c r="G209" s="1" t="s">
        <v>481</v>
      </c>
      <c r="I209" s="1" t="s">
        <v>144</v>
      </c>
      <c r="K209" s="18"/>
      <c r="AA209" s="1" t="s">
        <v>5628</v>
      </c>
      <c r="AB209" s="3"/>
      <c r="AC209" s="3"/>
      <c r="BA209" s="1">
        <f t="shared" si="13"/>
        <v>0</v>
      </c>
      <c r="DG209" s="1" t="s">
        <v>3162</v>
      </c>
      <c r="DV209" s="1">
        <f t="shared" si="14"/>
        <v>1</v>
      </c>
    </row>
    <row r="210" spans="1:126" s="1" customFormat="1" x14ac:dyDescent="0.25">
      <c r="B210" s="2"/>
      <c r="C210" s="2"/>
      <c r="D210" s="6"/>
      <c r="G210" s="1" t="s">
        <v>3158</v>
      </c>
      <c r="I210" s="1" t="s">
        <v>5407</v>
      </c>
      <c r="K210" s="18"/>
      <c r="Y210" s="2"/>
      <c r="Z210" s="3"/>
      <c r="BA210" s="1">
        <f t="shared" si="13"/>
        <v>0</v>
      </c>
      <c r="CZ210" s="1" t="s">
        <v>5408</v>
      </c>
      <c r="DV210" s="1">
        <f t="shared" si="14"/>
        <v>1</v>
      </c>
    </row>
    <row r="211" spans="1:126" s="1" customFormat="1" x14ac:dyDescent="0.25">
      <c r="B211" s="2"/>
      <c r="C211" s="2"/>
      <c r="E211" s="2"/>
      <c r="G211" s="1" t="s">
        <v>3158</v>
      </c>
      <c r="I211" s="1" t="s">
        <v>5626</v>
      </c>
      <c r="K211" s="18"/>
      <c r="AB211" s="3"/>
      <c r="AC211" s="3"/>
      <c r="BA211" s="1">
        <f t="shared" si="13"/>
        <v>0</v>
      </c>
      <c r="DG211" s="1" t="s">
        <v>3162</v>
      </c>
      <c r="DV211" s="1">
        <f t="shared" si="14"/>
        <v>1</v>
      </c>
    </row>
    <row r="212" spans="1:126" s="1" customFormat="1" x14ac:dyDescent="0.25">
      <c r="B212" s="2"/>
      <c r="C212" s="2"/>
      <c r="D212" s="6"/>
      <c r="G212" s="1" t="s">
        <v>3158</v>
      </c>
      <c r="I212" s="1" t="s">
        <v>5628</v>
      </c>
      <c r="K212" s="18"/>
      <c r="AA212" s="1" t="s">
        <v>144</v>
      </c>
      <c r="AB212" s="3"/>
      <c r="AC212" s="3"/>
      <c r="BA212" s="1">
        <f t="shared" si="13"/>
        <v>0</v>
      </c>
      <c r="DG212" s="1" t="s">
        <v>3162</v>
      </c>
      <c r="DV212" s="1">
        <f t="shared" si="14"/>
        <v>1</v>
      </c>
    </row>
    <row r="213" spans="1:126" s="1" customFormat="1" x14ac:dyDescent="0.25">
      <c r="B213" s="2"/>
      <c r="C213" s="2"/>
      <c r="D213" s="6"/>
      <c r="G213" s="1" t="s">
        <v>481</v>
      </c>
      <c r="I213" s="1" t="s">
        <v>4806</v>
      </c>
      <c r="K213" s="18"/>
      <c r="Y213" s="2"/>
      <c r="Z213" s="3"/>
      <c r="BA213" s="1">
        <f t="shared" si="13"/>
        <v>0</v>
      </c>
      <c r="CZ213" s="1" t="s">
        <v>5408</v>
      </c>
      <c r="DV213" s="1">
        <f t="shared" si="14"/>
        <v>1</v>
      </c>
    </row>
    <row r="214" spans="1:126" s="1" customFormat="1" x14ac:dyDescent="0.25">
      <c r="B214" s="2"/>
      <c r="C214" s="2">
        <v>44511</v>
      </c>
      <c r="D214" s="6"/>
      <c r="F214" s="1" t="s">
        <v>3161</v>
      </c>
      <c r="G214" s="1" t="s">
        <v>3158</v>
      </c>
      <c r="H214" s="1" t="s">
        <v>5246</v>
      </c>
      <c r="I214" s="1" t="s">
        <v>4578</v>
      </c>
      <c r="K214" s="18"/>
      <c r="AA214" s="2" t="s">
        <v>5278</v>
      </c>
      <c r="AB214" s="3"/>
      <c r="AC214" s="3"/>
      <c r="BA214" s="1">
        <f>COUNTA(AE214:AZ214)</f>
        <v>0</v>
      </c>
      <c r="DV214" s="1">
        <f t="shared" si="14"/>
        <v>0</v>
      </c>
    </row>
    <row r="215" spans="1:126" s="1" customFormat="1" x14ac:dyDescent="0.25">
      <c r="A215" s="6"/>
      <c r="B215" s="2"/>
      <c r="C215" s="2">
        <v>44567</v>
      </c>
      <c r="D215" s="6"/>
      <c r="G215" s="1" t="s">
        <v>481</v>
      </c>
      <c r="H215" s="1" t="s">
        <v>1394</v>
      </c>
      <c r="I215" s="1" t="s">
        <v>4642</v>
      </c>
      <c r="K215" s="18"/>
      <c r="AA215" s="1" t="s">
        <v>1395</v>
      </c>
      <c r="AB215" s="3"/>
      <c r="AC215" s="3"/>
      <c r="AS215" s="1" t="s">
        <v>3162</v>
      </c>
      <c r="AV215" s="1" t="s">
        <v>3162</v>
      </c>
      <c r="BA215" s="1">
        <f t="shared" ref="BA215:BA236" si="15">COUNTA(AE215:AZ215)</f>
        <v>2</v>
      </c>
      <c r="DV215" s="1">
        <f t="shared" ref="DV215:DV240" si="16">COUNTA(CY215:DU215)</f>
        <v>0</v>
      </c>
    </row>
    <row r="216" spans="1:126" s="1" customFormat="1" x14ac:dyDescent="0.25">
      <c r="A216" s="6"/>
      <c r="B216" s="2"/>
      <c r="C216" s="2">
        <v>44567</v>
      </c>
      <c r="D216" s="6"/>
      <c r="G216" s="1" t="s">
        <v>3158</v>
      </c>
      <c r="H216" s="1" t="s">
        <v>1394</v>
      </c>
      <c r="I216" s="1" t="s">
        <v>1395</v>
      </c>
      <c r="K216" s="18"/>
      <c r="AA216" s="1" t="s">
        <v>4642</v>
      </c>
      <c r="AB216" s="3"/>
      <c r="AC216" s="3"/>
      <c r="AS216" s="1" t="s">
        <v>3162</v>
      </c>
      <c r="AV216" s="1" t="s">
        <v>3162</v>
      </c>
      <c r="BA216" s="1">
        <f t="shared" si="15"/>
        <v>2</v>
      </c>
      <c r="DV216" s="1">
        <f t="shared" si="16"/>
        <v>0</v>
      </c>
    </row>
    <row r="217" spans="1:126" s="1" customFormat="1" x14ac:dyDescent="0.25">
      <c r="A217" s="8"/>
      <c r="B217" s="2"/>
      <c r="C217" s="2">
        <v>44511</v>
      </c>
      <c r="D217" s="6"/>
      <c r="G217" s="1" t="s">
        <v>481</v>
      </c>
      <c r="H217" s="1" t="s">
        <v>3781</v>
      </c>
      <c r="I217" s="1" t="s">
        <v>4714</v>
      </c>
      <c r="J217" s="1" t="s">
        <v>3782</v>
      </c>
      <c r="K217" s="18" t="s">
        <v>3783</v>
      </c>
      <c r="L217" s="1" t="s">
        <v>3784</v>
      </c>
      <c r="M217" s="1" t="s">
        <v>4425</v>
      </c>
      <c r="N217" s="1" t="s">
        <v>296</v>
      </c>
      <c r="O217" s="1">
        <v>85142</v>
      </c>
      <c r="Y217" s="2"/>
      <c r="Z217" s="3"/>
      <c r="AA217" s="1" t="s">
        <v>3909</v>
      </c>
      <c r="AE217" s="1" t="s">
        <v>3162</v>
      </c>
      <c r="AF217" s="1" t="s">
        <v>481</v>
      </c>
      <c r="AG217" s="1" t="s">
        <v>481</v>
      </c>
      <c r="AT217" s="1" t="s">
        <v>481</v>
      </c>
      <c r="AU217" s="1" t="s">
        <v>481</v>
      </c>
      <c r="AV217" s="1" t="s">
        <v>481</v>
      </c>
      <c r="AW217" s="1" t="s">
        <v>481</v>
      </c>
      <c r="AX217" s="1" t="s">
        <v>481</v>
      </c>
      <c r="AY217" s="1" t="s">
        <v>481</v>
      </c>
      <c r="AZ217" s="1" t="s">
        <v>481</v>
      </c>
      <c r="BA217" s="1">
        <f t="shared" si="15"/>
        <v>10</v>
      </c>
      <c r="DV217" s="1">
        <f t="shared" si="16"/>
        <v>0</v>
      </c>
    </row>
    <row r="218" spans="1:126" s="1" customFormat="1" x14ac:dyDescent="0.25">
      <c r="B218" s="2"/>
      <c r="C218" s="2">
        <v>44539</v>
      </c>
      <c r="D218" s="2"/>
      <c r="G218" s="1" t="s">
        <v>3158</v>
      </c>
      <c r="H218" s="1" t="s">
        <v>2318</v>
      </c>
      <c r="I218" s="1" t="s">
        <v>4297</v>
      </c>
      <c r="J218" s="1" t="s">
        <v>5249</v>
      </c>
      <c r="K218" s="4" t="s">
        <v>5250</v>
      </c>
      <c r="L218" s="1" t="s">
        <v>5251</v>
      </c>
      <c r="M218" s="1" t="s">
        <v>488</v>
      </c>
      <c r="N218" s="1" t="s">
        <v>296</v>
      </c>
      <c r="O218" s="1">
        <v>85209</v>
      </c>
      <c r="P218" s="1" t="s">
        <v>4213</v>
      </c>
      <c r="AA218" s="2" t="s">
        <v>2008</v>
      </c>
      <c r="AB218" s="3"/>
      <c r="AC218" s="3"/>
      <c r="AD218" s="1" t="s">
        <v>2564</v>
      </c>
      <c r="BA218" s="1">
        <f t="shared" si="15"/>
        <v>0</v>
      </c>
      <c r="DJ218" s="1" t="s">
        <v>3162</v>
      </c>
      <c r="DV218" s="1">
        <f t="shared" si="16"/>
        <v>1</v>
      </c>
    </row>
    <row r="219" spans="1:126" s="1" customFormat="1" x14ac:dyDescent="0.25">
      <c r="B219" s="2"/>
      <c r="C219" s="2">
        <v>44539</v>
      </c>
      <c r="D219" s="2"/>
      <c r="G219" s="1" t="s">
        <v>481</v>
      </c>
      <c r="H219" s="1" t="s">
        <v>2318</v>
      </c>
      <c r="I219" s="1" t="s">
        <v>2008</v>
      </c>
      <c r="J219" s="1" t="s">
        <v>5249</v>
      </c>
      <c r="K219" s="4" t="s">
        <v>5250</v>
      </c>
      <c r="L219" s="1" t="s">
        <v>5251</v>
      </c>
      <c r="M219" s="1" t="s">
        <v>488</v>
      </c>
      <c r="N219" s="1" t="s">
        <v>296</v>
      </c>
      <c r="O219" s="1">
        <v>85209</v>
      </c>
      <c r="P219" s="1" t="s">
        <v>4213</v>
      </c>
      <c r="AA219" s="1" t="s">
        <v>4297</v>
      </c>
      <c r="AB219" s="3"/>
      <c r="AC219" s="3"/>
      <c r="AD219" s="1" t="s">
        <v>2564</v>
      </c>
      <c r="BA219" s="1">
        <f t="shared" si="15"/>
        <v>0</v>
      </c>
      <c r="DJ219" s="1" t="s">
        <v>3162</v>
      </c>
      <c r="DV219" s="1">
        <f t="shared" si="16"/>
        <v>1</v>
      </c>
    </row>
    <row r="220" spans="1:126" s="1" customFormat="1" x14ac:dyDescent="0.25">
      <c r="A220" s="8"/>
      <c r="B220" s="2"/>
      <c r="C220" s="2">
        <v>44539</v>
      </c>
      <c r="D220" s="6"/>
      <c r="G220" s="1" t="s">
        <v>3158</v>
      </c>
      <c r="H220" s="1" t="s">
        <v>2263</v>
      </c>
      <c r="I220" s="1" t="s">
        <v>916</v>
      </c>
      <c r="J220" s="1" t="s">
        <v>2722</v>
      </c>
      <c r="K220" s="18" t="s">
        <v>2723</v>
      </c>
      <c r="L220" s="1" t="s">
        <v>5252</v>
      </c>
      <c r="M220" s="1" t="s">
        <v>488</v>
      </c>
      <c r="N220" s="1" t="s">
        <v>296</v>
      </c>
      <c r="O220" s="1">
        <v>85209</v>
      </c>
      <c r="Y220" s="2"/>
      <c r="Z220" s="3"/>
      <c r="AA220" s="1" t="s">
        <v>2752</v>
      </c>
      <c r="AF220" s="1" t="s">
        <v>3162</v>
      </c>
      <c r="AH220" s="1" t="s">
        <v>481</v>
      </c>
      <c r="AJ220" s="1" t="s">
        <v>481</v>
      </c>
      <c r="AL220" s="1" t="s">
        <v>481</v>
      </c>
      <c r="AV220" s="1" t="s">
        <v>481</v>
      </c>
      <c r="AW220" s="1" t="s">
        <v>481</v>
      </c>
      <c r="BA220" s="1">
        <f t="shared" si="15"/>
        <v>6</v>
      </c>
      <c r="DV220" s="1">
        <f t="shared" si="16"/>
        <v>0</v>
      </c>
    </row>
    <row r="221" spans="1:126" s="1" customFormat="1" x14ac:dyDescent="0.25">
      <c r="A221" s="8"/>
      <c r="B221" s="2"/>
      <c r="C221" s="2">
        <v>44539</v>
      </c>
      <c r="D221" s="6"/>
      <c r="G221" s="1" t="s">
        <v>481</v>
      </c>
      <c r="H221" s="1" t="s">
        <v>2263</v>
      </c>
      <c r="I221" s="1" t="s">
        <v>2752</v>
      </c>
      <c r="J221" s="1" t="s">
        <v>2719</v>
      </c>
      <c r="K221" s="18" t="s">
        <v>2720</v>
      </c>
      <c r="L221" s="1" t="s">
        <v>5252</v>
      </c>
      <c r="M221" s="1" t="s">
        <v>488</v>
      </c>
      <c r="N221" s="1" t="s">
        <v>296</v>
      </c>
      <c r="O221" s="1">
        <v>85209</v>
      </c>
      <c r="Y221" s="2"/>
      <c r="Z221" s="3"/>
      <c r="AA221" s="1" t="s">
        <v>916</v>
      </c>
      <c r="AF221" s="1" t="s">
        <v>3162</v>
      </c>
      <c r="AH221" s="1" t="s">
        <v>481</v>
      </c>
      <c r="AJ221" s="1" t="s">
        <v>481</v>
      </c>
      <c r="AL221" s="1" t="s">
        <v>481</v>
      </c>
      <c r="AV221" s="1" t="s">
        <v>481</v>
      </c>
      <c r="AW221" s="1" t="s">
        <v>481</v>
      </c>
      <c r="BA221" s="1">
        <f t="shared" si="15"/>
        <v>6</v>
      </c>
      <c r="DV221" s="1">
        <f t="shared" si="16"/>
        <v>0</v>
      </c>
    </row>
    <row r="222" spans="1:126" s="1" customFormat="1" x14ac:dyDescent="0.25">
      <c r="A222" s="8"/>
      <c r="B222" s="2"/>
      <c r="C222" s="2">
        <v>44567</v>
      </c>
      <c r="D222" s="6"/>
      <c r="F222" s="1" t="s">
        <v>3161</v>
      </c>
      <c r="G222" s="1" t="s">
        <v>3158</v>
      </c>
      <c r="H222" s="1" t="s">
        <v>1810</v>
      </c>
      <c r="I222" s="1" t="s">
        <v>2986</v>
      </c>
      <c r="J222" s="1" t="s">
        <v>3200</v>
      </c>
      <c r="K222" s="18" t="s">
        <v>5184</v>
      </c>
      <c r="L222" s="1" t="s">
        <v>2941</v>
      </c>
      <c r="M222" s="1" t="s">
        <v>3201</v>
      </c>
      <c r="N222" s="1" t="s">
        <v>615</v>
      </c>
      <c r="O222" s="1">
        <v>48134</v>
      </c>
      <c r="P222" s="1" t="s">
        <v>4712</v>
      </c>
      <c r="AA222" s="1" t="s">
        <v>3030</v>
      </c>
      <c r="AB222" s="3"/>
      <c r="AC222" s="3"/>
      <c r="AD222" s="1" t="s">
        <v>2568</v>
      </c>
      <c r="AN222" s="1" t="s">
        <v>481</v>
      </c>
      <c r="AO222" s="1" t="s">
        <v>481</v>
      </c>
      <c r="AR222" s="1" t="s">
        <v>481</v>
      </c>
      <c r="AS222" s="1" t="s">
        <v>481</v>
      </c>
      <c r="AX222" s="1" t="s">
        <v>481</v>
      </c>
      <c r="BA222" s="1">
        <f t="shared" si="15"/>
        <v>5</v>
      </c>
      <c r="DV222" s="1">
        <f t="shared" si="16"/>
        <v>0</v>
      </c>
    </row>
    <row r="223" spans="1:126" s="1" customFormat="1" x14ac:dyDescent="0.25">
      <c r="A223" s="8"/>
      <c r="B223" s="2"/>
      <c r="C223" s="2">
        <v>44567</v>
      </c>
      <c r="D223" s="6"/>
      <c r="F223" s="1" t="s">
        <v>3161</v>
      </c>
      <c r="G223" s="1" t="s">
        <v>481</v>
      </c>
      <c r="H223" s="1" t="s">
        <v>5181</v>
      </c>
      <c r="I223" s="1" t="s">
        <v>3030</v>
      </c>
      <c r="J223" s="1" t="s">
        <v>1815</v>
      </c>
      <c r="K223" s="18" t="s">
        <v>5184</v>
      </c>
      <c r="L223" s="1" t="s">
        <v>2941</v>
      </c>
      <c r="M223" s="1" t="s">
        <v>3201</v>
      </c>
      <c r="N223" s="1" t="s">
        <v>615</v>
      </c>
      <c r="O223" s="1">
        <v>48134</v>
      </c>
      <c r="P223" s="1" t="s">
        <v>4213</v>
      </c>
      <c r="AA223" s="1" t="s">
        <v>2986</v>
      </c>
      <c r="AB223" s="3"/>
      <c r="AC223" s="3"/>
      <c r="AD223" s="1" t="s">
        <v>2564</v>
      </c>
      <c r="AN223" s="1" t="s">
        <v>481</v>
      </c>
      <c r="AO223" s="1" t="s">
        <v>481</v>
      </c>
      <c r="AR223" s="1" t="s">
        <v>481</v>
      </c>
      <c r="AS223" s="1" t="s">
        <v>481</v>
      </c>
      <c r="AX223" s="1" t="s">
        <v>481</v>
      </c>
      <c r="BA223" s="1">
        <f t="shared" si="15"/>
        <v>5</v>
      </c>
      <c r="DV223" s="1">
        <f t="shared" si="16"/>
        <v>0</v>
      </c>
    </row>
    <row r="224" spans="1:126" s="1" customFormat="1" x14ac:dyDescent="0.25">
      <c r="B224" s="2"/>
      <c r="C224" s="2">
        <v>44546</v>
      </c>
      <c r="D224" s="6"/>
      <c r="G224" s="1" t="s">
        <v>481</v>
      </c>
      <c r="H224" s="1" t="s">
        <v>5324</v>
      </c>
      <c r="I224" s="1" t="s">
        <v>1126</v>
      </c>
      <c r="J224" s="1" t="s">
        <v>5320</v>
      </c>
      <c r="K224" s="18" t="s">
        <v>5321</v>
      </c>
      <c r="L224" s="1" t="s">
        <v>5322</v>
      </c>
      <c r="M224" s="1" t="s">
        <v>5323</v>
      </c>
      <c r="N224" s="1" t="s">
        <v>4919</v>
      </c>
      <c r="O224" s="1">
        <v>87120</v>
      </c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T224" s="2"/>
      <c r="AU224" s="2"/>
      <c r="AV224" s="2"/>
      <c r="AW224" s="2"/>
      <c r="AX224" s="2"/>
      <c r="AY224" s="2"/>
      <c r="AZ224" s="2"/>
      <c r="BA224" s="1">
        <f t="shared" si="15"/>
        <v>0</v>
      </c>
      <c r="BB224" s="3"/>
      <c r="DV224" s="1">
        <f t="shared" si="16"/>
        <v>0</v>
      </c>
    </row>
    <row r="225" spans="1:126" s="1" customFormat="1" x14ac:dyDescent="0.25">
      <c r="B225" s="2"/>
      <c r="C225" s="2">
        <v>44518</v>
      </c>
      <c r="D225" s="2"/>
      <c r="G225" s="1" t="s">
        <v>481</v>
      </c>
      <c r="H225" s="1" t="s">
        <v>4862</v>
      </c>
      <c r="I225" s="1" t="s">
        <v>4863</v>
      </c>
      <c r="J225" s="1" t="s">
        <v>4864</v>
      </c>
      <c r="K225" s="18" t="s">
        <v>4865</v>
      </c>
      <c r="L225" s="1" t="s">
        <v>5253</v>
      </c>
      <c r="N225" s="1" t="s">
        <v>296</v>
      </c>
      <c r="O225" s="1">
        <v>85248</v>
      </c>
      <c r="P225" s="1" t="s">
        <v>4213</v>
      </c>
      <c r="AB225" s="3"/>
      <c r="AC225" s="3"/>
      <c r="AD225" s="1" t="s">
        <v>2564</v>
      </c>
      <c r="BA225" s="1">
        <f t="shared" si="15"/>
        <v>0</v>
      </c>
      <c r="DV225" s="1">
        <f t="shared" si="16"/>
        <v>0</v>
      </c>
    </row>
    <row r="226" spans="1:126" s="1" customFormat="1" x14ac:dyDescent="0.25">
      <c r="A226" s="8"/>
      <c r="B226" s="2"/>
      <c r="C226" s="2">
        <v>44511</v>
      </c>
      <c r="D226" s="6"/>
      <c r="G226" s="1" t="s">
        <v>3158</v>
      </c>
      <c r="H226" s="1" t="s">
        <v>3909</v>
      </c>
      <c r="I226" s="1" t="s">
        <v>4000</v>
      </c>
      <c r="J226" s="1" t="s">
        <v>3910</v>
      </c>
      <c r="K226" s="18" t="s">
        <v>3347</v>
      </c>
      <c r="L226" s="1" t="s">
        <v>3784</v>
      </c>
      <c r="M226" s="1" t="s">
        <v>4425</v>
      </c>
      <c r="N226" s="1" t="s">
        <v>296</v>
      </c>
      <c r="O226" s="1">
        <v>85142</v>
      </c>
      <c r="AA226" s="1" t="s">
        <v>3781</v>
      </c>
      <c r="AF226" s="1" t="s">
        <v>481</v>
      </c>
      <c r="AG226" s="1" t="s">
        <v>481</v>
      </c>
      <c r="AR226" s="1" t="s">
        <v>481</v>
      </c>
      <c r="AT226" s="1" t="s">
        <v>481</v>
      </c>
      <c r="AU226" s="1" t="s">
        <v>481</v>
      </c>
      <c r="AV226" s="1" t="s">
        <v>481</v>
      </c>
      <c r="AW226" s="1" t="s">
        <v>481</v>
      </c>
      <c r="AX226" s="1" t="s">
        <v>481</v>
      </c>
      <c r="AY226" s="1" t="s">
        <v>481</v>
      </c>
      <c r="AZ226" s="1" t="s">
        <v>481</v>
      </c>
      <c r="BA226" s="1">
        <f t="shared" si="15"/>
        <v>10</v>
      </c>
      <c r="BB226" s="3"/>
      <c r="DV226" s="1">
        <f t="shared" si="16"/>
        <v>0</v>
      </c>
    </row>
    <row r="227" spans="1:126" s="1" customFormat="1" x14ac:dyDescent="0.25">
      <c r="B227" s="2"/>
      <c r="C227" s="2">
        <v>44546</v>
      </c>
      <c r="D227" s="6"/>
      <c r="F227" s="1" t="s">
        <v>3161</v>
      </c>
      <c r="G227" s="1" t="s">
        <v>481</v>
      </c>
      <c r="H227" s="1" t="s">
        <v>1755</v>
      </c>
      <c r="I227" s="1" t="s">
        <v>987</v>
      </c>
      <c r="J227" s="1" t="s">
        <v>2546</v>
      </c>
      <c r="K227" s="18" t="s">
        <v>2544</v>
      </c>
      <c r="L227" s="1" t="s">
        <v>2947</v>
      </c>
      <c r="M227" s="1" t="s">
        <v>488</v>
      </c>
      <c r="N227" s="1" t="s">
        <v>296</v>
      </c>
      <c r="O227" s="1">
        <v>85209</v>
      </c>
      <c r="P227" s="1" t="s">
        <v>4213</v>
      </c>
      <c r="AA227" s="1" t="s">
        <v>954</v>
      </c>
      <c r="AB227" s="3"/>
      <c r="AC227" s="3" t="s">
        <v>4712</v>
      </c>
      <c r="AD227" s="1" t="s">
        <v>2388</v>
      </c>
      <c r="BA227" s="1">
        <f t="shared" si="15"/>
        <v>0</v>
      </c>
      <c r="DV227" s="1">
        <f t="shared" si="16"/>
        <v>0</v>
      </c>
    </row>
    <row r="228" spans="1:126" s="1" customFormat="1" x14ac:dyDescent="0.25">
      <c r="A228" s="8"/>
      <c r="B228" s="2"/>
      <c r="C228" s="2">
        <v>44511</v>
      </c>
      <c r="D228" s="6"/>
      <c r="E228" s="2"/>
      <c r="G228" s="1" t="s">
        <v>481</v>
      </c>
      <c r="H228" s="1" t="s">
        <v>1755</v>
      </c>
      <c r="I228" s="1" t="s">
        <v>2008</v>
      </c>
      <c r="J228" s="1" t="s">
        <v>5267</v>
      </c>
      <c r="K228" s="4" t="s">
        <v>5266</v>
      </c>
      <c r="L228" s="1" t="s">
        <v>5268</v>
      </c>
      <c r="M228" s="1" t="s">
        <v>488</v>
      </c>
      <c r="N228" s="1" t="s">
        <v>296</v>
      </c>
      <c r="O228" s="1">
        <v>85206</v>
      </c>
      <c r="AA228" s="1" t="s">
        <v>563</v>
      </c>
      <c r="AB228" s="3"/>
      <c r="AC228" s="3" t="s">
        <v>4712</v>
      </c>
      <c r="AN228" s="1" t="s">
        <v>3162</v>
      </c>
      <c r="AO228" s="1" t="s">
        <v>3162</v>
      </c>
      <c r="BA228" s="1">
        <f t="shared" si="15"/>
        <v>2</v>
      </c>
      <c r="DO228" s="1" t="s">
        <v>3162</v>
      </c>
      <c r="DV228" s="1">
        <f t="shared" si="16"/>
        <v>1</v>
      </c>
    </row>
    <row r="229" spans="1:126" s="1" customFormat="1" x14ac:dyDescent="0.25">
      <c r="B229" s="2"/>
      <c r="C229" s="2">
        <v>44546</v>
      </c>
      <c r="D229" s="6"/>
      <c r="F229" s="1" t="s">
        <v>3161</v>
      </c>
      <c r="G229" s="1" t="s">
        <v>3158</v>
      </c>
      <c r="H229" s="1" t="s">
        <v>1755</v>
      </c>
      <c r="I229" s="1" t="s">
        <v>954</v>
      </c>
      <c r="J229" s="1" t="s">
        <v>2546</v>
      </c>
      <c r="K229" s="18" t="s">
        <v>2547</v>
      </c>
      <c r="L229" s="1" t="s">
        <v>2947</v>
      </c>
      <c r="M229" s="1" t="s">
        <v>488</v>
      </c>
      <c r="N229" s="1" t="s">
        <v>296</v>
      </c>
      <c r="O229" s="1">
        <v>85209</v>
      </c>
      <c r="P229" s="1" t="s">
        <v>4213</v>
      </c>
      <c r="AA229" s="1" t="s">
        <v>987</v>
      </c>
      <c r="AB229" s="3"/>
      <c r="AC229" s="3" t="s">
        <v>4712</v>
      </c>
      <c r="AD229" s="1" t="s">
        <v>2388</v>
      </c>
      <c r="BA229" s="1">
        <f t="shared" si="15"/>
        <v>0</v>
      </c>
      <c r="DV229" s="1">
        <f t="shared" si="16"/>
        <v>0</v>
      </c>
    </row>
    <row r="230" spans="1:126" s="1" customFormat="1" x14ac:dyDescent="0.25">
      <c r="B230" s="2"/>
      <c r="C230" s="2">
        <v>44511</v>
      </c>
      <c r="D230" s="6"/>
      <c r="E230" s="2"/>
      <c r="G230" s="1" t="s">
        <v>3158</v>
      </c>
      <c r="H230" s="1" t="s">
        <v>1755</v>
      </c>
      <c r="I230" s="1" t="s">
        <v>563</v>
      </c>
      <c r="J230" s="1" t="s">
        <v>5267</v>
      </c>
      <c r="K230" s="4" t="s">
        <v>5266</v>
      </c>
      <c r="L230" s="1" t="s">
        <v>5268</v>
      </c>
      <c r="M230" s="1" t="s">
        <v>488</v>
      </c>
      <c r="N230" s="1" t="s">
        <v>296</v>
      </c>
      <c r="O230" s="1">
        <v>85206</v>
      </c>
      <c r="AA230" s="1" t="s">
        <v>2008</v>
      </c>
      <c r="AB230" s="3"/>
      <c r="AC230" s="3" t="s">
        <v>4712</v>
      </c>
      <c r="BA230" s="1">
        <f t="shared" si="15"/>
        <v>0</v>
      </c>
      <c r="DO230" s="1" t="s">
        <v>3162</v>
      </c>
      <c r="DV230" s="1">
        <f t="shared" si="16"/>
        <v>1</v>
      </c>
    </row>
    <row r="231" spans="1:126" s="1" customFormat="1" x14ac:dyDescent="0.25">
      <c r="A231" s="8"/>
      <c r="B231" s="2"/>
      <c r="C231" s="2">
        <v>44518</v>
      </c>
      <c r="D231" s="6"/>
      <c r="G231" s="1" t="s">
        <v>3158</v>
      </c>
      <c r="H231" s="1" t="s">
        <v>5270</v>
      </c>
      <c r="I231" s="1" t="s">
        <v>4544</v>
      </c>
      <c r="J231" s="1" t="s">
        <v>5273</v>
      </c>
      <c r="K231" s="4" t="s">
        <v>5274</v>
      </c>
      <c r="L231" s="1" t="s">
        <v>5275</v>
      </c>
      <c r="M231" s="1" t="s">
        <v>650</v>
      </c>
      <c r="N231" s="1" t="s">
        <v>296</v>
      </c>
      <c r="O231" s="1">
        <v>85224</v>
      </c>
      <c r="AA231" s="2"/>
      <c r="AB231" s="3"/>
      <c r="AC231" s="3"/>
      <c r="BA231" s="1">
        <f t="shared" si="15"/>
        <v>0</v>
      </c>
      <c r="DV231" s="1">
        <f t="shared" si="16"/>
        <v>0</v>
      </c>
    </row>
    <row r="232" spans="1:126" s="1" customFormat="1" x14ac:dyDescent="0.25">
      <c r="B232" s="2"/>
      <c r="C232" s="2">
        <v>44567</v>
      </c>
      <c r="D232" s="2"/>
      <c r="E232" s="2"/>
      <c r="F232" s="1" t="s">
        <v>3162</v>
      </c>
      <c r="G232" s="1" t="s">
        <v>3158</v>
      </c>
      <c r="H232" s="1" t="s">
        <v>3083</v>
      </c>
      <c r="I232" s="1" t="s">
        <v>3084</v>
      </c>
      <c r="J232" s="1" t="s">
        <v>3086</v>
      </c>
      <c r="K232" s="18" t="s">
        <v>3085</v>
      </c>
      <c r="L232" s="1" t="s">
        <v>1903</v>
      </c>
      <c r="M232" s="1" t="s">
        <v>488</v>
      </c>
      <c r="N232" s="1" t="s">
        <v>296</v>
      </c>
      <c r="O232" s="1">
        <v>85213</v>
      </c>
      <c r="P232" s="1" t="s">
        <v>4712</v>
      </c>
      <c r="AA232" s="2"/>
      <c r="AB232" s="3"/>
      <c r="AC232" s="3"/>
      <c r="AD232" s="1" t="s">
        <v>2568</v>
      </c>
      <c r="BA232" s="1">
        <f t="shared" si="15"/>
        <v>0</v>
      </c>
      <c r="DJ232" s="1" t="s">
        <v>3162</v>
      </c>
      <c r="DV232" s="1">
        <f t="shared" si="16"/>
        <v>1</v>
      </c>
    </row>
    <row r="233" spans="1:126" s="1" customFormat="1" x14ac:dyDescent="0.25">
      <c r="B233" s="2"/>
      <c r="C233" s="2">
        <v>44567</v>
      </c>
      <c r="D233" s="2"/>
      <c r="E233" s="2"/>
      <c r="F233" s="1" t="s">
        <v>3162</v>
      </c>
      <c r="G233" s="1" t="s">
        <v>481</v>
      </c>
      <c r="H233" s="1" t="s">
        <v>3083</v>
      </c>
      <c r="I233" s="1" t="s">
        <v>3087</v>
      </c>
      <c r="J233" s="1" t="s">
        <v>3086</v>
      </c>
      <c r="K233" s="18" t="s">
        <v>3085</v>
      </c>
      <c r="L233" s="1" t="s">
        <v>1903</v>
      </c>
      <c r="M233" s="1" t="s">
        <v>488</v>
      </c>
      <c r="N233" s="1" t="s">
        <v>296</v>
      </c>
      <c r="O233" s="1">
        <v>85213</v>
      </c>
      <c r="P233" s="1" t="s">
        <v>4213</v>
      </c>
      <c r="AA233" s="2"/>
      <c r="AB233" s="3"/>
      <c r="AC233" s="3"/>
      <c r="AD233" s="1" t="s">
        <v>2564</v>
      </c>
      <c r="BA233" s="1">
        <f t="shared" si="15"/>
        <v>0</v>
      </c>
      <c r="DJ233" s="1" t="s">
        <v>3162</v>
      </c>
      <c r="DV233" s="1">
        <f t="shared" si="16"/>
        <v>1</v>
      </c>
    </row>
    <row r="234" spans="1:126" s="1" customFormat="1" x14ac:dyDescent="0.25">
      <c r="B234" s="2"/>
      <c r="C234" s="2"/>
      <c r="D234" s="6"/>
      <c r="G234" s="1" t="s">
        <v>3158</v>
      </c>
      <c r="H234" s="1" t="s">
        <v>2673</v>
      </c>
      <c r="I234" s="1" t="s">
        <v>3311</v>
      </c>
      <c r="K234" s="18"/>
      <c r="AA234" s="2"/>
      <c r="AB234" s="3"/>
      <c r="AC234" s="3"/>
      <c r="BA234" s="1">
        <f t="shared" si="15"/>
        <v>0</v>
      </c>
      <c r="DN234" s="1" t="s">
        <v>3162</v>
      </c>
      <c r="DV234" s="1">
        <f t="shared" si="16"/>
        <v>1</v>
      </c>
    </row>
    <row r="235" spans="1:126" s="1" customFormat="1" x14ac:dyDescent="0.25">
      <c r="A235" s="6"/>
      <c r="B235" s="2"/>
      <c r="C235" s="2">
        <v>44560</v>
      </c>
      <c r="D235" s="6"/>
      <c r="E235" s="2"/>
      <c r="G235" s="1" t="s">
        <v>3158</v>
      </c>
      <c r="H235" s="1" t="s">
        <v>5290</v>
      </c>
      <c r="I235" s="1" t="s">
        <v>5295</v>
      </c>
      <c r="J235" s="1" t="s">
        <v>5291</v>
      </c>
      <c r="K235" s="4" t="s">
        <v>5292</v>
      </c>
      <c r="L235" s="1" t="s">
        <v>5293</v>
      </c>
      <c r="M235" s="1" t="s">
        <v>5294</v>
      </c>
      <c r="N235" s="1" t="s">
        <v>2477</v>
      </c>
      <c r="O235" s="1">
        <v>97225</v>
      </c>
      <c r="AA235" s="1" t="s">
        <v>4364</v>
      </c>
      <c r="AB235" s="3"/>
      <c r="AC235" s="3"/>
      <c r="BA235" s="1">
        <f t="shared" si="15"/>
        <v>0</v>
      </c>
      <c r="DO235" s="1" t="s">
        <v>3162</v>
      </c>
      <c r="DV235" s="1">
        <f t="shared" si="16"/>
        <v>1</v>
      </c>
    </row>
    <row r="236" spans="1:126" s="1" customFormat="1" x14ac:dyDescent="0.25">
      <c r="A236" s="6"/>
      <c r="B236" s="2"/>
      <c r="C236" s="2">
        <v>44560</v>
      </c>
      <c r="D236" s="6"/>
      <c r="E236" s="2"/>
      <c r="G236" s="1" t="s">
        <v>481</v>
      </c>
      <c r="H236" s="1" t="s">
        <v>5290</v>
      </c>
      <c r="I236" s="1" t="s">
        <v>4364</v>
      </c>
      <c r="J236" s="1" t="s">
        <v>5291</v>
      </c>
      <c r="K236" s="4" t="s">
        <v>5292</v>
      </c>
      <c r="L236" s="1" t="s">
        <v>5293</v>
      </c>
      <c r="M236" s="1" t="s">
        <v>5294</v>
      </c>
      <c r="N236" s="1" t="s">
        <v>2477</v>
      </c>
      <c r="O236" s="1">
        <v>97225</v>
      </c>
      <c r="AA236" s="1" t="s">
        <v>5295</v>
      </c>
      <c r="AB236" s="3"/>
      <c r="AC236" s="3"/>
      <c r="BA236" s="1">
        <f t="shared" si="15"/>
        <v>0</v>
      </c>
      <c r="DO236" s="1" t="s">
        <v>3162</v>
      </c>
      <c r="DV236" s="1">
        <f t="shared" si="16"/>
        <v>1</v>
      </c>
    </row>
    <row r="237" spans="1:126" s="1" customFormat="1" x14ac:dyDescent="0.25">
      <c r="B237" s="2"/>
      <c r="C237" s="2">
        <v>44574</v>
      </c>
      <c r="D237" s="6"/>
      <c r="G237" s="1" t="s">
        <v>4682</v>
      </c>
      <c r="H237" s="1" t="s">
        <v>2771</v>
      </c>
      <c r="I237" s="1" t="s">
        <v>4364</v>
      </c>
      <c r="J237" s="1" t="s">
        <v>2239</v>
      </c>
      <c r="K237" s="18"/>
      <c r="L237" s="1" t="s">
        <v>2247</v>
      </c>
      <c r="M237" s="1" t="s">
        <v>488</v>
      </c>
      <c r="N237" s="1" t="s">
        <v>296</v>
      </c>
      <c r="O237" s="1">
        <v>85209</v>
      </c>
      <c r="AA237" s="2" t="s">
        <v>2240</v>
      </c>
      <c r="AB237" s="3"/>
      <c r="AC237" s="3"/>
      <c r="AG237" s="1" t="s">
        <v>481</v>
      </c>
      <c r="AH237" s="1" t="s">
        <v>481</v>
      </c>
      <c r="BA237" s="1">
        <f t="shared" ref="BA237:BA242" si="17">COUNTA(AE237:AZ237)</f>
        <v>2</v>
      </c>
      <c r="DV237" s="1">
        <f t="shared" si="16"/>
        <v>0</v>
      </c>
    </row>
    <row r="238" spans="1:126" s="1" customFormat="1" x14ac:dyDescent="0.25">
      <c r="B238" s="2"/>
      <c r="C238" s="2">
        <v>44518</v>
      </c>
      <c r="D238" s="6"/>
      <c r="F238" s="1" t="s">
        <v>3162</v>
      </c>
      <c r="G238" s="1" t="s">
        <v>481</v>
      </c>
      <c r="H238" s="1" t="s">
        <v>1416</v>
      </c>
      <c r="I238" s="1" t="s">
        <v>299</v>
      </c>
      <c r="J238" s="1" t="s">
        <v>1189</v>
      </c>
      <c r="K238" s="18" t="s">
        <v>1417</v>
      </c>
      <c r="L238" s="1" t="s">
        <v>1419</v>
      </c>
      <c r="M238" s="1" t="s">
        <v>3023</v>
      </c>
      <c r="N238" s="1" t="s">
        <v>296</v>
      </c>
      <c r="O238" s="1">
        <v>85206</v>
      </c>
      <c r="P238" s="1" t="s">
        <v>4213</v>
      </c>
      <c r="AA238" s="2"/>
      <c r="AB238" s="3"/>
      <c r="AC238" s="3"/>
      <c r="AD238" s="1" t="s">
        <v>2564</v>
      </c>
      <c r="AE238" s="1" t="s">
        <v>481</v>
      </c>
      <c r="AF238" s="1" t="s">
        <v>481</v>
      </c>
      <c r="AG238" s="1" t="s">
        <v>481</v>
      </c>
      <c r="AH238" s="1" t="s">
        <v>481</v>
      </c>
      <c r="AJ238" s="1" t="s">
        <v>481</v>
      </c>
      <c r="AP238" s="1" t="s">
        <v>481</v>
      </c>
      <c r="AQ238" s="1" t="s">
        <v>481</v>
      </c>
      <c r="AV238" s="1" t="s">
        <v>481</v>
      </c>
      <c r="AW238" s="1" t="s">
        <v>481</v>
      </c>
      <c r="AZ238" s="1" t="s">
        <v>481</v>
      </c>
      <c r="BA238" s="1">
        <f t="shared" si="17"/>
        <v>10</v>
      </c>
      <c r="DV238" s="1">
        <f t="shared" si="16"/>
        <v>0</v>
      </c>
    </row>
    <row r="239" spans="1:126" s="1" customFormat="1" x14ac:dyDescent="0.25">
      <c r="B239" s="2"/>
      <c r="C239" s="2">
        <v>44574</v>
      </c>
      <c r="D239" s="6"/>
      <c r="E239" s="1" t="s">
        <v>4712</v>
      </c>
      <c r="G239" s="1" t="s">
        <v>283</v>
      </c>
      <c r="H239" s="1" t="s">
        <v>2240</v>
      </c>
      <c r="I239" s="1" t="s">
        <v>2595</v>
      </c>
      <c r="J239" s="1" t="s">
        <v>2241</v>
      </c>
      <c r="K239" s="18"/>
      <c r="L239" s="1" t="s">
        <v>2248</v>
      </c>
      <c r="M239" s="1" t="s">
        <v>488</v>
      </c>
      <c r="N239" s="1" t="s">
        <v>296</v>
      </c>
      <c r="O239" s="1">
        <v>85209</v>
      </c>
      <c r="AA239" s="2" t="s">
        <v>759</v>
      </c>
      <c r="AB239" s="3"/>
      <c r="AC239" s="3"/>
      <c r="AG239" s="1" t="s">
        <v>481</v>
      </c>
      <c r="AH239" s="1" t="s">
        <v>481</v>
      </c>
      <c r="AT239" s="1" t="s">
        <v>481</v>
      </c>
      <c r="BA239" s="1">
        <f t="shared" si="17"/>
        <v>3</v>
      </c>
      <c r="DV239" s="1">
        <f t="shared" si="16"/>
        <v>0</v>
      </c>
    </row>
    <row r="240" spans="1:126" s="1" customFormat="1" ht="14.4" customHeight="1" x14ac:dyDescent="0.25">
      <c r="B240" s="2"/>
      <c r="C240" s="2">
        <v>44546</v>
      </c>
      <c r="D240" s="6"/>
      <c r="G240" s="1" t="s">
        <v>481</v>
      </c>
      <c r="H240" s="1" t="s">
        <v>867</v>
      </c>
      <c r="I240" s="1" t="s">
        <v>4970</v>
      </c>
      <c r="J240" s="1" t="s">
        <v>5320</v>
      </c>
      <c r="K240" s="18" t="s">
        <v>5321</v>
      </c>
      <c r="L240" s="1" t="s">
        <v>5322</v>
      </c>
      <c r="M240" s="1" t="s">
        <v>5323</v>
      </c>
      <c r="N240" s="1" t="s">
        <v>4919</v>
      </c>
      <c r="O240" s="1">
        <v>87120</v>
      </c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T240" s="2"/>
      <c r="AU240" s="2"/>
      <c r="AV240" s="2"/>
      <c r="AW240" s="2"/>
      <c r="AX240" s="2"/>
      <c r="AY240" s="2"/>
      <c r="AZ240" s="2"/>
      <c r="BA240" s="1">
        <f t="shared" si="17"/>
        <v>0</v>
      </c>
      <c r="BB240" s="3"/>
      <c r="DV240" s="1">
        <f t="shared" si="16"/>
        <v>0</v>
      </c>
    </row>
    <row r="241" spans="1:126" s="1" customFormat="1" x14ac:dyDescent="0.25">
      <c r="B241" s="2"/>
      <c r="C241" s="2" t="s">
        <v>5472</v>
      </c>
      <c r="D241" s="2"/>
      <c r="G241" s="1" t="s">
        <v>481</v>
      </c>
      <c r="H241" s="1" t="s">
        <v>3454</v>
      </c>
      <c r="I241" s="1" t="s">
        <v>5520</v>
      </c>
      <c r="K241" s="18" t="s">
        <v>3570</v>
      </c>
      <c r="P241" s="1" t="s">
        <v>4213</v>
      </c>
      <c r="AA241" s="2" t="s">
        <v>436</v>
      </c>
      <c r="AB241" s="3"/>
      <c r="AC241" s="3" t="s">
        <v>4712</v>
      </c>
      <c r="BA241" s="1">
        <f t="shared" si="17"/>
        <v>0</v>
      </c>
      <c r="DV241" s="1">
        <f t="shared" ref="DV241:DV301" si="18">COUNTA(CY241:DU241)</f>
        <v>0</v>
      </c>
    </row>
    <row r="242" spans="1:126" s="1" customFormat="1" x14ac:dyDescent="0.25">
      <c r="B242" s="2"/>
      <c r="C242" s="2" t="s">
        <v>5472</v>
      </c>
      <c r="D242" s="2"/>
      <c r="G242" s="1" t="s">
        <v>3158</v>
      </c>
      <c r="H242" s="1" t="s">
        <v>3454</v>
      </c>
      <c r="I242" s="1" t="s">
        <v>436</v>
      </c>
      <c r="K242" s="18"/>
      <c r="T242" s="1">
        <v>1</v>
      </c>
      <c r="AA242" s="1" t="s">
        <v>5006</v>
      </c>
      <c r="AC242" s="1" t="s">
        <v>4712</v>
      </c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1">
        <f t="shared" si="17"/>
        <v>0</v>
      </c>
      <c r="BB242" s="3"/>
      <c r="DV242" s="1">
        <f t="shared" si="18"/>
        <v>0</v>
      </c>
    </row>
    <row r="243" spans="1:126" s="1" customFormat="1" x14ac:dyDescent="0.25">
      <c r="A243" s="1" t="s">
        <v>5580</v>
      </c>
      <c r="B243" s="2"/>
      <c r="C243" s="2" t="s">
        <v>5472</v>
      </c>
      <c r="D243" s="6"/>
      <c r="G243" s="1" t="s">
        <v>3158</v>
      </c>
      <c r="H243" s="1" t="s">
        <v>4338</v>
      </c>
      <c r="I243" s="1" t="s">
        <v>5487</v>
      </c>
      <c r="K243" s="18"/>
      <c r="AA243" s="2"/>
      <c r="AB243" s="3"/>
      <c r="AC243" s="3"/>
      <c r="BA243" s="1">
        <f t="shared" ref="BA243:BA273" si="19">COUNTA(AE243:AZ243)</f>
        <v>0</v>
      </c>
      <c r="DV243" s="1">
        <f t="shared" si="18"/>
        <v>0</v>
      </c>
    </row>
    <row r="244" spans="1:126" s="1" customFormat="1" x14ac:dyDescent="0.25">
      <c r="A244" s="1" t="s">
        <v>5582</v>
      </c>
      <c r="B244" s="2"/>
      <c r="C244" s="2"/>
      <c r="D244" s="6"/>
      <c r="G244" s="1" t="s">
        <v>481</v>
      </c>
      <c r="H244" s="1" t="s">
        <v>5581</v>
      </c>
      <c r="I244" s="1" t="s">
        <v>4537</v>
      </c>
      <c r="K244" s="18"/>
      <c r="AA244" s="2"/>
      <c r="AB244" s="3"/>
      <c r="AC244" s="3"/>
      <c r="BA244" s="1">
        <f t="shared" si="19"/>
        <v>0</v>
      </c>
      <c r="DV244" s="1">
        <f t="shared" si="18"/>
        <v>0</v>
      </c>
    </row>
    <row r="245" spans="1:126" s="1" customFormat="1" x14ac:dyDescent="0.25">
      <c r="A245" s="1" t="s">
        <v>5582</v>
      </c>
      <c r="B245" s="2"/>
      <c r="C245" s="2"/>
      <c r="D245" s="6"/>
      <c r="G245" s="1" t="s">
        <v>481</v>
      </c>
      <c r="H245" s="1" t="s">
        <v>4558</v>
      </c>
      <c r="I245" s="1" t="s">
        <v>1728</v>
      </c>
      <c r="K245" s="18"/>
      <c r="AA245" s="2"/>
      <c r="AB245" s="3"/>
      <c r="AC245" s="3"/>
      <c r="BA245" s="1">
        <f t="shared" si="19"/>
        <v>0</v>
      </c>
      <c r="DV245" s="1">
        <f t="shared" si="18"/>
        <v>0</v>
      </c>
    </row>
    <row r="246" spans="1:126" s="1" customFormat="1" x14ac:dyDescent="0.25">
      <c r="A246" s="1" t="s">
        <v>5582</v>
      </c>
      <c r="B246" s="2"/>
      <c r="C246" s="2"/>
      <c r="D246" s="6"/>
      <c r="G246" s="1" t="s">
        <v>481</v>
      </c>
      <c r="H246" s="1" t="s">
        <v>5583</v>
      </c>
      <c r="I246" s="1" t="s">
        <v>3624</v>
      </c>
      <c r="K246" s="18"/>
      <c r="AA246" s="2"/>
      <c r="AB246" s="3"/>
      <c r="AC246" s="3"/>
      <c r="BA246" s="1">
        <f t="shared" si="19"/>
        <v>0</v>
      </c>
      <c r="DV246" s="1">
        <f t="shared" si="18"/>
        <v>0</v>
      </c>
    </row>
    <row r="247" spans="1:126" s="1" customFormat="1" x14ac:dyDescent="0.25">
      <c r="A247" s="1" t="s">
        <v>5582</v>
      </c>
      <c r="B247" s="2"/>
      <c r="C247" s="2"/>
      <c r="D247" s="6"/>
      <c r="G247" s="1" t="s">
        <v>481</v>
      </c>
      <c r="H247" s="1" t="s">
        <v>5583</v>
      </c>
      <c r="I247" s="1" t="s">
        <v>5584</v>
      </c>
      <c r="K247" s="18"/>
      <c r="AA247" s="2"/>
      <c r="AB247" s="3"/>
      <c r="AC247" s="3"/>
      <c r="BA247" s="1">
        <f t="shared" si="19"/>
        <v>0</v>
      </c>
      <c r="DV247" s="1">
        <f t="shared" si="18"/>
        <v>0</v>
      </c>
    </row>
    <row r="248" spans="1:126" s="1" customFormat="1" x14ac:dyDescent="0.25">
      <c r="A248" s="1" t="s">
        <v>5582</v>
      </c>
      <c r="B248" s="2"/>
      <c r="C248" s="2"/>
      <c r="D248" s="6"/>
      <c r="G248" s="1" t="s">
        <v>481</v>
      </c>
      <c r="H248" s="1" t="s">
        <v>5585</v>
      </c>
      <c r="I248" s="1" t="s">
        <v>299</v>
      </c>
      <c r="K248" s="18"/>
      <c r="AA248" s="2"/>
      <c r="AB248" s="3"/>
      <c r="AC248" s="3"/>
      <c r="BA248" s="1">
        <f t="shared" si="19"/>
        <v>0</v>
      </c>
      <c r="DV248" s="1">
        <f t="shared" si="18"/>
        <v>0</v>
      </c>
    </row>
    <row r="249" spans="1:126" s="1" customFormat="1" x14ac:dyDescent="0.25">
      <c r="A249" s="1" t="s">
        <v>5587</v>
      </c>
      <c r="B249" s="2"/>
      <c r="C249" s="2"/>
      <c r="D249" s="6"/>
      <c r="G249" s="1" t="s">
        <v>481</v>
      </c>
      <c r="H249" s="1" t="s">
        <v>5585</v>
      </c>
      <c r="I249" s="1" t="s">
        <v>5586</v>
      </c>
      <c r="K249" s="18"/>
      <c r="AA249" s="2"/>
      <c r="AB249" s="3"/>
      <c r="AC249" s="3"/>
      <c r="BA249" s="1">
        <f t="shared" si="19"/>
        <v>0</v>
      </c>
      <c r="DV249" s="1">
        <f t="shared" si="18"/>
        <v>0</v>
      </c>
    </row>
    <row r="250" spans="1:126" s="1" customFormat="1" x14ac:dyDescent="0.25">
      <c r="A250" s="1" t="s">
        <v>5587</v>
      </c>
      <c r="B250" s="2"/>
      <c r="C250" s="2"/>
      <c r="D250" s="6"/>
      <c r="G250" s="1" t="s">
        <v>481</v>
      </c>
      <c r="H250" s="1" t="s">
        <v>5588</v>
      </c>
      <c r="I250" s="1" t="s">
        <v>5589</v>
      </c>
      <c r="K250" s="18"/>
      <c r="AA250" s="2"/>
      <c r="AB250" s="3"/>
      <c r="AC250" s="3"/>
      <c r="BA250" s="1">
        <f t="shared" si="19"/>
        <v>0</v>
      </c>
      <c r="DV250" s="1">
        <f t="shared" si="18"/>
        <v>0</v>
      </c>
    </row>
    <row r="251" spans="1:126" s="1" customFormat="1" x14ac:dyDescent="0.25">
      <c r="B251" s="2"/>
      <c r="C251" s="2" t="s">
        <v>5472</v>
      </c>
      <c r="D251" s="6"/>
      <c r="G251" s="1" t="s">
        <v>3158</v>
      </c>
      <c r="H251" s="1" t="s">
        <v>5501</v>
      </c>
      <c r="I251" s="1" t="s">
        <v>5488</v>
      </c>
      <c r="K251" s="18"/>
      <c r="AA251" s="2"/>
      <c r="AB251" s="3"/>
      <c r="AC251" s="3"/>
      <c r="BA251" s="1">
        <f t="shared" si="19"/>
        <v>0</v>
      </c>
      <c r="DV251" s="1">
        <f t="shared" si="18"/>
        <v>0</v>
      </c>
    </row>
    <row r="252" spans="1:126" s="1" customFormat="1" x14ac:dyDescent="0.25">
      <c r="B252" s="2"/>
      <c r="C252" s="2" t="s">
        <v>5472</v>
      </c>
      <c r="D252" s="6"/>
      <c r="G252" s="1" t="s">
        <v>481</v>
      </c>
      <c r="H252" s="1" t="s">
        <v>5502</v>
      </c>
      <c r="I252" s="1" t="s">
        <v>5489</v>
      </c>
      <c r="K252" s="18"/>
      <c r="AA252" s="2"/>
      <c r="AB252" s="3"/>
      <c r="AC252" s="3"/>
      <c r="BA252" s="1">
        <f t="shared" si="19"/>
        <v>0</v>
      </c>
      <c r="DV252" s="1">
        <f t="shared" si="18"/>
        <v>0</v>
      </c>
    </row>
    <row r="253" spans="1:126" s="1" customFormat="1" x14ac:dyDescent="0.25">
      <c r="B253" s="2"/>
      <c r="C253" s="2" t="s">
        <v>5472</v>
      </c>
      <c r="D253" s="6"/>
      <c r="G253" s="1" t="s">
        <v>481</v>
      </c>
      <c r="H253" s="1" t="s">
        <v>5490</v>
      </c>
      <c r="I253" s="1" t="s">
        <v>2040</v>
      </c>
      <c r="K253" s="18"/>
      <c r="AA253" s="2"/>
      <c r="AB253" s="3"/>
      <c r="AC253" s="3"/>
      <c r="BA253" s="1">
        <f t="shared" si="19"/>
        <v>0</v>
      </c>
      <c r="DV253" s="1">
        <f t="shared" si="18"/>
        <v>0</v>
      </c>
    </row>
    <row r="254" spans="1:126" s="1" customFormat="1" x14ac:dyDescent="0.25">
      <c r="B254" s="2"/>
      <c r="C254" s="2" t="s">
        <v>5472</v>
      </c>
      <c r="D254" s="6"/>
      <c r="G254" s="1" t="s">
        <v>481</v>
      </c>
      <c r="H254" s="1" t="s">
        <v>5491</v>
      </c>
      <c r="I254" s="1" t="s">
        <v>4427</v>
      </c>
      <c r="K254" s="18"/>
      <c r="AA254" s="2"/>
      <c r="AB254" s="3"/>
      <c r="AC254" s="3"/>
      <c r="BA254" s="1">
        <f t="shared" si="19"/>
        <v>0</v>
      </c>
      <c r="DV254" s="1">
        <f t="shared" si="18"/>
        <v>0</v>
      </c>
    </row>
    <row r="255" spans="1:126" s="1" customFormat="1" x14ac:dyDescent="0.25">
      <c r="B255" s="2"/>
      <c r="C255" s="2" t="s">
        <v>5472</v>
      </c>
      <c r="D255" s="6"/>
      <c r="G255" s="1" t="s">
        <v>481</v>
      </c>
      <c r="H255" s="1" t="s">
        <v>5503</v>
      </c>
      <c r="I255" s="1" t="s">
        <v>4364</v>
      </c>
      <c r="K255" s="18"/>
      <c r="AA255" s="2"/>
      <c r="AB255" s="3"/>
      <c r="AC255" s="3"/>
      <c r="BA255" s="1">
        <f t="shared" si="19"/>
        <v>0</v>
      </c>
      <c r="DV255" s="1">
        <f t="shared" si="18"/>
        <v>0</v>
      </c>
    </row>
    <row r="256" spans="1:126" s="1" customFormat="1" x14ac:dyDescent="0.25">
      <c r="B256" s="2"/>
      <c r="C256" s="2" t="s">
        <v>5472</v>
      </c>
      <c r="D256" s="6"/>
      <c r="G256" s="1" t="s">
        <v>3158</v>
      </c>
      <c r="H256" s="1" t="s">
        <v>5504</v>
      </c>
      <c r="I256" s="1" t="s">
        <v>2451</v>
      </c>
      <c r="K256" s="18"/>
      <c r="AA256" s="2"/>
      <c r="AB256" s="3"/>
      <c r="AC256" s="3"/>
      <c r="BA256" s="1">
        <f t="shared" si="19"/>
        <v>0</v>
      </c>
      <c r="DV256" s="1">
        <f t="shared" si="18"/>
        <v>0</v>
      </c>
    </row>
    <row r="257" spans="1:126" s="1" customFormat="1" x14ac:dyDescent="0.25">
      <c r="B257" s="2"/>
      <c r="C257" s="2" t="s">
        <v>5472</v>
      </c>
      <c r="D257" s="6"/>
      <c r="G257" s="1" t="s">
        <v>3158</v>
      </c>
      <c r="H257" s="1" t="s">
        <v>5505</v>
      </c>
      <c r="I257" s="1" t="s">
        <v>3069</v>
      </c>
      <c r="K257" s="18"/>
      <c r="AA257" s="2"/>
      <c r="AB257" s="3"/>
      <c r="AC257" s="3"/>
      <c r="BA257" s="1">
        <f t="shared" si="19"/>
        <v>0</v>
      </c>
      <c r="DV257" s="1">
        <f t="shared" si="18"/>
        <v>0</v>
      </c>
    </row>
    <row r="258" spans="1:126" s="1" customFormat="1" x14ac:dyDescent="0.25">
      <c r="B258" s="2"/>
      <c r="C258" s="2" t="s">
        <v>5472</v>
      </c>
      <c r="D258" s="6"/>
      <c r="G258" s="1" t="s">
        <v>481</v>
      </c>
      <c r="H258" s="1" t="s">
        <v>5508</v>
      </c>
      <c r="I258" s="1" t="s">
        <v>4364</v>
      </c>
      <c r="K258" s="18"/>
      <c r="AA258" s="1" t="s">
        <v>2961</v>
      </c>
      <c r="AB258" s="3"/>
      <c r="AC258" s="3"/>
      <c r="BA258" s="1">
        <f t="shared" si="19"/>
        <v>0</v>
      </c>
      <c r="DV258" s="1">
        <f t="shared" si="18"/>
        <v>0</v>
      </c>
    </row>
    <row r="259" spans="1:126" s="1" customFormat="1" x14ac:dyDescent="0.25">
      <c r="B259" s="2"/>
      <c r="C259" s="2" t="s">
        <v>5472</v>
      </c>
      <c r="D259" s="6"/>
      <c r="G259" s="1" t="s">
        <v>3158</v>
      </c>
      <c r="H259" s="1" t="s">
        <v>5508</v>
      </c>
      <c r="I259" s="1" t="s">
        <v>2961</v>
      </c>
      <c r="K259" s="18"/>
      <c r="AA259" s="1" t="s">
        <v>4364</v>
      </c>
      <c r="AB259" s="3"/>
      <c r="AC259" s="3"/>
      <c r="BA259" s="1">
        <f t="shared" si="19"/>
        <v>0</v>
      </c>
      <c r="DV259" s="1">
        <f t="shared" si="18"/>
        <v>0</v>
      </c>
    </row>
    <row r="260" spans="1:126" s="1" customFormat="1" x14ac:dyDescent="0.25">
      <c r="B260" s="2"/>
      <c r="C260" s="2"/>
      <c r="D260" s="6"/>
      <c r="G260" s="1" t="s">
        <v>3158</v>
      </c>
      <c r="H260" s="1" t="s">
        <v>5641</v>
      </c>
      <c r="I260" s="1" t="s">
        <v>2961</v>
      </c>
      <c r="K260" s="18"/>
      <c r="AB260" s="3"/>
      <c r="AC260" s="3"/>
      <c r="DG260" s="1" t="s">
        <v>3162</v>
      </c>
      <c r="DV260" s="1">
        <f t="shared" si="18"/>
        <v>1</v>
      </c>
    </row>
    <row r="261" spans="1:126" s="1" customFormat="1" x14ac:dyDescent="0.25">
      <c r="B261" s="2"/>
      <c r="C261" s="2" t="s">
        <v>5472</v>
      </c>
      <c r="D261" s="6"/>
      <c r="G261" s="1" t="s">
        <v>3158</v>
      </c>
      <c r="H261" s="1" t="s">
        <v>5509</v>
      </c>
      <c r="I261" s="1" t="s">
        <v>5510</v>
      </c>
      <c r="K261" s="18"/>
      <c r="AA261" s="2"/>
      <c r="AB261" s="3"/>
      <c r="AC261" s="3"/>
      <c r="BA261" s="1">
        <f t="shared" si="19"/>
        <v>0</v>
      </c>
      <c r="DV261" s="1">
        <f t="shared" si="18"/>
        <v>0</v>
      </c>
    </row>
    <row r="262" spans="1:126" s="1" customFormat="1" x14ac:dyDescent="0.25">
      <c r="B262" s="2"/>
      <c r="C262" s="2" t="s">
        <v>5472</v>
      </c>
      <c r="D262" s="6"/>
      <c r="G262" s="1" t="s">
        <v>3158</v>
      </c>
      <c r="H262" s="1" t="s">
        <v>5511</v>
      </c>
      <c r="I262" s="1" t="s">
        <v>916</v>
      </c>
      <c r="K262" s="18"/>
      <c r="AA262" s="1" t="s">
        <v>3194</v>
      </c>
      <c r="AB262" s="3"/>
      <c r="AC262" s="3"/>
      <c r="BA262" s="1">
        <f t="shared" si="19"/>
        <v>0</v>
      </c>
      <c r="DV262" s="1">
        <f t="shared" si="18"/>
        <v>0</v>
      </c>
    </row>
    <row r="263" spans="1:126" s="1" customFormat="1" x14ac:dyDescent="0.25">
      <c r="B263" s="2"/>
      <c r="C263" s="2" t="s">
        <v>5472</v>
      </c>
      <c r="D263" s="6"/>
      <c r="G263" s="1" t="s">
        <v>481</v>
      </c>
      <c r="H263" s="1" t="s">
        <v>5511</v>
      </c>
      <c r="I263" s="1" t="s">
        <v>3194</v>
      </c>
      <c r="K263" s="18"/>
      <c r="AA263" s="1" t="s">
        <v>916</v>
      </c>
      <c r="AB263" s="3"/>
      <c r="AC263" s="3"/>
      <c r="BA263" s="1">
        <f t="shared" si="19"/>
        <v>0</v>
      </c>
      <c r="DV263" s="1">
        <f t="shared" si="18"/>
        <v>0</v>
      </c>
    </row>
    <row r="264" spans="1:126" s="1" customFormat="1" x14ac:dyDescent="0.25">
      <c r="B264" s="2"/>
      <c r="C264" s="2" t="s">
        <v>5472</v>
      </c>
      <c r="D264" s="6"/>
      <c r="G264" s="1" t="s">
        <v>481</v>
      </c>
      <c r="H264" s="1" t="s">
        <v>1250</v>
      </c>
      <c r="I264" s="1" t="s">
        <v>5512</v>
      </c>
      <c r="K264" s="18"/>
      <c r="AA264" s="1" t="s">
        <v>5492</v>
      </c>
      <c r="AB264" s="3"/>
      <c r="AC264" s="3"/>
      <c r="BA264" s="1">
        <f t="shared" si="19"/>
        <v>0</v>
      </c>
      <c r="DV264" s="1">
        <f t="shared" si="18"/>
        <v>0</v>
      </c>
    </row>
    <row r="265" spans="1:126" s="1" customFormat="1" x14ac:dyDescent="0.25">
      <c r="B265" s="2"/>
      <c r="C265" s="2" t="s">
        <v>5472</v>
      </c>
      <c r="D265" s="6"/>
      <c r="G265" s="1" t="s">
        <v>3158</v>
      </c>
      <c r="H265" s="1" t="s">
        <v>1250</v>
      </c>
      <c r="I265" s="1" t="s">
        <v>5492</v>
      </c>
      <c r="K265" s="18"/>
      <c r="AA265" s="1" t="s">
        <v>5512</v>
      </c>
      <c r="AB265" s="3"/>
      <c r="AC265" s="3"/>
      <c r="BA265" s="1">
        <f t="shared" si="19"/>
        <v>0</v>
      </c>
      <c r="DV265" s="1">
        <f t="shared" si="18"/>
        <v>0</v>
      </c>
    </row>
    <row r="266" spans="1:126" s="1" customFormat="1" x14ac:dyDescent="0.25">
      <c r="B266" s="2"/>
      <c r="C266" s="2" t="s">
        <v>5472</v>
      </c>
      <c r="D266" s="6"/>
      <c r="G266" s="1" t="s">
        <v>3158</v>
      </c>
      <c r="H266" s="1" t="s">
        <v>1401</v>
      </c>
      <c r="I266" s="2" t="s">
        <v>5493</v>
      </c>
      <c r="K266" s="18"/>
      <c r="AA266" s="1" t="s">
        <v>1403</v>
      </c>
      <c r="AB266" s="3"/>
      <c r="AC266" s="3"/>
      <c r="AS266" s="1" t="s">
        <v>3162</v>
      </c>
      <c r="BA266" s="1">
        <f t="shared" si="19"/>
        <v>1</v>
      </c>
      <c r="DV266" s="1">
        <f t="shared" si="18"/>
        <v>0</v>
      </c>
    </row>
    <row r="267" spans="1:126" s="1" customFormat="1" x14ac:dyDescent="0.25">
      <c r="B267" s="2"/>
      <c r="C267" s="2" t="s">
        <v>5472</v>
      </c>
      <c r="D267" s="6"/>
      <c r="G267" s="1" t="s">
        <v>3158</v>
      </c>
      <c r="H267" s="1" t="s">
        <v>5513</v>
      </c>
      <c r="I267" s="2" t="s">
        <v>788</v>
      </c>
      <c r="K267" s="18"/>
      <c r="AB267" s="3"/>
      <c r="AC267" s="3"/>
      <c r="BA267" s="1">
        <f t="shared" si="19"/>
        <v>0</v>
      </c>
      <c r="DV267" s="1">
        <f t="shared" si="18"/>
        <v>0</v>
      </c>
    </row>
    <row r="268" spans="1:126" s="1" customFormat="1" x14ac:dyDescent="0.25">
      <c r="B268" s="2"/>
      <c r="C268" s="2" t="s">
        <v>5472</v>
      </c>
      <c r="D268" s="6"/>
      <c r="G268" s="1" t="s">
        <v>481</v>
      </c>
      <c r="H268" s="1" t="s">
        <v>5514</v>
      </c>
      <c r="I268" s="2" t="s">
        <v>233</v>
      </c>
      <c r="K268" s="18"/>
      <c r="AB268" s="3"/>
      <c r="AC268" s="3"/>
      <c r="BA268" s="1">
        <f t="shared" si="19"/>
        <v>0</v>
      </c>
      <c r="DV268" s="1">
        <f t="shared" si="18"/>
        <v>0</v>
      </c>
    </row>
    <row r="269" spans="1:126" s="1" customFormat="1" x14ac:dyDescent="0.25">
      <c r="A269" s="30"/>
      <c r="B269" s="2"/>
      <c r="C269" s="2" t="s">
        <v>5472</v>
      </c>
      <c r="D269" s="6"/>
      <c r="G269" s="1" t="s">
        <v>481</v>
      </c>
      <c r="H269" s="1" t="s">
        <v>283</v>
      </c>
      <c r="I269" s="2" t="s">
        <v>1152</v>
      </c>
      <c r="K269" s="18"/>
      <c r="AA269" s="2"/>
      <c r="AB269" s="3"/>
      <c r="AC269" s="3"/>
      <c r="BA269" s="1">
        <f t="shared" si="19"/>
        <v>0</v>
      </c>
      <c r="DV269" s="1">
        <f t="shared" si="18"/>
        <v>0</v>
      </c>
    </row>
    <row r="270" spans="1:126" s="1" customFormat="1" x14ac:dyDescent="0.25">
      <c r="A270" s="8"/>
      <c r="B270" s="2"/>
      <c r="C270" s="2" t="s">
        <v>5472</v>
      </c>
      <c r="D270" s="6"/>
      <c r="E270" s="2"/>
      <c r="F270" s="1" t="s">
        <v>3162</v>
      </c>
      <c r="G270" s="1" t="s">
        <v>481</v>
      </c>
      <c r="H270" s="1" t="s">
        <v>2792</v>
      </c>
      <c r="I270" s="1" t="s">
        <v>5004</v>
      </c>
      <c r="J270" s="1" t="s">
        <v>2793</v>
      </c>
      <c r="K270" s="18" t="s">
        <v>1350</v>
      </c>
      <c r="L270" s="1" t="s">
        <v>2397</v>
      </c>
      <c r="M270" s="1" t="s">
        <v>2398</v>
      </c>
      <c r="N270" s="1" t="s">
        <v>296</v>
      </c>
      <c r="O270" s="1">
        <v>85044</v>
      </c>
      <c r="P270" s="1" t="s">
        <v>4213</v>
      </c>
      <c r="R270" s="1">
        <v>1</v>
      </c>
      <c r="S270" s="1" t="s">
        <v>3357</v>
      </c>
      <c r="T270" s="1">
        <v>1</v>
      </c>
      <c r="U270" s="1">
        <v>1</v>
      </c>
      <c r="AA270" s="2" t="s">
        <v>730</v>
      </c>
      <c r="AB270" s="3"/>
      <c r="AC270" s="3"/>
      <c r="AD270" s="1" t="s">
        <v>2388</v>
      </c>
      <c r="AE270" s="1" t="s">
        <v>481</v>
      </c>
      <c r="AG270" s="1" t="s">
        <v>481</v>
      </c>
      <c r="AH270" s="1" t="s">
        <v>481</v>
      </c>
      <c r="AI270" s="1" t="s">
        <v>481</v>
      </c>
      <c r="AJ270" s="1" t="s">
        <v>481</v>
      </c>
      <c r="AL270" s="1" t="s">
        <v>481</v>
      </c>
      <c r="AN270" s="1" t="s">
        <v>481</v>
      </c>
      <c r="AO270" s="1" t="s">
        <v>481</v>
      </c>
      <c r="AW270" s="1" t="s">
        <v>481</v>
      </c>
      <c r="AY270" s="1" t="s">
        <v>481</v>
      </c>
      <c r="BA270" s="1">
        <f t="shared" si="19"/>
        <v>10</v>
      </c>
      <c r="DV270" s="1">
        <f t="shared" si="18"/>
        <v>0</v>
      </c>
    </row>
    <row r="271" spans="1:126" s="1" customFormat="1" x14ac:dyDescent="0.25">
      <c r="B271" s="2"/>
      <c r="C271" s="2" t="s">
        <v>5472</v>
      </c>
      <c r="D271" s="6"/>
      <c r="F271" s="1" t="s">
        <v>3162</v>
      </c>
      <c r="G271" s="1" t="s">
        <v>3158</v>
      </c>
      <c r="H271" s="1" t="s">
        <v>232</v>
      </c>
      <c r="I271" s="1" t="s">
        <v>3220</v>
      </c>
      <c r="J271" s="1" t="s">
        <v>2396</v>
      </c>
      <c r="K271" s="4" t="s">
        <v>1349</v>
      </c>
      <c r="L271" s="1" t="s">
        <v>2397</v>
      </c>
      <c r="M271" s="1" t="s">
        <v>2398</v>
      </c>
      <c r="N271" s="1" t="s">
        <v>296</v>
      </c>
      <c r="O271" s="1">
        <v>85044</v>
      </c>
      <c r="P271" s="1" t="s">
        <v>4213</v>
      </c>
      <c r="R271" s="1">
        <v>1</v>
      </c>
      <c r="S271" s="1" t="s">
        <v>3357</v>
      </c>
      <c r="T271" s="1">
        <v>1</v>
      </c>
      <c r="U271" s="1">
        <v>1</v>
      </c>
      <c r="AA271" s="1" t="s">
        <v>731</v>
      </c>
      <c r="AB271" s="3"/>
      <c r="AC271" s="3"/>
      <c r="AD271" s="1" t="s">
        <v>2564</v>
      </c>
      <c r="AE271" s="1" t="s">
        <v>481</v>
      </c>
      <c r="AF271" s="1" t="s">
        <v>481</v>
      </c>
      <c r="AG271" s="1" t="s">
        <v>481</v>
      </c>
      <c r="AH271" s="1" t="s">
        <v>481</v>
      </c>
      <c r="AI271" s="1" t="s">
        <v>481</v>
      </c>
      <c r="AJ271" s="1" t="s">
        <v>481</v>
      </c>
      <c r="AL271" s="1" t="s">
        <v>481</v>
      </c>
      <c r="AN271" s="1" t="s">
        <v>481</v>
      </c>
      <c r="AO271" s="1" t="s">
        <v>481</v>
      </c>
      <c r="AW271" s="1" t="s">
        <v>481</v>
      </c>
      <c r="AY271" s="1" t="s">
        <v>481</v>
      </c>
      <c r="BA271" s="1">
        <f t="shared" si="19"/>
        <v>11</v>
      </c>
      <c r="DV271" s="1">
        <f t="shared" si="18"/>
        <v>0</v>
      </c>
    </row>
    <row r="272" spans="1:126" s="1" customFormat="1" x14ac:dyDescent="0.25">
      <c r="B272" s="2"/>
      <c r="C272" s="2" t="s">
        <v>5472</v>
      </c>
      <c r="D272" s="6"/>
      <c r="G272" s="1" t="s">
        <v>481</v>
      </c>
      <c r="H272" s="1" t="s">
        <v>5517</v>
      </c>
      <c r="I272" s="1" t="s">
        <v>5518</v>
      </c>
      <c r="K272" s="4"/>
      <c r="AB272" s="3"/>
      <c r="AC272" s="3"/>
      <c r="BA272" s="1">
        <f t="shared" si="19"/>
        <v>0</v>
      </c>
      <c r="DV272" s="1">
        <f t="shared" si="18"/>
        <v>0</v>
      </c>
    </row>
    <row r="273" spans="1:127" s="1" customFormat="1" x14ac:dyDescent="0.25">
      <c r="A273" s="8"/>
      <c r="B273" s="2"/>
      <c r="C273" s="2" t="s">
        <v>5472</v>
      </c>
      <c r="D273" s="6"/>
      <c r="G273" s="1" t="s">
        <v>3158</v>
      </c>
      <c r="H273" s="1" t="s">
        <v>5464</v>
      </c>
      <c r="I273" s="1" t="s">
        <v>5465</v>
      </c>
      <c r="K273" s="18"/>
      <c r="AA273" s="2"/>
      <c r="AB273" s="3"/>
      <c r="AC273" s="3"/>
      <c r="BA273" s="1">
        <f t="shared" si="19"/>
        <v>0</v>
      </c>
      <c r="DV273" s="1">
        <f t="shared" si="18"/>
        <v>0</v>
      </c>
    </row>
    <row r="274" spans="1:127" s="1" customFormat="1" x14ac:dyDescent="0.25">
      <c r="A274" s="8"/>
      <c r="B274" s="2"/>
      <c r="C274" s="2" t="s">
        <v>5472</v>
      </c>
      <c r="D274" s="6"/>
      <c r="G274" s="1" t="s">
        <v>481</v>
      </c>
      <c r="H274" s="1" t="s">
        <v>5468</v>
      </c>
      <c r="I274" s="1" t="s">
        <v>4713</v>
      </c>
      <c r="K274" s="18"/>
      <c r="AA274" s="2"/>
      <c r="AB274" s="3"/>
      <c r="AC274" s="3"/>
      <c r="BA274" s="1">
        <f t="shared" ref="BA274:BA293" si="20">COUNTA(AE274:AZ274)</f>
        <v>0</v>
      </c>
      <c r="DV274" s="1">
        <f t="shared" si="18"/>
        <v>0</v>
      </c>
    </row>
    <row r="275" spans="1:127" s="1" customFormat="1" x14ac:dyDescent="0.25">
      <c r="A275" s="8"/>
      <c r="B275" s="2"/>
      <c r="C275" s="2" t="s">
        <v>5472</v>
      </c>
      <c r="D275" s="6"/>
      <c r="G275" s="1" t="s">
        <v>3158</v>
      </c>
      <c r="H275" s="1" t="s">
        <v>5469</v>
      </c>
      <c r="I275" s="1" t="s">
        <v>2451</v>
      </c>
      <c r="K275" s="18"/>
      <c r="AA275" s="2"/>
      <c r="AB275" s="3"/>
      <c r="AC275" s="3"/>
      <c r="BA275" s="1">
        <f t="shared" si="20"/>
        <v>0</v>
      </c>
      <c r="DV275" s="1">
        <f t="shared" si="18"/>
        <v>0</v>
      </c>
    </row>
    <row r="276" spans="1:127" s="1" customFormat="1" x14ac:dyDescent="0.25">
      <c r="B276" s="2"/>
      <c r="C276" s="2" t="s">
        <v>5472</v>
      </c>
      <c r="D276" s="6"/>
      <c r="G276" s="1" t="s">
        <v>481</v>
      </c>
      <c r="H276" s="1" t="s">
        <v>4671</v>
      </c>
      <c r="I276" s="1" t="s">
        <v>951</v>
      </c>
      <c r="J276" s="1" t="s">
        <v>4673</v>
      </c>
      <c r="K276" s="18" t="s">
        <v>4672</v>
      </c>
      <c r="L276" s="1" t="s">
        <v>4608</v>
      </c>
      <c r="M276" s="1" t="s">
        <v>693</v>
      </c>
      <c r="N276" s="1" t="s">
        <v>296</v>
      </c>
      <c r="O276" s="1">
        <v>85140</v>
      </c>
      <c r="P276" s="1" t="s">
        <v>4213</v>
      </c>
      <c r="AA276" s="1" t="s">
        <v>5063</v>
      </c>
      <c r="AB276" s="3"/>
      <c r="AC276" s="3"/>
      <c r="AD276" s="1" t="s">
        <v>2388</v>
      </c>
      <c r="BA276" s="1">
        <f t="shared" si="20"/>
        <v>0</v>
      </c>
      <c r="DV276" s="1">
        <f t="shared" si="18"/>
        <v>0</v>
      </c>
    </row>
    <row r="277" spans="1:127" s="1" customFormat="1" x14ac:dyDescent="0.25">
      <c r="B277" s="2"/>
      <c r="C277" s="2" t="s">
        <v>5472</v>
      </c>
      <c r="D277" s="6"/>
      <c r="F277" s="1" t="s">
        <v>3162</v>
      </c>
      <c r="G277" s="1" t="s">
        <v>3158</v>
      </c>
      <c r="H277" s="1" t="s">
        <v>5099</v>
      </c>
      <c r="I277" s="1" t="s">
        <v>4661</v>
      </c>
      <c r="J277" s="1" t="s">
        <v>5064</v>
      </c>
      <c r="K277" s="18" t="s">
        <v>3419</v>
      </c>
      <c r="L277" s="1" t="s">
        <v>4609</v>
      </c>
      <c r="M277" s="1" t="s">
        <v>488</v>
      </c>
      <c r="N277" s="1" t="s">
        <v>296</v>
      </c>
      <c r="O277" s="1">
        <v>85205</v>
      </c>
      <c r="P277" s="1" t="s">
        <v>4213</v>
      </c>
      <c r="AA277" s="2" t="s">
        <v>4671</v>
      </c>
      <c r="AB277" s="3"/>
      <c r="AC277" s="3"/>
      <c r="AD277" s="1" t="s">
        <v>2564</v>
      </c>
      <c r="BA277" s="1">
        <f t="shared" si="20"/>
        <v>0</v>
      </c>
      <c r="DV277" s="1">
        <f t="shared" si="18"/>
        <v>0</v>
      </c>
    </row>
    <row r="278" spans="1:127" s="1" customFormat="1" x14ac:dyDescent="0.25">
      <c r="B278" s="2"/>
      <c r="C278" s="2" t="s">
        <v>5472</v>
      </c>
      <c r="D278" s="6"/>
      <c r="G278" s="1" t="s">
        <v>3158</v>
      </c>
      <c r="H278" s="1" t="s">
        <v>4966</v>
      </c>
      <c r="I278" s="1" t="s">
        <v>1023</v>
      </c>
      <c r="K278" s="18"/>
      <c r="AA278" s="2"/>
      <c r="AB278" s="3"/>
      <c r="AC278" s="3"/>
      <c r="BA278" s="1">
        <f t="shared" si="20"/>
        <v>0</v>
      </c>
      <c r="DV278" s="1">
        <f t="shared" si="18"/>
        <v>0</v>
      </c>
    </row>
    <row r="279" spans="1:127" s="1" customFormat="1" x14ac:dyDescent="0.25">
      <c r="B279" s="2"/>
      <c r="C279" s="2" t="s">
        <v>5472</v>
      </c>
      <c r="D279" s="6"/>
      <c r="G279" s="1" t="s">
        <v>481</v>
      </c>
      <c r="H279" s="1" t="s">
        <v>5471</v>
      </c>
      <c r="I279" s="1" t="s">
        <v>5470</v>
      </c>
      <c r="K279" s="18"/>
      <c r="AA279" s="2"/>
      <c r="AB279" s="3"/>
      <c r="AC279" s="3"/>
      <c r="BA279" s="1">
        <f t="shared" si="20"/>
        <v>0</v>
      </c>
      <c r="DV279" s="1">
        <f t="shared" si="18"/>
        <v>0</v>
      </c>
    </row>
    <row r="280" spans="1:127" s="1" customFormat="1" x14ac:dyDescent="0.25">
      <c r="B280" s="2"/>
      <c r="C280" s="2" t="s">
        <v>5472</v>
      </c>
      <c r="D280" s="6"/>
      <c r="G280" s="1" t="s">
        <v>3158</v>
      </c>
      <c r="H280" s="1" t="s">
        <v>1557</v>
      </c>
      <c r="I280" s="1" t="s">
        <v>5473</v>
      </c>
      <c r="K280" s="18"/>
      <c r="AA280" s="2"/>
      <c r="AB280" s="3"/>
      <c r="AC280" s="3"/>
      <c r="BA280" s="1">
        <f t="shared" si="20"/>
        <v>0</v>
      </c>
      <c r="DV280" s="1">
        <f t="shared" si="18"/>
        <v>0</v>
      </c>
    </row>
    <row r="281" spans="1:127" s="1" customFormat="1" x14ac:dyDescent="0.25">
      <c r="B281" s="2"/>
      <c r="C281" s="2" t="s">
        <v>5472</v>
      </c>
      <c r="D281" s="6"/>
      <c r="G281" s="1" t="s">
        <v>481</v>
      </c>
      <c r="H281" s="1" t="s">
        <v>5474</v>
      </c>
      <c r="I281" s="1" t="s">
        <v>5062</v>
      </c>
      <c r="K281" s="18"/>
      <c r="AA281" s="1" t="s">
        <v>1536</v>
      </c>
      <c r="AB281" s="3"/>
      <c r="AC281" s="3"/>
      <c r="BA281" s="1">
        <f t="shared" si="20"/>
        <v>0</v>
      </c>
      <c r="DV281" s="1">
        <f t="shared" si="18"/>
        <v>0</v>
      </c>
    </row>
    <row r="282" spans="1:127" s="1" customFormat="1" x14ac:dyDescent="0.25">
      <c r="B282" s="2"/>
      <c r="C282" s="2" t="s">
        <v>5472</v>
      </c>
      <c r="D282" s="6"/>
      <c r="G282" s="1" t="s">
        <v>3158</v>
      </c>
      <c r="H282" s="1" t="s">
        <v>5475</v>
      </c>
      <c r="I282" s="1" t="s">
        <v>1536</v>
      </c>
      <c r="K282" s="18"/>
      <c r="AA282" s="1" t="s">
        <v>5062</v>
      </c>
      <c r="AB282" s="3"/>
      <c r="AC282" s="3"/>
      <c r="BA282" s="1">
        <f t="shared" si="20"/>
        <v>0</v>
      </c>
      <c r="DV282" s="1">
        <f t="shared" si="18"/>
        <v>0</v>
      </c>
    </row>
    <row r="283" spans="1:127" s="1" customFormat="1" x14ac:dyDescent="0.25">
      <c r="B283" s="2"/>
      <c r="C283" s="2" t="s">
        <v>5472</v>
      </c>
      <c r="D283" s="6"/>
      <c r="G283" s="1" t="s">
        <v>3158</v>
      </c>
      <c r="H283" s="2" t="s">
        <v>4412</v>
      </c>
      <c r="I283" s="1" t="s">
        <v>2335</v>
      </c>
      <c r="K283" s="18"/>
      <c r="AA283" s="2"/>
      <c r="AB283" s="3"/>
      <c r="AC283" s="3"/>
      <c r="BA283" s="1">
        <f t="shared" si="20"/>
        <v>0</v>
      </c>
      <c r="DV283" s="1">
        <f t="shared" si="18"/>
        <v>0</v>
      </c>
    </row>
    <row r="284" spans="1:127" s="1" customFormat="1" x14ac:dyDescent="0.25">
      <c r="B284" s="2"/>
      <c r="C284" s="2" t="s">
        <v>5472</v>
      </c>
      <c r="D284" s="2"/>
      <c r="G284" s="1" t="s">
        <v>481</v>
      </c>
      <c r="H284" s="1" t="s">
        <v>1713</v>
      </c>
      <c r="I284" s="1" t="s">
        <v>5476</v>
      </c>
      <c r="J284" s="1" t="s">
        <v>145</v>
      </c>
      <c r="K284" s="18" t="s">
        <v>1714</v>
      </c>
      <c r="L284" s="1" t="s">
        <v>5171</v>
      </c>
      <c r="M284" s="1" t="s">
        <v>488</v>
      </c>
      <c r="N284" s="1" t="s">
        <v>296</v>
      </c>
      <c r="O284" s="1">
        <v>85209</v>
      </c>
      <c r="P284" s="1" t="s">
        <v>4213</v>
      </c>
      <c r="AA284" s="2" t="s">
        <v>954</v>
      </c>
      <c r="AB284" s="3"/>
      <c r="AC284" s="3"/>
      <c r="AD284" s="1" t="s">
        <v>2388</v>
      </c>
      <c r="BA284" s="1">
        <f t="shared" si="20"/>
        <v>0</v>
      </c>
      <c r="DV284" s="1">
        <f t="shared" si="18"/>
        <v>0</v>
      </c>
    </row>
    <row r="285" spans="1:127" x14ac:dyDescent="0.25">
      <c r="A285" s="1"/>
      <c r="C285" s="2" t="s">
        <v>5472</v>
      </c>
      <c r="D285" s="2"/>
      <c r="E285" s="1"/>
      <c r="F285" s="1"/>
      <c r="G285" s="1" t="s">
        <v>3158</v>
      </c>
      <c r="H285" s="1" t="s">
        <v>5477</v>
      </c>
      <c r="I285" s="1" t="s">
        <v>954</v>
      </c>
      <c r="J285" s="1" t="s">
        <v>691</v>
      </c>
      <c r="K285" s="18" t="s">
        <v>1039</v>
      </c>
      <c r="L285" s="1" t="s">
        <v>4377</v>
      </c>
      <c r="M285" s="1" t="s">
        <v>488</v>
      </c>
      <c r="N285" s="1" t="s">
        <v>296</v>
      </c>
      <c r="O285" s="1">
        <v>85206</v>
      </c>
      <c r="P285" s="1" t="s">
        <v>4213</v>
      </c>
      <c r="Q285" s="1"/>
      <c r="R285" s="1"/>
      <c r="S285" s="1"/>
      <c r="T285" s="1"/>
      <c r="U285" s="1"/>
      <c r="V285" s="1"/>
      <c r="W285" s="1"/>
      <c r="X285" s="1"/>
      <c r="Y285" s="1" t="s">
        <v>3196</v>
      </c>
      <c r="Z285" s="1" t="s">
        <v>3161</v>
      </c>
      <c r="AA285" s="2" t="s">
        <v>5478</v>
      </c>
      <c r="AB285" s="3"/>
      <c r="AC285" s="3"/>
      <c r="AD285" s="1" t="s">
        <v>2564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>
        <f t="shared" si="20"/>
        <v>0</v>
      </c>
      <c r="BB285" s="1"/>
      <c r="BC285" s="1"/>
      <c r="BD285" s="1" t="s">
        <v>4712</v>
      </c>
      <c r="BE285" s="1" t="s">
        <v>4712</v>
      </c>
      <c r="BF285" s="1"/>
      <c r="BG285" s="1"/>
      <c r="BH285" s="1"/>
      <c r="BI285" s="1"/>
      <c r="BJ285" s="1" t="s">
        <v>4712</v>
      </c>
      <c r="BK285" s="1" t="s">
        <v>4712</v>
      </c>
      <c r="BL285" s="1"/>
      <c r="BM285" s="1"/>
      <c r="BN285" s="1"/>
      <c r="BO285" s="1"/>
      <c r="BP285" s="1"/>
      <c r="BQ285" s="1" t="s">
        <v>4712</v>
      </c>
      <c r="BR285" s="1"/>
      <c r="BS285" s="1"/>
      <c r="BT285" s="1"/>
      <c r="BU285" s="1"/>
      <c r="BV285" s="1"/>
      <c r="BW285" s="1"/>
      <c r="BX285" s="1"/>
      <c r="BY285" s="1" t="s">
        <v>4712</v>
      </c>
      <c r="BZ285" s="1"/>
      <c r="CA285" s="1" t="s">
        <v>4712</v>
      </c>
      <c r="CB285" s="1" t="s">
        <v>4712</v>
      </c>
      <c r="CC285" s="1" t="s">
        <v>4712</v>
      </c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>
        <f t="shared" si="18"/>
        <v>0</v>
      </c>
      <c r="DW285" s="1"/>
    </row>
    <row r="286" spans="1:127" x14ac:dyDescent="0.25">
      <c r="A286" s="1"/>
      <c r="C286" s="2" t="s">
        <v>5472</v>
      </c>
      <c r="D286" s="2"/>
      <c r="E286" s="1"/>
      <c r="F286" s="1"/>
      <c r="G286" s="1" t="s">
        <v>3158</v>
      </c>
      <c r="H286" s="1" t="s">
        <v>315</v>
      </c>
      <c r="I286" s="1" t="s">
        <v>5479</v>
      </c>
      <c r="J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2"/>
      <c r="AB286" s="3"/>
      <c r="AC286" s="3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>
        <f t="shared" si="20"/>
        <v>0</v>
      </c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>
        <f t="shared" si="18"/>
        <v>0</v>
      </c>
      <c r="DW286" s="1"/>
    </row>
    <row r="287" spans="1:127" s="1" customFormat="1" x14ac:dyDescent="0.25">
      <c r="B287" s="2"/>
      <c r="C287" s="2" t="s">
        <v>5472</v>
      </c>
      <c r="D287" s="2"/>
      <c r="G287" s="1" t="s">
        <v>481</v>
      </c>
      <c r="H287" s="1" t="s">
        <v>686</v>
      </c>
      <c r="I287" s="1" t="s">
        <v>5480</v>
      </c>
      <c r="K287" s="18"/>
      <c r="AA287" s="1" t="s">
        <v>436</v>
      </c>
      <c r="AB287" s="3"/>
      <c r="AC287" s="3"/>
      <c r="BA287" s="1">
        <f t="shared" si="20"/>
        <v>0</v>
      </c>
      <c r="DV287" s="1">
        <f t="shared" si="18"/>
        <v>0</v>
      </c>
    </row>
    <row r="288" spans="1:127" s="1" customFormat="1" x14ac:dyDescent="0.25">
      <c r="B288" s="2"/>
      <c r="C288" s="2" t="s">
        <v>5472</v>
      </c>
      <c r="D288" s="2"/>
      <c r="G288" s="1" t="s">
        <v>3158</v>
      </c>
      <c r="H288" s="1" t="s">
        <v>686</v>
      </c>
      <c r="I288" s="1" t="s">
        <v>436</v>
      </c>
      <c r="K288" s="18"/>
      <c r="AA288" s="1" t="s">
        <v>5480</v>
      </c>
      <c r="AB288" s="3"/>
      <c r="AC288" s="3"/>
      <c r="BA288" s="1">
        <f t="shared" si="20"/>
        <v>0</v>
      </c>
      <c r="DV288" s="1">
        <f t="shared" si="18"/>
        <v>0</v>
      </c>
    </row>
    <row r="289" spans="1:126" s="1" customFormat="1" x14ac:dyDescent="0.25">
      <c r="B289" s="2"/>
      <c r="C289" s="2" t="s">
        <v>5472</v>
      </c>
      <c r="D289" s="2"/>
      <c r="F289" s="1" t="s">
        <v>3162</v>
      </c>
      <c r="G289" s="1" t="s">
        <v>3158</v>
      </c>
      <c r="H289" s="1" t="s">
        <v>1718</v>
      </c>
      <c r="I289" s="1" t="s">
        <v>1719</v>
      </c>
      <c r="J289" s="1" t="s">
        <v>1720</v>
      </c>
      <c r="K289" s="18" t="s">
        <v>1592</v>
      </c>
      <c r="L289" s="1" t="s">
        <v>1721</v>
      </c>
      <c r="M289" s="1" t="s">
        <v>488</v>
      </c>
      <c r="N289" s="1" t="s">
        <v>296</v>
      </c>
      <c r="O289" s="1">
        <v>85213</v>
      </c>
      <c r="P289" s="1" t="s">
        <v>4213</v>
      </c>
      <c r="R289" s="1">
        <v>1</v>
      </c>
      <c r="S289" s="1" t="s">
        <v>3357</v>
      </c>
      <c r="AA289" s="1" t="s">
        <v>1728</v>
      </c>
      <c r="AB289" s="3"/>
      <c r="AC289" s="3"/>
      <c r="AD289" s="1" t="s">
        <v>1774</v>
      </c>
      <c r="BA289" s="1">
        <f t="shared" si="20"/>
        <v>0</v>
      </c>
      <c r="DV289" s="1">
        <f t="shared" si="18"/>
        <v>0</v>
      </c>
    </row>
    <row r="290" spans="1:126" s="1" customFormat="1" x14ac:dyDescent="0.25">
      <c r="B290" s="2"/>
      <c r="C290" s="2" t="s">
        <v>5472</v>
      </c>
      <c r="D290" s="2"/>
      <c r="F290" s="1" t="s">
        <v>3162</v>
      </c>
      <c r="G290" s="1" t="s">
        <v>481</v>
      </c>
      <c r="H290" s="1" t="s">
        <v>1718</v>
      </c>
      <c r="I290" s="1" t="s">
        <v>1728</v>
      </c>
      <c r="J290" s="1" t="s">
        <v>1720</v>
      </c>
      <c r="K290" s="18" t="s">
        <v>1592</v>
      </c>
      <c r="L290" s="1" t="s">
        <v>1721</v>
      </c>
      <c r="M290" s="1" t="s">
        <v>488</v>
      </c>
      <c r="N290" s="1" t="s">
        <v>296</v>
      </c>
      <c r="O290" s="1">
        <v>85213</v>
      </c>
      <c r="P290" s="1" t="s">
        <v>4712</v>
      </c>
      <c r="R290" s="1">
        <v>1</v>
      </c>
      <c r="S290" s="1" t="s">
        <v>3357</v>
      </c>
      <c r="AA290" s="1" t="s">
        <v>1719</v>
      </c>
      <c r="AB290" s="3"/>
      <c r="AC290" s="3"/>
      <c r="AD290" s="1" t="s">
        <v>1771</v>
      </c>
      <c r="BA290" s="1">
        <f t="shared" si="20"/>
        <v>0</v>
      </c>
      <c r="DV290" s="1">
        <f t="shared" si="18"/>
        <v>0</v>
      </c>
    </row>
    <row r="291" spans="1:126" s="1" customFormat="1" x14ac:dyDescent="0.25">
      <c r="B291" s="2"/>
      <c r="C291" s="2" t="s">
        <v>5472</v>
      </c>
      <c r="D291" s="2"/>
      <c r="G291" s="1" t="s">
        <v>3158</v>
      </c>
      <c r="H291" s="1" t="s">
        <v>5482</v>
      </c>
      <c r="I291" s="1" t="s">
        <v>1464</v>
      </c>
      <c r="K291" s="18"/>
      <c r="AA291" s="2"/>
      <c r="AB291" s="3"/>
      <c r="AC291" s="3"/>
      <c r="BA291" s="1">
        <f t="shared" si="20"/>
        <v>0</v>
      </c>
      <c r="DV291" s="1">
        <f t="shared" si="18"/>
        <v>0</v>
      </c>
    </row>
    <row r="292" spans="1:126" s="1" customFormat="1" x14ac:dyDescent="0.25">
      <c r="B292" s="2"/>
      <c r="C292" s="2" t="s">
        <v>5472</v>
      </c>
      <c r="D292" s="2"/>
      <c r="G292" s="1" t="s">
        <v>481</v>
      </c>
      <c r="H292" s="1" t="s">
        <v>5483</v>
      </c>
      <c r="I292" s="1" t="s">
        <v>2728</v>
      </c>
      <c r="K292" s="18"/>
      <c r="AA292" s="1" t="s">
        <v>1126</v>
      </c>
      <c r="AB292" s="3"/>
      <c r="AC292" s="3"/>
      <c r="BA292" s="1">
        <f t="shared" si="20"/>
        <v>0</v>
      </c>
      <c r="DV292" s="1">
        <f t="shared" si="18"/>
        <v>0</v>
      </c>
    </row>
    <row r="293" spans="1:126" s="1" customFormat="1" x14ac:dyDescent="0.25">
      <c r="B293" s="2"/>
      <c r="C293" s="2" t="s">
        <v>5472</v>
      </c>
      <c r="D293" s="2"/>
      <c r="G293" s="1" t="s">
        <v>3158</v>
      </c>
      <c r="H293" s="1" t="s">
        <v>5483</v>
      </c>
      <c r="I293" s="1" t="s">
        <v>1126</v>
      </c>
      <c r="K293" s="18"/>
      <c r="AA293" s="1" t="s">
        <v>2728</v>
      </c>
      <c r="AB293" s="3"/>
      <c r="AC293" s="3"/>
      <c r="BA293" s="1">
        <f t="shared" si="20"/>
        <v>0</v>
      </c>
      <c r="DV293" s="1">
        <f t="shared" si="18"/>
        <v>0</v>
      </c>
    </row>
    <row r="294" spans="1:126" s="1" customFormat="1" x14ac:dyDescent="0.25">
      <c r="B294" s="2"/>
      <c r="C294" s="2" t="s">
        <v>5472</v>
      </c>
      <c r="D294" s="2"/>
      <c r="G294" s="1" t="s">
        <v>3158</v>
      </c>
      <c r="H294" s="1" t="s">
        <v>5484</v>
      </c>
      <c r="I294" s="1" t="s">
        <v>5485</v>
      </c>
      <c r="K294" s="18"/>
      <c r="AA294" s="1" t="s">
        <v>5486</v>
      </c>
      <c r="AB294" s="3"/>
      <c r="AC294" s="3"/>
      <c r="BA294" s="1">
        <f t="shared" ref="BA294:BA317" si="21">COUNTA(AE294:AZ294)</f>
        <v>0</v>
      </c>
      <c r="DV294" s="1">
        <f t="shared" si="18"/>
        <v>0</v>
      </c>
    </row>
    <row r="295" spans="1:126" s="1" customFormat="1" x14ac:dyDescent="0.25">
      <c r="B295" s="2"/>
      <c r="C295" s="2" t="s">
        <v>5472</v>
      </c>
      <c r="D295" s="2"/>
      <c r="G295" s="1" t="s">
        <v>3158</v>
      </c>
      <c r="H295" s="1" t="s">
        <v>5486</v>
      </c>
      <c r="I295" s="1" t="s">
        <v>2418</v>
      </c>
      <c r="K295" s="18"/>
      <c r="AA295" s="1" t="s">
        <v>5484</v>
      </c>
      <c r="AB295" s="3"/>
      <c r="AC295" s="3"/>
      <c r="BA295" s="1">
        <f t="shared" si="21"/>
        <v>0</v>
      </c>
      <c r="DV295" s="1">
        <f t="shared" si="18"/>
        <v>0</v>
      </c>
    </row>
    <row r="296" spans="1:126" s="1" customFormat="1" x14ac:dyDescent="0.25">
      <c r="A296" s="29"/>
      <c r="B296" s="2"/>
      <c r="C296" s="2" t="s">
        <v>5472</v>
      </c>
      <c r="D296" s="29"/>
      <c r="F296" s="1" t="s">
        <v>3161</v>
      </c>
      <c r="G296" s="1" t="s">
        <v>3158</v>
      </c>
      <c r="H296" s="1" t="s">
        <v>4846</v>
      </c>
      <c r="I296" s="1" t="s">
        <v>2161</v>
      </c>
      <c r="J296" s="1" t="s">
        <v>842</v>
      </c>
      <c r="K296" s="4" t="s">
        <v>850</v>
      </c>
      <c r="L296" s="1" t="s">
        <v>3592</v>
      </c>
      <c r="M296" s="1" t="s">
        <v>488</v>
      </c>
      <c r="N296" s="1" t="s">
        <v>296</v>
      </c>
      <c r="O296" s="1">
        <v>85213</v>
      </c>
      <c r="P296" s="1" t="s">
        <v>4213</v>
      </c>
      <c r="AA296" s="2"/>
      <c r="AB296" s="3"/>
      <c r="AC296" s="3"/>
      <c r="AI296" s="1" t="s">
        <v>3162</v>
      </c>
      <c r="AJ296" s="1" t="s">
        <v>3162</v>
      </c>
      <c r="AN296" s="1" t="s">
        <v>3162</v>
      </c>
      <c r="BA296" s="1">
        <f t="shared" si="21"/>
        <v>3</v>
      </c>
      <c r="DV296" s="1">
        <f t="shared" si="18"/>
        <v>0</v>
      </c>
    </row>
    <row r="297" spans="1:126" s="1" customFormat="1" x14ac:dyDescent="0.25">
      <c r="B297" s="2"/>
      <c r="C297" s="2" t="s">
        <v>5472</v>
      </c>
      <c r="D297" s="6"/>
      <c r="G297" s="1" t="s">
        <v>481</v>
      </c>
      <c r="H297" s="1" t="s">
        <v>5522</v>
      </c>
      <c r="I297" s="1" t="s">
        <v>5523</v>
      </c>
      <c r="K297" s="18"/>
      <c r="Y297" s="2"/>
      <c r="Z297" s="3"/>
      <c r="AC297" s="1" t="s">
        <v>4712</v>
      </c>
      <c r="BA297" s="1">
        <f t="shared" si="21"/>
        <v>0</v>
      </c>
      <c r="DV297" s="1">
        <f t="shared" si="18"/>
        <v>0</v>
      </c>
    </row>
    <row r="298" spans="1:126" s="1" customFormat="1" x14ac:dyDescent="0.25">
      <c r="B298" s="2"/>
      <c r="C298" s="2" t="s">
        <v>5472</v>
      </c>
      <c r="D298" s="6"/>
      <c r="G298" s="1" t="s">
        <v>3158</v>
      </c>
      <c r="H298" s="1" t="s">
        <v>5327</v>
      </c>
      <c r="I298" s="1" t="s">
        <v>5329</v>
      </c>
      <c r="K298" s="18"/>
      <c r="Y298" s="2"/>
      <c r="Z298" s="3"/>
      <c r="AA298" s="1" t="s">
        <v>5328</v>
      </c>
      <c r="BA298" s="1">
        <f t="shared" si="21"/>
        <v>0</v>
      </c>
      <c r="DV298" s="1">
        <f t="shared" si="18"/>
        <v>0</v>
      </c>
    </row>
    <row r="299" spans="1:126" s="1" customFormat="1" x14ac:dyDescent="0.25">
      <c r="B299" s="2"/>
      <c r="C299" s="2" t="s">
        <v>5472</v>
      </c>
      <c r="D299" s="6"/>
      <c r="G299" s="1" t="s">
        <v>481</v>
      </c>
      <c r="H299" s="1" t="s">
        <v>5327</v>
      </c>
      <c r="I299" s="1" t="s">
        <v>5328</v>
      </c>
      <c r="K299" s="18"/>
      <c r="Y299" s="2"/>
      <c r="Z299" s="3"/>
      <c r="AA299" s="1" t="s">
        <v>5329</v>
      </c>
      <c r="BA299" s="1">
        <f t="shared" si="21"/>
        <v>0</v>
      </c>
      <c r="DV299" s="1">
        <f t="shared" si="18"/>
        <v>0</v>
      </c>
    </row>
    <row r="300" spans="1:126" s="1" customFormat="1" x14ac:dyDescent="0.25">
      <c r="A300" s="8"/>
      <c r="B300" s="2"/>
      <c r="C300" s="2" t="s">
        <v>5472</v>
      </c>
      <c r="D300" s="6"/>
      <c r="G300" s="1" t="s">
        <v>3158</v>
      </c>
      <c r="H300" s="1" t="s">
        <v>5524</v>
      </c>
      <c r="I300" s="1" t="s">
        <v>2447</v>
      </c>
      <c r="K300" s="18"/>
      <c r="AA300" s="1" t="s">
        <v>5044</v>
      </c>
      <c r="BA300" s="1">
        <f t="shared" si="21"/>
        <v>0</v>
      </c>
      <c r="BB300" s="3"/>
      <c r="DV300" s="1">
        <f t="shared" si="18"/>
        <v>0</v>
      </c>
    </row>
    <row r="301" spans="1:126" s="1" customFormat="1" x14ac:dyDescent="0.25">
      <c r="A301" s="8"/>
      <c r="B301" s="2"/>
      <c r="C301" s="2" t="s">
        <v>5472</v>
      </c>
      <c r="D301" s="6"/>
      <c r="G301" s="1" t="s">
        <v>481</v>
      </c>
      <c r="H301" s="1" t="s">
        <v>5524</v>
      </c>
      <c r="I301" s="1" t="s">
        <v>5044</v>
      </c>
      <c r="K301" s="18"/>
      <c r="AA301" s="1" t="s">
        <v>2447</v>
      </c>
      <c r="BA301" s="1">
        <f t="shared" si="21"/>
        <v>0</v>
      </c>
      <c r="BB301" s="3"/>
      <c r="DV301" s="1">
        <f t="shared" si="18"/>
        <v>0</v>
      </c>
    </row>
    <row r="302" spans="1:126" s="1" customFormat="1" x14ac:dyDescent="0.25">
      <c r="A302" s="6"/>
      <c r="B302" s="2"/>
      <c r="C302" s="2" t="s">
        <v>5472</v>
      </c>
      <c r="D302" s="6"/>
      <c r="E302" s="2"/>
      <c r="G302" s="1" t="s">
        <v>3158</v>
      </c>
      <c r="H302" s="1" t="s">
        <v>1502</v>
      </c>
      <c r="I302" s="1" t="s">
        <v>4971</v>
      </c>
      <c r="K302" s="18"/>
      <c r="AA302" s="2"/>
      <c r="AB302" s="3"/>
      <c r="AC302" s="3"/>
      <c r="BA302" s="1">
        <f t="shared" si="21"/>
        <v>0</v>
      </c>
      <c r="DV302" s="1">
        <f t="shared" ref="DV302:DV330" si="22">COUNTA(CY302:DU302)</f>
        <v>0</v>
      </c>
    </row>
    <row r="303" spans="1:126" s="1" customFormat="1" x14ac:dyDescent="0.25">
      <c r="A303" s="8"/>
      <c r="B303" s="2"/>
      <c r="C303" s="2" t="s">
        <v>5472</v>
      </c>
      <c r="D303" s="6"/>
      <c r="G303" s="1" t="s">
        <v>481</v>
      </c>
      <c r="H303" s="1" t="s">
        <v>2155</v>
      </c>
      <c r="I303" s="1" t="s">
        <v>144</v>
      </c>
      <c r="K303" s="18"/>
      <c r="AA303" s="1" t="s">
        <v>4719</v>
      </c>
      <c r="BA303" s="1">
        <f t="shared" si="21"/>
        <v>0</v>
      </c>
      <c r="BB303" s="3"/>
      <c r="DV303" s="1">
        <f t="shared" si="22"/>
        <v>0</v>
      </c>
    </row>
    <row r="304" spans="1:126" s="1" customFormat="1" x14ac:dyDescent="0.25">
      <c r="A304" s="8"/>
      <c r="B304" s="2"/>
      <c r="C304" s="2" t="s">
        <v>5472</v>
      </c>
      <c r="D304" s="6"/>
      <c r="G304" s="1" t="s">
        <v>481</v>
      </c>
      <c r="H304" s="1" t="s">
        <v>2155</v>
      </c>
      <c r="I304" s="1" t="s">
        <v>4719</v>
      </c>
      <c r="K304" s="18"/>
      <c r="AA304" s="1" t="s">
        <v>144</v>
      </c>
      <c r="BA304" s="1">
        <f t="shared" si="21"/>
        <v>0</v>
      </c>
      <c r="BB304" s="3"/>
      <c r="DV304" s="1">
        <f t="shared" si="22"/>
        <v>0</v>
      </c>
    </row>
    <row r="305" spans="1:126" s="1" customFormat="1" x14ac:dyDescent="0.25">
      <c r="B305" s="2"/>
      <c r="C305" s="2" t="s">
        <v>5472</v>
      </c>
      <c r="D305" s="2"/>
      <c r="G305" s="1" t="s">
        <v>481</v>
      </c>
      <c r="H305" s="1" t="s">
        <v>5497</v>
      </c>
      <c r="I305" s="1" t="s">
        <v>3313</v>
      </c>
      <c r="K305" s="18"/>
      <c r="AA305" s="2"/>
      <c r="AB305" s="3"/>
      <c r="AC305" s="3"/>
      <c r="BA305" s="1">
        <f t="shared" si="21"/>
        <v>0</v>
      </c>
      <c r="DV305" s="1">
        <f t="shared" si="22"/>
        <v>0</v>
      </c>
    </row>
    <row r="306" spans="1:126" s="1" customFormat="1" x14ac:dyDescent="0.25">
      <c r="A306" s="2"/>
      <c r="B306" s="2"/>
      <c r="C306" s="2" t="s">
        <v>5472</v>
      </c>
      <c r="D306" s="2"/>
      <c r="G306" s="1" t="s">
        <v>481</v>
      </c>
      <c r="H306" s="1" t="s">
        <v>1365</v>
      </c>
      <c r="I306" s="1" t="s">
        <v>4713</v>
      </c>
      <c r="K306" s="18"/>
      <c r="AA306" s="2" t="s">
        <v>4578</v>
      </c>
      <c r="AB306" s="3"/>
      <c r="AC306" s="3"/>
      <c r="AR306" s="1" t="s">
        <v>3162</v>
      </c>
      <c r="BA306" s="1">
        <f t="shared" si="21"/>
        <v>1</v>
      </c>
      <c r="DV306" s="1">
        <f t="shared" si="22"/>
        <v>0</v>
      </c>
    </row>
    <row r="307" spans="1:126" s="1" customFormat="1" x14ac:dyDescent="0.25">
      <c r="A307" s="2"/>
      <c r="B307" s="2"/>
      <c r="C307" s="2" t="s">
        <v>5472</v>
      </c>
      <c r="D307" s="2"/>
      <c r="G307" s="1" t="s">
        <v>3158</v>
      </c>
      <c r="H307" s="1" t="s">
        <v>1365</v>
      </c>
      <c r="I307" s="2" t="s">
        <v>4578</v>
      </c>
      <c r="K307" s="18"/>
      <c r="AA307" s="1" t="s">
        <v>4713</v>
      </c>
      <c r="AB307" s="3"/>
      <c r="AC307" s="3"/>
      <c r="AR307" s="1" t="s">
        <v>3162</v>
      </c>
      <c r="BA307" s="1">
        <f t="shared" si="21"/>
        <v>1</v>
      </c>
      <c r="DV307" s="1">
        <f t="shared" si="22"/>
        <v>0</v>
      </c>
    </row>
    <row r="308" spans="1:126" s="1" customFormat="1" x14ac:dyDescent="0.25">
      <c r="B308" s="2"/>
      <c r="C308" s="2" t="s">
        <v>5472</v>
      </c>
      <c r="D308" s="2"/>
      <c r="G308" s="1" t="s">
        <v>481</v>
      </c>
      <c r="H308" s="1" t="s">
        <v>2428</v>
      </c>
      <c r="I308" s="2" t="s">
        <v>5498</v>
      </c>
      <c r="K308" s="18"/>
      <c r="AA308" s="1" t="s">
        <v>1402</v>
      </c>
      <c r="AB308" s="3"/>
      <c r="AC308" s="3"/>
      <c r="AS308" s="1" t="s">
        <v>3162</v>
      </c>
      <c r="BA308" s="1">
        <f t="shared" si="21"/>
        <v>1</v>
      </c>
      <c r="DV308" s="1">
        <f t="shared" si="22"/>
        <v>0</v>
      </c>
    </row>
    <row r="309" spans="1:126" s="1" customFormat="1" x14ac:dyDescent="0.25">
      <c r="B309" s="2"/>
      <c r="C309" s="2" t="s">
        <v>5472</v>
      </c>
      <c r="D309" s="2"/>
      <c r="G309" s="1" t="s">
        <v>3158</v>
      </c>
      <c r="H309" s="1" t="s">
        <v>2025</v>
      </c>
      <c r="I309" s="1" t="s">
        <v>633</v>
      </c>
      <c r="K309" s="18"/>
      <c r="AA309" s="2"/>
      <c r="AB309" s="3"/>
      <c r="AC309" s="3"/>
      <c r="AP309" s="1" t="s">
        <v>3162</v>
      </c>
      <c r="BA309" s="1">
        <f t="shared" si="21"/>
        <v>1</v>
      </c>
      <c r="DV309" s="1">
        <f t="shared" si="22"/>
        <v>0</v>
      </c>
    </row>
    <row r="310" spans="1:126" s="1" customFormat="1" x14ac:dyDescent="0.25">
      <c r="B310" s="2"/>
      <c r="C310" s="2" t="s">
        <v>5472</v>
      </c>
      <c r="E310" s="2"/>
      <c r="F310" s="1" t="s">
        <v>3162</v>
      </c>
      <c r="G310" s="1" t="s">
        <v>481</v>
      </c>
      <c r="H310" s="1" t="s">
        <v>5499</v>
      </c>
      <c r="I310" s="1" t="s">
        <v>5525</v>
      </c>
      <c r="J310" s="1" t="s">
        <v>2659</v>
      </c>
      <c r="K310" s="18" t="s">
        <v>1948</v>
      </c>
      <c r="L310" s="1" t="s">
        <v>2660</v>
      </c>
      <c r="M310" s="1" t="s">
        <v>488</v>
      </c>
      <c r="N310" s="1" t="s">
        <v>296</v>
      </c>
      <c r="O310" s="1">
        <v>85209</v>
      </c>
      <c r="P310" s="1" t="s">
        <v>4213</v>
      </c>
      <c r="Y310" s="1" t="s">
        <v>3196</v>
      </c>
      <c r="Z310" s="1" t="s">
        <v>3161</v>
      </c>
      <c r="AA310" s="2"/>
      <c r="AB310" s="3"/>
      <c r="AC310" s="3"/>
      <c r="AD310" s="1" t="s">
        <v>2564</v>
      </c>
      <c r="BA310" s="1">
        <f t="shared" si="21"/>
        <v>0</v>
      </c>
      <c r="DV310" s="1">
        <f t="shared" si="22"/>
        <v>0</v>
      </c>
    </row>
    <row r="311" spans="1:126" s="1" customFormat="1" x14ac:dyDescent="0.25">
      <c r="B311" s="2"/>
      <c r="C311" s="2" t="s">
        <v>5472</v>
      </c>
      <c r="D311" s="2"/>
      <c r="G311" s="1" t="s">
        <v>481</v>
      </c>
      <c r="H311" s="1" t="s">
        <v>2488</v>
      </c>
      <c r="I311" s="1" t="s">
        <v>2494</v>
      </c>
      <c r="K311" s="18" t="s">
        <v>2495</v>
      </c>
      <c r="P311" s="1" t="s">
        <v>4213</v>
      </c>
      <c r="AA311" s="2"/>
      <c r="AB311" s="3"/>
      <c r="AC311" s="3"/>
      <c r="AD311" s="1" t="s">
        <v>2388</v>
      </c>
      <c r="AU311" s="1" t="s">
        <v>3162</v>
      </c>
      <c r="BA311" s="1">
        <f t="shared" si="21"/>
        <v>1</v>
      </c>
      <c r="DV311" s="1">
        <f t="shared" si="22"/>
        <v>0</v>
      </c>
    </row>
    <row r="312" spans="1:126" s="1" customFormat="1" x14ac:dyDescent="0.25">
      <c r="B312" s="2"/>
      <c r="C312" s="2" t="s">
        <v>5472</v>
      </c>
      <c r="D312" s="2"/>
      <c r="G312" s="1" t="s">
        <v>481</v>
      </c>
      <c r="H312" s="1" t="s">
        <v>2096</v>
      </c>
      <c r="I312" s="1" t="s">
        <v>2728</v>
      </c>
      <c r="J312" s="1" t="s">
        <v>2098</v>
      </c>
      <c r="K312" s="18" t="s">
        <v>2097</v>
      </c>
      <c r="P312" s="1" t="s">
        <v>4712</v>
      </c>
      <c r="R312" s="1">
        <v>1</v>
      </c>
      <c r="S312" s="1" t="s">
        <v>3357</v>
      </c>
      <c r="AA312" s="1" t="s">
        <v>1536</v>
      </c>
      <c r="AB312" s="3"/>
      <c r="AC312" s="3"/>
      <c r="AD312" s="1" t="s">
        <v>1774</v>
      </c>
      <c r="BA312" s="1">
        <f t="shared" si="21"/>
        <v>0</v>
      </c>
      <c r="DV312" s="1">
        <f t="shared" si="22"/>
        <v>0</v>
      </c>
    </row>
    <row r="313" spans="1:126" s="1" customFormat="1" x14ac:dyDescent="0.25">
      <c r="B313" s="2"/>
      <c r="C313" s="2" t="s">
        <v>5472</v>
      </c>
      <c r="D313" s="2"/>
      <c r="G313" s="1" t="s">
        <v>3158</v>
      </c>
      <c r="H313" s="1" t="s">
        <v>2096</v>
      </c>
      <c r="I313" s="1" t="s">
        <v>1536</v>
      </c>
      <c r="J313" s="1" t="s">
        <v>2098</v>
      </c>
      <c r="K313" s="18" t="s">
        <v>2097</v>
      </c>
      <c r="P313" s="1" t="s">
        <v>4213</v>
      </c>
      <c r="R313" s="1">
        <v>1</v>
      </c>
      <c r="S313" s="1" t="s">
        <v>3357</v>
      </c>
      <c r="AA313" s="1" t="s">
        <v>2728</v>
      </c>
      <c r="AB313" s="3"/>
      <c r="AC313" s="3"/>
      <c r="AD313" s="1" t="s">
        <v>1771</v>
      </c>
      <c r="BA313" s="1">
        <f t="shared" si="21"/>
        <v>0</v>
      </c>
      <c r="DV313" s="1">
        <f t="shared" si="22"/>
        <v>0</v>
      </c>
    </row>
    <row r="314" spans="1:126" s="1" customFormat="1" x14ac:dyDescent="0.25">
      <c r="A314" s="6"/>
      <c r="B314" s="2"/>
      <c r="C314" s="2" t="s">
        <v>5472</v>
      </c>
      <c r="D314" s="6"/>
      <c r="G314" s="1" t="s">
        <v>481</v>
      </c>
      <c r="H314" s="1" t="s">
        <v>1281</v>
      </c>
      <c r="I314" s="1" t="s">
        <v>106</v>
      </c>
      <c r="K314" s="18"/>
      <c r="AA314" s="1" t="s">
        <v>1282</v>
      </c>
      <c r="AB314" s="3"/>
      <c r="AC314" s="3"/>
      <c r="AL314" s="1" t="s">
        <v>3162</v>
      </c>
      <c r="AN314" s="1" t="s">
        <v>3162</v>
      </c>
      <c r="AO314" s="1" t="s">
        <v>3162</v>
      </c>
      <c r="AR314" s="1" t="s">
        <v>3162</v>
      </c>
      <c r="BA314" s="1">
        <f t="shared" si="21"/>
        <v>4</v>
      </c>
      <c r="DV314" s="1">
        <f t="shared" si="22"/>
        <v>0</v>
      </c>
    </row>
    <row r="315" spans="1:126" s="1" customFormat="1" x14ac:dyDescent="0.25">
      <c r="A315" s="6"/>
      <c r="B315" s="2"/>
      <c r="C315" s="2" t="s">
        <v>5472</v>
      </c>
      <c r="D315" s="6"/>
      <c r="G315" s="1" t="s">
        <v>3158</v>
      </c>
      <c r="H315" s="1" t="s">
        <v>1281</v>
      </c>
      <c r="I315" s="1" t="s">
        <v>1282</v>
      </c>
      <c r="K315" s="18"/>
      <c r="AA315" s="1" t="s">
        <v>106</v>
      </c>
      <c r="AB315" s="3"/>
      <c r="AC315" s="3"/>
      <c r="AL315" s="1" t="s">
        <v>3162</v>
      </c>
      <c r="AN315" s="1" t="s">
        <v>3162</v>
      </c>
      <c r="AO315" s="1" t="s">
        <v>3162</v>
      </c>
      <c r="AR315" s="1" t="s">
        <v>3162</v>
      </c>
      <c r="BA315" s="1">
        <f t="shared" si="21"/>
        <v>4</v>
      </c>
      <c r="DV315" s="1">
        <f t="shared" si="22"/>
        <v>0</v>
      </c>
    </row>
    <row r="316" spans="1:126" s="1" customFormat="1" x14ac:dyDescent="0.25">
      <c r="B316" s="2"/>
      <c r="C316" s="2" t="s">
        <v>5472</v>
      </c>
      <c r="D316" s="2"/>
      <c r="G316" s="1" t="s">
        <v>481</v>
      </c>
      <c r="H316" s="1" t="s">
        <v>961</v>
      </c>
      <c r="I316" s="1" t="s">
        <v>2152</v>
      </c>
      <c r="K316" s="18"/>
      <c r="Y316" s="1" t="s">
        <v>3093</v>
      </c>
      <c r="Z316" s="1" t="s">
        <v>962</v>
      </c>
      <c r="AA316" s="2" t="s">
        <v>3099</v>
      </c>
      <c r="AB316" s="3"/>
      <c r="AC316" s="3"/>
      <c r="BA316" s="1">
        <f t="shared" si="21"/>
        <v>0</v>
      </c>
      <c r="DV316" s="1">
        <f t="shared" si="22"/>
        <v>0</v>
      </c>
    </row>
    <row r="317" spans="1:126" s="1" customFormat="1" x14ac:dyDescent="0.25">
      <c r="B317" s="2"/>
      <c r="C317" s="2" t="s">
        <v>5472</v>
      </c>
      <c r="D317" s="2"/>
      <c r="G317" s="1" t="s">
        <v>481</v>
      </c>
      <c r="H317" s="1" t="s">
        <v>3697</v>
      </c>
      <c r="I317" s="1" t="s">
        <v>5500</v>
      </c>
      <c r="K317" s="18"/>
      <c r="AA317" s="2"/>
      <c r="AB317" s="3"/>
      <c r="AC317" s="3"/>
      <c r="BA317" s="1">
        <f t="shared" si="21"/>
        <v>0</v>
      </c>
      <c r="DV317" s="1">
        <f t="shared" si="22"/>
        <v>0</v>
      </c>
    </row>
    <row r="318" spans="1:126" s="1" customFormat="1" x14ac:dyDescent="0.25">
      <c r="A318" s="29"/>
      <c r="B318" s="2"/>
      <c r="C318" s="2"/>
      <c r="D318" s="29"/>
      <c r="E318" s="2"/>
      <c r="G318" s="1" t="s">
        <v>481</v>
      </c>
      <c r="H318" s="1" t="s">
        <v>5662</v>
      </c>
      <c r="I318" s="1" t="s">
        <v>5663</v>
      </c>
      <c r="K318" s="18"/>
      <c r="AA318" s="1" t="s">
        <v>5665</v>
      </c>
      <c r="AB318" s="3"/>
      <c r="AC318" s="3"/>
      <c r="DI318" s="1" t="s">
        <v>3162</v>
      </c>
    </row>
    <row r="319" spans="1:126" s="1" customFormat="1" x14ac:dyDescent="0.25">
      <c r="A319" s="29"/>
      <c r="B319" s="2"/>
      <c r="C319" s="2"/>
      <c r="D319" s="29"/>
      <c r="E319" s="2"/>
      <c r="G319" s="1" t="s">
        <v>3158</v>
      </c>
      <c r="H319" s="1" t="s">
        <v>5665</v>
      </c>
      <c r="I319" s="1" t="s">
        <v>5664</v>
      </c>
      <c r="K319" s="18"/>
      <c r="AA319" s="1" t="s">
        <v>5662</v>
      </c>
      <c r="AB319" s="3"/>
      <c r="AC319" s="3"/>
      <c r="DI319" s="1" t="s">
        <v>3162</v>
      </c>
    </row>
    <row r="320" spans="1:126" s="1" customFormat="1" x14ac:dyDescent="0.25">
      <c r="A320" s="29"/>
      <c r="B320" s="2"/>
      <c r="C320" s="2"/>
      <c r="D320" s="29"/>
      <c r="E320" s="2"/>
      <c r="G320" s="1" t="s">
        <v>3158</v>
      </c>
      <c r="H320" s="1" t="s">
        <v>5666</v>
      </c>
      <c r="I320" s="1" t="s">
        <v>2075</v>
      </c>
      <c r="K320" s="18"/>
      <c r="AA320" s="1" t="s">
        <v>1955</v>
      </c>
      <c r="AB320" s="3"/>
      <c r="AC320" s="3"/>
      <c r="DI320" s="1" t="s">
        <v>3162</v>
      </c>
    </row>
    <row r="321" spans="1:126" s="1" customFormat="1" x14ac:dyDescent="0.25">
      <c r="A321" s="29"/>
      <c r="B321" s="2"/>
      <c r="C321" s="2"/>
      <c r="D321" s="29"/>
      <c r="E321" s="2"/>
      <c r="G321" s="1" t="s">
        <v>481</v>
      </c>
      <c r="H321" s="1" t="s">
        <v>5666</v>
      </c>
      <c r="I321" s="1" t="s">
        <v>1955</v>
      </c>
      <c r="K321" s="18"/>
      <c r="AA321" s="1" t="s">
        <v>2075</v>
      </c>
      <c r="AB321" s="3"/>
      <c r="AC321" s="3"/>
      <c r="DI321" s="1" t="s">
        <v>3162</v>
      </c>
    </row>
    <row r="322" spans="1:126" s="1" customFormat="1" x14ac:dyDescent="0.25">
      <c r="A322" s="29"/>
      <c r="B322" s="2"/>
      <c r="C322" s="2"/>
      <c r="D322" s="29"/>
      <c r="E322" s="2"/>
      <c r="G322" s="1" t="s">
        <v>3158</v>
      </c>
      <c r="H322" s="1" t="s">
        <v>5667</v>
      </c>
      <c r="I322" s="1" t="s">
        <v>5669</v>
      </c>
      <c r="K322" s="18"/>
      <c r="AA322" s="1" t="s">
        <v>5668</v>
      </c>
      <c r="AB322" s="3"/>
      <c r="AC322" s="3"/>
      <c r="DI322" s="1" t="s">
        <v>3162</v>
      </c>
    </row>
    <row r="323" spans="1:126" s="1" customFormat="1" x14ac:dyDescent="0.25">
      <c r="A323" s="29"/>
      <c r="B323" s="2"/>
      <c r="C323" s="2"/>
      <c r="D323" s="29"/>
      <c r="E323" s="2"/>
      <c r="G323" s="1" t="s">
        <v>481</v>
      </c>
      <c r="H323" s="1" t="s">
        <v>5667</v>
      </c>
      <c r="I323" s="1" t="s">
        <v>5668</v>
      </c>
      <c r="K323" s="18"/>
      <c r="AA323" s="1" t="s">
        <v>5669</v>
      </c>
      <c r="AB323" s="3"/>
      <c r="AC323" s="3"/>
      <c r="DI323" s="1" t="s">
        <v>3162</v>
      </c>
    </row>
    <row r="324" spans="1:126" s="1" customFormat="1" x14ac:dyDescent="0.25">
      <c r="A324" s="29"/>
      <c r="B324" s="2"/>
      <c r="C324" s="2"/>
      <c r="D324" s="29"/>
      <c r="E324" s="2"/>
      <c r="G324" s="1" t="s">
        <v>3158</v>
      </c>
      <c r="H324" s="1" t="s">
        <v>5670</v>
      </c>
      <c r="I324" s="1" t="s">
        <v>1267</v>
      </c>
      <c r="K324" s="18"/>
      <c r="AA324" s="1" t="s">
        <v>348</v>
      </c>
      <c r="AB324" s="3"/>
      <c r="AC324" s="3"/>
      <c r="DI324" s="1" t="s">
        <v>3162</v>
      </c>
    </row>
    <row r="325" spans="1:126" s="1" customFormat="1" x14ac:dyDescent="0.25">
      <c r="A325" s="29"/>
      <c r="B325" s="2"/>
      <c r="C325" s="2"/>
      <c r="D325" s="29"/>
      <c r="E325" s="2"/>
      <c r="G325" s="1" t="s">
        <v>481</v>
      </c>
      <c r="H325" s="1" t="s">
        <v>5670</v>
      </c>
      <c r="I325" s="1" t="s">
        <v>348</v>
      </c>
      <c r="K325" s="18"/>
      <c r="AA325" s="1" t="s">
        <v>1267</v>
      </c>
      <c r="AB325" s="3"/>
      <c r="AC325" s="3"/>
      <c r="DI325" s="1" t="s">
        <v>3162</v>
      </c>
    </row>
    <row r="326" spans="1:126" s="1" customFormat="1" x14ac:dyDescent="0.25">
      <c r="A326" s="29"/>
      <c r="B326" s="2"/>
      <c r="C326" s="2"/>
      <c r="D326" s="29"/>
      <c r="E326" s="2"/>
      <c r="G326" s="1" t="s">
        <v>3158</v>
      </c>
      <c r="H326" s="1" t="s">
        <v>5671</v>
      </c>
      <c r="I326" s="1" t="s">
        <v>616</v>
      </c>
      <c r="K326" s="18"/>
      <c r="AA326" s="1" t="s">
        <v>5673</v>
      </c>
      <c r="AB326" s="3"/>
      <c r="AC326" s="3"/>
      <c r="DI326" s="1" t="s">
        <v>3162</v>
      </c>
    </row>
    <row r="327" spans="1:126" s="1" customFormat="1" x14ac:dyDescent="0.25">
      <c r="A327" s="29"/>
      <c r="B327" s="2"/>
      <c r="C327" s="2"/>
      <c r="D327" s="29"/>
      <c r="E327" s="2"/>
      <c r="G327" s="1" t="s">
        <v>481</v>
      </c>
      <c r="H327" s="1" t="s">
        <v>5673</v>
      </c>
      <c r="I327" s="1" t="s">
        <v>5672</v>
      </c>
      <c r="K327" s="18"/>
      <c r="AA327" s="1" t="s">
        <v>5671</v>
      </c>
      <c r="AB327" s="3"/>
      <c r="AC327" s="3"/>
      <c r="DI327" s="1" t="s">
        <v>3162</v>
      </c>
    </row>
    <row r="328" spans="1:126" s="1" customFormat="1" x14ac:dyDescent="0.25">
      <c r="B328" s="2"/>
      <c r="C328" s="2" t="s">
        <v>5472</v>
      </c>
      <c r="D328" s="2"/>
      <c r="F328" s="1" t="s">
        <v>3161</v>
      </c>
      <c r="G328" s="1" t="s">
        <v>481</v>
      </c>
      <c r="H328" s="1" t="s">
        <v>1212</v>
      </c>
      <c r="I328" s="1" t="s">
        <v>299</v>
      </c>
      <c r="J328" s="1" t="s">
        <v>1213</v>
      </c>
      <c r="K328" s="18" t="s">
        <v>1221</v>
      </c>
      <c r="L328" s="1" t="s">
        <v>1219</v>
      </c>
      <c r="M328" s="1" t="s">
        <v>1220</v>
      </c>
      <c r="N328" s="1" t="s">
        <v>3575</v>
      </c>
      <c r="O328" s="1">
        <v>51443</v>
      </c>
      <c r="P328" s="1" t="s">
        <v>4213</v>
      </c>
      <c r="AA328" s="1" t="s">
        <v>1222</v>
      </c>
      <c r="AB328" s="3"/>
      <c r="AC328" s="3" t="s">
        <v>4712</v>
      </c>
      <c r="AD328" s="1" t="s">
        <v>2564</v>
      </c>
      <c r="AL328" s="1" t="s">
        <v>3162</v>
      </c>
      <c r="AX328" s="1" t="s">
        <v>3162</v>
      </c>
      <c r="BA328" s="1">
        <f t="shared" ref="BA328:BA333" si="23">COUNTA(AE328:AZ328)</f>
        <v>2</v>
      </c>
      <c r="BB328" s="1" t="s">
        <v>4712</v>
      </c>
      <c r="DV328" s="1">
        <f>COUNTA(CY328:DU328)</f>
        <v>0</v>
      </c>
    </row>
    <row r="329" spans="1:126" s="1" customFormat="1" x14ac:dyDescent="0.25">
      <c r="B329" s="2"/>
      <c r="C329" s="2" t="s">
        <v>5472</v>
      </c>
      <c r="D329" s="2"/>
      <c r="F329" s="1" t="s">
        <v>3161</v>
      </c>
      <c r="G329" s="1" t="s">
        <v>3158</v>
      </c>
      <c r="H329" s="1" t="s">
        <v>1212</v>
      </c>
      <c r="I329" s="1" t="s">
        <v>1222</v>
      </c>
      <c r="J329" s="1" t="s">
        <v>1223</v>
      </c>
      <c r="K329" s="18" t="s">
        <v>1224</v>
      </c>
      <c r="L329" s="1" t="s">
        <v>1219</v>
      </c>
      <c r="M329" s="1" t="s">
        <v>1220</v>
      </c>
      <c r="N329" s="1" t="s">
        <v>3575</v>
      </c>
      <c r="O329" s="1">
        <v>51443</v>
      </c>
      <c r="P329" s="1" t="s">
        <v>4213</v>
      </c>
      <c r="AA329" s="1" t="s">
        <v>299</v>
      </c>
      <c r="AB329" s="3"/>
      <c r="AC329" s="3" t="s">
        <v>4712</v>
      </c>
      <c r="AD329" s="1" t="s">
        <v>2388</v>
      </c>
      <c r="AL329" s="1" t="s">
        <v>3162</v>
      </c>
      <c r="AX329" s="1" t="s">
        <v>3162</v>
      </c>
      <c r="BA329" s="1">
        <f t="shared" si="23"/>
        <v>2</v>
      </c>
      <c r="BB329" s="1" t="s">
        <v>4712</v>
      </c>
      <c r="DV329" s="1">
        <f>COUNTA(CY329:DU329)</f>
        <v>0</v>
      </c>
    </row>
    <row r="330" spans="1:126" s="1" customFormat="1" x14ac:dyDescent="0.25">
      <c r="B330" s="2"/>
      <c r="C330" s="2"/>
      <c r="D330" s="6"/>
      <c r="F330" s="1" t="s">
        <v>3162</v>
      </c>
      <c r="G330" s="1" t="s">
        <v>481</v>
      </c>
      <c r="H330" s="1" t="s">
        <v>110</v>
      </c>
      <c r="I330" s="1" t="s">
        <v>4364</v>
      </c>
      <c r="J330" s="1" t="s">
        <v>111</v>
      </c>
      <c r="K330" s="18" t="s">
        <v>1650</v>
      </c>
      <c r="L330" s="1" t="s">
        <v>112</v>
      </c>
      <c r="M330" s="1" t="s">
        <v>113</v>
      </c>
      <c r="N330" s="1" t="s">
        <v>296</v>
      </c>
      <c r="O330" s="1">
        <v>85132</v>
      </c>
      <c r="P330" s="1" t="s">
        <v>4213</v>
      </c>
      <c r="T330" s="1">
        <v>1</v>
      </c>
      <c r="Y330" s="1" t="s">
        <v>3196</v>
      </c>
      <c r="Z330" s="1" t="s">
        <v>3189</v>
      </c>
      <c r="AA330" s="1" t="s">
        <v>114</v>
      </c>
      <c r="AB330" s="3"/>
      <c r="AC330" s="3"/>
      <c r="AD330" s="1" t="s">
        <v>2392</v>
      </c>
      <c r="AE330" s="1" t="s">
        <v>481</v>
      </c>
      <c r="AJ330" s="1" t="s">
        <v>481</v>
      </c>
      <c r="AY330" s="1" t="s">
        <v>481</v>
      </c>
      <c r="BA330" s="1">
        <f t="shared" si="23"/>
        <v>3</v>
      </c>
      <c r="DV330" s="1">
        <f t="shared" si="22"/>
        <v>0</v>
      </c>
    </row>
    <row r="331" spans="1:126" s="1" customFormat="1" x14ac:dyDescent="0.25">
      <c r="B331" s="2"/>
      <c r="C331" s="2"/>
      <c r="D331" s="6"/>
      <c r="F331" s="1" t="s">
        <v>3162</v>
      </c>
      <c r="G331" s="1" t="s">
        <v>3158</v>
      </c>
      <c r="H331" s="1" t="s">
        <v>110</v>
      </c>
      <c r="I331" s="1" t="s">
        <v>114</v>
      </c>
      <c r="J331" s="1" t="s">
        <v>115</v>
      </c>
      <c r="K331" s="18" t="s">
        <v>1650</v>
      </c>
      <c r="L331" s="1" t="s">
        <v>112</v>
      </c>
      <c r="M331" s="1" t="s">
        <v>113</v>
      </c>
      <c r="N331" s="1" t="s">
        <v>296</v>
      </c>
      <c r="O331" s="1">
        <v>85132</v>
      </c>
      <c r="P331" s="1" t="s">
        <v>4712</v>
      </c>
      <c r="T331" s="1">
        <v>1</v>
      </c>
      <c r="Y331" s="1" t="s">
        <v>3196</v>
      </c>
      <c r="Z331" s="1" t="s">
        <v>3189</v>
      </c>
      <c r="AA331" s="1" t="s">
        <v>4364</v>
      </c>
      <c r="AB331" s="3"/>
      <c r="AC331" s="3"/>
      <c r="AD331" s="1" t="s">
        <v>2388</v>
      </c>
      <c r="AE331" s="1" t="s">
        <v>481</v>
      </c>
      <c r="AJ331" s="1" t="s">
        <v>481</v>
      </c>
      <c r="AY331" s="1" t="s">
        <v>481</v>
      </c>
      <c r="BA331" s="1">
        <f t="shared" si="23"/>
        <v>3</v>
      </c>
      <c r="DV331" s="1">
        <f t="shared" ref="DV331:DV366" si="24">COUNTA(CY331:DU331)</f>
        <v>0</v>
      </c>
    </row>
    <row r="332" spans="1:126" s="1" customFormat="1" x14ac:dyDescent="0.25">
      <c r="A332" s="28"/>
      <c r="B332" s="2"/>
      <c r="C332" s="2"/>
      <c r="D332" s="6"/>
      <c r="F332" s="1" t="s">
        <v>3162</v>
      </c>
      <c r="G332" s="1" t="s">
        <v>3158</v>
      </c>
      <c r="H332" s="1" t="s">
        <v>3163</v>
      </c>
      <c r="I332" s="1" t="s">
        <v>3164</v>
      </c>
      <c r="J332" s="1" t="s">
        <v>3166</v>
      </c>
      <c r="K332" s="18" t="s">
        <v>3165</v>
      </c>
      <c r="L332" s="1" t="s">
        <v>3167</v>
      </c>
      <c r="M332" s="1" t="s">
        <v>488</v>
      </c>
      <c r="N332" s="1" t="s">
        <v>296</v>
      </c>
      <c r="O332" s="1">
        <v>85206</v>
      </c>
      <c r="P332" s="1" t="s">
        <v>4213</v>
      </c>
      <c r="T332" s="1">
        <v>1</v>
      </c>
      <c r="Y332" s="1" t="s">
        <v>3160</v>
      </c>
      <c r="Z332" s="1" t="s">
        <v>3161</v>
      </c>
      <c r="AA332" s="2" t="s">
        <v>5106</v>
      </c>
      <c r="AB332" s="3" t="s">
        <v>3161</v>
      </c>
      <c r="AC332" s="3" t="s">
        <v>4712</v>
      </c>
      <c r="AD332" s="1" t="s">
        <v>2564</v>
      </c>
      <c r="BA332" s="1">
        <f t="shared" si="23"/>
        <v>0</v>
      </c>
      <c r="BD332" s="1" t="s">
        <v>3162</v>
      </c>
      <c r="BE332" s="1" t="s">
        <v>4712</v>
      </c>
      <c r="BG332" s="1" t="s">
        <v>4712</v>
      </c>
      <c r="DV332" s="1">
        <f t="shared" si="24"/>
        <v>0</v>
      </c>
    </row>
    <row r="333" spans="1:126" s="1" customFormat="1" x14ac:dyDescent="0.25">
      <c r="B333" s="2"/>
      <c r="C333" s="2"/>
      <c r="D333" s="6"/>
      <c r="G333" s="1" t="s">
        <v>3158</v>
      </c>
      <c r="H333" s="1" t="s">
        <v>120</v>
      </c>
      <c r="I333" s="1" t="s">
        <v>121</v>
      </c>
      <c r="J333" s="1" t="s">
        <v>122</v>
      </c>
      <c r="K333" s="18" t="s">
        <v>123</v>
      </c>
      <c r="L333" s="1" t="s">
        <v>5061</v>
      </c>
      <c r="M333" s="1" t="s">
        <v>488</v>
      </c>
      <c r="N333" s="1" t="s">
        <v>296</v>
      </c>
      <c r="O333" s="1">
        <v>85205</v>
      </c>
      <c r="P333" s="1" t="s">
        <v>4213</v>
      </c>
      <c r="AA333" s="2"/>
      <c r="AB333" s="3"/>
      <c r="AC333" s="3" t="s">
        <v>4712</v>
      </c>
      <c r="AD333" s="1" t="s">
        <v>2388</v>
      </c>
      <c r="BA333" s="1">
        <f t="shared" si="23"/>
        <v>0</v>
      </c>
      <c r="DV333" s="1">
        <f t="shared" si="24"/>
        <v>0</v>
      </c>
    </row>
    <row r="334" spans="1:126" s="1" customFormat="1" x14ac:dyDescent="0.25">
      <c r="B334" s="2"/>
      <c r="C334" s="2"/>
      <c r="D334" s="6"/>
      <c r="G334" s="1" t="s">
        <v>481</v>
      </c>
      <c r="H334" s="1" t="s">
        <v>5491</v>
      </c>
      <c r="I334" s="1" t="s">
        <v>299</v>
      </c>
      <c r="K334" s="18"/>
      <c r="Y334" s="2"/>
      <c r="Z334" s="3"/>
      <c r="AA334" s="1" t="s">
        <v>2451</v>
      </c>
      <c r="AC334" s="3" t="s">
        <v>4712</v>
      </c>
      <c r="BA334" s="1">
        <f t="shared" ref="BA334:BA366" si="25">COUNTA(AE334:AZ334)</f>
        <v>0</v>
      </c>
      <c r="DV334" s="1">
        <f t="shared" si="24"/>
        <v>0</v>
      </c>
    </row>
    <row r="335" spans="1:126" s="1" customFormat="1" x14ac:dyDescent="0.25">
      <c r="B335" s="2"/>
      <c r="C335" s="2"/>
      <c r="D335" s="6"/>
      <c r="G335" s="1" t="s">
        <v>3158</v>
      </c>
      <c r="H335" s="1" t="s">
        <v>5491</v>
      </c>
      <c r="I335" s="1" t="s">
        <v>2451</v>
      </c>
      <c r="K335" s="18"/>
      <c r="Y335" s="2"/>
      <c r="Z335" s="3"/>
      <c r="AA335" s="1" t="s">
        <v>299</v>
      </c>
      <c r="AC335" s="3" t="s">
        <v>4712</v>
      </c>
      <c r="BA335" s="1">
        <f t="shared" si="25"/>
        <v>0</v>
      </c>
      <c r="DV335" s="1">
        <f t="shared" si="24"/>
        <v>0</v>
      </c>
    </row>
    <row r="336" spans="1:126" s="1" customFormat="1" x14ac:dyDescent="0.25">
      <c r="B336" s="2"/>
      <c r="C336" s="2"/>
      <c r="D336" s="6"/>
      <c r="G336" s="1" t="s">
        <v>3158</v>
      </c>
      <c r="H336" s="1" t="s">
        <v>3851</v>
      </c>
      <c r="I336" s="1" t="s">
        <v>3852</v>
      </c>
      <c r="J336" s="1" t="s">
        <v>3854</v>
      </c>
      <c r="K336" s="18" t="s">
        <v>3853</v>
      </c>
      <c r="L336" s="1" t="s">
        <v>3855</v>
      </c>
      <c r="M336" s="1" t="s">
        <v>3192</v>
      </c>
      <c r="N336" s="1" t="s">
        <v>296</v>
      </c>
      <c r="O336" s="1">
        <v>85118</v>
      </c>
      <c r="P336" s="1" t="s">
        <v>4213</v>
      </c>
      <c r="Y336" s="1" t="s">
        <v>297</v>
      </c>
      <c r="Z336" s="1" t="s">
        <v>3850</v>
      </c>
      <c r="AA336" s="2"/>
      <c r="AB336" s="3"/>
      <c r="AC336" s="3" t="s">
        <v>4712</v>
      </c>
      <c r="AD336" s="1" t="s">
        <v>2564</v>
      </c>
      <c r="BA336" s="1">
        <f t="shared" si="25"/>
        <v>0</v>
      </c>
      <c r="BD336" s="1" t="s">
        <v>4712</v>
      </c>
      <c r="DV336" s="1">
        <f t="shared" si="24"/>
        <v>0</v>
      </c>
    </row>
    <row r="337" spans="1:126" s="1" customFormat="1" x14ac:dyDescent="0.25">
      <c r="B337" s="2"/>
      <c r="C337" s="2"/>
      <c r="G337" s="1" t="s">
        <v>481</v>
      </c>
      <c r="H337" s="1" t="s">
        <v>5561</v>
      </c>
      <c r="I337" s="1" t="s">
        <v>5560</v>
      </c>
      <c r="K337" s="18"/>
      <c r="X337" s="2"/>
      <c r="AA337" s="1" t="s">
        <v>3099</v>
      </c>
      <c r="AB337" s="3"/>
      <c r="AC337" s="3" t="s">
        <v>4712</v>
      </c>
      <c r="BA337" s="1">
        <f t="shared" si="25"/>
        <v>0</v>
      </c>
      <c r="DV337" s="1">
        <f t="shared" si="24"/>
        <v>0</v>
      </c>
    </row>
    <row r="338" spans="1:126" s="1" customFormat="1" x14ac:dyDescent="0.25">
      <c r="B338" s="2"/>
      <c r="C338" s="2"/>
      <c r="D338" s="2"/>
      <c r="G338" s="1" t="s">
        <v>3158</v>
      </c>
      <c r="H338" s="1" t="s">
        <v>3362</v>
      </c>
      <c r="I338" s="1" t="s">
        <v>403</v>
      </c>
      <c r="K338" s="18"/>
      <c r="AA338" s="1" t="s">
        <v>1605</v>
      </c>
      <c r="AB338" s="3"/>
      <c r="AC338" s="3" t="s">
        <v>4712</v>
      </c>
      <c r="BA338" s="1">
        <f t="shared" si="25"/>
        <v>0</v>
      </c>
      <c r="DV338" s="1">
        <f t="shared" si="24"/>
        <v>0</v>
      </c>
    </row>
    <row r="339" spans="1:126" s="1" customFormat="1" x14ac:dyDescent="0.25">
      <c r="A339" s="6"/>
      <c r="B339" s="2"/>
      <c r="C339" s="2"/>
      <c r="D339" s="6"/>
      <c r="G339" s="1" t="s">
        <v>481</v>
      </c>
      <c r="H339" s="1" t="s">
        <v>5567</v>
      </c>
      <c r="I339" s="1" t="s">
        <v>4309</v>
      </c>
      <c r="K339" s="18"/>
      <c r="Y339" s="2"/>
      <c r="Z339" s="3"/>
      <c r="AA339" s="1" t="s">
        <v>3351</v>
      </c>
      <c r="AC339" s="3" t="s">
        <v>4712</v>
      </c>
      <c r="BA339" s="1">
        <f t="shared" si="25"/>
        <v>0</v>
      </c>
      <c r="DV339" s="1">
        <f t="shared" si="24"/>
        <v>0</v>
      </c>
    </row>
    <row r="340" spans="1:126" s="1" customFormat="1" x14ac:dyDescent="0.25">
      <c r="A340" s="6"/>
      <c r="B340" s="2"/>
      <c r="C340" s="2"/>
      <c r="D340" s="6"/>
      <c r="G340" s="1" t="s">
        <v>3158</v>
      </c>
      <c r="H340" s="1" t="s">
        <v>5567</v>
      </c>
      <c r="I340" s="1" t="s">
        <v>3351</v>
      </c>
      <c r="K340" s="18"/>
      <c r="Y340" s="2"/>
      <c r="Z340" s="3"/>
      <c r="AA340" s="1" t="s">
        <v>4309</v>
      </c>
      <c r="AC340" s="3" t="s">
        <v>4712</v>
      </c>
      <c r="BA340" s="1">
        <f t="shared" si="25"/>
        <v>0</v>
      </c>
      <c r="DV340" s="1">
        <f t="shared" si="24"/>
        <v>0</v>
      </c>
    </row>
    <row r="341" spans="1:126" s="1" customFormat="1" x14ac:dyDescent="0.25">
      <c r="B341" s="2"/>
      <c r="C341" s="2"/>
      <c r="D341" s="2"/>
      <c r="G341" s="1" t="s">
        <v>3158</v>
      </c>
      <c r="H341" s="1" t="s">
        <v>4332</v>
      </c>
      <c r="I341" s="1" t="s">
        <v>4333</v>
      </c>
      <c r="J341" s="1" t="s">
        <v>4334</v>
      </c>
      <c r="K341" s="18" t="s">
        <v>4336</v>
      </c>
      <c r="L341" s="1" t="s">
        <v>4335</v>
      </c>
      <c r="M341" s="1" t="s">
        <v>488</v>
      </c>
      <c r="N341" s="1" t="s">
        <v>296</v>
      </c>
      <c r="O341" s="1">
        <v>85209</v>
      </c>
      <c r="P341" s="1" t="s">
        <v>4213</v>
      </c>
      <c r="AA341" s="2" t="s">
        <v>5573</v>
      </c>
      <c r="AB341" s="3"/>
      <c r="AC341" s="3" t="s">
        <v>4712</v>
      </c>
      <c r="AD341" s="1" t="s">
        <v>2388</v>
      </c>
      <c r="BA341" s="1">
        <f t="shared" si="25"/>
        <v>0</v>
      </c>
      <c r="DV341" s="1">
        <f t="shared" si="24"/>
        <v>0</v>
      </c>
    </row>
    <row r="342" spans="1:126" s="1" customFormat="1" x14ac:dyDescent="0.25">
      <c r="A342" s="1" t="s">
        <v>5570</v>
      </c>
      <c r="B342" s="2"/>
      <c r="C342" s="2"/>
      <c r="D342" s="2"/>
      <c r="G342" s="1" t="s">
        <v>481</v>
      </c>
      <c r="H342" s="1" t="s">
        <v>5537</v>
      </c>
      <c r="I342" s="1" t="s">
        <v>5328</v>
      </c>
      <c r="K342" s="18"/>
      <c r="AA342" s="1" t="s">
        <v>5576</v>
      </c>
      <c r="AB342" s="3"/>
      <c r="AC342" s="3" t="s">
        <v>4712</v>
      </c>
      <c r="BA342" s="1">
        <f t="shared" si="25"/>
        <v>0</v>
      </c>
      <c r="DV342" s="1">
        <f t="shared" si="24"/>
        <v>0</v>
      </c>
    </row>
    <row r="343" spans="1:126" s="1" customFormat="1" x14ac:dyDescent="0.25">
      <c r="A343" s="6"/>
      <c r="B343" s="2"/>
      <c r="C343" s="2"/>
      <c r="D343" s="6"/>
      <c r="G343" s="1" t="s">
        <v>3158</v>
      </c>
      <c r="H343" s="1" t="s">
        <v>316</v>
      </c>
      <c r="I343" s="1" t="s">
        <v>317</v>
      </c>
      <c r="J343" s="1" t="s">
        <v>1922</v>
      </c>
      <c r="K343" s="18" t="s">
        <v>3265</v>
      </c>
      <c r="L343" s="1" t="s">
        <v>2945</v>
      </c>
      <c r="M343" s="1" t="s">
        <v>488</v>
      </c>
      <c r="N343" s="1" t="s">
        <v>296</v>
      </c>
      <c r="O343" s="1">
        <v>85208</v>
      </c>
      <c r="P343" s="1" t="s">
        <v>4400</v>
      </c>
      <c r="Y343" s="1" t="s">
        <v>3175</v>
      </c>
      <c r="AA343" s="2"/>
      <c r="AB343" s="3"/>
      <c r="AC343" s="3" t="s">
        <v>5571</v>
      </c>
      <c r="AD343" s="1" t="s">
        <v>2388</v>
      </c>
      <c r="BA343" s="1">
        <f t="shared" si="25"/>
        <v>0</v>
      </c>
      <c r="DV343" s="1">
        <f t="shared" si="24"/>
        <v>0</v>
      </c>
    </row>
    <row r="344" spans="1:126" s="1" customFormat="1" x14ac:dyDescent="0.25">
      <c r="A344" s="6"/>
      <c r="B344" s="2"/>
      <c r="C344" s="2"/>
      <c r="D344" s="6"/>
      <c r="G344" s="1" t="s">
        <v>481</v>
      </c>
      <c r="H344" s="1" t="s">
        <v>2045</v>
      </c>
      <c r="I344" s="1" t="s">
        <v>5569</v>
      </c>
      <c r="K344" s="18"/>
      <c r="Y344" s="2"/>
      <c r="Z344" s="3"/>
      <c r="AA344" s="1" t="s">
        <v>2352</v>
      </c>
      <c r="AC344" s="3" t="s">
        <v>4712</v>
      </c>
      <c r="BA344" s="1">
        <f t="shared" si="25"/>
        <v>0</v>
      </c>
      <c r="DV344" s="1">
        <f t="shared" si="24"/>
        <v>0</v>
      </c>
    </row>
    <row r="345" spans="1:126" s="1" customFormat="1" x14ac:dyDescent="0.25">
      <c r="A345" s="6"/>
      <c r="B345" s="2"/>
      <c r="C345" s="2"/>
      <c r="D345" s="6"/>
      <c r="G345" s="1" t="s">
        <v>3158</v>
      </c>
      <c r="H345" s="1" t="s">
        <v>2045</v>
      </c>
      <c r="I345" s="1" t="s">
        <v>2352</v>
      </c>
      <c r="K345" s="18"/>
      <c r="Y345" s="2"/>
      <c r="Z345" s="3"/>
      <c r="AA345" s="1" t="s">
        <v>5569</v>
      </c>
      <c r="AC345" s="3" t="s">
        <v>4712</v>
      </c>
      <c r="BA345" s="1">
        <f t="shared" si="25"/>
        <v>0</v>
      </c>
      <c r="DV345" s="1">
        <f t="shared" si="24"/>
        <v>0</v>
      </c>
    </row>
    <row r="346" spans="1:126" s="1" customFormat="1" x14ac:dyDescent="0.25">
      <c r="A346" s="1" t="s">
        <v>5579</v>
      </c>
      <c r="B346" s="2"/>
      <c r="C346" s="2"/>
      <c r="D346" s="2"/>
      <c r="G346" s="1" t="s">
        <v>481</v>
      </c>
      <c r="H346" s="1" t="s">
        <v>3213</v>
      </c>
      <c r="I346" s="1" t="s">
        <v>3178</v>
      </c>
      <c r="K346" s="18"/>
      <c r="AA346" s="2"/>
      <c r="AB346" s="3"/>
      <c r="AC346" s="3" t="s">
        <v>4712</v>
      </c>
      <c r="BA346" s="1">
        <f t="shared" si="25"/>
        <v>0</v>
      </c>
      <c r="DV346" s="1">
        <f t="shared" si="24"/>
        <v>0</v>
      </c>
    </row>
    <row r="347" spans="1:126" s="1" customFormat="1" x14ac:dyDescent="0.25">
      <c r="B347" s="2"/>
      <c r="C347" s="2"/>
      <c r="D347" s="6"/>
      <c r="G347" s="1" t="s">
        <v>3158</v>
      </c>
      <c r="H347" s="1" t="s">
        <v>5577</v>
      </c>
      <c r="I347" s="1" t="s">
        <v>3056</v>
      </c>
      <c r="K347" s="18"/>
      <c r="Y347" s="2"/>
      <c r="Z347" s="3"/>
      <c r="AC347" s="3" t="s">
        <v>4712</v>
      </c>
      <c r="BA347" s="1">
        <f t="shared" si="25"/>
        <v>0</v>
      </c>
      <c r="DV347" s="1">
        <f t="shared" si="24"/>
        <v>0</v>
      </c>
    </row>
    <row r="348" spans="1:126" s="1" customFormat="1" x14ac:dyDescent="0.25">
      <c r="B348" s="2"/>
      <c r="C348" s="2"/>
      <c r="F348" s="1" t="s">
        <v>3161</v>
      </c>
      <c r="G348" s="1" t="s">
        <v>3158</v>
      </c>
      <c r="H348" s="1" t="s">
        <v>3099</v>
      </c>
      <c r="I348" s="1" t="s">
        <v>903</v>
      </c>
      <c r="J348" s="1" t="s">
        <v>3100</v>
      </c>
      <c r="K348" s="18" t="s">
        <v>3565</v>
      </c>
      <c r="L348" s="1" t="s">
        <v>3102</v>
      </c>
      <c r="M348" s="1" t="s">
        <v>488</v>
      </c>
      <c r="N348" s="1" t="s">
        <v>296</v>
      </c>
      <c r="O348" s="1">
        <v>85204</v>
      </c>
      <c r="P348" s="1" t="s">
        <v>4213</v>
      </c>
      <c r="V348" s="1" t="s">
        <v>3093</v>
      </c>
      <c r="W348" s="1" t="s">
        <v>3161</v>
      </c>
      <c r="X348" s="2"/>
      <c r="AA348" s="1" t="s">
        <v>5559</v>
      </c>
      <c r="AB348" s="3" t="s">
        <v>3161</v>
      </c>
      <c r="AC348" s="3" t="s">
        <v>4712</v>
      </c>
      <c r="AD348" s="1" t="s">
        <v>1760</v>
      </c>
      <c r="BA348" s="1">
        <f t="shared" si="25"/>
        <v>0</v>
      </c>
      <c r="DV348" s="1">
        <f t="shared" si="24"/>
        <v>0</v>
      </c>
    </row>
    <row r="349" spans="1:126" s="1" customFormat="1" x14ac:dyDescent="0.25">
      <c r="B349" s="2"/>
      <c r="C349" s="2"/>
      <c r="D349" s="6"/>
      <c r="E349" s="2"/>
      <c r="G349" s="1" t="s">
        <v>481</v>
      </c>
      <c r="H349" s="1" t="s">
        <v>5522</v>
      </c>
      <c r="I349" s="1" t="s">
        <v>5523</v>
      </c>
      <c r="K349" s="4"/>
      <c r="AA349" s="1" t="s">
        <v>5521</v>
      </c>
      <c r="AB349" s="3"/>
      <c r="AC349" s="3" t="s">
        <v>4712</v>
      </c>
      <c r="BA349" s="1">
        <f t="shared" si="25"/>
        <v>0</v>
      </c>
      <c r="DV349" s="1">
        <f t="shared" si="24"/>
        <v>0</v>
      </c>
    </row>
    <row r="350" spans="1:126" s="1" customFormat="1" x14ac:dyDescent="0.25">
      <c r="A350" s="1" t="s">
        <v>5336</v>
      </c>
      <c r="B350" s="2"/>
      <c r="C350" s="2"/>
      <c r="D350" s="2"/>
      <c r="G350" s="1" t="s">
        <v>481</v>
      </c>
      <c r="H350" s="1" t="s">
        <v>5563</v>
      </c>
      <c r="I350" s="1" t="s">
        <v>348</v>
      </c>
      <c r="K350" s="18"/>
      <c r="AA350" s="2"/>
      <c r="AB350" s="3"/>
      <c r="AC350" s="3" t="s">
        <v>4712</v>
      </c>
      <c r="BA350" s="1">
        <f t="shared" si="25"/>
        <v>0</v>
      </c>
      <c r="DV350" s="1">
        <f t="shared" si="24"/>
        <v>0</v>
      </c>
    </row>
    <row r="351" spans="1:126" s="1" customFormat="1" x14ac:dyDescent="0.25">
      <c r="A351" s="1" t="s">
        <v>5570</v>
      </c>
      <c r="B351" s="2"/>
      <c r="C351" s="2"/>
      <c r="D351" s="6"/>
      <c r="G351" s="1" t="s">
        <v>3158</v>
      </c>
      <c r="H351" s="1" t="s">
        <v>5536</v>
      </c>
      <c r="I351" s="1" t="s">
        <v>5575</v>
      </c>
      <c r="K351" s="18"/>
      <c r="Y351" s="2"/>
      <c r="Z351" s="3"/>
      <c r="AA351" s="1" t="s">
        <v>5537</v>
      </c>
      <c r="AC351" s="3" t="s">
        <v>4712</v>
      </c>
      <c r="BA351" s="1">
        <f t="shared" si="25"/>
        <v>0</v>
      </c>
      <c r="DV351" s="1">
        <f t="shared" si="24"/>
        <v>0</v>
      </c>
    </row>
    <row r="352" spans="1:126" s="1" customFormat="1" x14ac:dyDescent="0.25">
      <c r="B352" s="2"/>
      <c r="C352" s="2"/>
      <c r="D352" s="6"/>
      <c r="F352" s="1" t="s">
        <v>3162</v>
      </c>
      <c r="G352" s="1" t="s">
        <v>3158</v>
      </c>
      <c r="H352" s="1" t="s">
        <v>4434</v>
      </c>
      <c r="I352" s="1" t="s">
        <v>2742</v>
      </c>
      <c r="J352" s="1" t="s">
        <v>2744</v>
      </c>
      <c r="K352" s="18" t="s">
        <v>2743</v>
      </c>
      <c r="L352" s="1" t="s">
        <v>2745</v>
      </c>
      <c r="M352" s="1" t="s">
        <v>4583</v>
      </c>
      <c r="N352" s="1" t="s">
        <v>296</v>
      </c>
      <c r="O352" s="1">
        <v>85143</v>
      </c>
      <c r="P352" s="1" t="s">
        <v>4213</v>
      </c>
      <c r="W352" s="1" t="s">
        <v>297</v>
      </c>
      <c r="Y352" s="1" t="s">
        <v>3160</v>
      </c>
      <c r="Z352" s="1" t="s">
        <v>3161</v>
      </c>
      <c r="AA352" s="2" t="s">
        <v>1012</v>
      </c>
      <c r="AB352" s="3" t="s">
        <v>3161</v>
      </c>
      <c r="AC352" s="3" t="s">
        <v>4712</v>
      </c>
      <c r="AD352" s="1" t="s">
        <v>2388</v>
      </c>
      <c r="AE352" s="1" t="s">
        <v>3158</v>
      </c>
      <c r="AF352" s="1" t="s">
        <v>3158</v>
      </c>
      <c r="AG352" s="1" t="s">
        <v>3158</v>
      </c>
      <c r="AH352" s="1" t="s">
        <v>3158</v>
      </c>
      <c r="AI352" s="1" t="s">
        <v>3158</v>
      </c>
      <c r="AJ352" s="1" t="s">
        <v>3158</v>
      </c>
      <c r="AK352" s="1" t="s">
        <v>3158</v>
      </c>
      <c r="AL352" s="1" t="s">
        <v>3158</v>
      </c>
      <c r="AM352" s="1" t="s">
        <v>3158</v>
      </c>
      <c r="AN352" s="1" t="s">
        <v>3158</v>
      </c>
      <c r="AO352" s="1" t="s">
        <v>3158</v>
      </c>
      <c r="AP352" s="1" t="s">
        <v>3158</v>
      </c>
      <c r="AQ352" s="1" t="s">
        <v>3158</v>
      </c>
      <c r="AR352" s="1" t="s">
        <v>3158</v>
      </c>
      <c r="AS352" s="1" t="s">
        <v>3158</v>
      </c>
      <c r="AT352" s="1" t="s">
        <v>3158</v>
      </c>
      <c r="AV352" s="1" t="s">
        <v>3158</v>
      </c>
      <c r="AW352" s="1" t="s">
        <v>3158</v>
      </c>
      <c r="AX352" s="1" t="s">
        <v>3158</v>
      </c>
      <c r="AZ352" s="1" t="s">
        <v>3158</v>
      </c>
      <c r="BA352" s="1">
        <f t="shared" si="25"/>
        <v>20</v>
      </c>
      <c r="DV352" s="1">
        <f t="shared" si="24"/>
        <v>0</v>
      </c>
    </row>
    <row r="353" spans="1:126" s="1" customFormat="1" x14ac:dyDescent="0.25">
      <c r="A353" s="8"/>
      <c r="B353" s="2"/>
      <c r="C353" s="2"/>
      <c r="D353" s="6"/>
      <c r="F353" s="1" t="s">
        <v>3162</v>
      </c>
      <c r="G353" s="1" t="s">
        <v>3158</v>
      </c>
      <c r="H353" s="1" t="s">
        <v>275</v>
      </c>
      <c r="I353" s="1" t="s">
        <v>906</v>
      </c>
      <c r="J353" s="1" t="s">
        <v>1200</v>
      </c>
      <c r="K353" s="18" t="s">
        <v>2265</v>
      </c>
      <c r="L353" s="1" t="s">
        <v>2267</v>
      </c>
      <c r="M353" s="1" t="s">
        <v>488</v>
      </c>
      <c r="N353" s="1" t="s">
        <v>296</v>
      </c>
      <c r="O353" s="1">
        <v>85213</v>
      </c>
      <c r="P353" s="1" t="s">
        <v>4213</v>
      </c>
      <c r="R353" s="1">
        <v>1</v>
      </c>
      <c r="S353" s="1" t="s">
        <v>3357</v>
      </c>
      <c r="T353" s="1">
        <v>1</v>
      </c>
      <c r="U353" s="1">
        <v>1</v>
      </c>
      <c r="AA353" s="1" t="s">
        <v>5556</v>
      </c>
      <c r="AB353" s="3" t="s">
        <v>3161</v>
      </c>
      <c r="AC353" s="3" t="s">
        <v>4712</v>
      </c>
      <c r="AD353" s="1" t="s">
        <v>2564</v>
      </c>
      <c r="AE353" s="1" t="s">
        <v>481</v>
      </c>
      <c r="AF353" s="1" t="s">
        <v>481</v>
      </c>
      <c r="AG353" s="1" t="s">
        <v>481</v>
      </c>
      <c r="AL353" s="1" t="s">
        <v>481</v>
      </c>
      <c r="BA353" s="1">
        <f t="shared" si="25"/>
        <v>4</v>
      </c>
      <c r="BD353" s="1" t="s">
        <v>4712</v>
      </c>
      <c r="BE353" s="1" t="s">
        <v>4712</v>
      </c>
      <c r="BF353" s="1" t="s">
        <v>4712</v>
      </c>
      <c r="BJ353" s="1" t="s">
        <v>4712</v>
      </c>
      <c r="BK353" s="1" t="s">
        <v>4712</v>
      </c>
      <c r="BL353" s="1" t="s">
        <v>4712</v>
      </c>
      <c r="BM353" s="1" t="s">
        <v>4712</v>
      </c>
      <c r="BP353" s="1" t="s">
        <v>4712</v>
      </c>
      <c r="DV353" s="1">
        <f t="shared" si="24"/>
        <v>0</v>
      </c>
    </row>
    <row r="354" spans="1:126" s="1" customFormat="1" x14ac:dyDescent="0.25">
      <c r="B354" s="2"/>
      <c r="C354" s="2"/>
      <c r="D354" s="2"/>
      <c r="G354" s="1" t="s">
        <v>3158</v>
      </c>
      <c r="H354" s="1" t="s">
        <v>2602</v>
      </c>
      <c r="I354" s="1" t="s">
        <v>2603</v>
      </c>
      <c r="J354" s="1" t="s">
        <v>2604</v>
      </c>
      <c r="K354" s="18"/>
      <c r="L354" s="1" t="s">
        <v>2605</v>
      </c>
      <c r="M354" s="1" t="s">
        <v>3182</v>
      </c>
      <c r="N354" s="1" t="s">
        <v>296</v>
      </c>
      <c r="O354" s="1">
        <v>85234</v>
      </c>
      <c r="Y354" s="1" t="s">
        <v>3196</v>
      </c>
      <c r="Z354" s="1" t="s">
        <v>3189</v>
      </c>
      <c r="AA354" s="2" t="s">
        <v>2606</v>
      </c>
      <c r="AB354" s="3"/>
      <c r="AC354" s="3" t="s">
        <v>4712</v>
      </c>
      <c r="AG354" s="1" t="s">
        <v>3162</v>
      </c>
      <c r="BA354" s="1">
        <f t="shared" si="25"/>
        <v>1</v>
      </c>
      <c r="DV354" s="1">
        <f t="shared" si="24"/>
        <v>0</v>
      </c>
    </row>
    <row r="355" spans="1:126" s="1" customFormat="1" x14ac:dyDescent="0.25">
      <c r="B355" s="2"/>
      <c r="C355" s="2"/>
      <c r="D355" s="2"/>
      <c r="F355" s="1" t="s">
        <v>3162</v>
      </c>
      <c r="G355" s="1" t="s">
        <v>3158</v>
      </c>
      <c r="H355" s="1" t="s">
        <v>2911</v>
      </c>
      <c r="I355" s="1" t="s">
        <v>358</v>
      </c>
      <c r="J355" s="1" t="s">
        <v>2912</v>
      </c>
      <c r="K355" s="18" t="s">
        <v>2913</v>
      </c>
      <c r="M355" s="1" t="s">
        <v>3182</v>
      </c>
      <c r="N355" s="1" t="s">
        <v>296</v>
      </c>
      <c r="P355" s="1" t="s">
        <v>4213</v>
      </c>
      <c r="AA355" s="2"/>
      <c r="AB355" s="3"/>
      <c r="AC355" s="3" t="s">
        <v>4712</v>
      </c>
      <c r="AD355" s="1" t="s">
        <v>2564</v>
      </c>
      <c r="BA355" s="1">
        <f t="shared" si="25"/>
        <v>0</v>
      </c>
      <c r="BD355" s="1" t="s">
        <v>4712</v>
      </c>
      <c r="BE355" s="1" t="s">
        <v>4712</v>
      </c>
      <c r="BF355" s="1" t="s">
        <v>4712</v>
      </c>
      <c r="BG355" s="1" t="s">
        <v>4712</v>
      </c>
      <c r="BH355" s="1" t="s">
        <v>4712</v>
      </c>
      <c r="BJ355" s="1" t="s">
        <v>4712</v>
      </c>
      <c r="BK355" s="1" t="s">
        <v>5053</v>
      </c>
      <c r="BL355" s="1" t="s">
        <v>5053</v>
      </c>
      <c r="BM355" s="1" t="s">
        <v>4712</v>
      </c>
      <c r="BP355" s="1" t="s">
        <v>4712</v>
      </c>
      <c r="DV355" s="1">
        <f t="shared" si="24"/>
        <v>0</v>
      </c>
    </row>
    <row r="356" spans="1:126" s="1" customFormat="1" x14ac:dyDescent="0.25">
      <c r="B356" s="2"/>
      <c r="C356" s="2"/>
      <c r="D356" s="2"/>
      <c r="G356" s="1" t="s">
        <v>3158</v>
      </c>
      <c r="H356" s="1" t="s">
        <v>3286</v>
      </c>
      <c r="I356" s="1" t="s">
        <v>371</v>
      </c>
      <c r="K356" s="18"/>
      <c r="Y356" s="1" t="s">
        <v>3196</v>
      </c>
      <c r="Z356" s="1" t="s">
        <v>2166</v>
      </c>
      <c r="AA356" s="2" t="s">
        <v>3213</v>
      </c>
      <c r="AB356" s="3"/>
      <c r="AC356" s="3" t="s">
        <v>4712</v>
      </c>
      <c r="AG356" s="1" t="s">
        <v>3162</v>
      </c>
      <c r="BA356" s="1">
        <f t="shared" si="25"/>
        <v>1</v>
      </c>
      <c r="DV356" s="1">
        <f t="shared" si="24"/>
        <v>0</v>
      </c>
    </row>
    <row r="357" spans="1:126" s="1" customFormat="1" x14ac:dyDescent="0.25">
      <c r="B357" s="2"/>
      <c r="C357" s="2"/>
      <c r="D357" s="6"/>
      <c r="F357" s="1" t="s">
        <v>3162</v>
      </c>
      <c r="G357" s="1" t="s">
        <v>481</v>
      </c>
      <c r="H357" s="1" t="s">
        <v>5106</v>
      </c>
      <c r="I357" s="1" t="s">
        <v>1557</v>
      </c>
      <c r="J357" s="1" t="s">
        <v>5109</v>
      </c>
      <c r="K357" s="18" t="s">
        <v>5108</v>
      </c>
      <c r="L357" s="1" t="s">
        <v>3167</v>
      </c>
      <c r="M357" s="1" t="s">
        <v>3023</v>
      </c>
      <c r="N357" s="1" t="s">
        <v>296</v>
      </c>
      <c r="O357" s="1">
        <v>85206</v>
      </c>
      <c r="P357" s="1" t="s">
        <v>4213</v>
      </c>
      <c r="T357" s="1">
        <v>1</v>
      </c>
      <c r="Y357" s="1" t="s">
        <v>3160</v>
      </c>
      <c r="Z357" s="1" t="s">
        <v>3161</v>
      </c>
      <c r="AA357" s="2" t="s">
        <v>3163</v>
      </c>
      <c r="AB357" s="3" t="s">
        <v>3161</v>
      </c>
      <c r="AC357" s="3" t="s">
        <v>4712</v>
      </c>
      <c r="AD357" s="1" t="s">
        <v>2564</v>
      </c>
      <c r="BA357" s="1">
        <f t="shared" si="25"/>
        <v>0</v>
      </c>
      <c r="BD357" s="1" t="s">
        <v>3162</v>
      </c>
      <c r="BE357" s="1" t="s">
        <v>729</v>
      </c>
      <c r="BG357" s="1" t="s">
        <v>729</v>
      </c>
      <c r="DV357" s="1">
        <f t="shared" si="24"/>
        <v>0</v>
      </c>
    </row>
    <row r="358" spans="1:126" s="1" customFormat="1" x14ac:dyDescent="0.25">
      <c r="A358" s="1" t="s">
        <v>5578</v>
      </c>
      <c r="B358" s="2"/>
      <c r="C358" s="2"/>
      <c r="D358" s="2"/>
      <c r="G358" s="1" t="s">
        <v>481</v>
      </c>
      <c r="H358" s="1" t="s">
        <v>3822</v>
      </c>
      <c r="I358" s="1" t="s">
        <v>2040</v>
      </c>
      <c r="K358" s="18"/>
      <c r="AA358" s="2"/>
      <c r="AB358" s="3"/>
      <c r="AC358" s="3" t="s">
        <v>4712</v>
      </c>
      <c r="BA358" s="1">
        <f t="shared" si="25"/>
        <v>0</v>
      </c>
      <c r="DV358" s="1">
        <f t="shared" si="24"/>
        <v>0</v>
      </c>
    </row>
    <row r="359" spans="1:126" s="1" customFormat="1" x14ac:dyDescent="0.25">
      <c r="B359" s="2"/>
      <c r="C359" s="2"/>
      <c r="D359" s="6"/>
      <c r="G359" s="1" t="s">
        <v>481</v>
      </c>
      <c r="H359" s="1" t="s">
        <v>5557</v>
      </c>
      <c r="I359" s="1" t="s">
        <v>4642</v>
      </c>
      <c r="K359" s="18"/>
      <c r="Y359" s="2"/>
      <c r="Z359" s="3"/>
      <c r="AA359" s="1" t="s">
        <v>5558</v>
      </c>
      <c r="AC359" s="1" t="s">
        <v>4712</v>
      </c>
      <c r="BA359" s="1">
        <f t="shared" si="25"/>
        <v>0</v>
      </c>
      <c r="DV359" s="1">
        <f t="shared" si="24"/>
        <v>0</v>
      </c>
    </row>
    <row r="360" spans="1:126" s="1" customFormat="1" x14ac:dyDescent="0.25">
      <c r="A360" s="1" t="s">
        <v>5562</v>
      </c>
      <c r="B360" s="2"/>
      <c r="C360" s="2"/>
      <c r="D360" s="2"/>
      <c r="G360" s="1" t="s">
        <v>3158</v>
      </c>
      <c r="H360" s="1" t="s">
        <v>1158</v>
      </c>
      <c r="I360" s="1" t="s">
        <v>1159</v>
      </c>
      <c r="K360" s="18" t="s">
        <v>1160</v>
      </c>
      <c r="N360" s="1" t="s">
        <v>296</v>
      </c>
      <c r="AA360" s="2"/>
      <c r="AB360" s="3"/>
      <c r="AC360" s="3" t="s">
        <v>4712</v>
      </c>
      <c r="BA360" s="1">
        <f t="shared" si="25"/>
        <v>0</v>
      </c>
      <c r="DV360" s="1">
        <f t="shared" si="24"/>
        <v>0</v>
      </c>
    </row>
    <row r="361" spans="1:126" s="1" customFormat="1" x14ac:dyDescent="0.25">
      <c r="A361" s="2"/>
      <c r="B361" s="2"/>
      <c r="C361" s="2"/>
      <c r="D361" s="2"/>
      <c r="G361" s="1" t="s">
        <v>3158</v>
      </c>
      <c r="H361" s="1" t="s">
        <v>3447</v>
      </c>
      <c r="I361" s="1" t="s">
        <v>3471</v>
      </c>
      <c r="K361" s="18" t="s">
        <v>3997</v>
      </c>
      <c r="L361" s="1" t="s">
        <v>5170</v>
      </c>
      <c r="M361" s="1" t="s">
        <v>488</v>
      </c>
      <c r="N361" s="1" t="s">
        <v>296</v>
      </c>
      <c r="O361" s="1">
        <v>85209</v>
      </c>
      <c r="P361" s="1" t="s">
        <v>4213</v>
      </c>
      <c r="AA361" s="2"/>
      <c r="AB361" s="3"/>
      <c r="AC361" s="3" t="s">
        <v>4712</v>
      </c>
      <c r="AD361" s="1" t="s">
        <v>2564</v>
      </c>
      <c r="AH361" s="1" t="s">
        <v>3162</v>
      </c>
      <c r="AR361" s="1" t="s">
        <v>3162</v>
      </c>
      <c r="AU361" s="1" t="s">
        <v>3162</v>
      </c>
      <c r="AW361" s="1" t="s">
        <v>3162</v>
      </c>
      <c r="BA361" s="1">
        <f t="shared" si="25"/>
        <v>4</v>
      </c>
      <c r="DV361" s="1">
        <f t="shared" si="24"/>
        <v>0</v>
      </c>
    </row>
    <row r="362" spans="1:126" s="1" customFormat="1" x14ac:dyDescent="0.25">
      <c r="B362" s="2"/>
      <c r="C362" s="2"/>
      <c r="D362" s="6"/>
      <c r="G362" s="1" t="s">
        <v>481</v>
      </c>
      <c r="H362" s="1" t="s">
        <v>5573</v>
      </c>
      <c r="I362" s="1" t="s">
        <v>5572</v>
      </c>
      <c r="K362" s="18"/>
      <c r="Y362" s="2"/>
      <c r="Z362" s="3"/>
      <c r="AA362" s="1" t="s">
        <v>4332</v>
      </c>
      <c r="AC362" s="3" t="s">
        <v>4712</v>
      </c>
      <c r="BA362" s="1">
        <f t="shared" si="25"/>
        <v>0</v>
      </c>
      <c r="DV362" s="1">
        <f t="shared" si="24"/>
        <v>0</v>
      </c>
    </row>
    <row r="363" spans="1:126" s="1" customFormat="1" x14ac:dyDescent="0.25">
      <c r="B363" s="2"/>
      <c r="C363" s="2"/>
      <c r="D363" s="6"/>
      <c r="G363" s="1" t="s">
        <v>481</v>
      </c>
      <c r="H363" s="1" t="s">
        <v>1012</v>
      </c>
      <c r="I363" s="1" t="s">
        <v>3105</v>
      </c>
      <c r="J363" s="1" t="s">
        <v>1651</v>
      </c>
      <c r="K363" s="18" t="s">
        <v>152</v>
      </c>
      <c r="L363" s="1" t="s">
        <v>1014</v>
      </c>
      <c r="M363" s="1" t="s">
        <v>488</v>
      </c>
      <c r="N363" s="1" t="s">
        <v>296</v>
      </c>
      <c r="O363" s="1">
        <v>85209</v>
      </c>
      <c r="W363" s="1" t="s">
        <v>3160</v>
      </c>
      <c r="X363" s="1" t="s">
        <v>1011</v>
      </c>
      <c r="Y363" s="3" t="s">
        <v>3161</v>
      </c>
      <c r="AA363" s="2" t="s">
        <v>4434</v>
      </c>
      <c r="AC363" s="3" t="s">
        <v>4712</v>
      </c>
      <c r="AD363" s="1" t="s">
        <v>2388</v>
      </c>
      <c r="AE363" s="1" t="s">
        <v>481</v>
      </c>
      <c r="AF363" s="1" t="s">
        <v>481</v>
      </c>
      <c r="AG363" s="1" t="s">
        <v>481</v>
      </c>
      <c r="AH363" s="1" t="s">
        <v>481</v>
      </c>
      <c r="AJ363" s="1" t="s">
        <v>481</v>
      </c>
      <c r="AK363" s="1" t="s">
        <v>481</v>
      </c>
      <c r="AL363" s="1" t="s">
        <v>481</v>
      </c>
      <c r="AM363" s="1" t="s">
        <v>481</v>
      </c>
      <c r="AN363" s="1" t="s">
        <v>481</v>
      </c>
      <c r="AO363" s="1" t="s">
        <v>3158</v>
      </c>
      <c r="AP363" s="1" t="s">
        <v>481</v>
      </c>
      <c r="AQ363" s="1" t="s">
        <v>481</v>
      </c>
      <c r="AR363" s="1" t="s">
        <v>481</v>
      </c>
      <c r="AS363" s="1" t="s">
        <v>481</v>
      </c>
      <c r="AT363" s="1" t="s">
        <v>481</v>
      </c>
      <c r="AU363" s="1" t="s">
        <v>481</v>
      </c>
      <c r="AV363" s="1" t="s">
        <v>481</v>
      </c>
      <c r="AW363" s="1" t="s">
        <v>481</v>
      </c>
      <c r="AX363" s="1" t="s">
        <v>481</v>
      </c>
      <c r="AZ363" s="1" t="s">
        <v>481</v>
      </c>
      <c r="BA363" s="1">
        <f t="shared" si="25"/>
        <v>20</v>
      </c>
      <c r="DV363" s="1">
        <f t="shared" si="24"/>
        <v>0</v>
      </c>
    </row>
    <row r="364" spans="1:126" s="1" customFormat="1" x14ac:dyDescent="0.25">
      <c r="B364" s="2"/>
      <c r="C364" s="2"/>
      <c r="D364" s="6"/>
      <c r="G364" s="1" t="s">
        <v>3158</v>
      </c>
      <c r="H364" s="1" t="s">
        <v>5574</v>
      </c>
      <c r="I364" s="1" t="s">
        <v>5574</v>
      </c>
      <c r="K364" s="18"/>
      <c r="Y364" s="2"/>
      <c r="Z364" s="3"/>
      <c r="AC364" s="3" t="s">
        <v>4712</v>
      </c>
      <c r="BA364" s="1">
        <f t="shared" si="25"/>
        <v>0</v>
      </c>
      <c r="DV364" s="1">
        <f t="shared" si="24"/>
        <v>0</v>
      </c>
    </row>
    <row r="365" spans="1:126" s="1" customFormat="1" x14ac:dyDescent="0.25">
      <c r="A365" s="1" t="s">
        <v>5570</v>
      </c>
      <c r="B365" s="2"/>
      <c r="C365" s="2"/>
      <c r="D365" s="2"/>
      <c r="G365" s="1" t="s">
        <v>481</v>
      </c>
      <c r="I365" s="1" t="s">
        <v>1743</v>
      </c>
      <c r="K365" s="18"/>
      <c r="AA365" s="2"/>
      <c r="AB365" s="3"/>
      <c r="AC365" s="3" t="s">
        <v>4712</v>
      </c>
      <c r="BA365" s="1">
        <f t="shared" si="25"/>
        <v>0</v>
      </c>
      <c r="DV365" s="1">
        <f t="shared" si="24"/>
        <v>0</v>
      </c>
    </row>
    <row r="366" spans="1:126" s="1" customFormat="1" x14ac:dyDescent="0.25">
      <c r="A366" s="1" t="s">
        <v>5570</v>
      </c>
      <c r="B366" s="2"/>
      <c r="C366" s="2"/>
      <c r="D366" s="6"/>
      <c r="G366" s="1" t="s">
        <v>3158</v>
      </c>
      <c r="K366" s="18"/>
      <c r="Y366" s="2"/>
      <c r="Z366" s="3"/>
      <c r="AA366" s="1" t="s">
        <v>1743</v>
      </c>
      <c r="AC366" s="3" t="s">
        <v>4712</v>
      </c>
      <c r="BA366" s="1">
        <f t="shared" si="25"/>
        <v>0</v>
      </c>
      <c r="DV366" s="1">
        <f t="shared" si="24"/>
        <v>0</v>
      </c>
    </row>
    <row r="367" spans="1:126" s="1" customFormat="1" x14ac:dyDescent="0.25">
      <c r="B367" s="2"/>
      <c r="C367" s="2"/>
      <c r="D367" s="6"/>
      <c r="K367" s="18"/>
      <c r="Y367" s="2"/>
      <c r="Z367" s="3"/>
      <c r="AC367" s="3"/>
    </row>
    <row r="368" spans="1:126" s="1" customFormat="1" x14ac:dyDescent="0.25">
      <c r="A368" s="1" t="s">
        <v>5210</v>
      </c>
      <c r="B368" s="2"/>
      <c r="C368" s="2"/>
      <c r="D368" s="6"/>
      <c r="K368" s="18"/>
      <c r="AA368" s="2"/>
      <c r="AB368" s="3"/>
      <c r="AC368" s="3"/>
    </row>
    <row r="369" spans="1:75" s="1" customFormat="1" x14ac:dyDescent="0.25">
      <c r="A369" s="1" t="s">
        <v>5217</v>
      </c>
      <c r="C369" s="14">
        <v>43055</v>
      </c>
      <c r="D369" s="2"/>
      <c r="G369" s="1" t="s">
        <v>481</v>
      </c>
      <c r="H369" s="1" t="s">
        <v>824</v>
      </c>
      <c r="I369" s="1" t="s">
        <v>144</v>
      </c>
      <c r="J369" s="1" t="s">
        <v>825</v>
      </c>
      <c r="K369" s="18" t="s">
        <v>4358</v>
      </c>
      <c r="L369" s="1" t="s">
        <v>5218</v>
      </c>
      <c r="M369" s="1" t="s">
        <v>488</v>
      </c>
      <c r="N369" s="1" t="s">
        <v>296</v>
      </c>
      <c r="O369" s="1">
        <v>85206</v>
      </c>
      <c r="P369" s="1" t="s">
        <v>4213</v>
      </c>
      <c r="Y369" s="1" t="s">
        <v>3175</v>
      </c>
      <c r="Z369" s="1" t="s">
        <v>3401</v>
      </c>
      <c r="AA369" s="2" t="s">
        <v>5526</v>
      </c>
      <c r="AB369" s="3" t="s">
        <v>3161</v>
      </c>
      <c r="AC369" s="3"/>
      <c r="AD369" s="1" t="s">
        <v>2564</v>
      </c>
      <c r="AG369" s="1" t="s">
        <v>481</v>
      </c>
      <c r="BA369" s="1">
        <f t="shared" ref="BA369:BA375" si="26">COUNTA(AE369:AZ369)</f>
        <v>1</v>
      </c>
    </row>
    <row r="370" spans="1:75" s="1" customFormat="1" x14ac:dyDescent="0.25">
      <c r="A370" s="1" t="s">
        <v>3240</v>
      </c>
      <c r="B370" s="2"/>
      <c r="C370" s="2"/>
      <c r="D370" s="2"/>
      <c r="G370" s="1" t="s">
        <v>3158</v>
      </c>
      <c r="H370" s="1" t="s">
        <v>3238</v>
      </c>
      <c r="I370" s="1" t="s">
        <v>2161</v>
      </c>
      <c r="K370" s="4" t="s">
        <v>3239</v>
      </c>
      <c r="AA370" s="2"/>
      <c r="AB370" s="3"/>
      <c r="AC370" s="3"/>
      <c r="BA370" s="1">
        <f t="shared" si="26"/>
        <v>0</v>
      </c>
    </row>
    <row r="371" spans="1:75" s="1" customFormat="1" x14ac:dyDescent="0.25">
      <c r="A371" s="1" t="s">
        <v>1708</v>
      </c>
      <c r="B371" s="2"/>
      <c r="C371" s="2"/>
      <c r="D371" s="2"/>
      <c r="G371" s="1" t="s">
        <v>481</v>
      </c>
      <c r="H371" s="1" t="s">
        <v>1706</v>
      </c>
      <c r="I371" s="1" t="s">
        <v>348</v>
      </c>
      <c r="K371" s="18" t="s">
        <v>1707</v>
      </c>
      <c r="AB371" s="3"/>
      <c r="AC371" s="3"/>
      <c r="BA371" s="1">
        <f t="shared" si="26"/>
        <v>0</v>
      </c>
    </row>
    <row r="372" spans="1:75" s="1" customFormat="1" x14ac:dyDescent="0.25">
      <c r="A372" s="1" t="s">
        <v>2824</v>
      </c>
      <c r="B372" s="2"/>
      <c r="C372" s="2"/>
      <c r="D372" s="2"/>
      <c r="H372" s="1" t="s">
        <v>2821</v>
      </c>
      <c r="I372" s="1" t="s">
        <v>2822</v>
      </c>
      <c r="K372" s="18" t="s">
        <v>2823</v>
      </c>
      <c r="Y372" s="2"/>
      <c r="Z372" s="3"/>
      <c r="BA372" s="1">
        <f t="shared" si="26"/>
        <v>0</v>
      </c>
    </row>
    <row r="373" spans="1:75" s="1" customFormat="1" x14ac:dyDescent="0.25">
      <c r="A373" s="1" t="s">
        <v>4635</v>
      </c>
      <c r="B373" s="8"/>
      <c r="C373" s="14">
        <v>43125</v>
      </c>
      <c r="D373" s="2"/>
      <c r="F373" s="1" t="s">
        <v>3161</v>
      </c>
      <c r="G373" s="1" t="s">
        <v>3158</v>
      </c>
      <c r="H373" s="1" t="s">
        <v>338</v>
      </c>
      <c r="I373" s="1" t="s">
        <v>1604</v>
      </c>
      <c r="J373" s="1" t="s">
        <v>4926</v>
      </c>
      <c r="K373" s="18" t="s">
        <v>871</v>
      </c>
      <c r="L373" s="1" t="s">
        <v>534</v>
      </c>
      <c r="M373" s="1" t="s">
        <v>340</v>
      </c>
      <c r="N373" s="1" t="s">
        <v>341</v>
      </c>
      <c r="O373" s="1">
        <v>62675</v>
      </c>
      <c r="P373" s="1" t="s">
        <v>4712</v>
      </c>
      <c r="X373" s="1" t="s">
        <v>342</v>
      </c>
      <c r="Y373" s="1" t="s">
        <v>3175</v>
      </c>
      <c r="Z373" s="1" t="s">
        <v>3161</v>
      </c>
      <c r="AA373" s="1" t="s">
        <v>1549</v>
      </c>
      <c r="AB373" s="3" t="s">
        <v>3161</v>
      </c>
      <c r="AC373" s="3"/>
      <c r="AD373" s="1" t="s">
        <v>2388</v>
      </c>
      <c r="AP373" s="1" t="s">
        <v>481</v>
      </c>
      <c r="AQ373" s="1" t="s">
        <v>481</v>
      </c>
      <c r="AS373" s="1" t="s">
        <v>481</v>
      </c>
      <c r="AT373" s="1" t="s">
        <v>481</v>
      </c>
      <c r="AU373" s="1" t="s">
        <v>481</v>
      </c>
      <c r="BA373" s="1">
        <f t="shared" si="26"/>
        <v>5</v>
      </c>
    </row>
    <row r="374" spans="1:75" s="1" customFormat="1" x14ac:dyDescent="0.25">
      <c r="A374" s="1" t="s">
        <v>4635</v>
      </c>
      <c r="C374" s="14">
        <v>43125</v>
      </c>
      <c r="D374" s="2"/>
      <c r="F374" s="1" t="s">
        <v>3161</v>
      </c>
      <c r="G374" s="1" t="s">
        <v>481</v>
      </c>
      <c r="H374" s="1" t="s">
        <v>338</v>
      </c>
      <c r="I374" s="1" t="s">
        <v>1549</v>
      </c>
      <c r="J374" s="1" t="s">
        <v>4926</v>
      </c>
      <c r="K374" s="18" t="s">
        <v>871</v>
      </c>
      <c r="L374" s="1" t="s">
        <v>534</v>
      </c>
      <c r="M374" s="1" t="s">
        <v>340</v>
      </c>
      <c r="N374" s="1" t="s">
        <v>341</v>
      </c>
      <c r="O374" s="1">
        <v>62675</v>
      </c>
      <c r="P374" s="1" t="s">
        <v>4213</v>
      </c>
      <c r="X374" s="1" t="s">
        <v>342</v>
      </c>
      <c r="Y374" s="1" t="s">
        <v>3175</v>
      </c>
      <c r="Z374" s="1" t="s">
        <v>343</v>
      </c>
      <c r="AA374" s="2" t="s">
        <v>1604</v>
      </c>
      <c r="AB374" s="3" t="s">
        <v>3161</v>
      </c>
      <c r="AC374" s="3"/>
      <c r="AD374" s="1" t="s">
        <v>2392</v>
      </c>
      <c r="AP374" s="1" t="s">
        <v>481</v>
      </c>
      <c r="AQ374" s="1" t="s">
        <v>481</v>
      </c>
      <c r="AS374" s="1" t="s">
        <v>481</v>
      </c>
      <c r="AT374" s="1" t="s">
        <v>481</v>
      </c>
      <c r="AU374" s="1" t="s">
        <v>481</v>
      </c>
      <c r="BA374" s="1">
        <f t="shared" si="26"/>
        <v>5</v>
      </c>
    </row>
    <row r="375" spans="1:75" s="1" customFormat="1" x14ac:dyDescent="0.25">
      <c r="A375" s="1" t="s">
        <v>4635</v>
      </c>
      <c r="B375" s="2"/>
      <c r="C375" s="2"/>
      <c r="D375" s="6"/>
      <c r="G375" s="1" t="s">
        <v>3158</v>
      </c>
      <c r="H375" s="1" t="s">
        <v>1990</v>
      </c>
      <c r="I375" s="1" t="s">
        <v>3786</v>
      </c>
      <c r="J375" s="1" t="s">
        <v>1185</v>
      </c>
      <c r="K375" s="18" t="s">
        <v>1991</v>
      </c>
      <c r="L375" s="1" t="s">
        <v>5198</v>
      </c>
      <c r="M375" s="1" t="s">
        <v>488</v>
      </c>
      <c r="N375" s="1" t="s">
        <v>296</v>
      </c>
      <c r="O375" s="1">
        <v>85209</v>
      </c>
      <c r="P375" s="1" t="s">
        <v>4712</v>
      </c>
      <c r="Y375" s="1" t="s">
        <v>3196</v>
      </c>
      <c r="Z375" s="1" t="s">
        <v>3161</v>
      </c>
      <c r="AA375" s="2" t="s">
        <v>1010</v>
      </c>
      <c r="AB375" s="3" t="s">
        <v>3161</v>
      </c>
      <c r="AC375" s="3"/>
      <c r="AD375" s="1" t="s">
        <v>2388</v>
      </c>
      <c r="AE375" s="1" t="s">
        <v>481</v>
      </c>
      <c r="AH375" s="1" t="s">
        <v>481</v>
      </c>
      <c r="AI375" s="1" t="s">
        <v>481</v>
      </c>
      <c r="AM375" s="1" t="s">
        <v>481</v>
      </c>
      <c r="AN375" s="1" t="s">
        <v>481</v>
      </c>
      <c r="AO375" s="1" t="s">
        <v>481</v>
      </c>
      <c r="AQ375" s="1" t="s">
        <v>481</v>
      </c>
      <c r="AR375" s="1" t="s">
        <v>481</v>
      </c>
      <c r="AX375" s="1" t="s">
        <v>481</v>
      </c>
      <c r="AY375" s="1" t="s">
        <v>481</v>
      </c>
      <c r="AZ375" s="1" t="s">
        <v>481</v>
      </c>
      <c r="BA375" s="1">
        <f t="shared" si="26"/>
        <v>11</v>
      </c>
    </row>
    <row r="376" spans="1:75" s="1" customFormat="1" x14ac:dyDescent="0.25">
      <c r="A376" s="1" t="s">
        <v>4635</v>
      </c>
      <c r="B376" s="2"/>
      <c r="C376" s="2"/>
      <c r="D376" s="6"/>
      <c r="G376" s="1" t="s">
        <v>481</v>
      </c>
      <c r="H376" s="1" t="s">
        <v>1990</v>
      </c>
      <c r="I376" s="1" t="s">
        <v>1010</v>
      </c>
      <c r="J376" s="1" t="s">
        <v>1185</v>
      </c>
      <c r="K376" s="18" t="s">
        <v>1991</v>
      </c>
      <c r="L376" s="1" t="s">
        <v>5198</v>
      </c>
      <c r="M376" s="1" t="s">
        <v>488</v>
      </c>
      <c r="N376" s="1" t="s">
        <v>296</v>
      </c>
      <c r="O376" s="1">
        <v>85209</v>
      </c>
      <c r="P376" s="1" t="s">
        <v>4213</v>
      </c>
      <c r="Y376" s="1" t="s">
        <v>3196</v>
      </c>
      <c r="Z376" s="1" t="s">
        <v>1009</v>
      </c>
      <c r="AA376" s="2" t="s">
        <v>3786</v>
      </c>
      <c r="AB376" s="3" t="s">
        <v>3161</v>
      </c>
      <c r="AC376" s="3"/>
      <c r="AD376" s="1" t="s">
        <v>2392</v>
      </c>
      <c r="AE376" s="1" t="s">
        <v>481</v>
      </c>
      <c r="AH376" s="1" t="s">
        <v>481</v>
      </c>
      <c r="AI376" s="1" t="s">
        <v>481</v>
      </c>
      <c r="AM376" s="1" t="s">
        <v>481</v>
      </c>
      <c r="AN376" s="1" t="s">
        <v>481</v>
      </c>
      <c r="AO376" s="1" t="s">
        <v>481</v>
      </c>
      <c r="AQ376" s="1" t="s">
        <v>481</v>
      </c>
      <c r="AR376" s="1" t="s">
        <v>481</v>
      </c>
      <c r="AX376" s="1" t="s">
        <v>481</v>
      </c>
      <c r="AY376" s="1" t="s">
        <v>481</v>
      </c>
      <c r="AZ376" s="1" t="s">
        <v>481</v>
      </c>
      <c r="BA376" s="1">
        <f t="shared" ref="BA376:BA428" si="27">COUNTA(AE376:AZ376)</f>
        <v>11</v>
      </c>
    </row>
    <row r="377" spans="1:75" s="1" customFormat="1" x14ac:dyDescent="0.25">
      <c r="A377" s="1" t="s">
        <v>1061</v>
      </c>
      <c r="B377" s="2"/>
      <c r="C377" s="2"/>
      <c r="D377" s="2"/>
      <c r="F377" s="1" t="s">
        <v>3161</v>
      </c>
      <c r="G377" s="1" t="s">
        <v>3158</v>
      </c>
      <c r="H377" s="1" t="s">
        <v>4188</v>
      </c>
      <c r="I377" s="1" t="s">
        <v>633</v>
      </c>
      <c r="J377" s="1" t="s">
        <v>4189</v>
      </c>
      <c r="K377" s="18" t="s">
        <v>4191</v>
      </c>
      <c r="L377" s="1" t="s">
        <v>4190</v>
      </c>
      <c r="M377" s="1" t="s">
        <v>488</v>
      </c>
      <c r="N377" s="1" t="s">
        <v>296</v>
      </c>
      <c r="O377" s="1">
        <v>85208</v>
      </c>
      <c r="P377" s="1" t="s">
        <v>4213</v>
      </c>
      <c r="AA377" s="2"/>
      <c r="AB377" s="3"/>
      <c r="AC377" s="3"/>
      <c r="AD377" s="1" t="s">
        <v>2388</v>
      </c>
      <c r="BA377" s="1">
        <f t="shared" si="27"/>
        <v>0</v>
      </c>
    </row>
    <row r="378" spans="1:75" s="1" customFormat="1" x14ac:dyDescent="0.25">
      <c r="B378" s="2"/>
      <c r="C378" s="2"/>
      <c r="D378" s="6"/>
      <c r="G378" s="1" t="s">
        <v>481</v>
      </c>
      <c r="H378" s="1" t="s">
        <v>4670</v>
      </c>
      <c r="I378" s="1" t="s">
        <v>1444</v>
      </c>
      <c r="K378" s="18"/>
      <c r="AA378" s="2"/>
      <c r="AB378" s="3"/>
      <c r="AC378" s="3"/>
      <c r="AI378" s="1" t="s">
        <v>1447</v>
      </c>
      <c r="BA378" s="1">
        <f t="shared" si="27"/>
        <v>1</v>
      </c>
    </row>
    <row r="379" spans="1:75" s="1" customFormat="1" x14ac:dyDescent="0.25">
      <c r="B379" s="2"/>
      <c r="C379" s="2"/>
      <c r="D379" s="29"/>
      <c r="E379" s="2"/>
      <c r="H379" s="1" t="s">
        <v>234</v>
      </c>
      <c r="I379" s="1" t="s">
        <v>233</v>
      </c>
      <c r="K379" s="18"/>
      <c r="AA379" s="2"/>
      <c r="AB379" s="3"/>
      <c r="AC379" s="3"/>
      <c r="AV379" s="1" t="s">
        <v>3162</v>
      </c>
      <c r="AW379" s="1" t="s">
        <v>3162</v>
      </c>
      <c r="BA379" s="1">
        <f t="shared" si="27"/>
        <v>2</v>
      </c>
    </row>
    <row r="380" spans="1:75" s="1" customFormat="1" x14ac:dyDescent="0.25">
      <c r="A380" s="28"/>
      <c r="B380" s="2"/>
      <c r="C380" s="2"/>
      <c r="D380" s="6"/>
      <c r="H380" s="1" t="s">
        <v>562</v>
      </c>
      <c r="I380" s="1" t="s">
        <v>1574</v>
      </c>
      <c r="K380" s="18"/>
      <c r="AA380" s="2"/>
      <c r="AB380" s="3"/>
      <c r="AC380" s="3"/>
      <c r="AN380" s="1" t="s">
        <v>3162</v>
      </c>
      <c r="BA380" s="1">
        <f t="shared" si="27"/>
        <v>1</v>
      </c>
    </row>
    <row r="381" spans="1:75" s="1" customFormat="1" x14ac:dyDescent="0.25">
      <c r="A381" s="28"/>
      <c r="B381" s="2"/>
      <c r="C381" s="2"/>
      <c r="D381" s="6"/>
      <c r="E381" s="2"/>
      <c r="H381" s="1" t="s">
        <v>562</v>
      </c>
      <c r="I381" s="1" t="s">
        <v>3277</v>
      </c>
      <c r="K381" s="18"/>
      <c r="AA381" s="2"/>
      <c r="AB381" s="3"/>
      <c r="AC381" s="3"/>
      <c r="AE381" s="1" t="s">
        <v>3162</v>
      </c>
      <c r="BA381" s="1">
        <f t="shared" si="27"/>
        <v>1</v>
      </c>
    </row>
    <row r="382" spans="1:75" s="1" customFormat="1" x14ac:dyDescent="0.25">
      <c r="A382" s="28"/>
      <c r="B382" s="2"/>
      <c r="C382" s="2"/>
      <c r="D382" s="6"/>
      <c r="H382" s="1" t="s">
        <v>3275</v>
      </c>
      <c r="I382" s="1" t="s">
        <v>4714</v>
      </c>
      <c r="K382" s="18"/>
      <c r="AA382" s="2"/>
      <c r="AB382" s="3"/>
      <c r="AC382" s="3"/>
      <c r="AE382" s="1" t="s">
        <v>3162</v>
      </c>
      <c r="BA382" s="1">
        <f t="shared" si="27"/>
        <v>1</v>
      </c>
    </row>
    <row r="383" spans="1:75" s="1" customFormat="1" x14ac:dyDescent="0.25">
      <c r="A383" s="28"/>
      <c r="B383" s="2"/>
      <c r="C383" s="2"/>
      <c r="D383" s="6"/>
      <c r="G383" s="1" t="s">
        <v>481</v>
      </c>
      <c r="H383" s="1" t="s">
        <v>483</v>
      </c>
      <c r="I383" s="1" t="s">
        <v>484</v>
      </c>
      <c r="J383" s="1" t="s">
        <v>2586</v>
      </c>
      <c r="K383" s="18" t="s">
        <v>485</v>
      </c>
      <c r="L383" s="1" t="s">
        <v>487</v>
      </c>
      <c r="M383" s="1" t="s">
        <v>488</v>
      </c>
      <c r="N383" s="1" t="s">
        <v>296</v>
      </c>
      <c r="O383" s="1">
        <v>85205</v>
      </c>
      <c r="P383" s="1" t="s">
        <v>4213</v>
      </c>
      <c r="AA383" s="2" t="s">
        <v>1286</v>
      </c>
      <c r="AB383" s="3"/>
      <c r="AC383" s="3"/>
      <c r="AD383" s="1" t="s">
        <v>2388</v>
      </c>
      <c r="AN383" s="1" t="s">
        <v>3158</v>
      </c>
      <c r="AO383" s="1" t="s">
        <v>3158</v>
      </c>
      <c r="AP383" s="1" t="s">
        <v>3158</v>
      </c>
      <c r="AQ383" s="1" t="s">
        <v>3158</v>
      </c>
      <c r="AR383" s="1" t="s">
        <v>3162</v>
      </c>
      <c r="AU383" s="1" t="s">
        <v>3162</v>
      </c>
      <c r="AX383" s="1" t="s">
        <v>3162</v>
      </c>
      <c r="BA383" s="1">
        <f t="shared" si="27"/>
        <v>7</v>
      </c>
      <c r="BD383" s="1" t="s">
        <v>4712</v>
      </c>
      <c r="BF383" s="1" t="s">
        <v>4712</v>
      </c>
      <c r="BG383" s="1" t="s">
        <v>4712</v>
      </c>
      <c r="BH383" s="1" t="s">
        <v>4712</v>
      </c>
      <c r="BI383" s="1" t="s">
        <v>4712</v>
      </c>
      <c r="BJ383" s="1" t="s">
        <v>4712</v>
      </c>
      <c r="BL383" s="1" t="s">
        <v>4712</v>
      </c>
      <c r="BM383" s="1" t="s">
        <v>4712</v>
      </c>
      <c r="BN383" s="1" t="s">
        <v>4712</v>
      </c>
      <c r="BP383" s="1" t="s">
        <v>4712</v>
      </c>
      <c r="BQ383" s="1" t="s">
        <v>4712</v>
      </c>
      <c r="BR383" s="1" t="s">
        <v>4712</v>
      </c>
      <c r="BS383" s="1" t="s">
        <v>4712</v>
      </c>
      <c r="BT383" s="1" t="s">
        <v>4712</v>
      </c>
      <c r="BU383" s="1" t="s">
        <v>4712</v>
      </c>
      <c r="BV383" s="1" t="s">
        <v>4712</v>
      </c>
      <c r="BW383" s="1" t="s">
        <v>4712</v>
      </c>
    </row>
    <row r="384" spans="1:75" s="1" customFormat="1" x14ac:dyDescent="0.25">
      <c r="A384" s="28"/>
      <c r="B384" s="2"/>
      <c r="C384" s="2"/>
      <c r="G384" s="1" t="s">
        <v>481</v>
      </c>
      <c r="H384" s="1" t="s">
        <v>1323</v>
      </c>
      <c r="I384" s="1" t="s">
        <v>2728</v>
      </c>
      <c r="K384" s="18"/>
      <c r="O384" s="4"/>
      <c r="R384" s="4"/>
      <c r="S384" s="4"/>
      <c r="Y384" s="2"/>
      <c r="Z384" s="3"/>
      <c r="BA384" s="1">
        <f t="shared" si="27"/>
        <v>0</v>
      </c>
    </row>
    <row r="385" spans="1:75" s="1" customFormat="1" x14ac:dyDescent="0.25">
      <c r="A385" s="28"/>
      <c r="B385" s="2"/>
      <c r="C385" s="2"/>
      <c r="D385" s="2"/>
      <c r="G385" s="1" t="s">
        <v>3158</v>
      </c>
      <c r="H385" s="1" t="s">
        <v>1323</v>
      </c>
      <c r="I385" s="1" t="s">
        <v>4578</v>
      </c>
      <c r="K385" s="18"/>
      <c r="O385" s="4"/>
      <c r="R385" s="4"/>
      <c r="S385" s="4"/>
      <c r="Y385" s="2"/>
      <c r="Z385" s="3"/>
      <c r="BA385" s="1">
        <f t="shared" si="27"/>
        <v>0</v>
      </c>
    </row>
    <row r="386" spans="1:75" s="1" customFormat="1" x14ac:dyDescent="0.25">
      <c r="B386" s="2"/>
      <c r="C386" s="2"/>
      <c r="D386" s="6"/>
      <c r="F386" s="1" t="s">
        <v>3162</v>
      </c>
      <c r="G386" s="1" t="s">
        <v>481</v>
      </c>
      <c r="H386" s="1" t="s">
        <v>298</v>
      </c>
      <c r="I386" s="1" t="s">
        <v>299</v>
      </c>
      <c r="J386" s="1" t="s">
        <v>4813</v>
      </c>
      <c r="K386" s="18" t="s">
        <v>536</v>
      </c>
      <c r="L386" s="1" t="s">
        <v>301</v>
      </c>
      <c r="M386" s="1" t="s">
        <v>488</v>
      </c>
      <c r="N386" s="1" t="s">
        <v>296</v>
      </c>
      <c r="O386" s="1" t="s">
        <v>486</v>
      </c>
      <c r="P386" s="1" t="s">
        <v>4213</v>
      </c>
      <c r="R386" s="1">
        <v>1</v>
      </c>
      <c r="S386" s="1" t="s">
        <v>3357</v>
      </c>
      <c r="U386" s="1">
        <v>1</v>
      </c>
      <c r="AA386" s="1" t="s">
        <v>448</v>
      </c>
      <c r="AB386" s="3" t="s">
        <v>3161</v>
      </c>
      <c r="AC386" s="3"/>
      <c r="AD386" s="1" t="s">
        <v>2564</v>
      </c>
      <c r="AI386" s="1" t="s">
        <v>3162</v>
      </c>
      <c r="AN386" s="1" t="s">
        <v>481</v>
      </c>
      <c r="BA386" s="1">
        <f t="shared" si="27"/>
        <v>2</v>
      </c>
      <c r="BD386" s="1" t="s">
        <v>4712</v>
      </c>
      <c r="BJ386" s="1" t="s">
        <v>4712</v>
      </c>
      <c r="BK386" s="1" t="s">
        <v>4712</v>
      </c>
      <c r="BL386" s="1" t="s">
        <v>4712</v>
      </c>
      <c r="BM386" s="1" t="s">
        <v>4712</v>
      </c>
      <c r="BQ386" s="1" t="s">
        <v>4712</v>
      </c>
      <c r="BR386" s="1" t="s">
        <v>4712</v>
      </c>
      <c r="BW386" s="1" t="s">
        <v>4712</v>
      </c>
    </row>
    <row r="387" spans="1:75" s="1" customFormat="1" x14ac:dyDescent="0.25">
      <c r="A387" s="28"/>
      <c r="B387" s="2"/>
      <c r="C387" s="2"/>
      <c r="D387" s="6"/>
      <c r="F387" s="1" t="s">
        <v>3162</v>
      </c>
      <c r="G387" s="1" t="s">
        <v>3158</v>
      </c>
      <c r="H387" s="1" t="s">
        <v>2730</v>
      </c>
      <c r="I387" s="1" t="s">
        <v>3159</v>
      </c>
      <c r="J387" s="1" t="s">
        <v>3707</v>
      </c>
      <c r="K387" s="18"/>
      <c r="L387" s="1" t="s">
        <v>4973</v>
      </c>
      <c r="M387" s="1" t="s">
        <v>488</v>
      </c>
      <c r="N387" s="1" t="s">
        <v>296</v>
      </c>
      <c r="O387" s="1">
        <v>85208</v>
      </c>
      <c r="T387" s="1">
        <v>1</v>
      </c>
      <c r="AA387" s="2"/>
      <c r="AB387" s="3"/>
      <c r="AC387" s="3"/>
      <c r="BA387" s="1">
        <f t="shared" si="27"/>
        <v>0</v>
      </c>
    </row>
    <row r="388" spans="1:75" s="1" customFormat="1" x14ac:dyDescent="0.25">
      <c r="A388" s="28"/>
      <c r="B388" s="2"/>
      <c r="C388" s="2"/>
      <c r="D388" s="2"/>
      <c r="G388" s="1" t="s">
        <v>3158</v>
      </c>
      <c r="H388" s="1" t="s">
        <v>2730</v>
      </c>
      <c r="I388" s="1" t="s">
        <v>2728</v>
      </c>
      <c r="J388" s="1" t="s">
        <v>2731</v>
      </c>
      <c r="K388" s="18"/>
      <c r="L388" s="1" t="s">
        <v>2732</v>
      </c>
      <c r="M388" s="1" t="s">
        <v>488</v>
      </c>
      <c r="N388" s="1" t="s">
        <v>296</v>
      </c>
      <c r="O388" s="1">
        <v>85213</v>
      </c>
      <c r="Y388" s="2"/>
      <c r="Z388" s="3"/>
      <c r="BA388" s="1">
        <f t="shared" si="27"/>
        <v>0</v>
      </c>
    </row>
    <row r="389" spans="1:75" s="1" customFormat="1" x14ac:dyDescent="0.25">
      <c r="A389" s="28"/>
      <c r="B389" s="2"/>
      <c r="C389" s="2"/>
      <c r="D389" s="2"/>
      <c r="G389" s="1" t="s">
        <v>3158</v>
      </c>
      <c r="H389" s="1" t="s">
        <v>2730</v>
      </c>
      <c r="I389" s="1" t="s">
        <v>2733</v>
      </c>
      <c r="J389" s="1" t="s">
        <v>2649</v>
      </c>
      <c r="K389" s="18" t="s">
        <v>2734</v>
      </c>
      <c r="L389" s="1" t="s">
        <v>2650</v>
      </c>
      <c r="M389" s="1" t="s">
        <v>5031</v>
      </c>
      <c r="N389" s="1" t="s">
        <v>296</v>
      </c>
      <c r="O389" s="1">
        <v>85117</v>
      </c>
      <c r="P389" s="1" t="s">
        <v>4213</v>
      </c>
      <c r="AA389" s="2"/>
      <c r="AB389" s="3"/>
      <c r="AC389" s="3"/>
      <c r="AD389" s="1" t="s">
        <v>2388</v>
      </c>
      <c r="BA389" s="1">
        <f t="shared" si="27"/>
        <v>0</v>
      </c>
    </row>
    <row r="390" spans="1:75" s="1" customFormat="1" x14ac:dyDescent="0.25">
      <c r="A390" s="28"/>
      <c r="B390" s="2"/>
      <c r="C390" s="2"/>
      <c r="D390" s="6"/>
      <c r="F390" s="1" t="s">
        <v>3162</v>
      </c>
      <c r="G390" s="1" t="s">
        <v>3158</v>
      </c>
      <c r="H390" s="1" t="s">
        <v>3728</v>
      </c>
      <c r="I390" s="1" t="s">
        <v>3729</v>
      </c>
      <c r="J390" s="1" t="s">
        <v>3730</v>
      </c>
      <c r="K390" s="18"/>
      <c r="L390" s="1" t="s">
        <v>3731</v>
      </c>
      <c r="M390" s="1" t="s">
        <v>650</v>
      </c>
      <c r="N390" s="1" t="s">
        <v>296</v>
      </c>
      <c r="O390" s="1">
        <v>85224</v>
      </c>
      <c r="AA390" s="2" t="s">
        <v>1918</v>
      </c>
      <c r="BA390" s="1">
        <f t="shared" si="27"/>
        <v>0</v>
      </c>
    </row>
    <row r="391" spans="1:75" s="1" customFormat="1" x14ac:dyDescent="0.25">
      <c r="A391" s="28"/>
      <c r="B391" s="2"/>
      <c r="C391" s="2"/>
      <c r="D391" s="2"/>
      <c r="G391" s="1" t="s">
        <v>3158</v>
      </c>
      <c r="H391" s="1" t="s">
        <v>610</v>
      </c>
      <c r="I391" s="1" t="s">
        <v>611</v>
      </c>
      <c r="J391" s="1" t="s">
        <v>612</v>
      </c>
      <c r="K391" s="18" t="s">
        <v>3797</v>
      </c>
      <c r="L391" s="1" t="s">
        <v>613</v>
      </c>
      <c r="M391" s="1" t="s">
        <v>614</v>
      </c>
      <c r="N391" s="1" t="s">
        <v>615</v>
      </c>
      <c r="O391" s="1">
        <v>49686</v>
      </c>
      <c r="P391" s="1" t="s">
        <v>4213</v>
      </c>
      <c r="AA391" s="2"/>
      <c r="AB391" s="3"/>
      <c r="AC391" s="3"/>
      <c r="AD391" s="1" t="s">
        <v>2564</v>
      </c>
      <c r="BA391" s="1">
        <f t="shared" si="27"/>
        <v>0</v>
      </c>
    </row>
    <row r="392" spans="1:75" s="1" customFormat="1" x14ac:dyDescent="0.25">
      <c r="A392" s="28"/>
      <c r="B392" s="2"/>
      <c r="C392" s="2"/>
      <c r="D392" s="6"/>
      <c r="E392" s="2"/>
      <c r="H392" s="1" t="s">
        <v>1505</v>
      </c>
      <c r="K392" s="18"/>
      <c r="AA392" s="2"/>
      <c r="AB392" s="3"/>
      <c r="AC392" s="3"/>
      <c r="AL392" s="1" t="s">
        <v>3162</v>
      </c>
      <c r="BA392" s="1">
        <f t="shared" si="27"/>
        <v>1</v>
      </c>
    </row>
    <row r="393" spans="1:75" s="1" customFormat="1" x14ac:dyDescent="0.25">
      <c r="A393" s="28"/>
      <c r="B393" s="2"/>
      <c r="C393" s="2"/>
      <c r="D393" s="2"/>
      <c r="G393" s="1" t="s">
        <v>3158</v>
      </c>
      <c r="H393" s="1" t="s">
        <v>3171</v>
      </c>
      <c r="I393" s="1" t="s">
        <v>3172</v>
      </c>
      <c r="J393" s="1" t="s">
        <v>3173</v>
      </c>
      <c r="K393" s="18"/>
      <c r="L393" s="1" t="s">
        <v>3174</v>
      </c>
      <c r="M393" s="1" t="s">
        <v>488</v>
      </c>
      <c r="N393" s="1" t="s">
        <v>296</v>
      </c>
      <c r="O393" s="1">
        <v>85208</v>
      </c>
      <c r="AA393" s="2" t="s">
        <v>3170</v>
      </c>
      <c r="AB393" s="3" t="s">
        <v>3161</v>
      </c>
      <c r="AC393" s="3"/>
      <c r="BA393" s="1">
        <f t="shared" si="27"/>
        <v>0</v>
      </c>
    </row>
    <row r="394" spans="1:75" s="1" customFormat="1" x14ac:dyDescent="0.25">
      <c r="A394" s="28"/>
      <c r="B394" s="2"/>
      <c r="C394" s="2"/>
      <c r="D394" s="6"/>
      <c r="E394" s="2"/>
      <c r="G394" s="1" t="s">
        <v>3158</v>
      </c>
      <c r="H394" s="1" t="s">
        <v>3177</v>
      </c>
      <c r="I394" s="1" t="s">
        <v>2161</v>
      </c>
      <c r="K394" s="18"/>
      <c r="AA394" s="2"/>
      <c r="AB394" s="3"/>
      <c r="AC394" s="3"/>
      <c r="AO394" s="1" t="s">
        <v>3162</v>
      </c>
      <c r="BA394" s="1">
        <f t="shared" si="27"/>
        <v>1</v>
      </c>
    </row>
    <row r="395" spans="1:75" s="1" customFormat="1" x14ac:dyDescent="0.25">
      <c r="A395" s="28"/>
      <c r="B395" s="2"/>
      <c r="C395" s="2"/>
      <c r="D395" s="2"/>
      <c r="F395" s="1" t="s">
        <v>3161</v>
      </c>
      <c r="G395" s="1" t="s">
        <v>3158</v>
      </c>
      <c r="H395" s="1" t="s">
        <v>3177</v>
      </c>
      <c r="I395" s="1" t="s">
        <v>2120</v>
      </c>
      <c r="J395" s="1" t="s">
        <v>3801</v>
      </c>
      <c r="K395" s="18" t="s">
        <v>870</v>
      </c>
      <c r="N395" s="1" t="s">
        <v>3802</v>
      </c>
      <c r="AA395" s="2" t="s">
        <v>483</v>
      </c>
      <c r="AB395" s="3"/>
      <c r="AC395" s="3"/>
      <c r="BA395" s="1">
        <f t="shared" si="27"/>
        <v>0</v>
      </c>
      <c r="BD395" s="1" t="s">
        <v>4712</v>
      </c>
      <c r="BE395" s="1" t="s">
        <v>4712</v>
      </c>
      <c r="BF395" s="1" t="s">
        <v>4712</v>
      </c>
      <c r="BH395" s="1" t="s">
        <v>4712</v>
      </c>
      <c r="BK395" s="1" t="s">
        <v>4712</v>
      </c>
      <c r="BP395" s="1" t="s">
        <v>4712</v>
      </c>
    </row>
    <row r="396" spans="1:75" s="1" customFormat="1" x14ac:dyDescent="0.25">
      <c r="A396" s="28"/>
      <c r="B396" s="2"/>
      <c r="C396" s="2"/>
      <c r="D396" s="6"/>
      <c r="F396" s="1" t="s">
        <v>3162</v>
      </c>
      <c r="G396" s="1" t="s">
        <v>481</v>
      </c>
      <c r="H396" s="1" t="s">
        <v>3177</v>
      </c>
      <c r="I396" s="1" t="s">
        <v>3178</v>
      </c>
      <c r="J396" s="1" t="s">
        <v>3180</v>
      </c>
      <c r="K396" s="18" t="s">
        <v>3179</v>
      </c>
      <c r="L396" s="1" t="s">
        <v>3181</v>
      </c>
      <c r="M396" s="1" t="s">
        <v>3182</v>
      </c>
      <c r="N396" s="1" t="s">
        <v>296</v>
      </c>
      <c r="O396" s="1">
        <v>85233</v>
      </c>
      <c r="P396" s="1" t="s">
        <v>4213</v>
      </c>
      <c r="T396" s="1">
        <v>1</v>
      </c>
      <c r="Y396" s="1" t="s">
        <v>3175</v>
      </c>
      <c r="Z396" s="1" t="s">
        <v>3161</v>
      </c>
      <c r="AA396" s="2" t="s">
        <v>3176</v>
      </c>
      <c r="AB396" s="3" t="s">
        <v>3161</v>
      </c>
      <c r="AC396" s="3"/>
      <c r="AD396" s="1" t="s">
        <v>2564</v>
      </c>
      <c r="BA396" s="1">
        <f t="shared" si="27"/>
        <v>0</v>
      </c>
    </row>
    <row r="397" spans="1:75" s="1" customFormat="1" x14ac:dyDescent="0.25">
      <c r="A397" s="28"/>
      <c r="B397" s="2"/>
      <c r="C397" s="2"/>
      <c r="D397" s="2"/>
      <c r="G397" s="1" t="s">
        <v>481</v>
      </c>
      <c r="H397" s="1" t="s">
        <v>3803</v>
      </c>
      <c r="I397" s="1" t="s">
        <v>3804</v>
      </c>
      <c r="K397" s="18" t="s">
        <v>3805</v>
      </c>
      <c r="N397" s="1" t="s">
        <v>647</v>
      </c>
      <c r="P397" s="1" t="s">
        <v>4213</v>
      </c>
      <c r="W397" s="1" t="s">
        <v>3189</v>
      </c>
      <c r="AA397" s="2"/>
      <c r="AB397" s="3"/>
      <c r="AC397" s="3"/>
      <c r="AD397" s="1" t="s">
        <v>2564</v>
      </c>
      <c r="BA397" s="1">
        <f t="shared" si="27"/>
        <v>0</v>
      </c>
    </row>
    <row r="398" spans="1:75" s="1" customFormat="1" x14ac:dyDescent="0.25">
      <c r="A398" s="8"/>
      <c r="B398" s="2"/>
      <c r="C398" s="2"/>
      <c r="D398" s="6"/>
      <c r="F398" s="1" t="s">
        <v>3162</v>
      </c>
      <c r="G398" s="1" t="s">
        <v>481</v>
      </c>
      <c r="H398" s="1" t="s">
        <v>3183</v>
      </c>
      <c r="I398" s="1" t="s">
        <v>3184</v>
      </c>
      <c r="J398" s="1" t="s">
        <v>3186</v>
      </c>
      <c r="K398" s="18" t="s">
        <v>3185</v>
      </c>
      <c r="L398" s="1" t="s">
        <v>3187</v>
      </c>
      <c r="M398" s="1" t="s">
        <v>3188</v>
      </c>
      <c r="N398" s="1" t="s">
        <v>296</v>
      </c>
      <c r="O398" s="1">
        <v>85501</v>
      </c>
      <c r="P398" s="1" t="s">
        <v>4213</v>
      </c>
      <c r="R398" s="1">
        <v>1</v>
      </c>
      <c r="S398" s="1" t="s">
        <v>3357</v>
      </c>
      <c r="T398" s="1">
        <v>1</v>
      </c>
      <c r="U398" s="1">
        <v>1</v>
      </c>
      <c r="AA398" s="2"/>
      <c r="AB398" s="3"/>
      <c r="AC398" s="3"/>
      <c r="AD398" s="1" t="s">
        <v>2564</v>
      </c>
      <c r="AE398" s="1" t="s">
        <v>481</v>
      </c>
      <c r="AF398" s="1" t="s">
        <v>481</v>
      </c>
      <c r="AG398" s="1" t="s">
        <v>481</v>
      </c>
      <c r="AI398" s="1" t="s">
        <v>481</v>
      </c>
      <c r="AJ398" s="1" t="s">
        <v>481</v>
      </c>
      <c r="AN398" s="1" t="s">
        <v>481</v>
      </c>
      <c r="AO398" s="1" t="s">
        <v>481</v>
      </c>
      <c r="AP398" s="1" t="s">
        <v>481</v>
      </c>
      <c r="AQ398" s="1" t="s">
        <v>481</v>
      </c>
      <c r="AR398" s="1" t="s">
        <v>481</v>
      </c>
      <c r="AS398" s="1" t="s">
        <v>481</v>
      </c>
      <c r="AV398" s="1" t="s">
        <v>481</v>
      </c>
      <c r="AW398" s="1" t="s">
        <v>481</v>
      </c>
      <c r="AZ398" s="1" t="s">
        <v>481</v>
      </c>
      <c r="BA398" s="1">
        <f t="shared" si="27"/>
        <v>14</v>
      </c>
      <c r="BD398" s="1" t="s">
        <v>4712</v>
      </c>
      <c r="BE398" s="1" t="s">
        <v>4712</v>
      </c>
      <c r="BF398" s="1" t="s">
        <v>4712</v>
      </c>
      <c r="BG398" s="1" t="s">
        <v>4712</v>
      </c>
      <c r="BH398" s="1" t="s">
        <v>4712</v>
      </c>
      <c r="BJ398" s="1" t="s">
        <v>4712</v>
      </c>
      <c r="BK398" s="1" t="s">
        <v>4712</v>
      </c>
      <c r="BL398" s="1" t="s">
        <v>4712</v>
      </c>
      <c r="BM398" s="1" t="s">
        <v>4712</v>
      </c>
    </row>
    <row r="399" spans="1:75" s="1" customFormat="1" x14ac:dyDescent="0.25">
      <c r="A399" s="28"/>
      <c r="B399" s="2"/>
      <c r="C399" s="2"/>
      <c r="D399" s="2"/>
      <c r="G399" s="1" t="s">
        <v>481</v>
      </c>
      <c r="H399" s="1" t="s">
        <v>1993</v>
      </c>
      <c r="I399" s="1" t="s">
        <v>4714</v>
      </c>
      <c r="K399" s="18"/>
      <c r="L399" s="1" t="s">
        <v>988</v>
      </c>
      <c r="M399" s="1" t="s">
        <v>3195</v>
      </c>
      <c r="N399" s="1" t="s">
        <v>296</v>
      </c>
      <c r="O399" s="1">
        <v>85282</v>
      </c>
      <c r="AA399" s="2"/>
      <c r="AB399" s="3"/>
      <c r="AC399" s="3"/>
      <c r="BA399" s="1">
        <f t="shared" si="27"/>
        <v>0</v>
      </c>
    </row>
    <row r="400" spans="1:75" s="1" customFormat="1" x14ac:dyDescent="0.25">
      <c r="A400" s="28"/>
      <c r="B400" s="2"/>
      <c r="C400" s="2"/>
      <c r="D400" s="2"/>
      <c r="G400" s="1" t="s">
        <v>3158</v>
      </c>
      <c r="H400" s="1" t="s">
        <v>3806</v>
      </c>
      <c r="I400" s="1" t="s">
        <v>3807</v>
      </c>
      <c r="J400" s="1" t="s">
        <v>3808</v>
      </c>
      <c r="K400" s="18" t="s">
        <v>1325</v>
      </c>
      <c r="L400" s="1" t="s">
        <v>3809</v>
      </c>
      <c r="M400" s="1" t="s">
        <v>488</v>
      </c>
      <c r="N400" s="1" t="s">
        <v>296</v>
      </c>
      <c r="O400" s="1">
        <v>85206</v>
      </c>
      <c r="AA400" s="2"/>
      <c r="AB400" s="3"/>
      <c r="AC400" s="3"/>
      <c r="AD400" s="1" t="s">
        <v>2388</v>
      </c>
      <c r="BA400" s="1">
        <f t="shared" si="27"/>
        <v>0</v>
      </c>
    </row>
    <row r="401" spans="1:53" s="1" customFormat="1" x14ac:dyDescent="0.25">
      <c r="A401" s="28"/>
      <c r="B401" s="2"/>
      <c r="C401" s="2"/>
      <c r="D401" s="2"/>
      <c r="G401" s="1" t="s">
        <v>3158</v>
      </c>
      <c r="H401" s="1" t="s">
        <v>1300</v>
      </c>
      <c r="I401" s="1" t="s">
        <v>5033</v>
      </c>
      <c r="K401" s="18" t="s">
        <v>1301</v>
      </c>
      <c r="P401" s="1" t="s">
        <v>4213</v>
      </c>
      <c r="AA401" s="2"/>
      <c r="AB401" s="3"/>
      <c r="AC401" s="3"/>
      <c r="AD401" s="1" t="s">
        <v>2388</v>
      </c>
      <c r="BA401" s="1">
        <f t="shared" si="27"/>
        <v>0</v>
      </c>
    </row>
    <row r="402" spans="1:53" s="1" customFormat="1" x14ac:dyDescent="0.25">
      <c r="A402" s="28"/>
      <c r="B402" s="2"/>
      <c r="C402" s="2"/>
      <c r="D402" s="2"/>
      <c r="F402" s="1" t="s">
        <v>3161</v>
      </c>
      <c r="G402" s="1" t="s">
        <v>3158</v>
      </c>
      <c r="H402" s="1" t="s">
        <v>802</v>
      </c>
      <c r="I402" s="1" t="s">
        <v>788</v>
      </c>
      <c r="J402" s="1" t="s">
        <v>1307</v>
      </c>
      <c r="K402" s="18" t="s">
        <v>2955</v>
      </c>
      <c r="L402" s="1" t="s">
        <v>2954</v>
      </c>
      <c r="M402" s="1" t="s">
        <v>488</v>
      </c>
      <c r="N402" s="1" t="s">
        <v>296</v>
      </c>
      <c r="O402" s="1">
        <v>85208</v>
      </c>
      <c r="P402" s="1" t="s">
        <v>4712</v>
      </c>
      <c r="V402" s="1" t="s">
        <v>1307</v>
      </c>
      <c r="AA402" s="2"/>
      <c r="AB402" s="3"/>
      <c r="AC402" s="3"/>
      <c r="BA402" s="1">
        <f t="shared" si="27"/>
        <v>0</v>
      </c>
    </row>
    <row r="403" spans="1:53" s="1" customFormat="1" x14ac:dyDescent="0.25">
      <c r="A403" s="28"/>
      <c r="B403" s="2"/>
      <c r="C403" s="2"/>
      <c r="D403" s="2"/>
      <c r="F403" s="1" t="s">
        <v>3161</v>
      </c>
      <c r="G403" s="1" t="s">
        <v>481</v>
      </c>
      <c r="H403" s="1" t="s">
        <v>802</v>
      </c>
      <c r="I403" s="1" t="s">
        <v>4713</v>
      </c>
      <c r="J403" s="1" t="s">
        <v>1307</v>
      </c>
      <c r="K403" s="18" t="s">
        <v>2955</v>
      </c>
      <c r="L403" s="1" t="s">
        <v>2954</v>
      </c>
      <c r="M403" s="1" t="s">
        <v>488</v>
      </c>
      <c r="N403" s="1" t="s">
        <v>296</v>
      </c>
      <c r="O403" s="1">
        <v>85208</v>
      </c>
      <c r="P403" s="1" t="s">
        <v>4213</v>
      </c>
      <c r="V403" s="1" t="s">
        <v>1307</v>
      </c>
      <c r="AA403" s="2"/>
      <c r="AB403" s="3"/>
      <c r="AC403" s="3"/>
      <c r="BA403" s="1">
        <f t="shared" si="27"/>
        <v>0</v>
      </c>
    </row>
    <row r="404" spans="1:53" s="1" customFormat="1" x14ac:dyDescent="0.25">
      <c r="A404" s="28"/>
      <c r="B404" s="2"/>
      <c r="C404" s="2"/>
      <c r="D404" s="2"/>
      <c r="G404" s="1" t="s">
        <v>3158</v>
      </c>
      <c r="H404" s="1" t="s">
        <v>1302</v>
      </c>
      <c r="I404" s="1" t="s">
        <v>1303</v>
      </c>
      <c r="J404" s="1" t="s">
        <v>1304</v>
      </c>
      <c r="K404" s="18" t="s">
        <v>1306</v>
      </c>
      <c r="L404" s="1" t="s">
        <v>1305</v>
      </c>
      <c r="M404" s="1" t="s">
        <v>5031</v>
      </c>
      <c r="N404" s="1" t="s">
        <v>296</v>
      </c>
      <c r="O404" s="1">
        <v>85219</v>
      </c>
      <c r="P404" s="1" t="s">
        <v>4213</v>
      </c>
      <c r="AA404" s="2"/>
      <c r="AB404" s="3"/>
      <c r="AC404" s="3"/>
      <c r="AD404" s="1" t="s">
        <v>2564</v>
      </c>
      <c r="BA404" s="1">
        <f t="shared" si="27"/>
        <v>0</v>
      </c>
    </row>
    <row r="405" spans="1:53" s="1" customFormat="1" x14ac:dyDescent="0.25">
      <c r="A405" s="28"/>
      <c r="B405" s="2"/>
      <c r="C405" s="2"/>
      <c r="D405" s="2"/>
      <c r="G405" s="1" t="s">
        <v>481</v>
      </c>
      <c r="H405" s="1" t="s">
        <v>2956</v>
      </c>
      <c r="I405" s="1" t="s">
        <v>2957</v>
      </c>
      <c r="J405" s="1" t="s">
        <v>2958</v>
      </c>
      <c r="K405" s="18"/>
      <c r="L405" s="1" t="s">
        <v>2959</v>
      </c>
      <c r="M405" s="1" t="s">
        <v>5031</v>
      </c>
      <c r="N405" s="1" t="s">
        <v>296</v>
      </c>
      <c r="O405" s="1">
        <v>85220</v>
      </c>
      <c r="Y405" s="2"/>
      <c r="Z405" s="3"/>
      <c r="BA405" s="1">
        <f t="shared" si="27"/>
        <v>0</v>
      </c>
    </row>
    <row r="406" spans="1:53" s="1" customFormat="1" x14ac:dyDescent="0.25">
      <c r="B406" s="2"/>
      <c r="C406" s="2"/>
      <c r="D406" s="2"/>
      <c r="G406" s="1" t="s">
        <v>3158</v>
      </c>
      <c r="H406" s="1" t="s">
        <v>2960</v>
      </c>
      <c r="I406" s="1" t="s">
        <v>2961</v>
      </c>
      <c r="J406" s="1" t="s">
        <v>2962</v>
      </c>
      <c r="K406" s="18" t="s">
        <v>4370</v>
      </c>
      <c r="L406" s="1" t="s">
        <v>2963</v>
      </c>
      <c r="M406" s="1" t="s">
        <v>5031</v>
      </c>
      <c r="N406" s="1" t="s">
        <v>296</v>
      </c>
      <c r="O406" s="1">
        <v>85220</v>
      </c>
      <c r="Y406" s="2"/>
      <c r="Z406" s="3"/>
      <c r="BA406" s="1">
        <f t="shared" si="27"/>
        <v>0</v>
      </c>
    </row>
    <row r="407" spans="1:53" s="1" customFormat="1" x14ac:dyDescent="0.25">
      <c r="B407" s="2"/>
      <c r="C407" s="2"/>
      <c r="D407" s="2"/>
      <c r="G407" s="1" t="s">
        <v>3158</v>
      </c>
      <c r="H407" s="1" t="s">
        <v>2974</v>
      </c>
      <c r="I407" s="1" t="s">
        <v>2975</v>
      </c>
      <c r="J407" s="1" t="s">
        <v>2976</v>
      </c>
      <c r="K407" s="18"/>
      <c r="L407" s="1" t="s">
        <v>2977</v>
      </c>
      <c r="M407" s="1" t="s">
        <v>488</v>
      </c>
      <c r="N407" s="1" t="s">
        <v>296</v>
      </c>
      <c r="O407" s="1">
        <v>85206</v>
      </c>
      <c r="Y407" s="2"/>
      <c r="Z407" s="3"/>
      <c r="BA407" s="1">
        <f t="shared" si="27"/>
        <v>0</v>
      </c>
    </row>
    <row r="408" spans="1:53" s="1" customFormat="1" x14ac:dyDescent="0.25">
      <c r="A408" s="8"/>
      <c r="B408" s="2"/>
      <c r="C408" s="2"/>
      <c r="D408" s="2"/>
      <c r="F408" s="1" t="s">
        <v>3162</v>
      </c>
      <c r="G408" s="1" t="s">
        <v>3158</v>
      </c>
      <c r="H408" s="1" t="s">
        <v>2978</v>
      </c>
      <c r="I408" s="1" t="s">
        <v>2979</v>
      </c>
      <c r="K408" s="18" t="s">
        <v>598</v>
      </c>
      <c r="L408" s="1" t="s">
        <v>597</v>
      </c>
      <c r="P408" s="1" t="s">
        <v>4213</v>
      </c>
      <c r="AA408" s="2"/>
      <c r="AB408" s="3"/>
      <c r="AC408" s="3"/>
      <c r="AD408" s="1" t="s">
        <v>2564</v>
      </c>
      <c r="BA408" s="1">
        <f t="shared" si="27"/>
        <v>0</v>
      </c>
    </row>
    <row r="409" spans="1:53" s="1" customFormat="1" x14ac:dyDescent="0.25">
      <c r="A409" s="8"/>
      <c r="B409" s="2"/>
      <c r="C409" s="2"/>
      <c r="D409" s="2"/>
      <c r="G409" s="1" t="s">
        <v>3158</v>
      </c>
      <c r="H409" s="1" t="s">
        <v>3191</v>
      </c>
      <c r="I409" s="1" t="s">
        <v>599</v>
      </c>
      <c r="J409" s="1" t="s">
        <v>600</v>
      </c>
      <c r="K409" s="18"/>
      <c r="L409" s="1" t="s">
        <v>601</v>
      </c>
      <c r="M409" s="1" t="s">
        <v>3192</v>
      </c>
      <c r="N409" s="1" t="s">
        <v>3193</v>
      </c>
      <c r="O409" s="1">
        <v>85118</v>
      </c>
      <c r="Y409" s="1" t="s">
        <v>3160</v>
      </c>
      <c r="Z409" s="1" t="s">
        <v>3189</v>
      </c>
      <c r="AA409" s="2" t="s">
        <v>4809</v>
      </c>
      <c r="AB409" s="3" t="s">
        <v>3161</v>
      </c>
      <c r="AC409" s="3"/>
      <c r="BA409" s="1">
        <f t="shared" si="27"/>
        <v>0</v>
      </c>
    </row>
    <row r="410" spans="1:53" s="1" customFormat="1" x14ac:dyDescent="0.25">
      <c r="A410" s="8"/>
      <c r="B410" s="2"/>
      <c r="C410" s="2"/>
      <c r="D410" s="2"/>
      <c r="F410" s="1" t="s">
        <v>3162</v>
      </c>
      <c r="G410" s="1" t="s">
        <v>481</v>
      </c>
      <c r="H410" s="1" t="s">
        <v>602</v>
      </c>
      <c r="I410" s="1" t="s">
        <v>849</v>
      </c>
      <c r="J410" s="1" t="s">
        <v>603</v>
      </c>
      <c r="K410" s="18" t="s">
        <v>635</v>
      </c>
      <c r="L410" s="1" t="s">
        <v>604</v>
      </c>
      <c r="M410" s="1" t="s">
        <v>3195</v>
      </c>
      <c r="N410" s="1" t="s">
        <v>296</v>
      </c>
      <c r="O410" s="1">
        <v>85282</v>
      </c>
      <c r="P410" s="1" t="s">
        <v>4213</v>
      </c>
      <c r="Y410" s="1" t="s">
        <v>3175</v>
      </c>
      <c r="Z410" s="1" t="s">
        <v>3161</v>
      </c>
      <c r="AA410" s="2" t="s">
        <v>605</v>
      </c>
      <c r="AB410" s="3" t="s">
        <v>3161</v>
      </c>
      <c r="AC410" s="3"/>
      <c r="AD410" s="1" t="s">
        <v>2564</v>
      </c>
      <c r="BA410" s="1">
        <f t="shared" si="27"/>
        <v>0</v>
      </c>
    </row>
    <row r="411" spans="1:53" s="1" customFormat="1" x14ac:dyDescent="0.25">
      <c r="B411" s="2"/>
      <c r="C411" s="2"/>
      <c r="D411" s="2"/>
      <c r="G411" s="1" t="s">
        <v>3158</v>
      </c>
      <c r="H411" s="1" t="s">
        <v>3588</v>
      </c>
      <c r="I411" s="1" t="s">
        <v>901</v>
      </c>
      <c r="J411" s="1" t="s">
        <v>3589</v>
      </c>
      <c r="K411" s="18" t="s">
        <v>3590</v>
      </c>
      <c r="AA411" s="2"/>
      <c r="AB411" s="3"/>
      <c r="AC411" s="3"/>
      <c r="BA411" s="1">
        <f t="shared" si="27"/>
        <v>0</v>
      </c>
    </row>
    <row r="412" spans="1:53" s="1" customFormat="1" x14ac:dyDescent="0.25">
      <c r="A412" s="6"/>
      <c r="B412" s="2"/>
      <c r="C412" s="2"/>
      <c r="D412" s="6"/>
      <c r="F412" s="1" t="s">
        <v>3161</v>
      </c>
      <c r="G412" s="1" t="s">
        <v>481</v>
      </c>
      <c r="H412" s="1" t="s">
        <v>3197</v>
      </c>
      <c r="I412" s="1" t="s">
        <v>3198</v>
      </c>
      <c r="J412" s="1" t="s">
        <v>644</v>
      </c>
      <c r="K412" s="18" t="s">
        <v>3199</v>
      </c>
      <c r="L412" s="1" t="s">
        <v>645</v>
      </c>
      <c r="M412" s="1" t="s">
        <v>784</v>
      </c>
      <c r="N412" s="1" t="s">
        <v>785</v>
      </c>
      <c r="O412" s="1" t="s">
        <v>648</v>
      </c>
      <c r="P412" s="1" t="s">
        <v>4213</v>
      </c>
      <c r="Y412" s="1" t="s">
        <v>3196</v>
      </c>
      <c r="Z412" s="1" t="s">
        <v>3161</v>
      </c>
      <c r="AA412" s="2" t="s">
        <v>2746</v>
      </c>
      <c r="AB412" s="3"/>
      <c r="AC412" s="3"/>
      <c r="AD412" s="1" t="s">
        <v>2564</v>
      </c>
      <c r="AX412" s="1" t="s">
        <v>3162</v>
      </c>
      <c r="BA412" s="1">
        <f t="shared" si="27"/>
        <v>1</v>
      </c>
    </row>
    <row r="413" spans="1:53" s="1" customFormat="1" x14ac:dyDescent="0.25">
      <c r="A413" s="6"/>
      <c r="B413" s="2"/>
      <c r="C413" s="2"/>
      <c r="D413" s="6"/>
      <c r="G413" s="1" t="s">
        <v>3158</v>
      </c>
      <c r="H413" s="1" t="s">
        <v>254</v>
      </c>
      <c r="K413" s="18"/>
      <c r="AA413" s="2"/>
      <c r="AB413" s="3"/>
      <c r="AC413" s="3"/>
      <c r="AX413" s="1" t="s">
        <v>3162</v>
      </c>
      <c r="BA413" s="1">
        <f t="shared" si="27"/>
        <v>1</v>
      </c>
    </row>
    <row r="414" spans="1:53" s="1" customFormat="1" x14ac:dyDescent="0.25">
      <c r="A414" s="6"/>
      <c r="B414" s="2"/>
      <c r="C414" s="2"/>
      <c r="D414" s="2"/>
      <c r="G414" s="1" t="s">
        <v>481</v>
      </c>
      <c r="H414" s="1" t="s">
        <v>606</v>
      </c>
      <c r="I414" s="1" t="s">
        <v>2144</v>
      </c>
      <c r="J414" s="1" t="s">
        <v>855</v>
      </c>
      <c r="K414" s="18"/>
      <c r="L414" s="1" t="s">
        <v>856</v>
      </c>
      <c r="M414" s="1" t="s">
        <v>488</v>
      </c>
      <c r="N414" s="1" t="s">
        <v>296</v>
      </c>
      <c r="O414" s="1">
        <v>85206</v>
      </c>
      <c r="Y414" s="2"/>
      <c r="Z414" s="3"/>
      <c r="BA414" s="1">
        <f t="shared" si="27"/>
        <v>0</v>
      </c>
    </row>
    <row r="415" spans="1:53" s="1" customFormat="1" x14ac:dyDescent="0.25">
      <c r="A415" s="6"/>
      <c r="B415" s="2"/>
      <c r="C415" s="2"/>
      <c r="D415" s="2"/>
      <c r="G415" s="1" t="s">
        <v>481</v>
      </c>
      <c r="H415" s="1" t="s">
        <v>857</v>
      </c>
      <c r="I415" s="1" t="s">
        <v>299</v>
      </c>
      <c r="K415" s="18"/>
      <c r="Y415" s="2"/>
      <c r="Z415" s="3" t="s">
        <v>3161</v>
      </c>
      <c r="BA415" s="1">
        <f t="shared" si="27"/>
        <v>0</v>
      </c>
    </row>
    <row r="416" spans="1:53" s="1" customFormat="1" x14ac:dyDescent="0.25">
      <c r="A416" s="6"/>
      <c r="B416" s="2"/>
      <c r="C416" s="2"/>
      <c r="D416" s="2"/>
      <c r="G416" s="1" t="s">
        <v>3158</v>
      </c>
      <c r="H416" s="1" t="s">
        <v>4798</v>
      </c>
      <c r="I416" s="1" t="s">
        <v>2447</v>
      </c>
      <c r="K416" s="18"/>
      <c r="Y416" s="2"/>
      <c r="Z416" s="3"/>
      <c r="BA416" s="1">
        <f t="shared" si="27"/>
        <v>0</v>
      </c>
    </row>
    <row r="417" spans="1:61" s="1" customFormat="1" x14ac:dyDescent="0.25">
      <c r="A417" s="6"/>
      <c r="B417" s="2"/>
      <c r="C417" s="2"/>
      <c r="D417" s="2"/>
      <c r="G417" s="1" t="s">
        <v>481</v>
      </c>
      <c r="H417" s="1" t="s">
        <v>4799</v>
      </c>
      <c r="I417" s="1" t="s">
        <v>2152</v>
      </c>
      <c r="K417" s="18"/>
      <c r="AA417" s="1" t="s">
        <v>4798</v>
      </c>
      <c r="AB417" s="3"/>
      <c r="AC417" s="3"/>
      <c r="BA417" s="1">
        <f t="shared" si="27"/>
        <v>0</v>
      </c>
    </row>
    <row r="418" spans="1:61" s="1" customFormat="1" x14ac:dyDescent="0.25">
      <c r="A418" s="6"/>
      <c r="B418" s="2"/>
      <c r="C418" s="2"/>
      <c r="D418" s="2"/>
      <c r="G418" s="1" t="s">
        <v>3158</v>
      </c>
      <c r="H418" s="1" t="s">
        <v>3637</v>
      </c>
      <c r="I418" s="1" t="s">
        <v>3638</v>
      </c>
      <c r="K418" s="18"/>
      <c r="AA418" s="2"/>
      <c r="AB418" s="3"/>
      <c r="AC418" s="3"/>
      <c r="BA418" s="1">
        <f t="shared" si="27"/>
        <v>0</v>
      </c>
    </row>
    <row r="419" spans="1:61" s="1" customFormat="1" x14ac:dyDescent="0.25">
      <c r="A419" s="6"/>
      <c r="B419" s="2"/>
      <c r="C419" s="2"/>
      <c r="D419" s="2"/>
      <c r="G419" s="1" t="s">
        <v>481</v>
      </c>
      <c r="H419" s="1" t="s">
        <v>873</v>
      </c>
      <c r="I419" s="1" t="s">
        <v>874</v>
      </c>
      <c r="J419" s="1" t="s">
        <v>875</v>
      </c>
      <c r="K419" s="18"/>
      <c r="L419" s="1" t="s">
        <v>876</v>
      </c>
      <c r="M419" s="1" t="s">
        <v>5031</v>
      </c>
      <c r="N419" s="1" t="s">
        <v>296</v>
      </c>
      <c r="O419" s="1">
        <v>85119</v>
      </c>
      <c r="AA419" s="2"/>
      <c r="AB419" s="3"/>
      <c r="AC419" s="3"/>
      <c r="BA419" s="1">
        <f t="shared" si="27"/>
        <v>0</v>
      </c>
    </row>
    <row r="420" spans="1:61" s="1" customFormat="1" x14ac:dyDescent="0.25">
      <c r="A420" s="6"/>
      <c r="B420" s="2"/>
      <c r="C420" s="2"/>
      <c r="D420" s="6"/>
      <c r="E420" s="2"/>
      <c r="G420" s="1" t="s">
        <v>481</v>
      </c>
      <c r="H420" s="1" t="s">
        <v>1060</v>
      </c>
      <c r="I420" s="1" t="s">
        <v>4642</v>
      </c>
      <c r="K420" s="18"/>
      <c r="AA420" s="2"/>
      <c r="AB420" s="3"/>
      <c r="AC420" s="3"/>
      <c r="AS420" s="1" t="s">
        <v>3162</v>
      </c>
      <c r="BA420" s="1">
        <f t="shared" si="27"/>
        <v>1</v>
      </c>
    </row>
    <row r="421" spans="1:61" s="1" customFormat="1" x14ac:dyDescent="0.25">
      <c r="A421" s="6"/>
      <c r="B421" s="2"/>
      <c r="C421" s="2"/>
      <c r="D421" s="2"/>
      <c r="G421" s="1" t="s">
        <v>3158</v>
      </c>
      <c r="H421" s="1" t="s">
        <v>1060</v>
      </c>
      <c r="I421" s="1" t="s">
        <v>3069</v>
      </c>
      <c r="J421" s="1" t="s">
        <v>4298</v>
      </c>
      <c r="K421" s="18" t="s">
        <v>838</v>
      </c>
      <c r="L421" s="1" t="s">
        <v>4299</v>
      </c>
      <c r="M421" s="1" t="s">
        <v>488</v>
      </c>
      <c r="N421" s="1" t="s">
        <v>296</v>
      </c>
      <c r="O421" s="1">
        <v>85205</v>
      </c>
      <c r="P421" s="1" t="s">
        <v>4712</v>
      </c>
      <c r="AA421" s="2" t="s">
        <v>5463</v>
      </c>
      <c r="AB421" s="3"/>
      <c r="AC421" s="3"/>
      <c r="AD421" s="1" t="s">
        <v>2388</v>
      </c>
      <c r="BA421" s="1">
        <f t="shared" si="27"/>
        <v>0</v>
      </c>
    </row>
    <row r="422" spans="1:61" s="1" customFormat="1" x14ac:dyDescent="0.25">
      <c r="A422" s="6"/>
      <c r="B422" s="2"/>
      <c r="C422" s="2"/>
      <c r="D422" s="2"/>
      <c r="G422" s="1" t="s">
        <v>481</v>
      </c>
      <c r="H422" s="1" t="s">
        <v>877</v>
      </c>
      <c r="I422" s="1" t="s">
        <v>649</v>
      </c>
      <c r="J422" s="1" t="s">
        <v>4871</v>
      </c>
      <c r="K422" s="18"/>
      <c r="L422" s="1" t="s">
        <v>4872</v>
      </c>
      <c r="M422" s="1" t="s">
        <v>650</v>
      </c>
      <c r="N422" s="1" t="s">
        <v>296</v>
      </c>
      <c r="O422" s="1">
        <v>85249</v>
      </c>
      <c r="W422" s="1" t="s">
        <v>297</v>
      </c>
      <c r="Y422" s="2"/>
      <c r="Z422" s="3" t="s">
        <v>3161</v>
      </c>
      <c r="BA422" s="1">
        <f t="shared" si="27"/>
        <v>0</v>
      </c>
    </row>
    <row r="423" spans="1:61" s="1" customFormat="1" x14ac:dyDescent="0.25">
      <c r="A423" s="6"/>
      <c r="B423" s="2"/>
      <c r="C423" s="2"/>
      <c r="D423" s="2"/>
      <c r="G423" s="1" t="s">
        <v>3158</v>
      </c>
      <c r="H423" s="1" t="s">
        <v>877</v>
      </c>
      <c r="I423" s="1" t="s">
        <v>4873</v>
      </c>
      <c r="J423" s="1" t="s">
        <v>4871</v>
      </c>
      <c r="K423" s="18"/>
      <c r="L423" s="1" t="s">
        <v>4872</v>
      </c>
      <c r="M423" s="1" t="s">
        <v>4874</v>
      </c>
      <c r="N423" s="1" t="s">
        <v>296</v>
      </c>
      <c r="O423" s="1">
        <v>85249</v>
      </c>
      <c r="W423" s="1" t="s">
        <v>297</v>
      </c>
      <c r="Y423" s="2"/>
      <c r="Z423" s="3" t="s">
        <v>3161</v>
      </c>
      <c r="BA423" s="1">
        <f t="shared" si="27"/>
        <v>0</v>
      </c>
    </row>
    <row r="424" spans="1:61" s="1" customFormat="1" x14ac:dyDescent="0.25">
      <c r="A424" s="6"/>
      <c r="B424" s="2"/>
      <c r="C424" s="2"/>
      <c r="D424" s="2"/>
      <c r="G424" s="1" t="s">
        <v>3158</v>
      </c>
      <c r="H424" s="1" t="s">
        <v>1285</v>
      </c>
      <c r="I424" s="1" t="s">
        <v>944</v>
      </c>
      <c r="K424" s="18"/>
      <c r="AA424" s="2" t="s">
        <v>483</v>
      </c>
      <c r="AB424" s="3"/>
      <c r="AC424" s="3"/>
      <c r="BA424" s="1">
        <f t="shared" si="27"/>
        <v>0</v>
      </c>
    </row>
    <row r="425" spans="1:61" s="1" customFormat="1" x14ac:dyDescent="0.25">
      <c r="A425" s="6"/>
      <c r="B425" s="2"/>
      <c r="C425" s="2"/>
      <c r="D425" s="2"/>
      <c r="G425" s="1" t="s">
        <v>481</v>
      </c>
      <c r="H425" s="1" t="s">
        <v>4875</v>
      </c>
      <c r="I425" s="1" t="s">
        <v>4899</v>
      </c>
      <c r="J425" s="1" t="s">
        <v>4900</v>
      </c>
      <c r="K425" s="18"/>
      <c r="L425" s="1" t="s">
        <v>4901</v>
      </c>
      <c r="M425" s="1" t="s">
        <v>3023</v>
      </c>
      <c r="N425" s="1" t="s">
        <v>296</v>
      </c>
      <c r="O425" s="1">
        <v>85207</v>
      </c>
      <c r="AA425" s="2"/>
      <c r="AB425" s="3"/>
      <c r="AC425" s="3"/>
      <c r="BA425" s="1">
        <f t="shared" si="27"/>
        <v>0</v>
      </c>
    </row>
    <row r="426" spans="1:61" s="1" customFormat="1" x14ac:dyDescent="0.25">
      <c r="A426" s="6"/>
      <c r="B426" s="2"/>
      <c r="C426" s="2"/>
      <c r="D426" s="2"/>
      <c r="G426" s="1" t="s">
        <v>481</v>
      </c>
      <c r="H426" s="1" t="s">
        <v>4801</v>
      </c>
      <c r="I426" s="1" t="s">
        <v>4008</v>
      </c>
      <c r="K426" s="18"/>
      <c r="AA426" s="1" t="s">
        <v>4803</v>
      </c>
      <c r="AB426" s="3"/>
      <c r="AC426" s="3"/>
      <c r="BA426" s="1">
        <f t="shared" si="27"/>
        <v>0</v>
      </c>
    </row>
    <row r="427" spans="1:61" s="1" customFormat="1" x14ac:dyDescent="0.25">
      <c r="B427" s="2"/>
      <c r="C427" s="2"/>
      <c r="D427" s="6"/>
      <c r="E427" s="2"/>
      <c r="G427" s="1" t="s">
        <v>3158</v>
      </c>
      <c r="H427" s="1" t="s">
        <v>3454</v>
      </c>
      <c r="I427" s="1" t="s">
        <v>3455</v>
      </c>
      <c r="J427" s="1" t="s">
        <v>3456</v>
      </c>
      <c r="K427" s="18" t="s">
        <v>2557</v>
      </c>
      <c r="L427" s="1" t="s">
        <v>3672</v>
      </c>
      <c r="M427" s="1" t="s">
        <v>5031</v>
      </c>
      <c r="N427" s="1" t="s">
        <v>3193</v>
      </c>
      <c r="O427" s="1">
        <v>85119</v>
      </c>
      <c r="P427" s="1" t="s">
        <v>4214</v>
      </c>
      <c r="W427" s="2"/>
      <c r="X427" s="3"/>
      <c r="BA427" s="1">
        <f t="shared" si="27"/>
        <v>0</v>
      </c>
    </row>
    <row r="428" spans="1:61" s="1" customFormat="1" x14ac:dyDescent="0.25">
      <c r="B428" s="2"/>
      <c r="C428" s="2"/>
      <c r="D428" s="6"/>
      <c r="E428" s="2"/>
      <c r="G428" s="1" t="s">
        <v>3158</v>
      </c>
      <c r="H428" s="1" t="s">
        <v>1511</v>
      </c>
      <c r="I428" s="1" t="s">
        <v>879</v>
      </c>
      <c r="K428" s="18"/>
      <c r="AA428" s="2"/>
      <c r="AB428" s="3"/>
      <c r="AC428" s="3"/>
      <c r="AM428" s="1" t="s">
        <v>3162</v>
      </c>
      <c r="BA428" s="1">
        <f t="shared" si="27"/>
        <v>1</v>
      </c>
    </row>
    <row r="429" spans="1:61" s="1" customFormat="1" x14ac:dyDescent="0.25">
      <c r="A429" s="8"/>
      <c r="B429" s="2"/>
      <c r="C429" s="14">
        <v>43041</v>
      </c>
      <c r="D429" s="6"/>
      <c r="F429" s="1" t="s">
        <v>3162</v>
      </c>
      <c r="G429" s="1" t="s">
        <v>3158</v>
      </c>
      <c r="H429" s="1" t="s">
        <v>5032</v>
      </c>
      <c r="I429" s="1" t="s">
        <v>5033</v>
      </c>
      <c r="J429" s="1" t="s">
        <v>909</v>
      </c>
      <c r="K429" s="18" t="s">
        <v>5034</v>
      </c>
      <c r="L429" s="1" t="s">
        <v>5036</v>
      </c>
      <c r="M429" s="1" t="s">
        <v>488</v>
      </c>
      <c r="N429" s="1" t="s">
        <v>296</v>
      </c>
      <c r="O429" s="1">
        <v>85205</v>
      </c>
      <c r="P429" s="1" t="s">
        <v>4213</v>
      </c>
      <c r="R429" s="1">
        <v>1</v>
      </c>
      <c r="S429" s="1" t="s">
        <v>3357</v>
      </c>
      <c r="U429" s="1">
        <v>1</v>
      </c>
      <c r="Y429" s="1" t="s">
        <v>3196</v>
      </c>
      <c r="Z429" s="1" t="s">
        <v>3161</v>
      </c>
      <c r="AA429" s="2" t="s">
        <v>2366</v>
      </c>
      <c r="AB429" s="3" t="s">
        <v>3161</v>
      </c>
      <c r="AC429" s="3"/>
      <c r="AD429" s="1" t="s">
        <v>2388</v>
      </c>
      <c r="AE429" s="1" t="s">
        <v>481</v>
      </c>
      <c r="AG429" s="1" t="s">
        <v>481</v>
      </c>
      <c r="AJ429" s="1" t="s">
        <v>481</v>
      </c>
      <c r="AL429" s="1" t="s">
        <v>481</v>
      </c>
      <c r="AN429" s="1" t="s">
        <v>481</v>
      </c>
      <c r="AO429" s="1" t="s">
        <v>481</v>
      </c>
      <c r="AQ429" s="1" t="s">
        <v>481</v>
      </c>
      <c r="AS429" s="1" t="s">
        <v>481</v>
      </c>
      <c r="AT429" s="1" t="s">
        <v>481</v>
      </c>
      <c r="AX429" s="1" t="s">
        <v>481</v>
      </c>
      <c r="AY429" s="1" t="s">
        <v>481</v>
      </c>
      <c r="BA429" s="1">
        <f t="shared" ref="BA429:BA486" si="28">COUNTA(AE429:AZ429)</f>
        <v>11</v>
      </c>
      <c r="BD429" s="1" t="s">
        <v>4712</v>
      </c>
      <c r="BE429" s="1" t="s">
        <v>4712</v>
      </c>
      <c r="BI429" s="1" t="s">
        <v>4712</v>
      </c>
    </row>
    <row r="430" spans="1:61" s="1" customFormat="1" x14ac:dyDescent="0.25">
      <c r="A430" s="6"/>
      <c r="B430" s="2"/>
      <c r="C430" s="2"/>
      <c r="D430" s="6"/>
      <c r="H430" s="1" t="s">
        <v>3278</v>
      </c>
      <c r="I430" s="1" t="s">
        <v>3279</v>
      </c>
      <c r="K430" s="18"/>
      <c r="Y430" s="2"/>
      <c r="Z430" s="3"/>
      <c r="AF430" s="1" t="s">
        <v>3162</v>
      </c>
      <c r="BA430" s="1">
        <f t="shared" si="28"/>
        <v>1</v>
      </c>
    </row>
    <row r="431" spans="1:61" s="1" customFormat="1" x14ac:dyDescent="0.25">
      <c r="A431" s="6"/>
      <c r="B431" s="2"/>
      <c r="C431" s="2"/>
      <c r="D431" s="6"/>
      <c r="H431" s="1" t="s">
        <v>3278</v>
      </c>
      <c r="I431" s="1" t="s">
        <v>1378</v>
      </c>
      <c r="K431" s="18"/>
      <c r="Y431" s="2"/>
      <c r="Z431" s="3"/>
      <c r="AF431" s="1" t="s">
        <v>3162</v>
      </c>
      <c r="BA431" s="1">
        <f t="shared" si="28"/>
        <v>1</v>
      </c>
    </row>
    <row r="432" spans="1:61" s="1" customFormat="1" x14ac:dyDescent="0.25">
      <c r="A432" s="6"/>
      <c r="B432" s="2"/>
      <c r="C432" s="2"/>
      <c r="D432" s="6"/>
      <c r="F432" s="1" t="s">
        <v>3162</v>
      </c>
      <c r="G432" s="1" t="s">
        <v>3158</v>
      </c>
      <c r="H432" s="1" t="s">
        <v>5039</v>
      </c>
      <c r="I432" s="1" t="s">
        <v>703</v>
      </c>
      <c r="J432" s="1" t="s">
        <v>5041</v>
      </c>
      <c r="K432" s="18" t="s">
        <v>839</v>
      </c>
      <c r="L432" s="1" t="s">
        <v>499</v>
      </c>
      <c r="M432" s="1" t="s">
        <v>488</v>
      </c>
      <c r="N432" s="1" t="s">
        <v>296</v>
      </c>
      <c r="O432" s="1">
        <v>85028</v>
      </c>
      <c r="R432" s="1">
        <v>1</v>
      </c>
      <c r="S432" s="1" t="s">
        <v>378</v>
      </c>
      <c r="X432" s="1" t="s">
        <v>5042</v>
      </c>
      <c r="Y432" s="1" t="s">
        <v>3175</v>
      </c>
      <c r="Z432" s="1" t="s">
        <v>5037</v>
      </c>
      <c r="AA432" s="2" t="s">
        <v>5038</v>
      </c>
      <c r="AB432" s="3" t="s">
        <v>3161</v>
      </c>
      <c r="AC432" s="3"/>
      <c r="AL432" s="1" t="s">
        <v>3162</v>
      </c>
      <c r="AZ432" s="1" t="s">
        <v>3162</v>
      </c>
      <c r="BA432" s="1">
        <f t="shared" si="28"/>
        <v>2</v>
      </c>
    </row>
    <row r="433" spans="1:69" s="1" customFormat="1" x14ac:dyDescent="0.25">
      <c r="A433" s="6"/>
      <c r="B433" s="2"/>
      <c r="C433" s="2"/>
      <c r="D433" s="6"/>
      <c r="G433" s="1" t="s">
        <v>481</v>
      </c>
      <c r="H433" s="1" t="s">
        <v>199</v>
      </c>
      <c r="I433" s="1" t="s">
        <v>436</v>
      </c>
      <c r="K433" s="18"/>
      <c r="AB433" s="3"/>
      <c r="AC433" s="3"/>
      <c r="AU433" s="1" t="s">
        <v>3162</v>
      </c>
      <c r="BA433" s="1">
        <f t="shared" si="28"/>
        <v>1</v>
      </c>
    </row>
    <row r="434" spans="1:69" s="1" customFormat="1" x14ac:dyDescent="0.25">
      <c r="A434" s="6"/>
      <c r="B434" s="2"/>
      <c r="C434" s="2"/>
      <c r="D434" s="6"/>
      <c r="G434" s="1" t="s">
        <v>481</v>
      </c>
      <c r="H434" s="1" t="s">
        <v>199</v>
      </c>
      <c r="I434" s="1" t="s">
        <v>4676</v>
      </c>
      <c r="K434" s="18"/>
      <c r="AB434" s="3"/>
      <c r="AC434" s="3"/>
      <c r="AU434" s="1" t="s">
        <v>3162</v>
      </c>
      <c r="BA434" s="1">
        <f t="shared" si="28"/>
        <v>1</v>
      </c>
    </row>
    <row r="435" spans="1:69" s="1" customFormat="1" x14ac:dyDescent="0.25">
      <c r="A435" s="6"/>
      <c r="B435" s="2"/>
      <c r="C435" s="2"/>
      <c r="D435" s="2"/>
      <c r="G435" s="1" t="s">
        <v>3158</v>
      </c>
      <c r="H435" s="1" t="s">
        <v>2384</v>
      </c>
      <c r="I435" s="1" t="s">
        <v>2450</v>
      </c>
      <c r="K435" s="18" t="s">
        <v>2385</v>
      </c>
      <c r="P435" s="1" t="s">
        <v>4213</v>
      </c>
      <c r="AA435" s="2"/>
      <c r="AB435" s="3"/>
      <c r="AC435" s="3"/>
      <c r="AD435" s="1" t="s">
        <v>2564</v>
      </c>
      <c r="BA435" s="1">
        <f t="shared" si="28"/>
        <v>0</v>
      </c>
    </row>
    <row r="436" spans="1:69" s="1" customFormat="1" x14ac:dyDescent="0.25">
      <c r="A436" s="6"/>
      <c r="B436" s="2"/>
      <c r="C436" s="2"/>
      <c r="D436" s="6"/>
      <c r="E436" s="2"/>
      <c r="G436" s="1" t="s">
        <v>3158</v>
      </c>
      <c r="H436" s="1" t="s">
        <v>5043</v>
      </c>
      <c r="I436" s="1" t="s">
        <v>3291</v>
      </c>
      <c r="K436" s="18"/>
      <c r="AA436" s="2"/>
      <c r="AB436" s="3"/>
      <c r="AC436" s="3"/>
      <c r="AH436" s="1" t="s">
        <v>3162</v>
      </c>
      <c r="AI436" s="1" t="s">
        <v>3162</v>
      </c>
      <c r="BA436" s="1">
        <f t="shared" si="28"/>
        <v>2</v>
      </c>
    </row>
    <row r="437" spans="1:69" s="1" customFormat="1" x14ac:dyDescent="0.25">
      <c r="A437" s="6"/>
      <c r="B437" s="2"/>
      <c r="C437" s="2"/>
      <c r="D437" s="2"/>
      <c r="F437" s="1" t="s">
        <v>3161</v>
      </c>
      <c r="G437" s="1" t="s">
        <v>3158</v>
      </c>
      <c r="H437" s="1" t="s">
        <v>4902</v>
      </c>
      <c r="I437" s="1" t="s">
        <v>4903</v>
      </c>
      <c r="J437" s="1" t="s">
        <v>4904</v>
      </c>
      <c r="K437" s="18" t="s">
        <v>4371</v>
      </c>
      <c r="L437" s="1" t="s">
        <v>4906</v>
      </c>
      <c r="M437" s="1" t="s">
        <v>488</v>
      </c>
      <c r="N437" s="1" t="s">
        <v>296</v>
      </c>
      <c r="O437" s="1">
        <v>85205</v>
      </c>
      <c r="AA437" s="2"/>
      <c r="AB437" s="3"/>
      <c r="AC437" s="3"/>
      <c r="BA437" s="1">
        <f t="shared" si="28"/>
        <v>0</v>
      </c>
    </row>
    <row r="438" spans="1:69" s="1" customFormat="1" x14ac:dyDescent="0.25">
      <c r="A438" s="6"/>
      <c r="B438" s="2"/>
      <c r="C438" s="2"/>
      <c r="D438" s="2"/>
      <c r="F438" s="1" t="s">
        <v>3161</v>
      </c>
      <c r="G438" s="1" t="s">
        <v>481</v>
      </c>
      <c r="H438" s="1" t="s">
        <v>4902</v>
      </c>
      <c r="I438" s="1" t="s">
        <v>3257</v>
      </c>
      <c r="J438" s="1" t="s">
        <v>4904</v>
      </c>
      <c r="K438" s="18" t="s">
        <v>4371</v>
      </c>
      <c r="L438" s="1" t="s">
        <v>4906</v>
      </c>
      <c r="M438" s="1" t="s">
        <v>488</v>
      </c>
      <c r="N438" s="1" t="s">
        <v>296</v>
      </c>
      <c r="O438" s="1">
        <v>85205</v>
      </c>
      <c r="AA438" s="2"/>
      <c r="AB438" s="3"/>
      <c r="AC438" s="3"/>
      <c r="BA438" s="1">
        <f t="shared" si="28"/>
        <v>0</v>
      </c>
    </row>
    <row r="439" spans="1:69" s="1" customFormat="1" x14ac:dyDescent="0.25">
      <c r="A439" s="6"/>
      <c r="B439" s="2"/>
      <c r="C439" s="2"/>
      <c r="D439" s="6"/>
      <c r="E439" s="2"/>
      <c r="G439" s="1" t="s">
        <v>3158</v>
      </c>
      <c r="H439" s="1" t="s">
        <v>3281</v>
      </c>
      <c r="I439" s="1" t="s">
        <v>3790</v>
      </c>
      <c r="K439" s="18"/>
      <c r="AA439" s="2"/>
      <c r="AB439" s="3"/>
      <c r="AC439" s="3"/>
      <c r="AF439" s="1" t="s">
        <v>3162</v>
      </c>
      <c r="BA439" s="1">
        <f t="shared" si="28"/>
        <v>1</v>
      </c>
    </row>
    <row r="440" spans="1:69" s="1" customFormat="1" x14ac:dyDescent="0.25">
      <c r="A440" s="6"/>
      <c r="B440" s="2"/>
      <c r="C440" s="2"/>
      <c r="D440" s="6"/>
      <c r="E440" s="2"/>
      <c r="G440" s="1" t="s">
        <v>481</v>
      </c>
      <c r="H440" s="1" t="s">
        <v>237</v>
      </c>
      <c r="I440" s="1" t="s">
        <v>4309</v>
      </c>
      <c r="K440" s="18"/>
      <c r="AA440" s="2"/>
      <c r="AB440" s="3"/>
      <c r="AC440" s="3"/>
      <c r="AW440" s="1" t="s">
        <v>3162</v>
      </c>
      <c r="AX440" s="1" t="s">
        <v>3162</v>
      </c>
      <c r="BA440" s="1">
        <f t="shared" si="28"/>
        <v>2</v>
      </c>
    </row>
    <row r="441" spans="1:69" s="1" customFormat="1" x14ac:dyDescent="0.25">
      <c r="A441" s="6"/>
      <c r="B441" s="2"/>
      <c r="C441" s="2"/>
      <c r="D441" s="6"/>
      <c r="E441" s="2"/>
      <c r="G441" s="1" t="s">
        <v>3158</v>
      </c>
      <c r="H441" s="1" t="s">
        <v>237</v>
      </c>
      <c r="I441" s="1" t="s">
        <v>238</v>
      </c>
      <c r="K441" s="18"/>
      <c r="AA441" s="2"/>
      <c r="AB441" s="3"/>
      <c r="AC441" s="3"/>
      <c r="AW441" s="1" t="s">
        <v>3162</v>
      </c>
      <c r="AX441" s="1" t="s">
        <v>3162</v>
      </c>
      <c r="BA441" s="1">
        <f t="shared" si="28"/>
        <v>2</v>
      </c>
    </row>
    <row r="442" spans="1:69" s="1" customFormat="1" x14ac:dyDescent="0.25">
      <c r="A442" s="6"/>
      <c r="B442" s="2"/>
      <c r="C442" s="2"/>
      <c r="D442" s="2"/>
      <c r="F442" s="1" t="s">
        <v>3162</v>
      </c>
      <c r="G442" s="1" t="s">
        <v>3158</v>
      </c>
      <c r="H442" s="1" t="s">
        <v>4907</v>
      </c>
      <c r="I442" s="1" t="s">
        <v>1604</v>
      </c>
      <c r="K442" s="18" t="s">
        <v>3203</v>
      </c>
      <c r="N442" s="1" t="s">
        <v>296</v>
      </c>
      <c r="P442" s="1" t="s">
        <v>4712</v>
      </c>
      <c r="AA442" s="2"/>
      <c r="AB442" s="3"/>
      <c r="AC442" s="3"/>
      <c r="AD442" s="1" t="s">
        <v>2568</v>
      </c>
      <c r="BA442" s="1">
        <f t="shared" si="28"/>
        <v>0</v>
      </c>
    </row>
    <row r="443" spans="1:69" s="1" customFormat="1" x14ac:dyDescent="0.25">
      <c r="A443" s="6"/>
      <c r="B443" s="2"/>
      <c r="C443" s="2"/>
      <c r="D443" s="2"/>
      <c r="F443" s="1" t="s">
        <v>3162</v>
      </c>
      <c r="G443" s="1" t="s">
        <v>481</v>
      </c>
      <c r="H443" s="1" t="s">
        <v>4907</v>
      </c>
      <c r="I443" s="1" t="s">
        <v>3178</v>
      </c>
      <c r="K443" s="18" t="s">
        <v>3203</v>
      </c>
      <c r="N443" s="1" t="s">
        <v>296</v>
      </c>
      <c r="P443" s="1" t="s">
        <v>4213</v>
      </c>
      <c r="AA443" s="2"/>
      <c r="AB443" s="3"/>
      <c r="AC443" s="3"/>
      <c r="AD443" s="1" t="s">
        <v>2564</v>
      </c>
      <c r="BA443" s="1">
        <f t="shared" si="28"/>
        <v>0</v>
      </c>
    </row>
    <row r="444" spans="1:69" s="1" customFormat="1" x14ac:dyDescent="0.25">
      <c r="B444" s="2"/>
      <c r="C444" s="14">
        <v>43104</v>
      </c>
      <c r="D444" s="6"/>
      <c r="E444" s="2"/>
      <c r="F444" s="1" t="s">
        <v>3162</v>
      </c>
      <c r="G444" s="1" t="s">
        <v>3158</v>
      </c>
      <c r="H444" s="1" t="s">
        <v>5048</v>
      </c>
      <c r="I444" s="1" t="s">
        <v>5049</v>
      </c>
      <c r="J444" s="1" t="s">
        <v>911</v>
      </c>
      <c r="K444" s="18" t="s">
        <v>2394</v>
      </c>
      <c r="L444" s="1" t="s">
        <v>2193</v>
      </c>
      <c r="M444" s="1" t="s">
        <v>488</v>
      </c>
      <c r="N444" s="1" t="s">
        <v>296</v>
      </c>
      <c r="O444" s="1">
        <v>85208</v>
      </c>
      <c r="P444" s="1" t="s">
        <v>4213</v>
      </c>
      <c r="Y444" s="1" t="s">
        <v>3175</v>
      </c>
      <c r="Z444" s="1" t="s">
        <v>3161</v>
      </c>
      <c r="AA444" s="2" t="s">
        <v>3010</v>
      </c>
      <c r="AB444" s="3" t="s">
        <v>3161</v>
      </c>
      <c r="AC444" s="3"/>
      <c r="AD444" s="1" t="s">
        <v>2388</v>
      </c>
      <c r="AK444" s="1" t="s">
        <v>3162</v>
      </c>
      <c r="AN444" s="1" t="s">
        <v>481</v>
      </c>
      <c r="BA444" s="1">
        <f t="shared" si="28"/>
        <v>2</v>
      </c>
      <c r="BD444" s="1" t="s">
        <v>5053</v>
      </c>
      <c r="BE444" s="1" t="s">
        <v>5053</v>
      </c>
      <c r="BF444" s="1" t="s">
        <v>5053</v>
      </c>
      <c r="BG444" s="1" t="s">
        <v>5053</v>
      </c>
      <c r="BH444" s="1" t="s">
        <v>5053</v>
      </c>
      <c r="BI444" s="1" t="s">
        <v>5053</v>
      </c>
      <c r="BJ444" s="1" t="s">
        <v>5053</v>
      </c>
      <c r="BK444" s="1" t="s">
        <v>5053</v>
      </c>
      <c r="BL444" s="1" t="s">
        <v>5053</v>
      </c>
      <c r="BM444" s="1" t="s">
        <v>5053</v>
      </c>
      <c r="BN444" s="1" t="s">
        <v>5053</v>
      </c>
      <c r="BO444" s="1" t="s">
        <v>5053</v>
      </c>
      <c r="BP444" s="1" t="s">
        <v>5053</v>
      </c>
      <c r="BQ444" s="1" t="s">
        <v>5053</v>
      </c>
    </row>
    <row r="445" spans="1:69" s="1" customFormat="1" x14ac:dyDescent="0.25">
      <c r="A445" s="6"/>
      <c r="B445" s="2"/>
      <c r="C445" s="2"/>
      <c r="D445" s="6"/>
      <c r="G445" s="1" t="s">
        <v>3158</v>
      </c>
      <c r="H445" s="1" t="s">
        <v>3721</v>
      </c>
      <c r="I445" s="1" t="s">
        <v>3722</v>
      </c>
      <c r="J445" s="1" t="s">
        <v>3723</v>
      </c>
      <c r="K445" s="18" t="s">
        <v>4197</v>
      </c>
      <c r="L445" s="1" t="s">
        <v>4198</v>
      </c>
      <c r="M445" s="1" t="s">
        <v>488</v>
      </c>
      <c r="N445" s="1" t="s">
        <v>296</v>
      </c>
      <c r="O445" s="1">
        <v>85209</v>
      </c>
      <c r="P445" s="1" t="s">
        <v>4213</v>
      </c>
      <c r="AA445" s="2" t="s">
        <v>3379</v>
      </c>
      <c r="AB445" s="3"/>
      <c r="AC445" s="3"/>
      <c r="BA445" s="1">
        <f t="shared" si="28"/>
        <v>0</v>
      </c>
    </row>
    <row r="446" spans="1:69" s="1" customFormat="1" x14ac:dyDescent="0.25">
      <c r="A446" s="6"/>
      <c r="B446" s="2"/>
      <c r="C446" s="2"/>
      <c r="D446" s="2"/>
      <c r="G446" s="1" t="s">
        <v>3158</v>
      </c>
      <c r="H446" s="1" t="s">
        <v>3204</v>
      </c>
      <c r="I446" s="1" t="s">
        <v>3206</v>
      </c>
      <c r="K446" s="18" t="s">
        <v>3205</v>
      </c>
      <c r="P446" s="1" t="s">
        <v>4712</v>
      </c>
      <c r="AA446" s="2"/>
      <c r="AB446" s="3"/>
      <c r="AC446" s="3"/>
      <c r="AD446" s="1" t="s">
        <v>2392</v>
      </c>
      <c r="BA446" s="1">
        <f t="shared" si="28"/>
        <v>0</v>
      </c>
    </row>
    <row r="447" spans="1:69" s="1" customFormat="1" x14ac:dyDescent="0.25">
      <c r="A447" s="6"/>
      <c r="B447" s="2"/>
      <c r="C447" s="2"/>
      <c r="D447" s="2"/>
      <c r="G447" s="1" t="s">
        <v>3158</v>
      </c>
      <c r="H447" s="1" t="s">
        <v>4912</v>
      </c>
      <c r="I447" s="1" t="s">
        <v>4913</v>
      </c>
      <c r="K447" s="18"/>
      <c r="Q447" s="14">
        <v>13297</v>
      </c>
      <c r="AA447" s="2"/>
      <c r="AB447" s="3"/>
      <c r="AC447" s="3"/>
      <c r="BA447" s="1">
        <f t="shared" si="28"/>
        <v>0</v>
      </c>
    </row>
    <row r="448" spans="1:69" s="1" customFormat="1" x14ac:dyDescent="0.25">
      <c r="A448" s="6"/>
      <c r="B448" s="2"/>
      <c r="C448" s="2"/>
      <c r="D448" s="2"/>
      <c r="G448" s="1" t="s">
        <v>481</v>
      </c>
      <c r="H448" s="1" t="s">
        <v>3207</v>
      </c>
      <c r="I448" s="1" t="s">
        <v>4714</v>
      </c>
      <c r="J448" s="1" t="s">
        <v>3208</v>
      </c>
      <c r="K448" s="18" t="s">
        <v>3210</v>
      </c>
      <c r="L448" s="1" t="s">
        <v>3209</v>
      </c>
      <c r="M448" s="1" t="s">
        <v>488</v>
      </c>
      <c r="N448" s="1" t="s">
        <v>296</v>
      </c>
      <c r="O448" s="1">
        <v>85207</v>
      </c>
      <c r="P448" s="1" t="s">
        <v>3161</v>
      </c>
      <c r="AA448" s="2"/>
      <c r="AB448" s="3"/>
      <c r="AC448" s="3"/>
      <c r="BA448" s="1">
        <f t="shared" si="28"/>
        <v>0</v>
      </c>
    </row>
    <row r="449" spans="1:63" s="1" customFormat="1" x14ac:dyDescent="0.25">
      <c r="A449" s="6"/>
      <c r="B449" s="2"/>
      <c r="C449" s="2"/>
      <c r="D449" s="6"/>
      <c r="E449" s="2"/>
      <c r="H449" s="1" t="s">
        <v>3211</v>
      </c>
      <c r="I449" s="1" t="s">
        <v>240</v>
      </c>
      <c r="K449" s="18"/>
      <c r="AA449" s="2"/>
      <c r="AB449" s="3"/>
      <c r="AC449" s="3"/>
      <c r="AW449" s="1" t="s">
        <v>3162</v>
      </c>
      <c r="BA449" s="1">
        <f t="shared" si="28"/>
        <v>1</v>
      </c>
    </row>
    <row r="450" spans="1:63" s="1" customFormat="1" x14ac:dyDescent="0.25">
      <c r="A450" s="6"/>
      <c r="B450" s="2"/>
      <c r="C450" s="2"/>
      <c r="D450" s="6"/>
      <c r="E450" s="2"/>
      <c r="H450" s="1" t="s">
        <v>3211</v>
      </c>
      <c r="I450" s="1" t="s">
        <v>241</v>
      </c>
      <c r="K450" s="18"/>
      <c r="AA450" s="2"/>
      <c r="AB450" s="3"/>
      <c r="AC450" s="3"/>
      <c r="AW450" s="1" t="s">
        <v>3162</v>
      </c>
      <c r="BA450" s="1">
        <f t="shared" si="28"/>
        <v>1</v>
      </c>
    </row>
    <row r="451" spans="1:63" s="1" customFormat="1" x14ac:dyDescent="0.25">
      <c r="A451" s="6"/>
      <c r="B451" s="2"/>
      <c r="C451" s="2"/>
      <c r="D451" s="6"/>
      <c r="F451" s="1" t="s">
        <v>3162</v>
      </c>
      <c r="G451" s="1" t="s">
        <v>3158</v>
      </c>
      <c r="H451" s="1" t="s">
        <v>3211</v>
      </c>
      <c r="I451" s="1" t="s">
        <v>3311</v>
      </c>
      <c r="J451" s="1" t="s">
        <v>3956</v>
      </c>
      <c r="K451" s="18" t="s">
        <v>3212</v>
      </c>
      <c r="L451" s="1" t="s">
        <v>3957</v>
      </c>
      <c r="M451" s="1" t="s">
        <v>488</v>
      </c>
      <c r="N451" s="1" t="s">
        <v>296</v>
      </c>
      <c r="O451" s="1">
        <v>85205</v>
      </c>
      <c r="R451" s="1">
        <v>1</v>
      </c>
      <c r="Y451" s="1" t="s">
        <v>3196</v>
      </c>
      <c r="Z451" s="1" t="s">
        <v>3161</v>
      </c>
      <c r="AA451" s="2" t="s">
        <v>2368</v>
      </c>
      <c r="AB451" s="3"/>
      <c r="AC451" s="3"/>
      <c r="AD451" s="1" t="s">
        <v>2388</v>
      </c>
      <c r="BA451" s="1">
        <f t="shared" si="28"/>
        <v>0</v>
      </c>
    </row>
    <row r="452" spans="1:63" s="1" customFormat="1" x14ac:dyDescent="0.25">
      <c r="A452" s="6"/>
      <c r="B452" s="2"/>
      <c r="C452" s="2"/>
      <c r="D452" s="2"/>
      <c r="G452" s="1" t="s">
        <v>3158</v>
      </c>
      <c r="H452" s="1" t="s">
        <v>3571</v>
      </c>
      <c r="I452" s="1" t="s">
        <v>1004</v>
      </c>
      <c r="K452" s="18" t="s">
        <v>3572</v>
      </c>
      <c r="P452" s="1" t="s">
        <v>4213</v>
      </c>
      <c r="AA452" s="2"/>
      <c r="AB452" s="3"/>
      <c r="AC452" s="3"/>
      <c r="BA452" s="1">
        <f t="shared" si="28"/>
        <v>0</v>
      </c>
    </row>
    <row r="453" spans="1:63" s="1" customFormat="1" x14ac:dyDescent="0.25">
      <c r="A453" s="8"/>
      <c r="B453" s="8"/>
      <c r="C453" s="14">
        <v>43055</v>
      </c>
      <c r="D453" s="2"/>
      <c r="F453" s="1" t="s">
        <v>3162</v>
      </c>
      <c r="G453" s="1" t="s">
        <v>3158</v>
      </c>
      <c r="H453" s="1" t="s">
        <v>3350</v>
      </c>
      <c r="I453" s="1" t="s">
        <v>3351</v>
      </c>
      <c r="J453" s="1" t="s">
        <v>3426</v>
      </c>
      <c r="K453" s="18" t="s">
        <v>3352</v>
      </c>
      <c r="L453" s="18"/>
      <c r="M453" s="1" t="s">
        <v>4974</v>
      </c>
      <c r="N453" s="1" t="s">
        <v>488</v>
      </c>
      <c r="O453" s="1" t="s">
        <v>296</v>
      </c>
      <c r="P453" s="1">
        <v>85206</v>
      </c>
      <c r="Q453" s="1" t="s">
        <v>4213</v>
      </c>
      <c r="S453" s="1">
        <v>1</v>
      </c>
      <c r="T453" s="1" t="s">
        <v>3357</v>
      </c>
      <c r="V453" s="1">
        <v>1</v>
      </c>
      <c r="Z453" s="1" t="s">
        <v>3196</v>
      </c>
      <c r="AA453" s="1" t="s">
        <v>3161</v>
      </c>
      <c r="AB453" s="2" t="s">
        <v>4387</v>
      </c>
      <c r="AC453" s="2"/>
      <c r="AD453" s="1" t="s">
        <v>2564</v>
      </c>
      <c r="AG453" s="1" t="s">
        <v>481</v>
      </c>
      <c r="AI453" s="1" t="s">
        <v>481</v>
      </c>
      <c r="AJ453" s="1" t="s">
        <v>481</v>
      </c>
      <c r="AM453" s="1" t="s">
        <v>481</v>
      </c>
      <c r="AS453" s="1" t="s">
        <v>481</v>
      </c>
      <c r="AU453" s="1" t="s">
        <v>481</v>
      </c>
      <c r="BA453" s="1">
        <f>COUNTA(AE453:AZ453)</f>
        <v>6</v>
      </c>
    </row>
    <row r="454" spans="1:63" s="1" customFormat="1" x14ac:dyDescent="0.25">
      <c r="A454" s="8"/>
      <c r="B454" s="2"/>
      <c r="C454" s="2"/>
      <c r="D454" s="6"/>
      <c r="E454" s="2"/>
      <c r="G454" s="1" t="s">
        <v>3158</v>
      </c>
      <c r="H454" s="1" t="s">
        <v>1461</v>
      </c>
      <c r="I454" s="1" t="s">
        <v>1460</v>
      </c>
      <c r="K454" s="18"/>
      <c r="AA454" s="2"/>
      <c r="AB454" s="3"/>
      <c r="AC454" s="3"/>
      <c r="AI454" s="1" t="s">
        <v>3162</v>
      </c>
      <c r="BA454" s="1">
        <f t="shared" si="28"/>
        <v>1</v>
      </c>
    </row>
    <row r="455" spans="1:63" s="1" customFormat="1" x14ac:dyDescent="0.25">
      <c r="A455" s="8"/>
      <c r="B455" s="2"/>
      <c r="C455" s="2"/>
      <c r="D455" s="6"/>
      <c r="G455" s="1" t="s">
        <v>3158</v>
      </c>
      <c r="H455" s="1" t="s">
        <v>780</v>
      </c>
      <c r="I455" s="1" t="s">
        <v>781</v>
      </c>
      <c r="K455" s="18"/>
      <c r="L455" s="1" t="s">
        <v>782</v>
      </c>
      <c r="M455" s="1" t="s">
        <v>783</v>
      </c>
      <c r="N455" s="1" t="s">
        <v>1299</v>
      </c>
      <c r="O455" s="1">
        <v>43609</v>
      </c>
      <c r="AA455" s="2"/>
      <c r="AB455" s="3"/>
      <c r="AC455" s="3"/>
      <c r="BA455" s="1">
        <f t="shared" si="28"/>
        <v>0</v>
      </c>
    </row>
    <row r="456" spans="1:63" s="1" customFormat="1" x14ac:dyDescent="0.25">
      <c r="B456" s="2"/>
      <c r="C456" s="2"/>
      <c r="D456" s="2"/>
      <c r="G456" s="1" t="s">
        <v>481</v>
      </c>
      <c r="H456" s="1" t="s">
        <v>3214</v>
      </c>
      <c r="I456" s="1" t="s">
        <v>3215</v>
      </c>
      <c r="K456" s="18" t="s">
        <v>3216</v>
      </c>
      <c r="P456" s="1" t="s">
        <v>4213</v>
      </c>
      <c r="AA456" s="2"/>
      <c r="AB456" s="3"/>
      <c r="AC456" s="3"/>
      <c r="AD456" s="1" t="s">
        <v>2564</v>
      </c>
      <c r="BA456" s="1">
        <f t="shared" si="28"/>
        <v>0</v>
      </c>
    </row>
    <row r="457" spans="1:63" s="1" customFormat="1" x14ac:dyDescent="0.25">
      <c r="A457" s="8"/>
      <c r="B457" s="2"/>
      <c r="C457" s="2"/>
      <c r="D457" s="2"/>
      <c r="G457" s="1" t="s">
        <v>3158</v>
      </c>
      <c r="H457" s="1" t="s">
        <v>929</v>
      </c>
      <c r="I457" s="1" t="s">
        <v>930</v>
      </c>
      <c r="J457" s="1" t="s">
        <v>931</v>
      </c>
      <c r="K457" s="18"/>
      <c r="L457" s="1" t="s">
        <v>932</v>
      </c>
      <c r="M457" s="1" t="s">
        <v>3192</v>
      </c>
      <c r="N457" s="1" t="s">
        <v>296</v>
      </c>
      <c r="O457" s="1">
        <v>85118</v>
      </c>
      <c r="AA457" s="2"/>
      <c r="AB457" s="3"/>
      <c r="AC457" s="3"/>
      <c r="BA457" s="1">
        <f t="shared" si="28"/>
        <v>0</v>
      </c>
    </row>
    <row r="458" spans="1:63" s="1" customFormat="1" x14ac:dyDescent="0.25">
      <c r="B458" s="2"/>
      <c r="C458" s="2"/>
      <c r="D458" s="2"/>
      <c r="F458" s="1" t="s">
        <v>3162</v>
      </c>
      <c r="G458" s="1" t="s">
        <v>3158</v>
      </c>
      <c r="H458" s="1" t="s">
        <v>3217</v>
      </c>
      <c r="I458" s="1" t="s">
        <v>2402</v>
      </c>
      <c r="J458" s="1" t="s">
        <v>2403</v>
      </c>
      <c r="K458" s="18" t="s">
        <v>4372</v>
      </c>
      <c r="L458" s="1" t="s">
        <v>2404</v>
      </c>
      <c r="M458" s="1" t="s">
        <v>488</v>
      </c>
      <c r="N458" s="1" t="s">
        <v>296</v>
      </c>
      <c r="O458" s="1">
        <v>85205</v>
      </c>
      <c r="AA458" s="2"/>
      <c r="AB458" s="3"/>
      <c r="AC458" s="3"/>
      <c r="BA458" s="1">
        <f t="shared" si="28"/>
        <v>0</v>
      </c>
    </row>
    <row r="459" spans="1:63" s="1" customFormat="1" x14ac:dyDescent="0.25">
      <c r="B459" s="2"/>
      <c r="C459" s="2"/>
      <c r="D459" s="2"/>
      <c r="G459" s="1" t="s">
        <v>3158</v>
      </c>
      <c r="H459" s="1" t="s">
        <v>2405</v>
      </c>
      <c r="I459" s="1" t="s">
        <v>2406</v>
      </c>
      <c r="J459" s="1" t="s">
        <v>2407</v>
      </c>
      <c r="K459" s="18"/>
      <c r="L459" s="1" t="s">
        <v>2408</v>
      </c>
      <c r="M459" s="1" t="s">
        <v>488</v>
      </c>
      <c r="N459" s="1" t="s">
        <v>296</v>
      </c>
      <c r="O459" s="1">
        <v>85206</v>
      </c>
      <c r="Y459" s="2"/>
      <c r="Z459" s="3"/>
      <c r="BA459" s="1">
        <f t="shared" si="28"/>
        <v>0</v>
      </c>
    </row>
    <row r="460" spans="1:63" s="1" customFormat="1" x14ac:dyDescent="0.25">
      <c r="B460" s="2"/>
      <c r="C460" s="2"/>
      <c r="G460" s="1" t="s">
        <v>3158</v>
      </c>
      <c r="H460" s="1" t="s">
        <v>3354</v>
      </c>
      <c r="I460" s="1" t="s">
        <v>3355</v>
      </c>
      <c r="J460" s="1" t="s">
        <v>3140</v>
      </c>
      <c r="K460" s="18" t="s">
        <v>3139</v>
      </c>
      <c r="L460" s="1" t="s">
        <v>3141</v>
      </c>
      <c r="M460" s="1" t="s">
        <v>488</v>
      </c>
      <c r="N460" s="1" t="s">
        <v>296</v>
      </c>
      <c r="O460" s="1">
        <v>85205</v>
      </c>
      <c r="P460" s="1" t="s">
        <v>4213</v>
      </c>
      <c r="Y460" s="1" t="s">
        <v>3196</v>
      </c>
      <c r="Z460" s="1" t="s">
        <v>3161</v>
      </c>
      <c r="AA460" s="2"/>
      <c r="AB460" s="3"/>
      <c r="AC460" s="3"/>
      <c r="AD460" s="1" t="s">
        <v>2564</v>
      </c>
      <c r="BA460" s="1">
        <f t="shared" si="28"/>
        <v>0</v>
      </c>
      <c r="BB460" s="1" t="s">
        <v>694</v>
      </c>
      <c r="BD460" s="1" t="s">
        <v>4712</v>
      </c>
      <c r="BE460" s="1" t="s">
        <v>4712</v>
      </c>
      <c r="BF460" s="1" t="s">
        <v>4712</v>
      </c>
      <c r="BG460" s="1" t="s">
        <v>4712</v>
      </c>
      <c r="BH460" s="1" t="s">
        <v>4712</v>
      </c>
      <c r="BJ460" s="1" t="s">
        <v>4670</v>
      </c>
      <c r="BK460" s="1" t="s">
        <v>4712</v>
      </c>
    </row>
    <row r="461" spans="1:63" s="1" customFormat="1" x14ac:dyDescent="0.25">
      <c r="B461" s="2"/>
      <c r="C461" s="2"/>
      <c r="D461" s="2"/>
      <c r="F461" s="1" t="s">
        <v>3162</v>
      </c>
      <c r="G461" s="1" t="s">
        <v>3158</v>
      </c>
      <c r="H461" s="1" t="s">
        <v>2409</v>
      </c>
      <c r="I461" s="1" t="s">
        <v>1055</v>
      </c>
      <c r="J461" s="1" t="s">
        <v>2410</v>
      </c>
      <c r="K461" s="18" t="s">
        <v>2411</v>
      </c>
      <c r="AA461" s="2" t="s">
        <v>2412</v>
      </c>
      <c r="AB461" s="3"/>
      <c r="AC461" s="3"/>
      <c r="BA461" s="1">
        <f t="shared" si="28"/>
        <v>0</v>
      </c>
    </row>
    <row r="462" spans="1:63" s="1" customFormat="1" x14ac:dyDescent="0.25">
      <c r="A462" s="6"/>
      <c r="B462" s="2"/>
      <c r="C462" s="2"/>
      <c r="D462" s="6"/>
      <c r="G462" s="1" t="s">
        <v>481</v>
      </c>
      <c r="H462" s="1" t="s">
        <v>4388</v>
      </c>
      <c r="I462" s="1" t="s">
        <v>48</v>
      </c>
      <c r="K462" s="18"/>
      <c r="AA462" s="2" t="s">
        <v>4389</v>
      </c>
      <c r="AB462" s="3"/>
      <c r="AC462" s="3"/>
      <c r="BA462" s="1">
        <f t="shared" si="28"/>
        <v>0</v>
      </c>
    </row>
    <row r="463" spans="1:63" s="1" customFormat="1" x14ac:dyDescent="0.25">
      <c r="B463" s="2"/>
      <c r="C463" s="2"/>
      <c r="D463" s="6"/>
      <c r="G463" s="1" t="s">
        <v>3158</v>
      </c>
      <c r="H463" s="1" t="s">
        <v>4621</v>
      </c>
      <c r="I463" s="1" t="s">
        <v>2690</v>
      </c>
      <c r="K463" s="18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1">
        <f t="shared" si="28"/>
        <v>0</v>
      </c>
      <c r="BB463" s="3"/>
    </row>
    <row r="464" spans="1:63" s="1" customFormat="1" x14ac:dyDescent="0.25">
      <c r="B464" s="2"/>
      <c r="C464" s="2"/>
      <c r="D464" s="2"/>
      <c r="G464" s="1" t="s">
        <v>3158</v>
      </c>
      <c r="H464" s="1" t="s">
        <v>503</v>
      </c>
      <c r="I464" s="1" t="s">
        <v>504</v>
      </c>
      <c r="J464" s="1" t="s">
        <v>506</v>
      </c>
      <c r="K464" s="18" t="s">
        <v>505</v>
      </c>
      <c r="L464" s="1" t="s">
        <v>508</v>
      </c>
      <c r="M464" s="1" t="s">
        <v>488</v>
      </c>
      <c r="N464" s="1" t="s">
        <v>296</v>
      </c>
      <c r="P464" s="1" t="s">
        <v>4213</v>
      </c>
      <c r="W464" s="1" t="s">
        <v>3196</v>
      </c>
      <c r="Z464" s="1" t="s">
        <v>3161</v>
      </c>
      <c r="AA464" s="2"/>
      <c r="AB464" s="3"/>
      <c r="AC464" s="3"/>
      <c r="AD464" s="1" t="s">
        <v>2564</v>
      </c>
      <c r="BA464" s="1">
        <f t="shared" si="28"/>
        <v>0</v>
      </c>
    </row>
    <row r="465" spans="1:68" s="1" customFormat="1" x14ac:dyDescent="0.25">
      <c r="B465" s="2"/>
      <c r="C465" s="2"/>
      <c r="D465" s="2"/>
      <c r="G465" s="1" t="s">
        <v>3158</v>
      </c>
      <c r="H465" s="1" t="s">
        <v>510</v>
      </c>
      <c r="I465" s="1" t="s">
        <v>428</v>
      </c>
      <c r="J465" s="1" t="s">
        <v>429</v>
      </c>
      <c r="K465" s="18"/>
      <c r="L465" s="1" t="s">
        <v>430</v>
      </c>
      <c r="M465" s="1" t="s">
        <v>5031</v>
      </c>
      <c r="N465" s="1" t="s">
        <v>296</v>
      </c>
      <c r="O465" s="1">
        <v>85178</v>
      </c>
      <c r="W465" s="1" t="s">
        <v>3196</v>
      </c>
      <c r="Z465" s="1" t="s">
        <v>509</v>
      </c>
      <c r="AA465" s="2"/>
      <c r="AB465" s="3"/>
      <c r="AC465" s="3"/>
      <c r="BA465" s="1">
        <f t="shared" si="28"/>
        <v>0</v>
      </c>
    </row>
    <row r="466" spans="1:68" s="1" customFormat="1" x14ac:dyDescent="0.25">
      <c r="A466" s="8"/>
      <c r="B466" s="2"/>
      <c r="C466" s="2"/>
      <c r="D466" s="6"/>
      <c r="E466" s="2"/>
      <c r="G466" s="1" t="s">
        <v>481</v>
      </c>
      <c r="H466" s="1" t="s">
        <v>556</v>
      </c>
      <c r="I466" s="1" t="s">
        <v>251</v>
      </c>
      <c r="K466" s="18"/>
      <c r="AA466" s="2"/>
      <c r="AB466" s="3"/>
      <c r="AC466" s="3"/>
      <c r="AN466" s="1" t="s">
        <v>3162</v>
      </c>
      <c r="AX466" s="1" t="s">
        <v>1447</v>
      </c>
      <c r="BA466" s="1">
        <f t="shared" si="28"/>
        <v>2</v>
      </c>
    </row>
    <row r="467" spans="1:68" s="1" customFormat="1" x14ac:dyDescent="0.25">
      <c r="A467" s="8"/>
      <c r="B467" s="2"/>
      <c r="C467" s="2"/>
      <c r="D467" s="6"/>
      <c r="E467" s="2"/>
      <c r="G467" s="1" t="s">
        <v>3158</v>
      </c>
      <c r="H467" s="1" t="s">
        <v>556</v>
      </c>
      <c r="I467" s="1" t="s">
        <v>3389</v>
      </c>
      <c r="K467" s="18"/>
      <c r="AA467" s="2"/>
      <c r="AB467" s="3"/>
      <c r="AC467" s="3"/>
      <c r="AN467" s="1" t="s">
        <v>3162</v>
      </c>
      <c r="AX467" s="1" t="s">
        <v>1447</v>
      </c>
      <c r="BA467" s="1">
        <f t="shared" si="28"/>
        <v>2</v>
      </c>
    </row>
    <row r="468" spans="1:68" s="1" customFormat="1" x14ac:dyDescent="0.25">
      <c r="B468" s="2"/>
      <c r="C468" s="2"/>
      <c r="D468" s="2"/>
      <c r="G468" s="1" t="s">
        <v>481</v>
      </c>
      <c r="H468" s="1" t="s">
        <v>2413</v>
      </c>
      <c r="I468" s="1" t="s">
        <v>2414</v>
      </c>
      <c r="J468" s="1" t="s">
        <v>2415</v>
      </c>
      <c r="K468" s="18" t="s">
        <v>2416</v>
      </c>
      <c r="M468" s="1" t="s">
        <v>488</v>
      </c>
      <c r="N468" s="1" t="s">
        <v>296</v>
      </c>
      <c r="P468" s="1" t="s">
        <v>4213</v>
      </c>
      <c r="AA468" s="2"/>
      <c r="AB468" s="3"/>
      <c r="AC468" s="3"/>
      <c r="AD468" s="1" t="s">
        <v>2388</v>
      </c>
      <c r="BA468" s="1">
        <f t="shared" si="28"/>
        <v>0</v>
      </c>
      <c r="BD468" s="1" t="s">
        <v>4712</v>
      </c>
      <c r="BE468" s="1" t="s">
        <v>4712</v>
      </c>
      <c r="BK468" s="1" t="s">
        <v>4712</v>
      </c>
      <c r="BL468" s="1" t="s">
        <v>4712</v>
      </c>
      <c r="BM468" s="1" t="s">
        <v>4712</v>
      </c>
      <c r="BP468" s="1" t="s">
        <v>4712</v>
      </c>
    </row>
    <row r="469" spans="1:68" s="1" customFormat="1" x14ac:dyDescent="0.25">
      <c r="A469" s="8"/>
      <c r="B469" s="2"/>
      <c r="C469" s="2"/>
      <c r="D469" s="6"/>
      <c r="E469" s="2"/>
      <c r="G469" s="1" t="s">
        <v>3158</v>
      </c>
      <c r="H469" s="1" t="s">
        <v>1367</v>
      </c>
      <c r="I469" s="1" t="s">
        <v>1368</v>
      </c>
      <c r="K469" s="18"/>
      <c r="AA469" s="2"/>
      <c r="AB469" s="3"/>
      <c r="AC469" s="3"/>
      <c r="AR469" s="1" t="s">
        <v>3162</v>
      </c>
      <c r="BA469" s="1">
        <f t="shared" si="28"/>
        <v>1</v>
      </c>
    </row>
    <row r="470" spans="1:68" s="1" customFormat="1" x14ac:dyDescent="0.25">
      <c r="A470" s="8"/>
      <c r="B470" s="2"/>
      <c r="C470" s="2"/>
      <c r="D470" s="6"/>
      <c r="E470" s="2"/>
      <c r="G470" s="1" t="s">
        <v>481</v>
      </c>
      <c r="H470" s="1" t="s">
        <v>1367</v>
      </c>
      <c r="I470" s="1" t="s">
        <v>2497</v>
      </c>
      <c r="K470" s="18"/>
      <c r="AA470" s="2"/>
      <c r="AB470" s="3"/>
      <c r="AC470" s="3"/>
      <c r="AR470" s="1" t="s">
        <v>3162</v>
      </c>
      <c r="BA470" s="1">
        <f t="shared" si="28"/>
        <v>1</v>
      </c>
    </row>
    <row r="471" spans="1:68" s="1" customFormat="1" x14ac:dyDescent="0.25">
      <c r="B471" s="2"/>
      <c r="C471" s="2"/>
      <c r="D471" s="2"/>
      <c r="G471" s="1" t="s">
        <v>481</v>
      </c>
      <c r="H471" s="1" t="s">
        <v>2417</v>
      </c>
      <c r="I471" s="1" t="s">
        <v>2418</v>
      </c>
      <c r="J471" s="1" t="s">
        <v>2419</v>
      </c>
      <c r="K471" s="18" t="s">
        <v>4171</v>
      </c>
      <c r="L471" s="1" t="s">
        <v>2420</v>
      </c>
      <c r="M471" s="1" t="s">
        <v>488</v>
      </c>
      <c r="N471" s="1" t="s">
        <v>296</v>
      </c>
      <c r="O471" s="1">
        <v>85051</v>
      </c>
      <c r="AA471" s="2"/>
      <c r="AB471" s="3"/>
      <c r="AC471" s="3"/>
      <c r="BA471" s="1">
        <f t="shared" si="28"/>
        <v>0</v>
      </c>
    </row>
    <row r="472" spans="1:68" s="1" customFormat="1" x14ac:dyDescent="0.25">
      <c r="B472" s="2"/>
      <c r="C472" s="2"/>
      <c r="D472" s="2"/>
      <c r="G472" s="1" t="s">
        <v>481</v>
      </c>
      <c r="H472" s="1" t="s">
        <v>2421</v>
      </c>
      <c r="I472" s="1" t="s">
        <v>2422</v>
      </c>
      <c r="J472" s="1" t="s">
        <v>2423</v>
      </c>
      <c r="K472" s="18"/>
      <c r="L472" s="1" t="s">
        <v>2424</v>
      </c>
      <c r="M472" s="1" t="s">
        <v>488</v>
      </c>
      <c r="N472" s="1" t="s">
        <v>296</v>
      </c>
      <c r="O472" s="1">
        <v>85207</v>
      </c>
      <c r="V472" s="1" t="s">
        <v>2425</v>
      </c>
      <c r="AA472" s="2"/>
      <c r="AB472" s="3"/>
      <c r="AC472" s="3"/>
      <c r="BA472" s="1">
        <f t="shared" si="28"/>
        <v>0</v>
      </c>
    </row>
    <row r="473" spans="1:68" s="1" customFormat="1" x14ac:dyDescent="0.25">
      <c r="A473" s="8"/>
      <c r="B473" s="2"/>
      <c r="C473" s="2"/>
      <c r="D473" s="6"/>
      <c r="E473" s="2"/>
      <c r="G473" s="1" t="s">
        <v>3158</v>
      </c>
      <c r="H473" s="1" t="s">
        <v>1500</v>
      </c>
      <c r="I473" s="1" t="s">
        <v>3917</v>
      </c>
      <c r="K473" s="18"/>
      <c r="AA473" s="2"/>
      <c r="AB473" s="3"/>
      <c r="AC473" s="3"/>
      <c r="AL473" s="1" t="s">
        <v>3162</v>
      </c>
      <c r="BA473" s="1">
        <f t="shared" si="28"/>
        <v>1</v>
      </c>
    </row>
    <row r="474" spans="1:68" s="1" customFormat="1" x14ac:dyDescent="0.25">
      <c r="A474" s="8"/>
      <c r="B474" s="2"/>
      <c r="C474" s="2"/>
      <c r="D474" s="6"/>
      <c r="E474" s="2"/>
      <c r="G474" s="1" t="s">
        <v>481</v>
      </c>
      <c r="H474" s="1" t="s">
        <v>1512</v>
      </c>
      <c r="I474" s="1" t="s">
        <v>5004</v>
      </c>
      <c r="K474" s="18"/>
      <c r="AA474" s="2"/>
      <c r="AB474" s="3"/>
      <c r="AC474" s="3"/>
      <c r="BA474" s="1">
        <f t="shared" si="28"/>
        <v>0</v>
      </c>
    </row>
    <row r="475" spans="1:68" s="1" customFormat="1" x14ac:dyDescent="0.25">
      <c r="A475" s="8"/>
      <c r="B475" s="2"/>
      <c r="C475" s="2"/>
      <c r="D475" s="6"/>
      <c r="E475" s="2"/>
      <c r="G475" s="1" t="s">
        <v>481</v>
      </c>
      <c r="H475" s="1" t="s">
        <v>3269</v>
      </c>
      <c r="I475" s="1" t="s">
        <v>4364</v>
      </c>
      <c r="K475" s="18"/>
      <c r="AA475" s="2"/>
      <c r="AB475" s="3"/>
      <c r="AC475" s="3"/>
      <c r="AE475" s="1" t="s">
        <v>3162</v>
      </c>
      <c r="BA475" s="1">
        <f t="shared" si="28"/>
        <v>1</v>
      </c>
    </row>
    <row r="476" spans="1:68" s="1" customFormat="1" x14ac:dyDescent="0.25">
      <c r="A476" s="8"/>
      <c r="B476" s="2"/>
      <c r="C476" s="2"/>
      <c r="D476" s="6"/>
      <c r="E476" s="2"/>
      <c r="G476" s="1" t="s">
        <v>3158</v>
      </c>
      <c r="H476" s="1" t="s">
        <v>3269</v>
      </c>
      <c r="I476" s="1" t="s">
        <v>2046</v>
      </c>
      <c r="K476" s="18"/>
      <c r="AA476" s="2"/>
      <c r="AB476" s="3"/>
      <c r="AC476" s="3"/>
      <c r="AE476" s="1" t="s">
        <v>3162</v>
      </c>
      <c r="BA476" s="1">
        <f t="shared" si="28"/>
        <v>1</v>
      </c>
    </row>
    <row r="477" spans="1:68" s="1" customFormat="1" x14ac:dyDescent="0.25">
      <c r="B477" s="2"/>
      <c r="C477" s="2"/>
      <c r="D477" s="6"/>
      <c r="G477" s="1" t="s">
        <v>3158</v>
      </c>
      <c r="H477" s="1" t="s">
        <v>2429</v>
      </c>
      <c r="I477" s="1" t="s">
        <v>2690</v>
      </c>
      <c r="J477" s="1" t="s">
        <v>1584</v>
      </c>
      <c r="K477" s="18" t="s">
        <v>1583</v>
      </c>
      <c r="P477" s="1" t="s">
        <v>4213</v>
      </c>
      <c r="AA477" s="2"/>
      <c r="AB477" s="3"/>
      <c r="AC477" s="3"/>
      <c r="AD477" s="1" t="s">
        <v>2564</v>
      </c>
      <c r="BA477" s="1">
        <f t="shared" si="28"/>
        <v>0</v>
      </c>
    </row>
    <row r="478" spans="1:68" s="1" customFormat="1" x14ac:dyDescent="0.25">
      <c r="B478" s="2"/>
      <c r="C478" s="2"/>
      <c r="D478" s="2"/>
      <c r="G478" s="1" t="s">
        <v>481</v>
      </c>
      <c r="H478" s="1" t="s">
        <v>2429</v>
      </c>
      <c r="I478" s="1" t="s">
        <v>2651</v>
      </c>
      <c r="J478" s="1" t="s">
        <v>3725</v>
      </c>
      <c r="K478" s="18" t="s">
        <v>2431</v>
      </c>
      <c r="L478" s="1" t="s">
        <v>2652</v>
      </c>
      <c r="M478" s="1" t="s">
        <v>3023</v>
      </c>
      <c r="N478" s="1" t="s">
        <v>296</v>
      </c>
      <c r="O478" s="1">
        <v>85209</v>
      </c>
      <c r="P478" s="1" t="s">
        <v>4213</v>
      </c>
      <c r="AA478" s="2"/>
      <c r="AB478" s="3"/>
      <c r="AC478" s="3"/>
      <c r="AD478" s="1" t="s">
        <v>2388</v>
      </c>
      <c r="BA478" s="1">
        <f t="shared" si="28"/>
        <v>0</v>
      </c>
    </row>
    <row r="479" spans="1:68" s="1" customFormat="1" x14ac:dyDescent="0.25">
      <c r="B479" s="2"/>
      <c r="C479" s="2"/>
      <c r="D479" s="6"/>
      <c r="G479" s="1" t="s">
        <v>3158</v>
      </c>
      <c r="H479" s="1" t="s">
        <v>2432</v>
      </c>
      <c r="I479" s="1" t="s">
        <v>150</v>
      </c>
      <c r="J479" s="1" t="s">
        <v>151</v>
      </c>
      <c r="K479" s="18" t="s">
        <v>1146</v>
      </c>
      <c r="L479" s="1" t="s">
        <v>4975</v>
      </c>
      <c r="M479" s="1" t="s">
        <v>488</v>
      </c>
      <c r="N479" s="1" t="s">
        <v>296</v>
      </c>
      <c r="O479" s="1">
        <v>85213</v>
      </c>
      <c r="P479" s="1" t="s">
        <v>4213</v>
      </c>
      <c r="Y479" s="2"/>
      <c r="Z479" s="3"/>
      <c r="BA479" s="1">
        <f t="shared" si="28"/>
        <v>0</v>
      </c>
    </row>
    <row r="480" spans="1:68" s="1" customFormat="1" x14ac:dyDescent="0.25">
      <c r="B480" s="2"/>
      <c r="C480" s="2"/>
      <c r="D480" s="2"/>
      <c r="G480" s="1" t="s">
        <v>3158</v>
      </c>
      <c r="H480" s="1" t="s">
        <v>2432</v>
      </c>
      <c r="I480" s="1" t="s">
        <v>4403</v>
      </c>
      <c r="K480" s="18" t="s">
        <v>4404</v>
      </c>
      <c r="P480" s="1" t="s">
        <v>4213</v>
      </c>
      <c r="Y480" s="2"/>
      <c r="Z480" s="3"/>
      <c r="BA480" s="1">
        <f t="shared" si="28"/>
        <v>0</v>
      </c>
    </row>
    <row r="481" spans="1:53" s="1" customFormat="1" x14ac:dyDescent="0.25">
      <c r="B481" s="2"/>
      <c r="C481" s="2"/>
      <c r="D481" s="2"/>
      <c r="G481" s="1" t="s">
        <v>481</v>
      </c>
      <c r="H481" s="1" t="s">
        <v>1056</v>
      </c>
      <c r="I481" s="1" t="s">
        <v>4580</v>
      </c>
      <c r="J481" s="1" t="s">
        <v>2548</v>
      </c>
      <c r="K481" s="18" t="s">
        <v>837</v>
      </c>
      <c r="L481" s="1" t="s">
        <v>2940</v>
      </c>
      <c r="M481" s="1" t="s">
        <v>2550</v>
      </c>
      <c r="O481" s="1" t="s">
        <v>2551</v>
      </c>
      <c r="P481" s="1" t="s">
        <v>4213</v>
      </c>
      <c r="AA481" s="2"/>
      <c r="AB481" s="3"/>
      <c r="AC481" s="3"/>
      <c r="AD481" s="1" t="s">
        <v>2564</v>
      </c>
      <c r="BA481" s="1">
        <f t="shared" si="28"/>
        <v>0</v>
      </c>
    </row>
    <row r="482" spans="1:53" s="1" customFormat="1" x14ac:dyDescent="0.25">
      <c r="B482" s="2"/>
      <c r="C482" s="2"/>
      <c r="D482" s="2"/>
      <c r="G482" s="1" t="s">
        <v>3158</v>
      </c>
      <c r="H482" s="1" t="s">
        <v>1056</v>
      </c>
      <c r="I482" s="1" t="s">
        <v>1055</v>
      </c>
      <c r="J482" s="1" t="s">
        <v>2548</v>
      </c>
      <c r="K482" s="18" t="s">
        <v>837</v>
      </c>
      <c r="L482" s="1" t="s">
        <v>2940</v>
      </c>
      <c r="M482" s="1" t="s">
        <v>2550</v>
      </c>
      <c r="O482" s="1" t="s">
        <v>2551</v>
      </c>
      <c r="P482" s="1" t="s">
        <v>4712</v>
      </c>
      <c r="AA482" s="2"/>
      <c r="AB482" s="3"/>
      <c r="AC482" s="3"/>
      <c r="AD482" s="1" t="s">
        <v>2568</v>
      </c>
      <c r="BA482" s="1">
        <f t="shared" si="28"/>
        <v>0</v>
      </c>
    </row>
    <row r="483" spans="1:53" s="1" customFormat="1" x14ac:dyDescent="0.25">
      <c r="B483" s="2"/>
      <c r="C483" s="2"/>
      <c r="D483" s="2"/>
      <c r="G483" s="1" t="s">
        <v>3158</v>
      </c>
      <c r="H483" s="1" t="s">
        <v>2433</v>
      </c>
      <c r="I483" s="1" t="s">
        <v>449</v>
      </c>
      <c r="K483" s="18" t="s">
        <v>2435</v>
      </c>
      <c r="L483" s="1" t="s">
        <v>2434</v>
      </c>
      <c r="M483" s="1" t="s">
        <v>924</v>
      </c>
      <c r="N483" s="1" t="s">
        <v>296</v>
      </c>
      <c r="O483" s="1">
        <v>85257</v>
      </c>
      <c r="P483" s="1" t="s">
        <v>4712</v>
      </c>
      <c r="AA483" s="2" t="s">
        <v>2436</v>
      </c>
      <c r="AB483" s="3"/>
      <c r="AC483" s="3"/>
      <c r="AD483" s="1" t="s">
        <v>2568</v>
      </c>
      <c r="BA483" s="1">
        <f t="shared" si="28"/>
        <v>0</v>
      </c>
    </row>
    <row r="484" spans="1:53" s="1" customFormat="1" x14ac:dyDescent="0.25">
      <c r="B484" s="2"/>
      <c r="C484" s="2"/>
      <c r="D484" s="2"/>
      <c r="G484" s="1" t="s">
        <v>481</v>
      </c>
      <c r="H484" s="1" t="s">
        <v>2433</v>
      </c>
      <c r="I484" s="1" t="s">
        <v>3178</v>
      </c>
      <c r="K484" s="18"/>
      <c r="AA484" s="2"/>
      <c r="AB484" s="3"/>
      <c r="AC484" s="3"/>
      <c r="AD484" s="1" t="s">
        <v>2564</v>
      </c>
      <c r="BA484" s="1">
        <f t="shared" si="28"/>
        <v>0</v>
      </c>
    </row>
    <row r="485" spans="1:53" s="1" customFormat="1" x14ac:dyDescent="0.25">
      <c r="B485" s="2"/>
      <c r="C485" s="2"/>
      <c r="D485" s="2"/>
      <c r="G485" s="1" t="s">
        <v>481</v>
      </c>
      <c r="H485" s="1" t="s">
        <v>2437</v>
      </c>
      <c r="I485" s="1" t="s">
        <v>2438</v>
      </c>
      <c r="K485" s="18" t="s">
        <v>2439</v>
      </c>
      <c r="P485" s="1" t="s">
        <v>4213</v>
      </c>
      <c r="Q485" s="1" t="s">
        <v>4712</v>
      </c>
      <c r="AA485" s="2"/>
      <c r="AB485" s="3"/>
      <c r="AC485" s="3"/>
      <c r="BA485" s="1">
        <f t="shared" si="28"/>
        <v>0</v>
      </c>
    </row>
    <row r="486" spans="1:53" s="1" customFormat="1" x14ac:dyDescent="0.25">
      <c r="B486" s="2"/>
      <c r="C486" s="2"/>
      <c r="D486" s="2"/>
      <c r="G486" s="1" t="s">
        <v>3158</v>
      </c>
      <c r="H486" s="1" t="s">
        <v>2437</v>
      </c>
      <c r="I486" s="1" t="s">
        <v>2440</v>
      </c>
      <c r="K486" s="18" t="s">
        <v>2439</v>
      </c>
      <c r="P486" s="1" t="s">
        <v>4712</v>
      </c>
      <c r="AA486" s="2"/>
      <c r="AB486" s="3"/>
      <c r="AC486" s="3"/>
      <c r="BA486" s="1">
        <f t="shared" si="28"/>
        <v>0</v>
      </c>
    </row>
    <row r="487" spans="1:53" s="1" customFormat="1" x14ac:dyDescent="0.25">
      <c r="A487" s="6"/>
      <c r="B487" s="2"/>
      <c r="C487" s="2"/>
      <c r="D487" s="2"/>
      <c r="F487" s="1" t="s">
        <v>3162</v>
      </c>
      <c r="G487" s="1" t="s">
        <v>481</v>
      </c>
      <c r="H487" s="1" t="s">
        <v>2316</v>
      </c>
      <c r="I487" s="1" t="s">
        <v>2317</v>
      </c>
      <c r="K487" s="18" t="s">
        <v>567</v>
      </c>
      <c r="P487" s="1" t="s">
        <v>4213</v>
      </c>
      <c r="AA487" s="2"/>
      <c r="AB487" s="3"/>
      <c r="AC487" s="3"/>
      <c r="AD487" s="1" t="s">
        <v>2564</v>
      </c>
      <c r="BA487" s="1">
        <f t="shared" ref="BA487:BA548" si="29">COUNTA(AE487:AZ487)</f>
        <v>0</v>
      </c>
    </row>
    <row r="488" spans="1:53" s="1" customFormat="1" x14ac:dyDescent="0.25">
      <c r="A488" s="6"/>
      <c r="B488" s="2"/>
      <c r="C488" s="2"/>
      <c r="D488" s="6"/>
      <c r="G488" s="1" t="s">
        <v>481</v>
      </c>
      <c r="H488" s="1" t="s">
        <v>5083</v>
      </c>
      <c r="I488" s="1" t="s">
        <v>2418</v>
      </c>
      <c r="J488" s="1" t="s">
        <v>5084</v>
      </c>
      <c r="K488" s="18" t="s">
        <v>5085</v>
      </c>
      <c r="L488" s="1" t="s">
        <v>5086</v>
      </c>
      <c r="M488" s="1" t="s">
        <v>924</v>
      </c>
      <c r="N488" s="1" t="s">
        <v>296</v>
      </c>
      <c r="O488" s="1">
        <v>85257</v>
      </c>
      <c r="W488" s="2"/>
      <c r="X488" s="3"/>
      <c r="BA488" s="1">
        <f t="shared" si="29"/>
        <v>0</v>
      </c>
    </row>
    <row r="489" spans="1:53" s="1" customFormat="1" x14ac:dyDescent="0.25">
      <c r="A489" s="6"/>
      <c r="B489" s="2"/>
      <c r="C489" s="2"/>
      <c r="D489" s="2"/>
      <c r="G489" s="1" t="s">
        <v>481</v>
      </c>
      <c r="H489" s="1" t="s">
        <v>4393</v>
      </c>
      <c r="I489" s="1" t="s">
        <v>445</v>
      </c>
      <c r="K489" s="18"/>
      <c r="AA489" s="2"/>
      <c r="AB489" s="3"/>
      <c r="AC489" s="3"/>
      <c r="BA489" s="1">
        <f t="shared" si="29"/>
        <v>0</v>
      </c>
    </row>
    <row r="490" spans="1:53" s="1" customFormat="1" x14ac:dyDescent="0.25">
      <c r="A490" s="6"/>
      <c r="B490" s="2"/>
      <c r="C490" s="2"/>
      <c r="D490" s="2"/>
      <c r="G490" s="1" t="s">
        <v>3158</v>
      </c>
      <c r="H490" s="1" t="s">
        <v>4393</v>
      </c>
      <c r="I490" s="1" t="s">
        <v>4727</v>
      </c>
      <c r="K490" s="18"/>
      <c r="AA490" s="2"/>
      <c r="AB490" s="3"/>
      <c r="AC490" s="3"/>
      <c r="BA490" s="1">
        <f t="shared" si="29"/>
        <v>0</v>
      </c>
    </row>
    <row r="491" spans="1:53" s="1" customFormat="1" x14ac:dyDescent="0.25">
      <c r="A491" s="6"/>
      <c r="B491" s="2"/>
      <c r="C491" s="2"/>
      <c r="D491" s="6"/>
      <c r="E491" s="2"/>
      <c r="G491" s="1" t="s">
        <v>3158</v>
      </c>
      <c r="H491" s="1" t="s">
        <v>3827</v>
      </c>
      <c r="I491" s="1" t="s">
        <v>1126</v>
      </c>
      <c r="K491" s="18"/>
      <c r="AA491" s="2"/>
      <c r="AB491" s="3"/>
      <c r="AC491" s="3"/>
      <c r="BA491" s="1">
        <f t="shared" si="29"/>
        <v>0</v>
      </c>
    </row>
    <row r="492" spans="1:53" s="1" customFormat="1" x14ac:dyDescent="0.25">
      <c r="B492" s="2"/>
      <c r="C492" s="2"/>
      <c r="D492" s="2"/>
      <c r="G492" s="1" t="s">
        <v>3158</v>
      </c>
      <c r="H492" s="1" t="s">
        <v>2318</v>
      </c>
      <c r="I492" s="1" t="s">
        <v>436</v>
      </c>
      <c r="K492" s="18" t="s">
        <v>2319</v>
      </c>
      <c r="P492" s="1" t="s">
        <v>4213</v>
      </c>
      <c r="AA492" s="2"/>
      <c r="AB492" s="3"/>
      <c r="AC492" s="3"/>
      <c r="AD492" s="1" t="s">
        <v>2564</v>
      </c>
      <c r="BA492" s="1">
        <f t="shared" si="29"/>
        <v>0</v>
      </c>
    </row>
    <row r="493" spans="1:53" s="1" customFormat="1" x14ac:dyDescent="0.25">
      <c r="A493" s="8"/>
      <c r="B493" s="2"/>
      <c r="C493" s="2"/>
      <c r="D493" s="6"/>
      <c r="E493" s="2"/>
      <c r="G493" s="1" t="s">
        <v>3158</v>
      </c>
      <c r="H493" s="1" t="s">
        <v>2318</v>
      </c>
      <c r="I493" s="1" t="s">
        <v>1410</v>
      </c>
      <c r="K493" s="18"/>
      <c r="AA493" s="2"/>
      <c r="AB493" s="3"/>
      <c r="AC493" s="3"/>
      <c r="AS493" s="1" t="s">
        <v>3162</v>
      </c>
      <c r="AT493" s="1" t="s">
        <v>3162</v>
      </c>
      <c r="AU493" s="1" t="s">
        <v>3162</v>
      </c>
      <c r="BA493" s="1">
        <f t="shared" si="29"/>
        <v>3</v>
      </c>
    </row>
    <row r="494" spans="1:53" s="1" customFormat="1" x14ac:dyDescent="0.25">
      <c r="B494" s="2"/>
      <c r="C494" s="2"/>
      <c r="D494" s="2"/>
      <c r="G494" s="1" t="s">
        <v>3158</v>
      </c>
      <c r="H494" s="1" t="s">
        <v>2320</v>
      </c>
      <c r="I494" s="1" t="s">
        <v>2321</v>
      </c>
      <c r="K494" s="18" t="s">
        <v>2322</v>
      </c>
      <c r="P494" s="1" t="s">
        <v>4213</v>
      </c>
      <c r="AA494" s="2"/>
      <c r="AB494" s="3"/>
      <c r="AC494" s="3"/>
      <c r="AD494" s="1" t="s">
        <v>2388</v>
      </c>
      <c r="BA494" s="1">
        <f t="shared" si="29"/>
        <v>0</v>
      </c>
    </row>
    <row r="495" spans="1:53" s="1" customFormat="1" x14ac:dyDescent="0.25">
      <c r="B495" s="2"/>
      <c r="C495" s="2"/>
      <c r="D495" s="2"/>
      <c r="G495" s="1" t="s">
        <v>3158</v>
      </c>
      <c r="H495" s="1" t="s">
        <v>2323</v>
      </c>
      <c r="I495" s="1" t="s">
        <v>4295</v>
      </c>
      <c r="J495" s="1" t="s">
        <v>2769</v>
      </c>
      <c r="K495" s="18" t="s">
        <v>4172</v>
      </c>
      <c r="L495" s="1" t="s">
        <v>1556</v>
      </c>
      <c r="M495" s="1" t="s">
        <v>488</v>
      </c>
      <c r="N495" s="1" t="s">
        <v>296</v>
      </c>
      <c r="O495" s="1">
        <v>85209</v>
      </c>
      <c r="AA495" s="2"/>
      <c r="AB495" s="3"/>
      <c r="AC495" s="3"/>
      <c r="BA495" s="1">
        <f t="shared" si="29"/>
        <v>0</v>
      </c>
    </row>
    <row r="496" spans="1:53" s="1" customFormat="1" x14ac:dyDescent="0.25">
      <c r="B496" s="2"/>
      <c r="C496" s="2"/>
      <c r="D496" s="2"/>
      <c r="G496" s="1" t="s">
        <v>481</v>
      </c>
      <c r="H496" s="1" t="s">
        <v>2323</v>
      </c>
      <c r="I496" s="1" t="s">
        <v>3178</v>
      </c>
      <c r="J496" s="1" t="s">
        <v>2769</v>
      </c>
      <c r="K496" s="18" t="s">
        <v>4172</v>
      </c>
      <c r="L496" s="1" t="s">
        <v>1556</v>
      </c>
      <c r="M496" s="1" t="s">
        <v>488</v>
      </c>
      <c r="N496" s="1" t="s">
        <v>296</v>
      </c>
      <c r="O496" s="1">
        <v>85209</v>
      </c>
      <c r="AA496" s="2"/>
      <c r="AB496" s="3"/>
      <c r="AC496" s="3"/>
      <c r="BA496" s="1">
        <f t="shared" si="29"/>
        <v>0</v>
      </c>
    </row>
    <row r="497" spans="1:65" s="1" customFormat="1" x14ac:dyDescent="0.25">
      <c r="B497" s="2"/>
      <c r="C497" s="2"/>
      <c r="D497" s="2"/>
      <c r="F497" s="1" t="s">
        <v>3161</v>
      </c>
      <c r="G497" s="1" t="s">
        <v>481</v>
      </c>
      <c r="H497" s="1" t="s">
        <v>2324</v>
      </c>
      <c r="I497" s="1" t="s">
        <v>1302</v>
      </c>
      <c r="J497" s="1" t="s">
        <v>1843</v>
      </c>
      <c r="K497" s="18" t="s">
        <v>1332</v>
      </c>
      <c r="L497" s="1" t="s">
        <v>1331</v>
      </c>
      <c r="M497" s="1" t="s">
        <v>2159</v>
      </c>
      <c r="N497" s="1" t="s">
        <v>296</v>
      </c>
      <c r="O497" s="1">
        <v>85013</v>
      </c>
      <c r="P497" s="1" t="s">
        <v>3161</v>
      </c>
      <c r="Y497" s="1" t="s">
        <v>3189</v>
      </c>
      <c r="AA497" s="2"/>
      <c r="AB497" s="3"/>
      <c r="AC497" s="3"/>
      <c r="AD497" s="1" t="s">
        <v>2564</v>
      </c>
      <c r="BA497" s="1">
        <f t="shared" si="29"/>
        <v>0</v>
      </c>
    </row>
    <row r="498" spans="1:65" s="1" customFormat="1" x14ac:dyDescent="0.25">
      <c r="A498" s="8"/>
      <c r="B498" s="2"/>
      <c r="C498" s="2"/>
      <c r="D498" s="6"/>
      <c r="E498" s="2"/>
      <c r="G498" s="1" t="s">
        <v>481</v>
      </c>
      <c r="H498" s="1" t="s">
        <v>1396</v>
      </c>
      <c r="I498" s="1" t="s">
        <v>1397</v>
      </c>
      <c r="K498" s="18"/>
      <c r="AA498" s="2"/>
      <c r="AB498" s="3"/>
      <c r="AC498" s="3"/>
      <c r="AS498" s="1" t="s">
        <v>3162</v>
      </c>
      <c r="BA498" s="1">
        <f t="shared" si="29"/>
        <v>1</v>
      </c>
    </row>
    <row r="499" spans="1:65" s="1" customFormat="1" x14ac:dyDescent="0.25">
      <c r="A499" s="8"/>
      <c r="B499" s="2"/>
      <c r="C499" s="2"/>
      <c r="D499" s="6"/>
      <c r="E499" s="2"/>
      <c r="G499" s="1" t="s">
        <v>481</v>
      </c>
      <c r="H499" s="1" t="s">
        <v>1359</v>
      </c>
      <c r="I499" s="1" t="s">
        <v>4714</v>
      </c>
      <c r="K499" s="18"/>
      <c r="AA499" s="2"/>
      <c r="AB499" s="3"/>
      <c r="AC499" s="3"/>
      <c r="AR499" s="1" t="s">
        <v>3158</v>
      </c>
      <c r="BA499" s="1">
        <f t="shared" si="29"/>
        <v>1</v>
      </c>
    </row>
    <row r="500" spans="1:65" s="1" customFormat="1" x14ac:dyDescent="0.25">
      <c r="A500" s="8"/>
      <c r="B500" s="2"/>
      <c r="C500" s="2"/>
      <c r="D500" s="6"/>
      <c r="E500" s="2"/>
      <c r="G500" s="1" t="s">
        <v>3158</v>
      </c>
      <c r="H500" s="1" t="s">
        <v>1516</v>
      </c>
      <c r="I500" s="1" t="s">
        <v>3307</v>
      </c>
      <c r="K500" s="18"/>
      <c r="AA500" s="2"/>
      <c r="AB500" s="3"/>
      <c r="AC500" s="3"/>
      <c r="AM500" s="1" t="s">
        <v>1492</v>
      </c>
      <c r="BA500" s="1">
        <f t="shared" si="29"/>
        <v>1</v>
      </c>
    </row>
    <row r="501" spans="1:65" s="1" customFormat="1" x14ac:dyDescent="0.25">
      <c r="A501" s="8"/>
      <c r="B501" s="2"/>
      <c r="C501" s="2"/>
      <c r="D501" s="6"/>
      <c r="E501" s="2"/>
      <c r="G501" s="1" t="s">
        <v>481</v>
      </c>
      <c r="H501" s="1" t="s">
        <v>1516</v>
      </c>
      <c r="I501" s="1" t="s">
        <v>1518</v>
      </c>
      <c r="K501" s="18"/>
      <c r="AA501" s="2"/>
      <c r="AB501" s="3"/>
      <c r="AC501" s="3"/>
      <c r="AM501" s="1" t="s">
        <v>1492</v>
      </c>
      <c r="BA501" s="1">
        <f t="shared" si="29"/>
        <v>1</v>
      </c>
    </row>
    <row r="502" spans="1:65" s="1" customFormat="1" x14ac:dyDescent="0.25">
      <c r="A502" s="8"/>
      <c r="B502" s="2"/>
      <c r="C502" s="2"/>
      <c r="D502" s="6"/>
      <c r="E502" s="2"/>
      <c r="G502" s="1" t="s">
        <v>3158</v>
      </c>
      <c r="H502" s="1" t="s">
        <v>1516</v>
      </c>
      <c r="I502" s="1" t="s">
        <v>1517</v>
      </c>
      <c r="K502" s="18"/>
      <c r="AA502" s="2"/>
      <c r="AB502" s="3"/>
      <c r="AC502" s="3"/>
      <c r="AM502" s="1" t="s">
        <v>1492</v>
      </c>
      <c r="BA502" s="1">
        <f t="shared" si="29"/>
        <v>1</v>
      </c>
    </row>
    <row r="503" spans="1:65" s="1" customFormat="1" x14ac:dyDescent="0.25">
      <c r="A503" s="8"/>
      <c r="B503" s="2"/>
      <c r="C503" s="2"/>
      <c r="D503" s="6"/>
      <c r="E503" s="2"/>
      <c r="G503" s="1" t="s">
        <v>3158</v>
      </c>
      <c r="H503" s="1" t="s">
        <v>1488</v>
      </c>
      <c r="I503" s="1" t="s">
        <v>1748</v>
      </c>
      <c r="K503" s="18"/>
      <c r="AA503" s="2"/>
      <c r="AB503" s="3"/>
      <c r="AC503" s="3"/>
      <c r="AK503" s="1" t="s">
        <v>3162</v>
      </c>
      <c r="BA503" s="1">
        <f t="shared" si="29"/>
        <v>1</v>
      </c>
    </row>
    <row r="504" spans="1:65" s="1" customFormat="1" x14ac:dyDescent="0.25">
      <c r="A504" s="8"/>
      <c r="B504" s="2"/>
      <c r="C504" s="2"/>
      <c r="D504" s="6"/>
      <c r="E504" s="2"/>
      <c r="G504" s="1" t="s">
        <v>3158</v>
      </c>
      <c r="H504" s="1" t="s">
        <v>2669</v>
      </c>
      <c r="I504" s="1" t="s">
        <v>1171</v>
      </c>
      <c r="K504" s="18"/>
      <c r="AA504" s="2"/>
      <c r="AB504" s="3"/>
      <c r="AC504" s="3"/>
      <c r="AJ504" s="1" t="s">
        <v>3162</v>
      </c>
      <c r="BA504" s="1">
        <f t="shared" si="29"/>
        <v>1</v>
      </c>
    </row>
    <row r="505" spans="1:65" s="1" customFormat="1" x14ac:dyDescent="0.25">
      <c r="B505" s="2"/>
      <c r="C505" s="2"/>
      <c r="D505" s="2"/>
      <c r="F505" s="1" t="s">
        <v>3161</v>
      </c>
      <c r="G505" s="1" t="s">
        <v>3158</v>
      </c>
      <c r="H505" s="1" t="s">
        <v>1333</v>
      </c>
      <c r="I505" s="1" t="s">
        <v>1334</v>
      </c>
      <c r="K505" s="18" t="s">
        <v>2560</v>
      </c>
      <c r="P505" s="1" t="s">
        <v>4712</v>
      </c>
      <c r="Y505" s="1" t="s">
        <v>3196</v>
      </c>
      <c r="Z505" s="1" t="s">
        <v>3161</v>
      </c>
      <c r="AA505" s="2"/>
      <c r="AB505" s="3"/>
      <c r="AC505" s="3"/>
      <c r="AD505" s="1" t="s">
        <v>2388</v>
      </c>
      <c r="BA505" s="1">
        <f t="shared" si="29"/>
        <v>0</v>
      </c>
    </row>
    <row r="506" spans="1:65" s="1" customFormat="1" x14ac:dyDescent="0.25">
      <c r="B506" s="2"/>
      <c r="C506" s="2"/>
      <c r="D506" s="2"/>
      <c r="F506" s="1" t="s">
        <v>3161</v>
      </c>
      <c r="G506" s="1" t="s">
        <v>481</v>
      </c>
      <c r="H506" s="1" t="s">
        <v>1333</v>
      </c>
      <c r="I506" s="1" t="s">
        <v>4714</v>
      </c>
      <c r="K506" s="18" t="s">
        <v>2560</v>
      </c>
      <c r="P506" s="1" t="s">
        <v>4213</v>
      </c>
      <c r="Y506" s="1" t="s">
        <v>3196</v>
      </c>
      <c r="Z506" s="1" t="s">
        <v>3161</v>
      </c>
      <c r="AA506" s="2"/>
      <c r="AB506" s="3"/>
      <c r="AC506" s="3"/>
      <c r="AD506" s="1" t="s">
        <v>2392</v>
      </c>
      <c r="BA506" s="1">
        <f t="shared" si="29"/>
        <v>0</v>
      </c>
    </row>
    <row r="507" spans="1:65" s="1" customFormat="1" x14ac:dyDescent="0.25">
      <c r="A507" s="8"/>
      <c r="B507" s="2"/>
      <c r="C507" s="2"/>
      <c r="D507" s="6"/>
      <c r="E507" s="2"/>
      <c r="G507" s="1" t="s">
        <v>481</v>
      </c>
      <c r="H507" s="1" t="s">
        <v>2024</v>
      </c>
      <c r="I507" s="1" t="s">
        <v>4309</v>
      </c>
      <c r="K507" s="18"/>
      <c r="AA507" s="2"/>
      <c r="AB507" s="3"/>
      <c r="AC507" s="3"/>
      <c r="AP507" s="1" t="s">
        <v>3162</v>
      </c>
      <c r="BA507" s="1">
        <f t="shared" si="29"/>
        <v>1</v>
      </c>
    </row>
    <row r="508" spans="1:65" s="1" customFormat="1" x14ac:dyDescent="0.25">
      <c r="A508" s="8"/>
      <c r="B508" s="2"/>
      <c r="C508" s="2"/>
      <c r="D508" s="6"/>
      <c r="E508" s="2"/>
      <c r="G508" s="1" t="s">
        <v>3158</v>
      </c>
      <c r="H508" s="1" t="s">
        <v>2024</v>
      </c>
      <c r="I508" s="1" t="s">
        <v>901</v>
      </c>
      <c r="K508" s="18"/>
      <c r="AA508" s="2"/>
      <c r="AB508" s="3"/>
      <c r="AC508" s="3"/>
      <c r="AP508" s="1" t="s">
        <v>3162</v>
      </c>
      <c r="BA508" s="1">
        <f t="shared" si="29"/>
        <v>1</v>
      </c>
    </row>
    <row r="509" spans="1:65" s="1" customFormat="1" x14ac:dyDescent="0.25">
      <c r="B509" s="2"/>
      <c r="C509" s="2"/>
      <c r="D509" s="6"/>
      <c r="E509" s="2"/>
      <c r="G509" s="1" t="s">
        <v>3158</v>
      </c>
      <c r="H509" s="1" t="s">
        <v>2194</v>
      </c>
      <c r="I509" s="1" t="s">
        <v>1666</v>
      </c>
      <c r="J509" s="1" t="s">
        <v>2195</v>
      </c>
      <c r="K509" s="18" t="s">
        <v>2196</v>
      </c>
      <c r="L509" s="1" t="s">
        <v>2197</v>
      </c>
      <c r="M509" s="1" t="s">
        <v>2198</v>
      </c>
      <c r="N509" s="1" t="s">
        <v>296</v>
      </c>
      <c r="O509" s="1">
        <v>85247</v>
      </c>
      <c r="P509" s="1" t="s">
        <v>4213</v>
      </c>
      <c r="AA509" s="2"/>
      <c r="AB509" s="3"/>
      <c r="AC509" s="3"/>
      <c r="AD509" s="1" t="s">
        <v>2564</v>
      </c>
      <c r="BA509" s="1">
        <f t="shared" si="29"/>
        <v>0</v>
      </c>
    </row>
    <row r="510" spans="1:65" s="1" customFormat="1" x14ac:dyDescent="0.25">
      <c r="B510" s="2"/>
      <c r="C510" s="2"/>
      <c r="D510" s="2"/>
      <c r="G510" s="1" t="s">
        <v>3158</v>
      </c>
      <c r="H510" s="1" t="s">
        <v>1335</v>
      </c>
      <c r="I510" s="1" t="s">
        <v>2406</v>
      </c>
      <c r="K510" s="18" t="s">
        <v>4173</v>
      </c>
      <c r="Y510" s="1" t="s">
        <v>3189</v>
      </c>
      <c r="AA510" s="2" t="s">
        <v>3073</v>
      </c>
      <c r="AB510" s="3"/>
      <c r="AC510" s="3"/>
      <c r="BA510" s="1">
        <f t="shared" si="29"/>
        <v>0</v>
      </c>
    </row>
    <row r="511" spans="1:65" s="1" customFormat="1" x14ac:dyDescent="0.25">
      <c r="B511" s="2"/>
      <c r="C511" s="14">
        <v>43104</v>
      </c>
      <c r="D511" s="6"/>
      <c r="F511" s="1" t="s">
        <v>3162</v>
      </c>
      <c r="G511" s="1" t="s">
        <v>3158</v>
      </c>
      <c r="H511" s="1" t="s">
        <v>448</v>
      </c>
      <c r="I511" s="1" t="s">
        <v>449</v>
      </c>
      <c r="J511" s="1" t="s">
        <v>2583</v>
      </c>
      <c r="K511" s="18" t="s">
        <v>450</v>
      </c>
      <c r="L511" s="1" t="s">
        <v>2584</v>
      </c>
      <c r="M511" s="1" t="s">
        <v>488</v>
      </c>
      <c r="N511" s="1" t="s">
        <v>296</v>
      </c>
      <c r="O511" s="1">
        <v>85215</v>
      </c>
      <c r="P511" s="1" t="s">
        <v>4213</v>
      </c>
      <c r="R511" s="1">
        <v>1</v>
      </c>
      <c r="S511" s="1" t="s">
        <v>3357</v>
      </c>
      <c r="T511" s="1">
        <v>1</v>
      </c>
      <c r="X511" s="1" t="s">
        <v>2585</v>
      </c>
      <c r="Y511" s="1" t="s">
        <v>3175</v>
      </c>
      <c r="Z511" s="1" t="s">
        <v>3161</v>
      </c>
      <c r="AA511" s="2" t="s">
        <v>2704</v>
      </c>
      <c r="AB511" s="3" t="s">
        <v>3161</v>
      </c>
      <c r="AC511" s="3"/>
      <c r="AD511" s="1" t="s">
        <v>2564</v>
      </c>
      <c r="AK511" s="1" t="s">
        <v>3162</v>
      </c>
      <c r="AN511" s="1" t="s">
        <v>481</v>
      </c>
      <c r="AO511" s="1" t="s">
        <v>481</v>
      </c>
      <c r="BA511" s="1">
        <f t="shared" si="29"/>
        <v>3</v>
      </c>
      <c r="BD511" s="1" t="s">
        <v>4712</v>
      </c>
      <c r="BE511" s="1" t="s">
        <v>4712</v>
      </c>
      <c r="BK511" s="1" t="s">
        <v>4712</v>
      </c>
      <c r="BL511" s="1" t="s">
        <v>4712</v>
      </c>
      <c r="BM511" s="1" t="s">
        <v>4712</v>
      </c>
    </row>
    <row r="512" spans="1:65" s="1" customFormat="1" x14ac:dyDescent="0.25">
      <c r="B512" s="2"/>
      <c r="C512" s="2"/>
      <c r="D512" s="6"/>
      <c r="E512" s="2"/>
      <c r="G512" s="1" t="s">
        <v>481</v>
      </c>
      <c r="H512" s="1" t="s">
        <v>1284</v>
      </c>
      <c r="I512" s="1" t="s">
        <v>1554</v>
      </c>
      <c r="K512" s="18" t="s">
        <v>797</v>
      </c>
      <c r="P512" s="1" t="s">
        <v>4712</v>
      </c>
      <c r="AA512" s="2"/>
      <c r="AB512" s="3"/>
      <c r="AC512" s="3"/>
      <c r="BA512" s="1">
        <f t="shared" si="29"/>
        <v>0</v>
      </c>
    </row>
    <row r="513" spans="1:53" s="1" customFormat="1" x14ac:dyDescent="0.25">
      <c r="B513" s="2"/>
      <c r="C513" s="2"/>
      <c r="D513" s="6"/>
      <c r="E513" s="2"/>
      <c r="G513" s="1" t="s">
        <v>3158</v>
      </c>
      <c r="H513" s="1" t="s">
        <v>1284</v>
      </c>
      <c r="I513" s="1" t="s">
        <v>4578</v>
      </c>
      <c r="K513" s="18" t="s">
        <v>797</v>
      </c>
      <c r="P513" s="1" t="s">
        <v>4213</v>
      </c>
      <c r="AA513" s="2"/>
      <c r="AB513" s="3"/>
      <c r="AC513" s="3"/>
      <c r="BA513" s="1">
        <f t="shared" si="29"/>
        <v>0</v>
      </c>
    </row>
    <row r="514" spans="1:53" s="1" customFormat="1" x14ac:dyDescent="0.25">
      <c r="B514" s="2"/>
      <c r="C514" s="2"/>
      <c r="D514" s="6"/>
      <c r="E514" s="2"/>
      <c r="F514" s="1" t="s">
        <v>3162</v>
      </c>
      <c r="G514" s="1" t="s">
        <v>3158</v>
      </c>
      <c r="H514" s="1" t="s">
        <v>3476</v>
      </c>
      <c r="I514" s="1" t="s">
        <v>3477</v>
      </c>
      <c r="J514" s="1" t="s">
        <v>3478</v>
      </c>
      <c r="K514" s="18" t="s">
        <v>148</v>
      </c>
      <c r="L514" s="1" t="s">
        <v>990</v>
      </c>
      <c r="M514" s="1" t="s">
        <v>488</v>
      </c>
      <c r="N514" s="1" t="s">
        <v>296</v>
      </c>
      <c r="O514" s="1">
        <v>85203</v>
      </c>
      <c r="P514" s="1" t="s">
        <v>4213</v>
      </c>
      <c r="Q514" s="1" t="s">
        <v>4712</v>
      </c>
      <c r="AA514" s="2" t="s">
        <v>2610</v>
      </c>
      <c r="AB514" s="3"/>
      <c r="AC514" s="3"/>
      <c r="AJ514" s="1" t="s">
        <v>3162</v>
      </c>
      <c r="AT514" s="1" t="s">
        <v>3162</v>
      </c>
      <c r="BA514" s="1">
        <f t="shared" si="29"/>
        <v>2</v>
      </c>
    </row>
    <row r="515" spans="1:53" s="1" customFormat="1" x14ac:dyDescent="0.25">
      <c r="B515" s="2"/>
      <c r="C515" s="2"/>
      <c r="D515" s="2"/>
      <c r="G515" s="1" t="s">
        <v>481</v>
      </c>
      <c r="H515" s="1" t="s">
        <v>1340</v>
      </c>
      <c r="I515" s="1" t="s">
        <v>1341</v>
      </c>
      <c r="J515" s="1" t="s">
        <v>1342</v>
      </c>
      <c r="K515" s="18" t="s">
        <v>486</v>
      </c>
      <c r="L515" s="1" t="s">
        <v>4296</v>
      </c>
      <c r="M515" s="1" t="s">
        <v>488</v>
      </c>
      <c r="N515" s="1" t="s">
        <v>296</v>
      </c>
      <c r="O515" s="1">
        <v>85205</v>
      </c>
      <c r="Y515" s="2"/>
      <c r="Z515" s="3"/>
      <c r="BA515" s="1">
        <f t="shared" si="29"/>
        <v>0</v>
      </c>
    </row>
    <row r="516" spans="1:53" s="1" customFormat="1" x14ac:dyDescent="0.25">
      <c r="B516" s="2"/>
      <c r="C516" s="2"/>
      <c r="D516" s="2"/>
      <c r="G516" s="1" t="s">
        <v>481</v>
      </c>
      <c r="H516" s="1" t="s">
        <v>1343</v>
      </c>
      <c r="I516" s="1" t="s">
        <v>1344</v>
      </c>
      <c r="K516" s="18"/>
      <c r="W516" s="1" t="s">
        <v>297</v>
      </c>
      <c r="Y516" s="2"/>
      <c r="Z516" s="3"/>
      <c r="BA516" s="1">
        <f t="shared" si="29"/>
        <v>0</v>
      </c>
    </row>
    <row r="517" spans="1:53" s="1" customFormat="1" x14ac:dyDescent="0.25">
      <c r="B517" s="2"/>
      <c r="C517" s="2"/>
      <c r="D517" s="2"/>
      <c r="G517" s="1" t="s">
        <v>3158</v>
      </c>
      <c r="H517" s="1" t="s">
        <v>1343</v>
      </c>
      <c r="I517" s="1" t="s">
        <v>1345</v>
      </c>
      <c r="K517" s="18"/>
      <c r="W517" s="1" t="s">
        <v>297</v>
      </c>
      <c r="Y517" s="2"/>
      <c r="Z517" s="3"/>
      <c r="BA517" s="1">
        <f t="shared" si="29"/>
        <v>0</v>
      </c>
    </row>
    <row r="518" spans="1:53" s="1" customFormat="1" x14ac:dyDescent="0.25">
      <c r="B518" s="2"/>
      <c r="C518" s="2"/>
      <c r="D518" s="2"/>
      <c r="G518" s="1" t="s">
        <v>3158</v>
      </c>
      <c r="H518" s="1" t="s">
        <v>2799</v>
      </c>
      <c r="I518" s="1" t="s">
        <v>1604</v>
      </c>
      <c r="J518" s="1" t="s">
        <v>2800</v>
      </c>
      <c r="K518" s="18"/>
      <c r="L518" s="1" t="s">
        <v>2826</v>
      </c>
      <c r="M518" s="1" t="s">
        <v>3192</v>
      </c>
      <c r="N518" s="1" t="s">
        <v>296</v>
      </c>
      <c r="O518" s="1">
        <v>85118</v>
      </c>
      <c r="Y518" s="2"/>
      <c r="Z518" s="3"/>
      <c r="BA518" s="1">
        <f t="shared" si="29"/>
        <v>0</v>
      </c>
    </row>
    <row r="519" spans="1:53" s="1" customFormat="1" x14ac:dyDescent="0.25">
      <c r="B519" s="2"/>
      <c r="C519" s="2"/>
      <c r="D519" s="2"/>
      <c r="G519" s="1" t="s">
        <v>3158</v>
      </c>
      <c r="H519" s="1" t="s">
        <v>2827</v>
      </c>
      <c r="I519" s="1" t="s">
        <v>3026</v>
      </c>
      <c r="J519" s="1" t="s">
        <v>486</v>
      </c>
      <c r="K519" s="18"/>
      <c r="L519" s="1" t="s">
        <v>486</v>
      </c>
      <c r="M519" s="1" t="s">
        <v>924</v>
      </c>
      <c r="N519" s="1" t="s">
        <v>296</v>
      </c>
      <c r="O519" s="1">
        <v>85258</v>
      </c>
      <c r="Y519" s="2"/>
      <c r="Z519" s="3"/>
      <c r="BA519" s="1">
        <f t="shared" si="29"/>
        <v>0</v>
      </c>
    </row>
    <row r="520" spans="1:53" s="1" customFormat="1" x14ac:dyDescent="0.25">
      <c r="A520" s="8"/>
      <c r="B520" s="2"/>
      <c r="C520" s="2"/>
      <c r="D520" s="6"/>
      <c r="G520" s="1" t="s">
        <v>481</v>
      </c>
      <c r="H520" s="1" t="s">
        <v>729</v>
      </c>
      <c r="I520" s="1" t="s">
        <v>4548</v>
      </c>
      <c r="K520" s="18"/>
      <c r="AA520" s="2"/>
      <c r="AB520" s="3"/>
      <c r="AC520" s="3"/>
      <c r="AJ520" s="1" t="s">
        <v>3162</v>
      </c>
      <c r="BA520" s="1">
        <f t="shared" si="29"/>
        <v>1</v>
      </c>
    </row>
    <row r="521" spans="1:53" s="1" customFormat="1" x14ac:dyDescent="0.25">
      <c r="B521" s="2"/>
      <c r="C521" s="2"/>
      <c r="D521" s="6"/>
      <c r="E521" s="2"/>
      <c r="H521" s="1" t="s">
        <v>3304</v>
      </c>
      <c r="I521" s="1" t="s">
        <v>5075</v>
      </c>
      <c r="K521" s="18"/>
      <c r="AA521" s="2"/>
      <c r="AB521" s="3"/>
      <c r="AC521" s="3"/>
      <c r="AZ521" s="1" t="s">
        <v>3162</v>
      </c>
      <c r="BA521" s="1">
        <f t="shared" si="29"/>
        <v>1</v>
      </c>
    </row>
    <row r="522" spans="1:53" s="1" customFormat="1" x14ac:dyDescent="0.25">
      <c r="A522" s="8"/>
      <c r="B522" s="2"/>
      <c r="C522" s="2"/>
      <c r="D522" s="29"/>
      <c r="E522" s="2"/>
      <c r="H522" s="1" t="s">
        <v>249</v>
      </c>
      <c r="I522" s="1" t="s">
        <v>250</v>
      </c>
      <c r="K522" s="18"/>
      <c r="AA522" s="2"/>
      <c r="AB522" s="3"/>
      <c r="AC522" s="3"/>
      <c r="AW522" s="1" t="s">
        <v>3162</v>
      </c>
      <c r="BA522" s="1">
        <f t="shared" si="29"/>
        <v>1</v>
      </c>
    </row>
    <row r="523" spans="1:53" s="1" customFormat="1" x14ac:dyDescent="0.25">
      <c r="A523" s="8"/>
      <c r="B523" s="2"/>
      <c r="C523" s="2"/>
      <c r="D523" s="6"/>
      <c r="F523" s="1" t="s">
        <v>3161</v>
      </c>
      <c r="G523" s="1" t="s">
        <v>481</v>
      </c>
      <c r="H523" s="1" t="s">
        <v>2828</v>
      </c>
      <c r="I523" s="1" t="s">
        <v>2829</v>
      </c>
      <c r="J523" s="1" t="s">
        <v>2830</v>
      </c>
      <c r="K523" s="18" t="s">
        <v>2832</v>
      </c>
      <c r="L523" s="1" t="s">
        <v>4416</v>
      </c>
      <c r="M523" s="1" t="s">
        <v>488</v>
      </c>
      <c r="N523" s="1" t="s">
        <v>296</v>
      </c>
      <c r="O523" s="1">
        <v>85209</v>
      </c>
      <c r="P523" s="1" t="s">
        <v>4213</v>
      </c>
      <c r="AA523" s="2"/>
      <c r="AB523" s="3" t="s">
        <v>3161</v>
      </c>
      <c r="AC523" s="3"/>
      <c r="AD523" s="1" t="s">
        <v>2388</v>
      </c>
      <c r="AM523" s="1" t="s">
        <v>481</v>
      </c>
      <c r="AP523" s="1" t="s">
        <v>481</v>
      </c>
      <c r="AR523" s="1" t="s">
        <v>481</v>
      </c>
      <c r="AS523" s="1" t="s">
        <v>481</v>
      </c>
      <c r="AT523" s="1" t="s">
        <v>481</v>
      </c>
      <c r="AV523" s="1" t="s">
        <v>481</v>
      </c>
      <c r="AZ523" s="1" t="s">
        <v>481</v>
      </c>
      <c r="BA523" s="1">
        <f t="shared" si="29"/>
        <v>7</v>
      </c>
    </row>
    <row r="524" spans="1:53" s="1" customFormat="1" x14ac:dyDescent="0.25">
      <c r="A524" s="8"/>
      <c r="B524" s="2"/>
      <c r="C524" s="2"/>
      <c r="D524" s="6"/>
      <c r="F524" s="1" t="s">
        <v>3161</v>
      </c>
      <c r="G524" s="1" t="s">
        <v>3158</v>
      </c>
      <c r="H524" s="1" t="s">
        <v>2828</v>
      </c>
      <c r="I524" s="1" t="s">
        <v>4578</v>
      </c>
      <c r="J524" s="1" t="s">
        <v>2830</v>
      </c>
      <c r="K524" s="18" t="s">
        <v>2832</v>
      </c>
      <c r="L524" s="1" t="s">
        <v>4416</v>
      </c>
      <c r="M524" s="1" t="s">
        <v>488</v>
      </c>
      <c r="N524" s="1" t="s">
        <v>296</v>
      </c>
      <c r="O524" s="1">
        <v>85209</v>
      </c>
      <c r="P524" s="1" t="s">
        <v>4712</v>
      </c>
      <c r="AA524" s="2"/>
      <c r="AB524" s="3" t="s">
        <v>3161</v>
      </c>
      <c r="AC524" s="3"/>
      <c r="AD524" s="1" t="s">
        <v>2388</v>
      </c>
      <c r="AM524" s="1" t="s">
        <v>481</v>
      </c>
      <c r="AP524" s="1" t="s">
        <v>481</v>
      </c>
      <c r="AR524" s="1" t="s">
        <v>481</v>
      </c>
      <c r="AS524" s="1" t="s">
        <v>481</v>
      </c>
      <c r="AT524" s="1" t="s">
        <v>481</v>
      </c>
      <c r="AV524" s="1" t="s">
        <v>481</v>
      </c>
      <c r="AZ524" s="1" t="s">
        <v>481</v>
      </c>
      <c r="BA524" s="1">
        <f t="shared" si="29"/>
        <v>7</v>
      </c>
    </row>
    <row r="525" spans="1:53" s="1" customFormat="1" x14ac:dyDescent="0.25">
      <c r="B525" s="2"/>
      <c r="C525" s="2"/>
      <c r="D525" s="6"/>
      <c r="E525" s="2"/>
      <c r="G525" s="1" t="s">
        <v>3158</v>
      </c>
      <c r="H525" s="1" t="s">
        <v>2012</v>
      </c>
      <c r="I525" s="1" t="s">
        <v>3917</v>
      </c>
      <c r="K525" s="18"/>
      <c r="AA525" s="2" t="s">
        <v>3213</v>
      </c>
      <c r="AB525" s="3"/>
      <c r="AC525" s="3"/>
      <c r="AO525" s="1" t="s">
        <v>3162</v>
      </c>
      <c r="BA525" s="1">
        <f t="shared" si="29"/>
        <v>1</v>
      </c>
    </row>
    <row r="526" spans="1:53" s="1" customFormat="1" x14ac:dyDescent="0.25">
      <c r="B526" s="2"/>
      <c r="C526" s="2"/>
      <c r="D526" s="6"/>
      <c r="G526" s="1" t="s">
        <v>3158</v>
      </c>
      <c r="H526" s="1" t="s">
        <v>2838</v>
      </c>
      <c r="I526" s="1" t="s">
        <v>1973</v>
      </c>
      <c r="K526" s="18"/>
      <c r="Y526" s="2"/>
      <c r="Z526" s="3"/>
      <c r="BA526" s="1">
        <f t="shared" si="29"/>
        <v>0</v>
      </c>
    </row>
    <row r="527" spans="1:53" s="1" customFormat="1" x14ac:dyDescent="0.25">
      <c r="B527" s="2"/>
      <c r="C527" s="2"/>
      <c r="D527" s="6"/>
      <c r="E527" s="2"/>
      <c r="H527" s="1" t="s">
        <v>1388</v>
      </c>
      <c r="I527" s="1" t="s">
        <v>4544</v>
      </c>
      <c r="K527" s="18"/>
      <c r="AA527" s="2"/>
      <c r="AB527" s="3"/>
      <c r="AC527" s="3"/>
      <c r="AT527" s="1" t="s">
        <v>3162</v>
      </c>
      <c r="BA527" s="1">
        <f t="shared" si="29"/>
        <v>1</v>
      </c>
    </row>
    <row r="528" spans="1:53" s="1" customFormat="1" x14ac:dyDescent="0.25">
      <c r="B528" s="2"/>
      <c r="C528" s="2"/>
      <c r="D528" s="6"/>
      <c r="E528" s="2"/>
      <c r="H528" s="1" t="s">
        <v>1443</v>
      </c>
      <c r="K528" s="18"/>
      <c r="AA528" s="2"/>
      <c r="AB528" s="3"/>
      <c r="AC528" s="3"/>
      <c r="AF528" s="1" t="s">
        <v>1447</v>
      </c>
      <c r="BA528" s="1">
        <f t="shared" si="29"/>
        <v>1</v>
      </c>
    </row>
    <row r="529" spans="1:56" s="1" customFormat="1" x14ac:dyDescent="0.25">
      <c r="A529" s="8"/>
      <c r="B529" s="2"/>
      <c r="C529" s="2"/>
      <c r="D529" s="6"/>
      <c r="E529" s="2"/>
      <c r="H529" s="1" t="s">
        <v>1476</v>
      </c>
      <c r="I529" s="1" t="s">
        <v>958</v>
      </c>
      <c r="K529" s="18"/>
      <c r="AA529" s="2"/>
      <c r="AB529" s="3"/>
      <c r="AC529" s="3"/>
      <c r="AJ529" s="1" t="s">
        <v>3162</v>
      </c>
      <c r="BA529" s="1">
        <f t="shared" si="29"/>
        <v>1</v>
      </c>
    </row>
    <row r="530" spans="1:56" s="1" customFormat="1" x14ac:dyDescent="0.25">
      <c r="A530" s="8"/>
      <c r="B530" s="2"/>
      <c r="C530" s="2"/>
      <c r="D530" s="6"/>
      <c r="E530" s="2"/>
      <c r="H530" s="1" t="s">
        <v>2030</v>
      </c>
      <c r="K530" s="18"/>
      <c r="AA530" s="2"/>
      <c r="AB530" s="3"/>
      <c r="AC530" s="3"/>
      <c r="AP530" s="1" t="s">
        <v>3162</v>
      </c>
      <c r="BA530" s="1">
        <f t="shared" si="29"/>
        <v>1</v>
      </c>
    </row>
    <row r="531" spans="1:56" s="1" customFormat="1" x14ac:dyDescent="0.25">
      <c r="A531" s="29"/>
      <c r="B531" s="2"/>
      <c r="C531" s="2"/>
      <c r="D531" s="29"/>
      <c r="E531" s="2"/>
      <c r="H531" s="1" t="s">
        <v>2050</v>
      </c>
      <c r="K531" s="18"/>
      <c r="AA531" s="2"/>
      <c r="AB531" s="3"/>
      <c r="AC531" s="3"/>
      <c r="AQ531" s="1" t="s">
        <v>3162</v>
      </c>
      <c r="AS531" s="1" t="s">
        <v>3162</v>
      </c>
      <c r="AT531" s="1" t="s">
        <v>3162</v>
      </c>
      <c r="BA531" s="1">
        <f t="shared" si="29"/>
        <v>3</v>
      </c>
    </row>
    <row r="532" spans="1:56" s="1" customFormat="1" x14ac:dyDescent="0.25">
      <c r="A532" s="29"/>
      <c r="B532" s="2"/>
      <c r="C532" s="2"/>
      <c r="D532" s="29"/>
      <c r="E532" s="2"/>
      <c r="H532" s="1" t="s">
        <v>1369</v>
      </c>
      <c r="I532" s="1" t="s">
        <v>1295</v>
      </c>
      <c r="K532" s="18"/>
      <c r="AA532" s="2"/>
      <c r="AB532" s="3"/>
      <c r="AC532" s="3"/>
      <c r="AR532" s="1" t="s">
        <v>3162</v>
      </c>
      <c r="BA532" s="1">
        <f t="shared" si="29"/>
        <v>1</v>
      </c>
    </row>
    <row r="533" spans="1:56" s="1" customFormat="1" x14ac:dyDescent="0.25">
      <c r="A533" s="8"/>
      <c r="B533" s="2"/>
      <c r="C533" s="2"/>
      <c r="D533" s="29"/>
      <c r="E533" s="2"/>
      <c r="H533" s="1" t="s">
        <v>220</v>
      </c>
      <c r="I533" s="1" t="s">
        <v>231</v>
      </c>
      <c r="K533" s="18"/>
      <c r="AA533" s="2"/>
      <c r="AB533" s="3"/>
      <c r="AC533" s="3"/>
      <c r="AV533" s="1" t="s">
        <v>3162</v>
      </c>
      <c r="AW533" s="1" t="s">
        <v>3162</v>
      </c>
      <c r="BA533" s="1">
        <f t="shared" si="29"/>
        <v>2</v>
      </c>
    </row>
    <row r="534" spans="1:56" s="1" customFormat="1" x14ac:dyDescent="0.25">
      <c r="A534" s="8"/>
      <c r="B534" s="2"/>
      <c r="C534" s="2"/>
      <c r="D534" s="6"/>
      <c r="E534" s="2"/>
      <c r="H534" s="1" t="s">
        <v>3285</v>
      </c>
      <c r="K534" s="18"/>
      <c r="AA534" s="2"/>
      <c r="AB534" s="3"/>
      <c r="AC534" s="3"/>
      <c r="AN534" s="1" t="s">
        <v>3162</v>
      </c>
      <c r="AO534" s="1" t="s">
        <v>3162</v>
      </c>
      <c r="BA534" s="1">
        <f t="shared" si="29"/>
        <v>2</v>
      </c>
    </row>
    <row r="535" spans="1:56" s="1" customFormat="1" x14ac:dyDescent="0.25">
      <c r="A535" s="8"/>
      <c r="B535" s="2"/>
      <c r="C535" s="2"/>
      <c r="D535" s="6"/>
      <c r="E535" s="2"/>
      <c r="G535" s="1" t="s">
        <v>481</v>
      </c>
      <c r="H535" s="1" t="s">
        <v>1501</v>
      </c>
      <c r="I535" s="1" t="s">
        <v>116</v>
      </c>
      <c r="K535" s="18"/>
      <c r="AA535" s="2"/>
      <c r="AB535" s="3"/>
      <c r="AC535" s="3"/>
      <c r="AL535" s="1" t="s">
        <v>3162</v>
      </c>
      <c r="BA535" s="1">
        <f t="shared" si="29"/>
        <v>1</v>
      </c>
    </row>
    <row r="536" spans="1:56" s="1" customFormat="1" x14ac:dyDescent="0.25">
      <c r="B536" s="2"/>
      <c r="C536" s="2"/>
      <c r="D536" s="2"/>
      <c r="G536" s="1" t="s">
        <v>3158</v>
      </c>
      <c r="H536" s="1" t="s">
        <v>2840</v>
      </c>
      <c r="I536" s="1" t="s">
        <v>2841</v>
      </c>
      <c r="K536" s="18" t="s">
        <v>2842</v>
      </c>
      <c r="P536" s="1" t="s">
        <v>4213</v>
      </c>
      <c r="AA536" s="2"/>
      <c r="AB536" s="3"/>
      <c r="AC536" s="3"/>
      <c r="AD536" s="1" t="s">
        <v>2564</v>
      </c>
      <c r="BA536" s="1">
        <f t="shared" si="29"/>
        <v>0</v>
      </c>
    </row>
    <row r="537" spans="1:56" s="1" customFormat="1" x14ac:dyDescent="0.25">
      <c r="B537" s="2"/>
      <c r="C537" s="2"/>
      <c r="D537" s="2"/>
      <c r="G537" s="1" t="s">
        <v>481</v>
      </c>
      <c r="H537" s="1" t="s">
        <v>2843</v>
      </c>
      <c r="I537" s="1" t="s">
        <v>4713</v>
      </c>
      <c r="J537" s="1" t="s">
        <v>2844</v>
      </c>
      <c r="K537" s="18"/>
      <c r="M537" s="1" t="s">
        <v>488</v>
      </c>
      <c r="N537" s="1" t="s">
        <v>296</v>
      </c>
      <c r="AA537" s="2"/>
      <c r="AB537" s="3"/>
      <c r="AC537" s="3"/>
      <c r="BA537" s="1">
        <f t="shared" si="29"/>
        <v>0</v>
      </c>
      <c r="BD537" s="1" t="s">
        <v>4712</v>
      </c>
    </row>
    <row r="538" spans="1:56" s="1" customFormat="1" x14ac:dyDescent="0.25">
      <c r="B538" s="2"/>
      <c r="C538" s="2"/>
      <c r="D538" s="2"/>
      <c r="G538" s="1" t="s">
        <v>3158</v>
      </c>
      <c r="H538" s="1" t="s">
        <v>2845</v>
      </c>
      <c r="I538" s="1" t="s">
        <v>879</v>
      </c>
      <c r="J538" s="1" t="s">
        <v>2846</v>
      </c>
      <c r="K538" s="18" t="s">
        <v>2848</v>
      </c>
      <c r="L538" s="1" t="s">
        <v>2847</v>
      </c>
      <c r="M538" s="1" t="s">
        <v>924</v>
      </c>
      <c r="N538" s="1" t="s">
        <v>296</v>
      </c>
      <c r="O538" s="1">
        <v>85351</v>
      </c>
      <c r="P538" s="1" t="s">
        <v>4214</v>
      </c>
      <c r="AA538" s="2"/>
      <c r="AB538" s="3" t="s">
        <v>3161</v>
      </c>
      <c r="AC538" s="3"/>
      <c r="AD538" s="1" t="s">
        <v>2564</v>
      </c>
      <c r="BA538" s="1">
        <f t="shared" si="29"/>
        <v>0</v>
      </c>
    </row>
    <row r="539" spans="1:56" s="1" customFormat="1" x14ac:dyDescent="0.25">
      <c r="A539" s="8"/>
      <c r="B539" s="2"/>
      <c r="C539" s="2"/>
      <c r="D539" s="6"/>
      <c r="E539" s="2"/>
      <c r="G539" s="1" t="s">
        <v>3158</v>
      </c>
      <c r="H539" s="1" t="s">
        <v>1495</v>
      </c>
      <c r="I539" s="1" t="s">
        <v>560</v>
      </c>
      <c r="K539" s="18"/>
      <c r="AA539" s="2"/>
      <c r="AB539" s="3"/>
      <c r="AC539" s="3"/>
      <c r="AK539" s="1" t="s">
        <v>3162</v>
      </c>
      <c r="AN539" s="1" t="s">
        <v>3162</v>
      </c>
      <c r="BA539" s="1">
        <f t="shared" si="29"/>
        <v>2</v>
      </c>
    </row>
    <row r="540" spans="1:56" s="1" customFormat="1" x14ac:dyDescent="0.25">
      <c r="B540" s="2"/>
      <c r="C540" s="2"/>
      <c r="D540" s="2"/>
      <c r="G540" s="1" t="s">
        <v>3158</v>
      </c>
      <c r="H540" s="1" t="s">
        <v>2849</v>
      </c>
      <c r="I540" s="1" t="s">
        <v>1536</v>
      </c>
      <c r="J540" s="1" t="s">
        <v>2850</v>
      </c>
      <c r="K540" s="18" t="s">
        <v>2852</v>
      </c>
      <c r="L540" s="1" t="s">
        <v>2851</v>
      </c>
      <c r="M540" s="1" t="s">
        <v>488</v>
      </c>
      <c r="N540" s="1" t="s">
        <v>296</v>
      </c>
      <c r="O540" s="1">
        <v>85213</v>
      </c>
      <c r="P540" s="1" t="s">
        <v>4213</v>
      </c>
      <c r="AA540" s="2"/>
      <c r="AB540" s="3"/>
      <c r="AC540" s="3"/>
      <c r="AD540" s="1" t="s">
        <v>2564</v>
      </c>
      <c r="BA540" s="1">
        <f t="shared" si="29"/>
        <v>0</v>
      </c>
    </row>
    <row r="541" spans="1:56" s="1" customFormat="1" x14ac:dyDescent="0.25">
      <c r="A541" s="8"/>
      <c r="B541" s="2"/>
      <c r="C541" s="2"/>
      <c r="D541" s="6"/>
      <c r="E541" s="2"/>
      <c r="G541" s="1" t="s">
        <v>481</v>
      </c>
      <c r="H541" s="1" t="s">
        <v>195</v>
      </c>
      <c r="I541" s="1" t="s">
        <v>4309</v>
      </c>
      <c r="K541" s="18"/>
      <c r="AA541" s="2"/>
      <c r="AB541" s="3"/>
      <c r="AC541" s="3"/>
      <c r="AU541" s="1" t="s">
        <v>3162</v>
      </c>
      <c r="BA541" s="1">
        <f t="shared" si="29"/>
        <v>1</v>
      </c>
    </row>
    <row r="542" spans="1:56" s="1" customFormat="1" x14ac:dyDescent="0.25">
      <c r="A542" s="8"/>
      <c r="B542" s="2"/>
      <c r="C542" s="2"/>
      <c r="D542" s="6"/>
      <c r="E542" s="2"/>
      <c r="G542" s="1" t="s">
        <v>3158</v>
      </c>
      <c r="H542" s="1" t="s">
        <v>195</v>
      </c>
      <c r="I542" s="1" t="s">
        <v>196</v>
      </c>
      <c r="K542" s="18"/>
      <c r="AA542" s="2"/>
      <c r="AB542" s="3"/>
      <c r="AC542" s="3"/>
      <c r="AU542" s="1" t="s">
        <v>3162</v>
      </c>
      <c r="BA542" s="1">
        <f t="shared" si="29"/>
        <v>1</v>
      </c>
    </row>
    <row r="543" spans="1:56" s="1" customFormat="1" x14ac:dyDescent="0.25">
      <c r="B543" s="2"/>
      <c r="C543" s="2"/>
      <c r="D543" s="2"/>
      <c r="G543" s="1" t="s">
        <v>481</v>
      </c>
      <c r="H543" s="1" t="s">
        <v>2853</v>
      </c>
      <c r="I543" s="1" t="s">
        <v>786</v>
      </c>
      <c r="K543" s="18" t="s">
        <v>2916</v>
      </c>
      <c r="P543" s="1" t="s">
        <v>3161</v>
      </c>
      <c r="Y543" s="2"/>
      <c r="Z543" s="3"/>
      <c r="BA543" s="1">
        <f t="shared" si="29"/>
        <v>0</v>
      </c>
    </row>
    <row r="544" spans="1:56" s="1" customFormat="1" x14ac:dyDescent="0.25">
      <c r="B544" s="2"/>
      <c r="C544" s="2"/>
      <c r="D544" s="2"/>
      <c r="G544" s="1" t="s">
        <v>3158</v>
      </c>
      <c r="H544" s="1" t="s">
        <v>2920</v>
      </c>
      <c r="I544" s="1" t="s">
        <v>2921</v>
      </c>
      <c r="J544" s="1" t="s">
        <v>1256</v>
      </c>
      <c r="K544" s="18"/>
      <c r="L544" s="1" t="s">
        <v>1257</v>
      </c>
      <c r="M544" s="1" t="s">
        <v>488</v>
      </c>
      <c r="N544" s="1" t="s">
        <v>296</v>
      </c>
      <c r="O544" s="1">
        <v>85205</v>
      </c>
      <c r="Y544" s="1" t="s">
        <v>3175</v>
      </c>
      <c r="Z544" s="1" t="s">
        <v>1258</v>
      </c>
      <c r="AA544" s="2" t="s">
        <v>1259</v>
      </c>
      <c r="AB544" s="3" t="s">
        <v>3161</v>
      </c>
      <c r="AC544" s="3"/>
      <c r="BA544" s="1">
        <f t="shared" si="29"/>
        <v>0</v>
      </c>
    </row>
    <row r="545" spans="1:67" s="1" customFormat="1" x14ac:dyDescent="0.25">
      <c r="A545" s="8"/>
      <c r="B545" s="2"/>
      <c r="C545" s="2"/>
      <c r="D545" s="6"/>
      <c r="E545" s="2"/>
      <c r="G545" s="1" t="s">
        <v>3158</v>
      </c>
      <c r="H545" s="1" t="s">
        <v>1477</v>
      </c>
      <c r="I545" s="1" t="s">
        <v>1478</v>
      </c>
      <c r="K545" s="18"/>
      <c r="AA545" s="2"/>
      <c r="AB545" s="3"/>
      <c r="AC545" s="3"/>
      <c r="AJ545" s="1" t="s">
        <v>3162</v>
      </c>
      <c r="BA545" s="1">
        <f t="shared" si="29"/>
        <v>1</v>
      </c>
    </row>
    <row r="546" spans="1:67" s="1" customFormat="1" x14ac:dyDescent="0.25">
      <c r="B546" s="2"/>
      <c r="C546" s="2"/>
      <c r="D546" s="2"/>
      <c r="G546" s="1" t="s">
        <v>481</v>
      </c>
      <c r="H546" s="1" t="s">
        <v>1260</v>
      </c>
      <c r="I546" s="1" t="s">
        <v>1261</v>
      </c>
      <c r="K546" s="18"/>
      <c r="N546" s="1" t="s">
        <v>296</v>
      </c>
      <c r="AA546" s="2" t="s">
        <v>1262</v>
      </c>
      <c r="AB546" s="3" t="s">
        <v>3161</v>
      </c>
      <c r="AC546" s="3"/>
      <c r="BA546" s="1">
        <f t="shared" si="29"/>
        <v>0</v>
      </c>
    </row>
    <row r="547" spans="1:67" s="1" customFormat="1" x14ac:dyDescent="0.25">
      <c r="A547" s="8"/>
      <c r="B547" s="2"/>
      <c r="C547" s="2"/>
      <c r="D547" s="6"/>
      <c r="E547" s="2"/>
      <c r="G547" s="1" t="s">
        <v>3158</v>
      </c>
      <c r="H547" s="1" t="s">
        <v>2035</v>
      </c>
      <c r="I547" s="1" t="s">
        <v>436</v>
      </c>
      <c r="K547" s="18"/>
      <c r="AA547" s="2"/>
      <c r="AB547" s="3"/>
      <c r="AC547" s="3"/>
      <c r="AQ547" s="1" t="s">
        <v>1447</v>
      </c>
      <c r="BA547" s="1">
        <f t="shared" si="29"/>
        <v>1</v>
      </c>
    </row>
    <row r="548" spans="1:67" s="1" customFormat="1" x14ac:dyDescent="0.25">
      <c r="A548" s="8"/>
      <c r="B548" s="2"/>
      <c r="C548" s="2"/>
      <c r="D548" s="6"/>
      <c r="G548" s="1" t="s">
        <v>481</v>
      </c>
      <c r="H548" s="1" t="s">
        <v>2022</v>
      </c>
      <c r="I548" s="1" t="s">
        <v>4510</v>
      </c>
      <c r="K548" s="18"/>
      <c r="AA548" s="2"/>
      <c r="AB548" s="3"/>
      <c r="AC548" s="3"/>
      <c r="AP548" s="1" t="s">
        <v>3162</v>
      </c>
      <c r="BA548" s="1">
        <f t="shared" si="29"/>
        <v>1</v>
      </c>
    </row>
    <row r="549" spans="1:67" s="1" customFormat="1" x14ac:dyDescent="0.25">
      <c r="A549" s="8"/>
      <c r="B549" s="2"/>
      <c r="C549" s="2"/>
      <c r="D549" s="6"/>
      <c r="H549" s="1" t="s">
        <v>3292</v>
      </c>
      <c r="K549" s="18"/>
      <c r="AA549" s="2"/>
      <c r="AB549" s="3"/>
      <c r="AC549" s="3"/>
      <c r="AH549" s="1" t="s">
        <v>3162</v>
      </c>
      <c r="BA549" s="1">
        <f t="shared" ref="BA549:BA603" si="30">COUNTA(AE549:AZ549)</f>
        <v>1</v>
      </c>
    </row>
    <row r="550" spans="1:67" s="1" customFormat="1" x14ac:dyDescent="0.25">
      <c r="B550" s="2"/>
      <c r="C550" s="2"/>
      <c r="D550" s="2"/>
      <c r="G550" s="1" t="s">
        <v>481</v>
      </c>
      <c r="H550" s="1" t="s">
        <v>4579</v>
      </c>
      <c r="I550" s="1" t="s">
        <v>4580</v>
      </c>
      <c r="J550" s="1" t="s">
        <v>4582</v>
      </c>
      <c r="K550" s="18" t="s">
        <v>5118</v>
      </c>
      <c r="L550" s="1" t="s">
        <v>5164</v>
      </c>
      <c r="M550" s="1" t="s">
        <v>488</v>
      </c>
      <c r="N550" s="1" t="s">
        <v>296</v>
      </c>
      <c r="O550" s="1">
        <v>85206</v>
      </c>
      <c r="P550" s="1" t="s">
        <v>4213</v>
      </c>
      <c r="AA550" s="2"/>
      <c r="AB550" s="3"/>
      <c r="AC550" s="3"/>
      <c r="AD550" s="1" t="s">
        <v>2564</v>
      </c>
      <c r="BA550" s="1">
        <f t="shared" si="30"/>
        <v>0</v>
      </c>
      <c r="BD550" s="1" t="s">
        <v>4712</v>
      </c>
      <c r="BE550" s="1" t="s">
        <v>4712</v>
      </c>
      <c r="BO550" s="1" t="s">
        <v>4712</v>
      </c>
    </row>
    <row r="551" spans="1:67" s="1" customFormat="1" x14ac:dyDescent="0.25">
      <c r="B551" s="2"/>
      <c r="C551" s="2"/>
      <c r="D551" s="2"/>
      <c r="G551" s="1" t="s">
        <v>3158</v>
      </c>
      <c r="H551" s="1" t="s">
        <v>4579</v>
      </c>
      <c r="I551" s="1" t="s">
        <v>616</v>
      </c>
      <c r="J551" s="1" t="s">
        <v>4582</v>
      </c>
      <c r="K551" s="18" t="s">
        <v>5118</v>
      </c>
      <c r="L551" s="1" t="s">
        <v>617</v>
      </c>
      <c r="M551" s="1" t="s">
        <v>488</v>
      </c>
      <c r="N551" s="1" t="s">
        <v>296</v>
      </c>
      <c r="O551" s="1">
        <v>85206</v>
      </c>
      <c r="P551" s="1" t="s">
        <v>4712</v>
      </c>
      <c r="AA551" s="2"/>
      <c r="AB551" s="3"/>
      <c r="AC551" s="3"/>
      <c r="AD551" s="1" t="s">
        <v>2568</v>
      </c>
      <c r="BA551" s="1">
        <f t="shared" si="30"/>
        <v>0</v>
      </c>
      <c r="BD551" s="1" t="s">
        <v>4712</v>
      </c>
      <c r="BE551" s="1" t="s">
        <v>4712</v>
      </c>
      <c r="BO551" s="1" t="s">
        <v>4712</v>
      </c>
    </row>
    <row r="552" spans="1:67" s="1" customFormat="1" x14ac:dyDescent="0.25">
      <c r="B552" s="2"/>
      <c r="C552" s="2"/>
      <c r="D552" s="2"/>
      <c r="G552" s="1" t="s">
        <v>481</v>
      </c>
      <c r="H552" s="1" t="s">
        <v>618</v>
      </c>
      <c r="I552" s="1" t="s">
        <v>4309</v>
      </c>
      <c r="K552" s="18" t="s">
        <v>619</v>
      </c>
      <c r="P552" s="1" t="s">
        <v>4213</v>
      </c>
      <c r="AA552" s="2"/>
      <c r="AB552" s="3"/>
      <c r="AC552" s="3"/>
      <c r="AD552" s="1" t="s">
        <v>2564</v>
      </c>
      <c r="BA552" s="1">
        <f t="shared" si="30"/>
        <v>0</v>
      </c>
    </row>
    <row r="553" spans="1:67" s="1" customFormat="1" x14ac:dyDescent="0.25">
      <c r="B553" s="2"/>
      <c r="C553" s="2"/>
      <c r="D553" s="2"/>
      <c r="G553" s="1" t="s">
        <v>3158</v>
      </c>
      <c r="H553" s="1" t="s">
        <v>620</v>
      </c>
      <c r="I553" s="1" t="s">
        <v>408</v>
      </c>
      <c r="J553" s="1" t="s">
        <v>410</v>
      </c>
      <c r="K553" s="18" t="s">
        <v>412</v>
      </c>
      <c r="L553" s="1" t="s">
        <v>411</v>
      </c>
      <c r="M553" s="1" t="s">
        <v>4583</v>
      </c>
      <c r="N553" s="1" t="s">
        <v>296</v>
      </c>
      <c r="O553" s="1">
        <v>85140</v>
      </c>
      <c r="P553" s="1" t="s">
        <v>4213</v>
      </c>
      <c r="Q553" s="1" t="s">
        <v>4712</v>
      </c>
      <c r="Y553" s="1" t="s">
        <v>3175</v>
      </c>
      <c r="Z553" s="1" t="s">
        <v>3161</v>
      </c>
      <c r="AA553" s="2" t="s">
        <v>456</v>
      </c>
      <c r="AB553" s="3" t="s">
        <v>3161</v>
      </c>
      <c r="AC553" s="3"/>
      <c r="AD553" s="1" t="s">
        <v>2388</v>
      </c>
      <c r="BA553" s="1">
        <f t="shared" si="30"/>
        <v>0</v>
      </c>
    </row>
    <row r="554" spans="1:67" s="1" customFormat="1" x14ac:dyDescent="0.25">
      <c r="A554" s="6"/>
      <c r="B554" s="2"/>
      <c r="C554" s="2"/>
      <c r="D554" s="6"/>
      <c r="E554" s="2"/>
      <c r="F554" s="1" t="s">
        <v>3162</v>
      </c>
      <c r="G554" s="1" t="s">
        <v>3158</v>
      </c>
      <c r="H554" s="1" t="s">
        <v>282</v>
      </c>
      <c r="I554" s="1" t="s">
        <v>4159</v>
      </c>
      <c r="J554" s="1" t="s">
        <v>280</v>
      </c>
      <c r="K554" s="18" t="s">
        <v>285</v>
      </c>
      <c r="L554" s="1" t="s">
        <v>284</v>
      </c>
      <c r="M554" s="1" t="s">
        <v>488</v>
      </c>
      <c r="N554" s="1" t="s">
        <v>296</v>
      </c>
      <c r="O554" s="1">
        <v>85206</v>
      </c>
      <c r="P554" s="1" t="s">
        <v>4213</v>
      </c>
      <c r="R554" s="1">
        <v>1</v>
      </c>
      <c r="S554" s="1" t="s">
        <v>378</v>
      </c>
      <c r="AA554" s="1" t="s">
        <v>116</v>
      </c>
      <c r="AB554" s="3"/>
      <c r="AC554" s="3"/>
      <c r="AD554" s="1" t="s">
        <v>2388</v>
      </c>
      <c r="BA554" s="1">
        <f t="shared" si="30"/>
        <v>0</v>
      </c>
    </row>
    <row r="555" spans="1:67" s="1" customFormat="1" x14ac:dyDescent="0.25">
      <c r="A555" s="6"/>
      <c r="B555" s="2"/>
      <c r="C555" s="2"/>
      <c r="D555" s="6"/>
      <c r="E555" s="2"/>
      <c r="F555" s="1" t="s">
        <v>3162</v>
      </c>
      <c r="G555" s="1" t="s">
        <v>481</v>
      </c>
      <c r="H555" s="1" t="s">
        <v>282</v>
      </c>
      <c r="I555" s="1" t="s">
        <v>576</v>
      </c>
      <c r="J555" s="1" t="s">
        <v>286</v>
      </c>
      <c r="K555" s="18" t="s">
        <v>285</v>
      </c>
      <c r="L555" s="1" t="s">
        <v>284</v>
      </c>
      <c r="M555" s="1" t="s">
        <v>488</v>
      </c>
      <c r="N555" s="1" t="s">
        <v>296</v>
      </c>
      <c r="O555" s="1">
        <v>85206</v>
      </c>
      <c r="P555" s="1" t="s">
        <v>4213</v>
      </c>
      <c r="R555" s="1">
        <v>1</v>
      </c>
      <c r="S555" s="1" t="s">
        <v>378</v>
      </c>
      <c r="AA555" s="1" t="s">
        <v>281</v>
      </c>
      <c r="AB555" s="3"/>
      <c r="AC555" s="3"/>
      <c r="AD555" s="1" t="s">
        <v>2392</v>
      </c>
      <c r="BA555" s="1">
        <f t="shared" si="30"/>
        <v>0</v>
      </c>
    </row>
    <row r="556" spans="1:67" s="1" customFormat="1" x14ac:dyDescent="0.25">
      <c r="A556" s="8"/>
      <c r="B556" s="2"/>
      <c r="C556" s="14">
        <v>43041</v>
      </c>
      <c r="D556" s="6"/>
      <c r="E556" s="2"/>
      <c r="F556" s="1" t="s">
        <v>3162</v>
      </c>
      <c r="G556" s="1" t="s">
        <v>481</v>
      </c>
      <c r="H556" s="1" t="s">
        <v>4584</v>
      </c>
      <c r="I556" s="1" t="s">
        <v>1497</v>
      </c>
      <c r="J556" s="1" t="s">
        <v>5156</v>
      </c>
      <c r="K556" s="18"/>
      <c r="L556" s="1" t="s">
        <v>4591</v>
      </c>
      <c r="M556" s="1" t="s">
        <v>488</v>
      </c>
      <c r="N556" s="1" t="s">
        <v>296</v>
      </c>
      <c r="O556" s="1">
        <v>85203</v>
      </c>
      <c r="Y556" s="1" t="s">
        <v>3196</v>
      </c>
      <c r="Z556" s="1" t="s">
        <v>3189</v>
      </c>
      <c r="AA556" s="2"/>
      <c r="AB556" s="3"/>
      <c r="AC556" s="3"/>
      <c r="AE556" s="1" t="s">
        <v>481</v>
      </c>
      <c r="AF556" s="1" t="s">
        <v>481</v>
      </c>
      <c r="AG556" s="1" t="s">
        <v>481</v>
      </c>
      <c r="AK556" s="1" t="s">
        <v>481</v>
      </c>
      <c r="AP556" s="1" t="s">
        <v>481</v>
      </c>
      <c r="AQ556" s="1" t="s">
        <v>481</v>
      </c>
      <c r="AS556" s="1" t="s">
        <v>481</v>
      </c>
      <c r="AT556" s="1" t="s">
        <v>481</v>
      </c>
      <c r="AU556" s="1" t="s">
        <v>481</v>
      </c>
      <c r="AV556" s="1" t="s">
        <v>481</v>
      </c>
      <c r="AW556" s="1" t="s">
        <v>481</v>
      </c>
      <c r="AX556" s="1" t="s">
        <v>481</v>
      </c>
      <c r="AY556" s="1" t="s">
        <v>3158</v>
      </c>
      <c r="AZ556" s="1" t="s">
        <v>481</v>
      </c>
      <c r="BA556" s="1">
        <f t="shared" si="30"/>
        <v>14</v>
      </c>
    </row>
    <row r="557" spans="1:67" s="1" customFormat="1" x14ac:dyDescent="0.25">
      <c r="A557" s="8"/>
      <c r="B557" s="2"/>
      <c r="C557" s="2"/>
      <c r="D557" s="6"/>
      <c r="G557" s="1" t="s">
        <v>481</v>
      </c>
      <c r="H557" s="1" t="s">
        <v>1381</v>
      </c>
      <c r="I557" s="1" t="s">
        <v>299</v>
      </c>
      <c r="K557" s="18"/>
      <c r="AA557" s="2"/>
      <c r="AB557" s="3"/>
      <c r="AC557" s="3"/>
      <c r="AI557" s="1" t="s">
        <v>3162</v>
      </c>
      <c r="AJ557" s="1" t="s">
        <v>3158</v>
      </c>
      <c r="AR557" s="1" t="s">
        <v>3162</v>
      </c>
      <c r="BA557" s="1">
        <f t="shared" si="30"/>
        <v>3</v>
      </c>
    </row>
    <row r="558" spans="1:67" s="1" customFormat="1" x14ac:dyDescent="0.25">
      <c r="B558" s="2"/>
      <c r="C558" s="2"/>
      <c r="D558" s="2"/>
      <c r="G558" s="1" t="s">
        <v>481</v>
      </c>
      <c r="H558" s="1" t="s">
        <v>457</v>
      </c>
      <c r="I558" s="1" t="s">
        <v>458</v>
      </c>
      <c r="J558" s="1" t="s">
        <v>459</v>
      </c>
      <c r="K558" s="18" t="s">
        <v>460</v>
      </c>
      <c r="M558" s="1" t="s">
        <v>3182</v>
      </c>
      <c r="N558" s="1" t="s">
        <v>296</v>
      </c>
      <c r="P558" s="1" t="s">
        <v>4213</v>
      </c>
      <c r="AA558" s="2"/>
      <c r="AB558" s="3"/>
      <c r="AC558" s="3"/>
      <c r="AD558" s="1" t="s">
        <v>2388</v>
      </c>
      <c r="BA558" s="1">
        <f t="shared" si="30"/>
        <v>0</v>
      </c>
      <c r="BD558" s="1" t="s">
        <v>4712</v>
      </c>
      <c r="BE558" s="1" t="s">
        <v>4712</v>
      </c>
      <c r="BG558" s="1" t="s">
        <v>4712</v>
      </c>
      <c r="BH558" s="1" t="s">
        <v>4712</v>
      </c>
    </row>
    <row r="559" spans="1:67" s="1" customFormat="1" x14ac:dyDescent="0.25">
      <c r="B559" s="2"/>
      <c r="C559" s="2"/>
      <c r="D559" s="6"/>
      <c r="E559" s="1" t="s">
        <v>694</v>
      </c>
      <c r="G559" s="1" t="s">
        <v>3158</v>
      </c>
      <c r="H559" s="1" t="s">
        <v>2692</v>
      </c>
      <c r="I559" s="1" t="s">
        <v>2075</v>
      </c>
      <c r="J559" s="1" t="s">
        <v>2691</v>
      </c>
      <c r="K559" s="18"/>
      <c r="L559" s="1" t="s">
        <v>2076</v>
      </c>
      <c r="M559" s="1" t="s">
        <v>488</v>
      </c>
      <c r="N559" s="1" t="s">
        <v>296</v>
      </c>
      <c r="O559" s="1">
        <v>85209</v>
      </c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1">
        <f t="shared" si="30"/>
        <v>0</v>
      </c>
      <c r="BB559" s="3"/>
    </row>
    <row r="560" spans="1:67" s="1" customFormat="1" x14ac:dyDescent="0.25">
      <c r="B560" s="2"/>
      <c r="C560" s="2"/>
      <c r="D560" s="2"/>
      <c r="G560" s="1" t="s">
        <v>461</v>
      </c>
      <c r="H560" s="1" t="s">
        <v>462</v>
      </c>
      <c r="I560" s="1" t="s">
        <v>3311</v>
      </c>
      <c r="J560" s="1" t="s">
        <v>463</v>
      </c>
      <c r="K560" s="18"/>
      <c r="L560" s="1" t="s">
        <v>629</v>
      </c>
      <c r="M560" s="1" t="s">
        <v>5031</v>
      </c>
      <c r="N560" s="1" t="s">
        <v>296</v>
      </c>
      <c r="O560" s="1">
        <v>85119</v>
      </c>
      <c r="AA560" s="2"/>
      <c r="AB560" s="3"/>
      <c r="AC560" s="3"/>
      <c r="BA560" s="1">
        <f t="shared" si="30"/>
        <v>0</v>
      </c>
    </row>
    <row r="561" spans="1:60" s="1" customFormat="1" x14ac:dyDescent="0.25">
      <c r="B561" s="2"/>
      <c r="C561" s="2"/>
      <c r="D561" s="2"/>
      <c r="G561" s="1" t="s">
        <v>481</v>
      </c>
      <c r="H561" s="1" t="s">
        <v>1674</v>
      </c>
      <c r="I561" s="1" t="s">
        <v>1675</v>
      </c>
      <c r="K561" s="18" t="s">
        <v>1677</v>
      </c>
      <c r="M561" s="1" t="s">
        <v>1676</v>
      </c>
      <c r="N561" s="1" t="s">
        <v>296</v>
      </c>
      <c r="P561" s="1" t="s">
        <v>4213</v>
      </c>
      <c r="AA561" s="2"/>
      <c r="AB561" s="3"/>
      <c r="AC561" s="3"/>
      <c r="AD561" s="1" t="s">
        <v>2564</v>
      </c>
      <c r="BA561" s="1">
        <f t="shared" si="30"/>
        <v>0</v>
      </c>
    </row>
    <row r="562" spans="1:60" s="1" customFormat="1" x14ac:dyDescent="0.25">
      <c r="B562" s="2"/>
      <c r="C562" s="2"/>
      <c r="D562" s="2"/>
      <c r="G562" s="1" t="s">
        <v>481</v>
      </c>
      <c r="H562" s="1" t="s">
        <v>1678</v>
      </c>
      <c r="I562" s="1" t="s">
        <v>1679</v>
      </c>
      <c r="J562" s="1" t="s">
        <v>1680</v>
      </c>
      <c r="K562" s="18" t="s">
        <v>1682</v>
      </c>
      <c r="L562" s="1" t="s">
        <v>1681</v>
      </c>
      <c r="M562" s="1" t="s">
        <v>5031</v>
      </c>
      <c r="N562" s="1" t="s">
        <v>296</v>
      </c>
      <c r="O562" s="1">
        <v>85120</v>
      </c>
      <c r="P562" s="1" t="s">
        <v>4712</v>
      </c>
      <c r="Y562" s="1" t="s">
        <v>3196</v>
      </c>
      <c r="Z562" s="1" t="s">
        <v>1683</v>
      </c>
      <c r="AA562" s="2"/>
      <c r="AB562" s="3"/>
      <c r="AC562" s="3"/>
      <c r="AD562" s="1" t="s">
        <v>2388</v>
      </c>
      <c r="AV562" s="1" t="s">
        <v>3162</v>
      </c>
      <c r="BA562" s="1">
        <f t="shared" si="30"/>
        <v>1</v>
      </c>
    </row>
    <row r="563" spans="1:60" s="1" customFormat="1" x14ac:dyDescent="0.25">
      <c r="B563" s="2"/>
      <c r="C563" s="2"/>
      <c r="D563" s="2"/>
      <c r="G563" s="1" t="s">
        <v>3158</v>
      </c>
      <c r="H563" s="1" t="s">
        <v>1678</v>
      </c>
      <c r="I563" s="1" t="s">
        <v>226</v>
      </c>
      <c r="J563" s="1" t="s">
        <v>1680</v>
      </c>
      <c r="K563" s="18" t="s">
        <v>1682</v>
      </c>
      <c r="L563" s="1" t="s">
        <v>1681</v>
      </c>
      <c r="M563" s="1" t="s">
        <v>5031</v>
      </c>
      <c r="N563" s="1" t="s">
        <v>296</v>
      </c>
      <c r="O563" s="1">
        <v>85120</v>
      </c>
      <c r="P563" s="1" t="s">
        <v>4213</v>
      </c>
      <c r="Y563" s="1" t="s">
        <v>3196</v>
      </c>
      <c r="Z563" s="1" t="s">
        <v>3161</v>
      </c>
      <c r="AA563" s="2"/>
      <c r="AB563" s="3"/>
      <c r="AC563" s="3"/>
      <c r="AD563" s="1" t="s">
        <v>2392</v>
      </c>
      <c r="AV563" s="1" t="s">
        <v>3162</v>
      </c>
      <c r="BA563" s="1">
        <f t="shared" si="30"/>
        <v>1</v>
      </c>
    </row>
    <row r="564" spans="1:60" s="1" customFormat="1" x14ac:dyDescent="0.25">
      <c r="B564" s="2"/>
      <c r="C564" s="2"/>
      <c r="D564" s="2"/>
      <c r="F564" s="1" t="s">
        <v>3161</v>
      </c>
      <c r="G564" s="1" t="s">
        <v>481</v>
      </c>
      <c r="H564" s="1" t="s">
        <v>1678</v>
      </c>
      <c r="I564" s="1" t="s">
        <v>1684</v>
      </c>
      <c r="J564" s="1" t="s">
        <v>1685</v>
      </c>
      <c r="K564" s="18" t="s">
        <v>1688</v>
      </c>
      <c r="L564" s="1" t="s">
        <v>1686</v>
      </c>
      <c r="M564" s="1" t="s">
        <v>1687</v>
      </c>
      <c r="N564" s="1" t="s">
        <v>296</v>
      </c>
      <c r="O564" s="1">
        <v>85374</v>
      </c>
      <c r="P564" s="1" t="s">
        <v>4213</v>
      </c>
      <c r="Y564" s="1" t="s">
        <v>3189</v>
      </c>
      <c r="AA564" s="2" t="s">
        <v>1689</v>
      </c>
      <c r="AB564" s="3"/>
      <c r="AC564" s="3"/>
      <c r="AD564" s="1" t="s">
        <v>2388</v>
      </c>
      <c r="BA564" s="1">
        <f t="shared" si="30"/>
        <v>0</v>
      </c>
    </row>
    <row r="565" spans="1:60" s="1" customFormat="1" x14ac:dyDescent="0.25">
      <c r="A565" s="8"/>
      <c r="B565" s="2"/>
      <c r="C565" s="2"/>
      <c r="D565" s="6"/>
      <c r="G565" s="1" t="s">
        <v>481</v>
      </c>
      <c r="H565" s="1" t="s">
        <v>3343</v>
      </c>
      <c r="I565" s="1" t="s">
        <v>3163</v>
      </c>
      <c r="K565" s="18"/>
      <c r="AA565" s="2"/>
      <c r="AB565" s="3"/>
      <c r="AC565" s="3"/>
      <c r="AL565" s="1" t="s">
        <v>1447</v>
      </c>
      <c r="BA565" s="1">
        <f t="shared" si="30"/>
        <v>1</v>
      </c>
    </row>
    <row r="566" spans="1:60" s="1" customFormat="1" x14ac:dyDescent="0.25">
      <c r="A566" s="6"/>
      <c r="B566" s="2"/>
      <c r="C566" s="2"/>
      <c r="D566" s="6"/>
      <c r="G566" s="1" t="s">
        <v>3158</v>
      </c>
      <c r="H566" s="1" t="s">
        <v>3937</v>
      </c>
      <c r="I566" s="1" t="s">
        <v>4297</v>
      </c>
      <c r="K566" s="18"/>
      <c r="L566" s="1" t="s">
        <v>717</v>
      </c>
      <c r="M566" s="1" t="s">
        <v>488</v>
      </c>
      <c r="N566" s="1" t="s">
        <v>296</v>
      </c>
      <c r="AA566" s="2" t="s">
        <v>4631</v>
      </c>
      <c r="AB566" s="3"/>
      <c r="AC566" s="3"/>
      <c r="BA566" s="1">
        <f t="shared" si="30"/>
        <v>0</v>
      </c>
    </row>
    <row r="567" spans="1:60" s="1" customFormat="1" x14ac:dyDescent="0.25">
      <c r="B567" s="2"/>
      <c r="C567" s="2"/>
      <c r="D567" s="2"/>
      <c r="G567" s="1" t="s">
        <v>3158</v>
      </c>
      <c r="H567" s="1" t="s">
        <v>1595</v>
      </c>
      <c r="I567" s="1" t="s">
        <v>3470</v>
      </c>
      <c r="K567" s="18" t="s">
        <v>390</v>
      </c>
      <c r="P567" s="1" t="s">
        <v>3161</v>
      </c>
      <c r="AA567" s="2"/>
      <c r="AB567" s="3"/>
      <c r="AC567" s="3"/>
      <c r="AD567" s="1" t="s">
        <v>2388</v>
      </c>
      <c r="BA567" s="1">
        <f t="shared" si="30"/>
        <v>0</v>
      </c>
    </row>
    <row r="568" spans="1:60" s="1" customFormat="1" x14ac:dyDescent="0.25">
      <c r="B568" s="2"/>
      <c r="C568" s="2"/>
      <c r="D568" s="2"/>
      <c r="G568" s="1" t="s">
        <v>481</v>
      </c>
      <c r="H568" s="1" t="s">
        <v>391</v>
      </c>
      <c r="I568" s="1" t="s">
        <v>3257</v>
      </c>
      <c r="J568" s="1" t="s">
        <v>392</v>
      </c>
      <c r="K568" s="18" t="s">
        <v>393</v>
      </c>
      <c r="N568" s="1" t="s">
        <v>296</v>
      </c>
      <c r="P568" s="1" t="s">
        <v>4213</v>
      </c>
      <c r="AA568" s="2"/>
      <c r="AB568" s="3"/>
      <c r="AC568" s="3"/>
      <c r="AD568" s="1" t="s">
        <v>2564</v>
      </c>
      <c r="BA568" s="1">
        <f t="shared" si="30"/>
        <v>0</v>
      </c>
    </row>
    <row r="569" spans="1:60" s="1" customFormat="1" x14ac:dyDescent="0.25">
      <c r="B569" s="2"/>
      <c r="C569" s="2"/>
      <c r="D569" s="6"/>
      <c r="F569" s="1" t="s">
        <v>3162</v>
      </c>
      <c r="G569" s="1" t="s">
        <v>481</v>
      </c>
      <c r="H569" s="1" t="s">
        <v>4847</v>
      </c>
      <c r="I569" s="1" t="s">
        <v>4008</v>
      </c>
      <c r="J569" s="1" t="s">
        <v>3250</v>
      </c>
      <c r="K569" s="18" t="s">
        <v>3251</v>
      </c>
      <c r="L569" s="1" t="s">
        <v>2942</v>
      </c>
      <c r="M569" s="1" t="s">
        <v>5031</v>
      </c>
      <c r="N569" s="1" t="s">
        <v>296</v>
      </c>
      <c r="O569" s="1">
        <v>85119</v>
      </c>
      <c r="P569" s="1" t="s">
        <v>4213</v>
      </c>
      <c r="R569" s="1">
        <v>1</v>
      </c>
      <c r="S569" s="1" t="s">
        <v>5189</v>
      </c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1">
        <f t="shared" si="30"/>
        <v>0</v>
      </c>
      <c r="BB569" s="3"/>
    </row>
    <row r="570" spans="1:60" s="1" customFormat="1" x14ac:dyDescent="0.25">
      <c r="A570" s="29"/>
      <c r="B570" s="2"/>
      <c r="C570" s="2"/>
      <c r="D570" s="29"/>
      <c r="H570" s="1" t="s">
        <v>2010</v>
      </c>
      <c r="I570" s="1" t="s">
        <v>1706</v>
      </c>
      <c r="K570" s="18"/>
      <c r="AA570" s="2"/>
      <c r="AB570" s="3"/>
      <c r="AC570" s="3"/>
      <c r="AO570" s="1" t="s">
        <v>3162</v>
      </c>
      <c r="BA570" s="1">
        <f t="shared" si="30"/>
        <v>1</v>
      </c>
    </row>
    <row r="571" spans="1:60" s="1" customFormat="1" x14ac:dyDescent="0.25">
      <c r="B571" s="2"/>
      <c r="C571" s="2"/>
      <c r="D571" s="6"/>
      <c r="G571" s="1" t="s">
        <v>3158</v>
      </c>
      <c r="H571" s="1" t="s">
        <v>4592</v>
      </c>
      <c r="I571" s="1" t="s">
        <v>4593</v>
      </c>
      <c r="J571" s="1" t="s">
        <v>4182</v>
      </c>
      <c r="K571" s="18" t="s">
        <v>5174</v>
      </c>
      <c r="L571" s="1" t="s">
        <v>3360</v>
      </c>
      <c r="M571" s="1" t="s">
        <v>488</v>
      </c>
      <c r="N571" s="1" t="s">
        <v>296</v>
      </c>
      <c r="O571" s="1">
        <v>85209</v>
      </c>
      <c r="Y571" s="1" t="s">
        <v>3196</v>
      </c>
      <c r="Z571" s="1" t="s">
        <v>3161</v>
      </c>
      <c r="AA571" s="2" t="s">
        <v>5092</v>
      </c>
      <c r="AB571" s="3"/>
      <c r="AC571" s="3"/>
      <c r="BA571" s="1">
        <f t="shared" si="30"/>
        <v>0</v>
      </c>
    </row>
    <row r="572" spans="1:60" s="1" customFormat="1" x14ac:dyDescent="0.25">
      <c r="B572" s="2"/>
      <c r="C572" s="2"/>
      <c r="D572" s="2"/>
      <c r="F572" s="1" t="s">
        <v>3162</v>
      </c>
      <c r="G572" s="1" t="s">
        <v>3158</v>
      </c>
      <c r="H572" s="1" t="s">
        <v>3843</v>
      </c>
      <c r="I572" s="1" t="s">
        <v>3844</v>
      </c>
      <c r="J572" s="1" t="s">
        <v>4183</v>
      </c>
      <c r="K572" s="18" t="s">
        <v>3845</v>
      </c>
      <c r="L572" s="1" t="s">
        <v>3848</v>
      </c>
      <c r="M572" s="1" t="s">
        <v>488</v>
      </c>
      <c r="N572" s="1" t="s">
        <v>296</v>
      </c>
      <c r="O572" s="1">
        <v>85206</v>
      </c>
      <c r="P572" s="1" t="s">
        <v>4213</v>
      </c>
      <c r="Y572" s="1" t="s">
        <v>3196</v>
      </c>
      <c r="Z572" s="1" t="s">
        <v>3361</v>
      </c>
      <c r="AA572" s="2"/>
      <c r="AB572" s="3"/>
      <c r="AC572" s="3"/>
      <c r="AD572" s="1" t="s">
        <v>2392</v>
      </c>
      <c r="BA572" s="1">
        <f t="shared" si="30"/>
        <v>0</v>
      </c>
      <c r="BD572" s="1" t="s">
        <v>4712</v>
      </c>
      <c r="BE572" s="1" t="s">
        <v>4712</v>
      </c>
      <c r="BF572" s="1" t="s">
        <v>4712</v>
      </c>
      <c r="BH572" s="1" t="s">
        <v>4712</v>
      </c>
    </row>
    <row r="573" spans="1:60" s="1" customFormat="1" x14ac:dyDescent="0.25">
      <c r="B573" s="2"/>
      <c r="C573" s="2"/>
      <c r="D573" s="2"/>
      <c r="G573" s="1" t="s">
        <v>3158</v>
      </c>
      <c r="H573" s="1" t="s">
        <v>394</v>
      </c>
      <c r="I573" s="1" t="s">
        <v>395</v>
      </c>
      <c r="K573" s="18"/>
      <c r="Y573" s="1" t="s">
        <v>297</v>
      </c>
      <c r="AA573" s="2"/>
      <c r="AB573" s="3"/>
      <c r="AC573" s="3"/>
      <c r="BA573" s="1">
        <f t="shared" si="30"/>
        <v>0</v>
      </c>
    </row>
    <row r="574" spans="1:60" s="1" customFormat="1" x14ac:dyDescent="0.25">
      <c r="A574" s="6"/>
      <c r="B574" s="2"/>
      <c r="C574" s="2"/>
      <c r="D574" s="6"/>
      <c r="G574" s="1" t="s">
        <v>481</v>
      </c>
      <c r="H574" s="1" t="s">
        <v>394</v>
      </c>
      <c r="I574" s="1" t="s">
        <v>3828</v>
      </c>
      <c r="J574" s="1" t="s">
        <v>3829</v>
      </c>
      <c r="K574" s="18" t="s">
        <v>3830</v>
      </c>
      <c r="L574" s="1" t="s">
        <v>3832</v>
      </c>
      <c r="M574" s="1" t="s">
        <v>3831</v>
      </c>
      <c r="N574" s="1" t="s">
        <v>1936</v>
      </c>
      <c r="O574" s="1">
        <v>55379</v>
      </c>
      <c r="AB574" s="3"/>
      <c r="AC574" s="3"/>
      <c r="BA574" s="1">
        <f t="shared" si="30"/>
        <v>0</v>
      </c>
    </row>
    <row r="575" spans="1:60" s="1" customFormat="1" x14ac:dyDescent="0.25">
      <c r="B575" s="2"/>
      <c r="C575" s="2"/>
      <c r="D575" s="2"/>
      <c r="G575" s="1" t="s">
        <v>481</v>
      </c>
      <c r="H575" s="1" t="s">
        <v>394</v>
      </c>
      <c r="I575" s="1" t="s">
        <v>1675</v>
      </c>
      <c r="J575" s="1" t="s">
        <v>396</v>
      </c>
      <c r="K575" s="18" t="s">
        <v>4174</v>
      </c>
      <c r="L575" s="1" t="s">
        <v>397</v>
      </c>
      <c r="M575" s="1" t="s">
        <v>488</v>
      </c>
      <c r="N575" s="1" t="s">
        <v>296</v>
      </c>
      <c r="O575" s="1">
        <v>85209</v>
      </c>
      <c r="AA575" s="2"/>
      <c r="AB575" s="3"/>
      <c r="AC575" s="3"/>
      <c r="BA575" s="1">
        <f t="shared" si="30"/>
        <v>0</v>
      </c>
    </row>
    <row r="576" spans="1:60" s="1" customFormat="1" x14ac:dyDescent="0.25">
      <c r="A576" s="6"/>
      <c r="B576" s="2"/>
      <c r="C576" s="2"/>
      <c r="D576" s="6"/>
      <c r="G576" s="1" t="s">
        <v>481</v>
      </c>
      <c r="H576" s="1" t="s">
        <v>394</v>
      </c>
      <c r="I576" s="1" t="s">
        <v>4578</v>
      </c>
      <c r="J576" s="1" t="s">
        <v>2534</v>
      </c>
      <c r="K576" s="18" t="s">
        <v>3830</v>
      </c>
      <c r="L576" s="1" t="s">
        <v>3832</v>
      </c>
      <c r="M576" s="1" t="s">
        <v>3831</v>
      </c>
      <c r="N576" s="1" t="s">
        <v>1936</v>
      </c>
      <c r="O576" s="1">
        <v>55379</v>
      </c>
      <c r="AB576" s="3"/>
      <c r="AC576" s="3"/>
      <c r="BA576" s="1">
        <f t="shared" si="30"/>
        <v>0</v>
      </c>
    </row>
    <row r="577" spans="1:65" s="1" customFormat="1" x14ac:dyDescent="0.25">
      <c r="B577" s="2"/>
      <c r="C577" s="2"/>
      <c r="D577" s="2"/>
      <c r="G577" s="1" t="s">
        <v>3158</v>
      </c>
      <c r="H577" s="1" t="s">
        <v>394</v>
      </c>
      <c r="I577" s="1" t="s">
        <v>2451</v>
      </c>
      <c r="J577" s="1" t="s">
        <v>396</v>
      </c>
      <c r="K577" s="18" t="s">
        <v>4174</v>
      </c>
      <c r="L577" s="1" t="s">
        <v>397</v>
      </c>
      <c r="M577" s="1" t="s">
        <v>488</v>
      </c>
      <c r="N577" s="1" t="s">
        <v>296</v>
      </c>
      <c r="O577" s="1">
        <v>85209</v>
      </c>
      <c r="AA577" s="2"/>
      <c r="AB577" s="3"/>
      <c r="AC577" s="3"/>
      <c r="BA577" s="1">
        <f t="shared" si="30"/>
        <v>0</v>
      </c>
    </row>
    <row r="578" spans="1:65" s="1" customFormat="1" x14ac:dyDescent="0.25">
      <c r="B578" s="2"/>
      <c r="C578" s="2"/>
      <c r="D578" s="6"/>
      <c r="G578" s="1" t="s">
        <v>481</v>
      </c>
      <c r="H578" s="1" t="s">
        <v>124</v>
      </c>
      <c r="I578" s="1" t="s">
        <v>1532</v>
      </c>
      <c r="J578" s="1" t="s">
        <v>125</v>
      </c>
      <c r="K578" s="18"/>
      <c r="L578" s="1" t="s">
        <v>3433</v>
      </c>
      <c r="M578" s="1" t="s">
        <v>2398</v>
      </c>
      <c r="N578" s="1" t="s">
        <v>296</v>
      </c>
      <c r="O578" s="1">
        <v>85028</v>
      </c>
      <c r="AA578" s="2" t="s">
        <v>129</v>
      </c>
      <c r="AB578" s="3"/>
      <c r="AC578" s="3"/>
      <c r="BA578" s="1">
        <f t="shared" si="30"/>
        <v>0</v>
      </c>
    </row>
    <row r="579" spans="1:65" s="1" customFormat="1" x14ac:dyDescent="0.25">
      <c r="B579" s="2"/>
      <c r="C579" s="2"/>
      <c r="D579" s="2"/>
      <c r="G579" s="1" t="s">
        <v>3158</v>
      </c>
      <c r="H579" s="1" t="s">
        <v>4421</v>
      </c>
      <c r="I579" s="1" t="s">
        <v>398</v>
      </c>
      <c r="J579" s="1" t="s">
        <v>4423</v>
      </c>
      <c r="K579" s="18" t="s">
        <v>4422</v>
      </c>
      <c r="L579" s="1" t="s">
        <v>4424</v>
      </c>
      <c r="M579" s="1" t="s">
        <v>4425</v>
      </c>
      <c r="N579" s="1" t="s">
        <v>4426</v>
      </c>
      <c r="O579" s="1">
        <v>85243</v>
      </c>
      <c r="P579" s="1" t="s">
        <v>4712</v>
      </c>
      <c r="AA579" s="2"/>
      <c r="AB579" s="3"/>
      <c r="AC579" s="3"/>
      <c r="AD579" s="1" t="s">
        <v>2568</v>
      </c>
      <c r="AH579" s="1" t="s">
        <v>3162</v>
      </c>
      <c r="BA579" s="1">
        <f t="shared" si="30"/>
        <v>1</v>
      </c>
    </row>
    <row r="580" spans="1:65" s="1" customFormat="1" x14ac:dyDescent="0.25">
      <c r="B580" s="2"/>
      <c r="C580" s="2"/>
      <c r="D580" s="2"/>
      <c r="G580" s="1" t="s">
        <v>481</v>
      </c>
      <c r="H580" s="1" t="s">
        <v>4421</v>
      </c>
      <c r="I580" s="1" t="s">
        <v>4427</v>
      </c>
      <c r="J580" s="1" t="s">
        <v>3605</v>
      </c>
      <c r="K580" s="18" t="s">
        <v>4422</v>
      </c>
      <c r="L580" s="1" t="s">
        <v>4424</v>
      </c>
      <c r="M580" s="1" t="s">
        <v>4425</v>
      </c>
      <c r="N580" s="1" t="s">
        <v>4426</v>
      </c>
      <c r="O580" s="1">
        <v>85243</v>
      </c>
      <c r="P580" s="1" t="s">
        <v>4213</v>
      </c>
      <c r="AA580" s="2"/>
      <c r="AB580" s="3"/>
      <c r="AC580" s="3"/>
      <c r="AD580" s="1" t="s">
        <v>2564</v>
      </c>
      <c r="AH580" s="1" t="s">
        <v>3162</v>
      </c>
      <c r="BA580" s="1">
        <f t="shared" si="30"/>
        <v>1</v>
      </c>
    </row>
    <row r="581" spans="1:65" s="1" customFormat="1" x14ac:dyDescent="0.25">
      <c r="B581" s="2"/>
      <c r="C581" s="2"/>
      <c r="D581" s="2"/>
      <c r="G581" s="1" t="s">
        <v>3158</v>
      </c>
      <c r="H581" s="1" t="s">
        <v>399</v>
      </c>
      <c r="I581" s="1" t="s">
        <v>3351</v>
      </c>
      <c r="J581" s="1" t="s">
        <v>400</v>
      </c>
      <c r="K581" s="18" t="s">
        <v>402</v>
      </c>
      <c r="L581" s="1" t="s">
        <v>401</v>
      </c>
      <c r="M581" s="1" t="s">
        <v>924</v>
      </c>
      <c r="N581" s="1" t="s">
        <v>296</v>
      </c>
      <c r="O581" s="1">
        <v>85258</v>
      </c>
      <c r="P581" s="1" t="s">
        <v>4213</v>
      </c>
      <c r="AA581" s="2"/>
      <c r="AB581" s="3"/>
      <c r="AC581" s="3"/>
      <c r="AD581" s="1" t="s">
        <v>2564</v>
      </c>
      <c r="BA581" s="1">
        <f t="shared" si="30"/>
        <v>0</v>
      </c>
    </row>
    <row r="582" spans="1:65" s="1" customFormat="1" x14ac:dyDescent="0.25">
      <c r="B582" s="2"/>
      <c r="C582" s="2"/>
      <c r="D582" s="2"/>
      <c r="G582" s="1" t="s">
        <v>3158</v>
      </c>
      <c r="H582" s="1" t="s">
        <v>399</v>
      </c>
      <c r="I582" s="1" t="s">
        <v>3351</v>
      </c>
      <c r="K582" s="18"/>
      <c r="AA582" s="2" t="s">
        <v>769</v>
      </c>
      <c r="AB582" s="3"/>
      <c r="AC582" s="3"/>
      <c r="BA582" s="1">
        <f t="shared" si="30"/>
        <v>0</v>
      </c>
    </row>
    <row r="583" spans="1:65" s="1" customFormat="1" x14ac:dyDescent="0.25">
      <c r="A583" s="6"/>
      <c r="B583" s="2"/>
      <c r="C583" s="2"/>
      <c r="D583" s="6"/>
      <c r="F583" s="1" t="s">
        <v>3162</v>
      </c>
      <c r="G583" s="1" t="s">
        <v>3158</v>
      </c>
      <c r="H583" s="1" t="s">
        <v>3743</v>
      </c>
      <c r="I583" s="1" t="s">
        <v>3744</v>
      </c>
      <c r="J583" s="1" t="s">
        <v>3746</v>
      </c>
      <c r="K583" s="18" t="s">
        <v>3745</v>
      </c>
      <c r="L583" s="1" t="s">
        <v>128</v>
      </c>
      <c r="M583" s="1" t="s">
        <v>488</v>
      </c>
      <c r="N583" s="1" t="s">
        <v>296</v>
      </c>
      <c r="O583" s="1">
        <v>85206</v>
      </c>
      <c r="P583" s="1" t="s">
        <v>4213</v>
      </c>
      <c r="T583" s="1">
        <v>1</v>
      </c>
      <c r="AA583" s="1" t="s">
        <v>714</v>
      </c>
      <c r="AB583" s="3"/>
      <c r="AC583" s="3"/>
      <c r="AD583" s="1" t="s">
        <v>2564</v>
      </c>
      <c r="BA583" s="1">
        <f t="shared" si="30"/>
        <v>0</v>
      </c>
      <c r="BD583" s="1" t="s">
        <v>4712</v>
      </c>
      <c r="BE583" s="1" t="s">
        <v>4712</v>
      </c>
      <c r="BF583" s="1" t="s">
        <v>4712</v>
      </c>
      <c r="BM583" s="1" t="s">
        <v>4712</v>
      </c>
    </row>
    <row r="584" spans="1:65" s="1" customFormat="1" x14ac:dyDescent="0.25">
      <c r="B584" s="2"/>
      <c r="C584" s="2"/>
      <c r="D584" s="2"/>
      <c r="G584" s="1" t="s">
        <v>481</v>
      </c>
      <c r="H584" s="1" t="s">
        <v>1277</v>
      </c>
      <c r="I584" s="1" t="s">
        <v>1278</v>
      </c>
      <c r="J584" s="1" t="s">
        <v>4522</v>
      </c>
      <c r="K584" s="18" t="s">
        <v>4524</v>
      </c>
      <c r="L584" s="1" t="s">
        <v>4523</v>
      </c>
      <c r="M584" s="1" t="s">
        <v>488</v>
      </c>
      <c r="N584" s="1" t="s">
        <v>296</v>
      </c>
      <c r="P584" s="1" t="s">
        <v>4213</v>
      </c>
      <c r="Q584" s="1" t="s">
        <v>4712</v>
      </c>
      <c r="AA584" s="2" t="s">
        <v>4525</v>
      </c>
      <c r="AB584" s="3"/>
      <c r="AC584" s="3"/>
      <c r="BA584" s="1">
        <f t="shared" si="30"/>
        <v>0</v>
      </c>
    </row>
    <row r="585" spans="1:65" s="1" customFormat="1" x14ac:dyDescent="0.25">
      <c r="B585" s="2"/>
      <c r="C585" s="2"/>
      <c r="D585" s="2"/>
      <c r="G585" s="1" t="s">
        <v>481</v>
      </c>
      <c r="H585" s="1" t="s">
        <v>4536</v>
      </c>
      <c r="I585" s="1" t="s">
        <v>4537</v>
      </c>
      <c r="J585" s="1" t="s">
        <v>4538</v>
      </c>
      <c r="K585" s="18" t="s">
        <v>4540</v>
      </c>
      <c r="L585" s="1" t="s">
        <v>4539</v>
      </c>
      <c r="M585" s="1" t="s">
        <v>488</v>
      </c>
      <c r="N585" s="1" t="s">
        <v>296</v>
      </c>
      <c r="O585" s="1">
        <v>85207</v>
      </c>
      <c r="P585" s="1" t="s">
        <v>4213</v>
      </c>
      <c r="AA585" s="2"/>
      <c r="AB585" s="3"/>
      <c r="AC585" s="3"/>
      <c r="AD585" s="1" t="s">
        <v>2564</v>
      </c>
      <c r="BA585" s="1">
        <f t="shared" si="30"/>
        <v>0</v>
      </c>
    </row>
    <row r="586" spans="1:65" s="1" customFormat="1" x14ac:dyDescent="0.25">
      <c r="B586" s="2"/>
      <c r="C586" s="2"/>
      <c r="D586" s="2"/>
      <c r="F586" s="1" t="s">
        <v>3161</v>
      </c>
      <c r="G586" s="1" t="s">
        <v>3158</v>
      </c>
      <c r="H586" s="1" t="s">
        <v>4429</v>
      </c>
      <c r="I586" s="1" t="s">
        <v>4430</v>
      </c>
      <c r="J586" s="1" t="s">
        <v>4432</v>
      </c>
      <c r="K586" s="18" t="s">
        <v>4431</v>
      </c>
      <c r="L586" s="1" t="s">
        <v>4433</v>
      </c>
      <c r="M586" s="1" t="s">
        <v>4434</v>
      </c>
      <c r="N586" s="1" t="s">
        <v>4435</v>
      </c>
      <c r="O586" s="1">
        <v>57301</v>
      </c>
      <c r="P586" s="1" t="s">
        <v>4213</v>
      </c>
      <c r="Y586" s="1" t="s">
        <v>3175</v>
      </c>
      <c r="Z586" s="1" t="s">
        <v>3161</v>
      </c>
      <c r="AA586" s="2" t="s">
        <v>4428</v>
      </c>
      <c r="AB586" s="3" t="s">
        <v>3161</v>
      </c>
      <c r="AC586" s="3"/>
      <c r="AD586" s="1" t="s">
        <v>2388</v>
      </c>
      <c r="BA586" s="1">
        <f t="shared" si="30"/>
        <v>0</v>
      </c>
    </row>
    <row r="587" spans="1:65" s="1" customFormat="1" x14ac:dyDescent="0.25">
      <c r="A587" s="8"/>
      <c r="B587" s="2"/>
      <c r="C587" s="2"/>
      <c r="D587" s="6"/>
      <c r="G587" s="1" t="s">
        <v>481</v>
      </c>
      <c r="H587" s="1" t="s">
        <v>466</v>
      </c>
      <c r="I587" s="1" t="s">
        <v>1152</v>
      </c>
      <c r="J587" s="1" t="s">
        <v>5088</v>
      </c>
      <c r="K587" s="18" t="s">
        <v>464</v>
      </c>
      <c r="L587" s="1" t="s">
        <v>465</v>
      </c>
      <c r="M587" s="1" t="s">
        <v>5031</v>
      </c>
      <c r="N587" s="1" t="s">
        <v>296</v>
      </c>
      <c r="O587" s="1">
        <v>85120</v>
      </c>
      <c r="W587" s="2"/>
      <c r="X587" s="3"/>
      <c r="AA587" s="1" t="s">
        <v>5087</v>
      </c>
      <c r="AP587" s="1" t="s">
        <v>1447</v>
      </c>
      <c r="AR587" s="1" t="s">
        <v>1447</v>
      </c>
      <c r="BA587" s="1">
        <f t="shared" si="30"/>
        <v>2</v>
      </c>
    </row>
    <row r="588" spans="1:65" s="1" customFormat="1" x14ac:dyDescent="0.25">
      <c r="A588" s="8"/>
      <c r="B588" s="2"/>
      <c r="C588" s="2"/>
      <c r="D588" s="6"/>
      <c r="G588" s="1" t="s">
        <v>3158</v>
      </c>
      <c r="H588" s="1" t="s">
        <v>2018</v>
      </c>
      <c r="I588" s="1" t="s">
        <v>781</v>
      </c>
      <c r="J588" s="1" t="s">
        <v>5088</v>
      </c>
      <c r="K588" s="18" t="s">
        <v>464</v>
      </c>
      <c r="L588" s="1" t="s">
        <v>465</v>
      </c>
      <c r="M588" s="1" t="s">
        <v>5031</v>
      </c>
      <c r="N588" s="1" t="s">
        <v>296</v>
      </c>
      <c r="O588" s="1">
        <v>85120</v>
      </c>
      <c r="W588" s="2"/>
      <c r="X588" s="3"/>
      <c r="AA588" s="1" t="s">
        <v>466</v>
      </c>
      <c r="AP588" s="1" t="s">
        <v>1447</v>
      </c>
      <c r="AR588" s="1" t="s">
        <v>1447</v>
      </c>
      <c r="BA588" s="1">
        <f t="shared" si="30"/>
        <v>2</v>
      </c>
    </row>
    <row r="589" spans="1:65" s="1" customFormat="1" x14ac:dyDescent="0.25">
      <c r="A589" s="6"/>
      <c r="B589" s="2"/>
      <c r="C589" s="2"/>
      <c r="D589" s="6"/>
      <c r="G589" s="1" t="s">
        <v>481</v>
      </c>
      <c r="H589" s="1" t="s">
        <v>1547</v>
      </c>
      <c r="I589" s="1" t="s">
        <v>5062</v>
      </c>
      <c r="K589" s="18" t="s">
        <v>720</v>
      </c>
      <c r="Y589" s="2"/>
      <c r="Z589" s="3"/>
      <c r="AA589" s="1" t="s">
        <v>4632</v>
      </c>
      <c r="BA589" s="1">
        <f t="shared" si="30"/>
        <v>0</v>
      </c>
    </row>
    <row r="590" spans="1:65" s="1" customFormat="1" x14ac:dyDescent="0.25">
      <c r="B590" s="2"/>
      <c r="C590" s="2"/>
      <c r="D590" s="2"/>
      <c r="G590" s="1" t="s">
        <v>3158</v>
      </c>
      <c r="H590" s="1" t="s">
        <v>4541</v>
      </c>
      <c r="I590" s="1" t="s">
        <v>4542</v>
      </c>
      <c r="K590" s="18"/>
      <c r="AA590" s="2"/>
      <c r="AB590" s="3" t="s">
        <v>3161</v>
      </c>
      <c r="AC590" s="3"/>
      <c r="BA590" s="1">
        <f t="shared" si="30"/>
        <v>0</v>
      </c>
    </row>
    <row r="591" spans="1:65" s="1" customFormat="1" x14ac:dyDescent="0.25">
      <c r="A591" s="8"/>
      <c r="B591" s="2"/>
      <c r="C591" s="2"/>
      <c r="D591" s="6"/>
      <c r="G591" s="1" t="s">
        <v>481</v>
      </c>
      <c r="H591" s="1" t="s">
        <v>213</v>
      </c>
      <c r="I591" s="1" t="s">
        <v>3624</v>
      </c>
      <c r="K591" s="18"/>
      <c r="W591" s="2"/>
      <c r="X591" s="3"/>
      <c r="AU591" s="1" t="s">
        <v>3162</v>
      </c>
      <c r="BA591" s="1">
        <f t="shared" si="30"/>
        <v>1</v>
      </c>
    </row>
    <row r="592" spans="1:65" s="1" customFormat="1" x14ac:dyDescent="0.25">
      <c r="B592" s="2"/>
      <c r="C592" s="2"/>
      <c r="D592" s="2"/>
      <c r="G592" s="1" t="s">
        <v>3158</v>
      </c>
      <c r="H592" s="1" t="s">
        <v>3622</v>
      </c>
      <c r="I592" s="1" t="s">
        <v>3311</v>
      </c>
      <c r="K592" s="18" t="s">
        <v>3623</v>
      </c>
      <c r="P592" s="1" t="s">
        <v>4213</v>
      </c>
      <c r="Q592" s="1" t="s">
        <v>4712</v>
      </c>
      <c r="AA592" s="2"/>
      <c r="AB592" s="3"/>
      <c r="AC592" s="3"/>
      <c r="AD592" s="1" t="s">
        <v>2388</v>
      </c>
      <c r="BA592" s="1">
        <f t="shared" si="30"/>
        <v>0</v>
      </c>
    </row>
    <row r="593" spans="1:64" s="1" customFormat="1" x14ac:dyDescent="0.25">
      <c r="B593" s="2"/>
      <c r="C593" s="2"/>
      <c r="D593" s="2"/>
      <c r="G593" s="1" t="s">
        <v>3158</v>
      </c>
      <c r="H593" s="1" t="s">
        <v>3287</v>
      </c>
      <c r="I593" s="1" t="s">
        <v>3288</v>
      </c>
      <c r="K593" s="18"/>
      <c r="AA593" s="2"/>
      <c r="AB593" s="3"/>
      <c r="AC593" s="3"/>
      <c r="AG593" s="1" t="s">
        <v>3162</v>
      </c>
      <c r="BA593" s="1">
        <f t="shared" si="30"/>
        <v>1</v>
      </c>
    </row>
    <row r="594" spans="1:64" s="1" customFormat="1" x14ac:dyDescent="0.25">
      <c r="B594" s="2"/>
      <c r="C594" s="2"/>
      <c r="D594" s="6"/>
      <c r="G594" s="1" t="s">
        <v>3158</v>
      </c>
      <c r="H594" s="1" t="s">
        <v>1453</v>
      </c>
      <c r="I594" s="1" t="s">
        <v>4578</v>
      </c>
      <c r="K594" s="18"/>
      <c r="AA594" s="2"/>
      <c r="AB594" s="3"/>
      <c r="AC594" s="3"/>
      <c r="AI594" s="1" t="s">
        <v>3162</v>
      </c>
      <c r="BA594" s="1">
        <f t="shared" si="30"/>
        <v>1</v>
      </c>
    </row>
    <row r="595" spans="1:64" s="1" customFormat="1" x14ac:dyDescent="0.25">
      <c r="B595" s="2"/>
      <c r="C595" s="2"/>
      <c r="D595" s="2"/>
      <c r="G595" s="1" t="s">
        <v>3158</v>
      </c>
      <c r="H595" s="1" t="s">
        <v>4543</v>
      </c>
      <c r="I595" s="1" t="s">
        <v>4544</v>
      </c>
      <c r="K595" s="18"/>
      <c r="Y595" s="2" t="s">
        <v>3379</v>
      </c>
      <c r="Z595" s="3"/>
      <c r="BA595" s="1">
        <f t="shared" si="30"/>
        <v>0</v>
      </c>
    </row>
    <row r="596" spans="1:64" s="1" customFormat="1" x14ac:dyDescent="0.25">
      <c r="B596" s="2"/>
      <c r="C596" s="14">
        <v>43041</v>
      </c>
      <c r="D596" s="6"/>
      <c r="G596" s="1" t="s">
        <v>283</v>
      </c>
      <c r="H596" s="1" t="s">
        <v>59</v>
      </c>
      <c r="I596" s="1" t="s">
        <v>449</v>
      </c>
      <c r="J596" s="1" t="s">
        <v>60</v>
      </c>
      <c r="K596" s="4" t="s">
        <v>61</v>
      </c>
      <c r="L596" s="1" t="s">
        <v>2242</v>
      </c>
      <c r="M596" s="1" t="s">
        <v>488</v>
      </c>
      <c r="N596" s="1" t="s">
        <v>3193</v>
      </c>
      <c r="O596" s="1">
        <v>85215</v>
      </c>
      <c r="Y596" s="2"/>
      <c r="Z596" s="3"/>
      <c r="AE596" s="1" t="s">
        <v>481</v>
      </c>
      <c r="BA596" s="1">
        <f t="shared" si="30"/>
        <v>1</v>
      </c>
    </row>
    <row r="597" spans="1:64" s="1" customFormat="1" x14ac:dyDescent="0.25">
      <c r="A597" s="8"/>
      <c r="B597" s="2"/>
      <c r="C597" s="14">
        <v>43111</v>
      </c>
      <c r="D597" s="6"/>
      <c r="F597" s="1" t="s">
        <v>3161</v>
      </c>
      <c r="G597" s="1" t="s">
        <v>3158</v>
      </c>
      <c r="H597" s="1" t="s">
        <v>4805</v>
      </c>
      <c r="I597" s="1" t="s">
        <v>2983</v>
      </c>
      <c r="J597" s="1" t="s">
        <v>3927</v>
      </c>
      <c r="K597" s="4" t="s">
        <v>4</v>
      </c>
      <c r="L597" s="1" t="s">
        <v>3067</v>
      </c>
      <c r="M597" s="1" t="s">
        <v>5031</v>
      </c>
      <c r="N597" s="1" t="s">
        <v>296</v>
      </c>
      <c r="O597" s="1">
        <v>85219</v>
      </c>
      <c r="AA597" s="1" t="s">
        <v>3459</v>
      </c>
      <c r="AB597" s="3"/>
      <c r="AC597" s="3"/>
      <c r="AN597" s="1" t="s">
        <v>481</v>
      </c>
      <c r="AO597" s="1" t="s">
        <v>481</v>
      </c>
      <c r="AP597" s="1" t="s">
        <v>481</v>
      </c>
      <c r="BA597" s="1">
        <f t="shared" si="30"/>
        <v>3</v>
      </c>
    </row>
    <row r="598" spans="1:64" s="1" customFormat="1" x14ac:dyDescent="0.25">
      <c r="A598" s="8"/>
      <c r="B598" s="2"/>
      <c r="C598" s="14">
        <v>43111</v>
      </c>
      <c r="D598" s="6"/>
      <c r="F598" s="1" t="s">
        <v>3161</v>
      </c>
      <c r="G598" s="1" t="s">
        <v>481</v>
      </c>
      <c r="H598" s="1" t="s">
        <v>4805</v>
      </c>
      <c r="I598" s="1" t="s">
        <v>4806</v>
      </c>
      <c r="J598" s="1" t="s">
        <v>3927</v>
      </c>
      <c r="K598" s="4" t="s">
        <v>4</v>
      </c>
      <c r="L598" s="1" t="s">
        <v>3067</v>
      </c>
      <c r="M598" s="1" t="s">
        <v>5031</v>
      </c>
      <c r="N598" s="1" t="s">
        <v>296</v>
      </c>
      <c r="O598" s="1">
        <v>85219</v>
      </c>
      <c r="AA598" s="1" t="s">
        <v>3311</v>
      </c>
      <c r="AB598" s="3"/>
      <c r="AC598" s="3"/>
      <c r="AN598" s="1" t="s">
        <v>481</v>
      </c>
      <c r="AO598" s="1" t="s">
        <v>481</v>
      </c>
      <c r="AP598" s="1" t="s">
        <v>481</v>
      </c>
      <c r="BA598" s="1">
        <f t="shared" si="30"/>
        <v>3</v>
      </c>
    </row>
    <row r="599" spans="1:64" s="1" customFormat="1" x14ac:dyDescent="0.25">
      <c r="B599" s="2"/>
      <c r="C599" s="2"/>
      <c r="D599" s="6"/>
      <c r="G599" s="1" t="s">
        <v>481</v>
      </c>
      <c r="H599" s="1" t="s">
        <v>559</v>
      </c>
      <c r="I599" s="1" t="s">
        <v>786</v>
      </c>
      <c r="K599" s="18"/>
      <c r="AA599" s="2"/>
      <c r="AB599" s="3"/>
      <c r="AC599" s="3"/>
      <c r="AN599" s="1" t="s">
        <v>3162</v>
      </c>
      <c r="BA599" s="1">
        <f t="shared" si="30"/>
        <v>1</v>
      </c>
    </row>
    <row r="600" spans="1:64" s="1" customFormat="1" x14ac:dyDescent="0.25">
      <c r="B600" s="2"/>
      <c r="C600" s="2"/>
      <c r="D600" s="2"/>
      <c r="G600" s="1" t="s">
        <v>481</v>
      </c>
      <c r="H600" s="1" t="s">
        <v>347</v>
      </c>
      <c r="I600" s="1" t="s">
        <v>348</v>
      </c>
      <c r="J600" s="1" t="s">
        <v>349</v>
      </c>
      <c r="K600" s="18"/>
      <c r="L600" s="1" t="s">
        <v>350</v>
      </c>
      <c r="M600" s="1" t="s">
        <v>488</v>
      </c>
      <c r="N600" s="1" t="s">
        <v>296</v>
      </c>
      <c r="O600" s="1">
        <v>85120</v>
      </c>
      <c r="Y600" s="2"/>
      <c r="Z600" s="3"/>
      <c r="BA600" s="1">
        <f t="shared" si="30"/>
        <v>0</v>
      </c>
    </row>
    <row r="601" spans="1:64" s="1" customFormat="1" x14ac:dyDescent="0.25">
      <c r="A601" s="8"/>
      <c r="B601" s="2"/>
      <c r="C601" s="14">
        <v>43041</v>
      </c>
      <c r="D601" s="6"/>
      <c r="F601" s="1" t="s">
        <v>3162</v>
      </c>
      <c r="G601" s="1" t="s">
        <v>3158</v>
      </c>
      <c r="H601" s="1" t="s">
        <v>1250</v>
      </c>
      <c r="I601" s="1" t="s">
        <v>2690</v>
      </c>
      <c r="J601" s="1" t="s">
        <v>1249</v>
      </c>
      <c r="K601" s="4" t="s">
        <v>3394</v>
      </c>
      <c r="L601" s="1" t="s">
        <v>2688</v>
      </c>
      <c r="M601" s="1" t="s">
        <v>3182</v>
      </c>
      <c r="N601" s="1" t="s">
        <v>296</v>
      </c>
      <c r="O601" s="1">
        <v>85234</v>
      </c>
      <c r="P601" s="1" t="s">
        <v>4213</v>
      </c>
      <c r="R601" s="1">
        <v>1</v>
      </c>
      <c r="S601" s="1" t="s">
        <v>3357</v>
      </c>
      <c r="AA601" s="2"/>
      <c r="AB601" s="3"/>
      <c r="AC601" s="3"/>
      <c r="AD601" s="1" t="s">
        <v>2388</v>
      </c>
      <c r="AE601" s="1" t="s">
        <v>481</v>
      </c>
      <c r="AG601" s="1" t="s">
        <v>481</v>
      </c>
      <c r="AH601" s="1" t="s">
        <v>481</v>
      </c>
      <c r="AI601" s="1" t="s">
        <v>481</v>
      </c>
      <c r="AJ601" s="1" t="s">
        <v>481</v>
      </c>
      <c r="AK601" s="1" t="s">
        <v>481</v>
      </c>
      <c r="AL601" s="1" t="s">
        <v>481</v>
      </c>
      <c r="AM601" s="1" t="s">
        <v>481</v>
      </c>
      <c r="AN601" s="1" t="s">
        <v>481</v>
      </c>
      <c r="AP601" s="1" t="s">
        <v>481</v>
      </c>
      <c r="AQ601" s="1" t="s">
        <v>481</v>
      </c>
      <c r="AR601" s="1" t="s">
        <v>481</v>
      </c>
      <c r="AS601" s="1" t="s">
        <v>481</v>
      </c>
      <c r="AW601" s="1" t="s">
        <v>481</v>
      </c>
      <c r="AX601" s="1" t="s">
        <v>481</v>
      </c>
      <c r="AY601" s="1" t="s">
        <v>481</v>
      </c>
      <c r="AZ601" s="1" t="s">
        <v>481</v>
      </c>
      <c r="BA601" s="1">
        <f t="shared" si="30"/>
        <v>17</v>
      </c>
    </row>
    <row r="602" spans="1:64" s="1" customFormat="1" x14ac:dyDescent="0.25">
      <c r="A602" s="6"/>
      <c r="B602" s="2"/>
      <c r="C602" s="2"/>
      <c r="D602" s="6"/>
      <c r="G602" s="1" t="s">
        <v>481</v>
      </c>
      <c r="H602" s="1" t="s">
        <v>2061</v>
      </c>
      <c r="I602" s="1" t="s">
        <v>4750</v>
      </c>
      <c r="K602" s="18"/>
      <c r="Y602" s="2"/>
      <c r="Z602" s="3"/>
      <c r="BA602" s="1">
        <f t="shared" si="30"/>
        <v>0</v>
      </c>
    </row>
    <row r="603" spans="1:64" s="1" customFormat="1" x14ac:dyDescent="0.25">
      <c r="B603" s="2"/>
      <c r="C603" s="2"/>
      <c r="D603" s="6"/>
      <c r="G603" s="1" t="s">
        <v>3158</v>
      </c>
      <c r="H603" s="1" t="s">
        <v>2061</v>
      </c>
      <c r="I603" s="1" t="s">
        <v>954</v>
      </c>
      <c r="K603" s="18"/>
      <c r="Y603" s="2"/>
      <c r="Z603" s="3"/>
      <c r="BA603" s="1">
        <f t="shared" si="30"/>
        <v>0</v>
      </c>
    </row>
    <row r="604" spans="1:64" s="1" customFormat="1" x14ac:dyDescent="0.25">
      <c r="B604" s="2"/>
      <c r="C604" s="2"/>
      <c r="D604" s="2"/>
      <c r="G604" s="1" t="s">
        <v>3158</v>
      </c>
      <c r="H604" s="1" t="s">
        <v>2144</v>
      </c>
      <c r="I604" s="1" t="s">
        <v>4430</v>
      </c>
      <c r="J604" s="1" t="s">
        <v>4545</v>
      </c>
      <c r="K604" s="18"/>
      <c r="L604" s="1" t="s">
        <v>4546</v>
      </c>
      <c r="M604" s="1" t="s">
        <v>5031</v>
      </c>
      <c r="N604" s="1" t="s">
        <v>296</v>
      </c>
      <c r="O604" s="1" t="s">
        <v>2769</v>
      </c>
      <c r="Y604" s="2"/>
      <c r="Z604" s="3"/>
      <c r="BA604" s="1">
        <f t="shared" ref="BA604:BA661" si="31">COUNTA(AE604:AZ604)</f>
        <v>0</v>
      </c>
    </row>
    <row r="605" spans="1:64" s="1" customFormat="1" x14ac:dyDescent="0.25">
      <c r="A605" s="6"/>
      <c r="B605" s="2"/>
      <c r="C605" s="2"/>
      <c r="D605" s="6"/>
      <c r="F605" s="1" t="s">
        <v>3161</v>
      </c>
      <c r="G605" s="1" t="s">
        <v>481</v>
      </c>
      <c r="H605" s="1" t="s">
        <v>351</v>
      </c>
      <c r="I605" s="1" t="s">
        <v>708</v>
      </c>
      <c r="J605" s="1" t="s">
        <v>2724</v>
      </c>
      <c r="K605" s="18" t="s">
        <v>495</v>
      </c>
      <c r="L605" s="1" t="s">
        <v>354</v>
      </c>
      <c r="M605" s="1" t="s">
        <v>355</v>
      </c>
      <c r="N605" s="1" t="s">
        <v>356</v>
      </c>
      <c r="O605" s="1">
        <v>58711</v>
      </c>
      <c r="P605" s="1" t="s">
        <v>4213</v>
      </c>
      <c r="Y605" s="1" t="s">
        <v>3196</v>
      </c>
      <c r="Z605" s="1" t="s">
        <v>3189</v>
      </c>
      <c r="AA605" s="1" t="s">
        <v>440</v>
      </c>
      <c r="AB605" s="3" t="s">
        <v>3161</v>
      </c>
      <c r="AC605" s="3"/>
      <c r="AD605" s="1" t="s">
        <v>2564</v>
      </c>
      <c r="BA605" s="1">
        <f t="shared" si="31"/>
        <v>0</v>
      </c>
      <c r="BD605" s="1" t="s">
        <v>4712</v>
      </c>
      <c r="BF605" s="1" t="s">
        <v>5053</v>
      </c>
      <c r="BJ605" s="1" t="s">
        <v>5053</v>
      </c>
      <c r="BL605" s="1" t="s">
        <v>5053</v>
      </c>
    </row>
    <row r="606" spans="1:64" s="1" customFormat="1" x14ac:dyDescent="0.25">
      <c r="B606" s="2"/>
      <c r="C606" s="2"/>
      <c r="D606" s="2"/>
      <c r="F606" s="1" t="s">
        <v>3161</v>
      </c>
      <c r="G606" s="1" t="s">
        <v>3158</v>
      </c>
      <c r="H606" s="1" t="s">
        <v>1899</v>
      </c>
      <c r="I606" s="1" t="s">
        <v>2161</v>
      </c>
      <c r="J606" s="1" t="s">
        <v>627</v>
      </c>
      <c r="K606" s="18" t="s">
        <v>621</v>
      </c>
      <c r="L606" s="1" t="s">
        <v>4301</v>
      </c>
      <c r="M606" s="1" t="s">
        <v>4302</v>
      </c>
      <c r="N606" s="1" t="s">
        <v>647</v>
      </c>
      <c r="O606" s="1" t="s">
        <v>4303</v>
      </c>
      <c r="P606" s="1" t="s">
        <v>4213</v>
      </c>
      <c r="AA606" s="2"/>
      <c r="AB606" s="3"/>
      <c r="AC606" s="3"/>
      <c r="AD606" s="1" t="s">
        <v>2388</v>
      </c>
      <c r="BA606" s="1">
        <f t="shared" si="31"/>
        <v>0</v>
      </c>
    </row>
    <row r="607" spans="1:64" s="1" customFormat="1" x14ac:dyDescent="0.25">
      <c r="B607" s="2"/>
      <c r="C607" s="2"/>
      <c r="D607" s="6"/>
      <c r="G607" s="1" t="s">
        <v>481</v>
      </c>
      <c r="H607" s="1" t="s">
        <v>1507</v>
      </c>
      <c r="I607" s="1" t="s">
        <v>1508</v>
      </c>
      <c r="K607" s="18"/>
      <c r="AA607" s="2"/>
      <c r="AB607" s="3"/>
      <c r="AC607" s="3"/>
      <c r="AM607" s="1" t="s">
        <v>3162</v>
      </c>
      <c r="AN607" s="1" t="s">
        <v>3162</v>
      </c>
      <c r="AS607" s="1" t="s">
        <v>3162</v>
      </c>
      <c r="BA607" s="1">
        <f t="shared" si="31"/>
        <v>3</v>
      </c>
    </row>
    <row r="608" spans="1:64" s="1" customFormat="1" x14ac:dyDescent="0.25">
      <c r="B608" s="2"/>
      <c r="C608" s="2"/>
      <c r="D608" s="6"/>
      <c r="G608" s="1" t="s">
        <v>3158</v>
      </c>
      <c r="H608" s="1" t="s">
        <v>2787</v>
      </c>
      <c r="I608" s="1" t="s">
        <v>1282</v>
      </c>
      <c r="K608" s="18"/>
      <c r="AA608" s="2"/>
      <c r="AB608" s="3"/>
      <c r="AC608" s="3"/>
      <c r="AM608" s="1" t="s">
        <v>3162</v>
      </c>
      <c r="AN608" s="1" t="s">
        <v>3162</v>
      </c>
      <c r="AS608" s="1" t="s">
        <v>3162</v>
      </c>
      <c r="BA608" s="1">
        <f t="shared" si="31"/>
        <v>3</v>
      </c>
    </row>
    <row r="609" spans="1:65" s="1" customFormat="1" x14ac:dyDescent="0.25">
      <c r="B609" s="2"/>
      <c r="C609" s="2"/>
      <c r="D609" s="2"/>
      <c r="F609" s="1" t="s">
        <v>3161</v>
      </c>
      <c r="G609" s="1" t="s">
        <v>481</v>
      </c>
      <c r="H609" s="1" t="s">
        <v>4547</v>
      </c>
      <c r="I609" s="1" t="s">
        <v>4548</v>
      </c>
      <c r="J609" s="1" t="s">
        <v>4549</v>
      </c>
      <c r="K609" s="18" t="s">
        <v>4551</v>
      </c>
      <c r="L609" s="1" t="s">
        <v>4550</v>
      </c>
      <c r="M609" s="1" t="s">
        <v>488</v>
      </c>
      <c r="N609" s="1" t="s">
        <v>296</v>
      </c>
      <c r="O609" s="1">
        <v>85205</v>
      </c>
      <c r="P609" s="1" t="s">
        <v>4712</v>
      </c>
      <c r="AA609" s="2"/>
      <c r="AB609" s="3"/>
      <c r="AC609" s="3"/>
      <c r="AD609" s="1" t="s">
        <v>2392</v>
      </c>
      <c r="BA609" s="1">
        <f t="shared" si="31"/>
        <v>0</v>
      </c>
    </row>
    <row r="610" spans="1:65" s="1" customFormat="1" x14ac:dyDescent="0.25">
      <c r="B610" s="2"/>
      <c r="C610" s="2"/>
      <c r="D610" s="2"/>
      <c r="G610" s="1" t="s">
        <v>3158</v>
      </c>
      <c r="H610" s="1" t="s">
        <v>4552</v>
      </c>
      <c r="I610" s="1" t="s">
        <v>2742</v>
      </c>
      <c r="K610" s="18"/>
      <c r="AA610" s="1" t="s">
        <v>716</v>
      </c>
      <c r="AB610" s="3"/>
      <c r="AC610" s="3"/>
      <c r="BA610" s="1">
        <f t="shared" si="31"/>
        <v>0</v>
      </c>
    </row>
    <row r="611" spans="1:65" s="1" customFormat="1" x14ac:dyDescent="0.25">
      <c r="B611" s="2"/>
      <c r="C611" s="2"/>
      <c r="D611" s="2"/>
      <c r="E611" s="2"/>
      <c r="G611" s="1" t="s">
        <v>3158</v>
      </c>
      <c r="H611" s="1" t="s">
        <v>357</v>
      </c>
      <c r="I611" s="1" t="s">
        <v>358</v>
      </c>
      <c r="J611" s="1" t="s">
        <v>360</v>
      </c>
      <c r="K611" s="18" t="s">
        <v>1575</v>
      </c>
      <c r="L611" s="1" t="s">
        <v>486</v>
      </c>
      <c r="M611" s="1" t="s">
        <v>488</v>
      </c>
      <c r="N611" s="1" t="s">
        <v>296</v>
      </c>
      <c r="O611" s="1">
        <v>85206</v>
      </c>
      <c r="P611" s="1" t="s">
        <v>4213</v>
      </c>
      <c r="Y611" s="1" t="s">
        <v>3196</v>
      </c>
      <c r="Z611" s="1" t="s">
        <v>3161</v>
      </c>
      <c r="AA611" s="2"/>
      <c r="AB611" s="3" t="s">
        <v>3161</v>
      </c>
      <c r="AC611" s="3"/>
      <c r="AD611" s="1" t="s">
        <v>2564</v>
      </c>
      <c r="BA611" s="1">
        <f t="shared" si="31"/>
        <v>0</v>
      </c>
      <c r="BD611" s="1" t="s">
        <v>4712</v>
      </c>
      <c r="BE611" s="1" t="s">
        <v>4712</v>
      </c>
      <c r="BM611" s="1" t="s">
        <v>4712</v>
      </c>
    </row>
    <row r="612" spans="1:65" s="1" customFormat="1" x14ac:dyDescent="0.25">
      <c r="A612" s="6"/>
      <c r="B612" s="2"/>
      <c r="C612" s="2"/>
      <c r="D612" s="6"/>
      <c r="G612" s="1" t="s">
        <v>481</v>
      </c>
      <c r="H612" s="1" t="s">
        <v>2657</v>
      </c>
      <c r="I612" s="1" t="s">
        <v>3178</v>
      </c>
      <c r="K612" s="18" t="s">
        <v>5199</v>
      </c>
      <c r="L612" s="1" t="s">
        <v>4492</v>
      </c>
      <c r="M612" s="1" t="s">
        <v>3960</v>
      </c>
      <c r="N612" s="1" t="s">
        <v>4491</v>
      </c>
      <c r="O612" s="1">
        <v>50266</v>
      </c>
      <c r="AA612" s="1" t="s">
        <v>436</v>
      </c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T612" s="2"/>
      <c r="AU612" s="2"/>
      <c r="AV612" s="2"/>
      <c r="AW612" s="2"/>
      <c r="AX612" s="2"/>
      <c r="AY612" s="2"/>
      <c r="AZ612" s="2"/>
      <c r="BA612" s="1">
        <f t="shared" si="31"/>
        <v>0</v>
      </c>
      <c r="BB612" s="3"/>
    </row>
    <row r="613" spans="1:65" s="1" customFormat="1" x14ac:dyDescent="0.25">
      <c r="A613" s="6"/>
      <c r="B613" s="2"/>
      <c r="C613" s="2"/>
      <c r="D613" s="6"/>
      <c r="G613" s="1" t="s">
        <v>3158</v>
      </c>
      <c r="H613" s="1" t="s">
        <v>2657</v>
      </c>
      <c r="I613" s="1" t="s">
        <v>436</v>
      </c>
      <c r="K613" s="18" t="s">
        <v>5199</v>
      </c>
      <c r="L613" s="1" t="s">
        <v>4492</v>
      </c>
      <c r="M613" s="1" t="s">
        <v>3960</v>
      </c>
      <c r="N613" s="1" t="s">
        <v>4491</v>
      </c>
      <c r="O613" s="1">
        <v>50266</v>
      </c>
      <c r="Y613" s="2"/>
      <c r="Z613" s="3"/>
      <c r="AA613" s="1" t="s">
        <v>3178</v>
      </c>
      <c r="BA613" s="1">
        <f t="shared" si="31"/>
        <v>0</v>
      </c>
    </row>
    <row r="614" spans="1:65" s="1" customFormat="1" x14ac:dyDescent="0.25">
      <c r="B614" s="2"/>
      <c r="C614" s="2"/>
      <c r="D614" s="6"/>
      <c r="E614" s="2"/>
      <c r="F614" s="1" t="s">
        <v>3162</v>
      </c>
      <c r="G614" s="1" t="s">
        <v>3158</v>
      </c>
      <c r="H614" s="1" t="s">
        <v>4554</v>
      </c>
      <c r="I614" s="1" t="s">
        <v>4555</v>
      </c>
      <c r="J614" s="1" t="s">
        <v>4185</v>
      </c>
      <c r="K614" s="18" t="s">
        <v>2199</v>
      </c>
      <c r="L614" s="1" t="s">
        <v>4557</v>
      </c>
      <c r="M614" s="1" t="s">
        <v>488</v>
      </c>
      <c r="N614" s="1" t="s">
        <v>296</v>
      </c>
      <c r="O614" s="1">
        <v>85206</v>
      </c>
      <c r="P614" s="1" t="s">
        <v>4213</v>
      </c>
      <c r="T614" s="1">
        <v>1</v>
      </c>
      <c r="AA614" s="2"/>
      <c r="AB614" s="3"/>
      <c r="AC614" s="3"/>
      <c r="AD614" s="1" t="s">
        <v>2388</v>
      </c>
      <c r="AS614" s="1" t="s">
        <v>3162</v>
      </c>
      <c r="BA614" s="1">
        <f t="shared" si="31"/>
        <v>1</v>
      </c>
    </row>
    <row r="615" spans="1:65" s="1" customFormat="1" x14ac:dyDescent="0.25">
      <c r="B615" s="2"/>
      <c r="C615" s="2"/>
      <c r="D615" s="6"/>
      <c r="E615" s="2"/>
      <c r="F615" s="1" t="s">
        <v>3162</v>
      </c>
      <c r="G615" s="1" t="s">
        <v>481</v>
      </c>
      <c r="H615" s="1" t="s">
        <v>4554</v>
      </c>
      <c r="I615" s="1" t="s">
        <v>4558</v>
      </c>
      <c r="J615" s="1" t="s">
        <v>4185</v>
      </c>
      <c r="K615" s="18" t="s">
        <v>2199</v>
      </c>
      <c r="L615" s="1" t="s">
        <v>4557</v>
      </c>
      <c r="M615" s="1" t="s">
        <v>488</v>
      </c>
      <c r="N615" s="1" t="s">
        <v>296</v>
      </c>
      <c r="O615" s="1">
        <v>85206</v>
      </c>
      <c r="P615" s="1" t="s">
        <v>4712</v>
      </c>
      <c r="AA615" s="2"/>
      <c r="AB615" s="3"/>
      <c r="AC615" s="3"/>
      <c r="AD615" s="1" t="s">
        <v>2392</v>
      </c>
      <c r="AS615" s="1" t="s">
        <v>3162</v>
      </c>
      <c r="BA615" s="1">
        <f t="shared" si="31"/>
        <v>1</v>
      </c>
    </row>
    <row r="616" spans="1:65" s="1" customFormat="1" x14ac:dyDescent="0.25">
      <c r="B616" s="2"/>
      <c r="C616" s="2"/>
      <c r="D616" s="2"/>
      <c r="G616" s="1" t="s">
        <v>481</v>
      </c>
      <c r="H616" s="1" t="s">
        <v>4559</v>
      </c>
      <c r="I616" s="1" t="s">
        <v>4560</v>
      </c>
      <c r="J616" s="1" t="s">
        <v>4561</v>
      </c>
      <c r="K616" s="18"/>
      <c r="Y616" s="2"/>
      <c r="Z616" s="3"/>
      <c r="BA616" s="1">
        <f t="shared" si="31"/>
        <v>0</v>
      </c>
    </row>
    <row r="617" spans="1:65" s="1" customFormat="1" x14ac:dyDescent="0.25">
      <c r="B617" s="2"/>
      <c r="C617" s="2"/>
      <c r="D617" s="6"/>
      <c r="E617" s="2"/>
      <c r="G617" s="1" t="s">
        <v>3158</v>
      </c>
      <c r="H617" s="1" t="s">
        <v>2752</v>
      </c>
      <c r="I617" s="1" t="s">
        <v>2192</v>
      </c>
      <c r="K617" s="18"/>
      <c r="AA617" s="2"/>
      <c r="AB617" s="3"/>
      <c r="AC617" s="3"/>
      <c r="AU617" s="1" t="s">
        <v>3162</v>
      </c>
      <c r="BA617" s="1">
        <f t="shared" si="31"/>
        <v>1</v>
      </c>
    </row>
    <row r="618" spans="1:65" s="1" customFormat="1" x14ac:dyDescent="0.25">
      <c r="B618" s="2"/>
      <c r="C618" s="2"/>
      <c r="D618" s="6"/>
      <c r="G618" s="1" t="s">
        <v>481</v>
      </c>
      <c r="H618" s="1" t="s">
        <v>1487</v>
      </c>
      <c r="I618" s="1" t="s">
        <v>3011</v>
      </c>
      <c r="K618" s="18"/>
      <c r="AA618" s="2"/>
      <c r="AB618" s="3"/>
      <c r="AC618" s="3"/>
      <c r="AK618" s="1" t="s">
        <v>3162</v>
      </c>
      <c r="BA618" s="1">
        <f t="shared" si="31"/>
        <v>1</v>
      </c>
    </row>
    <row r="619" spans="1:65" s="1" customFormat="1" x14ac:dyDescent="0.25">
      <c r="B619" s="2"/>
      <c r="C619" s="2"/>
      <c r="D619" s="2"/>
      <c r="G619" s="1" t="s">
        <v>481</v>
      </c>
      <c r="H619" s="1" t="s">
        <v>2922</v>
      </c>
      <c r="I619" s="1" t="s">
        <v>4745</v>
      </c>
      <c r="J619" s="1" t="s">
        <v>2923</v>
      </c>
      <c r="K619" s="18"/>
      <c r="L619" s="1" t="s">
        <v>2924</v>
      </c>
      <c r="M619" s="1" t="s">
        <v>488</v>
      </c>
      <c r="N619" s="1" t="s">
        <v>296</v>
      </c>
      <c r="O619" s="1">
        <v>85208</v>
      </c>
      <c r="Y619" s="2"/>
      <c r="Z619" s="3"/>
      <c r="BA619" s="1">
        <f t="shared" si="31"/>
        <v>0</v>
      </c>
    </row>
    <row r="620" spans="1:65" s="1" customFormat="1" x14ac:dyDescent="0.25">
      <c r="B620" s="2"/>
      <c r="C620" s="2"/>
      <c r="D620" s="6"/>
      <c r="G620" s="1" t="s">
        <v>3158</v>
      </c>
      <c r="H620" s="1" t="s">
        <v>1321</v>
      </c>
      <c r="I620" s="1" t="s">
        <v>1322</v>
      </c>
      <c r="K620" s="18"/>
      <c r="L620" s="1" t="s">
        <v>3619</v>
      </c>
      <c r="M620" s="1" t="s">
        <v>3620</v>
      </c>
      <c r="N620" s="1" t="s">
        <v>3575</v>
      </c>
      <c r="AA620" s="2"/>
      <c r="AB620" s="3"/>
      <c r="AC620" s="3"/>
      <c r="BA620" s="1">
        <f t="shared" si="31"/>
        <v>0</v>
      </c>
    </row>
    <row r="621" spans="1:65" s="1" customFormat="1" x14ac:dyDescent="0.25">
      <c r="A621" s="8"/>
      <c r="C621" s="14">
        <v>43055</v>
      </c>
      <c r="D621" s="2"/>
      <c r="G621" s="1" t="s">
        <v>3158</v>
      </c>
      <c r="H621" s="1" t="s">
        <v>3747</v>
      </c>
      <c r="I621" s="1" t="s">
        <v>2451</v>
      </c>
      <c r="J621" s="1" t="s">
        <v>3748</v>
      </c>
      <c r="K621" s="18" t="s">
        <v>5173</v>
      </c>
      <c r="L621" s="18"/>
      <c r="M621" s="1" t="s">
        <v>982</v>
      </c>
      <c r="N621" s="1" t="s">
        <v>5031</v>
      </c>
      <c r="O621" s="1" t="s">
        <v>296</v>
      </c>
      <c r="P621" s="1">
        <v>85120</v>
      </c>
      <c r="Q621" s="1" t="s">
        <v>4213</v>
      </c>
      <c r="AB621" s="2"/>
      <c r="AC621" s="2"/>
      <c r="AD621" s="3"/>
      <c r="AE621" s="1" t="s">
        <v>2388</v>
      </c>
      <c r="AH621" s="1" t="s">
        <v>481</v>
      </c>
      <c r="AJ621" s="1" t="s">
        <v>481</v>
      </c>
      <c r="AK621" s="1" t="s">
        <v>481</v>
      </c>
      <c r="AN621" s="1" t="s">
        <v>481</v>
      </c>
      <c r="BA621" s="1">
        <f t="shared" si="31"/>
        <v>5</v>
      </c>
      <c r="BB621" s="1">
        <f>COUNTA(AF621:BA621)</f>
        <v>5</v>
      </c>
    </row>
    <row r="622" spans="1:65" s="1" customFormat="1" x14ac:dyDescent="0.25">
      <c r="B622" s="2"/>
      <c r="C622" s="2"/>
      <c r="D622" s="2"/>
      <c r="G622" s="1" t="s">
        <v>481</v>
      </c>
      <c r="H622" s="1" t="s">
        <v>1019</v>
      </c>
      <c r="I622" s="1" t="s">
        <v>2728</v>
      </c>
      <c r="K622" s="18"/>
      <c r="AA622" s="1" t="s">
        <v>1290</v>
      </c>
      <c r="AB622" s="3"/>
      <c r="AC622" s="3"/>
      <c r="BA622" s="1">
        <f t="shared" si="31"/>
        <v>0</v>
      </c>
    </row>
    <row r="623" spans="1:65" s="1" customFormat="1" x14ac:dyDescent="0.25">
      <c r="B623" s="2"/>
      <c r="C623" s="2"/>
      <c r="D623" s="6"/>
      <c r="G623" s="1" t="s">
        <v>481</v>
      </c>
      <c r="H623" s="1" t="s">
        <v>1019</v>
      </c>
      <c r="I623" s="1" t="s">
        <v>299</v>
      </c>
      <c r="K623" s="18"/>
      <c r="AA623" s="2"/>
      <c r="AB623" s="3"/>
      <c r="AC623" s="3"/>
      <c r="AW623" s="1" t="s">
        <v>3162</v>
      </c>
      <c r="BA623" s="1">
        <f t="shared" si="31"/>
        <v>1</v>
      </c>
    </row>
    <row r="624" spans="1:65" s="1" customFormat="1" x14ac:dyDescent="0.25">
      <c r="B624" s="2"/>
      <c r="C624" s="14">
        <v>43055</v>
      </c>
      <c r="D624" s="6"/>
      <c r="F624" s="1" t="s">
        <v>3161</v>
      </c>
      <c r="G624" s="1" t="s">
        <v>3158</v>
      </c>
      <c r="H624" s="1" t="s">
        <v>1019</v>
      </c>
      <c r="I624" s="1" t="s">
        <v>436</v>
      </c>
      <c r="J624" s="1" t="s">
        <v>1020</v>
      </c>
      <c r="K624" s="18" t="s">
        <v>2990</v>
      </c>
      <c r="L624" s="1" t="s">
        <v>2991</v>
      </c>
      <c r="M624" s="1" t="s">
        <v>488</v>
      </c>
      <c r="N624" s="1" t="s">
        <v>296</v>
      </c>
      <c r="O624" s="1">
        <v>85213</v>
      </c>
      <c r="Y624" s="1" t="s">
        <v>3196</v>
      </c>
      <c r="Z624" s="1" t="s">
        <v>3189</v>
      </c>
      <c r="AA624" s="2" t="s">
        <v>1021</v>
      </c>
      <c r="AB624" s="3"/>
      <c r="AC624" s="3"/>
      <c r="AD624" s="1" t="s">
        <v>2388</v>
      </c>
      <c r="AG624" s="1" t="s">
        <v>3158</v>
      </c>
      <c r="AH624" s="1" t="s">
        <v>3158</v>
      </c>
      <c r="AI624" s="1" t="s">
        <v>3158</v>
      </c>
      <c r="AK624" s="1" t="s">
        <v>3158</v>
      </c>
      <c r="AL624" s="1" t="s">
        <v>3158</v>
      </c>
      <c r="AM624" s="1" t="s">
        <v>3158</v>
      </c>
      <c r="AN624" s="1" t="s">
        <v>3158</v>
      </c>
      <c r="AO624" s="1" t="s">
        <v>3158</v>
      </c>
      <c r="AP624" s="1" t="s">
        <v>3158</v>
      </c>
      <c r="AQ624" s="1" t="s">
        <v>3158</v>
      </c>
      <c r="AR624" s="1" t="s">
        <v>3158</v>
      </c>
      <c r="AS624" s="1" t="s">
        <v>3158</v>
      </c>
      <c r="AT624" s="1" t="s">
        <v>3158</v>
      </c>
      <c r="AU624" s="1" t="s">
        <v>3158</v>
      </c>
      <c r="AV624" s="1" t="s">
        <v>3158</v>
      </c>
      <c r="AX624" s="1" t="s">
        <v>3158</v>
      </c>
      <c r="AY624" s="1" t="s">
        <v>3158</v>
      </c>
      <c r="AZ624" s="1" t="s">
        <v>3158</v>
      </c>
      <c r="BA624" s="1">
        <f t="shared" si="31"/>
        <v>18</v>
      </c>
    </row>
    <row r="625" spans="1:58" s="1" customFormat="1" x14ac:dyDescent="0.25">
      <c r="B625" s="2"/>
      <c r="C625" s="2"/>
      <c r="D625" s="6"/>
      <c r="G625" s="1" t="s">
        <v>3158</v>
      </c>
      <c r="H625" s="1" t="s">
        <v>1019</v>
      </c>
      <c r="I625" s="1" t="s">
        <v>236</v>
      </c>
      <c r="K625" s="18"/>
      <c r="AA625" s="2"/>
      <c r="AB625" s="3"/>
      <c r="AC625" s="3"/>
      <c r="AW625" s="1" t="s">
        <v>3162</v>
      </c>
      <c r="BA625" s="1">
        <f t="shared" si="31"/>
        <v>1</v>
      </c>
    </row>
    <row r="626" spans="1:58" s="1" customFormat="1" x14ac:dyDescent="0.25">
      <c r="B626" s="2"/>
      <c r="C626" s="2"/>
      <c r="D626" s="2"/>
      <c r="G626" s="1" t="s">
        <v>3158</v>
      </c>
      <c r="H626" s="1" t="s">
        <v>1022</v>
      </c>
      <c r="I626" s="1" t="s">
        <v>1023</v>
      </c>
      <c r="K626" s="18" t="s">
        <v>1024</v>
      </c>
      <c r="P626" s="1" t="s">
        <v>4712</v>
      </c>
      <c r="AA626" s="2"/>
      <c r="AB626" s="3"/>
      <c r="AC626" s="3"/>
      <c r="AD626" s="1" t="s">
        <v>2392</v>
      </c>
      <c r="BA626" s="1">
        <f t="shared" si="31"/>
        <v>0</v>
      </c>
    </row>
    <row r="627" spans="1:58" s="1" customFormat="1" x14ac:dyDescent="0.25">
      <c r="B627" s="2"/>
      <c r="C627" s="2"/>
      <c r="D627" s="2"/>
      <c r="G627" s="1" t="s">
        <v>481</v>
      </c>
      <c r="H627" s="1" t="s">
        <v>1022</v>
      </c>
      <c r="I627" s="1" t="s">
        <v>348</v>
      </c>
      <c r="K627" s="18" t="s">
        <v>1024</v>
      </c>
      <c r="P627" s="1" t="s">
        <v>4213</v>
      </c>
      <c r="AA627" s="2"/>
      <c r="AB627" s="3"/>
      <c r="AC627" s="3"/>
      <c r="AD627" s="1" t="s">
        <v>2388</v>
      </c>
      <c r="BA627" s="1">
        <f t="shared" si="31"/>
        <v>0</v>
      </c>
    </row>
    <row r="628" spans="1:58" s="1" customFormat="1" x14ac:dyDescent="0.25">
      <c r="A628" s="6"/>
      <c r="B628" s="2"/>
      <c r="C628" s="2"/>
      <c r="D628" s="6"/>
      <c r="G628" s="1" t="s">
        <v>3158</v>
      </c>
      <c r="H628" s="1" t="s">
        <v>573</v>
      </c>
      <c r="I628" s="1" t="s">
        <v>1536</v>
      </c>
      <c r="J628" s="1" t="s">
        <v>575</v>
      </c>
      <c r="K628" s="18" t="s">
        <v>1619</v>
      </c>
      <c r="L628" s="1" t="s">
        <v>1620</v>
      </c>
      <c r="M628" s="1" t="s">
        <v>5031</v>
      </c>
      <c r="N628" s="1" t="s">
        <v>296</v>
      </c>
      <c r="O628" s="1">
        <v>85119</v>
      </c>
      <c r="P628" s="1" t="s">
        <v>4213</v>
      </c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T628" s="2"/>
      <c r="AU628" s="2"/>
      <c r="AV628" s="2"/>
      <c r="AW628" s="2"/>
      <c r="AX628" s="2"/>
      <c r="AY628" s="2"/>
      <c r="AZ628" s="2"/>
      <c r="BA628" s="1">
        <f t="shared" si="31"/>
        <v>0</v>
      </c>
      <c r="BB628" s="3"/>
    </row>
    <row r="629" spans="1:58" s="1" customFormat="1" x14ac:dyDescent="0.25">
      <c r="B629" s="2"/>
      <c r="C629" s="2"/>
      <c r="D629" s="6"/>
      <c r="G629" s="1" t="s">
        <v>3158</v>
      </c>
      <c r="H629" s="1" t="s">
        <v>1360</v>
      </c>
      <c r="I629" s="1" t="s">
        <v>563</v>
      </c>
      <c r="K629" s="18"/>
      <c r="AA629" s="2"/>
      <c r="AB629" s="3"/>
      <c r="AC629" s="3"/>
      <c r="AR629" s="1" t="s">
        <v>3162</v>
      </c>
      <c r="BA629" s="1">
        <f t="shared" si="31"/>
        <v>1</v>
      </c>
    </row>
    <row r="630" spans="1:58" s="1" customFormat="1" x14ac:dyDescent="0.25">
      <c r="B630" s="2"/>
      <c r="C630" s="2"/>
      <c r="D630" s="2"/>
      <c r="F630" s="1" t="s">
        <v>3162</v>
      </c>
      <c r="G630" s="1" t="s">
        <v>3158</v>
      </c>
      <c r="H630" s="1" t="s">
        <v>1025</v>
      </c>
      <c r="I630" s="1" t="s">
        <v>3471</v>
      </c>
      <c r="K630" s="18" t="s">
        <v>1026</v>
      </c>
      <c r="P630" s="1" t="s">
        <v>4213</v>
      </c>
      <c r="AA630" s="2"/>
      <c r="AB630" s="3"/>
      <c r="AC630" s="3"/>
      <c r="AD630" s="1" t="s">
        <v>2564</v>
      </c>
      <c r="BA630" s="1">
        <f t="shared" si="31"/>
        <v>0</v>
      </c>
    </row>
    <row r="631" spans="1:58" s="1" customFormat="1" x14ac:dyDescent="0.25">
      <c r="B631" s="2"/>
      <c r="C631" s="2"/>
      <c r="D631" s="2"/>
      <c r="G631" s="1" t="s">
        <v>481</v>
      </c>
      <c r="H631" s="1" t="s">
        <v>1027</v>
      </c>
      <c r="I631" s="1" t="s">
        <v>1028</v>
      </c>
      <c r="J631" s="1" t="s">
        <v>1029</v>
      </c>
      <c r="K631" s="18"/>
      <c r="L631" s="1" t="s">
        <v>1030</v>
      </c>
      <c r="M631" s="1" t="s">
        <v>488</v>
      </c>
      <c r="N631" s="1" t="s">
        <v>296</v>
      </c>
      <c r="O631" s="1">
        <v>85207</v>
      </c>
      <c r="AA631" s="2"/>
      <c r="AB631" s="3"/>
      <c r="AC631" s="3"/>
      <c r="BA631" s="1">
        <f t="shared" si="31"/>
        <v>0</v>
      </c>
    </row>
    <row r="632" spans="1:58" s="1" customFormat="1" x14ac:dyDescent="0.25">
      <c r="B632" s="2"/>
      <c r="C632" s="2"/>
      <c r="D632" s="2"/>
      <c r="G632" s="1" t="s">
        <v>3158</v>
      </c>
      <c r="H632" s="1" t="s">
        <v>2574</v>
      </c>
      <c r="I632" s="1" t="s">
        <v>2212</v>
      </c>
      <c r="K632" s="18" t="s">
        <v>2575</v>
      </c>
      <c r="P632" s="1" t="s">
        <v>4213</v>
      </c>
      <c r="AA632" s="2"/>
      <c r="AB632" s="3"/>
      <c r="AC632" s="3"/>
      <c r="AD632" s="1" t="s">
        <v>2564</v>
      </c>
      <c r="BA632" s="1">
        <f t="shared" si="31"/>
        <v>0</v>
      </c>
    </row>
    <row r="633" spans="1:58" s="1" customFormat="1" x14ac:dyDescent="0.25">
      <c r="A633" s="8"/>
      <c r="B633" s="2"/>
      <c r="C633" s="2"/>
      <c r="D633" s="6"/>
      <c r="F633" s="1" t="s">
        <v>3161</v>
      </c>
      <c r="G633" s="1" t="s">
        <v>481</v>
      </c>
      <c r="H633" s="1" t="s">
        <v>1032</v>
      </c>
      <c r="I633" s="1" t="s">
        <v>361</v>
      </c>
      <c r="J633" s="1" t="s">
        <v>3718</v>
      </c>
      <c r="K633" s="18" t="s">
        <v>1034</v>
      </c>
      <c r="L633" s="1" t="s">
        <v>3719</v>
      </c>
      <c r="M633" s="1" t="s">
        <v>5031</v>
      </c>
      <c r="N633" s="1" t="s">
        <v>296</v>
      </c>
      <c r="O633" s="1">
        <v>85120</v>
      </c>
      <c r="P633" s="1" t="s">
        <v>2286</v>
      </c>
      <c r="Y633" s="1" t="s">
        <v>3196</v>
      </c>
      <c r="Z633" s="1" t="s">
        <v>3161</v>
      </c>
      <c r="AA633" s="2"/>
      <c r="AB633" s="3"/>
      <c r="AC633" s="3"/>
      <c r="AD633" s="1" t="s">
        <v>4020</v>
      </c>
      <c r="AH633" s="1" t="s">
        <v>481</v>
      </c>
      <c r="AJ633" s="1" t="s">
        <v>481</v>
      </c>
      <c r="AK633" s="1" t="s">
        <v>481</v>
      </c>
      <c r="AL633" s="1" t="s">
        <v>481</v>
      </c>
      <c r="AM633" s="1" t="s">
        <v>481</v>
      </c>
      <c r="AN633" s="1" t="s">
        <v>481</v>
      </c>
      <c r="AP633" s="1" t="s">
        <v>481</v>
      </c>
      <c r="AQ633" s="1" t="s">
        <v>481</v>
      </c>
      <c r="AR633" s="1" t="s">
        <v>481</v>
      </c>
      <c r="AS633" s="1" t="s">
        <v>481</v>
      </c>
      <c r="AT633" s="1" t="s">
        <v>481</v>
      </c>
      <c r="AU633" s="1" t="s">
        <v>481</v>
      </c>
      <c r="AX633" s="1" t="s">
        <v>481</v>
      </c>
      <c r="BA633" s="1">
        <f t="shared" si="31"/>
        <v>13</v>
      </c>
      <c r="BD633" s="1" t="s">
        <v>4712</v>
      </c>
    </row>
    <row r="634" spans="1:58" s="1" customFormat="1" x14ac:dyDescent="0.25">
      <c r="A634" s="8"/>
      <c r="B634" s="2"/>
      <c r="C634" s="2"/>
      <c r="D634" s="6"/>
      <c r="F634" s="1" t="s">
        <v>3161</v>
      </c>
      <c r="G634" s="1" t="s">
        <v>3158</v>
      </c>
      <c r="H634" s="1" t="s">
        <v>1032</v>
      </c>
      <c r="I634" s="1" t="s">
        <v>1035</v>
      </c>
      <c r="J634" s="1" t="s">
        <v>3718</v>
      </c>
      <c r="K634" s="18" t="s">
        <v>1034</v>
      </c>
      <c r="L634" s="1" t="s">
        <v>3719</v>
      </c>
      <c r="M634" s="1" t="s">
        <v>5031</v>
      </c>
      <c r="N634" s="1" t="s">
        <v>296</v>
      </c>
      <c r="O634" s="1">
        <v>85120</v>
      </c>
      <c r="Y634" s="1" t="s">
        <v>3196</v>
      </c>
      <c r="Z634" s="1" t="s">
        <v>1036</v>
      </c>
      <c r="AA634" s="2"/>
      <c r="AB634" s="3"/>
      <c r="AC634" s="3"/>
      <c r="AD634" s="1" t="s">
        <v>4021</v>
      </c>
      <c r="AH634" s="1" t="s">
        <v>481</v>
      </c>
      <c r="AJ634" s="1" t="s">
        <v>481</v>
      </c>
      <c r="AK634" s="1" t="s">
        <v>481</v>
      </c>
      <c r="AL634" s="1" t="s">
        <v>481</v>
      </c>
      <c r="AM634" s="1" t="s">
        <v>481</v>
      </c>
      <c r="AN634" s="1" t="s">
        <v>481</v>
      </c>
      <c r="AP634" s="1" t="s">
        <v>481</v>
      </c>
      <c r="AQ634" s="1" t="s">
        <v>481</v>
      </c>
      <c r="AR634" s="1" t="s">
        <v>481</v>
      </c>
      <c r="AS634" s="1" t="s">
        <v>481</v>
      </c>
      <c r="AT634" s="1" t="s">
        <v>481</v>
      </c>
      <c r="AU634" s="1" t="s">
        <v>481</v>
      </c>
      <c r="AX634" s="1" t="s">
        <v>481</v>
      </c>
      <c r="BA634" s="1">
        <f t="shared" si="31"/>
        <v>13</v>
      </c>
      <c r="BD634" s="1" t="s">
        <v>4712</v>
      </c>
    </row>
    <row r="635" spans="1:58" s="1" customFormat="1" x14ac:dyDescent="0.25">
      <c r="B635" s="2"/>
      <c r="C635" s="2"/>
      <c r="D635" s="6"/>
      <c r="G635" s="1" t="s">
        <v>3158</v>
      </c>
      <c r="H635" s="1" t="s">
        <v>1390</v>
      </c>
      <c r="I635" s="1" t="s">
        <v>633</v>
      </c>
      <c r="K635" s="18"/>
      <c r="AA635" s="2"/>
      <c r="AB635" s="3"/>
      <c r="AC635" s="3"/>
      <c r="AT635" s="1" t="s">
        <v>3162</v>
      </c>
      <c r="BA635" s="1">
        <f t="shared" si="31"/>
        <v>1</v>
      </c>
    </row>
    <row r="636" spans="1:58" s="1" customFormat="1" x14ac:dyDescent="0.25">
      <c r="B636" s="2"/>
      <c r="C636" s="2"/>
      <c r="D636" s="6"/>
      <c r="G636" s="1" t="s">
        <v>3158</v>
      </c>
      <c r="H636" s="1" t="s">
        <v>1370</v>
      </c>
      <c r="I636" s="1" t="s">
        <v>788</v>
      </c>
      <c r="K636" s="18"/>
      <c r="AA636" s="2"/>
      <c r="AB636" s="3"/>
      <c r="AC636" s="3"/>
      <c r="AR636" s="1" t="s">
        <v>3162</v>
      </c>
      <c r="AS636" s="1" t="s">
        <v>3162</v>
      </c>
      <c r="AT636" s="1" t="s">
        <v>3162</v>
      </c>
      <c r="BA636" s="1">
        <f t="shared" si="31"/>
        <v>3</v>
      </c>
    </row>
    <row r="637" spans="1:58" s="1" customFormat="1" x14ac:dyDescent="0.25">
      <c r="B637" s="2"/>
      <c r="C637" s="2"/>
      <c r="D637" s="6"/>
      <c r="G637" s="1" t="s">
        <v>3158</v>
      </c>
      <c r="H637" s="1" t="s">
        <v>1364</v>
      </c>
      <c r="I637" s="1" t="s">
        <v>2347</v>
      </c>
      <c r="K637" s="18"/>
      <c r="AA637" s="2"/>
      <c r="AB637" s="3"/>
      <c r="AC637" s="3"/>
      <c r="AR637" s="1" t="s">
        <v>3162</v>
      </c>
      <c r="BA637" s="1">
        <f t="shared" si="31"/>
        <v>1</v>
      </c>
    </row>
    <row r="638" spans="1:58" s="1" customFormat="1" x14ac:dyDescent="0.25">
      <c r="B638" s="2"/>
      <c r="C638" s="2"/>
      <c r="D638" s="2"/>
      <c r="G638" s="1" t="s">
        <v>481</v>
      </c>
      <c r="H638" s="1" t="s">
        <v>625</v>
      </c>
      <c r="I638" s="1" t="s">
        <v>626</v>
      </c>
      <c r="K638" s="18"/>
      <c r="Y638" s="1" t="s">
        <v>3196</v>
      </c>
      <c r="Z638" s="1" t="s">
        <v>3161</v>
      </c>
      <c r="AA638" s="2" t="s">
        <v>1541</v>
      </c>
      <c r="AB638" s="3" t="s">
        <v>3161</v>
      </c>
      <c r="AC638" s="3"/>
      <c r="AD638" s="1" t="s">
        <v>2388</v>
      </c>
      <c r="BA638" s="1">
        <f t="shared" si="31"/>
        <v>0</v>
      </c>
      <c r="BD638" s="1" t="s">
        <v>4712</v>
      </c>
      <c r="BE638" s="1" t="s">
        <v>4712</v>
      </c>
      <c r="BF638" s="1" t="s">
        <v>4712</v>
      </c>
    </row>
    <row r="639" spans="1:58" s="1" customFormat="1" x14ac:dyDescent="0.25">
      <c r="B639" s="2"/>
      <c r="C639" s="14">
        <v>43097</v>
      </c>
      <c r="D639" s="6"/>
      <c r="G639" s="1" t="s">
        <v>4682</v>
      </c>
      <c r="H639" s="1" t="s">
        <v>4408</v>
      </c>
      <c r="I639" s="1" t="s">
        <v>3178</v>
      </c>
      <c r="J639" s="1" t="s">
        <v>723</v>
      </c>
      <c r="K639" s="4" t="s">
        <v>724</v>
      </c>
      <c r="L639" s="1" t="s">
        <v>725</v>
      </c>
      <c r="M639" s="1" t="s">
        <v>5031</v>
      </c>
      <c r="N639" s="1" t="s">
        <v>296</v>
      </c>
      <c r="O639" s="1">
        <v>85120</v>
      </c>
      <c r="Y639" s="2"/>
      <c r="Z639" s="3"/>
      <c r="AH639" s="1" t="s">
        <v>3162</v>
      </c>
      <c r="AI639" s="1" t="s">
        <v>3162</v>
      </c>
      <c r="AJ639" s="1" t="s">
        <v>3162</v>
      </c>
      <c r="AL639" s="1" t="s">
        <v>481</v>
      </c>
      <c r="AM639" s="1" t="s">
        <v>481</v>
      </c>
      <c r="AN639" s="1" t="s">
        <v>481</v>
      </c>
      <c r="AO639" s="1" t="s">
        <v>481</v>
      </c>
      <c r="AQ639" s="1" t="s">
        <v>481</v>
      </c>
      <c r="BA639" s="1">
        <f t="shared" si="31"/>
        <v>8</v>
      </c>
    </row>
    <row r="640" spans="1:58" s="1" customFormat="1" x14ac:dyDescent="0.25">
      <c r="B640" s="2"/>
      <c r="C640" s="14">
        <v>43041</v>
      </c>
      <c r="D640" s="6"/>
      <c r="G640" s="1" t="s">
        <v>283</v>
      </c>
      <c r="H640" s="1" t="s">
        <v>64</v>
      </c>
      <c r="I640" s="1" t="s">
        <v>65</v>
      </c>
      <c r="J640" s="1" t="s">
        <v>66</v>
      </c>
      <c r="K640" s="4" t="s">
        <v>67</v>
      </c>
      <c r="L640" s="1" t="s">
        <v>69</v>
      </c>
      <c r="M640" s="1" t="s">
        <v>70</v>
      </c>
      <c r="N640" s="1" t="s">
        <v>71</v>
      </c>
      <c r="O640" s="1">
        <v>83713</v>
      </c>
      <c r="AA640" s="2"/>
      <c r="AB640" s="3"/>
      <c r="AC640" s="3"/>
      <c r="AE640" s="1" t="s">
        <v>481</v>
      </c>
      <c r="BA640" s="1">
        <f t="shared" si="31"/>
        <v>1</v>
      </c>
    </row>
    <row r="641" spans="2:53" s="1" customFormat="1" x14ac:dyDescent="0.25">
      <c r="B641" s="2"/>
      <c r="C641" s="2"/>
      <c r="D641" s="2"/>
      <c r="G641" s="1" t="s">
        <v>3158</v>
      </c>
      <c r="H641" s="1" t="s">
        <v>3339</v>
      </c>
      <c r="I641" s="1" t="s">
        <v>729</v>
      </c>
      <c r="K641" s="18" t="s">
        <v>3340</v>
      </c>
      <c r="P641" s="1" t="s">
        <v>4213</v>
      </c>
      <c r="AA641" s="2"/>
      <c r="AB641" s="3"/>
      <c r="AC641" s="3"/>
      <c r="AD641" s="1" t="s">
        <v>2564</v>
      </c>
      <c r="BA641" s="1">
        <f t="shared" si="31"/>
        <v>0</v>
      </c>
    </row>
    <row r="642" spans="2:53" s="1" customFormat="1" x14ac:dyDescent="0.25">
      <c r="B642" s="2"/>
      <c r="C642" s="2"/>
      <c r="D642" s="2"/>
      <c r="F642" s="1" t="s">
        <v>3162</v>
      </c>
      <c r="G642" s="1" t="s">
        <v>3158</v>
      </c>
      <c r="H642" s="1" t="s">
        <v>5197</v>
      </c>
      <c r="I642" s="1" t="s">
        <v>5033</v>
      </c>
      <c r="J642" s="1" t="s">
        <v>4318</v>
      </c>
      <c r="K642" s="18" t="s">
        <v>4321</v>
      </c>
      <c r="L642" s="1" t="s">
        <v>4320</v>
      </c>
      <c r="M642" s="1" t="s">
        <v>924</v>
      </c>
      <c r="N642" s="1" t="s">
        <v>296</v>
      </c>
      <c r="O642" s="1">
        <v>85258</v>
      </c>
      <c r="P642" s="1" t="s">
        <v>4213</v>
      </c>
      <c r="Y642" s="1" t="s">
        <v>3189</v>
      </c>
      <c r="AA642" s="2"/>
      <c r="AB642" s="3"/>
      <c r="AC642" s="3"/>
      <c r="AD642" s="1" t="s">
        <v>2388</v>
      </c>
      <c r="BA642" s="1">
        <f t="shared" si="31"/>
        <v>0</v>
      </c>
    </row>
    <row r="643" spans="2:53" s="1" customFormat="1" x14ac:dyDescent="0.25">
      <c r="B643" s="2"/>
      <c r="C643" s="2"/>
      <c r="D643" s="2"/>
      <c r="G643" s="1" t="s">
        <v>481</v>
      </c>
      <c r="H643" s="1" t="s">
        <v>4322</v>
      </c>
      <c r="I643" s="1" t="s">
        <v>4714</v>
      </c>
      <c r="K643" s="18"/>
      <c r="Y643" s="1" t="s">
        <v>3196</v>
      </c>
      <c r="Z643" s="1" t="s">
        <v>3189</v>
      </c>
      <c r="AA643" s="2"/>
      <c r="AB643" s="3"/>
      <c r="AC643" s="3"/>
      <c r="BA643" s="1">
        <f t="shared" si="31"/>
        <v>0</v>
      </c>
    </row>
    <row r="644" spans="2:53" s="1" customFormat="1" x14ac:dyDescent="0.25">
      <c r="B644" s="2"/>
      <c r="C644" s="2"/>
      <c r="D644" s="2"/>
      <c r="G644" s="1" t="s">
        <v>3158</v>
      </c>
      <c r="H644" s="1" t="s">
        <v>4323</v>
      </c>
      <c r="I644" s="1" t="s">
        <v>4324</v>
      </c>
      <c r="K644" s="18" t="s">
        <v>4325</v>
      </c>
      <c r="M644" s="1" t="s">
        <v>3192</v>
      </c>
      <c r="N644" s="1" t="s">
        <v>296</v>
      </c>
      <c r="P644" s="1" t="s">
        <v>4213</v>
      </c>
      <c r="AA644" s="2"/>
      <c r="AB644" s="3"/>
      <c r="AC644" s="3"/>
      <c r="BA644" s="1">
        <f t="shared" si="31"/>
        <v>0</v>
      </c>
    </row>
    <row r="645" spans="2:53" s="1" customFormat="1" x14ac:dyDescent="0.25">
      <c r="B645" s="2"/>
      <c r="C645" s="2"/>
      <c r="D645" s="6"/>
      <c r="G645" s="1" t="s">
        <v>3158</v>
      </c>
      <c r="H645" s="1" t="s">
        <v>3486</v>
      </c>
      <c r="I645" s="1" t="s">
        <v>3069</v>
      </c>
      <c r="K645" s="18"/>
      <c r="AA645" s="2" t="s">
        <v>561</v>
      </c>
      <c r="AB645" s="3"/>
      <c r="AC645" s="3"/>
      <c r="AN645" s="1" t="s">
        <v>3162</v>
      </c>
      <c r="BA645" s="1">
        <f t="shared" si="31"/>
        <v>1</v>
      </c>
    </row>
    <row r="646" spans="2:53" s="1" customFormat="1" x14ac:dyDescent="0.25">
      <c r="B646" s="2"/>
      <c r="C646" s="2"/>
      <c r="D646" s="2"/>
      <c r="F646" s="1" t="s">
        <v>3162</v>
      </c>
      <c r="G646" s="1" t="s">
        <v>481</v>
      </c>
      <c r="H646" s="1" t="s">
        <v>3486</v>
      </c>
      <c r="I646" s="1" t="s">
        <v>3491</v>
      </c>
      <c r="J646" s="1" t="s">
        <v>3437</v>
      </c>
      <c r="K646" s="5" t="s">
        <v>3418</v>
      </c>
      <c r="L646" s="1" t="s">
        <v>4699</v>
      </c>
      <c r="M646" s="1" t="s">
        <v>488</v>
      </c>
      <c r="N646" s="1" t="s">
        <v>296</v>
      </c>
      <c r="O646" s="1">
        <v>85201</v>
      </c>
      <c r="P646" s="1" t="s">
        <v>4213</v>
      </c>
      <c r="X646" s="1" t="s">
        <v>3438</v>
      </c>
      <c r="Y646" s="1" t="s">
        <v>3175</v>
      </c>
      <c r="Z646" s="1" t="s">
        <v>3161</v>
      </c>
      <c r="AA646" s="2"/>
      <c r="AB646" s="3"/>
      <c r="AC646" s="3"/>
      <c r="AD646" s="1" t="s">
        <v>2388</v>
      </c>
      <c r="BA646" s="1">
        <f t="shared" si="31"/>
        <v>0</v>
      </c>
    </row>
    <row r="647" spans="2:53" s="1" customFormat="1" x14ac:dyDescent="0.25">
      <c r="B647" s="2"/>
      <c r="C647" s="2"/>
      <c r="D647" s="2"/>
      <c r="G647" s="1" t="s">
        <v>481</v>
      </c>
      <c r="H647" s="1" t="s">
        <v>4605</v>
      </c>
      <c r="I647" s="1" t="s">
        <v>4604</v>
      </c>
      <c r="K647" s="18" t="s">
        <v>872</v>
      </c>
      <c r="P647" s="1" t="s">
        <v>4213</v>
      </c>
      <c r="AA647" s="2"/>
      <c r="AB647" s="3"/>
      <c r="AC647" s="3"/>
      <c r="BA647" s="1">
        <f t="shared" si="31"/>
        <v>0</v>
      </c>
    </row>
    <row r="648" spans="2:53" s="1" customFormat="1" x14ac:dyDescent="0.25">
      <c r="B648" s="2"/>
      <c r="C648" s="2"/>
      <c r="D648" s="6"/>
      <c r="G648" s="1" t="s">
        <v>3158</v>
      </c>
      <c r="H648" s="1" t="s">
        <v>2029</v>
      </c>
      <c r="I648" s="1" t="s">
        <v>3389</v>
      </c>
      <c r="K648" s="18"/>
      <c r="AA648" s="2"/>
      <c r="AB648" s="3"/>
      <c r="AC648" s="3"/>
      <c r="AP648" s="1" t="s">
        <v>3162</v>
      </c>
      <c r="BA648" s="1">
        <f t="shared" si="31"/>
        <v>1</v>
      </c>
    </row>
    <row r="649" spans="2:53" s="1" customFormat="1" x14ac:dyDescent="0.25">
      <c r="B649" s="2"/>
      <c r="C649" s="2"/>
      <c r="D649" s="6"/>
      <c r="G649" s="1" t="s">
        <v>481</v>
      </c>
      <c r="H649" s="1" t="s">
        <v>2029</v>
      </c>
      <c r="I649" s="1" t="s">
        <v>4676</v>
      </c>
      <c r="K649" s="18"/>
      <c r="AA649" s="2"/>
      <c r="AB649" s="3"/>
      <c r="AC649" s="3"/>
      <c r="AP649" s="1" t="s">
        <v>3162</v>
      </c>
      <c r="BA649" s="1">
        <f t="shared" si="31"/>
        <v>1</v>
      </c>
    </row>
    <row r="651" spans="2:53" s="1" customFormat="1" x14ac:dyDescent="0.25">
      <c r="B651" s="2"/>
      <c r="C651" s="2"/>
      <c r="D651" s="6"/>
      <c r="F651" s="1" t="s">
        <v>3161</v>
      </c>
      <c r="G651" s="1" t="s">
        <v>481</v>
      </c>
      <c r="H651" s="1" t="s">
        <v>4363</v>
      </c>
      <c r="I651" s="1" t="s">
        <v>4364</v>
      </c>
      <c r="J651" s="1" t="s">
        <v>5015</v>
      </c>
      <c r="K651" s="18" t="s">
        <v>5014</v>
      </c>
      <c r="L651" s="1" t="s">
        <v>2664</v>
      </c>
      <c r="M651" s="1" t="s">
        <v>488</v>
      </c>
      <c r="N651" s="1" t="s">
        <v>296</v>
      </c>
      <c r="P651" s="1" t="s">
        <v>4213</v>
      </c>
      <c r="Y651" s="1" t="s">
        <v>3196</v>
      </c>
      <c r="Z651" s="1" t="s">
        <v>4362</v>
      </c>
      <c r="AA651" s="2" t="s">
        <v>4578</v>
      </c>
      <c r="AB651" s="3"/>
      <c r="AC651" s="3"/>
      <c r="AD651" s="1" t="s">
        <v>2392</v>
      </c>
      <c r="BA651" s="1">
        <f t="shared" si="31"/>
        <v>0</v>
      </c>
    </row>
    <row r="652" spans="2:53" s="1" customFormat="1" x14ac:dyDescent="0.25">
      <c r="B652" s="2"/>
      <c r="C652" s="2"/>
      <c r="D652" s="6"/>
      <c r="F652" s="1" t="s">
        <v>3161</v>
      </c>
      <c r="G652" s="1" t="s">
        <v>3158</v>
      </c>
      <c r="H652" s="1" t="s">
        <v>4363</v>
      </c>
      <c r="I652" s="1" t="s">
        <v>4578</v>
      </c>
      <c r="J652" s="1" t="s">
        <v>5015</v>
      </c>
      <c r="K652" s="18" t="s">
        <v>5014</v>
      </c>
      <c r="L652" s="1" t="s">
        <v>2664</v>
      </c>
      <c r="M652" s="1" t="s">
        <v>488</v>
      </c>
      <c r="N652" s="1" t="s">
        <v>296</v>
      </c>
      <c r="P652" s="1" t="s">
        <v>4712</v>
      </c>
      <c r="Y652" s="1" t="s">
        <v>3196</v>
      </c>
      <c r="Z652" s="1" t="s">
        <v>3161</v>
      </c>
      <c r="AA652" s="2"/>
      <c r="AB652" s="3"/>
      <c r="AC652" s="3"/>
      <c r="AD652" s="1" t="s">
        <v>2388</v>
      </c>
      <c r="BA652" s="1">
        <f t="shared" si="31"/>
        <v>0</v>
      </c>
    </row>
    <row r="653" spans="2:53" s="1" customFormat="1" x14ac:dyDescent="0.25">
      <c r="B653" s="2"/>
      <c r="C653" s="2"/>
      <c r="D653" s="2"/>
      <c r="F653" s="2"/>
      <c r="G653" s="1" t="s">
        <v>3158</v>
      </c>
      <c r="H653" s="1" t="s">
        <v>4453</v>
      </c>
      <c r="I653" s="1" t="s">
        <v>3024</v>
      </c>
      <c r="J653" s="1" t="s">
        <v>4436</v>
      </c>
      <c r="K653" s="18" t="s">
        <v>3256</v>
      </c>
      <c r="L653" s="1" t="s">
        <v>3255</v>
      </c>
      <c r="M653" s="1" t="s">
        <v>488</v>
      </c>
      <c r="N653" s="1" t="s">
        <v>296</v>
      </c>
      <c r="O653" s="1">
        <v>85208</v>
      </c>
      <c r="P653" s="1" t="s">
        <v>4213</v>
      </c>
      <c r="Z653" s="2"/>
      <c r="AA653" s="3"/>
      <c r="AD653" s="1" t="s">
        <v>2564</v>
      </c>
      <c r="BA653" s="1">
        <f t="shared" si="31"/>
        <v>0</v>
      </c>
    </row>
    <row r="654" spans="2:53" s="1" customFormat="1" x14ac:dyDescent="0.25">
      <c r="B654" s="2"/>
      <c r="C654" s="2"/>
      <c r="D654" s="2"/>
      <c r="F654" s="2"/>
      <c r="G654" s="1" t="s">
        <v>481</v>
      </c>
      <c r="H654" s="1" t="s">
        <v>4453</v>
      </c>
      <c r="I654" s="1" t="s">
        <v>3194</v>
      </c>
      <c r="J654" s="1" t="s">
        <v>4436</v>
      </c>
      <c r="K654" s="18" t="s">
        <v>3256</v>
      </c>
      <c r="L654" s="1" t="s">
        <v>3255</v>
      </c>
      <c r="M654" s="1" t="s">
        <v>488</v>
      </c>
      <c r="N654" s="1" t="s">
        <v>296</v>
      </c>
      <c r="O654" s="1">
        <v>85208</v>
      </c>
      <c r="P654" s="1" t="s">
        <v>3161</v>
      </c>
      <c r="Z654" s="2"/>
      <c r="AA654" s="3"/>
      <c r="AD654" s="1" t="s">
        <v>2568</v>
      </c>
      <c r="BA654" s="1">
        <f t="shared" si="31"/>
        <v>0</v>
      </c>
    </row>
    <row r="655" spans="2:53" s="1" customFormat="1" x14ac:dyDescent="0.25">
      <c r="B655" s="2"/>
      <c r="C655" s="2"/>
      <c r="D655" s="2"/>
      <c r="G655" s="1" t="s">
        <v>3158</v>
      </c>
      <c r="H655" s="1" t="s">
        <v>2558</v>
      </c>
      <c r="I655" s="1" t="s">
        <v>2108</v>
      </c>
      <c r="K655" s="18" t="s">
        <v>2559</v>
      </c>
      <c r="P655" s="1" t="s">
        <v>4213</v>
      </c>
      <c r="AA655" s="2"/>
      <c r="AB655" s="3"/>
      <c r="AC655" s="3"/>
      <c r="BA655" s="1">
        <f t="shared" si="31"/>
        <v>0</v>
      </c>
    </row>
    <row r="656" spans="2:53" s="1" customFormat="1" x14ac:dyDescent="0.25">
      <c r="B656" s="2"/>
      <c r="C656" s="2"/>
      <c r="D656" s="2"/>
      <c r="F656" s="1" t="s">
        <v>3850</v>
      </c>
      <c r="G656" s="1" t="s">
        <v>481</v>
      </c>
      <c r="H656" s="1" t="s">
        <v>4337</v>
      </c>
      <c r="I656" s="1" t="s">
        <v>4338</v>
      </c>
      <c r="K656" s="18" t="s">
        <v>4339</v>
      </c>
      <c r="M656" s="1" t="s">
        <v>1676</v>
      </c>
      <c r="N656" s="1" t="s">
        <v>296</v>
      </c>
      <c r="P656" s="1" t="s">
        <v>4213</v>
      </c>
      <c r="AA656" s="2"/>
      <c r="AB656" s="3"/>
      <c r="AC656" s="3"/>
      <c r="AD656" s="1" t="s">
        <v>2564</v>
      </c>
      <c r="BA656" s="1">
        <f t="shared" si="31"/>
        <v>0</v>
      </c>
    </row>
    <row r="657" spans="1:83" s="1" customFormat="1" x14ac:dyDescent="0.25">
      <c r="B657" s="2"/>
      <c r="C657" s="2"/>
      <c r="D657" s="2"/>
      <c r="G657" s="1" t="s">
        <v>3158</v>
      </c>
      <c r="H657" s="1" t="s">
        <v>4340</v>
      </c>
      <c r="I657" s="1" t="s">
        <v>4341</v>
      </c>
      <c r="K657" s="18" t="s">
        <v>4342</v>
      </c>
      <c r="P657" s="1" t="s">
        <v>4213</v>
      </c>
      <c r="AA657" s="2"/>
      <c r="AB657" s="3"/>
      <c r="AC657" s="3"/>
      <c r="AD657" s="1" t="s">
        <v>2388</v>
      </c>
      <c r="BA657" s="1">
        <f t="shared" si="31"/>
        <v>0</v>
      </c>
    </row>
    <row r="658" spans="1:83" s="1" customFormat="1" x14ac:dyDescent="0.25">
      <c r="B658" s="2"/>
      <c r="C658" s="2"/>
      <c r="D658" s="2"/>
      <c r="G658" s="1" t="s">
        <v>3158</v>
      </c>
      <c r="H658" s="1" t="s">
        <v>4343</v>
      </c>
      <c r="I658" s="1" t="s">
        <v>1425</v>
      </c>
      <c r="J658" s="1" t="s">
        <v>1865</v>
      </c>
      <c r="K658" s="18"/>
      <c r="L658" s="1" t="s">
        <v>1866</v>
      </c>
      <c r="M658" s="1" t="s">
        <v>488</v>
      </c>
      <c r="N658" s="1" t="s">
        <v>296</v>
      </c>
      <c r="O658" s="1">
        <v>85206</v>
      </c>
      <c r="Y658" s="2"/>
      <c r="Z658" s="3"/>
      <c r="BA658" s="1">
        <f t="shared" si="31"/>
        <v>0</v>
      </c>
    </row>
    <row r="659" spans="1:83" s="1" customFormat="1" x14ac:dyDescent="0.25">
      <c r="B659" s="2"/>
      <c r="C659" s="2"/>
      <c r="D659" s="2"/>
      <c r="G659" s="1" t="s">
        <v>3158</v>
      </c>
      <c r="H659" s="1" t="s">
        <v>3289</v>
      </c>
      <c r="I659" s="1" t="s">
        <v>788</v>
      </c>
      <c r="K659" s="18"/>
      <c r="Y659" s="2"/>
      <c r="Z659" s="3"/>
      <c r="AG659" s="1" t="s">
        <v>3162</v>
      </c>
      <c r="BA659" s="1">
        <f t="shared" si="31"/>
        <v>1</v>
      </c>
    </row>
    <row r="661" spans="1:83" s="1" customFormat="1" x14ac:dyDescent="0.25">
      <c r="B661" s="2"/>
      <c r="C661" s="2"/>
      <c r="D661" s="2"/>
      <c r="F661" s="1" t="s">
        <v>3161</v>
      </c>
      <c r="G661" s="1" t="s">
        <v>481</v>
      </c>
      <c r="H661" s="1" t="s">
        <v>1867</v>
      </c>
      <c r="I661" s="1" t="s">
        <v>2738</v>
      </c>
      <c r="J661" s="1" t="s">
        <v>1868</v>
      </c>
      <c r="K661" s="18"/>
      <c r="AA661" s="2"/>
      <c r="AB661" s="3"/>
      <c r="AC661" s="3"/>
      <c r="BA661" s="1">
        <f t="shared" si="31"/>
        <v>0</v>
      </c>
      <c r="BD661" s="1" t="s">
        <v>4712</v>
      </c>
      <c r="CE661" s="1" t="s">
        <v>4712</v>
      </c>
    </row>
    <row r="662" spans="1:83" s="1" customFormat="1" x14ac:dyDescent="0.25">
      <c r="B662" s="2"/>
      <c r="C662" s="2"/>
      <c r="D662" s="30"/>
      <c r="G662" s="1" t="s">
        <v>3158</v>
      </c>
      <c r="H662" s="1" t="s">
        <v>260</v>
      </c>
      <c r="I662" s="1" t="s">
        <v>261</v>
      </c>
      <c r="K662" s="18"/>
      <c r="AA662" s="2"/>
      <c r="AB662" s="3"/>
      <c r="AC662" s="3"/>
      <c r="AY662" s="1" t="s">
        <v>3162</v>
      </c>
      <c r="BA662" s="1">
        <f t="shared" ref="BA662:BA721" si="32">COUNTA(AE662:AZ662)</f>
        <v>1</v>
      </c>
    </row>
    <row r="663" spans="1:83" s="1" customFormat="1" x14ac:dyDescent="0.25">
      <c r="B663" s="2"/>
      <c r="C663" s="2"/>
      <c r="D663" s="30"/>
      <c r="G663" s="1" t="s">
        <v>481</v>
      </c>
      <c r="H663" s="1" t="s">
        <v>260</v>
      </c>
      <c r="I663" s="1" t="s">
        <v>262</v>
      </c>
      <c r="K663" s="18"/>
      <c r="AA663" s="2"/>
      <c r="AB663" s="3"/>
      <c r="AC663" s="3"/>
      <c r="AY663" s="1" t="s">
        <v>3162</v>
      </c>
      <c r="BA663" s="1">
        <f t="shared" si="32"/>
        <v>1</v>
      </c>
    </row>
    <row r="664" spans="1:83" s="1" customFormat="1" x14ac:dyDescent="0.25">
      <c r="B664" s="2"/>
      <c r="C664" s="2"/>
      <c r="D664" s="2"/>
      <c r="F664" s="1" t="s">
        <v>3161</v>
      </c>
      <c r="G664" s="1" t="s">
        <v>481</v>
      </c>
      <c r="H664" s="1" t="s">
        <v>3342</v>
      </c>
      <c r="I664" s="1" t="s">
        <v>3343</v>
      </c>
      <c r="K664" s="18" t="s">
        <v>3344</v>
      </c>
      <c r="P664" s="1" t="s">
        <v>4213</v>
      </c>
      <c r="R664" s="1">
        <v>0</v>
      </c>
      <c r="S664" s="1" t="s">
        <v>5191</v>
      </c>
      <c r="AA664" s="2"/>
      <c r="AB664" s="3"/>
      <c r="AC664" s="3"/>
      <c r="AD664" s="1" t="s">
        <v>2564</v>
      </c>
      <c r="BA664" s="1">
        <f t="shared" si="32"/>
        <v>0</v>
      </c>
    </row>
    <row r="665" spans="1:83" s="1" customFormat="1" x14ac:dyDescent="0.25">
      <c r="B665" s="2"/>
      <c r="C665" s="2"/>
      <c r="D665" s="2"/>
      <c r="G665" s="1" t="s">
        <v>3158</v>
      </c>
      <c r="H665" s="1" t="s">
        <v>1324</v>
      </c>
      <c r="I665" s="1" t="s">
        <v>1126</v>
      </c>
      <c r="K665" s="18"/>
      <c r="O665" s="4"/>
      <c r="R665" s="4"/>
      <c r="S665" s="4"/>
      <c r="Y665" s="2"/>
      <c r="Z665" s="3"/>
      <c r="BA665" s="1">
        <f t="shared" si="32"/>
        <v>0</v>
      </c>
    </row>
    <row r="666" spans="1:83" s="1" customFormat="1" x14ac:dyDescent="0.25">
      <c r="B666" s="2"/>
      <c r="C666" s="2"/>
      <c r="D666" s="2"/>
      <c r="G666" s="1" t="s">
        <v>481</v>
      </c>
      <c r="H666" s="1" t="s">
        <v>1324</v>
      </c>
      <c r="I666" s="1" t="s">
        <v>2438</v>
      </c>
      <c r="K666" s="18"/>
      <c r="O666" s="4"/>
      <c r="R666" s="4"/>
      <c r="S666" s="4"/>
      <c r="Y666" s="2"/>
      <c r="Z666" s="3"/>
      <c r="BA666" s="1">
        <f t="shared" si="32"/>
        <v>0</v>
      </c>
    </row>
    <row r="667" spans="1:83" s="1" customFormat="1" x14ac:dyDescent="0.25">
      <c r="B667" s="2"/>
      <c r="C667" s="2"/>
      <c r="G667" s="1" t="s">
        <v>3158</v>
      </c>
      <c r="H667" s="1" t="s">
        <v>3518</v>
      </c>
      <c r="I667" s="1" t="s">
        <v>4791</v>
      </c>
      <c r="J667" s="1" t="s">
        <v>4028</v>
      </c>
      <c r="K667" s="4" t="s">
        <v>4030</v>
      </c>
      <c r="L667" s="1" t="s">
        <v>4793</v>
      </c>
      <c r="AJ667" s="1" t="s">
        <v>3162</v>
      </c>
      <c r="BA667" s="1">
        <f t="shared" si="32"/>
        <v>1</v>
      </c>
      <c r="BB667" s="3"/>
    </row>
    <row r="668" spans="1:83" s="1" customFormat="1" x14ac:dyDescent="0.25">
      <c r="B668" s="2"/>
      <c r="C668" s="2"/>
      <c r="G668" s="1" t="s">
        <v>481</v>
      </c>
      <c r="H668" s="1" t="s">
        <v>3518</v>
      </c>
      <c r="I668" s="1" t="s">
        <v>2738</v>
      </c>
      <c r="J668" s="1" t="s">
        <v>4027</v>
      </c>
      <c r="K668" s="4" t="s">
        <v>4029</v>
      </c>
      <c r="L668" s="1" t="s">
        <v>4792</v>
      </c>
      <c r="AJ668" s="1" t="s">
        <v>3162</v>
      </c>
      <c r="BA668" s="1">
        <f t="shared" si="32"/>
        <v>1</v>
      </c>
      <c r="BB668" s="3"/>
    </row>
    <row r="669" spans="1:83" s="1" customFormat="1" x14ac:dyDescent="0.25">
      <c r="A669" s="8"/>
      <c r="B669" s="2"/>
      <c r="C669" s="2"/>
      <c r="D669" s="6"/>
      <c r="G669" s="1" t="s">
        <v>481</v>
      </c>
      <c r="H669" s="1" t="s">
        <v>2031</v>
      </c>
      <c r="I669" s="1" t="s">
        <v>4309</v>
      </c>
      <c r="K669" s="18"/>
      <c r="AP669" s="1" t="s">
        <v>3162</v>
      </c>
      <c r="BA669" s="1">
        <f t="shared" si="32"/>
        <v>1</v>
      </c>
      <c r="BB669" s="3"/>
    </row>
    <row r="670" spans="1:83" s="1" customFormat="1" x14ac:dyDescent="0.25">
      <c r="B670" s="2"/>
      <c r="C670" s="2"/>
      <c r="D670" s="2"/>
      <c r="G670" s="1" t="s">
        <v>3158</v>
      </c>
      <c r="H670" s="1" t="s">
        <v>1869</v>
      </c>
      <c r="I670" s="1" t="s">
        <v>1870</v>
      </c>
      <c r="J670" s="1" t="s">
        <v>4561</v>
      </c>
      <c r="K670" s="18"/>
      <c r="Y670" s="2"/>
      <c r="Z670" s="3"/>
      <c r="BA670" s="1">
        <f t="shared" si="32"/>
        <v>0</v>
      </c>
    </row>
    <row r="671" spans="1:83" s="1" customFormat="1" x14ac:dyDescent="0.25">
      <c r="B671" s="2"/>
      <c r="C671" s="2"/>
      <c r="D671" s="2"/>
      <c r="G671" s="1" t="s">
        <v>3158</v>
      </c>
      <c r="H671" s="1" t="s">
        <v>1869</v>
      </c>
      <c r="I671" s="1" t="s">
        <v>1871</v>
      </c>
      <c r="J671" s="1" t="s">
        <v>1872</v>
      </c>
      <c r="K671" s="18"/>
      <c r="Y671" s="2"/>
      <c r="Z671" s="3" t="s">
        <v>3161</v>
      </c>
      <c r="BA671" s="1">
        <f t="shared" si="32"/>
        <v>0</v>
      </c>
    </row>
    <row r="672" spans="1:83" s="1" customFormat="1" x14ac:dyDescent="0.25">
      <c r="B672" s="2"/>
      <c r="C672" s="2"/>
      <c r="D672" s="2"/>
      <c r="G672" s="1" t="s">
        <v>481</v>
      </c>
      <c r="H672" s="1" t="s">
        <v>1869</v>
      </c>
      <c r="I672" s="1" t="s">
        <v>2738</v>
      </c>
      <c r="J672" s="1" t="s">
        <v>1872</v>
      </c>
      <c r="K672" s="18"/>
      <c r="Y672" s="2"/>
      <c r="Z672" s="3" t="s">
        <v>3161</v>
      </c>
      <c r="BA672" s="1">
        <f t="shared" si="32"/>
        <v>0</v>
      </c>
    </row>
    <row r="673" spans="1:101" s="1" customFormat="1" x14ac:dyDescent="0.25">
      <c r="A673" s="8"/>
      <c r="B673" s="2"/>
      <c r="C673" s="2"/>
      <c r="D673" s="6"/>
      <c r="E673" s="2"/>
      <c r="G673" s="1" t="s">
        <v>3158</v>
      </c>
      <c r="H673" s="1" t="s">
        <v>1465</v>
      </c>
      <c r="I673" s="1" t="s">
        <v>1464</v>
      </c>
      <c r="K673" s="18"/>
      <c r="AA673" s="2"/>
      <c r="AB673" s="3"/>
      <c r="AC673" s="3"/>
      <c r="AI673" s="1" t="s">
        <v>3162</v>
      </c>
      <c r="BA673" s="1">
        <f t="shared" si="32"/>
        <v>1</v>
      </c>
    </row>
    <row r="674" spans="1:101" s="1" customFormat="1" x14ac:dyDescent="0.25">
      <c r="B674" s="2"/>
      <c r="C674" s="2"/>
      <c r="D674" s="6"/>
      <c r="F674" s="1" t="s">
        <v>3162</v>
      </c>
      <c r="G674" s="1" t="s">
        <v>481</v>
      </c>
      <c r="H674" s="1" t="s">
        <v>1873</v>
      </c>
      <c r="I674" s="1" t="s">
        <v>3082</v>
      </c>
      <c r="J674" s="1" t="s">
        <v>851</v>
      </c>
      <c r="K674" s="18" t="s">
        <v>852</v>
      </c>
      <c r="L674" s="1" t="s">
        <v>2130</v>
      </c>
      <c r="M674" s="1" t="s">
        <v>126</v>
      </c>
      <c r="N674" s="1" t="s">
        <v>296</v>
      </c>
      <c r="O674" s="1">
        <v>85204</v>
      </c>
      <c r="P674" s="1" t="s">
        <v>4213</v>
      </c>
      <c r="R674" s="1">
        <v>1</v>
      </c>
      <c r="S674" s="1" t="s">
        <v>3357</v>
      </c>
      <c r="AA674" s="2"/>
      <c r="AB674" s="3"/>
      <c r="AC674" s="3"/>
      <c r="AD674" s="1" t="s">
        <v>2388</v>
      </c>
      <c r="BA674" s="1">
        <f t="shared" si="32"/>
        <v>0</v>
      </c>
    </row>
    <row r="675" spans="1:101" s="1" customFormat="1" x14ac:dyDescent="0.25">
      <c r="B675" s="2"/>
      <c r="C675" s="2"/>
      <c r="D675" s="2"/>
      <c r="G675" s="1" t="s">
        <v>3158</v>
      </c>
      <c r="H675" s="1" t="s">
        <v>4406</v>
      </c>
      <c r="I675" s="1" t="s">
        <v>3722</v>
      </c>
      <c r="K675" s="18" t="s">
        <v>4405</v>
      </c>
      <c r="P675" s="1" t="s">
        <v>4213</v>
      </c>
      <c r="Y675" s="2"/>
      <c r="Z675" s="3"/>
      <c r="BA675" s="1">
        <f t="shared" si="32"/>
        <v>0</v>
      </c>
    </row>
    <row r="676" spans="1:101" s="1" customFormat="1" x14ac:dyDescent="0.25">
      <c r="B676" s="2"/>
      <c r="C676" s="2"/>
      <c r="D676" s="2"/>
      <c r="G676" s="1" t="s">
        <v>481</v>
      </c>
      <c r="H676" s="1" t="s">
        <v>1874</v>
      </c>
      <c r="I676" s="1" t="s">
        <v>1875</v>
      </c>
      <c r="J676" s="1" t="s">
        <v>1876</v>
      </c>
      <c r="K676" s="18"/>
      <c r="L676" s="1" t="s">
        <v>1877</v>
      </c>
      <c r="M676" s="1" t="s">
        <v>3023</v>
      </c>
      <c r="N676" s="1" t="s">
        <v>296</v>
      </c>
      <c r="O676" s="1">
        <v>85215</v>
      </c>
      <c r="Y676" s="2"/>
      <c r="Z676" s="3" t="s">
        <v>3161</v>
      </c>
      <c r="BA676" s="1">
        <f t="shared" si="32"/>
        <v>0</v>
      </c>
    </row>
    <row r="677" spans="1:101" s="1" customFormat="1" x14ac:dyDescent="0.25">
      <c r="B677" s="2"/>
      <c r="C677" s="2"/>
      <c r="D677" s="2"/>
      <c r="G677" s="1" t="s">
        <v>3158</v>
      </c>
      <c r="H677" s="1" t="s">
        <v>1874</v>
      </c>
      <c r="I677" s="1" t="s">
        <v>3024</v>
      </c>
      <c r="J677" s="1" t="s">
        <v>1876</v>
      </c>
      <c r="K677" s="18"/>
      <c r="L677" s="1" t="s">
        <v>1877</v>
      </c>
      <c r="M677" s="1" t="s">
        <v>3023</v>
      </c>
      <c r="N677" s="1" t="s">
        <v>296</v>
      </c>
      <c r="O677" s="1">
        <v>85215</v>
      </c>
      <c r="Y677" s="2"/>
      <c r="Z677" s="3" t="s">
        <v>3161</v>
      </c>
      <c r="BA677" s="1">
        <f t="shared" si="32"/>
        <v>0</v>
      </c>
    </row>
    <row r="678" spans="1:101" s="1" customFormat="1" x14ac:dyDescent="0.25">
      <c r="B678" s="2"/>
      <c r="C678" s="2"/>
      <c r="D678" s="2"/>
      <c r="G678" s="1" t="s">
        <v>481</v>
      </c>
      <c r="H678" s="1" t="s">
        <v>2576</v>
      </c>
      <c r="I678" s="1" t="s">
        <v>4642</v>
      </c>
      <c r="K678" s="18" t="s">
        <v>2577</v>
      </c>
      <c r="P678" s="1" t="s">
        <v>4213</v>
      </c>
      <c r="AA678" s="2"/>
      <c r="AB678" s="3"/>
      <c r="AC678" s="3"/>
      <c r="AD678" s="1" t="s">
        <v>2564</v>
      </c>
      <c r="BA678" s="1">
        <f t="shared" si="32"/>
        <v>0</v>
      </c>
    </row>
    <row r="679" spans="1:101" s="1" customFormat="1" x14ac:dyDescent="0.25">
      <c r="A679" s="8"/>
      <c r="B679" s="2"/>
      <c r="C679" s="14">
        <v>43104</v>
      </c>
      <c r="D679" s="6"/>
      <c r="F679" s="1" t="s">
        <v>3161</v>
      </c>
      <c r="G679" s="1" t="s">
        <v>481</v>
      </c>
      <c r="H679" s="1" t="s">
        <v>636</v>
      </c>
      <c r="I679" s="1" t="s">
        <v>3313</v>
      </c>
      <c r="J679" s="1" t="s">
        <v>3916</v>
      </c>
      <c r="K679" s="18" t="s">
        <v>482</v>
      </c>
      <c r="L679" s="1" t="s">
        <v>638</v>
      </c>
      <c r="M679" s="1" t="s">
        <v>488</v>
      </c>
      <c r="N679" s="1" t="s">
        <v>296</v>
      </c>
      <c r="O679" s="1">
        <v>85205</v>
      </c>
      <c r="P679" s="1" t="s">
        <v>4712</v>
      </c>
      <c r="V679" s="1" t="s">
        <v>486</v>
      </c>
      <c r="W679" s="1" t="s">
        <v>486</v>
      </c>
      <c r="X679" s="1" t="s">
        <v>486</v>
      </c>
      <c r="Z679" s="1" t="s">
        <v>486</v>
      </c>
      <c r="AA679" s="1" t="s">
        <v>149</v>
      </c>
      <c r="AB679" s="1" t="s">
        <v>486</v>
      </c>
      <c r="AD679" s="1" t="s">
        <v>486</v>
      </c>
      <c r="AM679" s="1" t="s">
        <v>481</v>
      </c>
      <c r="AN679" s="1" t="s">
        <v>481</v>
      </c>
      <c r="AO679" s="1" t="s">
        <v>481</v>
      </c>
      <c r="AP679" s="1" t="s">
        <v>481</v>
      </c>
      <c r="AQ679" s="1" t="s">
        <v>481</v>
      </c>
      <c r="AR679" s="1" t="s">
        <v>481</v>
      </c>
      <c r="AT679" s="1" t="s">
        <v>481</v>
      </c>
      <c r="AV679" s="1" t="s">
        <v>481</v>
      </c>
      <c r="AW679" s="1" t="s">
        <v>3158</v>
      </c>
      <c r="AX679" s="1" t="s">
        <v>481</v>
      </c>
      <c r="AY679" s="1" t="s">
        <v>481</v>
      </c>
      <c r="BA679" s="1">
        <f t="shared" si="32"/>
        <v>11</v>
      </c>
      <c r="BB679" s="1" t="s">
        <v>486</v>
      </c>
      <c r="BC679" s="1" t="s">
        <v>486</v>
      </c>
      <c r="BD679" s="1" t="s">
        <v>486</v>
      </c>
      <c r="BE679" s="1" t="s">
        <v>486</v>
      </c>
      <c r="BF679" s="1" t="s">
        <v>486</v>
      </c>
      <c r="BG679" s="1" t="s">
        <v>486</v>
      </c>
      <c r="BH679" s="1" t="s">
        <v>486</v>
      </c>
      <c r="BI679" s="1" t="s">
        <v>486</v>
      </c>
      <c r="BJ679" s="1" t="s">
        <v>486</v>
      </c>
      <c r="BK679" s="1" t="s">
        <v>486</v>
      </c>
      <c r="BL679" s="1" t="s">
        <v>486</v>
      </c>
      <c r="BM679" s="1" t="s">
        <v>486</v>
      </c>
      <c r="BN679" s="1" t="s">
        <v>486</v>
      </c>
      <c r="BO679" s="1" t="s">
        <v>486</v>
      </c>
      <c r="BP679" s="1" t="s">
        <v>486</v>
      </c>
      <c r="BQ679" s="1" t="s">
        <v>486</v>
      </c>
      <c r="BR679" s="1" t="s">
        <v>486</v>
      </c>
      <c r="BS679" s="1" t="s">
        <v>486</v>
      </c>
      <c r="BT679" s="1" t="s">
        <v>486</v>
      </c>
      <c r="BU679" s="1" t="s">
        <v>486</v>
      </c>
      <c r="BV679" s="1" t="s">
        <v>486</v>
      </c>
      <c r="BW679" s="1" t="s">
        <v>486</v>
      </c>
      <c r="BX679" s="1" t="s">
        <v>486</v>
      </c>
      <c r="BY679" s="1" t="s">
        <v>486</v>
      </c>
      <c r="BZ679" s="1" t="s">
        <v>486</v>
      </c>
      <c r="CA679" s="1" t="s">
        <v>486</v>
      </c>
      <c r="CB679" s="1" t="s">
        <v>486</v>
      </c>
      <c r="CC679" s="1" t="s">
        <v>486</v>
      </c>
      <c r="CD679" s="1" t="s">
        <v>486</v>
      </c>
      <c r="CE679" s="1" t="s">
        <v>486</v>
      </c>
      <c r="CF679" s="1" t="s">
        <v>486</v>
      </c>
      <c r="CG679" s="1" t="s">
        <v>486</v>
      </c>
      <c r="CH679" s="1" t="s">
        <v>486</v>
      </c>
      <c r="CI679" s="1" t="s">
        <v>486</v>
      </c>
      <c r="CJ679" s="1" t="s">
        <v>486</v>
      </c>
      <c r="CK679" s="1" t="s">
        <v>486</v>
      </c>
      <c r="CL679" s="1" t="s">
        <v>486</v>
      </c>
      <c r="CM679" s="1" t="s">
        <v>486</v>
      </c>
      <c r="CN679" s="1" t="s">
        <v>486</v>
      </c>
      <c r="CO679" s="1" t="s">
        <v>486</v>
      </c>
      <c r="CP679" s="1" t="s">
        <v>486</v>
      </c>
      <c r="CQ679" s="1" t="s">
        <v>486</v>
      </c>
      <c r="CR679" s="1" t="s">
        <v>486</v>
      </c>
      <c r="CS679" s="1" t="s">
        <v>486</v>
      </c>
      <c r="CT679" s="1" t="s">
        <v>486</v>
      </c>
      <c r="CU679" s="1" t="s">
        <v>486</v>
      </c>
      <c r="CV679" s="1" t="s">
        <v>486</v>
      </c>
      <c r="CW679" s="1" t="s">
        <v>486</v>
      </c>
    </row>
    <row r="680" spans="1:101" s="1" customFormat="1" x14ac:dyDescent="0.25">
      <c r="A680" s="8"/>
      <c r="B680" s="2"/>
      <c r="C680" s="14">
        <v>43104</v>
      </c>
      <c r="D680" s="6"/>
      <c r="F680" s="1" t="s">
        <v>3161</v>
      </c>
      <c r="G680" s="1" t="s">
        <v>3158</v>
      </c>
      <c r="H680" s="1" t="s">
        <v>636</v>
      </c>
      <c r="I680" s="1" t="s">
        <v>149</v>
      </c>
      <c r="J680" s="1" t="s">
        <v>637</v>
      </c>
      <c r="K680" s="18" t="s">
        <v>482</v>
      </c>
      <c r="L680" s="1" t="s">
        <v>638</v>
      </c>
      <c r="M680" s="1" t="s">
        <v>488</v>
      </c>
      <c r="N680" s="1" t="s">
        <v>296</v>
      </c>
      <c r="O680" s="1">
        <v>85205</v>
      </c>
      <c r="P680" s="1" t="s">
        <v>4213</v>
      </c>
      <c r="V680" s="1" t="s">
        <v>486</v>
      </c>
      <c r="W680" s="1" t="s">
        <v>486</v>
      </c>
      <c r="X680" s="1" t="s">
        <v>486</v>
      </c>
      <c r="Z680" s="1" t="s">
        <v>486</v>
      </c>
      <c r="AA680" s="1" t="s">
        <v>3313</v>
      </c>
      <c r="AB680" s="1" t="s">
        <v>486</v>
      </c>
      <c r="AD680" s="1" t="s">
        <v>486</v>
      </c>
      <c r="AM680" s="1" t="s">
        <v>481</v>
      </c>
      <c r="AN680" s="1" t="s">
        <v>481</v>
      </c>
      <c r="AO680" s="1" t="s">
        <v>481</v>
      </c>
      <c r="AP680" s="1" t="s">
        <v>481</v>
      </c>
      <c r="AQ680" s="1" t="s">
        <v>481</v>
      </c>
      <c r="AR680" s="1" t="s">
        <v>481</v>
      </c>
      <c r="AT680" s="1" t="s">
        <v>481</v>
      </c>
      <c r="AV680" s="1" t="s">
        <v>481</v>
      </c>
      <c r="AW680" s="1" t="s">
        <v>481</v>
      </c>
      <c r="AX680" s="1" t="s">
        <v>481</v>
      </c>
      <c r="AY680" s="1" t="s">
        <v>481</v>
      </c>
      <c r="BA680" s="1">
        <f t="shared" si="32"/>
        <v>11</v>
      </c>
      <c r="BB680" s="1" t="s">
        <v>486</v>
      </c>
      <c r="BC680" s="1" t="s">
        <v>486</v>
      </c>
      <c r="BD680" s="1" t="s">
        <v>486</v>
      </c>
      <c r="BE680" s="1" t="s">
        <v>486</v>
      </c>
      <c r="BF680" s="1" t="s">
        <v>486</v>
      </c>
      <c r="BG680" s="1" t="s">
        <v>486</v>
      </c>
      <c r="BH680" s="1" t="s">
        <v>486</v>
      </c>
      <c r="BI680" s="1" t="s">
        <v>486</v>
      </c>
      <c r="BJ680" s="1" t="s">
        <v>486</v>
      </c>
      <c r="BK680" s="1" t="s">
        <v>486</v>
      </c>
      <c r="BL680" s="1" t="s">
        <v>486</v>
      </c>
      <c r="BM680" s="1" t="s">
        <v>486</v>
      </c>
      <c r="BN680" s="1" t="s">
        <v>486</v>
      </c>
      <c r="BO680" s="1" t="s">
        <v>486</v>
      </c>
      <c r="BP680" s="1" t="s">
        <v>486</v>
      </c>
      <c r="BQ680" s="1" t="s">
        <v>486</v>
      </c>
      <c r="BR680" s="1" t="s">
        <v>486</v>
      </c>
      <c r="BS680" s="1" t="s">
        <v>486</v>
      </c>
      <c r="BT680" s="1" t="s">
        <v>486</v>
      </c>
      <c r="BU680" s="1" t="s">
        <v>486</v>
      </c>
      <c r="BV680" s="1" t="s">
        <v>486</v>
      </c>
      <c r="BW680" s="1" t="s">
        <v>486</v>
      </c>
      <c r="BX680" s="1" t="s">
        <v>486</v>
      </c>
      <c r="BY680" s="1" t="s">
        <v>486</v>
      </c>
      <c r="BZ680" s="1" t="s">
        <v>486</v>
      </c>
      <c r="CA680" s="1" t="s">
        <v>486</v>
      </c>
      <c r="CB680" s="1" t="s">
        <v>486</v>
      </c>
      <c r="CC680" s="1" t="s">
        <v>486</v>
      </c>
      <c r="CD680" s="1" t="s">
        <v>486</v>
      </c>
      <c r="CE680" s="1" t="s">
        <v>486</v>
      </c>
      <c r="CF680" s="1" t="s">
        <v>486</v>
      </c>
      <c r="CG680" s="1" t="s">
        <v>486</v>
      </c>
      <c r="CH680" s="1" t="s">
        <v>486</v>
      </c>
      <c r="CI680" s="1" t="s">
        <v>486</v>
      </c>
      <c r="CJ680" s="1" t="s">
        <v>486</v>
      </c>
      <c r="CK680" s="1" t="s">
        <v>486</v>
      </c>
      <c r="CL680" s="1" t="s">
        <v>486</v>
      </c>
      <c r="CM680" s="1" t="s">
        <v>486</v>
      </c>
      <c r="CN680" s="1" t="s">
        <v>486</v>
      </c>
      <c r="CO680" s="1" t="s">
        <v>486</v>
      </c>
      <c r="CP680" s="1" t="s">
        <v>486</v>
      </c>
      <c r="CQ680" s="1" t="s">
        <v>486</v>
      </c>
      <c r="CR680" s="1" t="s">
        <v>486</v>
      </c>
      <c r="CS680" s="1" t="s">
        <v>486</v>
      </c>
      <c r="CT680" s="1" t="s">
        <v>486</v>
      </c>
      <c r="CU680" s="1" t="s">
        <v>486</v>
      </c>
      <c r="CV680" s="1" t="s">
        <v>486</v>
      </c>
      <c r="CW680" s="1" t="s">
        <v>486</v>
      </c>
    </row>
    <row r="681" spans="1:101" s="1" customFormat="1" x14ac:dyDescent="0.25">
      <c r="B681" s="2"/>
      <c r="C681" s="2"/>
      <c r="D681" s="6"/>
      <c r="E681" s="2"/>
      <c r="G681" s="1" t="s">
        <v>481</v>
      </c>
      <c r="H681" s="1" t="s">
        <v>287</v>
      </c>
      <c r="I681" s="1" t="s">
        <v>48</v>
      </c>
      <c r="J681" s="1" t="s">
        <v>288</v>
      </c>
      <c r="K681" s="18" t="s">
        <v>289</v>
      </c>
      <c r="L681" s="1" t="s">
        <v>4514</v>
      </c>
      <c r="M681" s="1" t="s">
        <v>2870</v>
      </c>
      <c r="N681" s="1" t="s">
        <v>296</v>
      </c>
      <c r="O681" s="1">
        <v>85248</v>
      </c>
      <c r="P681" s="1" t="s">
        <v>4213</v>
      </c>
      <c r="AA681" s="6" t="s">
        <v>4515</v>
      </c>
      <c r="AB681" s="3"/>
      <c r="AC681" s="3"/>
      <c r="AD681" s="1" t="s">
        <v>2388</v>
      </c>
      <c r="BA681" s="1">
        <f t="shared" si="32"/>
        <v>0</v>
      </c>
    </row>
    <row r="682" spans="1:101" s="1" customFormat="1" x14ac:dyDescent="0.25">
      <c r="B682" s="2"/>
      <c r="C682" s="2"/>
      <c r="D682" s="2"/>
      <c r="G682" s="1" t="s">
        <v>3158</v>
      </c>
      <c r="H682" s="1" t="s">
        <v>3025</v>
      </c>
      <c r="I682" s="1" t="s">
        <v>3026</v>
      </c>
      <c r="J682" s="1" t="s">
        <v>3653</v>
      </c>
      <c r="K682" s="18" t="s">
        <v>3027</v>
      </c>
      <c r="L682" s="1" t="s">
        <v>3029</v>
      </c>
      <c r="M682" s="1" t="s">
        <v>488</v>
      </c>
      <c r="N682" s="1" t="s">
        <v>296</v>
      </c>
      <c r="O682" s="1">
        <v>85206</v>
      </c>
      <c r="P682" s="1" t="s">
        <v>4213</v>
      </c>
      <c r="Y682" s="1" t="s">
        <v>3160</v>
      </c>
      <c r="Z682" s="1" t="s">
        <v>3161</v>
      </c>
      <c r="AA682" s="1" t="s">
        <v>2661</v>
      </c>
      <c r="AB682" s="3" t="s">
        <v>3161</v>
      </c>
      <c r="AC682" s="3"/>
      <c r="AD682" s="1" t="s">
        <v>2564</v>
      </c>
      <c r="BA682" s="1">
        <f t="shared" si="32"/>
        <v>0</v>
      </c>
    </row>
    <row r="683" spans="1:101" s="1" customFormat="1" x14ac:dyDescent="0.25">
      <c r="B683" s="2"/>
      <c r="C683" s="2"/>
      <c r="D683" s="2"/>
      <c r="G683" s="1" t="s">
        <v>3158</v>
      </c>
      <c r="H683" s="1" t="s">
        <v>3785</v>
      </c>
      <c r="I683" s="1" t="s">
        <v>3786</v>
      </c>
      <c r="J683" s="1" t="s">
        <v>933</v>
      </c>
      <c r="K683" s="18"/>
      <c r="L683" s="1" t="s">
        <v>3787</v>
      </c>
      <c r="M683" s="1" t="s">
        <v>488</v>
      </c>
      <c r="N683" s="1" t="s">
        <v>296</v>
      </c>
      <c r="O683" s="1">
        <v>85209</v>
      </c>
      <c r="AA683" s="2"/>
      <c r="AB683" s="3"/>
      <c r="AC683" s="3"/>
      <c r="BA683" s="1">
        <f t="shared" si="32"/>
        <v>0</v>
      </c>
    </row>
    <row r="684" spans="1:101" s="1" customFormat="1" x14ac:dyDescent="0.25">
      <c r="B684" s="2"/>
      <c r="C684" s="2"/>
      <c r="D684" s="2"/>
      <c r="G684" s="1" t="s">
        <v>481</v>
      </c>
      <c r="H684" s="1" t="s">
        <v>1878</v>
      </c>
      <c r="I684" s="1" t="s">
        <v>1879</v>
      </c>
      <c r="J684" s="1" t="s">
        <v>1880</v>
      </c>
      <c r="K684" s="18" t="s">
        <v>1882</v>
      </c>
      <c r="L684" s="1" t="s">
        <v>1881</v>
      </c>
      <c r="M684" s="1" t="s">
        <v>5031</v>
      </c>
      <c r="N684" s="1" t="s">
        <v>296</v>
      </c>
      <c r="O684" s="1">
        <v>85120</v>
      </c>
      <c r="P684" s="1" t="s">
        <v>4213</v>
      </c>
      <c r="AA684" s="2"/>
      <c r="AB684" s="3"/>
      <c r="AC684" s="3"/>
      <c r="AD684" s="1" t="s">
        <v>2564</v>
      </c>
      <c r="BA684" s="1">
        <f t="shared" si="32"/>
        <v>0</v>
      </c>
    </row>
    <row r="685" spans="1:101" s="1" customFormat="1" x14ac:dyDescent="0.25">
      <c r="A685" s="8"/>
      <c r="B685" s="2"/>
      <c r="C685" s="2"/>
      <c r="D685" s="6"/>
      <c r="E685" s="2"/>
      <c r="H685" s="1" t="s">
        <v>1407</v>
      </c>
      <c r="I685" s="1" t="s">
        <v>1408</v>
      </c>
      <c r="K685" s="18"/>
      <c r="AA685" s="2"/>
      <c r="AB685" s="3"/>
      <c r="AC685" s="3"/>
      <c r="AS685" s="1" t="s">
        <v>3162</v>
      </c>
      <c r="BA685" s="1">
        <f t="shared" si="32"/>
        <v>1</v>
      </c>
    </row>
    <row r="686" spans="1:101" s="1" customFormat="1" x14ac:dyDescent="0.25">
      <c r="A686" s="6"/>
      <c r="B686" s="2"/>
      <c r="C686" s="2"/>
      <c r="D686" s="6"/>
      <c r="G686" s="1" t="s">
        <v>3158</v>
      </c>
      <c r="H686" s="1" t="s">
        <v>1653</v>
      </c>
      <c r="I686" s="1" t="s">
        <v>2120</v>
      </c>
      <c r="J686" s="1" t="s">
        <v>1655</v>
      </c>
      <c r="K686" s="18" t="s">
        <v>140</v>
      </c>
      <c r="L686" s="1" t="s">
        <v>1654</v>
      </c>
      <c r="M686" s="1" t="s">
        <v>4425</v>
      </c>
      <c r="N686" s="1" t="s">
        <v>296</v>
      </c>
      <c r="O686" s="1">
        <v>85142</v>
      </c>
      <c r="Y686" s="2"/>
      <c r="Z686" s="3"/>
      <c r="BA686" s="1">
        <f t="shared" si="32"/>
        <v>0</v>
      </c>
    </row>
    <row r="687" spans="1:101" s="1" customFormat="1" x14ac:dyDescent="0.25">
      <c r="B687" s="2"/>
      <c r="C687" s="2"/>
      <c r="D687" s="2"/>
      <c r="G687" s="1" t="s">
        <v>481</v>
      </c>
      <c r="H687" s="1" t="s">
        <v>3788</v>
      </c>
      <c r="I687" s="1" t="s">
        <v>3790</v>
      </c>
      <c r="J687" s="1" t="s">
        <v>3791</v>
      </c>
      <c r="K687" s="18" t="s">
        <v>4581</v>
      </c>
      <c r="L687" s="1" t="s">
        <v>3792</v>
      </c>
      <c r="M687" s="1" t="s">
        <v>488</v>
      </c>
      <c r="N687" s="1" t="s">
        <v>296</v>
      </c>
      <c r="O687" s="1">
        <v>85209</v>
      </c>
      <c r="Y687" s="1" t="s">
        <v>297</v>
      </c>
      <c r="AA687" s="2"/>
      <c r="AB687" s="3"/>
      <c r="AC687" s="3"/>
      <c r="BA687" s="1">
        <f t="shared" si="32"/>
        <v>0</v>
      </c>
    </row>
    <row r="688" spans="1:101" s="1" customFormat="1" x14ac:dyDescent="0.25">
      <c r="A688" s="8"/>
      <c r="B688" s="2"/>
      <c r="C688" s="2"/>
      <c r="D688" s="6"/>
      <c r="E688" s="2"/>
      <c r="G688" s="1" t="s">
        <v>3158</v>
      </c>
      <c r="H688" s="1" t="s">
        <v>4861</v>
      </c>
      <c r="I688" s="1" t="s">
        <v>1384</v>
      </c>
      <c r="K688" s="18"/>
      <c r="AA688" s="2"/>
      <c r="AB688" s="3"/>
      <c r="AC688" s="3"/>
      <c r="AT688" s="1" t="s">
        <v>3162</v>
      </c>
      <c r="BA688" s="1">
        <f t="shared" si="32"/>
        <v>1</v>
      </c>
    </row>
    <row r="689" spans="1:53" s="1" customFormat="1" x14ac:dyDescent="0.25">
      <c r="A689" s="6"/>
      <c r="B689" s="2"/>
      <c r="C689" s="2"/>
      <c r="D689" s="2"/>
      <c r="G689" s="1" t="s">
        <v>3158</v>
      </c>
      <c r="H689" s="1" t="s">
        <v>4861</v>
      </c>
      <c r="I689" s="1" t="s">
        <v>4295</v>
      </c>
      <c r="K689" s="18"/>
      <c r="AA689" s="2" t="s">
        <v>2718</v>
      </c>
      <c r="AB689" s="3"/>
      <c r="AC689" s="3"/>
      <c r="AV689" s="1" t="s">
        <v>3162</v>
      </c>
      <c r="BA689" s="1">
        <f t="shared" si="32"/>
        <v>1</v>
      </c>
    </row>
    <row r="690" spans="1:53" s="1" customFormat="1" x14ac:dyDescent="0.25">
      <c r="A690" s="8"/>
      <c r="B690" s="2"/>
      <c r="C690" s="2"/>
      <c r="D690" s="6"/>
      <c r="E690" s="2"/>
      <c r="G690" s="1" t="s">
        <v>3158</v>
      </c>
      <c r="H690" s="1" t="s">
        <v>4861</v>
      </c>
      <c r="I690" s="1" t="s">
        <v>633</v>
      </c>
      <c r="K690" s="18"/>
      <c r="AA690" s="2"/>
      <c r="AB690" s="3"/>
      <c r="AC690" s="3"/>
      <c r="AT690" s="1" t="s">
        <v>3162</v>
      </c>
      <c r="AU690" s="1" t="s">
        <v>3162</v>
      </c>
      <c r="BA690" s="1">
        <f t="shared" si="32"/>
        <v>2</v>
      </c>
    </row>
    <row r="691" spans="1:53" s="1" customFormat="1" x14ac:dyDescent="0.25">
      <c r="A691" s="6"/>
      <c r="B691" s="2"/>
      <c r="C691" s="2"/>
      <c r="D691" s="6"/>
      <c r="F691" s="1" t="s">
        <v>3162</v>
      </c>
      <c r="G691" s="1" t="s">
        <v>3158</v>
      </c>
      <c r="H691" s="1" t="s">
        <v>3793</v>
      </c>
      <c r="I691" s="1" t="s">
        <v>3307</v>
      </c>
      <c r="J691" s="1" t="s">
        <v>3654</v>
      </c>
      <c r="K691" s="18" t="s">
        <v>3308</v>
      </c>
      <c r="L691" s="1" t="s">
        <v>3310</v>
      </c>
      <c r="M691" s="1" t="s">
        <v>3182</v>
      </c>
      <c r="N691" s="1" t="s">
        <v>296</v>
      </c>
      <c r="O691" s="1">
        <v>85233</v>
      </c>
      <c r="P691" s="1" t="s">
        <v>4213</v>
      </c>
      <c r="Y691" s="1" t="s">
        <v>3160</v>
      </c>
      <c r="Z691" s="1" t="s">
        <v>3161</v>
      </c>
      <c r="AA691" s="2" t="s">
        <v>2369</v>
      </c>
      <c r="AB691" s="3" t="s">
        <v>3161</v>
      </c>
      <c r="AC691" s="3"/>
      <c r="AD691" s="1" t="s">
        <v>2564</v>
      </c>
      <c r="BA691" s="1">
        <f t="shared" si="32"/>
        <v>0</v>
      </c>
    </row>
    <row r="692" spans="1:53" s="1" customFormat="1" x14ac:dyDescent="0.25">
      <c r="B692" s="2"/>
      <c r="C692" s="2"/>
      <c r="D692" s="2"/>
      <c r="G692" s="1" t="s">
        <v>481</v>
      </c>
      <c r="H692" s="1" t="s">
        <v>1883</v>
      </c>
      <c r="I692" s="1" t="s">
        <v>3311</v>
      </c>
      <c r="J692" s="1" t="s">
        <v>1884</v>
      </c>
      <c r="K692" s="18" t="s">
        <v>1052</v>
      </c>
      <c r="L692" s="1" t="s">
        <v>1656</v>
      </c>
      <c r="M692" s="1" t="s">
        <v>1657</v>
      </c>
      <c r="N692" s="1" t="s">
        <v>4426</v>
      </c>
      <c r="O692" s="1">
        <v>85044</v>
      </c>
      <c r="P692" s="1" t="s">
        <v>4213</v>
      </c>
      <c r="Q692" s="1" t="s">
        <v>4712</v>
      </c>
      <c r="AA692" s="2"/>
      <c r="AB692" s="3"/>
      <c r="AC692" s="3"/>
      <c r="AD692" s="1" t="s">
        <v>2388</v>
      </c>
      <c r="BA692" s="1">
        <f t="shared" si="32"/>
        <v>0</v>
      </c>
    </row>
    <row r="693" spans="1:53" s="1" customFormat="1" x14ac:dyDescent="0.25">
      <c r="B693" s="2"/>
      <c r="C693" s="2"/>
      <c r="D693" s="2"/>
      <c r="G693" s="1" t="s">
        <v>481</v>
      </c>
      <c r="H693" s="1" t="s">
        <v>1053</v>
      </c>
      <c r="I693" s="1" t="s">
        <v>4427</v>
      </c>
      <c r="K693" s="18" t="s">
        <v>4638</v>
      </c>
      <c r="L693" s="1" t="s">
        <v>1054</v>
      </c>
      <c r="M693" s="1" t="s">
        <v>488</v>
      </c>
      <c r="N693" s="1" t="s">
        <v>296</v>
      </c>
      <c r="P693" s="1" t="s">
        <v>4213</v>
      </c>
      <c r="AA693" s="2"/>
      <c r="AB693" s="3"/>
      <c r="AC693" s="3"/>
      <c r="AD693" s="1" t="s">
        <v>2564</v>
      </c>
      <c r="BA693" s="1">
        <f t="shared" si="32"/>
        <v>0</v>
      </c>
    </row>
    <row r="694" spans="1:53" s="1" customFormat="1" x14ac:dyDescent="0.25">
      <c r="B694" s="2"/>
      <c r="C694" s="2"/>
      <c r="D694" s="2"/>
      <c r="G694" s="1" t="s">
        <v>3158</v>
      </c>
      <c r="H694" s="1" t="s">
        <v>3492</v>
      </c>
      <c r="I694" s="1" t="s">
        <v>2161</v>
      </c>
      <c r="J694" s="1" t="s">
        <v>3493</v>
      </c>
      <c r="K694" s="18" t="s">
        <v>4581</v>
      </c>
      <c r="L694" s="1" t="s">
        <v>3494</v>
      </c>
      <c r="M694" s="1" t="s">
        <v>488</v>
      </c>
      <c r="N694" s="1" t="s">
        <v>296</v>
      </c>
      <c r="O694" s="1">
        <v>85210</v>
      </c>
      <c r="Y694" s="2"/>
      <c r="Z694" s="3"/>
      <c r="BA694" s="1">
        <f t="shared" si="32"/>
        <v>0</v>
      </c>
    </row>
    <row r="695" spans="1:53" s="1" customFormat="1" x14ac:dyDescent="0.25">
      <c r="B695" s="2"/>
      <c r="C695" s="2"/>
      <c r="D695" s="2"/>
      <c r="G695" s="1" t="s">
        <v>3158</v>
      </c>
      <c r="H695" s="1" t="s">
        <v>2700</v>
      </c>
      <c r="I695" s="1" t="s">
        <v>2701</v>
      </c>
      <c r="J695" s="1" t="s">
        <v>2702</v>
      </c>
      <c r="K695" s="18" t="s">
        <v>4439</v>
      </c>
      <c r="L695" s="1" t="s">
        <v>980</v>
      </c>
      <c r="M695" s="1" t="s">
        <v>2703</v>
      </c>
      <c r="N695" s="1" t="s">
        <v>296</v>
      </c>
      <c r="O695" s="1">
        <v>85122</v>
      </c>
      <c r="P695" s="1" t="s">
        <v>4213</v>
      </c>
      <c r="AA695" s="2"/>
      <c r="AB695" s="3"/>
      <c r="AC695" s="3"/>
      <c r="AD695" s="1" t="s">
        <v>2564</v>
      </c>
      <c r="BA695" s="1">
        <f t="shared" si="32"/>
        <v>0</v>
      </c>
    </row>
    <row r="696" spans="1:53" s="1" customFormat="1" x14ac:dyDescent="0.25">
      <c r="B696" s="2"/>
      <c r="C696" s="2"/>
      <c r="D696" s="2"/>
      <c r="G696" s="1" t="s">
        <v>481</v>
      </c>
      <c r="H696" s="1" t="s">
        <v>2700</v>
      </c>
      <c r="I696" s="1" t="s">
        <v>4440</v>
      </c>
      <c r="J696" s="1" t="s">
        <v>4441</v>
      </c>
      <c r="K696" s="18" t="s">
        <v>3341</v>
      </c>
      <c r="L696" s="1" t="s">
        <v>980</v>
      </c>
      <c r="M696" s="1" t="s">
        <v>2703</v>
      </c>
      <c r="N696" s="1" t="s">
        <v>296</v>
      </c>
      <c r="O696" s="1">
        <v>85122</v>
      </c>
      <c r="P696" s="1" t="s">
        <v>4213</v>
      </c>
      <c r="AA696" s="2"/>
      <c r="AB696" s="3"/>
      <c r="AC696" s="3"/>
      <c r="AD696" s="1" t="s">
        <v>2564</v>
      </c>
      <c r="BA696" s="1">
        <f t="shared" si="32"/>
        <v>0</v>
      </c>
    </row>
    <row r="697" spans="1:53" s="1" customFormat="1" x14ac:dyDescent="0.25">
      <c r="A697" s="8"/>
      <c r="B697" s="2"/>
      <c r="C697" s="2"/>
      <c r="D697" s="6"/>
      <c r="E697" s="2"/>
      <c r="G697" s="1" t="s">
        <v>3158</v>
      </c>
      <c r="H697" s="1" t="s">
        <v>2041</v>
      </c>
      <c r="I697" s="1" t="s">
        <v>2042</v>
      </c>
      <c r="K697" s="18"/>
      <c r="AA697" s="2"/>
      <c r="AB697" s="3"/>
      <c r="AC697" s="3"/>
      <c r="AQ697" s="1" t="s">
        <v>3162</v>
      </c>
      <c r="BA697" s="1">
        <f t="shared" si="32"/>
        <v>1</v>
      </c>
    </row>
    <row r="698" spans="1:53" s="1" customFormat="1" x14ac:dyDescent="0.25">
      <c r="A698" s="8"/>
      <c r="B698" s="2"/>
      <c r="C698" s="2"/>
      <c r="D698" s="2"/>
      <c r="G698" s="1" t="s">
        <v>481</v>
      </c>
      <c r="H698" s="1" t="s">
        <v>2536</v>
      </c>
      <c r="I698" s="1" t="s">
        <v>2738</v>
      </c>
      <c r="K698" s="18" t="s">
        <v>2537</v>
      </c>
      <c r="P698" s="1" t="s">
        <v>4213</v>
      </c>
      <c r="Q698" s="8"/>
      <c r="AA698" s="2"/>
      <c r="AB698" s="3"/>
      <c r="AC698" s="3"/>
      <c r="AD698" s="1" t="s">
        <v>2388</v>
      </c>
      <c r="BA698" s="1">
        <f t="shared" si="32"/>
        <v>0</v>
      </c>
    </row>
    <row r="699" spans="1:53" s="1" customFormat="1" x14ac:dyDescent="0.25">
      <c r="A699" s="8"/>
      <c r="B699" s="2"/>
      <c r="C699" s="2"/>
      <c r="D699" s="6"/>
      <c r="H699" s="1" t="s">
        <v>1481</v>
      </c>
      <c r="I699" s="1" t="s">
        <v>2565</v>
      </c>
      <c r="K699" s="18"/>
      <c r="AA699" s="2"/>
      <c r="AB699" s="3"/>
      <c r="AC699" s="3"/>
      <c r="AG699" s="1" t="s">
        <v>3162</v>
      </c>
      <c r="AI699" s="1" t="s">
        <v>3162</v>
      </c>
      <c r="AJ699" s="1" t="s">
        <v>3162</v>
      </c>
      <c r="AK699" s="1" t="s">
        <v>3162</v>
      </c>
      <c r="AQ699" s="1" t="s">
        <v>3162</v>
      </c>
      <c r="AU699" s="1" t="s">
        <v>3162</v>
      </c>
      <c r="BA699" s="1">
        <f t="shared" si="32"/>
        <v>6</v>
      </c>
    </row>
    <row r="700" spans="1:53" s="1" customFormat="1" x14ac:dyDescent="0.25">
      <c r="B700" s="2"/>
      <c r="C700" s="2"/>
      <c r="D700" s="2"/>
      <c r="F700" s="1" t="s">
        <v>3161</v>
      </c>
      <c r="G700" s="1" t="s">
        <v>3158</v>
      </c>
      <c r="H700" s="1" t="s">
        <v>3495</v>
      </c>
      <c r="I700" s="1" t="s">
        <v>3496</v>
      </c>
      <c r="J700" s="1" t="s">
        <v>10</v>
      </c>
      <c r="K700" s="18" t="s">
        <v>3497</v>
      </c>
      <c r="L700" s="1" t="s">
        <v>4933</v>
      </c>
      <c r="M700" s="1" t="s">
        <v>488</v>
      </c>
      <c r="N700" s="1" t="s">
        <v>296</v>
      </c>
      <c r="O700" s="1">
        <v>85205</v>
      </c>
      <c r="P700" s="1" t="s">
        <v>4712</v>
      </c>
      <c r="AA700" s="2"/>
      <c r="AB700" s="3"/>
      <c r="AC700" s="3"/>
      <c r="AD700" s="1" t="s">
        <v>2392</v>
      </c>
      <c r="BA700" s="1">
        <f t="shared" si="32"/>
        <v>0</v>
      </c>
    </row>
    <row r="701" spans="1:53" s="1" customFormat="1" x14ac:dyDescent="0.25">
      <c r="B701" s="2"/>
      <c r="C701" s="2"/>
      <c r="D701" s="2"/>
      <c r="F701" s="1" t="s">
        <v>3161</v>
      </c>
      <c r="G701" s="1" t="s">
        <v>481</v>
      </c>
      <c r="H701" s="1" t="s">
        <v>3495</v>
      </c>
      <c r="I701" s="1" t="s">
        <v>2738</v>
      </c>
      <c r="J701" s="1" t="s">
        <v>10</v>
      </c>
      <c r="K701" s="18" t="s">
        <v>3497</v>
      </c>
      <c r="L701" s="1" t="s">
        <v>4933</v>
      </c>
      <c r="M701" s="1" t="s">
        <v>488</v>
      </c>
      <c r="N701" s="1" t="s">
        <v>296</v>
      </c>
      <c r="O701" s="1">
        <v>85205</v>
      </c>
      <c r="P701" s="1" t="s">
        <v>4213</v>
      </c>
      <c r="AA701" s="2"/>
      <c r="AB701" s="3"/>
      <c r="AC701" s="3"/>
      <c r="AD701" s="1" t="s">
        <v>2388</v>
      </c>
      <c r="BA701" s="1">
        <f t="shared" si="32"/>
        <v>0</v>
      </c>
    </row>
    <row r="702" spans="1:53" s="1" customFormat="1" x14ac:dyDescent="0.25">
      <c r="B702" s="2"/>
      <c r="C702" s="2"/>
      <c r="D702" s="2"/>
      <c r="G702" s="1" t="s">
        <v>3158</v>
      </c>
      <c r="H702" s="1" t="s">
        <v>913</v>
      </c>
      <c r="I702" s="1" t="s">
        <v>4639</v>
      </c>
      <c r="J702" s="1" t="s">
        <v>4640</v>
      </c>
      <c r="K702" s="18"/>
      <c r="L702" s="1" t="s">
        <v>4641</v>
      </c>
      <c r="M702" s="1" t="s">
        <v>488</v>
      </c>
      <c r="N702" s="1" t="s">
        <v>296</v>
      </c>
      <c r="O702" s="1">
        <v>85213</v>
      </c>
      <c r="AA702" s="2" t="s">
        <v>912</v>
      </c>
      <c r="AB702" s="3"/>
      <c r="AC702" s="3"/>
      <c r="BA702" s="1">
        <f t="shared" si="32"/>
        <v>0</v>
      </c>
    </row>
    <row r="703" spans="1:53" s="1" customFormat="1" x14ac:dyDescent="0.25">
      <c r="B703" s="2"/>
      <c r="C703" s="2"/>
      <c r="D703" s="2"/>
      <c r="G703" s="1" t="s">
        <v>481</v>
      </c>
      <c r="H703" s="1" t="s">
        <v>918</v>
      </c>
      <c r="I703" s="1" t="s">
        <v>4642</v>
      </c>
      <c r="J703" s="1" t="s">
        <v>4643</v>
      </c>
      <c r="K703" s="18" t="s">
        <v>4645</v>
      </c>
      <c r="L703" s="1" t="s">
        <v>4644</v>
      </c>
      <c r="M703" s="1" t="s">
        <v>5031</v>
      </c>
      <c r="N703" s="1" t="s">
        <v>296</v>
      </c>
      <c r="O703" s="1">
        <v>85120</v>
      </c>
      <c r="P703" s="1" t="s">
        <v>4213</v>
      </c>
      <c r="Y703" s="1" t="s">
        <v>3196</v>
      </c>
      <c r="Z703" s="1" t="s">
        <v>3161</v>
      </c>
      <c r="AA703" s="2"/>
      <c r="AB703" s="3" t="s">
        <v>3161</v>
      </c>
      <c r="AC703" s="3"/>
      <c r="AD703" s="1" t="s">
        <v>2564</v>
      </c>
      <c r="BA703" s="1">
        <f t="shared" si="32"/>
        <v>0</v>
      </c>
    </row>
    <row r="704" spans="1:53" s="1" customFormat="1" x14ac:dyDescent="0.25">
      <c r="B704" s="2"/>
      <c r="C704" s="2"/>
      <c r="D704" s="2"/>
      <c r="G704" s="1" t="s">
        <v>481</v>
      </c>
      <c r="H704" s="1" t="s">
        <v>918</v>
      </c>
      <c r="I704" s="1" t="s">
        <v>710</v>
      </c>
      <c r="J704" s="1" t="s">
        <v>4449</v>
      </c>
      <c r="K704" s="18" t="s">
        <v>3391</v>
      </c>
      <c r="L704" s="1" t="s">
        <v>4450</v>
      </c>
      <c r="M704" s="1" t="s">
        <v>488</v>
      </c>
      <c r="N704" s="1" t="s">
        <v>296</v>
      </c>
      <c r="O704" s="1">
        <v>85204</v>
      </c>
      <c r="P704" s="1" t="s">
        <v>4213</v>
      </c>
      <c r="AA704" s="1" t="s">
        <v>2877</v>
      </c>
      <c r="AB704" s="3"/>
      <c r="AC704" s="3"/>
      <c r="AD704" s="1" t="s">
        <v>2388</v>
      </c>
      <c r="BA704" s="1">
        <f t="shared" si="32"/>
        <v>0</v>
      </c>
    </row>
    <row r="705" spans="1:54" s="1" customFormat="1" x14ac:dyDescent="0.25">
      <c r="B705" s="2"/>
      <c r="C705" s="2"/>
      <c r="F705" s="1" t="s">
        <v>3161</v>
      </c>
      <c r="G705" s="1" t="s">
        <v>3158</v>
      </c>
      <c r="H705" s="1" t="s">
        <v>4595</v>
      </c>
      <c r="I705" s="1" t="s">
        <v>4596</v>
      </c>
      <c r="J705" s="1" t="s">
        <v>3901</v>
      </c>
      <c r="K705" s="18" t="s">
        <v>4594</v>
      </c>
      <c r="L705" s="1" t="s">
        <v>3902</v>
      </c>
      <c r="M705" s="1" t="s">
        <v>488</v>
      </c>
      <c r="N705" s="1" t="s">
        <v>296</v>
      </c>
      <c r="O705" s="1">
        <v>85206</v>
      </c>
      <c r="P705" s="1" t="s">
        <v>4712</v>
      </c>
      <c r="AA705" s="1" t="s">
        <v>3899</v>
      </c>
      <c r="AB705" s="3"/>
      <c r="AC705" s="3"/>
      <c r="BA705" s="1">
        <f t="shared" si="32"/>
        <v>0</v>
      </c>
    </row>
    <row r="706" spans="1:54" s="1" customFormat="1" x14ac:dyDescent="0.25">
      <c r="B706" s="2"/>
      <c r="C706" s="2"/>
      <c r="D706" s="2"/>
      <c r="G706" s="1" t="s">
        <v>3158</v>
      </c>
      <c r="H706" s="1" t="s">
        <v>3393</v>
      </c>
      <c r="I706" s="1" t="s">
        <v>2447</v>
      </c>
      <c r="J706" s="1" t="s">
        <v>2290</v>
      </c>
      <c r="K706" s="18" t="s">
        <v>586</v>
      </c>
      <c r="L706" s="1" t="s">
        <v>5165</v>
      </c>
      <c r="M706" s="1" t="s">
        <v>131</v>
      </c>
      <c r="N706" s="1" t="s">
        <v>296</v>
      </c>
      <c r="O706" s="1">
        <v>85215</v>
      </c>
      <c r="P706" s="1" t="s">
        <v>4213</v>
      </c>
      <c r="AA706" s="2" t="s">
        <v>4797</v>
      </c>
      <c r="AB706" s="3"/>
      <c r="AC706" s="3"/>
      <c r="AD706" s="1" t="s">
        <v>2388</v>
      </c>
      <c r="BA706" s="1">
        <f t="shared" si="32"/>
        <v>0</v>
      </c>
    </row>
    <row r="707" spans="1:54" s="1" customFormat="1" x14ac:dyDescent="0.25">
      <c r="B707" s="2"/>
      <c r="C707" s="2"/>
      <c r="D707" s="2"/>
      <c r="G707" s="1" t="s">
        <v>3158</v>
      </c>
      <c r="H707" s="1" t="s">
        <v>4646</v>
      </c>
      <c r="I707" s="1" t="s">
        <v>428</v>
      </c>
      <c r="K707" s="18"/>
      <c r="AA707" s="2"/>
      <c r="AB707" s="3" t="s">
        <v>3161</v>
      </c>
      <c r="AC707" s="3"/>
      <c r="BA707" s="1">
        <f t="shared" si="32"/>
        <v>0</v>
      </c>
    </row>
    <row r="708" spans="1:54" s="1" customFormat="1" x14ac:dyDescent="0.25">
      <c r="A708" s="8"/>
      <c r="B708" s="2"/>
      <c r="C708" s="2"/>
      <c r="D708" s="6"/>
      <c r="G708" s="1" t="s">
        <v>3158</v>
      </c>
      <c r="H708" s="1" t="s">
        <v>1597</v>
      </c>
      <c r="I708" s="1" t="s">
        <v>1740</v>
      </c>
      <c r="K708" s="18"/>
      <c r="AU708" s="1" t="s">
        <v>3162</v>
      </c>
      <c r="BA708" s="1">
        <f t="shared" si="32"/>
        <v>1</v>
      </c>
      <c r="BB708" s="3"/>
    </row>
    <row r="709" spans="1:54" s="1" customFormat="1" x14ac:dyDescent="0.25">
      <c r="B709" s="2"/>
      <c r="C709" s="2"/>
      <c r="D709" s="2"/>
      <c r="G709" s="1" t="s">
        <v>3158</v>
      </c>
      <c r="H709" s="1" t="s">
        <v>4647</v>
      </c>
      <c r="I709" s="1" t="s">
        <v>4648</v>
      </c>
      <c r="K709" s="18"/>
      <c r="AA709" s="2"/>
      <c r="AB709" s="3" t="s">
        <v>3161</v>
      </c>
      <c r="AC709" s="3"/>
      <c r="BA709" s="1">
        <f t="shared" si="32"/>
        <v>0</v>
      </c>
    </row>
    <row r="710" spans="1:54" s="1" customFormat="1" x14ac:dyDescent="0.25">
      <c r="B710" s="2"/>
      <c r="C710" s="2"/>
      <c r="D710" s="2"/>
      <c r="G710" s="1" t="s">
        <v>481</v>
      </c>
      <c r="H710" s="1" t="s">
        <v>4647</v>
      </c>
      <c r="I710" s="1" t="s">
        <v>2144</v>
      </c>
      <c r="K710" s="18"/>
      <c r="AA710" s="2"/>
      <c r="AB710" s="3" t="s">
        <v>3161</v>
      </c>
      <c r="AC710" s="3"/>
      <c r="BA710" s="1">
        <f t="shared" si="32"/>
        <v>0</v>
      </c>
    </row>
    <row r="711" spans="1:54" s="1" customFormat="1" x14ac:dyDescent="0.25">
      <c r="B711" s="2"/>
      <c r="C711" s="2"/>
      <c r="D711" s="2"/>
      <c r="G711" s="1" t="s">
        <v>3158</v>
      </c>
      <c r="H711" s="1" t="s">
        <v>4649</v>
      </c>
      <c r="I711" s="1" t="s">
        <v>4650</v>
      </c>
      <c r="J711" s="1" t="s">
        <v>4651</v>
      </c>
      <c r="K711" s="18" t="s">
        <v>4655</v>
      </c>
      <c r="L711" s="1" t="s">
        <v>4652</v>
      </c>
      <c r="M711" s="1" t="s">
        <v>4653</v>
      </c>
      <c r="N711" s="1" t="s">
        <v>4654</v>
      </c>
      <c r="O711" s="1">
        <v>92211</v>
      </c>
      <c r="P711" s="1" t="s">
        <v>4213</v>
      </c>
      <c r="Y711" s="1" t="s">
        <v>3175</v>
      </c>
      <c r="Z711" s="1" t="s">
        <v>3161</v>
      </c>
      <c r="AA711" s="2" t="s">
        <v>4656</v>
      </c>
      <c r="AB711" s="3" t="s">
        <v>3161</v>
      </c>
      <c r="AC711" s="3"/>
      <c r="AD711" s="1" t="s">
        <v>2564</v>
      </c>
      <c r="BA711" s="1">
        <f t="shared" si="32"/>
        <v>0</v>
      </c>
    </row>
    <row r="712" spans="1:54" s="1" customFormat="1" x14ac:dyDescent="0.25">
      <c r="A712" s="8"/>
      <c r="B712" s="2"/>
      <c r="C712" s="14">
        <v>43048</v>
      </c>
      <c r="D712" s="6"/>
      <c r="G712" s="1" t="s">
        <v>481</v>
      </c>
      <c r="H712" s="1" t="s">
        <v>369</v>
      </c>
      <c r="I712" s="1" t="s">
        <v>2752</v>
      </c>
      <c r="J712" s="1" t="s">
        <v>4382</v>
      </c>
      <c r="K712" s="18" t="s">
        <v>4383</v>
      </c>
      <c r="L712" s="1" t="s">
        <v>3734</v>
      </c>
      <c r="M712" s="1" t="s">
        <v>488</v>
      </c>
      <c r="N712" s="1" t="s">
        <v>296</v>
      </c>
      <c r="O712" s="1">
        <v>85209</v>
      </c>
      <c r="P712" s="1" t="s">
        <v>4401</v>
      </c>
      <c r="AA712" s="1" t="s">
        <v>689</v>
      </c>
      <c r="AB712" s="3"/>
      <c r="AC712" s="3"/>
      <c r="AD712" s="1" t="s">
        <v>1767</v>
      </c>
      <c r="AF712" s="1" t="s">
        <v>481</v>
      </c>
      <c r="AG712" s="1" t="s">
        <v>481</v>
      </c>
      <c r="AI712" s="1" t="s">
        <v>481</v>
      </c>
      <c r="AM712" s="1" t="s">
        <v>481</v>
      </c>
      <c r="AN712" s="1" t="s">
        <v>481</v>
      </c>
      <c r="AS712" s="1" t="s">
        <v>481</v>
      </c>
      <c r="BA712" s="1">
        <f t="shared" si="32"/>
        <v>6</v>
      </c>
    </row>
    <row r="713" spans="1:54" s="1" customFormat="1" x14ac:dyDescent="0.25">
      <c r="A713" s="8"/>
      <c r="B713" s="2"/>
      <c r="C713" s="14">
        <v>43048</v>
      </c>
      <c r="D713" s="6"/>
      <c r="G713" s="1" t="s">
        <v>3158</v>
      </c>
      <c r="H713" s="1" t="s">
        <v>369</v>
      </c>
      <c r="I713" s="1" t="s">
        <v>689</v>
      </c>
      <c r="J713" s="1" t="s">
        <v>4382</v>
      </c>
      <c r="K713" s="18" t="s">
        <v>4383</v>
      </c>
      <c r="L713" s="1" t="s">
        <v>3734</v>
      </c>
      <c r="M713" s="1" t="s">
        <v>488</v>
      </c>
      <c r="N713" s="1" t="s">
        <v>296</v>
      </c>
      <c r="O713" s="1">
        <v>85209</v>
      </c>
      <c r="P713" s="1" t="s">
        <v>4402</v>
      </c>
      <c r="AA713" s="1" t="s">
        <v>2752</v>
      </c>
      <c r="AB713" s="3"/>
      <c r="AC713" s="3"/>
      <c r="AD713" s="1" t="s">
        <v>1764</v>
      </c>
      <c r="AF713" s="1" t="s">
        <v>481</v>
      </c>
      <c r="AG713" s="1" t="s">
        <v>481</v>
      </c>
      <c r="AI713" s="1" t="s">
        <v>481</v>
      </c>
      <c r="AM713" s="1" t="s">
        <v>481</v>
      </c>
      <c r="AN713" s="1" t="s">
        <v>481</v>
      </c>
      <c r="AS713" s="1" t="s">
        <v>481</v>
      </c>
      <c r="BA713" s="1">
        <f t="shared" si="32"/>
        <v>6</v>
      </c>
    </row>
    <row r="714" spans="1:54" s="1" customFormat="1" x14ac:dyDescent="0.25">
      <c r="A714" s="8"/>
      <c r="B714" s="2"/>
      <c r="C714" s="2"/>
      <c r="D714" s="6"/>
      <c r="G714" s="1" t="s">
        <v>481</v>
      </c>
      <c r="H714" s="1" t="s">
        <v>258</v>
      </c>
      <c r="I714" s="1" t="s">
        <v>4364</v>
      </c>
      <c r="K714" s="18"/>
      <c r="AX714" s="1" t="s">
        <v>3162</v>
      </c>
      <c r="AZ714" s="1" t="s">
        <v>3162</v>
      </c>
      <c r="BA714" s="1">
        <f t="shared" si="32"/>
        <v>2</v>
      </c>
      <c r="BB714" s="3"/>
    </row>
    <row r="715" spans="1:54" s="1" customFormat="1" x14ac:dyDescent="0.25">
      <c r="A715" s="8"/>
      <c r="B715" s="2"/>
      <c r="C715" s="2"/>
      <c r="D715" s="6"/>
      <c r="G715" s="1" t="s">
        <v>3158</v>
      </c>
      <c r="H715" s="1" t="s">
        <v>258</v>
      </c>
      <c r="I715" s="1" t="s">
        <v>259</v>
      </c>
      <c r="K715" s="18"/>
      <c r="AX715" s="1" t="s">
        <v>3162</v>
      </c>
      <c r="AZ715" s="1" t="s">
        <v>3162</v>
      </c>
      <c r="BA715" s="1">
        <f t="shared" si="32"/>
        <v>2</v>
      </c>
      <c r="BB715" s="3"/>
    </row>
    <row r="716" spans="1:54" s="1" customFormat="1" ht="15.6" x14ac:dyDescent="0.3">
      <c r="B716" s="2"/>
      <c r="C716" s="2"/>
      <c r="D716" s="6"/>
      <c r="E716" s="2"/>
      <c r="G716" s="1" t="s">
        <v>481</v>
      </c>
      <c r="H716" s="1" t="s">
        <v>290</v>
      </c>
      <c r="I716" s="1" t="s">
        <v>1010</v>
      </c>
      <c r="J716" s="1" t="s">
        <v>291</v>
      </c>
      <c r="K716" s="18" t="s">
        <v>292</v>
      </c>
      <c r="L716" s="1" t="s">
        <v>2944</v>
      </c>
      <c r="M716" s="1" t="s">
        <v>488</v>
      </c>
      <c r="N716" s="1" t="s">
        <v>296</v>
      </c>
      <c r="O716" s="1">
        <v>85213</v>
      </c>
      <c r="P716" s="1" t="s">
        <v>4213</v>
      </c>
      <c r="AA716" s="2"/>
      <c r="AB716" s="3"/>
      <c r="AC716" s="3"/>
      <c r="AD716" s="1" t="s">
        <v>2388</v>
      </c>
      <c r="BA716" s="1">
        <f t="shared" si="32"/>
        <v>0</v>
      </c>
    </row>
    <row r="717" spans="1:54" s="1" customFormat="1" x14ac:dyDescent="0.25">
      <c r="B717" s="2"/>
      <c r="C717" s="2"/>
      <c r="D717" s="2"/>
      <c r="G717" s="1" t="s">
        <v>3158</v>
      </c>
      <c r="H717" s="1" t="s">
        <v>1290</v>
      </c>
      <c r="I717" s="1" t="s">
        <v>1055</v>
      </c>
      <c r="K717" s="18"/>
      <c r="AA717" s="1" t="s">
        <v>1019</v>
      </c>
      <c r="AB717" s="3"/>
      <c r="AC717" s="3"/>
      <c r="BA717" s="1">
        <f t="shared" si="32"/>
        <v>0</v>
      </c>
    </row>
    <row r="718" spans="1:54" s="1" customFormat="1" x14ac:dyDescent="0.25">
      <c r="B718" s="2"/>
      <c r="C718" s="2"/>
      <c r="D718" s="2"/>
      <c r="G718" s="1" t="s">
        <v>3158</v>
      </c>
      <c r="H718" s="1" t="s">
        <v>4657</v>
      </c>
      <c r="I718" s="1" t="s">
        <v>1630</v>
      </c>
      <c r="J718" s="1" t="s">
        <v>486</v>
      </c>
      <c r="K718" s="18"/>
      <c r="L718" s="1" t="s">
        <v>486</v>
      </c>
      <c r="M718" s="1" t="s">
        <v>488</v>
      </c>
      <c r="N718" s="1" t="s">
        <v>296</v>
      </c>
      <c r="O718" s="1" t="s">
        <v>486</v>
      </c>
      <c r="AA718" s="2"/>
      <c r="AB718" s="3"/>
      <c r="AC718" s="3"/>
      <c r="BA718" s="1">
        <f t="shared" si="32"/>
        <v>0</v>
      </c>
    </row>
    <row r="719" spans="1:54" s="1" customFormat="1" x14ac:dyDescent="0.25">
      <c r="A719" s="8"/>
      <c r="B719" s="2"/>
      <c r="C719" s="2"/>
      <c r="D719" s="6"/>
      <c r="G719" s="1" t="s">
        <v>3158</v>
      </c>
      <c r="H719" s="1" t="s">
        <v>1371</v>
      </c>
      <c r="I719" s="1" t="s">
        <v>5006</v>
      </c>
      <c r="K719" s="18"/>
      <c r="AR719" s="1" t="s">
        <v>3162</v>
      </c>
      <c r="BA719" s="1">
        <f t="shared" si="32"/>
        <v>1</v>
      </c>
      <c r="BB719" s="3"/>
    </row>
    <row r="720" spans="1:54" s="1" customFormat="1" x14ac:dyDescent="0.25">
      <c r="A720" s="8"/>
      <c r="B720" s="2"/>
      <c r="C720" s="2"/>
      <c r="D720" s="6"/>
      <c r="G720" s="1" t="s">
        <v>3158</v>
      </c>
      <c r="H720" s="1" t="s">
        <v>1371</v>
      </c>
      <c r="I720" s="1" t="s">
        <v>1372</v>
      </c>
      <c r="K720" s="18"/>
      <c r="AR720" s="1" t="s">
        <v>3162</v>
      </c>
      <c r="BA720" s="1">
        <f t="shared" si="32"/>
        <v>1</v>
      </c>
      <c r="BB720" s="3"/>
    </row>
    <row r="721" spans="1:54" s="1" customFormat="1" x14ac:dyDescent="0.25">
      <c r="A721" s="8"/>
      <c r="B721" s="2"/>
      <c r="C721" s="2"/>
      <c r="D721" s="6"/>
      <c r="G721" s="1" t="s">
        <v>3158</v>
      </c>
      <c r="H721" s="1" t="s">
        <v>557</v>
      </c>
      <c r="I721" s="1" t="s">
        <v>3069</v>
      </c>
      <c r="K721" s="18"/>
      <c r="AN721" s="1" t="s">
        <v>3162</v>
      </c>
      <c r="AO721" s="1" t="s">
        <v>3162</v>
      </c>
      <c r="BA721" s="1">
        <f t="shared" si="32"/>
        <v>2</v>
      </c>
      <c r="BB721" s="3"/>
    </row>
    <row r="722" spans="1:54" s="1" customFormat="1" x14ac:dyDescent="0.25">
      <c r="A722" s="8"/>
      <c r="B722" s="2"/>
      <c r="C722" s="2"/>
      <c r="D722" s="6"/>
      <c r="G722" s="1" t="s">
        <v>481</v>
      </c>
      <c r="H722" s="1" t="s">
        <v>557</v>
      </c>
      <c r="I722" s="1" t="s">
        <v>558</v>
      </c>
      <c r="K722" s="18"/>
      <c r="AN722" s="1" t="s">
        <v>3162</v>
      </c>
      <c r="AO722" s="1" t="s">
        <v>3162</v>
      </c>
      <c r="BA722" s="1">
        <f t="shared" ref="BA722:BA781" si="33">COUNTA(AE722:AZ722)</f>
        <v>2</v>
      </c>
      <c r="BB722" s="3"/>
    </row>
    <row r="723" spans="1:54" s="1" customFormat="1" x14ac:dyDescent="0.25">
      <c r="A723" s="8"/>
      <c r="B723" s="2"/>
      <c r="C723" s="2"/>
      <c r="D723" s="6"/>
      <c r="G723" s="1" t="s">
        <v>3158</v>
      </c>
      <c r="H723" s="1" t="s">
        <v>3175</v>
      </c>
      <c r="I723" s="1" t="s">
        <v>3471</v>
      </c>
      <c r="K723" s="18"/>
      <c r="AA723" s="2"/>
      <c r="AB723" s="3"/>
      <c r="AC723" s="3"/>
      <c r="AM723" s="1" t="s">
        <v>3162</v>
      </c>
      <c r="BA723" s="1">
        <f t="shared" si="33"/>
        <v>1</v>
      </c>
    </row>
    <row r="724" spans="1:54" s="1" customFormat="1" x14ac:dyDescent="0.25">
      <c r="A724" s="8"/>
      <c r="B724" s="2"/>
      <c r="C724" s="2"/>
      <c r="D724" s="6"/>
      <c r="G724" s="1" t="s">
        <v>481</v>
      </c>
      <c r="H724" s="1" t="s">
        <v>3175</v>
      </c>
      <c r="I724" s="1" t="s">
        <v>1513</v>
      </c>
      <c r="K724" s="18"/>
      <c r="AA724" s="2"/>
      <c r="AB724" s="3"/>
      <c r="AC724" s="3"/>
      <c r="AM724" s="1" t="s">
        <v>3162</v>
      </c>
      <c r="BA724" s="1">
        <f t="shared" si="33"/>
        <v>1</v>
      </c>
    </row>
    <row r="725" spans="1:54" s="1" customFormat="1" x14ac:dyDescent="0.25">
      <c r="B725" s="2"/>
      <c r="C725" s="2"/>
      <c r="D725" s="2"/>
      <c r="G725" s="1" t="s">
        <v>481</v>
      </c>
      <c r="H725" s="1" t="s">
        <v>3862</v>
      </c>
      <c r="I725" s="1" t="s">
        <v>2418</v>
      </c>
      <c r="J725" s="1" t="s">
        <v>3863</v>
      </c>
      <c r="K725" s="18" t="s">
        <v>3865</v>
      </c>
      <c r="L725" s="1" t="s">
        <v>3864</v>
      </c>
      <c r="M725" s="1" t="s">
        <v>488</v>
      </c>
      <c r="N725" s="1" t="s">
        <v>296</v>
      </c>
      <c r="O725" s="1">
        <v>85209</v>
      </c>
      <c r="P725" s="1" t="s">
        <v>4213</v>
      </c>
      <c r="AA725" s="2"/>
      <c r="AB725" s="3"/>
      <c r="AC725" s="3"/>
      <c r="AD725" s="1" t="s">
        <v>2564</v>
      </c>
      <c r="BA725" s="1">
        <f t="shared" si="33"/>
        <v>0</v>
      </c>
    </row>
    <row r="726" spans="1:54" s="1" customFormat="1" x14ac:dyDescent="0.25">
      <c r="A726" s="8"/>
      <c r="B726" s="2"/>
      <c r="C726" s="2"/>
      <c r="D726" s="6"/>
      <c r="H726" s="1" t="s">
        <v>1382</v>
      </c>
      <c r="I726" s="1" t="s">
        <v>562</v>
      </c>
      <c r="K726" s="18"/>
      <c r="AB726" s="3"/>
      <c r="AC726" s="3"/>
      <c r="AR726" s="1" t="s">
        <v>3162</v>
      </c>
      <c r="BA726" s="1">
        <f t="shared" si="33"/>
        <v>1</v>
      </c>
    </row>
    <row r="727" spans="1:54" s="1" customFormat="1" x14ac:dyDescent="0.25">
      <c r="A727" s="8"/>
      <c r="B727" s="2"/>
      <c r="C727" s="2"/>
      <c r="D727" s="6"/>
      <c r="H727" s="1" t="s">
        <v>1382</v>
      </c>
      <c r="I727" s="1" t="s">
        <v>1378</v>
      </c>
      <c r="K727" s="18"/>
      <c r="AB727" s="3"/>
      <c r="AC727" s="3"/>
      <c r="AR727" s="1" t="s">
        <v>3162</v>
      </c>
      <c r="BA727" s="1">
        <f t="shared" si="33"/>
        <v>1</v>
      </c>
    </row>
    <row r="728" spans="1:54" s="1" customFormat="1" x14ac:dyDescent="0.25">
      <c r="B728" s="2"/>
      <c r="C728" s="2"/>
      <c r="D728" s="2"/>
      <c r="G728" s="1" t="s">
        <v>3158</v>
      </c>
      <c r="H728" s="1" t="s">
        <v>1051</v>
      </c>
      <c r="I728" s="1" t="s">
        <v>1023</v>
      </c>
      <c r="K728" s="18" t="s">
        <v>884</v>
      </c>
      <c r="P728" s="1" t="s">
        <v>4213</v>
      </c>
      <c r="AA728" s="2"/>
      <c r="AB728" s="3"/>
      <c r="AC728" s="3"/>
      <c r="BA728" s="1">
        <f t="shared" si="33"/>
        <v>0</v>
      </c>
    </row>
    <row r="729" spans="1:54" s="1" customFormat="1" x14ac:dyDescent="0.25">
      <c r="B729" s="2"/>
      <c r="C729" s="2"/>
      <c r="D729" s="2"/>
      <c r="G729" s="1" t="s">
        <v>481</v>
      </c>
      <c r="H729" s="1" t="s">
        <v>885</v>
      </c>
      <c r="I729" s="1" t="s">
        <v>886</v>
      </c>
      <c r="K729" s="18"/>
      <c r="AA729" s="2"/>
      <c r="AB729" s="3"/>
      <c r="AC729" s="3"/>
      <c r="BA729" s="1">
        <f t="shared" si="33"/>
        <v>0</v>
      </c>
    </row>
    <row r="730" spans="1:54" s="1" customFormat="1" x14ac:dyDescent="0.25">
      <c r="B730" s="2"/>
      <c r="C730" s="2"/>
      <c r="D730" s="6"/>
      <c r="G730" s="1" t="s">
        <v>3158</v>
      </c>
      <c r="H730" s="1" t="s">
        <v>1455</v>
      </c>
      <c r="I730" s="1" t="s">
        <v>3639</v>
      </c>
      <c r="K730" s="18"/>
      <c r="AA730" s="2"/>
      <c r="AB730" s="3"/>
      <c r="AC730" s="3"/>
      <c r="AH730" s="1" t="s">
        <v>3162</v>
      </c>
      <c r="AI730" s="1" t="s">
        <v>3162</v>
      </c>
      <c r="BA730" s="1">
        <f t="shared" si="33"/>
        <v>2</v>
      </c>
    </row>
    <row r="731" spans="1:54" s="1" customFormat="1" x14ac:dyDescent="0.25">
      <c r="B731" s="2"/>
      <c r="C731" s="2"/>
      <c r="D731" s="6"/>
      <c r="G731" s="1" t="s">
        <v>481</v>
      </c>
      <c r="H731" s="1" t="s">
        <v>256</v>
      </c>
      <c r="I731" s="1" t="s">
        <v>3081</v>
      </c>
      <c r="K731" s="18"/>
      <c r="AA731" s="2"/>
      <c r="AB731" s="3"/>
      <c r="AC731" s="3"/>
      <c r="AX731" s="1" t="s">
        <v>3162</v>
      </c>
      <c r="BA731" s="1">
        <f t="shared" si="33"/>
        <v>1</v>
      </c>
    </row>
    <row r="732" spans="1:54" s="1" customFormat="1" x14ac:dyDescent="0.25">
      <c r="B732" s="2"/>
      <c r="C732" s="2"/>
      <c r="D732" s="6"/>
      <c r="G732" s="1" t="s">
        <v>3158</v>
      </c>
      <c r="H732" s="1" t="s">
        <v>1398</v>
      </c>
      <c r="I732" s="1" t="s">
        <v>4000</v>
      </c>
      <c r="K732" s="18"/>
      <c r="AA732" s="2"/>
      <c r="AB732" s="3"/>
      <c r="AC732" s="3"/>
      <c r="AS732" s="1" t="s">
        <v>3162</v>
      </c>
      <c r="BA732" s="1">
        <f t="shared" si="33"/>
        <v>1</v>
      </c>
    </row>
    <row r="733" spans="1:54" s="1" customFormat="1" x14ac:dyDescent="0.25">
      <c r="B733" s="2"/>
      <c r="C733" s="2"/>
      <c r="D733" s="2"/>
      <c r="G733" s="1" t="s">
        <v>3158</v>
      </c>
      <c r="H733" s="1" t="s">
        <v>888</v>
      </c>
      <c r="I733" s="1" t="s">
        <v>889</v>
      </c>
      <c r="J733" s="1" t="s">
        <v>890</v>
      </c>
      <c r="K733" s="18" t="s">
        <v>893</v>
      </c>
      <c r="L733" s="1" t="s">
        <v>891</v>
      </c>
      <c r="M733" s="1" t="s">
        <v>488</v>
      </c>
      <c r="N733" s="1" t="s">
        <v>296</v>
      </c>
      <c r="O733" s="1">
        <v>85206</v>
      </c>
      <c r="P733" s="1" t="s">
        <v>4213</v>
      </c>
      <c r="AA733" s="2"/>
      <c r="AB733" s="3"/>
      <c r="AC733" s="3"/>
      <c r="AD733" s="1" t="s">
        <v>2388</v>
      </c>
      <c r="BA733" s="1">
        <f t="shared" si="33"/>
        <v>0</v>
      </c>
    </row>
    <row r="734" spans="1:54" s="1" customFormat="1" x14ac:dyDescent="0.25">
      <c r="B734" s="2"/>
      <c r="C734" s="2"/>
      <c r="D734" s="2"/>
      <c r="G734" s="1" t="s">
        <v>481</v>
      </c>
      <c r="H734" s="1" t="s">
        <v>4660</v>
      </c>
      <c r="I734" s="1" t="s">
        <v>4642</v>
      </c>
      <c r="K734" s="18" t="s">
        <v>894</v>
      </c>
      <c r="P734" s="1" t="s">
        <v>4213</v>
      </c>
      <c r="Y734" s="1" t="s">
        <v>3196</v>
      </c>
      <c r="AA734" s="1" t="s">
        <v>362</v>
      </c>
      <c r="AB734" s="3"/>
      <c r="AC734" s="3"/>
      <c r="AD734" s="1" t="s">
        <v>2564</v>
      </c>
      <c r="BA734" s="1">
        <f t="shared" si="33"/>
        <v>0</v>
      </c>
    </row>
    <row r="735" spans="1:54" s="1" customFormat="1" x14ac:dyDescent="0.25">
      <c r="B735" s="2"/>
      <c r="C735" s="2"/>
      <c r="D735" s="2"/>
      <c r="G735" s="1" t="s">
        <v>3158</v>
      </c>
      <c r="H735" s="1" t="s">
        <v>895</v>
      </c>
      <c r="I735" s="1" t="s">
        <v>896</v>
      </c>
      <c r="J735" s="1" t="s">
        <v>897</v>
      </c>
      <c r="K735" s="18" t="s">
        <v>899</v>
      </c>
      <c r="L735" s="1" t="s">
        <v>898</v>
      </c>
      <c r="M735" s="1" t="s">
        <v>488</v>
      </c>
      <c r="N735" s="1" t="s">
        <v>296</v>
      </c>
      <c r="O735" s="1">
        <v>85208</v>
      </c>
      <c r="P735" s="1" t="s">
        <v>4213</v>
      </c>
      <c r="AA735" s="2"/>
      <c r="AB735" s="3"/>
      <c r="AC735" s="3"/>
      <c r="AD735" s="1" t="s">
        <v>2388</v>
      </c>
      <c r="BA735" s="1">
        <f t="shared" si="33"/>
        <v>0</v>
      </c>
    </row>
    <row r="736" spans="1:54" s="1" customFormat="1" x14ac:dyDescent="0.25">
      <c r="B736" s="2"/>
      <c r="C736" s="2"/>
      <c r="D736" s="2"/>
      <c r="G736" s="1" t="s">
        <v>3158</v>
      </c>
      <c r="H736" s="1" t="s">
        <v>900</v>
      </c>
      <c r="I736" s="1" t="s">
        <v>901</v>
      </c>
      <c r="J736" s="1" t="s">
        <v>902</v>
      </c>
      <c r="K736" s="18"/>
      <c r="L736" s="1" t="s">
        <v>3593</v>
      </c>
      <c r="M736" s="1" t="s">
        <v>488</v>
      </c>
      <c r="N736" s="1" t="s">
        <v>296</v>
      </c>
      <c r="O736" s="1">
        <v>85207</v>
      </c>
      <c r="AA736" s="2"/>
      <c r="AB736" s="3"/>
      <c r="AC736" s="3"/>
      <c r="BA736" s="1">
        <f t="shared" si="33"/>
        <v>0</v>
      </c>
    </row>
    <row r="737" spans="1:68" s="1" customFormat="1" x14ac:dyDescent="0.25">
      <c r="B737" s="2"/>
      <c r="C737" s="2"/>
      <c r="D737" s="2"/>
      <c r="G737" s="1" t="s">
        <v>481</v>
      </c>
      <c r="H737" s="1" t="s">
        <v>900</v>
      </c>
      <c r="I737" s="1" t="s">
        <v>631</v>
      </c>
      <c r="J737" s="1" t="s">
        <v>902</v>
      </c>
      <c r="K737" s="18"/>
      <c r="L737" s="1" t="s">
        <v>3593</v>
      </c>
      <c r="M737" s="1" t="s">
        <v>488</v>
      </c>
      <c r="N737" s="1" t="s">
        <v>296</v>
      </c>
      <c r="O737" s="1">
        <v>85207</v>
      </c>
      <c r="AA737" s="2"/>
      <c r="AB737" s="3"/>
      <c r="AC737" s="3"/>
      <c r="BA737" s="1">
        <f t="shared" si="33"/>
        <v>0</v>
      </c>
    </row>
    <row r="738" spans="1:68" s="1" customFormat="1" x14ac:dyDescent="0.25">
      <c r="B738" s="2"/>
      <c r="C738" s="2"/>
      <c r="D738" s="2"/>
      <c r="G738" s="1" t="s">
        <v>3158</v>
      </c>
      <c r="H738" s="1" t="s">
        <v>1705</v>
      </c>
      <c r="I738" s="1" t="s">
        <v>3701</v>
      </c>
      <c r="J738" s="1" t="s">
        <v>3702</v>
      </c>
      <c r="K738" s="18"/>
      <c r="N738" s="1" t="s">
        <v>296</v>
      </c>
      <c r="AA738" s="1" t="s">
        <v>3703</v>
      </c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1">
        <f t="shared" si="33"/>
        <v>0</v>
      </c>
      <c r="BB738" s="3"/>
    </row>
    <row r="739" spans="1:68" s="1" customFormat="1" x14ac:dyDescent="0.25">
      <c r="B739" s="2"/>
      <c r="C739" s="2"/>
      <c r="D739" s="6"/>
      <c r="H739" s="1" t="s">
        <v>224</v>
      </c>
      <c r="I739" s="1" t="s">
        <v>1171</v>
      </c>
      <c r="K739" s="18"/>
      <c r="AA739" s="2"/>
      <c r="AB739" s="3"/>
      <c r="AC739" s="3"/>
      <c r="AV739" s="1" t="s">
        <v>3162</v>
      </c>
      <c r="AZ739" s="1" t="s">
        <v>3162</v>
      </c>
      <c r="BA739" s="1">
        <f t="shared" si="33"/>
        <v>2</v>
      </c>
    </row>
    <row r="740" spans="1:68" s="1" customFormat="1" x14ac:dyDescent="0.25">
      <c r="B740" s="2"/>
      <c r="C740" s="2"/>
      <c r="D740" s="2"/>
      <c r="F740" s="1" t="s">
        <v>3161</v>
      </c>
      <c r="G740" s="1" t="s">
        <v>3158</v>
      </c>
      <c r="H740" s="1" t="s">
        <v>632</v>
      </c>
      <c r="I740" s="1" t="s">
        <v>633</v>
      </c>
      <c r="J740" s="1" t="s">
        <v>634</v>
      </c>
      <c r="K740" s="18" t="s">
        <v>1961</v>
      </c>
      <c r="M740" s="1" t="s">
        <v>488</v>
      </c>
      <c r="N740" s="1" t="s">
        <v>296</v>
      </c>
      <c r="P740" s="1" t="s">
        <v>4213</v>
      </c>
      <c r="AA740" s="2"/>
      <c r="AB740" s="3"/>
      <c r="AC740" s="3"/>
      <c r="AD740" s="1" t="s">
        <v>2388</v>
      </c>
      <c r="BA740" s="1">
        <f t="shared" si="33"/>
        <v>0</v>
      </c>
      <c r="BD740" s="1" t="s">
        <v>4712</v>
      </c>
      <c r="BE740" s="1" t="s">
        <v>4712</v>
      </c>
      <c r="BI740" s="1" t="s">
        <v>4712</v>
      </c>
      <c r="BJ740" s="1" t="s">
        <v>4712</v>
      </c>
      <c r="BK740" s="1" t="s">
        <v>4712</v>
      </c>
      <c r="BL740" s="1" t="s">
        <v>4712</v>
      </c>
      <c r="BM740" s="1" t="s">
        <v>4712</v>
      </c>
      <c r="BN740" s="1" t="s">
        <v>4712</v>
      </c>
      <c r="BP740" s="1" t="s">
        <v>4712</v>
      </c>
    </row>
    <row r="741" spans="1:68" s="1" customFormat="1" x14ac:dyDescent="0.25">
      <c r="B741" s="2"/>
      <c r="C741" s="2"/>
      <c r="D741" s="6"/>
      <c r="H741" s="1" t="s">
        <v>207</v>
      </c>
      <c r="I741" s="1" t="s">
        <v>2565</v>
      </c>
      <c r="K741" s="18"/>
      <c r="AA741" s="2"/>
      <c r="AB741" s="3"/>
      <c r="AC741" s="3"/>
      <c r="AU741" s="1" t="s">
        <v>3162</v>
      </c>
      <c r="BA741" s="1">
        <f t="shared" si="33"/>
        <v>1</v>
      </c>
    </row>
    <row r="742" spans="1:68" s="1" customFormat="1" x14ac:dyDescent="0.25">
      <c r="B742" s="2"/>
      <c r="C742" s="2"/>
      <c r="D742" s="2"/>
      <c r="G742" s="1" t="s">
        <v>3158</v>
      </c>
      <c r="H742" s="1" t="s">
        <v>5196</v>
      </c>
      <c r="I742" s="1" t="s">
        <v>1964</v>
      </c>
      <c r="J742" s="1" t="s">
        <v>1965</v>
      </c>
      <c r="K742" s="18"/>
      <c r="L742" s="1" t="s">
        <v>1966</v>
      </c>
      <c r="M742" s="1" t="s">
        <v>488</v>
      </c>
      <c r="N742" s="1" t="s">
        <v>296</v>
      </c>
      <c r="O742" s="1">
        <v>85206</v>
      </c>
      <c r="AA742" s="2" t="s">
        <v>4962</v>
      </c>
      <c r="AB742" s="3"/>
      <c r="AC742" s="3"/>
      <c r="BA742" s="1">
        <f t="shared" si="33"/>
        <v>0</v>
      </c>
    </row>
    <row r="743" spans="1:68" s="1" customFormat="1" x14ac:dyDescent="0.25">
      <c r="B743" s="2"/>
      <c r="C743" s="2"/>
      <c r="D743" s="2"/>
      <c r="G743" s="1" t="s">
        <v>481</v>
      </c>
      <c r="H743" s="1" t="s">
        <v>3170</v>
      </c>
      <c r="I743" s="1" t="s">
        <v>5150</v>
      </c>
      <c r="K743" s="18"/>
      <c r="L743" s="1" t="s">
        <v>1905</v>
      </c>
      <c r="M743" s="1" t="s">
        <v>488</v>
      </c>
      <c r="N743" s="1" t="s">
        <v>296</v>
      </c>
      <c r="O743" s="1">
        <v>85208</v>
      </c>
      <c r="AA743" s="2" t="s">
        <v>3171</v>
      </c>
      <c r="AB743" s="3" t="s">
        <v>3161</v>
      </c>
      <c r="AC743" s="3"/>
      <c r="BA743" s="1">
        <f t="shared" si="33"/>
        <v>0</v>
      </c>
    </row>
    <row r="744" spans="1:68" s="1" customFormat="1" x14ac:dyDescent="0.25">
      <c r="B744" s="2"/>
      <c r="C744" s="2"/>
      <c r="D744" s="2"/>
      <c r="F744" s="1" t="s">
        <v>3161</v>
      </c>
      <c r="G744" s="1" t="s">
        <v>3158</v>
      </c>
      <c r="H744" s="1" t="s">
        <v>803</v>
      </c>
      <c r="I744" s="1" t="s">
        <v>879</v>
      </c>
      <c r="J744" s="1" t="s">
        <v>804</v>
      </c>
      <c r="K744" s="18"/>
      <c r="L744" s="1" t="s">
        <v>805</v>
      </c>
      <c r="M744" s="1" t="s">
        <v>488</v>
      </c>
      <c r="N744" s="1" t="s">
        <v>296</v>
      </c>
      <c r="O744" s="1">
        <v>85207</v>
      </c>
      <c r="Y744" s="2"/>
      <c r="Z744" s="3"/>
      <c r="BA744" s="1">
        <f t="shared" si="33"/>
        <v>0</v>
      </c>
    </row>
    <row r="745" spans="1:68" s="1" customFormat="1" x14ac:dyDescent="0.25">
      <c r="B745" s="2"/>
      <c r="C745" s="2"/>
      <c r="D745" s="2"/>
      <c r="F745" s="1" t="s">
        <v>3161</v>
      </c>
      <c r="G745" s="1" t="s">
        <v>481</v>
      </c>
      <c r="H745" s="1" t="s">
        <v>803</v>
      </c>
      <c r="I745" s="1" t="s">
        <v>1875</v>
      </c>
      <c r="J745" s="1" t="s">
        <v>804</v>
      </c>
      <c r="K745" s="18"/>
      <c r="L745" s="1" t="s">
        <v>805</v>
      </c>
      <c r="M745" s="1" t="s">
        <v>488</v>
      </c>
      <c r="N745" s="1" t="s">
        <v>296</v>
      </c>
      <c r="O745" s="1">
        <v>85207</v>
      </c>
      <c r="Y745" s="2"/>
      <c r="Z745" s="3"/>
      <c r="BA745" s="1">
        <f t="shared" si="33"/>
        <v>0</v>
      </c>
    </row>
    <row r="746" spans="1:68" s="1" customFormat="1" x14ac:dyDescent="0.25">
      <c r="A746" s="6"/>
      <c r="B746" s="2"/>
      <c r="C746" s="2"/>
      <c r="D746" s="6"/>
      <c r="G746" s="1" t="s">
        <v>481</v>
      </c>
      <c r="H746" s="1" t="s">
        <v>1414</v>
      </c>
      <c r="I746" s="1" t="s">
        <v>1380</v>
      </c>
      <c r="K746" s="18"/>
      <c r="AA746" s="2"/>
      <c r="AB746" s="3"/>
      <c r="AC746" s="3"/>
      <c r="AU746" s="1" t="s">
        <v>3162</v>
      </c>
      <c r="BA746" s="1">
        <f t="shared" si="33"/>
        <v>1</v>
      </c>
    </row>
    <row r="747" spans="1:68" s="1" customFormat="1" x14ac:dyDescent="0.25">
      <c r="A747" s="6"/>
      <c r="B747" s="2"/>
      <c r="C747" s="2"/>
      <c r="D747" s="6"/>
      <c r="G747" s="1" t="s">
        <v>481</v>
      </c>
      <c r="H747" s="1" t="s">
        <v>2782</v>
      </c>
      <c r="I747" s="1" t="s">
        <v>4364</v>
      </c>
      <c r="K747" s="18"/>
      <c r="AA747" s="2"/>
      <c r="AB747" s="3"/>
      <c r="AC747" s="3"/>
      <c r="AN747" s="1" t="s">
        <v>3162</v>
      </c>
      <c r="BA747" s="1">
        <f t="shared" si="33"/>
        <v>1</v>
      </c>
    </row>
    <row r="748" spans="1:68" s="1" customFormat="1" x14ac:dyDescent="0.25">
      <c r="A748" s="6"/>
      <c r="B748" s="2"/>
      <c r="C748" s="2"/>
      <c r="D748" s="6"/>
      <c r="G748" s="1" t="s">
        <v>3158</v>
      </c>
      <c r="H748" s="1" t="s">
        <v>2782</v>
      </c>
      <c r="I748" s="1" t="s">
        <v>1917</v>
      </c>
      <c r="K748" s="18"/>
      <c r="AA748" s="2"/>
      <c r="AB748" s="3"/>
      <c r="AC748" s="3"/>
      <c r="AN748" s="1" t="s">
        <v>3162</v>
      </c>
      <c r="BA748" s="1">
        <f t="shared" si="33"/>
        <v>1</v>
      </c>
    </row>
    <row r="749" spans="1:68" s="1" customFormat="1" x14ac:dyDescent="0.25">
      <c r="A749" s="2"/>
      <c r="B749" s="2"/>
      <c r="C749" s="2"/>
      <c r="D749" s="2"/>
      <c r="F749" s="1" t="s">
        <v>3161</v>
      </c>
      <c r="G749" s="1" t="s">
        <v>3158</v>
      </c>
      <c r="H749" s="1" t="s">
        <v>1967</v>
      </c>
      <c r="I749" s="1" t="s">
        <v>1968</v>
      </c>
      <c r="J749" s="1" t="s">
        <v>1969</v>
      </c>
      <c r="K749" s="18" t="s">
        <v>1971</v>
      </c>
      <c r="L749" s="1" t="s">
        <v>1970</v>
      </c>
      <c r="M749" s="1" t="s">
        <v>5031</v>
      </c>
      <c r="N749" s="1" t="s">
        <v>296</v>
      </c>
      <c r="P749" s="1" t="s">
        <v>4213</v>
      </c>
      <c r="AA749" s="2"/>
      <c r="AB749" s="3"/>
      <c r="AC749" s="3"/>
      <c r="AD749" s="1" t="s">
        <v>2388</v>
      </c>
      <c r="BA749" s="1">
        <f t="shared" si="33"/>
        <v>0</v>
      </c>
    </row>
    <row r="750" spans="1:68" s="1" customFormat="1" x14ac:dyDescent="0.25">
      <c r="A750" s="2"/>
      <c r="B750" s="2"/>
      <c r="C750" s="2"/>
      <c r="D750" s="2"/>
      <c r="G750" s="1" t="s">
        <v>3158</v>
      </c>
      <c r="H750" s="1" t="s">
        <v>1972</v>
      </c>
      <c r="I750" s="1" t="s">
        <v>1973</v>
      </c>
      <c r="J750" s="1" t="s">
        <v>1974</v>
      </c>
      <c r="K750" s="18" t="s">
        <v>1976</v>
      </c>
      <c r="L750" s="1" t="s">
        <v>1975</v>
      </c>
      <c r="M750" s="1" t="s">
        <v>488</v>
      </c>
      <c r="N750" s="1" t="s">
        <v>296</v>
      </c>
      <c r="O750" s="1">
        <v>85208</v>
      </c>
      <c r="P750" s="1" t="s">
        <v>4213</v>
      </c>
      <c r="AA750" s="2"/>
      <c r="AB750" s="3"/>
      <c r="AC750" s="3"/>
      <c r="AD750" s="1" t="s">
        <v>2564</v>
      </c>
      <c r="BA750" s="1">
        <f t="shared" si="33"/>
        <v>0</v>
      </c>
    </row>
    <row r="751" spans="1:68" s="1" customFormat="1" x14ac:dyDescent="0.25">
      <c r="A751" s="2"/>
      <c r="B751" s="2"/>
      <c r="C751" s="2"/>
      <c r="D751" s="2"/>
      <c r="G751" s="1" t="s">
        <v>3158</v>
      </c>
      <c r="H751" s="1" t="s">
        <v>1977</v>
      </c>
      <c r="I751" s="1" t="s">
        <v>312</v>
      </c>
      <c r="J751" s="1" t="s">
        <v>1979</v>
      </c>
      <c r="K751" s="18" t="s">
        <v>2379</v>
      </c>
      <c r="L751" s="1" t="s">
        <v>1980</v>
      </c>
      <c r="M751" s="1" t="s">
        <v>5031</v>
      </c>
      <c r="N751" s="1" t="s">
        <v>4426</v>
      </c>
      <c r="O751" s="1">
        <v>85219</v>
      </c>
      <c r="P751" s="1" t="s">
        <v>4213</v>
      </c>
      <c r="Y751" s="1" t="s">
        <v>3175</v>
      </c>
      <c r="Z751" s="1" t="s">
        <v>313</v>
      </c>
      <c r="AA751" s="2"/>
      <c r="AB751" s="3" t="s">
        <v>3161</v>
      </c>
      <c r="AC751" s="3"/>
      <c r="AD751" s="1" t="s">
        <v>2568</v>
      </c>
      <c r="BA751" s="1">
        <f t="shared" si="33"/>
        <v>0</v>
      </c>
    </row>
    <row r="752" spans="1:68" s="1" customFormat="1" x14ac:dyDescent="0.25">
      <c r="A752" s="2"/>
      <c r="B752" s="2"/>
      <c r="C752" s="2"/>
      <c r="D752" s="2"/>
      <c r="G752" s="1" t="s">
        <v>481</v>
      </c>
      <c r="H752" s="1" t="s">
        <v>314</v>
      </c>
      <c r="I752" s="1" t="s">
        <v>4713</v>
      </c>
      <c r="K752" s="18"/>
      <c r="AA752" s="1" t="s">
        <v>315</v>
      </c>
      <c r="AB752" s="3"/>
      <c r="AC752" s="3"/>
      <c r="BA752" s="1">
        <f t="shared" si="33"/>
        <v>0</v>
      </c>
    </row>
    <row r="753" spans="1:56" s="1" customFormat="1" x14ac:dyDescent="0.25">
      <c r="A753" s="6"/>
      <c r="B753" s="2"/>
      <c r="C753" s="2"/>
      <c r="D753" s="6"/>
      <c r="H753" s="1" t="s">
        <v>4368</v>
      </c>
      <c r="I753" s="1" t="s">
        <v>4297</v>
      </c>
      <c r="K753" s="18"/>
      <c r="AA753" s="1" t="s">
        <v>4369</v>
      </c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1">
        <f t="shared" si="33"/>
        <v>0</v>
      </c>
      <c r="BB753" s="3"/>
    </row>
    <row r="754" spans="1:56" s="1" customFormat="1" x14ac:dyDescent="0.25">
      <c r="A754" s="8"/>
      <c r="B754" s="2"/>
      <c r="C754" s="2"/>
      <c r="D754" s="6"/>
      <c r="E754" s="2"/>
      <c r="F754" s="1" t="s">
        <v>3161</v>
      </c>
      <c r="G754" s="1" t="s">
        <v>3158</v>
      </c>
      <c r="H754" s="1" t="s">
        <v>934</v>
      </c>
      <c r="I754" s="1" t="s">
        <v>4816</v>
      </c>
      <c r="J754" s="1" t="s">
        <v>4817</v>
      </c>
      <c r="K754" s="18" t="s">
        <v>2479</v>
      </c>
      <c r="L754" s="1" t="s">
        <v>4818</v>
      </c>
      <c r="M754" s="1" t="s">
        <v>488</v>
      </c>
      <c r="N754" s="1" t="s">
        <v>296</v>
      </c>
      <c r="O754" s="1">
        <v>85205</v>
      </c>
      <c r="P754" s="1" t="s">
        <v>4213</v>
      </c>
      <c r="T754" s="1">
        <v>1</v>
      </c>
      <c r="AA754" s="2" t="s">
        <v>2667</v>
      </c>
      <c r="AB754" s="3"/>
      <c r="AC754" s="3"/>
      <c r="AD754" s="1" t="s">
        <v>2564</v>
      </c>
      <c r="AE754" s="1" t="s">
        <v>481</v>
      </c>
      <c r="AH754" s="1" t="s">
        <v>481</v>
      </c>
      <c r="AI754" s="1" t="s">
        <v>481</v>
      </c>
      <c r="AJ754" s="1" t="s">
        <v>481</v>
      </c>
      <c r="AN754" s="1" t="s">
        <v>481</v>
      </c>
      <c r="AO754" s="1" t="s">
        <v>481</v>
      </c>
      <c r="AP754" s="1" t="s">
        <v>481</v>
      </c>
      <c r="AQ754" s="1" t="s">
        <v>481</v>
      </c>
      <c r="AR754" s="1" t="s">
        <v>481</v>
      </c>
      <c r="AS754" s="1" t="s">
        <v>481</v>
      </c>
      <c r="AT754" s="1" t="s">
        <v>481</v>
      </c>
      <c r="AU754" s="1" t="s">
        <v>481</v>
      </c>
      <c r="AV754" s="1" t="s">
        <v>481</v>
      </c>
      <c r="AW754" s="1" t="s">
        <v>481</v>
      </c>
      <c r="AX754" s="1" t="s">
        <v>481</v>
      </c>
      <c r="AY754" s="1" t="s">
        <v>481</v>
      </c>
      <c r="AZ754" s="1" t="s">
        <v>481</v>
      </c>
      <c r="BA754" s="1">
        <f t="shared" si="33"/>
        <v>17</v>
      </c>
    </row>
    <row r="755" spans="1:56" s="1" customFormat="1" x14ac:dyDescent="0.25">
      <c r="A755" s="2"/>
      <c r="B755" s="2"/>
      <c r="C755" s="2"/>
      <c r="D755" s="2"/>
      <c r="G755" s="1" t="s">
        <v>481</v>
      </c>
      <c r="H755" s="1" t="s">
        <v>2314</v>
      </c>
      <c r="I755" s="1" t="s">
        <v>3866</v>
      </c>
      <c r="J755" s="1" t="s">
        <v>2315</v>
      </c>
      <c r="K755" s="18" t="s">
        <v>3506</v>
      </c>
      <c r="M755" s="1" t="s">
        <v>488</v>
      </c>
      <c r="N755" s="1" t="s">
        <v>296</v>
      </c>
      <c r="P755" s="1" t="s">
        <v>4213</v>
      </c>
      <c r="AA755" s="2"/>
      <c r="AB755" s="3"/>
      <c r="AC755" s="3"/>
      <c r="AD755" s="1" t="s">
        <v>2564</v>
      </c>
      <c r="BA755" s="1">
        <f t="shared" si="33"/>
        <v>0</v>
      </c>
      <c r="BD755" s="1" t="s">
        <v>4712</v>
      </c>
    </row>
    <row r="756" spans="1:56" s="1" customFormat="1" x14ac:dyDescent="0.25">
      <c r="A756" s="8"/>
      <c r="B756" s="2"/>
      <c r="C756" s="14">
        <v>43041</v>
      </c>
      <c r="D756" s="6"/>
      <c r="G756" s="1" t="s">
        <v>3158</v>
      </c>
      <c r="H756" s="1" t="s">
        <v>4314</v>
      </c>
      <c r="I756" s="1" t="s">
        <v>1171</v>
      </c>
      <c r="J756" s="1" t="s">
        <v>4315</v>
      </c>
      <c r="K756" s="18" t="s">
        <v>4316</v>
      </c>
      <c r="L756" s="1" t="s">
        <v>4317</v>
      </c>
      <c r="M756" s="1" t="s">
        <v>488</v>
      </c>
      <c r="N756" s="1" t="s">
        <v>296</v>
      </c>
      <c r="O756" s="1">
        <v>85215</v>
      </c>
      <c r="Y756" s="2"/>
      <c r="Z756" s="3"/>
      <c r="AE756" s="1" t="s">
        <v>481</v>
      </c>
      <c r="AK756" s="1" t="s">
        <v>481</v>
      </c>
      <c r="AL756" s="1" t="s">
        <v>481</v>
      </c>
      <c r="AM756" s="1" t="s">
        <v>3158</v>
      </c>
      <c r="AN756" s="1" t="s">
        <v>481</v>
      </c>
      <c r="AO756" s="1" t="s">
        <v>481</v>
      </c>
      <c r="AP756" s="1" t="s">
        <v>481</v>
      </c>
      <c r="AR756" s="1" t="s">
        <v>481</v>
      </c>
      <c r="BA756" s="1">
        <f t="shared" si="33"/>
        <v>8</v>
      </c>
    </row>
    <row r="757" spans="1:56" s="1" customFormat="1" x14ac:dyDescent="0.25">
      <c r="A757" s="6"/>
      <c r="B757" s="2"/>
      <c r="C757" s="2"/>
      <c r="D757" s="6"/>
      <c r="F757" s="1" t="s">
        <v>3161</v>
      </c>
      <c r="G757" s="1" t="s">
        <v>481</v>
      </c>
      <c r="H757" s="1" t="s">
        <v>3507</v>
      </c>
      <c r="I757" s="1" t="s">
        <v>3045</v>
      </c>
      <c r="J757" s="1" t="s">
        <v>4438</v>
      </c>
      <c r="K757" s="18" t="s">
        <v>3509</v>
      </c>
      <c r="L757" s="1" t="s">
        <v>3508</v>
      </c>
      <c r="M757" s="1" t="s">
        <v>488</v>
      </c>
      <c r="N757" s="1" t="s">
        <v>296</v>
      </c>
      <c r="O757" s="1">
        <v>85208</v>
      </c>
      <c r="P757" s="1" t="s">
        <v>4213</v>
      </c>
      <c r="AA757" s="2"/>
      <c r="AB757" s="3" t="s">
        <v>3161</v>
      </c>
      <c r="AC757" s="3"/>
      <c r="AD757" s="1" t="s">
        <v>2564</v>
      </c>
      <c r="BA757" s="1">
        <f t="shared" si="33"/>
        <v>0</v>
      </c>
    </row>
    <row r="758" spans="1:56" s="1" customFormat="1" x14ac:dyDescent="0.25">
      <c r="A758" s="6"/>
      <c r="B758" s="2"/>
      <c r="C758" s="2"/>
      <c r="D758" s="6"/>
      <c r="G758" s="1" t="s">
        <v>3158</v>
      </c>
      <c r="H758" s="1" t="s">
        <v>1886</v>
      </c>
      <c r="I758" s="1" t="s">
        <v>2335</v>
      </c>
      <c r="J758" s="1" t="s">
        <v>1888</v>
      </c>
      <c r="K758" s="18" t="s">
        <v>1889</v>
      </c>
      <c r="L758" s="1" t="s">
        <v>1890</v>
      </c>
      <c r="M758" s="1" t="s">
        <v>488</v>
      </c>
      <c r="N758" s="1" t="s">
        <v>296</v>
      </c>
      <c r="O758" s="1">
        <v>85204</v>
      </c>
      <c r="Y758" s="2"/>
      <c r="Z758" s="3"/>
      <c r="BA758" s="1">
        <f t="shared" si="33"/>
        <v>0</v>
      </c>
    </row>
    <row r="759" spans="1:56" s="1" customFormat="1" x14ac:dyDescent="0.25">
      <c r="A759" s="6"/>
      <c r="B759" s="2"/>
      <c r="C759" s="2"/>
      <c r="D759" s="6"/>
      <c r="G759" s="1" t="s">
        <v>481</v>
      </c>
      <c r="H759" s="1" t="s">
        <v>1886</v>
      </c>
      <c r="I759" s="1" t="s">
        <v>1887</v>
      </c>
      <c r="J759" s="1" t="s">
        <v>1888</v>
      </c>
      <c r="K759" s="18" t="s">
        <v>1889</v>
      </c>
      <c r="L759" s="1" t="s">
        <v>1890</v>
      </c>
      <c r="M759" s="1" t="s">
        <v>488</v>
      </c>
      <c r="N759" s="1" t="s">
        <v>296</v>
      </c>
      <c r="O759" s="1">
        <v>85204</v>
      </c>
      <c r="Y759" s="2"/>
      <c r="Z759" s="3"/>
      <c r="BA759" s="1">
        <f t="shared" si="33"/>
        <v>0</v>
      </c>
    </row>
    <row r="760" spans="1:56" s="1" customFormat="1" x14ac:dyDescent="0.25">
      <c r="B760" s="2"/>
      <c r="C760" s="2"/>
      <c r="D760" s="6"/>
      <c r="G760" s="1" t="s">
        <v>3158</v>
      </c>
      <c r="H760" s="1" t="s">
        <v>2045</v>
      </c>
      <c r="I760" s="1" t="s">
        <v>2046</v>
      </c>
      <c r="K760" s="18"/>
      <c r="AA760" s="2"/>
      <c r="AB760" s="3"/>
      <c r="AC760" s="3"/>
      <c r="AQ760" s="1" t="s">
        <v>3162</v>
      </c>
      <c r="AT760" s="1" t="s">
        <v>3162</v>
      </c>
      <c r="AV760" s="1" t="s">
        <v>3162</v>
      </c>
      <c r="BA760" s="1">
        <f t="shared" si="33"/>
        <v>3</v>
      </c>
    </row>
    <row r="761" spans="1:56" s="1" customFormat="1" x14ac:dyDescent="0.25">
      <c r="B761" s="2"/>
      <c r="C761" s="2"/>
      <c r="D761" s="6"/>
      <c r="G761" s="1" t="s">
        <v>3158</v>
      </c>
      <c r="H761" s="1" t="s">
        <v>770</v>
      </c>
      <c r="I761" s="1" t="s">
        <v>103</v>
      </c>
      <c r="J761" s="1" t="s">
        <v>772</v>
      </c>
      <c r="K761" s="18" t="s">
        <v>771</v>
      </c>
      <c r="L761" s="1" t="s">
        <v>3502</v>
      </c>
      <c r="M761" s="1" t="s">
        <v>488</v>
      </c>
      <c r="N761" s="1" t="s">
        <v>296</v>
      </c>
      <c r="O761" s="1">
        <v>85204</v>
      </c>
      <c r="P761" s="1" t="s">
        <v>4712</v>
      </c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1">
        <f t="shared" si="33"/>
        <v>0</v>
      </c>
      <c r="BB761" s="3"/>
    </row>
    <row r="762" spans="1:56" s="1" customFormat="1" x14ac:dyDescent="0.25">
      <c r="B762" s="2"/>
      <c r="C762" s="2"/>
      <c r="D762" s="6"/>
      <c r="G762" s="1" t="s">
        <v>481</v>
      </c>
      <c r="H762" s="1" t="s">
        <v>1386</v>
      </c>
      <c r="I762" s="1" t="s">
        <v>1554</v>
      </c>
      <c r="K762" s="18"/>
      <c r="AA762" s="2"/>
      <c r="AB762" s="3"/>
      <c r="AC762" s="3"/>
      <c r="AT762" s="1" t="s">
        <v>3162</v>
      </c>
      <c r="AU762" s="1" t="s">
        <v>3162</v>
      </c>
      <c r="BA762" s="1">
        <f t="shared" si="33"/>
        <v>2</v>
      </c>
    </row>
    <row r="763" spans="1:56" s="1" customFormat="1" x14ac:dyDescent="0.25">
      <c r="B763" s="2"/>
      <c r="C763" s="2"/>
      <c r="D763" s="2"/>
      <c r="G763" s="1" t="s">
        <v>481</v>
      </c>
      <c r="H763" s="1" t="s">
        <v>4663</v>
      </c>
      <c r="I763" s="1" t="s">
        <v>361</v>
      </c>
      <c r="J763" s="1" t="s">
        <v>4305</v>
      </c>
      <c r="K763" s="18" t="s">
        <v>1329</v>
      </c>
      <c r="L763" s="1" t="s">
        <v>4306</v>
      </c>
      <c r="M763" s="1" t="s">
        <v>4307</v>
      </c>
      <c r="N763" s="1" t="s">
        <v>647</v>
      </c>
      <c r="O763" s="1" t="s">
        <v>4308</v>
      </c>
      <c r="P763" s="1" t="s">
        <v>4213</v>
      </c>
      <c r="X763" s="1" t="s">
        <v>1330</v>
      </c>
      <c r="AA763" s="2" t="s">
        <v>362</v>
      </c>
      <c r="AB763" s="3" t="s">
        <v>3161</v>
      </c>
      <c r="AC763" s="3"/>
      <c r="AD763" s="1" t="s">
        <v>2564</v>
      </c>
      <c r="BA763" s="1">
        <f t="shared" si="33"/>
        <v>0</v>
      </c>
    </row>
    <row r="764" spans="1:56" s="1" customFormat="1" x14ac:dyDescent="0.25">
      <c r="B764" s="2"/>
      <c r="C764" s="2"/>
      <c r="D764" s="2"/>
      <c r="G764" s="1" t="s">
        <v>3158</v>
      </c>
      <c r="H764" s="1" t="s">
        <v>4666</v>
      </c>
      <c r="I764" s="1" t="s">
        <v>4667</v>
      </c>
      <c r="J764" s="1" t="s">
        <v>1629</v>
      </c>
      <c r="K764" s="18" t="s">
        <v>4668</v>
      </c>
      <c r="L764" s="1" t="s">
        <v>4932</v>
      </c>
      <c r="M764" s="1" t="s">
        <v>3192</v>
      </c>
      <c r="N764" s="1" t="s">
        <v>296</v>
      </c>
      <c r="O764" s="1">
        <v>85118</v>
      </c>
      <c r="P764" s="1" t="s">
        <v>4712</v>
      </c>
      <c r="Y764" s="1" t="s">
        <v>3196</v>
      </c>
      <c r="Z764" s="1" t="s">
        <v>4664</v>
      </c>
      <c r="AA764" s="2"/>
      <c r="AB764" s="3"/>
      <c r="AC764" s="3"/>
      <c r="AD764" s="1" t="s">
        <v>2388</v>
      </c>
      <c r="BA764" s="1">
        <f t="shared" si="33"/>
        <v>0</v>
      </c>
    </row>
    <row r="765" spans="1:56" s="1" customFormat="1" x14ac:dyDescent="0.25">
      <c r="B765" s="2"/>
      <c r="C765" s="2"/>
      <c r="D765" s="2"/>
      <c r="G765" s="1" t="s">
        <v>481</v>
      </c>
      <c r="H765" s="1" t="s">
        <v>4666</v>
      </c>
      <c r="I765" s="1" t="s">
        <v>4713</v>
      </c>
      <c r="J765" s="1" t="s">
        <v>1629</v>
      </c>
      <c r="K765" s="18" t="s">
        <v>4668</v>
      </c>
      <c r="L765" s="1" t="s">
        <v>4932</v>
      </c>
      <c r="M765" s="1" t="s">
        <v>3192</v>
      </c>
      <c r="N765" s="1" t="s">
        <v>296</v>
      </c>
      <c r="O765" s="1">
        <v>85118</v>
      </c>
      <c r="P765" s="1" t="s">
        <v>4213</v>
      </c>
      <c r="Y765" s="1" t="s">
        <v>3196</v>
      </c>
      <c r="Z765" s="1" t="s">
        <v>3161</v>
      </c>
      <c r="AA765" s="2"/>
      <c r="AB765" s="3"/>
      <c r="AC765" s="3"/>
      <c r="AD765" s="1" t="s">
        <v>2392</v>
      </c>
      <c r="BA765" s="1">
        <f t="shared" si="33"/>
        <v>0</v>
      </c>
    </row>
    <row r="766" spans="1:56" s="1" customFormat="1" x14ac:dyDescent="0.25">
      <c r="B766" s="2"/>
      <c r="C766" s="2"/>
      <c r="D766" s="2"/>
      <c r="F766" s="1" t="s">
        <v>3162</v>
      </c>
      <c r="G766" s="1" t="s">
        <v>481</v>
      </c>
      <c r="H766" s="1" t="s">
        <v>4051</v>
      </c>
      <c r="I766" s="1" t="s">
        <v>1631</v>
      </c>
      <c r="K766" s="18" t="s">
        <v>1632</v>
      </c>
      <c r="P766" s="1" t="s">
        <v>4213</v>
      </c>
      <c r="R766" s="1">
        <v>1</v>
      </c>
      <c r="S766" s="1" t="s">
        <v>3357</v>
      </c>
      <c r="AA766" s="2" t="s">
        <v>1633</v>
      </c>
      <c r="AB766" s="3"/>
      <c r="AC766" s="3"/>
      <c r="AD766" s="1" t="s">
        <v>1771</v>
      </c>
      <c r="AJ766" s="1" t="s">
        <v>3162</v>
      </c>
      <c r="BA766" s="1">
        <f t="shared" si="33"/>
        <v>1</v>
      </c>
    </row>
    <row r="767" spans="1:56" s="1" customFormat="1" x14ac:dyDescent="0.25">
      <c r="B767" s="2"/>
      <c r="C767" s="2"/>
      <c r="D767" s="2"/>
      <c r="G767" s="1" t="s">
        <v>481</v>
      </c>
      <c r="H767" s="1" t="s">
        <v>4051</v>
      </c>
      <c r="I767" s="1" t="s">
        <v>4669</v>
      </c>
      <c r="J767" s="1" t="s">
        <v>4052</v>
      </c>
      <c r="K767" s="18"/>
      <c r="AA767" s="2"/>
      <c r="AB767" s="3" t="s">
        <v>3161</v>
      </c>
      <c r="AC767" s="3"/>
      <c r="BA767" s="1">
        <f t="shared" si="33"/>
        <v>0</v>
      </c>
    </row>
    <row r="768" spans="1:56" s="1" customFormat="1" x14ac:dyDescent="0.25">
      <c r="A768" s="8"/>
      <c r="B768" s="2"/>
      <c r="C768" s="2"/>
      <c r="D768" s="6"/>
      <c r="G768" s="1" t="s">
        <v>3158</v>
      </c>
      <c r="H768" s="1" t="s">
        <v>1357</v>
      </c>
      <c r="I768" s="1" t="s">
        <v>4719</v>
      </c>
      <c r="K768" s="18"/>
      <c r="AA768" s="2"/>
      <c r="AB768" s="3"/>
      <c r="AC768" s="3"/>
      <c r="AP768" s="1" t="s">
        <v>3162</v>
      </c>
      <c r="AQ768" s="1" t="s">
        <v>3162</v>
      </c>
      <c r="AR768" s="1" t="s">
        <v>3162</v>
      </c>
      <c r="BA768" s="1">
        <f t="shared" si="33"/>
        <v>3</v>
      </c>
    </row>
    <row r="769" spans="1:65" s="1" customFormat="1" x14ac:dyDescent="0.25">
      <c r="B769" s="2"/>
      <c r="C769" s="2"/>
      <c r="D769" s="2"/>
      <c r="G769" s="1" t="s">
        <v>3158</v>
      </c>
      <c r="H769" s="1" t="s">
        <v>3573</v>
      </c>
      <c r="I769" s="1" t="s">
        <v>2124</v>
      </c>
      <c r="K769" s="18" t="s">
        <v>4204</v>
      </c>
      <c r="P769" s="1" t="s">
        <v>4213</v>
      </c>
      <c r="Y769" s="2"/>
      <c r="Z769" s="3"/>
      <c r="BA769" s="1">
        <f t="shared" si="33"/>
        <v>0</v>
      </c>
    </row>
    <row r="770" spans="1:65" s="1" customFormat="1" x14ac:dyDescent="0.25">
      <c r="A770" s="6"/>
      <c r="B770" s="2"/>
      <c r="C770" s="2"/>
      <c r="D770" s="6"/>
      <c r="F770" s="1" t="s">
        <v>3162</v>
      </c>
      <c r="G770" s="1" t="s">
        <v>481</v>
      </c>
      <c r="H770" s="1" t="s">
        <v>7</v>
      </c>
      <c r="I770" s="1" t="s">
        <v>8</v>
      </c>
      <c r="J770" s="1" t="s">
        <v>2132</v>
      </c>
      <c r="K770" s="18" t="s">
        <v>39</v>
      </c>
      <c r="L770" s="1" t="s">
        <v>2348</v>
      </c>
      <c r="M770" s="1" t="s">
        <v>488</v>
      </c>
      <c r="N770" s="1" t="s">
        <v>296</v>
      </c>
      <c r="O770" s="1">
        <v>85207</v>
      </c>
      <c r="P770" s="1" t="s">
        <v>4213</v>
      </c>
      <c r="R770" s="1">
        <v>1</v>
      </c>
      <c r="S770" s="1" t="s">
        <v>3357</v>
      </c>
      <c r="X770" s="1" t="s">
        <v>3463</v>
      </c>
      <c r="AA770" s="2" t="s">
        <v>37</v>
      </c>
      <c r="AB770" s="3"/>
      <c r="AC770" s="3"/>
      <c r="AD770" s="1" t="s">
        <v>2388</v>
      </c>
      <c r="AX770" s="1" t="s">
        <v>3162</v>
      </c>
      <c r="AY770" s="1" t="s">
        <v>3162</v>
      </c>
      <c r="BA770" s="1">
        <f t="shared" si="33"/>
        <v>2</v>
      </c>
    </row>
    <row r="771" spans="1:65" s="1" customFormat="1" x14ac:dyDescent="0.25">
      <c r="A771" s="2"/>
      <c r="B771" s="2"/>
      <c r="C771" s="2"/>
      <c r="D771" s="2"/>
      <c r="F771" s="1" t="s">
        <v>3161</v>
      </c>
      <c r="G771" s="1" t="s">
        <v>3158</v>
      </c>
      <c r="H771" s="1" t="s">
        <v>7</v>
      </c>
      <c r="I771" s="1" t="s">
        <v>3311</v>
      </c>
      <c r="J771" s="1" t="s">
        <v>3464</v>
      </c>
      <c r="K771" s="18" t="s">
        <v>1789</v>
      </c>
      <c r="L771" s="1" t="s">
        <v>2348</v>
      </c>
      <c r="M771" s="1" t="s">
        <v>488</v>
      </c>
      <c r="N771" s="1" t="s">
        <v>296</v>
      </c>
      <c r="O771" s="1">
        <v>85207</v>
      </c>
      <c r="Y771" s="2"/>
      <c r="Z771" s="3"/>
      <c r="BA771" s="1">
        <f t="shared" si="33"/>
        <v>0</v>
      </c>
    </row>
    <row r="772" spans="1:65" s="1" customFormat="1" x14ac:dyDescent="0.25">
      <c r="B772" s="2"/>
      <c r="C772" s="2"/>
      <c r="D772" s="2"/>
      <c r="G772" s="1" t="s">
        <v>3158</v>
      </c>
      <c r="H772" s="1" t="s">
        <v>3465</v>
      </c>
      <c r="I772" s="1" t="s">
        <v>3466</v>
      </c>
      <c r="K772" s="18" t="s">
        <v>3467</v>
      </c>
      <c r="N772" s="1" t="s">
        <v>296</v>
      </c>
      <c r="P772" s="1" t="s">
        <v>4213</v>
      </c>
      <c r="AA772" s="2"/>
      <c r="AB772" s="3"/>
      <c r="AC772" s="3"/>
      <c r="AD772" s="1" t="s">
        <v>2564</v>
      </c>
      <c r="BA772" s="1">
        <f t="shared" si="33"/>
        <v>0</v>
      </c>
    </row>
    <row r="773" spans="1:65" s="1" customFormat="1" x14ac:dyDescent="0.25">
      <c r="B773" s="2"/>
      <c r="C773" s="2"/>
      <c r="D773" s="2"/>
      <c r="G773" s="1" t="s">
        <v>481</v>
      </c>
      <c r="H773" s="1" t="s">
        <v>3468</v>
      </c>
      <c r="I773" s="1" t="s">
        <v>649</v>
      </c>
      <c r="K773" s="18" t="s">
        <v>1790</v>
      </c>
      <c r="AA773" s="2"/>
      <c r="AB773" s="3"/>
      <c r="AC773" s="3"/>
      <c r="BA773" s="1">
        <f t="shared" si="33"/>
        <v>0</v>
      </c>
    </row>
    <row r="774" spans="1:65" s="1" customFormat="1" x14ac:dyDescent="0.25">
      <c r="B774" s="2"/>
      <c r="C774" s="2"/>
      <c r="D774" s="2"/>
      <c r="G774" s="1" t="s">
        <v>481</v>
      </c>
      <c r="H774" s="1" t="s">
        <v>3469</v>
      </c>
      <c r="I774" s="1" t="s">
        <v>299</v>
      </c>
      <c r="K774" s="18" t="s">
        <v>1791</v>
      </c>
      <c r="L774" s="1" t="s">
        <v>1747</v>
      </c>
      <c r="M774" s="1" t="s">
        <v>488</v>
      </c>
      <c r="N774" s="1" t="s">
        <v>296</v>
      </c>
      <c r="AA774" s="2"/>
      <c r="AB774" s="3"/>
      <c r="AC774" s="3"/>
      <c r="BA774" s="1">
        <f t="shared" si="33"/>
        <v>0</v>
      </c>
    </row>
    <row r="775" spans="1:65" s="1" customFormat="1" x14ac:dyDescent="0.25">
      <c r="B775" s="2"/>
      <c r="C775" s="2"/>
      <c r="D775" s="2"/>
      <c r="G775" s="1" t="s">
        <v>3158</v>
      </c>
      <c r="H775" s="1" t="s">
        <v>3469</v>
      </c>
      <c r="I775" s="1" t="s">
        <v>1748</v>
      </c>
      <c r="K775" s="18" t="s">
        <v>1791</v>
      </c>
      <c r="L775" s="1" t="s">
        <v>1747</v>
      </c>
      <c r="M775" s="1" t="s">
        <v>488</v>
      </c>
      <c r="N775" s="1" t="s">
        <v>296</v>
      </c>
      <c r="AA775" s="2"/>
      <c r="AB775" s="3"/>
      <c r="AC775" s="3"/>
      <c r="BA775" s="1">
        <f t="shared" si="33"/>
        <v>0</v>
      </c>
    </row>
    <row r="776" spans="1:65" s="1" customFormat="1" x14ac:dyDescent="0.25">
      <c r="B776" s="2"/>
      <c r="C776" s="2"/>
      <c r="D776" s="6"/>
      <c r="G776" s="1" t="s">
        <v>3158</v>
      </c>
      <c r="H776" s="1" t="s">
        <v>587</v>
      </c>
      <c r="I776" s="1" t="s">
        <v>588</v>
      </c>
      <c r="J776" s="1" t="s">
        <v>589</v>
      </c>
      <c r="K776" s="18" t="s">
        <v>1231</v>
      </c>
      <c r="L776" s="1" t="s">
        <v>2946</v>
      </c>
      <c r="M776" s="1" t="s">
        <v>5031</v>
      </c>
      <c r="N776" s="1" t="s">
        <v>296</v>
      </c>
      <c r="O776" s="1">
        <v>85120</v>
      </c>
      <c r="P776" s="1" t="s">
        <v>4213</v>
      </c>
      <c r="AA776" s="2" t="s">
        <v>591</v>
      </c>
      <c r="AB776" s="3"/>
      <c r="AC776" s="3"/>
      <c r="AD776" s="1" t="s">
        <v>2564</v>
      </c>
      <c r="BA776" s="1">
        <f t="shared" si="33"/>
        <v>0</v>
      </c>
    </row>
    <row r="777" spans="1:65" s="1" customFormat="1" x14ac:dyDescent="0.25">
      <c r="B777" s="2"/>
      <c r="C777" s="2"/>
      <c r="D777" s="2"/>
      <c r="G777" s="1" t="s">
        <v>3158</v>
      </c>
      <c r="H777" s="1" t="s">
        <v>1749</v>
      </c>
      <c r="I777" s="1" t="s">
        <v>3069</v>
      </c>
      <c r="J777" s="1" t="s">
        <v>2067</v>
      </c>
      <c r="K777" s="4" t="s">
        <v>1750</v>
      </c>
      <c r="P777" s="1" t="s">
        <v>4213</v>
      </c>
      <c r="AA777" s="2"/>
      <c r="AB777" s="3"/>
      <c r="AC777" s="3"/>
      <c r="AD777" s="1" t="s">
        <v>2388</v>
      </c>
      <c r="AR777" s="1" t="s">
        <v>3162</v>
      </c>
      <c r="AS777" s="1" t="s">
        <v>3162</v>
      </c>
      <c r="AU777" s="1" t="s">
        <v>3162</v>
      </c>
      <c r="AX777" s="1" t="s">
        <v>3162</v>
      </c>
      <c r="AY777" s="1" t="s">
        <v>3162</v>
      </c>
      <c r="BA777" s="1">
        <f t="shared" si="33"/>
        <v>5</v>
      </c>
    </row>
    <row r="778" spans="1:65" s="1" customFormat="1" x14ac:dyDescent="0.25">
      <c r="B778" s="2"/>
      <c r="C778" s="2"/>
      <c r="D778" s="2"/>
      <c r="G778" s="1" t="s">
        <v>3158</v>
      </c>
      <c r="H778" s="1" t="s">
        <v>252</v>
      </c>
      <c r="I778" s="1" t="s">
        <v>253</v>
      </c>
      <c r="K778" s="4"/>
      <c r="AA778" s="2"/>
      <c r="AB778" s="3"/>
      <c r="AC778" s="3"/>
      <c r="AX778" s="1" t="s">
        <v>3162</v>
      </c>
      <c r="BA778" s="1">
        <f t="shared" si="33"/>
        <v>1</v>
      </c>
    </row>
    <row r="779" spans="1:65" s="1" customFormat="1" x14ac:dyDescent="0.25">
      <c r="B779" s="2"/>
      <c r="C779" s="2"/>
      <c r="D779" s="2"/>
      <c r="G779" s="1" t="s">
        <v>3158</v>
      </c>
      <c r="H779" s="1" t="s">
        <v>1409</v>
      </c>
      <c r="I779" s="1" t="s">
        <v>1387</v>
      </c>
      <c r="K779" s="4"/>
      <c r="AA779" s="2"/>
      <c r="AB779" s="3"/>
      <c r="AC779" s="3"/>
      <c r="AS779" s="1" t="s">
        <v>3162</v>
      </c>
      <c r="AT779" s="1" t="s">
        <v>3162</v>
      </c>
      <c r="AV779" s="1" t="s">
        <v>3162</v>
      </c>
      <c r="AW779" s="1" t="s">
        <v>3162</v>
      </c>
      <c r="BA779" s="1">
        <f t="shared" si="33"/>
        <v>4</v>
      </c>
    </row>
    <row r="780" spans="1:65" s="1" customFormat="1" x14ac:dyDescent="0.25">
      <c r="A780" s="8"/>
      <c r="B780" s="2"/>
      <c r="C780" s="2"/>
      <c r="D780" s="6"/>
      <c r="G780" s="1" t="s">
        <v>3158</v>
      </c>
      <c r="H780" s="1" t="s">
        <v>2807</v>
      </c>
      <c r="I780" s="1" t="s">
        <v>436</v>
      </c>
      <c r="J780" s="1" t="s">
        <v>2808</v>
      </c>
      <c r="K780" s="18"/>
      <c r="L780" s="1" t="s">
        <v>2809</v>
      </c>
      <c r="M780" s="1" t="s">
        <v>3192</v>
      </c>
      <c r="N780" s="1" t="s">
        <v>296</v>
      </c>
      <c r="O780" s="1">
        <v>85118</v>
      </c>
      <c r="Y780" s="2"/>
      <c r="Z780" s="3"/>
      <c r="BA780" s="1">
        <f t="shared" si="33"/>
        <v>0</v>
      </c>
    </row>
    <row r="781" spans="1:65" s="1" customFormat="1" x14ac:dyDescent="0.25">
      <c r="A781" s="8"/>
      <c r="B781" s="2"/>
      <c r="C781" s="14">
        <v>43041</v>
      </c>
      <c r="D781" s="6"/>
      <c r="F781" s="1" t="s">
        <v>3162</v>
      </c>
      <c r="G781" s="1" t="s">
        <v>3158</v>
      </c>
      <c r="H781" s="1" t="s">
        <v>3015</v>
      </c>
      <c r="I781" s="1" t="s">
        <v>3016</v>
      </c>
      <c r="J781" s="1" t="s">
        <v>3659</v>
      </c>
      <c r="K781" s="18" t="s">
        <v>3017</v>
      </c>
      <c r="L781" s="1" t="s">
        <v>3019</v>
      </c>
      <c r="M781" s="1" t="s">
        <v>488</v>
      </c>
      <c r="N781" s="1" t="s">
        <v>296</v>
      </c>
      <c r="O781" s="1">
        <v>85209</v>
      </c>
      <c r="P781" s="1" t="s">
        <v>4213</v>
      </c>
      <c r="R781" s="1">
        <v>1</v>
      </c>
      <c r="S781" s="1" t="s">
        <v>3357</v>
      </c>
      <c r="T781" s="1">
        <v>1</v>
      </c>
      <c r="Y781" s="1" t="s">
        <v>3160</v>
      </c>
      <c r="Z781" s="1" t="s">
        <v>3161</v>
      </c>
      <c r="AA781" s="2" t="s">
        <v>3044</v>
      </c>
      <c r="AB781" s="3" t="s">
        <v>3161</v>
      </c>
      <c r="AC781" s="3"/>
      <c r="AD781" s="1" t="s">
        <v>1771</v>
      </c>
      <c r="AE781" s="1" t="s">
        <v>481</v>
      </c>
      <c r="AF781" s="1" t="s">
        <v>481</v>
      </c>
      <c r="AG781" s="1" t="s">
        <v>481</v>
      </c>
      <c r="AH781" s="1" t="s">
        <v>481</v>
      </c>
      <c r="AI781" s="1" t="s">
        <v>481</v>
      </c>
      <c r="AJ781" s="1" t="s">
        <v>481</v>
      </c>
      <c r="AK781" s="1" t="s">
        <v>481</v>
      </c>
      <c r="BA781" s="1">
        <f t="shared" si="33"/>
        <v>7</v>
      </c>
      <c r="BD781" s="1" t="s">
        <v>4712</v>
      </c>
      <c r="BE781" s="1" t="s">
        <v>4712</v>
      </c>
      <c r="BK781" s="1" t="s">
        <v>4712</v>
      </c>
      <c r="BL781" s="1" t="s">
        <v>4712</v>
      </c>
      <c r="BM781" s="1" t="s">
        <v>4712</v>
      </c>
    </row>
    <row r="782" spans="1:65" s="1" customFormat="1" x14ac:dyDescent="0.25">
      <c r="B782" s="2"/>
      <c r="C782" s="2"/>
      <c r="D782" s="2"/>
      <c r="G782" s="1" t="s">
        <v>481</v>
      </c>
      <c r="H782" s="1" t="s">
        <v>1751</v>
      </c>
      <c r="I782" s="1" t="s">
        <v>4642</v>
      </c>
      <c r="J782" s="1" t="s">
        <v>1752</v>
      </c>
      <c r="K782" s="18"/>
      <c r="N782" s="1" t="s">
        <v>296</v>
      </c>
      <c r="AA782" s="2"/>
      <c r="AB782" s="3"/>
      <c r="AC782" s="3"/>
      <c r="BA782" s="1">
        <f t="shared" ref="BA782:BA837" si="34">COUNTA(AE782:AZ782)</f>
        <v>0</v>
      </c>
      <c r="BD782" s="1" t="s">
        <v>4712</v>
      </c>
      <c r="BE782" s="1" t="s">
        <v>4712</v>
      </c>
    </row>
    <row r="783" spans="1:65" s="1" customFormat="1" x14ac:dyDescent="0.25">
      <c r="B783" s="2"/>
      <c r="C783" s="2"/>
      <c r="D783" s="2"/>
      <c r="G783" s="1" t="s">
        <v>481</v>
      </c>
      <c r="H783" s="1" t="s">
        <v>3021</v>
      </c>
      <c r="I783" s="1" t="s">
        <v>951</v>
      </c>
      <c r="J783" s="1" t="s">
        <v>952</v>
      </c>
      <c r="K783" s="18" t="s">
        <v>3959</v>
      </c>
      <c r="L783" s="1" t="s">
        <v>1904</v>
      </c>
      <c r="M783" s="1" t="s">
        <v>488</v>
      </c>
      <c r="N783" s="1" t="s">
        <v>296</v>
      </c>
      <c r="O783" s="1">
        <v>85201</v>
      </c>
      <c r="AA783" s="2" t="s">
        <v>3020</v>
      </c>
      <c r="AB783" s="3" t="s">
        <v>3161</v>
      </c>
      <c r="AC783" s="3"/>
      <c r="BA783" s="1">
        <f t="shared" si="34"/>
        <v>0</v>
      </c>
    </row>
    <row r="784" spans="1:65" s="1" customFormat="1" x14ac:dyDescent="0.25">
      <c r="B784" s="2"/>
      <c r="C784" s="2"/>
      <c r="D784" s="6"/>
      <c r="G784" s="1" t="s">
        <v>3158</v>
      </c>
      <c r="H784" s="1" t="s">
        <v>2023</v>
      </c>
      <c r="I784" s="1" t="s">
        <v>3917</v>
      </c>
      <c r="K784" s="18"/>
      <c r="AA784" s="2"/>
      <c r="AB784" s="3"/>
      <c r="AC784" s="3"/>
      <c r="AP784" s="1" t="s">
        <v>3162</v>
      </c>
      <c r="BA784" s="1">
        <f t="shared" si="34"/>
        <v>1</v>
      </c>
    </row>
    <row r="785" spans="1:53" s="1" customFormat="1" x14ac:dyDescent="0.25">
      <c r="A785" s="6"/>
      <c r="B785" s="2"/>
      <c r="C785" s="2"/>
      <c r="D785" s="6"/>
      <c r="G785" s="1" t="s">
        <v>3158</v>
      </c>
      <c r="H785" s="1" t="s">
        <v>953</v>
      </c>
      <c r="I785" s="1" t="s">
        <v>1425</v>
      </c>
      <c r="K785" s="18"/>
      <c r="AA785" s="2"/>
      <c r="AB785" s="3"/>
      <c r="AC785" s="3"/>
      <c r="BA785" s="1">
        <f t="shared" si="34"/>
        <v>0</v>
      </c>
    </row>
    <row r="786" spans="1:53" s="1" customFormat="1" x14ac:dyDescent="0.25">
      <c r="B786" s="2"/>
      <c r="C786" s="2"/>
      <c r="D786" s="2"/>
      <c r="F786" s="1" t="s">
        <v>3162</v>
      </c>
      <c r="G786" s="1" t="s">
        <v>3158</v>
      </c>
      <c r="H786" s="1" t="s">
        <v>953</v>
      </c>
      <c r="I786" s="1" t="s">
        <v>954</v>
      </c>
      <c r="J786" s="1" t="s">
        <v>3660</v>
      </c>
      <c r="K786" s="18" t="s">
        <v>3317</v>
      </c>
      <c r="L786" s="1" t="s">
        <v>2441</v>
      </c>
      <c r="M786" s="1" t="s">
        <v>488</v>
      </c>
      <c r="N786" s="1" t="s">
        <v>296</v>
      </c>
      <c r="O786" s="1">
        <v>85215</v>
      </c>
      <c r="P786" s="1" t="s">
        <v>4213</v>
      </c>
      <c r="Y786" s="1" t="s">
        <v>3175</v>
      </c>
      <c r="Z786" s="1" t="s">
        <v>3161</v>
      </c>
      <c r="AA786" s="1" t="s">
        <v>1279</v>
      </c>
      <c r="AB786" s="3" t="s">
        <v>3161</v>
      </c>
      <c r="AC786" s="3"/>
      <c r="AD786" s="1" t="s">
        <v>2564</v>
      </c>
      <c r="BA786" s="1">
        <f t="shared" si="34"/>
        <v>0</v>
      </c>
    </row>
    <row r="787" spans="1:53" s="1" customFormat="1" x14ac:dyDescent="0.25">
      <c r="B787" s="2"/>
      <c r="C787" s="2"/>
      <c r="D787" s="6"/>
      <c r="G787" s="1" t="s">
        <v>3158</v>
      </c>
      <c r="H787" s="1" t="s">
        <v>1755</v>
      </c>
      <c r="I787" s="1" t="s">
        <v>1473</v>
      </c>
      <c r="K787" s="18"/>
      <c r="AA787" s="1" t="s">
        <v>1472</v>
      </c>
      <c r="AB787" s="3"/>
      <c r="AC787" s="3"/>
      <c r="AJ787" s="1" t="s">
        <v>3162</v>
      </c>
      <c r="BA787" s="1">
        <f t="shared" si="34"/>
        <v>1</v>
      </c>
    </row>
    <row r="788" spans="1:53" s="1" customFormat="1" x14ac:dyDescent="0.25">
      <c r="B788" s="2"/>
      <c r="C788" s="2"/>
      <c r="D788" s="6"/>
      <c r="G788" s="1" t="s">
        <v>481</v>
      </c>
      <c r="H788" s="1" t="s">
        <v>1755</v>
      </c>
      <c r="I788" s="1" t="s">
        <v>3045</v>
      </c>
      <c r="J788" s="1" t="s">
        <v>3736</v>
      </c>
      <c r="K788" s="18"/>
      <c r="L788" s="1" t="s">
        <v>3735</v>
      </c>
      <c r="M788" s="1" t="s">
        <v>488</v>
      </c>
      <c r="N788" s="1" t="s">
        <v>296</v>
      </c>
      <c r="O788" s="1">
        <v>85209</v>
      </c>
      <c r="Z788" s="2"/>
      <c r="AA788" s="3"/>
      <c r="BA788" s="1">
        <f t="shared" si="34"/>
        <v>0</v>
      </c>
    </row>
    <row r="789" spans="1:53" s="1" customFormat="1" x14ac:dyDescent="0.25">
      <c r="B789" s="2"/>
      <c r="C789" s="2"/>
      <c r="D789" s="6"/>
      <c r="G789" s="1" t="s">
        <v>481</v>
      </c>
      <c r="H789" s="1" t="s">
        <v>1755</v>
      </c>
      <c r="I789" s="1" t="s">
        <v>1472</v>
      </c>
      <c r="K789" s="18"/>
      <c r="AA789" s="1" t="s">
        <v>1473</v>
      </c>
      <c r="AB789" s="3"/>
      <c r="AC789" s="3"/>
      <c r="AJ789" s="1" t="s">
        <v>3162</v>
      </c>
      <c r="BA789" s="1">
        <f t="shared" si="34"/>
        <v>1</v>
      </c>
    </row>
    <row r="790" spans="1:53" s="1" customFormat="1" x14ac:dyDescent="0.25">
      <c r="B790" s="2"/>
      <c r="C790" s="2"/>
      <c r="D790" s="2"/>
      <c r="G790" s="1" t="s">
        <v>481</v>
      </c>
      <c r="H790" s="1" t="s">
        <v>1756</v>
      </c>
      <c r="I790" s="1" t="s">
        <v>1341</v>
      </c>
      <c r="K790" s="18" t="s">
        <v>1757</v>
      </c>
      <c r="P790" s="1" t="s">
        <v>4213</v>
      </c>
      <c r="AA790" s="2"/>
      <c r="AB790" s="3"/>
      <c r="AC790" s="3"/>
      <c r="AD790" s="1" t="s">
        <v>2564</v>
      </c>
      <c r="BA790" s="1">
        <f t="shared" si="34"/>
        <v>0</v>
      </c>
    </row>
    <row r="791" spans="1:53" s="1" customFormat="1" x14ac:dyDescent="0.25">
      <c r="B791" s="2"/>
      <c r="C791" s="2"/>
      <c r="D791" s="6"/>
      <c r="G791" s="1" t="s">
        <v>3158</v>
      </c>
      <c r="H791" s="1" t="s">
        <v>2007</v>
      </c>
      <c r="I791" s="1" t="s">
        <v>3471</v>
      </c>
      <c r="K791" s="18"/>
      <c r="AA791" s="2"/>
      <c r="AB791" s="3"/>
      <c r="AC791" s="3"/>
      <c r="AO791" s="1" t="s">
        <v>3162</v>
      </c>
      <c r="BA791" s="1">
        <f t="shared" si="34"/>
        <v>1</v>
      </c>
    </row>
    <row r="792" spans="1:53" s="1" customFormat="1" x14ac:dyDescent="0.25">
      <c r="B792" s="2"/>
      <c r="C792" s="2"/>
      <c r="D792" s="6"/>
      <c r="G792" s="1" t="s">
        <v>481</v>
      </c>
      <c r="H792" s="1" t="s">
        <v>2007</v>
      </c>
      <c r="I792" s="1" t="s">
        <v>3790</v>
      </c>
      <c r="K792" s="18"/>
      <c r="AA792" s="2"/>
      <c r="AB792" s="3"/>
      <c r="AC792" s="3"/>
      <c r="AO792" s="1" t="s">
        <v>3162</v>
      </c>
      <c r="BA792" s="1">
        <f t="shared" si="34"/>
        <v>1</v>
      </c>
    </row>
    <row r="793" spans="1:53" s="1" customFormat="1" x14ac:dyDescent="0.25">
      <c r="B793" s="2"/>
      <c r="C793" s="2"/>
      <c r="D793" s="2"/>
      <c r="G793" s="1" t="s">
        <v>3158</v>
      </c>
      <c r="H793" s="1" t="s">
        <v>12</v>
      </c>
      <c r="I793" s="1" t="s">
        <v>13</v>
      </c>
      <c r="K793" s="18" t="s">
        <v>1203</v>
      </c>
      <c r="Y793" s="1" t="s">
        <v>3196</v>
      </c>
      <c r="Z793" s="1" t="s">
        <v>3161</v>
      </c>
      <c r="AA793" s="2"/>
      <c r="AB793" s="3"/>
      <c r="AC793" s="3"/>
      <c r="BA793" s="1">
        <f t="shared" si="34"/>
        <v>0</v>
      </c>
    </row>
    <row r="794" spans="1:53" s="1" customFormat="1" x14ac:dyDescent="0.25">
      <c r="B794" s="2"/>
      <c r="C794" s="2"/>
      <c r="D794" s="2"/>
      <c r="G794" s="1" t="s">
        <v>3158</v>
      </c>
      <c r="H794" s="1" t="s">
        <v>14</v>
      </c>
      <c r="I794" s="1" t="s">
        <v>15</v>
      </c>
      <c r="K794" s="18" t="s">
        <v>16</v>
      </c>
      <c r="P794" s="1" t="s">
        <v>4213</v>
      </c>
      <c r="Q794" s="1" t="s">
        <v>4712</v>
      </c>
      <c r="AA794" s="2"/>
      <c r="AB794" s="3"/>
      <c r="AC794" s="3"/>
      <c r="BA794" s="1">
        <f t="shared" si="34"/>
        <v>0</v>
      </c>
    </row>
    <row r="795" spans="1:53" s="1" customFormat="1" x14ac:dyDescent="0.25">
      <c r="A795" s="8"/>
      <c r="B795" s="2"/>
      <c r="C795" s="2"/>
      <c r="D795" s="6"/>
      <c r="E795" s="2"/>
      <c r="G795" s="1" t="s">
        <v>3158</v>
      </c>
      <c r="H795" s="1" t="s">
        <v>1375</v>
      </c>
      <c r="I795" s="1" t="s">
        <v>1377</v>
      </c>
      <c r="K795" s="18"/>
      <c r="AA795" s="2"/>
      <c r="AB795" s="3"/>
      <c r="AC795" s="3"/>
      <c r="AR795" s="1" t="s">
        <v>3162</v>
      </c>
      <c r="AZ795" s="1" t="s">
        <v>3162</v>
      </c>
      <c r="BA795" s="1">
        <f t="shared" si="34"/>
        <v>2</v>
      </c>
    </row>
    <row r="796" spans="1:53" s="1" customFormat="1" x14ac:dyDescent="0.25">
      <c r="A796" s="8"/>
      <c r="B796" s="2"/>
      <c r="C796" s="2"/>
      <c r="D796" s="6"/>
      <c r="E796" s="2"/>
      <c r="G796" s="1" t="s">
        <v>481</v>
      </c>
      <c r="H796" s="1" t="s">
        <v>1375</v>
      </c>
      <c r="I796" s="1" t="s">
        <v>1376</v>
      </c>
      <c r="K796" s="18"/>
      <c r="AA796" s="2"/>
      <c r="AB796" s="3"/>
      <c r="AC796" s="3"/>
      <c r="AR796" s="1" t="s">
        <v>3162</v>
      </c>
      <c r="AZ796" s="1" t="s">
        <v>3162</v>
      </c>
      <c r="BA796" s="1">
        <f t="shared" si="34"/>
        <v>2</v>
      </c>
    </row>
    <row r="797" spans="1:53" s="1" customFormat="1" x14ac:dyDescent="0.25">
      <c r="A797" s="8"/>
      <c r="B797" s="2"/>
      <c r="C797" s="2"/>
      <c r="D797" s="6"/>
      <c r="E797" s="2"/>
      <c r="G797" s="1" t="s">
        <v>481</v>
      </c>
      <c r="H797" s="1" t="s">
        <v>201</v>
      </c>
      <c r="I797" s="1" t="s">
        <v>202</v>
      </c>
      <c r="K797" s="18"/>
      <c r="AA797" s="2"/>
      <c r="AB797" s="3"/>
      <c r="AC797" s="3"/>
      <c r="AU797" s="1" t="s">
        <v>3162</v>
      </c>
      <c r="BA797" s="1">
        <f t="shared" si="34"/>
        <v>1</v>
      </c>
    </row>
    <row r="798" spans="1:53" s="1" customFormat="1" x14ac:dyDescent="0.25">
      <c r="A798" s="8"/>
      <c r="B798" s="2"/>
      <c r="C798" s="2"/>
      <c r="D798" s="6"/>
      <c r="E798" s="2"/>
      <c r="G798" s="1" t="s">
        <v>3158</v>
      </c>
      <c r="H798" s="1" t="s">
        <v>201</v>
      </c>
      <c r="I798" s="1" t="s">
        <v>563</v>
      </c>
      <c r="K798" s="18"/>
      <c r="AA798" s="2"/>
      <c r="AB798" s="3"/>
      <c r="AC798" s="3"/>
      <c r="AU798" s="1" t="s">
        <v>3162</v>
      </c>
      <c r="BA798" s="1">
        <f t="shared" si="34"/>
        <v>1</v>
      </c>
    </row>
    <row r="799" spans="1:53" s="1" customFormat="1" x14ac:dyDescent="0.25">
      <c r="B799" s="2"/>
      <c r="C799" s="2"/>
      <c r="D799" s="2"/>
      <c r="G799" s="1" t="s">
        <v>3158</v>
      </c>
      <c r="H799" s="1" t="s">
        <v>2446</v>
      </c>
      <c r="I799" s="1" t="s">
        <v>2447</v>
      </c>
      <c r="J799" s="1" t="s">
        <v>2987</v>
      </c>
      <c r="K799" s="18" t="s">
        <v>2989</v>
      </c>
      <c r="L799" s="1" t="s">
        <v>2988</v>
      </c>
      <c r="M799" s="1" t="s">
        <v>2448</v>
      </c>
      <c r="N799" s="1" t="s">
        <v>2449</v>
      </c>
      <c r="O799" s="1">
        <v>95928</v>
      </c>
      <c r="P799" s="1" t="s">
        <v>4213</v>
      </c>
      <c r="Y799" s="1" t="s">
        <v>3175</v>
      </c>
      <c r="Z799" s="1" t="s">
        <v>3189</v>
      </c>
      <c r="AA799" s="2" t="s">
        <v>2445</v>
      </c>
      <c r="AB799" s="3" t="s">
        <v>3161</v>
      </c>
      <c r="AC799" s="3"/>
      <c r="AD799" s="1" t="s">
        <v>2388</v>
      </c>
      <c r="BA799" s="1">
        <f t="shared" si="34"/>
        <v>0</v>
      </c>
    </row>
    <row r="800" spans="1:53" s="1" customFormat="1" x14ac:dyDescent="0.25">
      <c r="B800" s="2"/>
      <c r="C800" s="2"/>
      <c r="D800" s="2"/>
      <c r="G800" s="1" t="s">
        <v>481</v>
      </c>
      <c r="H800" s="1" t="s">
        <v>26</v>
      </c>
      <c r="I800" s="1" t="s">
        <v>116</v>
      </c>
      <c r="K800" s="18" t="s">
        <v>2386</v>
      </c>
      <c r="N800" s="1" t="s">
        <v>3802</v>
      </c>
      <c r="P800" s="1" t="s">
        <v>4213</v>
      </c>
      <c r="AA800" s="2"/>
      <c r="AB800" s="3"/>
      <c r="AC800" s="3"/>
      <c r="AD800" s="1" t="s">
        <v>2564</v>
      </c>
      <c r="BA800" s="1">
        <f t="shared" si="34"/>
        <v>0</v>
      </c>
    </row>
    <row r="801" spans="1:65" s="1" customFormat="1" x14ac:dyDescent="0.25">
      <c r="B801" s="2"/>
      <c r="C801" s="2"/>
      <c r="D801" s="2"/>
      <c r="G801" s="1" t="s">
        <v>3158</v>
      </c>
      <c r="H801" s="1" t="s">
        <v>43</v>
      </c>
      <c r="I801" s="1" t="s">
        <v>633</v>
      </c>
      <c r="J801" s="1" t="s">
        <v>44</v>
      </c>
      <c r="K801" s="18" t="s">
        <v>46</v>
      </c>
      <c r="L801" s="1" t="s">
        <v>45</v>
      </c>
      <c r="M801" s="1" t="s">
        <v>488</v>
      </c>
      <c r="N801" s="1" t="s">
        <v>296</v>
      </c>
      <c r="O801" s="1">
        <v>85206</v>
      </c>
      <c r="P801" s="1" t="s">
        <v>4213</v>
      </c>
      <c r="AA801" s="2"/>
      <c r="AB801" s="3"/>
      <c r="AC801" s="3"/>
      <c r="AD801" s="1" t="s">
        <v>2388</v>
      </c>
      <c r="BA801" s="1">
        <f t="shared" si="34"/>
        <v>0</v>
      </c>
    </row>
    <row r="802" spans="1:65" s="1" customFormat="1" x14ac:dyDescent="0.25">
      <c r="B802" s="2"/>
      <c r="C802" s="2"/>
      <c r="D802" s="2"/>
      <c r="G802" s="1" t="s">
        <v>481</v>
      </c>
      <c r="H802" s="1" t="s">
        <v>47</v>
      </c>
      <c r="I802" s="1" t="s">
        <v>48</v>
      </c>
      <c r="J802" s="1" t="s">
        <v>49</v>
      </c>
      <c r="K802" s="18"/>
      <c r="L802" s="1" t="s">
        <v>50</v>
      </c>
      <c r="M802" s="1" t="s">
        <v>3023</v>
      </c>
      <c r="N802" s="1" t="s">
        <v>296</v>
      </c>
      <c r="O802" s="1" t="s">
        <v>4670</v>
      </c>
      <c r="AA802" s="2"/>
      <c r="AB802" s="3"/>
      <c r="AC802" s="3"/>
      <c r="BA802" s="1">
        <f t="shared" si="34"/>
        <v>0</v>
      </c>
    </row>
    <row r="803" spans="1:65" s="1" customFormat="1" x14ac:dyDescent="0.25">
      <c r="B803" s="2"/>
      <c r="C803" s="2"/>
      <c r="D803" s="2"/>
      <c r="G803" s="1" t="s">
        <v>3158</v>
      </c>
      <c r="H803" s="1" t="s">
        <v>51</v>
      </c>
      <c r="I803" s="1" t="s">
        <v>2451</v>
      </c>
      <c r="J803" s="1" t="s">
        <v>52</v>
      </c>
      <c r="K803" s="18" t="s">
        <v>5190</v>
      </c>
      <c r="L803" s="1" t="s">
        <v>2854</v>
      </c>
      <c r="M803" s="1" t="s">
        <v>488</v>
      </c>
      <c r="N803" s="1" t="s">
        <v>296</v>
      </c>
      <c r="O803" s="1">
        <v>85208</v>
      </c>
      <c r="P803" s="1" t="s">
        <v>4213</v>
      </c>
      <c r="Y803" s="1" t="s">
        <v>3160</v>
      </c>
      <c r="Z803" s="1" t="s">
        <v>3161</v>
      </c>
      <c r="AA803" s="2"/>
      <c r="AB803" s="3" t="s">
        <v>3161</v>
      </c>
      <c r="AC803" s="3"/>
      <c r="AD803" s="1" t="s">
        <v>2388</v>
      </c>
      <c r="BA803" s="1">
        <f t="shared" si="34"/>
        <v>0</v>
      </c>
      <c r="BD803" s="1" t="s">
        <v>4712</v>
      </c>
      <c r="BE803" s="1" t="s">
        <v>4712</v>
      </c>
      <c r="BK803" s="1" t="s">
        <v>4712</v>
      </c>
      <c r="BL803" s="1" t="s">
        <v>4712</v>
      </c>
      <c r="BM803" s="1" t="s">
        <v>4712</v>
      </c>
    </row>
    <row r="804" spans="1:65" s="1" customFormat="1" x14ac:dyDescent="0.25">
      <c r="A804" s="8"/>
      <c r="B804" s="8"/>
      <c r="C804" s="14">
        <v>43083</v>
      </c>
      <c r="D804" s="2"/>
      <c r="G804" s="1" t="s">
        <v>3158</v>
      </c>
      <c r="H804" s="1" t="s">
        <v>2855</v>
      </c>
      <c r="I804" s="1" t="s">
        <v>3917</v>
      </c>
      <c r="J804" s="1" t="s">
        <v>3918</v>
      </c>
      <c r="K804" s="18" t="s">
        <v>3919</v>
      </c>
      <c r="L804" s="1" t="s">
        <v>3921</v>
      </c>
      <c r="M804" s="1" t="s">
        <v>3920</v>
      </c>
      <c r="N804" s="1" t="s">
        <v>296</v>
      </c>
      <c r="O804" s="1">
        <v>85268</v>
      </c>
      <c r="AA804" s="2" t="s">
        <v>3922</v>
      </c>
      <c r="AB804" s="3"/>
      <c r="AC804" s="3"/>
      <c r="AJ804" s="1" t="s">
        <v>3162</v>
      </c>
      <c r="AN804" s="1" t="s">
        <v>481</v>
      </c>
      <c r="AQ804" s="1" t="s">
        <v>3158</v>
      </c>
      <c r="BA804" s="1">
        <f t="shared" si="34"/>
        <v>3</v>
      </c>
    </row>
    <row r="805" spans="1:65" s="1" customFormat="1" x14ac:dyDescent="0.25">
      <c r="B805" s="2"/>
      <c r="C805" s="2"/>
      <c r="D805" s="2"/>
      <c r="G805" s="1" t="s">
        <v>3158</v>
      </c>
      <c r="H805" s="1" t="s">
        <v>2855</v>
      </c>
      <c r="I805" s="1" t="s">
        <v>4578</v>
      </c>
      <c r="J805" s="1" t="s">
        <v>2856</v>
      </c>
      <c r="K805" s="18"/>
      <c r="L805" s="1" t="s">
        <v>2859</v>
      </c>
      <c r="M805" s="1" t="s">
        <v>2159</v>
      </c>
      <c r="N805" s="1" t="s">
        <v>296</v>
      </c>
      <c r="O805" s="1">
        <v>85044</v>
      </c>
      <c r="AA805" s="2"/>
      <c r="AB805" s="3"/>
      <c r="AC805" s="3"/>
      <c r="BA805" s="1">
        <f t="shared" si="34"/>
        <v>0</v>
      </c>
    </row>
    <row r="806" spans="1:65" s="1" customFormat="1" x14ac:dyDescent="0.25">
      <c r="B806" s="2"/>
      <c r="C806" s="2"/>
      <c r="D806" s="2"/>
      <c r="F806" s="1" t="s">
        <v>3162</v>
      </c>
      <c r="G806" s="1" t="s">
        <v>481</v>
      </c>
      <c r="H806" s="1" t="s">
        <v>2412</v>
      </c>
      <c r="I806" s="1" t="s">
        <v>299</v>
      </c>
      <c r="J806" s="1" t="s">
        <v>2860</v>
      </c>
      <c r="K806" s="18" t="s">
        <v>2861</v>
      </c>
      <c r="M806" s="1" t="s">
        <v>1676</v>
      </c>
      <c r="N806" s="1" t="s">
        <v>296</v>
      </c>
      <c r="O806" s="1" t="s">
        <v>2769</v>
      </c>
      <c r="P806" s="1" t="s">
        <v>4213</v>
      </c>
      <c r="X806" s="1" t="s">
        <v>2862</v>
      </c>
      <c r="AA806" s="2" t="s">
        <v>2409</v>
      </c>
      <c r="AB806" s="3"/>
      <c r="AC806" s="3"/>
      <c r="AD806" s="1" t="s">
        <v>2564</v>
      </c>
      <c r="BA806" s="1">
        <f t="shared" si="34"/>
        <v>0</v>
      </c>
    </row>
    <row r="807" spans="1:65" s="1" customFormat="1" x14ac:dyDescent="0.25">
      <c r="A807" s="30"/>
      <c r="B807" s="2"/>
      <c r="C807" s="2"/>
      <c r="D807" s="30"/>
      <c r="H807" s="1" t="s">
        <v>2780</v>
      </c>
      <c r="I807" s="1" t="s">
        <v>2781</v>
      </c>
      <c r="K807" s="18"/>
      <c r="AA807" s="2"/>
      <c r="AB807" s="3"/>
      <c r="AC807" s="3"/>
      <c r="AN807" s="1" t="s">
        <v>3162</v>
      </c>
      <c r="AP807" s="1" t="s">
        <v>3162</v>
      </c>
      <c r="BA807" s="1">
        <f t="shared" si="34"/>
        <v>2</v>
      </c>
    </row>
    <row r="808" spans="1:65" s="1" customFormat="1" x14ac:dyDescent="0.25">
      <c r="A808" s="8"/>
      <c r="B808" s="2"/>
      <c r="C808" s="2"/>
      <c r="D808" s="6"/>
      <c r="E808" s="2"/>
      <c r="H808" s="1" t="s">
        <v>1463</v>
      </c>
      <c r="I808" s="1" t="s">
        <v>3276</v>
      </c>
      <c r="K808" s="18"/>
      <c r="AA808" s="2"/>
      <c r="AB808" s="3"/>
      <c r="AC808" s="3"/>
      <c r="AE808" s="1" t="s">
        <v>3162</v>
      </c>
      <c r="AI808" s="1" t="s">
        <v>3162</v>
      </c>
      <c r="BA808" s="1">
        <f t="shared" si="34"/>
        <v>2</v>
      </c>
    </row>
    <row r="809" spans="1:65" s="1" customFormat="1" x14ac:dyDescent="0.25">
      <c r="B809" s="2"/>
      <c r="C809" s="2"/>
      <c r="D809" s="2"/>
      <c r="G809" s="1" t="s">
        <v>481</v>
      </c>
      <c r="H809" s="1" t="s">
        <v>2863</v>
      </c>
      <c r="I809" s="1" t="s">
        <v>2864</v>
      </c>
      <c r="K809" s="18" t="s">
        <v>2865</v>
      </c>
      <c r="N809" s="1" t="s">
        <v>296</v>
      </c>
      <c r="P809" s="1" t="s">
        <v>4213</v>
      </c>
      <c r="X809" s="1" t="s">
        <v>2866</v>
      </c>
      <c r="AA809" s="2"/>
      <c r="AB809" s="3"/>
      <c r="AC809" s="3"/>
      <c r="AD809" s="1" t="s">
        <v>2564</v>
      </c>
      <c r="BA809" s="1">
        <f t="shared" si="34"/>
        <v>0</v>
      </c>
    </row>
    <row r="810" spans="1:65" s="1" customFormat="1" x14ac:dyDescent="0.25">
      <c r="B810" s="2"/>
      <c r="C810" s="2"/>
      <c r="D810" s="2"/>
      <c r="G810" s="1" t="s">
        <v>3158</v>
      </c>
      <c r="H810" s="1" t="s">
        <v>2175</v>
      </c>
      <c r="I810" s="1" t="s">
        <v>2176</v>
      </c>
      <c r="K810" s="18" t="s">
        <v>2177</v>
      </c>
      <c r="P810" s="1" t="s">
        <v>4213</v>
      </c>
      <c r="AA810" s="2"/>
      <c r="AB810" s="3"/>
      <c r="AC810" s="3"/>
      <c r="AD810" s="1" t="s">
        <v>2564</v>
      </c>
      <c r="BA810" s="1">
        <f t="shared" si="34"/>
        <v>0</v>
      </c>
    </row>
    <row r="811" spans="1:65" s="1" customFormat="1" x14ac:dyDescent="0.25">
      <c r="B811" s="2"/>
      <c r="C811" s="2"/>
      <c r="D811" s="2"/>
      <c r="G811" s="1" t="s">
        <v>3158</v>
      </c>
      <c r="H811" s="1" t="s">
        <v>3096</v>
      </c>
      <c r="I811" s="1" t="s">
        <v>1004</v>
      </c>
      <c r="K811" s="18" t="s">
        <v>3097</v>
      </c>
      <c r="P811" s="1" t="s">
        <v>4213</v>
      </c>
      <c r="AA811" s="2"/>
      <c r="AB811" s="3"/>
      <c r="AC811" s="3"/>
      <c r="BA811" s="1">
        <f t="shared" si="34"/>
        <v>0</v>
      </c>
    </row>
    <row r="812" spans="1:65" s="1" customFormat="1" x14ac:dyDescent="0.25">
      <c r="B812" s="2"/>
      <c r="C812" s="2"/>
      <c r="D812" s="2"/>
      <c r="H812" s="1" t="s">
        <v>5154</v>
      </c>
      <c r="I812" s="1" t="s">
        <v>1532</v>
      </c>
      <c r="J812" s="1" t="s">
        <v>1608</v>
      </c>
      <c r="K812" s="18" t="s">
        <v>5155</v>
      </c>
      <c r="AA812" s="2"/>
      <c r="AB812" s="3"/>
      <c r="AC812" s="3"/>
      <c r="BA812" s="1">
        <f t="shared" si="34"/>
        <v>0</v>
      </c>
    </row>
    <row r="813" spans="1:65" s="1" customFormat="1" x14ac:dyDescent="0.25">
      <c r="A813" s="8"/>
      <c r="B813" s="2"/>
      <c r="C813" s="2"/>
      <c r="D813" s="6"/>
      <c r="E813" s="2"/>
      <c r="G813" s="1" t="s">
        <v>3158</v>
      </c>
      <c r="H813" s="1" t="s">
        <v>2000</v>
      </c>
      <c r="I813" s="1" t="s">
        <v>2001</v>
      </c>
      <c r="K813" s="18"/>
      <c r="AA813" s="2"/>
      <c r="AB813" s="3"/>
      <c r="AC813" s="3"/>
      <c r="AO813" s="1" t="s">
        <v>3162</v>
      </c>
      <c r="AQ813" s="1" t="s">
        <v>3162</v>
      </c>
      <c r="AX813" s="1" t="s">
        <v>3158</v>
      </c>
      <c r="BA813" s="1">
        <f t="shared" si="34"/>
        <v>3</v>
      </c>
    </row>
    <row r="814" spans="1:65" s="1" customFormat="1" x14ac:dyDescent="0.25">
      <c r="B814" s="2"/>
      <c r="C814" s="2"/>
      <c r="D814" s="2"/>
      <c r="G814" s="1" t="s">
        <v>3158</v>
      </c>
      <c r="H814" s="1" t="s">
        <v>2178</v>
      </c>
      <c r="I814" s="1" t="s">
        <v>2179</v>
      </c>
      <c r="J814" s="1" t="s">
        <v>4674</v>
      </c>
      <c r="K814" s="18"/>
      <c r="L814" s="1" t="s">
        <v>4675</v>
      </c>
      <c r="M814" s="1" t="s">
        <v>488</v>
      </c>
      <c r="N814" s="1" t="s">
        <v>296</v>
      </c>
      <c r="O814" s="1">
        <v>85209</v>
      </c>
      <c r="AA814" s="2"/>
      <c r="AB814" s="3"/>
      <c r="AC814" s="3"/>
      <c r="BA814" s="1">
        <f t="shared" si="34"/>
        <v>0</v>
      </c>
    </row>
    <row r="815" spans="1:65" s="1" customFormat="1" x14ac:dyDescent="0.25">
      <c r="B815" s="2"/>
      <c r="C815" s="2"/>
      <c r="D815" s="2"/>
      <c r="G815" s="1" t="s">
        <v>481</v>
      </c>
      <c r="H815" s="1" t="s">
        <v>2178</v>
      </c>
      <c r="I815" s="1" t="s">
        <v>4676</v>
      </c>
      <c r="J815" s="1" t="s">
        <v>4674</v>
      </c>
      <c r="K815" s="18"/>
      <c r="L815" s="1" t="s">
        <v>4675</v>
      </c>
      <c r="M815" s="1" t="s">
        <v>488</v>
      </c>
      <c r="N815" s="1" t="s">
        <v>296</v>
      </c>
      <c r="O815" s="1">
        <v>85209</v>
      </c>
      <c r="AA815" s="2"/>
      <c r="AB815" s="3"/>
      <c r="AC815" s="3"/>
      <c r="BA815" s="1">
        <f t="shared" si="34"/>
        <v>0</v>
      </c>
    </row>
    <row r="816" spans="1:65" s="1" customFormat="1" x14ac:dyDescent="0.25">
      <c r="A816" s="8"/>
      <c r="B816" s="2"/>
      <c r="C816" s="2"/>
      <c r="D816" s="6"/>
      <c r="G816" s="1" t="s">
        <v>481</v>
      </c>
      <c r="H816" s="1" t="s">
        <v>1450</v>
      </c>
      <c r="I816" s="1" t="s">
        <v>2728</v>
      </c>
      <c r="K816" s="18"/>
      <c r="AA816" s="2"/>
      <c r="AB816" s="3"/>
      <c r="AC816" s="3"/>
      <c r="AI816" s="1" t="s">
        <v>3162</v>
      </c>
      <c r="AJ816" s="1" t="s">
        <v>3162</v>
      </c>
      <c r="AP816" s="1" t="s">
        <v>3162</v>
      </c>
      <c r="AT816" s="1" t="s">
        <v>3162</v>
      </c>
      <c r="BA816" s="1">
        <f t="shared" si="34"/>
        <v>4</v>
      </c>
    </row>
    <row r="817" spans="1:60" s="1" customFormat="1" x14ac:dyDescent="0.25">
      <c r="B817" s="2"/>
      <c r="C817" s="2"/>
      <c r="D817" s="2"/>
      <c r="G817" s="1" t="s">
        <v>3158</v>
      </c>
      <c r="H817" s="1" t="s">
        <v>4677</v>
      </c>
      <c r="I817" s="1" t="s">
        <v>4678</v>
      </c>
      <c r="J817" s="1" t="s">
        <v>4679</v>
      </c>
      <c r="K817" s="18" t="s">
        <v>4681</v>
      </c>
      <c r="L817" s="1" t="s">
        <v>4680</v>
      </c>
      <c r="M817" s="1" t="s">
        <v>650</v>
      </c>
      <c r="N817" s="1" t="s">
        <v>296</v>
      </c>
      <c r="O817" s="1">
        <v>85249</v>
      </c>
      <c r="P817" s="1" t="s">
        <v>4213</v>
      </c>
      <c r="Y817" s="1" t="s">
        <v>4682</v>
      </c>
      <c r="AA817" s="2"/>
      <c r="AB817" s="3"/>
      <c r="AC817" s="3"/>
      <c r="AD817" s="1" t="s">
        <v>2388</v>
      </c>
      <c r="BA817" s="1">
        <f t="shared" si="34"/>
        <v>0</v>
      </c>
    </row>
    <row r="818" spans="1:60" s="1" customFormat="1" x14ac:dyDescent="0.25">
      <c r="C818" s="14">
        <v>43048</v>
      </c>
      <c r="D818" s="2"/>
      <c r="G818" s="1" t="s">
        <v>3158</v>
      </c>
      <c r="H818" s="1" t="s">
        <v>2249</v>
      </c>
      <c r="I818" s="1" t="s">
        <v>3471</v>
      </c>
      <c r="J818" s="1" t="s">
        <v>79</v>
      </c>
      <c r="K818" s="18" t="s">
        <v>2578</v>
      </c>
      <c r="L818" s="1" t="s">
        <v>2244</v>
      </c>
      <c r="M818" s="1" t="s">
        <v>2870</v>
      </c>
      <c r="N818" s="1" t="s">
        <v>296</v>
      </c>
      <c r="O818" s="1">
        <v>85248</v>
      </c>
      <c r="P818" s="1" t="s">
        <v>4213</v>
      </c>
      <c r="X818" s="1" t="s">
        <v>307</v>
      </c>
      <c r="AA818" s="2"/>
      <c r="AB818" s="3"/>
      <c r="AC818" s="3"/>
      <c r="AD818" s="1" t="s">
        <v>2564</v>
      </c>
      <c r="AF818" s="1" t="s">
        <v>481</v>
      </c>
      <c r="AG818" s="1" t="s">
        <v>481</v>
      </c>
      <c r="AO818" s="1" t="s">
        <v>481</v>
      </c>
      <c r="AP818" s="1" t="s">
        <v>481</v>
      </c>
      <c r="AQ818" s="1" t="s">
        <v>481</v>
      </c>
      <c r="AS818" s="1" t="s">
        <v>481</v>
      </c>
      <c r="AT818" s="1" t="s">
        <v>481</v>
      </c>
      <c r="AU818" s="1" t="s">
        <v>481</v>
      </c>
      <c r="AV818" s="1" t="s">
        <v>481</v>
      </c>
      <c r="AW818" s="1" t="s">
        <v>481</v>
      </c>
      <c r="AY818" s="1" t="s">
        <v>481</v>
      </c>
      <c r="BA818" s="1">
        <f t="shared" si="34"/>
        <v>11</v>
      </c>
    </row>
    <row r="819" spans="1:60" s="1" customFormat="1" x14ac:dyDescent="0.25">
      <c r="A819" s="8"/>
      <c r="B819" s="2"/>
      <c r="C819" s="2"/>
      <c r="D819" s="6"/>
      <c r="E819" s="2"/>
      <c r="H819" s="1" t="s">
        <v>1503</v>
      </c>
      <c r="I819" s="1" t="s">
        <v>1494</v>
      </c>
      <c r="K819" s="18"/>
      <c r="AA819" s="2"/>
      <c r="AB819" s="3"/>
      <c r="AC819" s="3"/>
      <c r="AL819" s="1" t="s">
        <v>3162</v>
      </c>
      <c r="BA819" s="1">
        <f t="shared" si="34"/>
        <v>1</v>
      </c>
    </row>
    <row r="820" spans="1:60" s="1" customFormat="1" x14ac:dyDescent="0.25">
      <c r="B820" s="2"/>
      <c r="C820" s="2"/>
      <c r="D820" s="2"/>
      <c r="G820" s="1" t="s">
        <v>3158</v>
      </c>
      <c r="H820" s="1" t="s">
        <v>4683</v>
      </c>
      <c r="I820" s="1" t="s">
        <v>4684</v>
      </c>
      <c r="K820" s="18" t="s">
        <v>4685</v>
      </c>
      <c r="P820" s="1" t="s">
        <v>4213</v>
      </c>
      <c r="AA820" s="2"/>
      <c r="AB820" s="3"/>
      <c r="AC820" s="3"/>
      <c r="AD820" s="1" t="s">
        <v>2388</v>
      </c>
      <c r="BA820" s="1">
        <f t="shared" si="34"/>
        <v>0</v>
      </c>
    </row>
    <row r="821" spans="1:60" s="1" customFormat="1" x14ac:dyDescent="0.25">
      <c r="B821" s="2"/>
      <c r="C821" s="2"/>
      <c r="D821" s="2"/>
      <c r="G821" s="1" t="s">
        <v>3158</v>
      </c>
      <c r="H821" s="1" t="s">
        <v>4683</v>
      </c>
      <c r="I821" s="1" t="s">
        <v>4714</v>
      </c>
      <c r="K821" s="18" t="s">
        <v>4685</v>
      </c>
      <c r="P821" s="1" t="s">
        <v>4712</v>
      </c>
      <c r="AA821" s="2"/>
      <c r="AB821" s="3"/>
      <c r="AC821" s="3"/>
      <c r="AD821" s="1" t="s">
        <v>2392</v>
      </c>
      <c r="BA821" s="1">
        <f t="shared" si="34"/>
        <v>0</v>
      </c>
    </row>
    <row r="822" spans="1:60" s="1" customFormat="1" x14ac:dyDescent="0.25">
      <c r="B822" s="2"/>
      <c r="C822" s="2"/>
      <c r="D822" s="6"/>
      <c r="E822" s="3"/>
      <c r="F822" s="3"/>
      <c r="G822" s="1" t="s">
        <v>3158</v>
      </c>
      <c r="H822" s="6" t="s">
        <v>4494</v>
      </c>
      <c r="I822" s="1" t="s">
        <v>4495</v>
      </c>
      <c r="J822" s="1" t="s">
        <v>4496</v>
      </c>
      <c r="K822" s="18" t="s">
        <v>4497</v>
      </c>
      <c r="L822" s="1" t="s">
        <v>2092</v>
      </c>
      <c r="M822" s="1" t="s">
        <v>3195</v>
      </c>
      <c r="N822" s="1" t="s">
        <v>296</v>
      </c>
      <c r="O822" s="1">
        <v>85282</v>
      </c>
      <c r="P822" s="1" t="s">
        <v>4213</v>
      </c>
      <c r="BA822" s="1">
        <f t="shared" si="34"/>
        <v>0</v>
      </c>
      <c r="BB822" s="2"/>
      <c r="BC822" s="1" t="s">
        <v>2388</v>
      </c>
      <c r="BG822" s="1" t="s">
        <v>4712</v>
      </c>
      <c r="BH822" s="1" t="s">
        <v>4712</v>
      </c>
    </row>
    <row r="823" spans="1:60" s="1" customFormat="1" x14ac:dyDescent="0.25">
      <c r="A823" s="8"/>
      <c r="B823" s="2"/>
      <c r="C823" s="2"/>
      <c r="D823" s="6"/>
      <c r="G823" s="1" t="s">
        <v>3158</v>
      </c>
      <c r="H823" s="1" t="s">
        <v>1999</v>
      </c>
      <c r="I823" s="1" t="s">
        <v>2742</v>
      </c>
      <c r="K823" s="18"/>
      <c r="AA823" s="2"/>
      <c r="AB823" s="3"/>
      <c r="AC823" s="3"/>
      <c r="AO823" s="1" t="s">
        <v>3162</v>
      </c>
      <c r="BA823" s="1">
        <f t="shared" si="34"/>
        <v>1</v>
      </c>
    </row>
    <row r="824" spans="1:60" s="1" customFormat="1" x14ac:dyDescent="0.25">
      <c r="B824" s="2"/>
      <c r="C824" s="2"/>
      <c r="D824" s="6"/>
      <c r="G824" s="1" t="s">
        <v>3158</v>
      </c>
      <c r="H824" s="1" t="s">
        <v>3297</v>
      </c>
      <c r="I824" s="1" t="s">
        <v>3159</v>
      </c>
      <c r="K824" s="18"/>
      <c r="AA824" s="1" t="s">
        <v>4962</v>
      </c>
      <c r="AB824" s="3"/>
      <c r="AC824" s="3"/>
      <c r="AH824" s="1" t="s">
        <v>3162</v>
      </c>
      <c r="AZ824" s="1" t="s">
        <v>3162</v>
      </c>
      <c r="BA824" s="1">
        <f t="shared" si="34"/>
        <v>2</v>
      </c>
    </row>
    <row r="825" spans="1:60" s="1" customFormat="1" x14ac:dyDescent="0.25">
      <c r="A825" s="8"/>
      <c r="B825" s="2"/>
      <c r="C825" s="2"/>
      <c r="D825" s="6"/>
      <c r="G825" s="1" t="s">
        <v>481</v>
      </c>
      <c r="H825" s="1" t="s">
        <v>3040</v>
      </c>
      <c r="I825" s="1" t="s">
        <v>3041</v>
      </c>
      <c r="J825" s="1" t="s">
        <v>3043</v>
      </c>
      <c r="K825" s="18" t="s">
        <v>2554</v>
      </c>
      <c r="L825" s="1" t="s">
        <v>4931</v>
      </c>
      <c r="M825" s="1" t="s">
        <v>488</v>
      </c>
      <c r="N825" s="1" t="s">
        <v>296</v>
      </c>
      <c r="O825" s="1">
        <v>85206</v>
      </c>
      <c r="AA825" s="2"/>
      <c r="AB825" s="3"/>
      <c r="AC825" s="3"/>
      <c r="AD825" s="1" t="s">
        <v>2564</v>
      </c>
      <c r="AG825" s="1" t="s">
        <v>3162</v>
      </c>
      <c r="AH825" s="1" t="s">
        <v>481</v>
      </c>
      <c r="AJ825" s="1" t="s">
        <v>481</v>
      </c>
      <c r="AK825" s="1" t="s">
        <v>481</v>
      </c>
      <c r="AM825" s="1" t="s">
        <v>481</v>
      </c>
      <c r="AP825" s="1" t="s">
        <v>481</v>
      </c>
      <c r="AQ825" s="1" t="s">
        <v>481</v>
      </c>
      <c r="AR825" s="1" t="s">
        <v>481</v>
      </c>
      <c r="AS825" s="1" t="s">
        <v>481</v>
      </c>
      <c r="AT825" s="1" t="s">
        <v>481</v>
      </c>
      <c r="AU825" s="1" t="s">
        <v>481</v>
      </c>
      <c r="AV825" s="1" t="s">
        <v>481</v>
      </c>
      <c r="AW825" s="1" t="s">
        <v>481</v>
      </c>
      <c r="AX825" s="1" t="s">
        <v>481</v>
      </c>
      <c r="AY825" s="1" t="s">
        <v>481</v>
      </c>
      <c r="BA825" s="1">
        <f t="shared" si="34"/>
        <v>15</v>
      </c>
    </row>
    <row r="826" spans="1:60" s="1" customFormat="1" x14ac:dyDescent="0.25">
      <c r="B826" s="2"/>
      <c r="C826" s="2"/>
      <c r="D826" s="2"/>
      <c r="G826" s="1" t="s">
        <v>3158</v>
      </c>
      <c r="H826" s="1" t="s">
        <v>2925</v>
      </c>
      <c r="I826" s="1" t="s">
        <v>4578</v>
      </c>
      <c r="J826" s="1" t="s">
        <v>2935</v>
      </c>
      <c r="K826" s="18"/>
      <c r="L826" s="1" t="s">
        <v>2948</v>
      </c>
      <c r="M826" s="1" t="s">
        <v>488</v>
      </c>
      <c r="N826" s="1" t="s">
        <v>296</v>
      </c>
      <c r="O826" s="1">
        <v>85206</v>
      </c>
      <c r="AA826" s="2"/>
      <c r="AB826" s="3"/>
      <c r="AC826" s="3"/>
      <c r="BA826" s="1">
        <f t="shared" si="34"/>
        <v>0</v>
      </c>
    </row>
    <row r="827" spans="1:60" s="1" customFormat="1" x14ac:dyDescent="0.25">
      <c r="B827" s="2"/>
      <c r="C827" s="2"/>
      <c r="D827" s="2"/>
      <c r="G827" s="1" t="s">
        <v>481</v>
      </c>
      <c r="H827" s="1" t="s">
        <v>4686</v>
      </c>
      <c r="I827" s="1" t="s">
        <v>116</v>
      </c>
      <c r="K827" s="18" t="s">
        <v>4687</v>
      </c>
      <c r="P827" s="1" t="s">
        <v>4213</v>
      </c>
      <c r="AA827" s="2"/>
      <c r="AB827" s="3"/>
      <c r="AC827" s="3"/>
      <c r="AD827" s="1" t="s">
        <v>2564</v>
      </c>
      <c r="BA827" s="1">
        <f t="shared" si="34"/>
        <v>0</v>
      </c>
    </row>
    <row r="828" spans="1:60" s="1" customFormat="1" x14ac:dyDescent="0.25">
      <c r="A828" s="8"/>
      <c r="B828" s="2"/>
      <c r="C828" s="2"/>
      <c r="D828" s="6"/>
      <c r="G828" s="1" t="s">
        <v>3158</v>
      </c>
      <c r="H828" s="1" t="s">
        <v>2027</v>
      </c>
      <c r="I828" s="1" t="s">
        <v>2026</v>
      </c>
      <c r="K828" s="18"/>
      <c r="AA828" s="2"/>
      <c r="AB828" s="3"/>
      <c r="AC828" s="3"/>
      <c r="AP828" s="1" t="s">
        <v>3162</v>
      </c>
      <c r="BA828" s="1">
        <f t="shared" si="34"/>
        <v>1</v>
      </c>
    </row>
    <row r="829" spans="1:60" s="1" customFormat="1" x14ac:dyDescent="0.25">
      <c r="B829" s="2"/>
      <c r="C829" s="2"/>
      <c r="D829" s="2"/>
      <c r="G829" s="1" t="s">
        <v>3158</v>
      </c>
      <c r="H829" s="1" t="s">
        <v>4169</v>
      </c>
      <c r="I829" s="1" t="s">
        <v>2447</v>
      </c>
      <c r="K829" s="18" t="s">
        <v>4170</v>
      </c>
      <c r="P829" s="1" t="s">
        <v>4213</v>
      </c>
      <c r="AA829" s="2"/>
      <c r="AB829" s="3"/>
      <c r="AC829" s="3"/>
      <c r="AD829" s="1" t="s">
        <v>2388</v>
      </c>
      <c r="BA829" s="1">
        <f t="shared" si="34"/>
        <v>0</v>
      </c>
    </row>
    <row r="830" spans="1:60" s="1" customFormat="1" x14ac:dyDescent="0.25">
      <c r="B830" s="2"/>
      <c r="C830" s="2"/>
      <c r="D830" s="2"/>
      <c r="F830" s="1" t="s">
        <v>3161</v>
      </c>
      <c r="G830" s="1" t="s">
        <v>481</v>
      </c>
      <c r="H830" s="1" t="s">
        <v>4688</v>
      </c>
      <c r="I830" s="1" t="s">
        <v>4642</v>
      </c>
      <c r="J830" s="1" t="s">
        <v>4689</v>
      </c>
      <c r="K830" s="18" t="s">
        <v>4691</v>
      </c>
      <c r="L830" s="1" t="s">
        <v>4690</v>
      </c>
      <c r="M830" s="1" t="s">
        <v>488</v>
      </c>
      <c r="N830" s="1" t="s">
        <v>296</v>
      </c>
      <c r="O830" s="1">
        <v>85205</v>
      </c>
      <c r="P830" s="1" t="s">
        <v>4213</v>
      </c>
      <c r="AA830" s="2"/>
      <c r="AB830" s="3" t="s">
        <v>3161</v>
      </c>
      <c r="AC830" s="3"/>
      <c r="AD830" s="1" t="s">
        <v>2564</v>
      </c>
      <c r="BA830" s="1">
        <f t="shared" si="34"/>
        <v>0</v>
      </c>
    </row>
    <row r="831" spans="1:60" s="1" customFormat="1" x14ac:dyDescent="0.25">
      <c r="B831" s="2"/>
      <c r="C831" s="2"/>
      <c r="D831" s="2"/>
      <c r="G831" s="1" t="s">
        <v>3158</v>
      </c>
      <c r="H831" s="1" t="s">
        <v>4692</v>
      </c>
      <c r="I831" s="1" t="s">
        <v>4693</v>
      </c>
      <c r="K831" s="18" t="s">
        <v>4694</v>
      </c>
      <c r="P831" s="1" t="s">
        <v>4213</v>
      </c>
      <c r="AA831" s="2"/>
      <c r="AB831" s="3"/>
      <c r="AC831" s="3"/>
      <c r="AD831" s="1" t="s">
        <v>2564</v>
      </c>
      <c r="BA831" s="1">
        <f t="shared" si="34"/>
        <v>0</v>
      </c>
    </row>
    <row r="832" spans="1:60" s="1" customFormat="1" x14ac:dyDescent="0.25">
      <c r="A832" s="8"/>
      <c r="B832" s="2"/>
      <c r="C832" s="2"/>
      <c r="D832" s="6"/>
      <c r="G832" s="1" t="s">
        <v>481</v>
      </c>
      <c r="H832" s="1" t="s">
        <v>193</v>
      </c>
      <c r="I832" s="1" t="s">
        <v>194</v>
      </c>
      <c r="K832" s="18"/>
      <c r="AA832" s="2"/>
      <c r="AB832" s="3"/>
      <c r="AC832" s="3"/>
      <c r="AU832" s="1" t="s">
        <v>3162</v>
      </c>
      <c r="BA832" s="1">
        <f t="shared" si="34"/>
        <v>1</v>
      </c>
    </row>
    <row r="833" spans="1:53" s="1" customFormat="1" x14ac:dyDescent="0.25">
      <c r="B833" s="2"/>
      <c r="C833" s="2"/>
      <c r="D833" s="2"/>
      <c r="G833" s="1" t="s">
        <v>3158</v>
      </c>
      <c r="H833" s="1" t="s">
        <v>1557</v>
      </c>
      <c r="I833" s="1" t="s">
        <v>3639</v>
      </c>
      <c r="K833" s="18"/>
      <c r="AA833" s="2"/>
      <c r="AB833" s="3"/>
      <c r="AC833" s="3"/>
      <c r="BA833" s="1">
        <f t="shared" si="34"/>
        <v>0</v>
      </c>
    </row>
    <row r="834" spans="1:53" s="1" customFormat="1" x14ac:dyDescent="0.25">
      <c r="B834" s="2"/>
      <c r="C834" s="2"/>
      <c r="D834" s="2"/>
      <c r="G834" s="1" t="s">
        <v>481</v>
      </c>
      <c r="H834" s="1" t="s">
        <v>4216</v>
      </c>
      <c r="I834" s="1" t="s">
        <v>4217</v>
      </c>
      <c r="K834" s="18" t="s">
        <v>4218</v>
      </c>
      <c r="P834" s="1" t="s">
        <v>4213</v>
      </c>
      <c r="AA834" s="2"/>
      <c r="AB834" s="3"/>
      <c r="AC834" s="3"/>
      <c r="BA834" s="1">
        <f t="shared" si="34"/>
        <v>0</v>
      </c>
    </row>
    <row r="835" spans="1:53" s="1" customFormat="1" x14ac:dyDescent="0.25">
      <c r="B835" s="2"/>
      <c r="C835" s="2"/>
      <c r="D835" s="2"/>
      <c r="F835" s="1" t="s">
        <v>3161</v>
      </c>
      <c r="G835" s="1" t="s">
        <v>3158</v>
      </c>
      <c r="H835" s="1" t="s">
        <v>4695</v>
      </c>
      <c r="I835" s="1" t="s">
        <v>633</v>
      </c>
      <c r="J835" s="1" t="s">
        <v>4696</v>
      </c>
      <c r="K835" s="18" t="s">
        <v>3405</v>
      </c>
      <c r="L835" s="1" t="s">
        <v>3404</v>
      </c>
      <c r="M835" s="1" t="s">
        <v>488</v>
      </c>
      <c r="N835" s="1" t="s">
        <v>296</v>
      </c>
      <c r="O835" s="1">
        <v>85205</v>
      </c>
      <c r="P835" s="1" t="s">
        <v>4213</v>
      </c>
      <c r="Q835" s="1" t="s">
        <v>4712</v>
      </c>
      <c r="Y835" s="1" t="s">
        <v>3189</v>
      </c>
      <c r="AA835" s="2"/>
      <c r="AB835" s="3"/>
      <c r="AC835" s="3"/>
      <c r="AD835" s="1" t="s">
        <v>2388</v>
      </c>
      <c r="BA835" s="1">
        <f t="shared" si="34"/>
        <v>0</v>
      </c>
    </row>
    <row r="836" spans="1:53" s="1" customFormat="1" x14ac:dyDescent="0.25">
      <c r="A836" s="8"/>
      <c r="B836" s="2"/>
      <c r="C836" s="2"/>
      <c r="D836" s="2"/>
      <c r="G836" s="1" t="s">
        <v>481</v>
      </c>
      <c r="H836" s="1" t="s">
        <v>3411</v>
      </c>
      <c r="I836" s="1" t="s">
        <v>3412</v>
      </c>
      <c r="J836" s="1" t="s">
        <v>3413</v>
      </c>
      <c r="K836" s="18" t="s">
        <v>3415</v>
      </c>
      <c r="L836" s="1" t="s">
        <v>3414</v>
      </c>
      <c r="M836" s="1" t="s">
        <v>488</v>
      </c>
      <c r="N836" s="1" t="s">
        <v>296</v>
      </c>
      <c r="O836" s="1">
        <v>85209</v>
      </c>
      <c r="P836" s="1" t="s">
        <v>4213</v>
      </c>
      <c r="Y836" s="1" t="s">
        <v>3196</v>
      </c>
      <c r="Z836" s="1" t="s">
        <v>3161</v>
      </c>
      <c r="AA836" s="1" t="s">
        <v>3380</v>
      </c>
      <c r="AB836" s="3" t="s">
        <v>3161</v>
      </c>
      <c r="AC836" s="3"/>
      <c r="AD836" s="1" t="s">
        <v>2564</v>
      </c>
      <c r="BA836" s="1">
        <f t="shared" si="34"/>
        <v>0</v>
      </c>
    </row>
    <row r="837" spans="1:53" s="1" customFormat="1" x14ac:dyDescent="0.25">
      <c r="B837" s="2"/>
      <c r="C837" s="2"/>
      <c r="D837" s="2"/>
      <c r="G837" s="1" t="s">
        <v>3158</v>
      </c>
      <c r="H837" s="1" t="s">
        <v>3416</v>
      </c>
      <c r="I837" s="1" t="s">
        <v>3351</v>
      </c>
      <c r="J837" s="1" t="s">
        <v>3417</v>
      </c>
      <c r="K837" s="18" t="s">
        <v>3511</v>
      </c>
      <c r="L837" s="1" t="s">
        <v>3510</v>
      </c>
      <c r="M837" s="1" t="s">
        <v>2870</v>
      </c>
      <c r="N837" s="1" t="s">
        <v>296</v>
      </c>
      <c r="O837" s="1">
        <v>85248</v>
      </c>
      <c r="P837" s="1" t="s">
        <v>4213</v>
      </c>
      <c r="AA837" s="2" t="s">
        <v>3512</v>
      </c>
      <c r="AB837" s="3"/>
      <c r="AC837" s="3"/>
      <c r="AD837" s="1" t="s">
        <v>2564</v>
      </c>
      <c r="BA837" s="1">
        <f t="shared" si="34"/>
        <v>0</v>
      </c>
    </row>
    <row r="838" spans="1:53" s="1" customFormat="1" x14ac:dyDescent="0.25">
      <c r="B838" s="2"/>
      <c r="C838" s="2"/>
      <c r="D838" s="6"/>
      <c r="E838" s="3"/>
      <c r="F838" s="3"/>
      <c r="G838" s="1" t="s">
        <v>481</v>
      </c>
      <c r="H838" s="6" t="s">
        <v>4460</v>
      </c>
      <c r="I838" s="1" t="s">
        <v>18</v>
      </c>
      <c r="K838" s="18" t="s">
        <v>848</v>
      </c>
      <c r="P838" s="1" t="s">
        <v>4213</v>
      </c>
      <c r="AA838" s="1" t="s">
        <v>3786</v>
      </c>
      <c r="AB838" s="2"/>
      <c r="AC838" s="2"/>
      <c r="AS838" s="1" t="s">
        <v>3162</v>
      </c>
      <c r="AZ838" s="1" t="s">
        <v>1447</v>
      </c>
      <c r="BA838" s="1">
        <f t="shared" ref="BA838:BA893" si="35">COUNTA(AE838:AZ838)</f>
        <v>2</v>
      </c>
    </row>
    <row r="839" spans="1:53" s="1" customFormat="1" x14ac:dyDescent="0.25">
      <c r="B839" s="2"/>
      <c r="C839" s="2"/>
      <c r="D839" s="6"/>
      <c r="E839" s="3"/>
      <c r="F839" s="3"/>
      <c r="G839" s="1" t="s">
        <v>3158</v>
      </c>
      <c r="H839" s="6" t="s">
        <v>4460</v>
      </c>
      <c r="I839" s="1" t="s">
        <v>3786</v>
      </c>
      <c r="K839" s="18" t="s">
        <v>848</v>
      </c>
      <c r="P839" s="1" t="s">
        <v>4712</v>
      </c>
      <c r="AA839" s="1" t="s">
        <v>18</v>
      </c>
      <c r="AB839" s="2"/>
      <c r="AC839" s="2"/>
      <c r="AS839" s="1" t="s">
        <v>3162</v>
      </c>
      <c r="BA839" s="1">
        <f t="shared" si="35"/>
        <v>1</v>
      </c>
    </row>
    <row r="840" spans="1:53" s="1" customFormat="1" x14ac:dyDescent="0.25">
      <c r="B840" s="2"/>
      <c r="C840" s="2"/>
      <c r="D840" s="2"/>
      <c r="G840" s="1" t="s">
        <v>481</v>
      </c>
      <c r="H840" s="1" t="s">
        <v>3513</v>
      </c>
      <c r="I840" s="1" t="s">
        <v>1542</v>
      </c>
      <c r="J840" s="1" t="s">
        <v>3514</v>
      </c>
      <c r="K840" s="18" t="s">
        <v>3516</v>
      </c>
      <c r="L840" s="1" t="s">
        <v>3515</v>
      </c>
      <c r="M840" s="1" t="s">
        <v>488</v>
      </c>
      <c r="N840" s="1" t="s">
        <v>296</v>
      </c>
      <c r="O840" s="1">
        <v>85207</v>
      </c>
      <c r="P840" s="1" t="s">
        <v>4213</v>
      </c>
      <c r="AA840" s="2"/>
      <c r="AB840" s="3"/>
      <c r="AC840" s="3"/>
      <c r="AD840" s="1" t="s">
        <v>2388</v>
      </c>
      <c r="BA840" s="1">
        <f t="shared" si="35"/>
        <v>0</v>
      </c>
    </row>
    <row r="841" spans="1:53" s="1" customFormat="1" x14ac:dyDescent="0.25">
      <c r="B841" s="2"/>
      <c r="C841" s="2"/>
      <c r="D841" s="2"/>
      <c r="G841" s="1" t="s">
        <v>481</v>
      </c>
      <c r="H841" s="1" t="s">
        <v>3064</v>
      </c>
      <c r="I841" s="1" t="s">
        <v>3313</v>
      </c>
      <c r="J841" s="1" t="s">
        <v>3517</v>
      </c>
      <c r="K841" s="18" t="s">
        <v>1645</v>
      </c>
      <c r="L841" s="1" t="s">
        <v>1644</v>
      </c>
      <c r="M841" s="1" t="s">
        <v>5031</v>
      </c>
      <c r="N841" s="1" t="s">
        <v>296</v>
      </c>
      <c r="O841" s="1">
        <v>85120</v>
      </c>
      <c r="P841" s="1" t="s">
        <v>4213</v>
      </c>
      <c r="AA841" s="2" t="s">
        <v>1646</v>
      </c>
      <c r="AB841" s="3"/>
      <c r="AC841" s="3"/>
      <c r="AD841" s="1" t="s">
        <v>2564</v>
      </c>
      <c r="BA841" s="1">
        <f t="shared" si="35"/>
        <v>0</v>
      </c>
    </row>
    <row r="842" spans="1:53" s="1" customFormat="1" x14ac:dyDescent="0.25">
      <c r="A842" s="8"/>
      <c r="B842" s="2"/>
      <c r="C842" s="14">
        <v>43111</v>
      </c>
      <c r="D842" s="6"/>
      <c r="G842" s="1" t="s">
        <v>3158</v>
      </c>
      <c r="H842" s="1" t="s">
        <v>3064</v>
      </c>
      <c r="I842" s="1" t="s">
        <v>3033</v>
      </c>
      <c r="J842" s="1" t="s">
        <v>146</v>
      </c>
      <c r="K842" s="18"/>
      <c r="L842" s="1" t="s">
        <v>3067</v>
      </c>
      <c r="M842" s="1" t="s">
        <v>5031</v>
      </c>
      <c r="N842" s="1" t="s">
        <v>296</v>
      </c>
      <c r="O842" s="1">
        <v>85119</v>
      </c>
      <c r="P842" s="8"/>
      <c r="Q842" s="8"/>
      <c r="Y842" s="1" t="s">
        <v>3196</v>
      </c>
      <c r="Z842" s="1" t="s">
        <v>3189</v>
      </c>
      <c r="AA842" s="2" t="s">
        <v>2372</v>
      </c>
      <c r="AB842" s="3" t="s">
        <v>3161</v>
      </c>
      <c r="AC842" s="3"/>
      <c r="AN842" s="1" t="s">
        <v>481</v>
      </c>
      <c r="AO842" s="1" t="s">
        <v>481</v>
      </c>
      <c r="BA842" s="1">
        <f t="shared" si="35"/>
        <v>2</v>
      </c>
    </row>
    <row r="843" spans="1:53" s="1" customFormat="1" x14ac:dyDescent="0.25">
      <c r="B843" s="2"/>
      <c r="C843" s="2"/>
      <c r="D843" s="2"/>
      <c r="G843" s="1" t="s">
        <v>3158</v>
      </c>
      <c r="H843" s="1" t="s">
        <v>2569</v>
      </c>
      <c r="I843" s="1" t="s">
        <v>2570</v>
      </c>
      <c r="K843" s="18" t="s">
        <v>2571</v>
      </c>
      <c r="P843" s="1" t="s">
        <v>4213</v>
      </c>
      <c r="AA843" s="2"/>
      <c r="AB843" s="3"/>
      <c r="AC843" s="3"/>
      <c r="AD843" s="1" t="s">
        <v>2564</v>
      </c>
      <c r="BA843" s="1">
        <f t="shared" si="35"/>
        <v>0</v>
      </c>
    </row>
    <row r="844" spans="1:53" s="1" customFormat="1" x14ac:dyDescent="0.25">
      <c r="B844" s="2"/>
      <c r="C844" s="2"/>
      <c r="D844" s="6"/>
      <c r="G844" s="1" t="s">
        <v>481</v>
      </c>
      <c r="H844" s="1" t="s">
        <v>4558</v>
      </c>
      <c r="I844" s="1" t="s">
        <v>3790</v>
      </c>
      <c r="J844" s="1" t="s">
        <v>772</v>
      </c>
      <c r="K844" s="18" t="s">
        <v>771</v>
      </c>
      <c r="L844" s="1" t="s">
        <v>3502</v>
      </c>
      <c r="M844" s="1" t="s">
        <v>488</v>
      </c>
      <c r="N844" s="1" t="s">
        <v>296</v>
      </c>
      <c r="O844" s="1">
        <v>85204</v>
      </c>
      <c r="P844" s="1" t="s">
        <v>4213</v>
      </c>
      <c r="Q844" s="1" t="s">
        <v>4712</v>
      </c>
      <c r="AA844" s="2"/>
      <c r="AB844" s="3"/>
      <c r="AC844" s="3"/>
      <c r="BA844" s="1">
        <f t="shared" si="35"/>
        <v>0</v>
      </c>
    </row>
    <row r="845" spans="1:53" s="1" customFormat="1" x14ac:dyDescent="0.25">
      <c r="A845" s="8"/>
      <c r="B845" s="2"/>
      <c r="C845" s="2"/>
      <c r="D845" s="6"/>
      <c r="G845" s="1" t="s">
        <v>481</v>
      </c>
      <c r="H845" s="1" t="s">
        <v>1647</v>
      </c>
      <c r="I845" s="1" t="s">
        <v>669</v>
      </c>
      <c r="J845" s="1" t="s">
        <v>4569</v>
      </c>
      <c r="K845" s="18"/>
      <c r="L845" s="1" t="s">
        <v>670</v>
      </c>
      <c r="M845" s="1" t="s">
        <v>488</v>
      </c>
      <c r="N845" s="1" t="s">
        <v>296</v>
      </c>
      <c r="O845" s="1">
        <v>85206</v>
      </c>
      <c r="P845" s="8"/>
      <c r="Q845" s="8"/>
      <c r="V845" s="4"/>
      <c r="Y845" s="1" t="s">
        <v>3196</v>
      </c>
      <c r="Z845" s="1" t="s">
        <v>671</v>
      </c>
      <c r="AA845" s="2" t="s">
        <v>672</v>
      </c>
      <c r="AB845" s="3"/>
      <c r="AC845" s="3"/>
      <c r="BA845" s="1">
        <f t="shared" si="35"/>
        <v>0</v>
      </c>
    </row>
    <row r="846" spans="1:53" s="1" customFormat="1" x14ac:dyDescent="0.25">
      <c r="B846" s="2"/>
      <c r="C846" s="2"/>
      <c r="D846" s="2"/>
      <c r="G846" s="1" t="s">
        <v>3158</v>
      </c>
      <c r="H846" s="1" t="s">
        <v>673</v>
      </c>
      <c r="I846" s="1" t="s">
        <v>674</v>
      </c>
      <c r="J846" s="1" t="s">
        <v>675</v>
      </c>
      <c r="K846" s="18" t="s">
        <v>1204</v>
      </c>
      <c r="L846" s="1" t="s">
        <v>676</v>
      </c>
      <c r="M846" s="1" t="s">
        <v>488</v>
      </c>
      <c r="N846" s="1" t="s">
        <v>296</v>
      </c>
      <c r="O846" s="1">
        <v>85206</v>
      </c>
      <c r="Y846" s="2"/>
      <c r="Z846" s="3"/>
      <c r="BA846" s="1">
        <f t="shared" si="35"/>
        <v>0</v>
      </c>
    </row>
    <row r="847" spans="1:53" s="1" customFormat="1" x14ac:dyDescent="0.25">
      <c r="B847" s="2"/>
      <c r="C847" s="2"/>
      <c r="D847" s="2"/>
      <c r="G847" s="1" t="s">
        <v>3158</v>
      </c>
      <c r="H847" s="1" t="s">
        <v>2565</v>
      </c>
      <c r="I847" s="1" t="s">
        <v>2566</v>
      </c>
      <c r="K847" s="21" t="s">
        <v>2567</v>
      </c>
      <c r="P847" s="1" t="s">
        <v>4213</v>
      </c>
      <c r="AA847" s="2"/>
      <c r="AB847" s="3"/>
      <c r="AC847" s="3"/>
      <c r="AD847" s="1" t="s">
        <v>2564</v>
      </c>
      <c r="BA847" s="1">
        <f t="shared" si="35"/>
        <v>0</v>
      </c>
    </row>
    <row r="848" spans="1:53" s="1" customFormat="1" x14ac:dyDescent="0.25">
      <c r="B848" s="2"/>
      <c r="C848" s="2"/>
      <c r="D848" s="6"/>
      <c r="E848" s="3"/>
      <c r="F848" s="3"/>
      <c r="G848" s="1" t="s">
        <v>481</v>
      </c>
      <c r="H848" s="6" t="s">
        <v>1413</v>
      </c>
      <c r="I848" s="1" t="s">
        <v>3194</v>
      </c>
      <c r="K848" s="18"/>
      <c r="AB848" s="2"/>
      <c r="AC848" s="2"/>
      <c r="AU848" s="1" t="s">
        <v>1447</v>
      </c>
      <c r="BA848" s="1">
        <f t="shared" si="35"/>
        <v>1</v>
      </c>
    </row>
    <row r="849" spans="1:54" s="1" customFormat="1" x14ac:dyDescent="0.25">
      <c r="B849" s="2"/>
      <c r="C849" s="2"/>
      <c r="D849" s="2"/>
      <c r="G849" s="1" t="s">
        <v>3158</v>
      </c>
      <c r="H849" s="1" t="s">
        <v>315</v>
      </c>
      <c r="I849" s="1" t="s">
        <v>677</v>
      </c>
      <c r="K849" s="18"/>
      <c r="AA849" s="1" t="s">
        <v>314</v>
      </c>
      <c r="AB849" s="3"/>
      <c r="AC849" s="3"/>
      <c r="BA849" s="1">
        <f t="shared" si="35"/>
        <v>0</v>
      </c>
    </row>
    <row r="850" spans="1:54" s="1" customFormat="1" x14ac:dyDescent="0.25">
      <c r="B850" s="2"/>
      <c r="C850" s="2"/>
      <c r="D850" s="2"/>
      <c r="G850" s="1" t="s">
        <v>3158</v>
      </c>
      <c r="H850" s="1" t="s">
        <v>3068</v>
      </c>
      <c r="I850" s="1" t="s">
        <v>3069</v>
      </c>
      <c r="J850" s="1" t="s">
        <v>3071</v>
      </c>
      <c r="K850" s="18" t="s">
        <v>3601</v>
      </c>
      <c r="L850" s="1" t="s">
        <v>3072</v>
      </c>
      <c r="M850" s="1" t="s">
        <v>650</v>
      </c>
      <c r="N850" s="1" t="s">
        <v>296</v>
      </c>
      <c r="O850" s="1">
        <v>85224</v>
      </c>
      <c r="P850" s="1" t="s">
        <v>4213</v>
      </c>
      <c r="Y850" s="1" t="s">
        <v>3160</v>
      </c>
      <c r="Z850" s="1" t="s">
        <v>3161</v>
      </c>
      <c r="AA850" s="2" t="s">
        <v>539</v>
      </c>
      <c r="AB850" s="3" t="s">
        <v>3161</v>
      </c>
      <c r="AC850" s="3"/>
      <c r="AD850" s="1" t="s">
        <v>2388</v>
      </c>
      <c r="BA850" s="1">
        <f t="shared" si="35"/>
        <v>0</v>
      </c>
    </row>
    <row r="851" spans="1:54" s="1" customFormat="1" x14ac:dyDescent="0.25">
      <c r="B851" s="2"/>
      <c r="C851" s="2"/>
      <c r="D851" s="2"/>
      <c r="F851" s="1" t="s">
        <v>3161</v>
      </c>
      <c r="G851" s="1" t="s">
        <v>481</v>
      </c>
      <c r="H851" s="1" t="s">
        <v>678</v>
      </c>
      <c r="I851" s="1" t="s">
        <v>679</v>
      </c>
      <c r="K851" s="18" t="s">
        <v>680</v>
      </c>
      <c r="P851" s="1" t="s">
        <v>4213</v>
      </c>
      <c r="AA851" s="2" t="s">
        <v>2973</v>
      </c>
      <c r="AB851" s="3"/>
      <c r="AC851" s="3"/>
      <c r="AD851" s="1" t="s">
        <v>2388</v>
      </c>
      <c r="BA851" s="1">
        <f t="shared" si="35"/>
        <v>0</v>
      </c>
    </row>
    <row r="852" spans="1:54" s="1" customFormat="1" x14ac:dyDescent="0.25">
      <c r="B852" s="2"/>
      <c r="C852" s="2"/>
      <c r="D852" s="2"/>
      <c r="G852" s="1" t="s">
        <v>3158</v>
      </c>
      <c r="H852" s="1" t="s">
        <v>3313</v>
      </c>
      <c r="I852" s="1" t="s">
        <v>2478</v>
      </c>
      <c r="K852" s="18"/>
      <c r="AA852" s="2" t="s">
        <v>4528</v>
      </c>
      <c r="AB852" s="3"/>
      <c r="AC852" s="3"/>
      <c r="BA852" s="1">
        <f t="shared" si="35"/>
        <v>0</v>
      </c>
    </row>
    <row r="853" spans="1:54" s="1" customFormat="1" x14ac:dyDescent="0.25">
      <c r="A853" s="8"/>
      <c r="B853" s="2"/>
      <c r="C853" s="2"/>
      <c r="D853" s="6"/>
      <c r="E853" s="2"/>
      <c r="G853" s="1" t="s">
        <v>3158</v>
      </c>
      <c r="H853" s="2" t="s">
        <v>681</v>
      </c>
      <c r="I853" s="1" t="s">
        <v>2222</v>
      </c>
      <c r="K853" s="18"/>
      <c r="AB853" s="3"/>
      <c r="AC853" s="3"/>
      <c r="AR853" s="1" t="s">
        <v>3162</v>
      </c>
      <c r="BA853" s="1">
        <f t="shared" si="35"/>
        <v>1</v>
      </c>
    </row>
    <row r="854" spans="1:54" s="1" customFormat="1" x14ac:dyDescent="0.25">
      <c r="B854" s="2"/>
      <c r="C854" s="2"/>
      <c r="D854" s="2"/>
      <c r="F854" s="1" t="s">
        <v>3161</v>
      </c>
      <c r="G854" s="1" t="s">
        <v>481</v>
      </c>
      <c r="H854" s="1" t="s">
        <v>681</v>
      </c>
      <c r="I854" s="1" t="s">
        <v>951</v>
      </c>
      <c r="J854" s="1" t="s">
        <v>4696</v>
      </c>
      <c r="K854" s="18" t="s">
        <v>682</v>
      </c>
      <c r="L854" s="1" t="s">
        <v>3404</v>
      </c>
      <c r="M854" s="1" t="s">
        <v>488</v>
      </c>
      <c r="N854" s="1" t="s">
        <v>296</v>
      </c>
      <c r="O854" s="1">
        <v>85205</v>
      </c>
      <c r="P854" s="1" t="s">
        <v>4213</v>
      </c>
      <c r="Y854" s="1" t="s">
        <v>3189</v>
      </c>
      <c r="AA854" s="2"/>
      <c r="AB854" s="3"/>
      <c r="AC854" s="3"/>
      <c r="AD854" s="1" t="s">
        <v>2388</v>
      </c>
      <c r="BA854" s="1">
        <f t="shared" si="35"/>
        <v>0</v>
      </c>
    </row>
    <row r="855" spans="1:54" s="1" customFormat="1" x14ac:dyDescent="0.25">
      <c r="A855" s="6"/>
      <c r="B855" s="2"/>
      <c r="C855" s="2"/>
      <c r="D855" s="6"/>
      <c r="G855" s="1" t="s">
        <v>3158</v>
      </c>
      <c r="H855" s="1" t="s">
        <v>3076</v>
      </c>
      <c r="I855" s="1" t="s">
        <v>3077</v>
      </c>
      <c r="J855" s="1" t="s">
        <v>3078</v>
      </c>
      <c r="K855" s="18" t="s">
        <v>4152</v>
      </c>
      <c r="L855" s="1" t="s">
        <v>3079</v>
      </c>
      <c r="M855" s="1" t="s">
        <v>3192</v>
      </c>
      <c r="N855" s="1" t="s">
        <v>296</v>
      </c>
      <c r="O855" s="1">
        <v>85118</v>
      </c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T855" s="2"/>
      <c r="AU855" s="2"/>
      <c r="AV855" s="2"/>
      <c r="AW855" s="2"/>
      <c r="AX855" s="2"/>
      <c r="AY855" s="2"/>
      <c r="AZ855" s="2"/>
      <c r="BA855" s="1">
        <f t="shared" si="35"/>
        <v>0</v>
      </c>
      <c r="BB855" s="3"/>
    </row>
    <row r="856" spans="1:54" s="1" customFormat="1" x14ac:dyDescent="0.25">
      <c r="A856" s="6"/>
      <c r="B856" s="2"/>
      <c r="C856" s="2"/>
      <c r="D856" s="6"/>
      <c r="G856" s="1" t="s">
        <v>481</v>
      </c>
      <c r="H856" s="1" t="s">
        <v>3076</v>
      </c>
      <c r="I856" s="1" t="s">
        <v>3080</v>
      </c>
      <c r="J856" s="1" t="s">
        <v>3078</v>
      </c>
      <c r="K856" s="18" t="s">
        <v>4152</v>
      </c>
      <c r="L856" s="1" t="s">
        <v>3079</v>
      </c>
      <c r="M856" s="1" t="s">
        <v>3192</v>
      </c>
      <c r="N856" s="1" t="s">
        <v>296</v>
      </c>
      <c r="O856" s="1">
        <v>85118</v>
      </c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T856" s="2"/>
      <c r="AU856" s="2"/>
      <c r="AV856" s="2"/>
      <c r="AW856" s="2"/>
      <c r="AX856" s="2"/>
      <c r="AY856" s="2"/>
      <c r="AZ856" s="2"/>
      <c r="BA856" s="1">
        <f t="shared" si="35"/>
        <v>0</v>
      </c>
      <c r="BB856" s="3"/>
    </row>
    <row r="857" spans="1:54" s="1" customFormat="1" x14ac:dyDescent="0.25">
      <c r="B857" s="2"/>
      <c r="C857" s="2"/>
      <c r="D857" s="2"/>
      <c r="G857" s="1" t="s">
        <v>3158</v>
      </c>
      <c r="H857" s="1" t="s">
        <v>683</v>
      </c>
      <c r="I857" s="1" t="s">
        <v>684</v>
      </c>
      <c r="K857" s="18" t="s">
        <v>685</v>
      </c>
      <c r="P857" s="1" t="s">
        <v>4213</v>
      </c>
      <c r="AA857" s="2"/>
      <c r="AB857" s="3"/>
      <c r="AC857" s="3"/>
      <c r="AD857" s="1" t="s">
        <v>2388</v>
      </c>
      <c r="BA857" s="1">
        <f t="shared" si="35"/>
        <v>0</v>
      </c>
    </row>
    <row r="858" spans="1:54" s="1" customFormat="1" x14ac:dyDescent="0.25">
      <c r="B858" s="2"/>
      <c r="C858" s="2"/>
      <c r="D858" s="2"/>
      <c r="G858" s="1" t="s">
        <v>481</v>
      </c>
      <c r="H858" s="1" t="s">
        <v>4957</v>
      </c>
      <c r="I858" s="1" t="s">
        <v>1178</v>
      </c>
      <c r="J858" s="1" t="s">
        <v>4958</v>
      </c>
      <c r="K858" s="18"/>
      <c r="L858" s="1" t="s">
        <v>4959</v>
      </c>
      <c r="M858" s="1" t="s">
        <v>488</v>
      </c>
      <c r="N858" s="1" t="s">
        <v>296</v>
      </c>
      <c r="O858" s="1">
        <v>85209</v>
      </c>
      <c r="AA858" s="1" t="s">
        <v>4960</v>
      </c>
      <c r="AB858" s="3"/>
      <c r="AC858" s="3"/>
      <c r="BA858" s="1">
        <f t="shared" si="35"/>
        <v>0</v>
      </c>
    </row>
    <row r="859" spans="1:54" s="1" customFormat="1" x14ac:dyDescent="0.25">
      <c r="B859" s="2"/>
      <c r="C859" s="2"/>
      <c r="D859" s="2"/>
      <c r="G859" s="1" t="s">
        <v>3158</v>
      </c>
      <c r="H859" s="1" t="s">
        <v>624</v>
      </c>
      <c r="I859" s="1" t="s">
        <v>2161</v>
      </c>
      <c r="K859" s="18"/>
      <c r="AA859" s="2"/>
      <c r="AB859" s="3"/>
      <c r="AC859" s="3"/>
      <c r="BA859" s="1">
        <f t="shared" si="35"/>
        <v>0</v>
      </c>
    </row>
    <row r="860" spans="1:54" s="1" customFormat="1" x14ac:dyDescent="0.25">
      <c r="A860" s="8"/>
      <c r="B860" s="2"/>
      <c r="C860" s="2"/>
      <c r="D860" s="6"/>
      <c r="E860" s="1" t="s">
        <v>297</v>
      </c>
      <c r="G860" s="1" t="s">
        <v>481</v>
      </c>
      <c r="H860" s="1" t="s">
        <v>1470</v>
      </c>
      <c r="I860" s="1" t="s">
        <v>4642</v>
      </c>
      <c r="K860" s="18"/>
      <c r="AA860" s="2"/>
      <c r="AB860" s="3"/>
      <c r="AC860" s="3"/>
      <c r="AI860" s="1" t="s">
        <v>3158</v>
      </c>
      <c r="BA860" s="1">
        <f t="shared" si="35"/>
        <v>1</v>
      </c>
    </row>
    <row r="861" spans="1:54" s="1" customFormat="1" x14ac:dyDescent="0.25">
      <c r="B861" s="2"/>
      <c r="C861" s="2"/>
      <c r="D861" s="2"/>
      <c r="G861" s="1" t="s">
        <v>481</v>
      </c>
      <c r="H861" s="1" t="s">
        <v>686</v>
      </c>
      <c r="I861" s="1" t="s">
        <v>1302</v>
      </c>
      <c r="J861" s="1" t="s">
        <v>687</v>
      </c>
      <c r="K861" s="18"/>
      <c r="L861" s="1" t="s">
        <v>486</v>
      </c>
      <c r="M861" s="1" t="s">
        <v>486</v>
      </c>
      <c r="N861" s="1" t="s">
        <v>486</v>
      </c>
      <c r="O861" s="1" t="s">
        <v>486</v>
      </c>
      <c r="AA861" s="2"/>
      <c r="AB861" s="3"/>
      <c r="AC861" s="3"/>
      <c r="BA861" s="1">
        <f t="shared" si="35"/>
        <v>0</v>
      </c>
    </row>
    <row r="862" spans="1:54" s="1" customFormat="1" x14ac:dyDescent="0.25">
      <c r="B862" s="2"/>
      <c r="C862" s="2"/>
      <c r="D862" s="2"/>
      <c r="G862" s="1" t="s">
        <v>481</v>
      </c>
      <c r="H862" s="1" t="s">
        <v>686</v>
      </c>
      <c r="I862" s="1" t="s">
        <v>361</v>
      </c>
      <c r="J862" s="1" t="s">
        <v>688</v>
      </c>
      <c r="K862" s="18" t="s">
        <v>3962</v>
      </c>
      <c r="L862" s="1" t="s">
        <v>3961</v>
      </c>
      <c r="M862" s="1" t="s">
        <v>488</v>
      </c>
      <c r="N862" s="1" t="s">
        <v>296</v>
      </c>
      <c r="O862" s="1">
        <v>85206</v>
      </c>
      <c r="P862" s="1" t="s">
        <v>4213</v>
      </c>
      <c r="AA862" s="2"/>
      <c r="AB862" s="3"/>
      <c r="AC862" s="3"/>
      <c r="AD862" s="1" t="s">
        <v>2564</v>
      </c>
      <c r="BA862" s="1">
        <f t="shared" si="35"/>
        <v>0</v>
      </c>
    </row>
    <row r="863" spans="1:54" s="1" customFormat="1" x14ac:dyDescent="0.25">
      <c r="A863" s="8"/>
      <c r="B863" s="2"/>
      <c r="C863" s="2"/>
      <c r="D863" s="6"/>
      <c r="E863" s="2"/>
      <c r="G863" s="1" t="s">
        <v>481</v>
      </c>
      <c r="H863" s="1" t="s">
        <v>686</v>
      </c>
      <c r="I863" s="1" t="s">
        <v>3624</v>
      </c>
      <c r="K863" s="18"/>
      <c r="AA863" s="1" t="s">
        <v>5033</v>
      </c>
      <c r="AB863" s="3"/>
      <c r="AC863" s="3"/>
      <c r="AZ863" s="1" t="s">
        <v>3162</v>
      </c>
      <c r="BA863" s="1">
        <f t="shared" si="35"/>
        <v>1</v>
      </c>
    </row>
    <row r="864" spans="1:54" s="1" customFormat="1" x14ac:dyDescent="0.25">
      <c r="B864" s="2"/>
      <c r="C864" s="2"/>
      <c r="D864" s="2"/>
      <c r="G864" s="1" t="s">
        <v>481</v>
      </c>
      <c r="H864" s="1" t="s">
        <v>686</v>
      </c>
      <c r="I864" s="1" t="s">
        <v>3963</v>
      </c>
      <c r="J864" s="1" t="s">
        <v>2976</v>
      </c>
      <c r="K864" s="18"/>
      <c r="L864" s="1" t="s">
        <v>2977</v>
      </c>
      <c r="M864" s="1" t="s">
        <v>488</v>
      </c>
      <c r="N864" s="1" t="s">
        <v>296</v>
      </c>
      <c r="O864" s="1">
        <v>85206</v>
      </c>
      <c r="Y864" s="1" t="s">
        <v>3189</v>
      </c>
      <c r="AA864" s="2"/>
      <c r="AB864" s="3"/>
      <c r="AC864" s="3"/>
      <c r="BA864" s="1">
        <f t="shared" si="35"/>
        <v>0</v>
      </c>
    </row>
    <row r="865" spans="1:56" s="1" customFormat="1" x14ac:dyDescent="0.25">
      <c r="A865" s="8"/>
      <c r="B865" s="2"/>
      <c r="C865" s="2"/>
      <c r="D865" s="6"/>
      <c r="E865" s="2"/>
      <c r="G865" s="1" t="s">
        <v>481</v>
      </c>
      <c r="H865" s="1" t="s">
        <v>686</v>
      </c>
      <c r="I865" s="1" t="s">
        <v>1380</v>
      </c>
      <c r="K865" s="18"/>
      <c r="AA865" s="2"/>
      <c r="AB865" s="3"/>
      <c r="AC865" s="3"/>
      <c r="AR865" s="1" t="s">
        <v>3162</v>
      </c>
      <c r="BA865" s="1">
        <f t="shared" si="35"/>
        <v>1</v>
      </c>
    </row>
    <row r="866" spans="1:56" s="1" customFormat="1" x14ac:dyDescent="0.25">
      <c r="B866" s="2"/>
      <c r="C866" s="2"/>
      <c r="D866" s="2"/>
      <c r="G866" s="1" t="s">
        <v>481</v>
      </c>
      <c r="H866" s="1" t="s">
        <v>686</v>
      </c>
      <c r="I866" s="1" t="s">
        <v>3964</v>
      </c>
      <c r="K866" s="18" t="s">
        <v>3965</v>
      </c>
      <c r="P866" s="1" t="s">
        <v>4213</v>
      </c>
      <c r="Q866" s="1" t="s">
        <v>2562</v>
      </c>
      <c r="AA866" s="2"/>
      <c r="AB866" s="3"/>
      <c r="AC866" s="3"/>
      <c r="AD866" s="1" t="s">
        <v>2388</v>
      </c>
      <c r="BA866" s="1">
        <f t="shared" si="35"/>
        <v>0</v>
      </c>
    </row>
    <row r="867" spans="1:56" s="1" customFormat="1" x14ac:dyDescent="0.25">
      <c r="A867" s="8"/>
      <c r="B867" s="2"/>
      <c r="C867" s="2"/>
      <c r="D867" s="6"/>
      <c r="E867" s="2"/>
      <c r="G867" s="1" t="s">
        <v>3158</v>
      </c>
      <c r="H867" s="1" t="s">
        <v>686</v>
      </c>
      <c r="I867" s="1" t="s">
        <v>5033</v>
      </c>
      <c r="K867" s="18"/>
      <c r="AA867" s="1" t="s">
        <v>3624</v>
      </c>
      <c r="AB867" s="3"/>
      <c r="AC867" s="3"/>
      <c r="AZ867" s="1" t="s">
        <v>3162</v>
      </c>
      <c r="BA867" s="1">
        <f t="shared" si="35"/>
        <v>1</v>
      </c>
    </row>
    <row r="868" spans="1:56" s="1" customFormat="1" x14ac:dyDescent="0.25">
      <c r="B868" s="2"/>
      <c r="C868" s="2"/>
      <c r="D868" s="2"/>
      <c r="G868" s="1" t="s">
        <v>481</v>
      </c>
      <c r="H868" s="1" t="s">
        <v>686</v>
      </c>
      <c r="I868" s="1" t="s">
        <v>4151</v>
      </c>
      <c r="J868" s="1" t="s">
        <v>3966</v>
      </c>
      <c r="K868" s="18"/>
      <c r="L868" s="1" t="s">
        <v>3968</v>
      </c>
      <c r="M868" s="1" t="s">
        <v>488</v>
      </c>
      <c r="N868" s="1" t="s">
        <v>296</v>
      </c>
      <c r="O868" s="1">
        <v>85205</v>
      </c>
      <c r="AA868" s="2"/>
      <c r="AB868" s="3"/>
      <c r="AC868" s="3"/>
      <c r="BA868" s="1">
        <f t="shared" si="35"/>
        <v>0</v>
      </c>
    </row>
    <row r="869" spans="1:56" s="1" customFormat="1" x14ac:dyDescent="0.25">
      <c r="B869" s="2"/>
      <c r="C869" s="2"/>
      <c r="D869" s="2"/>
      <c r="E869" s="2"/>
      <c r="G869" s="1" t="s">
        <v>481</v>
      </c>
      <c r="H869" s="1" t="s">
        <v>3675</v>
      </c>
      <c r="I869" s="1" t="s">
        <v>116</v>
      </c>
      <c r="J869" s="1" t="s">
        <v>5176</v>
      </c>
      <c r="K869" s="18"/>
      <c r="AA869" s="2"/>
      <c r="AB869" s="3"/>
      <c r="AC869" s="3"/>
      <c r="BA869" s="1">
        <f t="shared" si="35"/>
        <v>0</v>
      </c>
    </row>
    <row r="870" spans="1:56" s="1" customFormat="1" x14ac:dyDescent="0.25">
      <c r="B870" s="2"/>
      <c r="C870" s="2"/>
      <c r="D870" s="6"/>
      <c r="E870" s="2"/>
      <c r="F870" s="1" t="s">
        <v>3161</v>
      </c>
      <c r="G870" s="1" t="s">
        <v>3158</v>
      </c>
      <c r="H870" s="1" t="s">
        <v>3675</v>
      </c>
      <c r="I870" s="1" t="s">
        <v>3676</v>
      </c>
      <c r="J870" s="1" t="s">
        <v>3677</v>
      </c>
      <c r="K870" s="18" t="s">
        <v>3679</v>
      </c>
      <c r="L870" s="1" t="s">
        <v>3678</v>
      </c>
      <c r="M870" s="1" t="s">
        <v>488</v>
      </c>
      <c r="N870" s="1" t="s">
        <v>296</v>
      </c>
      <c r="O870" s="1">
        <v>85209</v>
      </c>
      <c r="P870" s="1" t="s">
        <v>4213</v>
      </c>
      <c r="Z870" s="1" t="s">
        <v>1667</v>
      </c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1">
        <f t="shared" si="35"/>
        <v>0</v>
      </c>
      <c r="BB870" s="3"/>
      <c r="BC870" s="1" t="s">
        <v>2388</v>
      </c>
    </row>
    <row r="871" spans="1:56" s="1" customFormat="1" x14ac:dyDescent="0.25">
      <c r="A871" s="8"/>
      <c r="B871" s="2"/>
      <c r="C871" s="2"/>
      <c r="D871" s="6"/>
      <c r="F871" s="1" t="s">
        <v>3161</v>
      </c>
      <c r="G871" s="1" t="s">
        <v>481</v>
      </c>
      <c r="H871" s="1" t="s">
        <v>3213</v>
      </c>
      <c r="I871" s="1" t="s">
        <v>3011</v>
      </c>
      <c r="J871" s="1" t="s">
        <v>3969</v>
      </c>
      <c r="K871" s="18" t="s">
        <v>3971</v>
      </c>
      <c r="L871" s="1" t="s">
        <v>3970</v>
      </c>
      <c r="M871" s="1" t="s">
        <v>488</v>
      </c>
      <c r="N871" s="1" t="s">
        <v>296</v>
      </c>
      <c r="O871" s="1">
        <v>85207</v>
      </c>
      <c r="P871" s="1" t="s">
        <v>4213</v>
      </c>
      <c r="Y871" s="1" t="s">
        <v>3196</v>
      </c>
      <c r="Z871" s="1" t="s">
        <v>3161</v>
      </c>
      <c r="AA871" s="2" t="s">
        <v>2012</v>
      </c>
      <c r="AB871" s="3" t="s">
        <v>3161</v>
      </c>
      <c r="AC871" s="3"/>
      <c r="AD871" s="1" t="s">
        <v>2564</v>
      </c>
      <c r="AO871" s="1" t="s">
        <v>3162</v>
      </c>
      <c r="BA871" s="1">
        <f t="shared" si="35"/>
        <v>1</v>
      </c>
    </row>
    <row r="872" spans="1:56" s="1" customFormat="1" x14ac:dyDescent="0.25">
      <c r="A872" s="8"/>
      <c r="B872" s="2"/>
      <c r="C872" s="2"/>
      <c r="D872" s="6"/>
      <c r="G872" s="1" t="s">
        <v>3158</v>
      </c>
      <c r="H872" s="1" t="s">
        <v>3213</v>
      </c>
      <c r="I872" s="1" t="s">
        <v>3159</v>
      </c>
      <c r="K872" s="18"/>
      <c r="AA872" s="2"/>
      <c r="AB872" s="3"/>
      <c r="AC872" s="3"/>
      <c r="AE872" s="1" t="s">
        <v>3162</v>
      </c>
      <c r="AI872" s="1" t="s">
        <v>3162</v>
      </c>
      <c r="BA872" s="1">
        <f t="shared" si="35"/>
        <v>2</v>
      </c>
    </row>
    <row r="873" spans="1:56" s="1" customFormat="1" x14ac:dyDescent="0.25">
      <c r="A873" s="8"/>
      <c r="B873" s="2"/>
      <c r="C873" s="2"/>
      <c r="D873" s="6"/>
      <c r="G873" s="1" t="s">
        <v>481</v>
      </c>
      <c r="H873" s="1" t="s">
        <v>3213</v>
      </c>
      <c r="I873" s="1" t="s">
        <v>299</v>
      </c>
      <c r="K873" s="18"/>
      <c r="AA873" s="2"/>
      <c r="AB873" s="3"/>
      <c r="AC873" s="3"/>
      <c r="AT873" s="1" t="s">
        <v>3162</v>
      </c>
      <c r="BA873" s="1">
        <f t="shared" si="35"/>
        <v>1</v>
      </c>
    </row>
    <row r="874" spans="1:56" s="1" customFormat="1" x14ac:dyDescent="0.25">
      <c r="B874" s="2"/>
      <c r="C874" s="2"/>
      <c r="D874" s="2"/>
      <c r="G874" s="1" t="s">
        <v>3158</v>
      </c>
      <c r="H874" s="1" t="s">
        <v>3213</v>
      </c>
      <c r="I874" s="1" t="s">
        <v>1536</v>
      </c>
      <c r="K874" s="18"/>
      <c r="AA874" s="2"/>
      <c r="AB874" s="3" t="s">
        <v>3161</v>
      </c>
      <c r="AC874" s="3"/>
      <c r="BA874" s="1">
        <f t="shared" si="35"/>
        <v>0</v>
      </c>
    </row>
    <row r="875" spans="1:56" s="1" customFormat="1" x14ac:dyDescent="0.25">
      <c r="B875" s="2"/>
      <c r="C875" s="2"/>
      <c r="D875" s="2"/>
      <c r="G875" s="1" t="s">
        <v>481</v>
      </c>
      <c r="H875" s="1" t="s">
        <v>3213</v>
      </c>
      <c r="I875" s="1" t="s">
        <v>3081</v>
      </c>
      <c r="J875" s="1" t="s">
        <v>3976</v>
      </c>
      <c r="K875" s="18" t="s">
        <v>3977</v>
      </c>
      <c r="L875" s="1" t="s">
        <v>4296</v>
      </c>
      <c r="M875" s="1" t="s">
        <v>488</v>
      </c>
      <c r="N875" s="1" t="s">
        <v>296</v>
      </c>
      <c r="O875" s="1">
        <v>85208</v>
      </c>
      <c r="P875" s="1" t="s">
        <v>4213</v>
      </c>
      <c r="Q875" s="1" t="s">
        <v>4712</v>
      </c>
      <c r="Y875" s="1" t="s">
        <v>3196</v>
      </c>
      <c r="Z875" s="1" t="s">
        <v>3161</v>
      </c>
      <c r="AA875" s="2" t="s">
        <v>3978</v>
      </c>
      <c r="AB875" s="3"/>
      <c r="AC875" s="3"/>
      <c r="BA875" s="1">
        <f t="shared" si="35"/>
        <v>0</v>
      </c>
      <c r="BD875" s="1" t="s">
        <v>4712</v>
      </c>
    </row>
    <row r="876" spans="1:56" s="1" customFormat="1" x14ac:dyDescent="0.25">
      <c r="B876" s="2"/>
      <c r="C876" s="2"/>
      <c r="D876" s="2"/>
      <c r="G876" s="1" t="s">
        <v>3158</v>
      </c>
      <c r="H876" s="1" t="s">
        <v>3213</v>
      </c>
      <c r="I876" s="1" t="s">
        <v>3979</v>
      </c>
      <c r="K876" s="5" t="s">
        <v>2648</v>
      </c>
      <c r="P876" s="1" t="s">
        <v>4213</v>
      </c>
      <c r="Q876" s="1" t="s">
        <v>4712</v>
      </c>
      <c r="AA876" s="2"/>
      <c r="AB876" s="3"/>
      <c r="AC876" s="3"/>
      <c r="BA876" s="1">
        <f t="shared" si="35"/>
        <v>0</v>
      </c>
    </row>
    <row r="877" spans="1:56" s="1" customFormat="1" x14ac:dyDescent="0.25">
      <c r="B877" s="2"/>
      <c r="C877" s="2"/>
      <c r="D877" s="6"/>
      <c r="G877" s="1" t="s">
        <v>481</v>
      </c>
      <c r="H877" s="1" t="s">
        <v>1458</v>
      </c>
      <c r="I877" s="1" t="s">
        <v>1344</v>
      </c>
      <c r="K877" s="18"/>
      <c r="AA877" s="2"/>
      <c r="AB877" s="3"/>
      <c r="AC877" s="3"/>
      <c r="AH877" s="1" t="s">
        <v>3162</v>
      </c>
      <c r="AI877" s="1" t="s">
        <v>3162</v>
      </c>
      <c r="BA877" s="1">
        <f t="shared" si="35"/>
        <v>2</v>
      </c>
    </row>
    <row r="878" spans="1:56" s="1" customFormat="1" x14ac:dyDescent="0.25">
      <c r="B878" s="2"/>
      <c r="C878" s="2"/>
      <c r="D878" s="2"/>
      <c r="G878" s="1" t="s">
        <v>3158</v>
      </c>
      <c r="H878" s="1" t="s">
        <v>3982</v>
      </c>
      <c r="I878" s="1" t="s">
        <v>2161</v>
      </c>
      <c r="J878" s="1" t="s">
        <v>3983</v>
      </c>
      <c r="K878" s="18" t="s">
        <v>3988</v>
      </c>
      <c r="L878" s="1" t="s">
        <v>3984</v>
      </c>
      <c r="M878" s="1" t="s">
        <v>3192</v>
      </c>
      <c r="N878" s="1" t="s">
        <v>296</v>
      </c>
      <c r="O878" s="1">
        <v>85218</v>
      </c>
      <c r="P878" s="1" t="s">
        <v>4213</v>
      </c>
      <c r="AA878" s="2"/>
      <c r="AB878" s="3"/>
      <c r="AC878" s="3"/>
      <c r="AD878" s="1" t="s">
        <v>2564</v>
      </c>
      <c r="BA878" s="1">
        <f t="shared" si="35"/>
        <v>0</v>
      </c>
    </row>
    <row r="879" spans="1:56" s="1" customFormat="1" x14ac:dyDescent="0.25">
      <c r="B879" s="2"/>
      <c r="C879" s="2"/>
      <c r="D879" s="6"/>
      <c r="G879" s="1" t="s">
        <v>3158</v>
      </c>
      <c r="H879" s="1" t="s">
        <v>2009</v>
      </c>
      <c r="I879" s="1" t="s">
        <v>563</v>
      </c>
      <c r="K879" s="18"/>
      <c r="AA879" s="2"/>
      <c r="AB879" s="3"/>
      <c r="AC879" s="3"/>
      <c r="AN879" s="1" t="s">
        <v>3162</v>
      </c>
      <c r="AO879" s="1" t="s">
        <v>3162</v>
      </c>
      <c r="BA879" s="1">
        <f t="shared" si="35"/>
        <v>2</v>
      </c>
    </row>
    <row r="880" spans="1:56" s="1" customFormat="1" x14ac:dyDescent="0.25">
      <c r="B880" s="2"/>
      <c r="C880" s="2"/>
      <c r="D880" s="2"/>
      <c r="G880" s="1" t="s">
        <v>3158</v>
      </c>
      <c r="H880" s="1" t="s">
        <v>3989</v>
      </c>
      <c r="I880" s="1" t="s">
        <v>2124</v>
      </c>
      <c r="K880" s="18" t="s">
        <v>3990</v>
      </c>
      <c r="P880" s="1" t="s">
        <v>4213</v>
      </c>
      <c r="AA880" s="2"/>
      <c r="AB880" s="3"/>
      <c r="AC880" s="3"/>
      <c r="AD880" s="1" t="s">
        <v>2564</v>
      </c>
      <c r="BA880" s="1">
        <f t="shared" si="35"/>
        <v>0</v>
      </c>
    </row>
    <row r="881" spans="1:57" s="1" customFormat="1" x14ac:dyDescent="0.25">
      <c r="B881" s="2"/>
      <c r="C881" s="2"/>
      <c r="D881" s="6"/>
      <c r="G881" s="1" t="s">
        <v>4682</v>
      </c>
      <c r="H881" s="1" t="s">
        <v>88</v>
      </c>
      <c r="I881" s="1" t="s">
        <v>299</v>
      </c>
      <c r="J881" s="1" t="s">
        <v>89</v>
      </c>
      <c r="K881" s="4" t="s">
        <v>90</v>
      </c>
      <c r="L881" s="1" t="s">
        <v>2246</v>
      </c>
      <c r="M881" s="1" t="s">
        <v>650</v>
      </c>
      <c r="N881" s="1" t="s">
        <v>296</v>
      </c>
      <c r="O881" s="1">
        <v>85225</v>
      </c>
      <c r="AA881" s="2"/>
      <c r="AB881" s="3"/>
      <c r="AC881" s="3"/>
      <c r="AG881" s="1" t="s">
        <v>481</v>
      </c>
      <c r="AI881" s="1" t="s">
        <v>481</v>
      </c>
      <c r="AK881" s="1" t="s">
        <v>481</v>
      </c>
      <c r="AM881" s="1" t="s">
        <v>3158</v>
      </c>
      <c r="AQ881" s="1" t="s">
        <v>481</v>
      </c>
      <c r="AR881" s="1" t="s">
        <v>481</v>
      </c>
      <c r="AT881" s="1" t="s">
        <v>481</v>
      </c>
      <c r="AU881" s="1" t="s">
        <v>481</v>
      </c>
      <c r="AW881" s="1" t="s">
        <v>481</v>
      </c>
      <c r="AX881" s="1" t="s">
        <v>481</v>
      </c>
      <c r="AZ881" s="1" t="s">
        <v>481</v>
      </c>
      <c r="BA881" s="1">
        <f t="shared" si="35"/>
        <v>11</v>
      </c>
    </row>
    <row r="882" spans="1:57" s="1" customFormat="1" x14ac:dyDescent="0.25">
      <c r="B882" s="2"/>
      <c r="C882" s="2"/>
      <c r="D882" s="2"/>
      <c r="F882" s="1" t="s">
        <v>3161</v>
      </c>
      <c r="G882" s="1" t="s">
        <v>3158</v>
      </c>
      <c r="H882" s="1" t="s">
        <v>3991</v>
      </c>
      <c r="I882" s="1" t="s">
        <v>3992</v>
      </c>
      <c r="J882" s="1" t="s">
        <v>3993</v>
      </c>
      <c r="K882" s="18" t="s">
        <v>3996</v>
      </c>
      <c r="L882" s="1" t="s">
        <v>3994</v>
      </c>
      <c r="M882" s="1" t="s">
        <v>3995</v>
      </c>
      <c r="N882" s="1" t="s">
        <v>296</v>
      </c>
      <c r="O882" s="1">
        <v>85268</v>
      </c>
      <c r="P882" s="1" t="s">
        <v>4213</v>
      </c>
      <c r="AA882" s="2"/>
      <c r="AB882" s="3"/>
      <c r="AC882" s="3"/>
      <c r="AD882" s="1" t="s">
        <v>2388</v>
      </c>
      <c r="BA882" s="1">
        <f t="shared" si="35"/>
        <v>0</v>
      </c>
    </row>
    <row r="883" spans="1:57" s="1" customFormat="1" x14ac:dyDescent="0.25">
      <c r="A883" s="8"/>
      <c r="B883" s="2"/>
      <c r="C883" s="2"/>
      <c r="D883" s="6"/>
      <c r="E883" s="2"/>
      <c r="G883" s="1" t="s">
        <v>3158</v>
      </c>
      <c r="H883" s="1" t="s">
        <v>2044</v>
      </c>
      <c r="I883" s="1" t="s">
        <v>2042</v>
      </c>
      <c r="K883" s="18"/>
      <c r="AA883" s="2"/>
      <c r="AB883" s="3"/>
      <c r="AC883" s="3"/>
      <c r="AQ883" s="1" t="s">
        <v>3162</v>
      </c>
      <c r="BA883" s="1">
        <f t="shared" si="35"/>
        <v>1</v>
      </c>
    </row>
    <row r="884" spans="1:57" s="1" customFormat="1" x14ac:dyDescent="0.25">
      <c r="B884" s="2"/>
      <c r="C884" s="2"/>
      <c r="D884" s="2"/>
      <c r="G884" s="1" t="s">
        <v>3158</v>
      </c>
      <c r="H884" s="1" t="s">
        <v>3169</v>
      </c>
      <c r="I884" s="1" t="s">
        <v>3168</v>
      </c>
      <c r="J884" s="1" t="s">
        <v>306</v>
      </c>
      <c r="K884" s="18"/>
      <c r="L884" s="1" t="s">
        <v>305</v>
      </c>
      <c r="M884" s="1" t="s">
        <v>488</v>
      </c>
      <c r="N884" s="1" t="s">
        <v>296</v>
      </c>
      <c r="O884" s="1">
        <v>85206</v>
      </c>
      <c r="Y884" s="2"/>
      <c r="Z884" s="3"/>
      <c r="BA884" s="1">
        <f t="shared" si="35"/>
        <v>0</v>
      </c>
    </row>
    <row r="885" spans="1:57" s="1" customFormat="1" x14ac:dyDescent="0.25">
      <c r="B885" s="2"/>
      <c r="C885" s="2"/>
      <c r="D885" s="2"/>
      <c r="G885" s="1" t="s">
        <v>3158</v>
      </c>
      <c r="H885" s="1" t="s">
        <v>4570</v>
      </c>
      <c r="I885" s="1" t="s">
        <v>4000</v>
      </c>
      <c r="J885" s="1" t="s">
        <v>4571</v>
      </c>
      <c r="K885" s="18" t="s">
        <v>304</v>
      </c>
      <c r="L885" s="1" t="s">
        <v>303</v>
      </c>
      <c r="M885" s="1" t="s">
        <v>5031</v>
      </c>
      <c r="N885" s="1" t="s">
        <v>296</v>
      </c>
      <c r="O885" s="1">
        <v>85120</v>
      </c>
      <c r="P885" s="1" t="s">
        <v>4213</v>
      </c>
      <c r="AA885" s="2"/>
      <c r="AB885" s="3"/>
      <c r="AC885" s="3"/>
      <c r="AD885" s="1" t="s">
        <v>2388</v>
      </c>
      <c r="BA885" s="1">
        <f t="shared" si="35"/>
        <v>0</v>
      </c>
    </row>
    <row r="886" spans="1:57" s="1" customFormat="1" x14ac:dyDescent="0.25">
      <c r="B886" s="2"/>
      <c r="C886" s="2"/>
      <c r="D886" s="2"/>
      <c r="F886" s="1" t="s">
        <v>3161</v>
      </c>
      <c r="G886" s="1" t="s">
        <v>3158</v>
      </c>
      <c r="H886" s="1" t="s">
        <v>154</v>
      </c>
      <c r="I886" s="1" t="s">
        <v>3711</v>
      </c>
      <c r="J886" s="1" t="s">
        <v>3712</v>
      </c>
      <c r="K886" s="18" t="s">
        <v>3713</v>
      </c>
      <c r="L886" s="1" t="s">
        <v>532</v>
      </c>
      <c r="M886" s="1" t="s">
        <v>3542</v>
      </c>
      <c r="N886" s="1" t="s">
        <v>296</v>
      </c>
      <c r="O886" s="1">
        <v>85138</v>
      </c>
      <c r="P886" s="1" t="s">
        <v>4213</v>
      </c>
      <c r="AA886" s="2"/>
      <c r="AB886" s="3"/>
      <c r="AC886" s="3"/>
      <c r="AD886" s="1" t="s">
        <v>2388</v>
      </c>
      <c r="BA886" s="1">
        <f t="shared" si="35"/>
        <v>0</v>
      </c>
    </row>
    <row r="887" spans="1:57" s="1" customFormat="1" x14ac:dyDescent="0.25">
      <c r="B887" s="2"/>
      <c r="C887" s="2"/>
      <c r="D887" s="2"/>
      <c r="G887" s="1" t="s">
        <v>481</v>
      </c>
      <c r="H887" s="1" t="s">
        <v>1729</v>
      </c>
      <c r="I887" s="1" t="s">
        <v>1730</v>
      </c>
      <c r="K887" s="18"/>
      <c r="AA887" s="2"/>
      <c r="AB887" s="3"/>
      <c r="AC887" s="3"/>
      <c r="BA887" s="1">
        <f t="shared" si="35"/>
        <v>0</v>
      </c>
      <c r="BD887" s="1" t="s">
        <v>4712</v>
      </c>
      <c r="BE887" s="1" t="s">
        <v>4712</v>
      </c>
    </row>
    <row r="888" spans="1:57" s="1" customFormat="1" x14ac:dyDescent="0.25">
      <c r="B888" s="2"/>
      <c r="C888" s="2"/>
      <c r="D888" s="2"/>
      <c r="G888" s="1" t="s">
        <v>481</v>
      </c>
      <c r="H888" s="1" t="s">
        <v>1731</v>
      </c>
      <c r="I888" s="1" t="s">
        <v>1732</v>
      </c>
      <c r="J888" s="1" t="s">
        <v>1733</v>
      </c>
      <c r="K888" s="18"/>
      <c r="L888" s="1" t="s">
        <v>1734</v>
      </c>
      <c r="M888" s="1" t="s">
        <v>1735</v>
      </c>
      <c r="N888" s="1" t="s">
        <v>296</v>
      </c>
      <c r="Y888" s="1" t="s">
        <v>3196</v>
      </c>
      <c r="Z888" s="1" t="s">
        <v>3189</v>
      </c>
      <c r="AA888" s="2"/>
      <c r="AB888" s="3" t="s">
        <v>3161</v>
      </c>
      <c r="AC888" s="3"/>
      <c r="BA888" s="1">
        <f t="shared" si="35"/>
        <v>0</v>
      </c>
    </row>
    <row r="889" spans="1:57" s="1" customFormat="1" x14ac:dyDescent="0.25">
      <c r="B889" s="2"/>
      <c r="C889" s="2"/>
      <c r="D889" s="2"/>
      <c r="G889" s="1" t="s">
        <v>3158</v>
      </c>
      <c r="H889" s="1" t="s">
        <v>1374</v>
      </c>
      <c r="I889" s="1" t="s">
        <v>4297</v>
      </c>
      <c r="K889" s="18"/>
      <c r="AA889" s="2"/>
      <c r="AB889" s="3"/>
      <c r="AC889" s="3"/>
      <c r="AR889" s="1" t="s">
        <v>3162</v>
      </c>
      <c r="BA889" s="1">
        <f t="shared" si="35"/>
        <v>1</v>
      </c>
    </row>
    <row r="890" spans="1:57" s="1" customFormat="1" x14ac:dyDescent="0.25">
      <c r="B890" s="2"/>
      <c r="C890" s="2"/>
      <c r="D890" s="6"/>
      <c r="G890" s="1" t="s">
        <v>481</v>
      </c>
      <c r="H890" s="1" t="s">
        <v>4462</v>
      </c>
      <c r="I890" s="1" t="s">
        <v>4899</v>
      </c>
      <c r="K890" s="18"/>
      <c r="AA890" s="2" t="s">
        <v>3064</v>
      </c>
      <c r="AB890" s="3"/>
      <c r="AC890" s="3"/>
      <c r="BA890" s="1">
        <f t="shared" si="35"/>
        <v>0</v>
      </c>
    </row>
    <row r="891" spans="1:57" s="1" customFormat="1" x14ac:dyDescent="0.25">
      <c r="B891" s="2"/>
      <c r="C891" s="2"/>
      <c r="D891" s="2"/>
      <c r="G891" s="1" t="s">
        <v>3158</v>
      </c>
      <c r="H891" s="1" t="s">
        <v>1739</v>
      </c>
      <c r="I891" s="1" t="s">
        <v>1740</v>
      </c>
      <c r="J891" s="1" t="s">
        <v>1741</v>
      </c>
      <c r="K891" s="18"/>
      <c r="L891" s="1" t="s">
        <v>1742</v>
      </c>
      <c r="M891" s="1" t="s">
        <v>3192</v>
      </c>
      <c r="N891" s="1" t="s">
        <v>296</v>
      </c>
      <c r="O891" s="1">
        <v>85118</v>
      </c>
      <c r="Y891" s="2"/>
      <c r="Z891" s="3"/>
      <c r="BA891" s="1">
        <f t="shared" si="35"/>
        <v>0</v>
      </c>
    </row>
    <row r="892" spans="1:57" s="1" customFormat="1" x14ac:dyDescent="0.25">
      <c r="B892" s="2"/>
      <c r="C892" s="2"/>
      <c r="D892" s="2"/>
      <c r="G892" s="1" t="s">
        <v>481</v>
      </c>
      <c r="H892" s="1" t="s">
        <v>1739</v>
      </c>
      <c r="I892" s="1" t="s">
        <v>1743</v>
      </c>
      <c r="J892" s="1" t="s">
        <v>1741</v>
      </c>
      <c r="K892" s="18"/>
      <c r="L892" s="1" t="s">
        <v>1742</v>
      </c>
      <c r="M892" s="1" t="s">
        <v>3192</v>
      </c>
      <c r="N892" s="1" t="s">
        <v>296</v>
      </c>
      <c r="O892" s="1">
        <v>85118</v>
      </c>
      <c r="Y892" s="2"/>
      <c r="Z892" s="3"/>
      <c r="BA892" s="1">
        <f t="shared" si="35"/>
        <v>0</v>
      </c>
    </row>
    <row r="893" spans="1:57" s="1" customFormat="1" x14ac:dyDescent="0.25">
      <c r="B893" s="2"/>
      <c r="C893" s="2"/>
      <c r="D893" s="2"/>
      <c r="G893" s="1" t="s">
        <v>481</v>
      </c>
      <c r="H893" s="1" t="s">
        <v>4553</v>
      </c>
      <c r="I893" s="1" t="s">
        <v>1726</v>
      </c>
      <c r="K893" s="18"/>
      <c r="AA893" s="1" t="s">
        <v>4552</v>
      </c>
      <c r="AB893" s="3"/>
      <c r="AC893" s="3"/>
      <c r="BA893" s="1">
        <f t="shared" si="35"/>
        <v>0</v>
      </c>
    </row>
    <row r="894" spans="1:57" s="1" customFormat="1" x14ac:dyDescent="0.25">
      <c r="B894" s="2"/>
      <c r="C894" s="2"/>
      <c r="D894" s="2"/>
      <c r="G894" s="1" t="s">
        <v>481</v>
      </c>
      <c r="H894" s="1" t="s">
        <v>1744</v>
      </c>
      <c r="I894" s="1" t="s">
        <v>3082</v>
      </c>
      <c r="J894" s="1" t="s">
        <v>1745</v>
      </c>
      <c r="K894" s="18" t="s">
        <v>3266</v>
      </c>
      <c r="L894" s="1" t="s">
        <v>1746</v>
      </c>
      <c r="M894" s="1" t="s">
        <v>488</v>
      </c>
      <c r="N894" s="1" t="s">
        <v>296</v>
      </c>
      <c r="O894" s="1">
        <v>85208</v>
      </c>
      <c r="P894" s="1" t="s">
        <v>4213</v>
      </c>
      <c r="AA894" s="2"/>
      <c r="AB894" s="3"/>
      <c r="AC894" s="3"/>
      <c r="AD894" s="1" t="s">
        <v>2388</v>
      </c>
      <c r="BA894" s="1">
        <f t="shared" ref="BA894:BA952" si="36">COUNTA(AE894:AZ894)</f>
        <v>0</v>
      </c>
    </row>
    <row r="895" spans="1:57" s="1" customFormat="1" x14ac:dyDescent="0.25">
      <c r="B895" s="2"/>
      <c r="C895" s="2"/>
      <c r="D895" s="2"/>
      <c r="G895" s="1" t="s">
        <v>481</v>
      </c>
      <c r="H895" s="1" t="s">
        <v>1679</v>
      </c>
      <c r="I895" s="1" t="s">
        <v>649</v>
      </c>
      <c r="K895" s="18"/>
      <c r="AA895" s="2"/>
      <c r="AB895" s="3"/>
      <c r="AC895" s="3"/>
      <c r="AU895" s="1" t="s">
        <v>3162</v>
      </c>
      <c r="BA895" s="1">
        <f t="shared" si="36"/>
        <v>1</v>
      </c>
    </row>
    <row r="896" spans="1:57" s="1" customFormat="1" x14ac:dyDescent="0.25">
      <c r="B896" s="2"/>
      <c r="C896" s="2"/>
      <c r="D896" s="2"/>
      <c r="G896" s="1" t="s">
        <v>3158</v>
      </c>
      <c r="H896" s="1" t="s">
        <v>4989</v>
      </c>
      <c r="I896" s="1" t="s">
        <v>1055</v>
      </c>
      <c r="K896" s="18" t="s">
        <v>3142</v>
      </c>
      <c r="P896" s="1" t="s">
        <v>4213</v>
      </c>
      <c r="Y896" s="2"/>
      <c r="Z896" s="3"/>
      <c r="BA896" s="1">
        <f t="shared" si="36"/>
        <v>0</v>
      </c>
    </row>
    <row r="897" spans="1:53" s="1" customFormat="1" x14ac:dyDescent="0.25">
      <c r="B897" s="2"/>
      <c r="C897" s="2"/>
      <c r="D897" s="2"/>
      <c r="G897" s="1" t="s">
        <v>481</v>
      </c>
      <c r="H897" s="1" t="s">
        <v>3754</v>
      </c>
      <c r="I897" s="1" t="s">
        <v>3755</v>
      </c>
      <c r="J897" s="1" t="s">
        <v>3756</v>
      </c>
      <c r="K897" s="18" t="s">
        <v>486</v>
      </c>
      <c r="L897" s="1" t="s">
        <v>3757</v>
      </c>
      <c r="M897" s="1" t="s">
        <v>488</v>
      </c>
      <c r="N897" s="1" t="s">
        <v>296</v>
      </c>
      <c r="O897" s="1">
        <v>85213</v>
      </c>
      <c r="Y897" s="2"/>
      <c r="Z897" s="3" t="s">
        <v>3161</v>
      </c>
      <c r="BA897" s="1">
        <f t="shared" si="36"/>
        <v>0</v>
      </c>
    </row>
    <row r="898" spans="1:53" s="1" customFormat="1" x14ac:dyDescent="0.25">
      <c r="A898" s="8"/>
      <c r="B898" s="2"/>
      <c r="C898" s="14">
        <v>43125</v>
      </c>
      <c r="D898" s="6"/>
      <c r="E898" s="1" t="s">
        <v>4712</v>
      </c>
      <c r="G898" s="1" t="s">
        <v>3158</v>
      </c>
      <c r="H898" s="1" t="s">
        <v>4786</v>
      </c>
      <c r="I898" s="1" t="s">
        <v>1590</v>
      </c>
      <c r="J898" s="1" t="s">
        <v>3585</v>
      </c>
      <c r="K898" s="18"/>
      <c r="L898" s="1" t="s">
        <v>3586</v>
      </c>
      <c r="M898" s="1" t="s">
        <v>3587</v>
      </c>
      <c r="N898" s="1" t="s">
        <v>1936</v>
      </c>
      <c r="O898" s="1">
        <v>56171</v>
      </c>
      <c r="Y898" s="2"/>
      <c r="Z898" s="3"/>
      <c r="AP898" s="1" t="s">
        <v>3162</v>
      </c>
      <c r="AQ898" s="1" t="s">
        <v>3158</v>
      </c>
      <c r="AR898" s="1" t="s">
        <v>3158</v>
      </c>
      <c r="BA898" s="1">
        <f t="shared" si="36"/>
        <v>3</v>
      </c>
    </row>
    <row r="899" spans="1:53" s="1" customFormat="1" x14ac:dyDescent="0.25">
      <c r="B899" s="2"/>
      <c r="C899" s="2"/>
      <c r="D899" s="2"/>
      <c r="G899" s="1" t="s">
        <v>481</v>
      </c>
      <c r="H899" s="1" t="s">
        <v>835</v>
      </c>
      <c r="I899" s="1" t="s">
        <v>4560</v>
      </c>
      <c r="K899" s="18"/>
      <c r="AA899" s="1" t="s">
        <v>3393</v>
      </c>
      <c r="AB899" s="3"/>
      <c r="AC899" s="3"/>
      <c r="BA899" s="1">
        <f t="shared" si="36"/>
        <v>0</v>
      </c>
    </row>
    <row r="900" spans="1:53" s="1" customFormat="1" x14ac:dyDescent="0.25">
      <c r="B900" s="2"/>
      <c r="C900" s="2"/>
      <c r="D900" s="2"/>
      <c r="F900" s="1" t="s">
        <v>3161</v>
      </c>
      <c r="G900" s="1" t="s">
        <v>481</v>
      </c>
      <c r="H900" s="1" t="s">
        <v>3758</v>
      </c>
      <c r="I900" s="1" t="s">
        <v>1554</v>
      </c>
      <c r="J900" s="1" t="s">
        <v>3759</v>
      </c>
      <c r="K900" s="18" t="s">
        <v>869</v>
      </c>
      <c r="L900" s="1" t="s">
        <v>3760</v>
      </c>
      <c r="M900" s="1" t="s">
        <v>488</v>
      </c>
      <c r="N900" s="1" t="s">
        <v>296</v>
      </c>
      <c r="O900" s="1">
        <v>85205</v>
      </c>
      <c r="AA900" s="2"/>
      <c r="AB900" s="3"/>
      <c r="AC900" s="3"/>
      <c r="BA900" s="1">
        <f t="shared" si="36"/>
        <v>0</v>
      </c>
    </row>
    <row r="901" spans="1:53" s="1" customFormat="1" x14ac:dyDescent="0.25">
      <c r="B901" s="2"/>
      <c r="C901" s="2"/>
      <c r="D901" s="2"/>
      <c r="G901" s="1" t="s">
        <v>481</v>
      </c>
      <c r="H901" s="1" t="s">
        <v>257</v>
      </c>
      <c r="I901" s="1" t="s">
        <v>786</v>
      </c>
      <c r="K901" s="18"/>
      <c r="AA901" s="1" t="s">
        <v>263</v>
      </c>
      <c r="AB901" s="3"/>
      <c r="AC901" s="3"/>
      <c r="AX901" s="1" t="s">
        <v>3162</v>
      </c>
      <c r="AY901" s="1" t="s">
        <v>3162</v>
      </c>
      <c r="BA901" s="1">
        <f t="shared" si="36"/>
        <v>2</v>
      </c>
    </row>
    <row r="902" spans="1:53" s="1" customFormat="1" x14ac:dyDescent="0.25">
      <c r="B902" s="2"/>
      <c r="C902" s="2"/>
      <c r="D902" s="2"/>
      <c r="G902" s="1" t="s">
        <v>3158</v>
      </c>
      <c r="H902" s="1" t="s">
        <v>2818</v>
      </c>
      <c r="I902" s="1" t="s">
        <v>2406</v>
      </c>
      <c r="K902" s="18"/>
      <c r="Y902" s="1" t="s">
        <v>3175</v>
      </c>
      <c r="AA902" s="2" t="s">
        <v>4788</v>
      </c>
      <c r="AB902" s="3"/>
      <c r="AC902" s="3"/>
      <c r="BA902" s="1">
        <f t="shared" si="36"/>
        <v>0</v>
      </c>
    </row>
    <row r="903" spans="1:53" s="1" customFormat="1" x14ac:dyDescent="0.25">
      <c r="B903" s="2"/>
      <c r="C903" s="2"/>
      <c r="D903" s="2"/>
      <c r="G903" s="1" t="s">
        <v>481</v>
      </c>
      <c r="H903" s="1" t="s">
        <v>1898</v>
      </c>
      <c r="I903" s="1" t="s">
        <v>1532</v>
      </c>
      <c r="J903" s="1" t="s">
        <v>4927</v>
      </c>
      <c r="K903" s="18" t="s">
        <v>2658</v>
      </c>
      <c r="L903" s="1" t="s">
        <v>4928</v>
      </c>
      <c r="M903" s="1" t="s">
        <v>488</v>
      </c>
      <c r="N903" s="1" t="s">
        <v>296</v>
      </c>
      <c r="O903" s="1">
        <v>85205</v>
      </c>
      <c r="P903" s="1" t="s">
        <v>4213</v>
      </c>
      <c r="AA903" s="2" t="s">
        <v>4625</v>
      </c>
      <c r="AB903" s="3"/>
      <c r="AC903" s="3"/>
      <c r="AD903" s="1" t="s">
        <v>2564</v>
      </c>
      <c r="BA903" s="1">
        <f t="shared" si="36"/>
        <v>0</v>
      </c>
    </row>
    <row r="904" spans="1:53" s="1" customFormat="1" x14ac:dyDescent="0.25">
      <c r="B904" s="2"/>
      <c r="C904" s="2"/>
      <c r="D904" s="2"/>
      <c r="H904" s="1" t="s">
        <v>3293</v>
      </c>
      <c r="I904" s="1" t="s">
        <v>1023</v>
      </c>
      <c r="K904" s="18"/>
      <c r="AB904" s="3"/>
      <c r="AC904" s="3"/>
      <c r="AH904" s="1" t="s">
        <v>3162</v>
      </c>
      <c r="BA904" s="1">
        <f t="shared" si="36"/>
        <v>1</v>
      </c>
    </row>
    <row r="905" spans="1:53" s="1" customFormat="1" x14ac:dyDescent="0.25">
      <c r="B905" s="2"/>
      <c r="C905" s="2"/>
      <c r="D905" s="2"/>
      <c r="H905" s="1" t="s">
        <v>3293</v>
      </c>
      <c r="I905" s="1" t="s">
        <v>3294</v>
      </c>
      <c r="K905" s="18"/>
      <c r="AB905" s="3"/>
      <c r="AC905" s="3"/>
      <c r="AH905" s="1" t="s">
        <v>3162</v>
      </c>
      <c r="BA905" s="1">
        <f t="shared" si="36"/>
        <v>1</v>
      </c>
    </row>
    <row r="906" spans="1:53" s="1" customFormat="1" x14ac:dyDescent="0.25">
      <c r="B906" s="2"/>
      <c r="C906" s="2"/>
      <c r="D906" s="2"/>
      <c r="G906" s="1" t="s">
        <v>3158</v>
      </c>
      <c r="H906" s="1" t="s">
        <v>3762</v>
      </c>
      <c r="I906" s="1" t="s">
        <v>3763</v>
      </c>
      <c r="J906" s="1" t="s">
        <v>1029</v>
      </c>
      <c r="K906" s="18" t="s">
        <v>1205</v>
      </c>
      <c r="L906" s="1" t="s">
        <v>1030</v>
      </c>
      <c r="M906" s="1" t="s">
        <v>488</v>
      </c>
      <c r="N906" s="1" t="s">
        <v>296</v>
      </c>
      <c r="O906" s="1">
        <v>85207</v>
      </c>
      <c r="Y906" s="2"/>
      <c r="Z906" s="3"/>
      <c r="BA906" s="1">
        <f t="shared" si="36"/>
        <v>0</v>
      </c>
    </row>
    <row r="907" spans="1:53" s="1" customFormat="1" x14ac:dyDescent="0.25">
      <c r="B907" s="2"/>
      <c r="C907" s="2"/>
      <c r="D907" s="2"/>
      <c r="G907" s="1" t="s">
        <v>3158</v>
      </c>
      <c r="H907" s="1" t="s">
        <v>3764</v>
      </c>
      <c r="I907" s="1" t="s">
        <v>3765</v>
      </c>
      <c r="K907" s="18" t="s">
        <v>3766</v>
      </c>
      <c r="P907" s="1" t="s">
        <v>4213</v>
      </c>
      <c r="AA907" s="2"/>
      <c r="AB907" s="3"/>
      <c r="AC907" s="3"/>
      <c r="AD907" s="1" t="s">
        <v>2564</v>
      </c>
      <c r="BA907" s="1">
        <f t="shared" si="36"/>
        <v>0</v>
      </c>
    </row>
    <row r="908" spans="1:53" s="1" customFormat="1" x14ac:dyDescent="0.25">
      <c r="B908" s="2"/>
      <c r="C908" s="2"/>
      <c r="D908" s="2"/>
      <c r="G908" s="1" t="s">
        <v>481</v>
      </c>
      <c r="H908" s="1" t="s">
        <v>1385</v>
      </c>
      <c r="I908" s="1" t="s">
        <v>1236</v>
      </c>
      <c r="K908" s="18"/>
      <c r="AA908" s="2"/>
      <c r="AB908" s="3"/>
      <c r="AC908" s="3"/>
      <c r="AT908" s="1" t="s">
        <v>3162</v>
      </c>
      <c r="AU908" s="1" t="s">
        <v>3162</v>
      </c>
      <c r="AV908" s="1" t="s">
        <v>3162</v>
      </c>
      <c r="BA908" s="1">
        <f t="shared" si="36"/>
        <v>3</v>
      </c>
    </row>
    <row r="909" spans="1:53" s="1" customFormat="1" x14ac:dyDescent="0.25">
      <c r="B909" s="2"/>
      <c r="C909" s="2"/>
      <c r="D909" s="2"/>
      <c r="G909" s="1" t="s">
        <v>481</v>
      </c>
      <c r="H909" s="1" t="s">
        <v>3767</v>
      </c>
      <c r="I909" s="1" t="s">
        <v>3768</v>
      </c>
      <c r="J909" s="1" t="s">
        <v>3769</v>
      </c>
      <c r="K909" s="18" t="s">
        <v>3771</v>
      </c>
      <c r="L909" s="1" t="s">
        <v>3770</v>
      </c>
      <c r="M909" s="1" t="s">
        <v>488</v>
      </c>
      <c r="N909" s="1" t="s">
        <v>296</v>
      </c>
      <c r="O909" s="1">
        <v>85205</v>
      </c>
      <c r="P909" s="1" t="s">
        <v>4213</v>
      </c>
      <c r="AA909" s="2"/>
      <c r="AB909" s="3"/>
      <c r="AC909" s="3"/>
      <c r="AD909" s="1" t="s">
        <v>2564</v>
      </c>
      <c r="BA909" s="1">
        <f t="shared" si="36"/>
        <v>0</v>
      </c>
    </row>
    <row r="910" spans="1:53" s="1" customFormat="1" x14ac:dyDescent="0.25">
      <c r="B910" s="2"/>
      <c r="C910" s="2"/>
      <c r="D910" s="2"/>
      <c r="G910" s="1" t="s">
        <v>3158</v>
      </c>
      <c r="H910" s="1" t="s">
        <v>3282</v>
      </c>
      <c r="I910" s="1" t="s">
        <v>4430</v>
      </c>
      <c r="K910" s="18"/>
      <c r="AA910" s="2"/>
      <c r="AB910" s="3"/>
      <c r="AC910" s="3"/>
      <c r="AF910" s="1" t="s">
        <v>3162</v>
      </c>
      <c r="BA910" s="1">
        <f t="shared" si="36"/>
        <v>1</v>
      </c>
    </row>
    <row r="911" spans="1:53" s="1" customFormat="1" x14ac:dyDescent="0.25">
      <c r="B911" s="2"/>
      <c r="C911" s="2"/>
      <c r="D911" s="2"/>
      <c r="G911" s="1" t="s">
        <v>3158</v>
      </c>
      <c r="H911" s="1" t="s">
        <v>223</v>
      </c>
      <c r="I911" s="1" t="s">
        <v>3389</v>
      </c>
      <c r="K911" s="18"/>
      <c r="AA911" s="2"/>
      <c r="AB911" s="3"/>
      <c r="AC911" s="3"/>
      <c r="AV911" s="1" t="s">
        <v>3162</v>
      </c>
      <c r="BA911" s="1">
        <f t="shared" si="36"/>
        <v>1</v>
      </c>
    </row>
    <row r="912" spans="1:53" s="1" customFormat="1" x14ac:dyDescent="0.25">
      <c r="B912" s="2"/>
      <c r="C912" s="2"/>
      <c r="D912" s="2"/>
      <c r="G912" s="1" t="s">
        <v>3158</v>
      </c>
      <c r="H912" s="1" t="s">
        <v>3772</v>
      </c>
      <c r="I912" s="1" t="s">
        <v>2161</v>
      </c>
      <c r="J912" s="1" t="s">
        <v>3773</v>
      </c>
      <c r="K912" s="18" t="s">
        <v>3775</v>
      </c>
      <c r="L912" s="1" t="s">
        <v>3774</v>
      </c>
      <c r="M912" s="1" t="s">
        <v>488</v>
      </c>
      <c r="N912" s="1" t="s">
        <v>296</v>
      </c>
      <c r="O912" s="1">
        <v>85209</v>
      </c>
      <c r="P912" s="1" t="s">
        <v>4712</v>
      </c>
      <c r="AA912" s="2"/>
      <c r="AB912" s="3"/>
      <c r="AC912" s="3"/>
      <c r="AD912" s="1" t="s">
        <v>2568</v>
      </c>
      <c r="BA912" s="1">
        <f t="shared" si="36"/>
        <v>0</v>
      </c>
    </row>
    <row r="913" spans="1:65" s="1" customFormat="1" x14ac:dyDescent="0.25">
      <c r="B913" s="2"/>
      <c r="C913" s="2"/>
      <c r="D913" s="2"/>
      <c r="G913" s="1" t="s">
        <v>481</v>
      </c>
      <c r="H913" s="1" t="s">
        <v>3772</v>
      </c>
      <c r="I913" s="1" t="s">
        <v>1761</v>
      </c>
      <c r="J913" s="1" t="s">
        <v>3773</v>
      </c>
      <c r="K913" s="18" t="s">
        <v>3775</v>
      </c>
      <c r="L913" s="1" t="s">
        <v>3774</v>
      </c>
      <c r="M913" s="1" t="s">
        <v>488</v>
      </c>
      <c r="N913" s="1" t="s">
        <v>296</v>
      </c>
      <c r="O913" s="1">
        <v>85209</v>
      </c>
      <c r="P913" s="1" t="s">
        <v>4213</v>
      </c>
      <c r="AA913" s="2"/>
      <c r="AB913" s="3"/>
      <c r="AC913" s="3"/>
      <c r="AD913" s="1" t="s">
        <v>2564</v>
      </c>
      <c r="BA913" s="1">
        <f t="shared" si="36"/>
        <v>0</v>
      </c>
    </row>
    <row r="914" spans="1:65" s="1" customFormat="1" x14ac:dyDescent="0.25">
      <c r="B914" s="2"/>
      <c r="C914" s="2"/>
      <c r="D914" s="2"/>
      <c r="F914" s="1" t="s">
        <v>3161</v>
      </c>
      <c r="G914" s="1" t="s">
        <v>481</v>
      </c>
      <c r="H914" s="1" t="s">
        <v>3776</v>
      </c>
      <c r="I914" s="1" t="s">
        <v>2152</v>
      </c>
      <c r="J914" s="1" t="s">
        <v>3777</v>
      </c>
      <c r="K914" s="4" t="s">
        <v>2069</v>
      </c>
      <c r="L914" s="1" t="s">
        <v>3778</v>
      </c>
      <c r="M914" s="1" t="s">
        <v>3779</v>
      </c>
      <c r="N914" s="1" t="s">
        <v>2449</v>
      </c>
      <c r="O914" s="1">
        <v>92545</v>
      </c>
      <c r="P914" s="1" t="s">
        <v>4712</v>
      </c>
      <c r="R914" s="1">
        <v>0</v>
      </c>
      <c r="X914" s="1" t="s">
        <v>2068</v>
      </c>
      <c r="Y914" s="2"/>
      <c r="Z914" s="3"/>
      <c r="AE914" s="1" t="s">
        <v>3162</v>
      </c>
      <c r="BA914" s="1">
        <f t="shared" si="36"/>
        <v>1</v>
      </c>
    </row>
    <row r="915" spans="1:65" s="1" customFormat="1" x14ac:dyDescent="0.25">
      <c r="B915" s="2"/>
      <c r="C915" s="2"/>
      <c r="D915" s="2"/>
      <c r="F915" s="1" t="s">
        <v>3161</v>
      </c>
      <c r="G915" s="1" t="s">
        <v>3158</v>
      </c>
      <c r="H915" s="1" t="s">
        <v>3776</v>
      </c>
      <c r="I915" s="1" t="s">
        <v>3268</v>
      </c>
      <c r="J915" s="1" t="s">
        <v>3777</v>
      </c>
      <c r="K915" s="18" t="s">
        <v>4407</v>
      </c>
      <c r="L915" s="1" t="s">
        <v>3778</v>
      </c>
      <c r="M915" s="1" t="s">
        <v>3779</v>
      </c>
      <c r="N915" s="1" t="s">
        <v>2449</v>
      </c>
      <c r="O915" s="1">
        <v>92545</v>
      </c>
      <c r="P915" s="1" t="s">
        <v>4213</v>
      </c>
      <c r="Q915" s="1" t="s">
        <v>4712</v>
      </c>
      <c r="R915" s="1">
        <v>0</v>
      </c>
      <c r="Y915" s="2"/>
      <c r="Z915" s="3"/>
      <c r="AE915" s="1" t="s">
        <v>3162</v>
      </c>
      <c r="BA915" s="1">
        <f t="shared" si="36"/>
        <v>1</v>
      </c>
    </row>
    <row r="916" spans="1:65" s="1" customFormat="1" x14ac:dyDescent="0.25">
      <c r="B916" s="2"/>
      <c r="C916" s="2"/>
      <c r="D916" s="2"/>
      <c r="G916" s="1" t="s">
        <v>3158</v>
      </c>
      <c r="H916" s="1" t="s">
        <v>1283</v>
      </c>
      <c r="I916" s="1" t="s">
        <v>2623</v>
      </c>
      <c r="J916" s="1" t="s">
        <v>3681</v>
      </c>
      <c r="K916" s="18"/>
      <c r="L916" s="1" t="s">
        <v>3680</v>
      </c>
      <c r="M916" s="1" t="s">
        <v>488</v>
      </c>
      <c r="N916" s="1" t="s">
        <v>296</v>
      </c>
      <c r="O916" s="1">
        <v>85215</v>
      </c>
      <c r="AA916" s="2" t="s">
        <v>2624</v>
      </c>
      <c r="AB916" s="3"/>
      <c r="AC916" s="3"/>
      <c r="BA916" s="1">
        <f t="shared" si="36"/>
        <v>0</v>
      </c>
    </row>
    <row r="917" spans="1:65" s="1" customFormat="1" x14ac:dyDescent="0.25">
      <c r="B917" s="2"/>
      <c r="C917" s="2"/>
      <c r="D917" s="2"/>
      <c r="G917" s="1" t="s">
        <v>3158</v>
      </c>
      <c r="H917" s="1" t="s">
        <v>6</v>
      </c>
      <c r="I917" s="1" t="s">
        <v>3311</v>
      </c>
      <c r="J917" s="1" t="s">
        <v>4192</v>
      </c>
      <c r="K917" s="18" t="s">
        <v>4194</v>
      </c>
      <c r="L917" s="1" t="s">
        <v>4193</v>
      </c>
      <c r="M917" s="1" t="s">
        <v>488</v>
      </c>
      <c r="N917" s="1" t="s">
        <v>296</v>
      </c>
      <c r="O917" s="1">
        <v>85201</v>
      </c>
      <c r="P917" s="1" t="s">
        <v>4213</v>
      </c>
      <c r="Q917" s="1" t="s">
        <v>4712</v>
      </c>
      <c r="Y917" s="1" t="s">
        <v>3175</v>
      </c>
      <c r="Z917" s="1" t="s">
        <v>3161</v>
      </c>
      <c r="AA917" s="1" t="s">
        <v>4053</v>
      </c>
      <c r="AB917" s="3" t="s">
        <v>3161</v>
      </c>
      <c r="AC917" s="3"/>
      <c r="AD917" s="1" t="s">
        <v>2388</v>
      </c>
      <c r="BA917" s="1">
        <f t="shared" si="36"/>
        <v>0</v>
      </c>
      <c r="BD917" s="1" t="s">
        <v>4712</v>
      </c>
      <c r="BE917" s="1" t="s">
        <v>4712</v>
      </c>
      <c r="BG917" s="1" t="s">
        <v>4712</v>
      </c>
      <c r="BJ917" s="1" t="s">
        <v>4712</v>
      </c>
      <c r="BK917" s="1" t="s">
        <v>4712</v>
      </c>
      <c r="BL917" s="1" t="s">
        <v>4712</v>
      </c>
      <c r="BM917" s="1" t="s">
        <v>4712</v>
      </c>
    </row>
    <row r="918" spans="1:65" s="1" customFormat="1" x14ac:dyDescent="0.25">
      <c r="B918" s="2"/>
      <c r="C918" s="2"/>
      <c r="D918" s="2"/>
      <c r="G918" s="1" t="s">
        <v>481</v>
      </c>
      <c r="H918" s="1" t="s">
        <v>4195</v>
      </c>
      <c r="I918" s="1" t="s">
        <v>4196</v>
      </c>
      <c r="K918" s="18" t="s">
        <v>3874</v>
      </c>
      <c r="P918" s="1" t="s">
        <v>4213</v>
      </c>
      <c r="AA918" s="2" t="s">
        <v>1536</v>
      </c>
      <c r="AB918" s="3"/>
      <c r="AC918" s="3"/>
      <c r="AD918" s="1" t="s">
        <v>2388</v>
      </c>
      <c r="BA918" s="1">
        <f t="shared" si="36"/>
        <v>0</v>
      </c>
      <c r="BD918" s="1" t="s">
        <v>4712</v>
      </c>
    </row>
    <row r="919" spans="1:65" s="1" customFormat="1" x14ac:dyDescent="0.25">
      <c r="A919" s="6"/>
      <c r="B919" s="2"/>
      <c r="C919" s="2"/>
      <c r="D919" s="6"/>
      <c r="E919" s="2"/>
      <c r="G919" s="1" t="s">
        <v>481</v>
      </c>
      <c r="H919" s="1" t="s">
        <v>2666</v>
      </c>
      <c r="I919" s="1" t="s">
        <v>3611</v>
      </c>
      <c r="K919" s="18"/>
      <c r="L919" s="1" t="s">
        <v>2349</v>
      </c>
      <c r="M919" s="1" t="s">
        <v>1842</v>
      </c>
      <c r="N919" s="1" t="s">
        <v>615</v>
      </c>
      <c r="O919" s="1">
        <v>49935</v>
      </c>
      <c r="AA919" s="2" t="s">
        <v>2373</v>
      </c>
      <c r="AB919" s="3"/>
      <c r="AC919" s="3"/>
      <c r="BA919" s="1">
        <f t="shared" si="36"/>
        <v>0</v>
      </c>
    </row>
    <row r="920" spans="1:65" s="1" customFormat="1" ht="15.6" x14ac:dyDescent="0.3">
      <c r="A920" s="8"/>
      <c r="B920" s="2"/>
      <c r="C920" s="2"/>
      <c r="D920" s="6"/>
      <c r="E920" s="2"/>
      <c r="G920" s="1" t="s">
        <v>3158</v>
      </c>
      <c r="H920" s="1" t="s">
        <v>1467</v>
      </c>
      <c r="I920" s="1" t="s">
        <v>3311</v>
      </c>
      <c r="K920" s="27" t="s">
        <v>543</v>
      </c>
      <c r="AA920" s="1" t="s">
        <v>1468</v>
      </c>
      <c r="AB920" s="3"/>
      <c r="AC920" s="3"/>
      <c r="AI920" s="1" t="s">
        <v>3162</v>
      </c>
      <c r="BA920" s="1">
        <f t="shared" si="36"/>
        <v>1</v>
      </c>
    </row>
    <row r="921" spans="1:65" s="1" customFormat="1" x14ac:dyDescent="0.25">
      <c r="B921" s="2"/>
      <c r="C921" s="2"/>
      <c r="D921" s="2"/>
      <c r="G921" s="1" t="s">
        <v>3158</v>
      </c>
      <c r="H921" s="1" t="s">
        <v>3875</v>
      </c>
      <c r="I921" s="1" t="s">
        <v>3876</v>
      </c>
      <c r="J921" s="1" t="s">
        <v>3877</v>
      </c>
      <c r="K921" s="18" t="s">
        <v>3878</v>
      </c>
      <c r="P921" s="1" t="s">
        <v>4213</v>
      </c>
      <c r="Y921" s="1" t="s">
        <v>3175</v>
      </c>
      <c r="Z921" s="1" t="s">
        <v>3161</v>
      </c>
      <c r="AA921" s="2" t="s">
        <v>3879</v>
      </c>
      <c r="AB921" s="3" t="s">
        <v>3161</v>
      </c>
      <c r="AC921" s="3"/>
      <c r="AD921" s="1" t="s">
        <v>2564</v>
      </c>
      <c r="BA921" s="1">
        <f t="shared" si="36"/>
        <v>0</v>
      </c>
    </row>
    <row r="922" spans="1:65" s="1" customFormat="1" x14ac:dyDescent="0.25">
      <c r="B922" s="2"/>
      <c r="C922" s="2"/>
      <c r="D922" s="2"/>
      <c r="G922" s="1" t="s">
        <v>481</v>
      </c>
      <c r="H922" s="1" t="s">
        <v>1777</v>
      </c>
      <c r="I922" s="1" t="s">
        <v>116</v>
      </c>
      <c r="J922" s="1" t="s">
        <v>2264</v>
      </c>
      <c r="K922" s="18"/>
      <c r="L922" s="1" t="s">
        <v>3810</v>
      </c>
      <c r="M922" s="1" t="s">
        <v>3811</v>
      </c>
      <c r="N922" s="1" t="s">
        <v>3812</v>
      </c>
      <c r="O922" s="1">
        <v>59711</v>
      </c>
      <c r="AA922" s="2"/>
      <c r="AB922" s="3"/>
      <c r="AC922" s="3"/>
      <c r="BA922" s="1">
        <f t="shared" si="36"/>
        <v>0</v>
      </c>
    </row>
    <row r="923" spans="1:65" s="1" customFormat="1" x14ac:dyDescent="0.25">
      <c r="B923" s="2"/>
      <c r="C923" s="2"/>
      <c r="D923" s="2"/>
      <c r="G923" s="1" t="s">
        <v>3158</v>
      </c>
      <c r="H923" s="1" t="s">
        <v>1777</v>
      </c>
      <c r="I923" s="1" t="s">
        <v>1171</v>
      </c>
      <c r="J923" s="1" t="s">
        <v>2264</v>
      </c>
      <c r="K923" s="18"/>
      <c r="L923" s="1" t="s">
        <v>777</v>
      </c>
      <c r="M923" s="1" t="s">
        <v>2703</v>
      </c>
      <c r="N923" s="1" t="s">
        <v>296</v>
      </c>
      <c r="O923" s="1">
        <v>85194</v>
      </c>
      <c r="AA923" s="2"/>
      <c r="AB923" s="3"/>
      <c r="AC923" s="3"/>
      <c r="BA923" s="1">
        <f t="shared" si="36"/>
        <v>0</v>
      </c>
    </row>
    <row r="924" spans="1:65" s="1" customFormat="1" x14ac:dyDescent="0.25">
      <c r="B924" s="2"/>
      <c r="C924" s="2"/>
      <c r="D924" s="6"/>
      <c r="G924" s="1" t="s">
        <v>481</v>
      </c>
      <c r="H924" s="1" t="s">
        <v>1445</v>
      </c>
      <c r="I924" s="1" t="s">
        <v>1446</v>
      </c>
      <c r="K924" s="18"/>
      <c r="AA924" s="2"/>
      <c r="AB924" s="3"/>
      <c r="AC924" s="3"/>
      <c r="AI924" s="1" t="s">
        <v>1447</v>
      </c>
      <c r="AJ924" s="1" t="s">
        <v>3162</v>
      </c>
      <c r="BA924" s="1">
        <f t="shared" si="36"/>
        <v>2</v>
      </c>
    </row>
    <row r="925" spans="1:65" s="1" customFormat="1" x14ac:dyDescent="0.25">
      <c r="B925" s="2"/>
      <c r="C925" s="2"/>
      <c r="D925" s="6"/>
      <c r="G925" s="1" t="s">
        <v>3158</v>
      </c>
      <c r="H925" s="1" t="s">
        <v>1445</v>
      </c>
      <c r="I925" s="1" t="s">
        <v>1451</v>
      </c>
      <c r="K925" s="18"/>
      <c r="AA925" s="2"/>
      <c r="AB925" s="3"/>
      <c r="AC925" s="3"/>
      <c r="AI925" s="1" t="s">
        <v>3162</v>
      </c>
      <c r="BA925" s="1">
        <f t="shared" si="36"/>
        <v>1</v>
      </c>
    </row>
    <row r="926" spans="1:65" s="1" customFormat="1" x14ac:dyDescent="0.25">
      <c r="B926" s="2"/>
      <c r="C926" s="2"/>
      <c r="D926" s="2"/>
      <c r="G926" s="1" t="s">
        <v>3158</v>
      </c>
      <c r="H926" s="1" t="s">
        <v>844</v>
      </c>
      <c r="I926" s="1" t="s">
        <v>879</v>
      </c>
      <c r="K926" s="18" t="s">
        <v>845</v>
      </c>
      <c r="P926" s="1" t="s">
        <v>4213</v>
      </c>
      <c r="AA926" s="2"/>
      <c r="AB926" s="3"/>
      <c r="AC926" s="3"/>
      <c r="BA926" s="1">
        <f t="shared" si="36"/>
        <v>0</v>
      </c>
    </row>
    <row r="927" spans="1:65" s="1" customFormat="1" x14ac:dyDescent="0.25">
      <c r="B927" s="2"/>
      <c r="C927" s="2"/>
      <c r="D927" s="2"/>
      <c r="G927" s="1" t="s">
        <v>481</v>
      </c>
      <c r="H927" s="1" t="s">
        <v>3880</v>
      </c>
      <c r="I927" s="1" t="s">
        <v>3881</v>
      </c>
      <c r="J927" s="1" t="s">
        <v>3882</v>
      </c>
      <c r="K927" s="18" t="s">
        <v>3884</v>
      </c>
      <c r="L927" s="1" t="s">
        <v>3883</v>
      </c>
      <c r="M927" s="1" t="s">
        <v>3182</v>
      </c>
      <c r="N927" s="1" t="s">
        <v>296</v>
      </c>
      <c r="P927" s="1" t="s">
        <v>4213</v>
      </c>
      <c r="AA927" s="2"/>
      <c r="AB927" s="3"/>
      <c r="AC927" s="3"/>
      <c r="AD927" s="1" t="s">
        <v>2564</v>
      </c>
      <c r="BA927" s="1">
        <f t="shared" si="36"/>
        <v>0</v>
      </c>
    </row>
    <row r="928" spans="1:65" s="1" customFormat="1" x14ac:dyDescent="0.25">
      <c r="B928" s="2"/>
      <c r="C928" s="2"/>
      <c r="D928" s="2"/>
      <c r="G928" s="1" t="s">
        <v>481</v>
      </c>
      <c r="H928" s="1" t="s">
        <v>3885</v>
      </c>
      <c r="I928" s="1" t="s">
        <v>3194</v>
      </c>
      <c r="K928" s="18" t="s">
        <v>3886</v>
      </c>
      <c r="P928" s="1" t="s">
        <v>4213</v>
      </c>
      <c r="AA928" s="2"/>
      <c r="AB928" s="3"/>
      <c r="AC928" s="3"/>
      <c r="AD928" s="1" t="s">
        <v>2564</v>
      </c>
      <c r="BA928" s="1">
        <f t="shared" si="36"/>
        <v>0</v>
      </c>
    </row>
    <row r="929" spans="1:54" s="1" customFormat="1" x14ac:dyDescent="0.25">
      <c r="B929" s="2"/>
      <c r="C929" s="2"/>
      <c r="D929" s="2"/>
      <c r="F929" s="1" t="s">
        <v>3162</v>
      </c>
      <c r="G929" s="1" t="s">
        <v>481</v>
      </c>
      <c r="H929" s="1" t="s">
        <v>3887</v>
      </c>
      <c r="I929" s="1" t="s">
        <v>3888</v>
      </c>
      <c r="J929" s="1" t="s">
        <v>3889</v>
      </c>
      <c r="K929" s="18" t="s">
        <v>2964</v>
      </c>
      <c r="L929" s="1" t="s">
        <v>3890</v>
      </c>
      <c r="M929" s="1" t="s">
        <v>3195</v>
      </c>
      <c r="N929" s="1" t="s">
        <v>296</v>
      </c>
      <c r="O929" s="1">
        <v>85284</v>
      </c>
      <c r="P929" s="1" t="s">
        <v>4213</v>
      </c>
      <c r="Y929" s="1" t="s">
        <v>3175</v>
      </c>
      <c r="AA929" s="2"/>
      <c r="AB929" s="3"/>
      <c r="AC929" s="3"/>
      <c r="AD929" s="1" t="s">
        <v>2388</v>
      </c>
      <c r="BA929" s="1">
        <f t="shared" si="36"/>
        <v>0</v>
      </c>
    </row>
    <row r="930" spans="1:54" s="1" customFormat="1" x14ac:dyDescent="0.25">
      <c r="B930" s="2"/>
      <c r="C930" s="2"/>
      <c r="D930" s="2"/>
      <c r="F930" s="1" t="s">
        <v>3162</v>
      </c>
      <c r="G930" s="1" t="s">
        <v>3158</v>
      </c>
      <c r="H930" s="1" t="s">
        <v>3887</v>
      </c>
      <c r="I930" s="1" t="s">
        <v>3891</v>
      </c>
      <c r="J930" s="1" t="s">
        <v>3892</v>
      </c>
      <c r="K930" s="18" t="s">
        <v>3893</v>
      </c>
      <c r="L930" s="1" t="s">
        <v>3890</v>
      </c>
      <c r="M930" s="1" t="s">
        <v>3195</v>
      </c>
      <c r="N930" s="1" t="s">
        <v>296</v>
      </c>
      <c r="O930" s="1">
        <v>85284</v>
      </c>
      <c r="P930" s="1" t="s">
        <v>4213</v>
      </c>
      <c r="AA930" s="2"/>
      <c r="AB930" s="3"/>
      <c r="AC930" s="3"/>
      <c r="AD930" s="1" t="s">
        <v>2388</v>
      </c>
      <c r="BA930" s="1">
        <f t="shared" si="36"/>
        <v>0</v>
      </c>
    </row>
    <row r="931" spans="1:54" s="1" customFormat="1" x14ac:dyDescent="0.25">
      <c r="B931" s="2"/>
      <c r="C931" s="2"/>
      <c r="D931" s="2"/>
      <c r="G931" s="1" t="s">
        <v>3158</v>
      </c>
      <c r="H931" s="1" t="s">
        <v>3894</v>
      </c>
      <c r="I931" s="1" t="s">
        <v>3895</v>
      </c>
      <c r="J931" s="1" t="s">
        <v>3896</v>
      </c>
      <c r="K931" s="18" t="s">
        <v>3898</v>
      </c>
      <c r="L931" s="1" t="s">
        <v>3897</v>
      </c>
      <c r="M931" s="1" t="s">
        <v>488</v>
      </c>
      <c r="N931" s="1" t="s">
        <v>296</v>
      </c>
      <c r="O931" s="1">
        <v>85206</v>
      </c>
      <c r="P931" s="1" t="s">
        <v>4213</v>
      </c>
      <c r="AA931" s="2"/>
      <c r="AB931" s="3"/>
      <c r="AC931" s="3"/>
      <c r="AD931" s="1" t="s">
        <v>2388</v>
      </c>
      <c r="BA931" s="1">
        <f t="shared" si="36"/>
        <v>0</v>
      </c>
    </row>
    <row r="932" spans="1:54" s="1" customFormat="1" x14ac:dyDescent="0.25">
      <c r="B932" s="2"/>
      <c r="C932" s="2"/>
      <c r="D932" s="2"/>
      <c r="G932" s="1" t="s">
        <v>481</v>
      </c>
      <c r="H932" s="1" t="s">
        <v>779</v>
      </c>
      <c r="I932" s="1" t="s">
        <v>786</v>
      </c>
      <c r="K932" s="18"/>
      <c r="AA932" s="2"/>
      <c r="AB932" s="3"/>
      <c r="AC932" s="3"/>
      <c r="BA932" s="1">
        <f t="shared" si="36"/>
        <v>0</v>
      </c>
    </row>
    <row r="933" spans="1:54" s="1" customFormat="1" x14ac:dyDescent="0.25">
      <c r="B933" s="2"/>
      <c r="C933" s="2"/>
      <c r="D933" s="2"/>
      <c r="F933" s="1" t="s">
        <v>3161</v>
      </c>
      <c r="G933" s="1" t="s">
        <v>481</v>
      </c>
      <c r="H933" s="1" t="s">
        <v>3899</v>
      </c>
      <c r="I933" s="1" t="s">
        <v>3900</v>
      </c>
      <c r="J933" s="1" t="s">
        <v>3901</v>
      </c>
      <c r="K933" s="18" t="s">
        <v>4594</v>
      </c>
      <c r="L933" s="1" t="s">
        <v>3902</v>
      </c>
      <c r="M933" s="1" t="s">
        <v>488</v>
      </c>
      <c r="N933" s="1" t="s">
        <v>296</v>
      </c>
      <c r="O933" s="1">
        <v>85206</v>
      </c>
      <c r="P933" s="1" t="s">
        <v>4213</v>
      </c>
      <c r="AA933" s="2" t="s">
        <v>4595</v>
      </c>
      <c r="AB933" s="3"/>
      <c r="AC933" s="3"/>
      <c r="AD933" s="1" t="s">
        <v>2564</v>
      </c>
      <c r="BA933" s="1">
        <f t="shared" si="36"/>
        <v>0</v>
      </c>
    </row>
    <row r="934" spans="1:54" s="1" customFormat="1" x14ac:dyDescent="0.25">
      <c r="B934" s="2"/>
      <c r="C934" s="2"/>
      <c r="D934" s="2"/>
      <c r="G934" s="1" t="s">
        <v>3158</v>
      </c>
      <c r="H934" s="1" t="s">
        <v>3664</v>
      </c>
      <c r="I934" s="1" t="s">
        <v>3665</v>
      </c>
      <c r="J934" s="1" t="s">
        <v>3673</v>
      </c>
      <c r="K934" s="18" t="s">
        <v>3704</v>
      </c>
      <c r="L934" s="1" t="s">
        <v>3674</v>
      </c>
      <c r="M934" s="1" t="s">
        <v>488</v>
      </c>
      <c r="N934" s="1" t="s">
        <v>296</v>
      </c>
      <c r="O934" s="1">
        <v>85212</v>
      </c>
      <c r="P934" s="1" t="s">
        <v>4213</v>
      </c>
      <c r="Y934" s="1" t="s">
        <v>3160</v>
      </c>
      <c r="Z934" s="1" t="s">
        <v>3161</v>
      </c>
      <c r="AA934" s="2"/>
      <c r="AB934" s="3" t="s">
        <v>3161</v>
      </c>
      <c r="AC934" s="3"/>
      <c r="AD934" s="1" t="s">
        <v>2564</v>
      </c>
      <c r="BA934" s="1">
        <f t="shared" si="36"/>
        <v>0</v>
      </c>
    </row>
    <row r="935" spans="1:54" s="1" customFormat="1" x14ac:dyDescent="0.25">
      <c r="B935" s="2"/>
      <c r="C935" s="2"/>
      <c r="D935" s="2"/>
      <c r="G935" s="1" t="s">
        <v>481</v>
      </c>
      <c r="H935" s="1" t="s">
        <v>3664</v>
      </c>
      <c r="I935" s="1" t="s">
        <v>3105</v>
      </c>
      <c r="J935" s="1" t="s">
        <v>3673</v>
      </c>
      <c r="K935" s="18" t="s">
        <v>3704</v>
      </c>
      <c r="L935" s="1" t="s">
        <v>3674</v>
      </c>
      <c r="M935" s="1" t="s">
        <v>488</v>
      </c>
      <c r="N935" s="1" t="s">
        <v>296</v>
      </c>
      <c r="O935" s="1">
        <v>85212</v>
      </c>
      <c r="P935" s="1" t="s">
        <v>4712</v>
      </c>
      <c r="Y935" s="1" t="s">
        <v>3160</v>
      </c>
      <c r="Z935" s="1" t="s">
        <v>3705</v>
      </c>
      <c r="AA935" s="2"/>
      <c r="AB935" s="3" t="s">
        <v>3161</v>
      </c>
      <c r="AC935" s="3"/>
      <c r="AD935" s="1" t="s">
        <v>2568</v>
      </c>
      <c r="BA935" s="1">
        <f t="shared" si="36"/>
        <v>0</v>
      </c>
    </row>
    <row r="936" spans="1:54" s="1" customFormat="1" x14ac:dyDescent="0.25">
      <c r="B936" s="2"/>
      <c r="C936" s="2"/>
      <c r="D936" s="6"/>
      <c r="G936" s="1" t="s">
        <v>3158</v>
      </c>
      <c r="H936" s="1" t="s">
        <v>3664</v>
      </c>
      <c r="I936" s="1" t="s">
        <v>2447</v>
      </c>
      <c r="K936" s="18"/>
      <c r="AA936" s="2"/>
      <c r="AB936" s="3"/>
      <c r="AC936" s="3"/>
      <c r="AT936" s="1" t="s">
        <v>3162</v>
      </c>
      <c r="BA936" s="1">
        <f t="shared" si="36"/>
        <v>1</v>
      </c>
    </row>
    <row r="937" spans="1:54" s="1" customFormat="1" x14ac:dyDescent="0.25">
      <c r="A937" s="8"/>
      <c r="B937" s="2"/>
      <c r="C937" s="2"/>
      <c r="D937" s="6"/>
      <c r="G937" s="1" t="s">
        <v>481</v>
      </c>
      <c r="H937" s="1" t="s">
        <v>2283</v>
      </c>
      <c r="I937" s="1" t="s">
        <v>4210</v>
      </c>
      <c r="K937" s="18" t="s">
        <v>4211</v>
      </c>
      <c r="P937" s="1" t="s">
        <v>4213</v>
      </c>
      <c r="BA937" s="1">
        <f t="shared" si="36"/>
        <v>0</v>
      </c>
      <c r="BB937" s="3"/>
    </row>
    <row r="938" spans="1:54" s="1" customFormat="1" x14ac:dyDescent="0.25">
      <c r="B938" s="2"/>
      <c r="C938" s="2"/>
      <c r="D938" s="2"/>
      <c r="G938" s="1" t="s">
        <v>3158</v>
      </c>
      <c r="H938" s="1" t="s">
        <v>2283</v>
      </c>
      <c r="I938" s="1" t="s">
        <v>436</v>
      </c>
      <c r="J938" s="1" t="s">
        <v>2284</v>
      </c>
      <c r="K938" s="18" t="s">
        <v>2640</v>
      </c>
      <c r="L938" s="1" t="s">
        <v>2285</v>
      </c>
      <c r="M938" s="1" t="s">
        <v>488</v>
      </c>
      <c r="N938" s="1" t="s">
        <v>296</v>
      </c>
      <c r="O938" s="1">
        <v>85207</v>
      </c>
      <c r="P938" s="1" t="s">
        <v>4213</v>
      </c>
      <c r="AA938" s="2"/>
      <c r="AB938" s="3"/>
      <c r="AC938" s="3"/>
      <c r="AD938" s="1" t="s">
        <v>2568</v>
      </c>
      <c r="AU938" s="1" t="s">
        <v>3162</v>
      </c>
      <c r="BA938" s="1">
        <f t="shared" si="36"/>
        <v>1</v>
      </c>
    </row>
    <row r="939" spans="1:54" s="1" customFormat="1" x14ac:dyDescent="0.25">
      <c r="B939" s="2"/>
      <c r="C939" s="2"/>
      <c r="D939" s="2"/>
      <c r="G939" s="1" t="s">
        <v>481</v>
      </c>
      <c r="H939" s="1" t="s">
        <v>2283</v>
      </c>
      <c r="I939" s="1" t="s">
        <v>4008</v>
      </c>
      <c r="J939" s="1" t="s">
        <v>2284</v>
      </c>
      <c r="K939" s="18" t="s">
        <v>2640</v>
      </c>
      <c r="L939" s="1" t="s">
        <v>2285</v>
      </c>
      <c r="M939" s="1" t="s">
        <v>488</v>
      </c>
      <c r="N939" s="1" t="s">
        <v>296</v>
      </c>
      <c r="O939" s="1">
        <v>85207</v>
      </c>
      <c r="P939" s="1" t="s">
        <v>4712</v>
      </c>
      <c r="AA939" s="2"/>
      <c r="AB939" s="3"/>
      <c r="AC939" s="3"/>
      <c r="AD939" s="1" t="s">
        <v>2564</v>
      </c>
      <c r="AU939" s="1" t="s">
        <v>3162</v>
      </c>
      <c r="BA939" s="1">
        <f t="shared" si="36"/>
        <v>1</v>
      </c>
    </row>
    <row r="940" spans="1:54" s="1" customFormat="1" x14ac:dyDescent="0.25">
      <c r="B940" s="2"/>
      <c r="C940" s="2"/>
      <c r="D940" s="2"/>
      <c r="G940" s="1" t="s">
        <v>3158</v>
      </c>
      <c r="H940" s="1" t="s">
        <v>3706</v>
      </c>
      <c r="I940" s="1" t="s">
        <v>2961</v>
      </c>
      <c r="K940" s="18" t="s">
        <v>5002</v>
      </c>
      <c r="P940" s="1" t="s">
        <v>4213</v>
      </c>
      <c r="Q940" s="1" t="s">
        <v>4712</v>
      </c>
      <c r="AA940" s="2"/>
      <c r="AB940" s="3"/>
      <c r="AC940" s="3"/>
      <c r="BA940" s="1">
        <f t="shared" si="36"/>
        <v>0</v>
      </c>
    </row>
    <row r="941" spans="1:54" s="1" customFormat="1" x14ac:dyDescent="0.25">
      <c r="B941" s="2"/>
      <c r="C941" s="2"/>
      <c r="D941" s="6"/>
      <c r="G941" s="1" t="s">
        <v>481</v>
      </c>
      <c r="H941" s="1" t="s">
        <v>2777</v>
      </c>
      <c r="I941" s="1" t="s">
        <v>2778</v>
      </c>
      <c r="K941" s="18"/>
      <c r="AA941" s="2"/>
      <c r="AB941" s="3"/>
      <c r="AC941" s="3"/>
      <c r="AN941" s="1" t="s">
        <v>3158</v>
      </c>
      <c r="AP941" s="1" t="s">
        <v>3162</v>
      </c>
      <c r="BA941" s="1">
        <f t="shared" si="36"/>
        <v>2</v>
      </c>
    </row>
    <row r="942" spans="1:54" s="1" customFormat="1" x14ac:dyDescent="0.25">
      <c r="B942" s="2"/>
      <c r="C942" s="2"/>
      <c r="D942" s="2"/>
      <c r="G942" s="1" t="s">
        <v>481</v>
      </c>
      <c r="H942" s="1" t="s">
        <v>5003</v>
      </c>
      <c r="I942" s="1" t="s">
        <v>5004</v>
      </c>
      <c r="K942" s="18"/>
      <c r="Y942" s="1" t="s">
        <v>297</v>
      </c>
      <c r="AA942" s="2"/>
      <c r="AB942" s="3"/>
      <c r="AC942" s="3"/>
      <c r="BA942" s="1">
        <f t="shared" si="36"/>
        <v>0</v>
      </c>
    </row>
    <row r="943" spans="1:54" s="1" customFormat="1" x14ac:dyDescent="0.25">
      <c r="B943" s="2"/>
      <c r="C943" s="2"/>
      <c r="D943" s="2"/>
      <c r="F943" s="1" t="s">
        <v>3161</v>
      </c>
      <c r="G943" s="1" t="s">
        <v>481</v>
      </c>
      <c r="H943" s="1" t="s">
        <v>5005</v>
      </c>
      <c r="I943" s="1" t="s">
        <v>5006</v>
      </c>
      <c r="J943" s="1" t="s">
        <v>5007</v>
      </c>
      <c r="K943" s="18" t="s">
        <v>5009</v>
      </c>
      <c r="L943" s="1" t="s">
        <v>5008</v>
      </c>
      <c r="M943" s="1" t="s">
        <v>488</v>
      </c>
      <c r="N943" s="1" t="s">
        <v>296</v>
      </c>
      <c r="O943" s="1">
        <v>85209</v>
      </c>
      <c r="P943" s="1" t="s">
        <v>4712</v>
      </c>
      <c r="AA943" s="2"/>
      <c r="AB943" s="3" t="s">
        <v>3161</v>
      </c>
      <c r="AC943" s="3"/>
      <c r="AD943" s="1" t="s">
        <v>2568</v>
      </c>
      <c r="AK943" s="1" t="s">
        <v>3162</v>
      </c>
      <c r="AN943" s="1" t="s">
        <v>3162</v>
      </c>
      <c r="BA943" s="1">
        <f t="shared" si="36"/>
        <v>2</v>
      </c>
    </row>
    <row r="944" spans="1:54" s="1" customFormat="1" x14ac:dyDescent="0.25">
      <c r="B944" s="2"/>
      <c r="C944" s="2"/>
      <c r="D944" s="2"/>
      <c r="F944" s="1" t="s">
        <v>3161</v>
      </c>
      <c r="G944" s="1" t="s">
        <v>3158</v>
      </c>
      <c r="H944" s="1" t="s">
        <v>5005</v>
      </c>
      <c r="I944" s="1" t="s">
        <v>1604</v>
      </c>
      <c r="J944" s="1" t="s">
        <v>5007</v>
      </c>
      <c r="K944" s="18" t="s">
        <v>5009</v>
      </c>
      <c r="L944" s="1" t="s">
        <v>5008</v>
      </c>
      <c r="M944" s="1" t="s">
        <v>488</v>
      </c>
      <c r="N944" s="1" t="s">
        <v>296</v>
      </c>
      <c r="O944" s="1">
        <v>85209</v>
      </c>
      <c r="P944" s="1" t="s">
        <v>4213</v>
      </c>
      <c r="AA944" s="2"/>
      <c r="AB944" s="3" t="s">
        <v>3161</v>
      </c>
      <c r="AC944" s="3"/>
      <c r="AD944" s="1" t="s">
        <v>2564</v>
      </c>
      <c r="AK944" s="1" t="s">
        <v>3162</v>
      </c>
      <c r="AN944" s="1" t="s">
        <v>3162</v>
      </c>
      <c r="BA944" s="1">
        <f t="shared" si="36"/>
        <v>2</v>
      </c>
    </row>
    <row r="945" spans="1:68" s="1" customFormat="1" x14ac:dyDescent="0.25">
      <c r="B945" s="2"/>
      <c r="C945" s="2"/>
      <c r="D945" s="2"/>
      <c r="G945" s="1" t="s">
        <v>3158</v>
      </c>
      <c r="H945" s="1" t="s">
        <v>4960</v>
      </c>
      <c r="I945" s="1" t="s">
        <v>788</v>
      </c>
      <c r="J945" s="1" t="s">
        <v>4958</v>
      </c>
      <c r="K945" s="18"/>
      <c r="L945" s="1" t="s">
        <v>4959</v>
      </c>
      <c r="M945" s="1" t="s">
        <v>488</v>
      </c>
      <c r="N945" s="1" t="s">
        <v>296</v>
      </c>
      <c r="O945" s="1">
        <v>85209</v>
      </c>
      <c r="AA945" s="1" t="s">
        <v>4957</v>
      </c>
      <c r="AZ945" s="1" t="s">
        <v>3162</v>
      </c>
      <c r="BA945" s="1">
        <f t="shared" si="36"/>
        <v>1</v>
      </c>
    </row>
    <row r="946" spans="1:68" s="1" customFormat="1" x14ac:dyDescent="0.25">
      <c r="B946" s="2"/>
      <c r="C946" s="2"/>
      <c r="D946" s="6"/>
      <c r="G946" s="1" t="s">
        <v>3158</v>
      </c>
      <c r="H946" s="1" t="s">
        <v>1485</v>
      </c>
      <c r="I946" s="1" t="s">
        <v>1486</v>
      </c>
      <c r="K946" s="18"/>
      <c r="AA946" s="2"/>
      <c r="AB946" s="3"/>
      <c r="AC946" s="3"/>
      <c r="AK946" s="1" t="s">
        <v>3162</v>
      </c>
      <c r="BA946" s="1">
        <f t="shared" si="36"/>
        <v>1</v>
      </c>
    </row>
    <row r="947" spans="1:68" s="1" customFormat="1" x14ac:dyDescent="0.25">
      <c r="B947" s="2"/>
      <c r="C947" s="2"/>
      <c r="D947" s="6"/>
      <c r="G947" s="1" t="s">
        <v>481</v>
      </c>
      <c r="H947" s="1" t="s">
        <v>1485</v>
      </c>
      <c r="I947" s="1" t="s">
        <v>1484</v>
      </c>
      <c r="K947" s="18"/>
      <c r="AA947" s="2"/>
      <c r="AB947" s="3"/>
      <c r="AC947" s="3"/>
      <c r="AK947" s="1" t="s">
        <v>3162</v>
      </c>
      <c r="BA947" s="1">
        <f t="shared" si="36"/>
        <v>1</v>
      </c>
    </row>
    <row r="948" spans="1:68" s="1" customFormat="1" x14ac:dyDescent="0.25">
      <c r="A948" s="8"/>
      <c r="B948" s="2"/>
      <c r="C948" s="14">
        <v>43055</v>
      </c>
      <c r="D948" s="6"/>
      <c r="G948" s="1" t="s">
        <v>3158</v>
      </c>
      <c r="H948" s="1" t="s">
        <v>4625</v>
      </c>
      <c r="I948" s="1" t="s">
        <v>4593</v>
      </c>
      <c r="J948" s="1" t="s">
        <v>666</v>
      </c>
      <c r="K948" s="18" t="s">
        <v>2555</v>
      </c>
      <c r="L948" s="1" t="s">
        <v>668</v>
      </c>
      <c r="M948" s="1" t="s">
        <v>663</v>
      </c>
      <c r="N948" s="1" t="s">
        <v>664</v>
      </c>
      <c r="O948" s="1" t="s">
        <v>665</v>
      </c>
      <c r="AA948" s="2" t="s">
        <v>97</v>
      </c>
      <c r="AB948" s="3" t="s">
        <v>3161</v>
      </c>
      <c r="AC948" s="3"/>
      <c r="AD948" s="1" t="s">
        <v>2564</v>
      </c>
      <c r="AG948" s="1" t="s">
        <v>481</v>
      </c>
      <c r="AI948" s="1" t="s">
        <v>481</v>
      </c>
      <c r="AL948" s="1" t="s">
        <v>481</v>
      </c>
      <c r="AR948" s="1" t="s">
        <v>481</v>
      </c>
      <c r="AZ948" s="1" t="s">
        <v>481</v>
      </c>
      <c r="BA948" s="1">
        <f t="shared" si="36"/>
        <v>5</v>
      </c>
      <c r="BC948" s="1" t="s">
        <v>3594</v>
      </c>
      <c r="BD948" s="1" t="s">
        <v>4712</v>
      </c>
      <c r="BE948" s="1" t="s">
        <v>4712</v>
      </c>
      <c r="BF948" s="1" t="s">
        <v>4712</v>
      </c>
      <c r="BG948" s="1" t="s">
        <v>4712</v>
      </c>
      <c r="BN948" s="1" t="s">
        <v>4712</v>
      </c>
      <c r="BO948" s="1" t="s">
        <v>4712</v>
      </c>
      <c r="BP948" s="1" t="s">
        <v>4712</v>
      </c>
    </row>
    <row r="949" spans="1:68" s="1" customFormat="1" x14ac:dyDescent="0.25">
      <c r="B949" s="2"/>
      <c r="C949" s="2"/>
      <c r="D949" s="6"/>
      <c r="G949" s="1" t="s">
        <v>481</v>
      </c>
      <c r="H949" s="1" t="s">
        <v>325</v>
      </c>
      <c r="I949" s="1" t="s">
        <v>3082</v>
      </c>
      <c r="K949" s="18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1">
        <f t="shared" si="36"/>
        <v>0</v>
      </c>
      <c r="BB949" s="3"/>
    </row>
    <row r="950" spans="1:68" s="1" customFormat="1" x14ac:dyDescent="0.25">
      <c r="B950" s="2"/>
      <c r="C950" s="2"/>
      <c r="D950" s="6"/>
      <c r="G950" s="1" t="s">
        <v>3158</v>
      </c>
      <c r="H950" s="1" t="s">
        <v>325</v>
      </c>
      <c r="I950" s="1" t="s">
        <v>4464</v>
      </c>
      <c r="K950" s="18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1">
        <f t="shared" si="36"/>
        <v>0</v>
      </c>
      <c r="BB950" s="3"/>
    </row>
    <row r="951" spans="1:68" s="1" customFormat="1" x14ac:dyDescent="0.25">
      <c r="B951" s="2"/>
      <c r="C951" s="2"/>
      <c r="D951" s="2"/>
      <c r="F951" s="1" t="s">
        <v>3162</v>
      </c>
      <c r="G951" s="1" t="s">
        <v>481</v>
      </c>
      <c r="H951" s="1" t="s">
        <v>4341</v>
      </c>
      <c r="I951" s="1" t="s">
        <v>361</v>
      </c>
      <c r="J951" s="1" t="s">
        <v>5010</v>
      </c>
      <c r="K951" s="18"/>
      <c r="L951" s="1" t="s">
        <v>2980</v>
      </c>
      <c r="M951" s="1" t="s">
        <v>488</v>
      </c>
      <c r="N951" s="1" t="s">
        <v>296</v>
      </c>
      <c r="O951" s="1">
        <v>85206</v>
      </c>
      <c r="Y951" s="1" t="s">
        <v>3196</v>
      </c>
      <c r="Z951" s="1" t="s">
        <v>3189</v>
      </c>
      <c r="AA951" s="2"/>
      <c r="AB951" s="3"/>
      <c r="AC951" s="3"/>
      <c r="BA951" s="1">
        <f t="shared" si="36"/>
        <v>0</v>
      </c>
    </row>
    <row r="952" spans="1:68" s="1" customFormat="1" x14ac:dyDescent="0.25">
      <c r="B952" s="2"/>
      <c r="C952" s="2"/>
      <c r="D952" s="2"/>
      <c r="G952" s="1" t="s">
        <v>3158</v>
      </c>
      <c r="H952" s="1" t="s">
        <v>4341</v>
      </c>
      <c r="I952" s="1" t="s">
        <v>2981</v>
      </c>
      <c r="J952" s="1" t="s">
        <v>486</v>
      </c>
      <c r="K952" s="18"/>
      <c r="L952" s="1" t="s">
        <v>2982</v>
      </c>
      <c r="M952" s="1" t="s">
        <v>5031</v>
      </c>
      <c r="N952" s="1" t="s">
        <v>296</v>
      </c>
      <c r="O952" s="1" t="s">
        <v>486</v>
      </c>
      <c r="AA952" s="2"/>
      <c r="AB952" s="3"/>
      <c r="AC952" s="3"/>
      <c r="BA952" s="1">
        <f t="shared" si="36"/>
        <v>0</v>
      </c>
    </row>
    <row r="953" spans="1:68" s="1" customFormat="1" x14ac:dyDescent="0.25">
      <c r="B953" s="2"/>
      <c r="C953" s="2"/>
      <c r="D953" s="2"/>
      <c r="H953" s="1" t="s">
        <v>4341</v>
      </c>
      <c r="I953" s="1" t="s">
        <v>1494</v>
      </c>
      <c r="K953" s="18"/>
      <c r="AA953" s="2"/>
      <c r="AB953" s="3"/>
      <c r="AC953" s="3"/>
      <c r="AK953" s="1" t="s">
        <v>3162</v>
      </c>
      <c r="BA953" s="1">
        <f t="shared" ref="BA953:BA1013" si="37">COUNTA(AE953:AZ953)</f>
        <v>1</v>
      </c>
    </row>
    <row r="954" spans="1:68" s="1" customFormat="1" x14ac:dyDescent="0.25">
      <c r="B954" s="2"/>
      <c r="C954" s="2"/>
      <c r="D954" s="2"/>
      <c r="F954" s="1" t="s">
        <v>3162</v>
      </c>
      <c r="G954" s="1" t="s">
        <v>3158</v>
      </c>
      <c r="H954" s="1" t="s">
        <v>4341</v>
      </c>
      <c r="I954" s="1" t="s">
        <v>2983</v>
      </c>
      <c r="J954" s="1" t="s">
        <v>5010</v>
      </c>
      <c r="K954" s="18"/>
      <c r="L954" s="1" t="s">
        <v>2980</v>
      </c>
      <c r="M954" s="1" t="s">
        <v>488</v>
      </c>
      <c r="N954" s="1" t="s">
        <v>296</v>
      </c>
      <c r="O954" s="1">
        <v>85206</v>
      </c>
      <c r="Y954" s="1" t="s">
        <v>3196</v>
      </c>
      <c r="Z954" s="1" t="s">
        <v>3189</v>
      </c>
      <c r="AA954" s="2"/>
      <c r="AB954" s="3"/>
      <c r="AC954" s="3"/>
      <c r="BA954" s="1">
        <f t="shared" si="37"/>
        <v>0</v>
      </c>
    </row>
    <row r="955" spans="1:68" s="1" customFormat="1" x14ac:dyDescent="0.25">
      <c r="B955" s="2"/>
      <c r="C955" s="2"/>
      <c r="D955" s="2"/>
      <c r="F955" s="1" t="s">
        <v>3161</v>
      </c>
      <c r="G955" s="1" t="s">
        <v>481</v>
      </c>
      <c r="H955" s="1" t="s">
        <v>4341</v>
      </c>
      <c r="I955" s="1" t="s">
        <v>3790</v>
      </c>
      <c r="J955" s="1" t="s">
        <v>2984</v>
      </c>
      <c r="K955" s="18"/>
      <c r="L955" s="1" t="s">
        <v>2985</v>
      </c>
      <c r="M955" s="1" t="s">
        <v>3574</v>
      </c>
      <c r="N955" s="1" t="s">
        <v>3575</v>
      </c>
      <c r="O955" s="1">
        <v>50677</v>
      </c>
      <c r="AA955" s="2"/>
      <c r="AB955" s="3"/>
      <c r="AC955" s="3"/>
      <c r="BA955" s="1">
        <f t="shared" si="37"/>
        <v>0</v>
      </c>
    </row>
    <row r="956" spans="1:68" s="1" customFormat="1" x14ac:dyDescent="0.25">
      <c r="A956" s="8"/>
      <c r="B956" s="2"/>
      <c r="C956" s="2"/>
      <c r="D956" s="6"/>
      <c r="G956" s="1" t="s">
        <v>481</v>
      </c>
      <c r="H956" s="1" t="s">
        <v>4341</v>
      </c>
      <c r="I956" s="1" t="s">
        <v>4951</v>
      </c>
      <c r="J956" s="1" t="s">
        <v>138</v>
      </c>
      <c r="K956" s="18" t="s">
        <v>2208</v>
      </c>
      <c r="L956" s="1" t="s">
        <v>2204</v>
      </c>
      <c r="M956" s="1" t="s">
        <v>488</v>
      </c>
      <c r="N956" s="1" t="s">
        <v>296</v>
      </c>
      <c r="O956" s="1">
        <v>85215</v>
      </c>
      <c r="P956" s="1" t="s">
        <v>4712</v>
      </c>
      <c r="X956" s="1" t="s">
        <v>138</v>
      </c>
      <c r="AA956" s="1" t="s">
        <v>2206</v>
      </c>
      <c r="AB956" s="3"/>
      <c r="AC956" s="3"/>
      <c r="AE956" s="1" t="s">
        <v>481</v>
      </c>
      <c r="AF956" s="1" t="s">
        <v>481</v>
      </c>
      <c r="AG956" s="1" t="s">
        <v>481</v>
      </c>
      <c r="AH956" s="1" t="s">
        <v>481</v>
      </c>
      <c r="AI956" s="1" t="s">
        <v>481</v>
      </c>
      <c r="AL956" s="1" t="s">
        <v>481</v>
      </c>
      <c r="AM956" s="1" t="s">
        <v>481</v>
      </c>
      <c r="AP956" s="1" t="s">
        <v>481</v>
      </c>
      <c r="AQ956" s="1" t="s">
        <v>481</v>
      </c>
      <c r="AR956" s="1" t="s">
        <v>481</v>
      </c>
      <c r="AS956" s="1" t="s">
        <v>481</v>
      </c>
      <c r="AT956" s="1" t="s">
        <v>481</v>
      </c>
      <c r="AU956" s="1" t="s">
        <v>481</v>
      </c>
      <c r="AV956" s="1" t="s">
        <v>481</v>
      </c>
      <c r="AY956" s="1" t="s">
        <v>481</v>
      </c>
      <c r="BA956" s="1">
        <f t="shared" si="37"/>
        <v>15</v>
      </c>
    </row>
    <row r="957" spans="1:68" s="1" customFormat="1" x14ac:dyDescent="0.25">
      <c r="B957" s="2"/>
      <c r="C957" s="2"/>
      <c r="D957" s="6"/>
      <c r="G957" s="1" t="s">
        <v>3158</v>
      </c>
      <c r="H957" s="1" t="s">
        <v>2260</v>
      </c>
      <c r="I957" s="1" t="s">
        <v>577</v>
      </c>
      <c r="J957" s="1" t="s">
        <v>138</v>
      </c>
      <c r="K957" s="18" t="s">
        <v>2208</v>
      </c>
      <c r="L957" s="1" t="s">
        <v>2204</v>
      </c>
      <c r="M957" s="1" t="s">
        <v>488</v>
      </c>
      <c r="N957" s="1" t="s">
        <v>296</v>
      </c>
      <c r="O957" s="1">
        <v>85215</v>
      </c>
      <c r="P957" s="1" t="s">
        <v>4712</v>
      </c>
      <c r="X957" s="1" t="s">
        <v>2207</v>
      </c>
      <c r="AA957" s="1" t="s">
        <v>4341</v>
      </c>
      <c r="AB957" s="3"/>
      <c r="AC957" s="3"/>
      <c r="AD957" s="1" t="s">
        <v>2388</v>
      </c>
      <c r="AE957" s="1" t="s">
        <v>481</v>
      </c>
      <c r="AF957" s="1" t="s">
        <v>481</v>
      </c>
      <c r="AG957" s="1" t="s">
        <v>481</v>
      </c>
      <c r="AH957" s="1" t="s">
        <v>481</v>
      </c>
      <c r="AI957" s="1" t="s">
        <v>481</v>
      </c>
      <c r="AL957" s="1" t="s">
        <v>481</v>
      </c>
      <c r="AM957" s="1" t="s">
        <v>481</v>
      </c>
      <c r="AP957" s="1" t="s">
        <v>481</v>
      </c>
      <c r="AQ957" s="1" t="s">
        <v>481</v>
      </c>
      <c r="AR957" s="1" t="s">
        <v>481</v>
      </c>
      <c r="AS957" s="1" t="s">
        <v>481</v>
      </c>
      <c r="AT957" s="1" t="s">
        <v>481</v>
      </c>
      <c r="AU957" s="1" t="s">
        <v>481</v>
      </c>
      <c r="AV957" s="1" t="s">
        <v>481</v>
      </c>
      <c r="AY957" s="1" t="s">
        <v>481</v>
      </c>
      <c r="BA957" s="1">
        <f t="shared" si="37"/>
        <v>15</v>
      </c>
    </row>
    <row r="958" spans="1:68" s="1" customFormat="1" x14ac:dyDescent="0.25">
      <c r="B958" s="2"/>
      <c r="C958" s="2"/>
      <c r="D958" s="2"/>
      <c r="G958" s="1" t="s">
        <v>3158</v>
      </c>
      <c r="H958" s="1" t="s">
        <v>3576</v>
      </c>
      <c r="I958" s="1" t="s">
        <v>3577</v>
      </c>
      <c r="K958" s="18" t="s">
        <v>3578</v>
      </c>
      <c r="P958" s="1" t="s">
        <v>4213</v>
      </c>
      <c r="AA958" s="2"/>
      <c r="AB958" s="3"/>
      <c r="AC958" s="3"/>
      <c r="AD958" s="1" t="s">
        <v>2388</v>
      </c>
      <c r="BA958" s="1">
        <f t="shared" si="37"/>
        <v>0</v>
      </c>
    </row>
    <row r="959" spans="1:68" s="1" customFormat="1" x14ac:dyDescent="0.25">
      <c r="B959" s="2"/>
      <c r="C959" s="2"/>
      <c r="D959" s="2"/>
      <c r="F959" s="1" t="s">
        <v>3161</v>
      </c>
      <c r="G959" s="1" t="s">
        <v>3158</v>
      </c>
      <c r="H959" s="1" t="s">
        <v>3579</v>
      </c>
      <c r="I959" s="1" t="s">
        <v>1536</v>
      </c>
      <c r="J959" s="1" t="s">
        <v>3580</v>
      </c>
      <c r="K959" s="18"/>
      <c r="L959" s="1" t="s">
        <v>4794</v>
      </c>
      <c r="M959" s="1" t="s">
        <v>4795</v>
      </c>
      <c r="N959" s="1" t="s">
        <v>296</v>
      </c>
      <c r="O959" s="1">
        <v>85338</v>
      </c>
      <c r="AA959" s="2"/>
      <c r="AB959" s="3" t="s">
        <v>3161</v>
      </c>
      <c r="AC959" s="3"/>
      <c r="BA959" s="1">
        <f t="shared" si="37"/>
        <v>0</v>
      </c>
    </row>
    <row r="960" spans="1:68" s="1" customFormat="1" x14ac:dyDescent="0.25">
      <c r="B960" s="2"/>
      <c r="C960" s="2"/>
      <c r="E960" s="1" t="s">
        <v>297</v>
      </c>
      <c r="F960" s="1" t="s">
        <v>3161</v>
      </c>
      <c r="G960" s="1" t="s">
        <v>3158</v>
      </c>
      <c r="H960" s="1" t="s">
        <v>3445</v>
      </c>
      <c r="I960" s="1" t="s">
        <v>2471</v>
      </c>
      <c r="K960" s="18"/>
      <c r="L960" s="1" t="s">
        <v>3336</v>
      </c>
      <c r="M960" s="1" t="s">
        <v>3335</v>
      </c>
      <c r="N960" s="1" t="s">
        <v>3802</v>
      </c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1">
        <f t="shared" si="37"/>
        <v>0</v>
      </c>
      <c r="BB960" s="3"/>
    </row>
    <row r="961" spans="1:61" s="1" customFormat="1" x14ac:dyDescent="0.25">
      <c r="A961" s="6"/>
      <c r="B961" s="2"/>
      <c r="C961" s="2"/>
      <c r="D961" s="6"/>
      <c r="E961" s="2"/>
      <c r="G961" s="1" t="s">
        <v>3158</v>
      </c>
      <c r="H961" s="1" t="s">
        <v>4392</v>
      </c>
      <c r="I961" s="1" t="s">
        <v>1237</v>
      </c>
      <c r="K961" s="18"/>
      <c r="AA961" s="2" t="s">
        <v>1699</v>
      </c>
      <c r="AB961" s="3"/>
      <c r="AC961" s="3"/>
      <c r="BA961" s="1">
        <f t="shared" si="37"/>
        <v>0</v>
      </c>
    </row>
    <row r="962" spans="1:61" s="1" customFormat="1" x14ac:dyDescent="0.25">
      <c r="A962" s="8"/>
      <c r="B962" s="2"/>
      <c r="C962" s="2"/>
      <c r="D962" s="6"/>
      <c r="H962" s="1" t="s">
        <v>212</v>
      </c>
      <c r="I962" s="1" t="s">
        <v>2497</v>
      </c>
      <c r="K962" s="18"/>
      <c r="AU962" s="1" t="s">
        <v>3162</v>
      </c>
      <c r="BA962" s="1">
        <f t="shared" si="37"/>
        <v>1</v>
      </c>
      <c r="BB962" s="3"/>
    </row>
    <row r="963" spans="1:61" s="1" customFormat="1" x14ac:dyDescent="0.25">
      <c r="B963" s="2"/>
      <c r="C963" s="2"/>
      <c r="D963" s="2"/>
      <c r="F963" s="1" t="s">
        <v>3161</v>
      </c>
      <c r="G963" s="1" t="s">
        <v>481</v>
      </c>
      <c r="H963" s="1" t="s">
        <v>2390</v>
      </c>
      <c r="I963" s="1" t="s">
        <v>1031</v>
      </c>
      <c r="J963" s="1" t="s">
        <v>4722</v>
      </c>
      <c r="K963" s="18" t="s">
        <v>2389</v>
      </c>
      <c r="L963" s="1" t="s">
        <v>4723</v>
      </c>
      <c r="M963" s="1" t="s">
        <v>5031</v>
      </c>
      <c r="N963" s="1" t="s">
        <v>296</v>
      </c>
      <c r="O963" s="1">
        <v>85120</v>
      </c>
      <c r="P963" s="1" t="s">
        <v>4213</v>
      </c>
      <c r="AA963" s="2"/>
      <c r="AB963" s="3" t="s">
        <v>3161</v>
      </c>
      <c r="AC963" s="3"/>
      <c r="AD963" s="1" t="s">
        <v>2568</v>
      </c>
      <c r="BA963" s="1">
        <f t="shared" si="37"/>
        <v>0</v>
      </c>
    </row>
    <row r="964" spans="1:61" s="1" customFormat="1" x14ac:dyDescent="0.25">
      <c r="B964" s="2"/>
      <c r="C964" s="2"/>
      <c r="D964" s="2"/>
      <c r="F964" s="1" t="s">
        <v>3161</v>
      </c>
      <c r="G964" s="1" t="s">
        <v>3158</v>
      </c>
      <c r="H964" s="1" t="s">
        <v>2390</v>
      </c>
      <c r="I964" s="1" t="s">
        <v>4724</v>
      </c>
      <c r="J964" s="1" t="s">
        <v>4722</v>
      </c>
      <c r="K964" s="18" t="s">
        <v>2389</v>
      </c>
      <c r="L964" s="1" t="s">
        <v>4723</v>
      </c>
      <c r="M964" s="1" t="s">
        <v>5031</v>
      </c>
      <c r="N964" s="1" t="s">
        <v>296</v>
      </c>
      <c r="O964" s="1">
        <v>85120</v>
      </c>
      <c r="P964" s="1" t="s">
        <v>4712</v>
      </c>
      <c r="AA964" s="2"/>
      <c r="AB964" s="3" t="s">
        <v>3161</v>
      </c>
      <c r="AC964" s="3"/>
      <c r="AD964" s="1" t="s">
        <v>2564</v>
      </c>
      <c r="BA964" s="1">
        <f t="shared" si="37"/>
        <v>0</v>
      </c>
    </row>
    <row r="965" spans="1:61" s="1" customFormat="1" x14ac:dyDescent="0.25">
      <c r="B965" s="2"/>
      <c r="C965" s="2"/>
      <c r="D965" s="2"/>
      <c r="G965" s="1" t="s">
        <v>481</v>
      </c>
      <c r="H965" s="1" t="s">
        <v>4796</v>
      </c>
      <c r="I965" s="1" t="s">
        <v>3082</v>
      </c>
      <c r="K965" s="18" t="s">
        <v>4721</v>
      </c>
      <c r="P965" s="1" t="s">
        <v>4213</v>
      </c>
      <c r="AA965" s="2"/>
      <c r="AB965" s="3"/>
      <c r="AC965" s="3"/>
      <c r="AD965" s="1" t="s">
        <v>2388</v>
      </c>
      <c r="BA965" s="1">
        <f t="shared" si="37"/>
        <v>0</v>
      </c>
    </row>
    <row r="966" spans="1:61" s="1" customFormat="1" x14ac:dyDescent="0.25">
      <c r="B966" s="2"/>
      <c r="C966" s="2"/>
      <c r="F966" s="1" t="s">
        <v>3161</v>
      </c>
      <c r="G966" s="1" t="s">
        <v>481</v>
      </c>
      <c r="H966" s="1" t="s">
        <v>4725</v>
      </c>
      <c r="I966" s="1" t="s">
        <v>2152</v>
      </c>
      <c r="J966" s="1" t="s">
        <v>4961</v>
      </c>
      <c r="K966" s="18" t="s">
        <v>4726</v>
      </c>
      <c r="L966" s="1" t="s">
        <v>2665</v>
      </c>
      <c r="M966" s="1" t="s">
        <v>488</v>
      </c>
      <c r="N966" s="1" t="s">
        <v>296</v>
      </c>
      <c r="O966" s="1">
        <v>85213</v>
      </c>
      <c r="P966" s="1" t="s">
        <v>4213</v>
      </c>
      <c r="AA966" s="1" t="s">
        <v>4727</v>
      </c>
      <c r="AB966" s="3"/>
      <c r="AC966" s="3"/>
      <c r="AD966" s="1" t="s">
        <v>2564</v>
      </c>
      <c r="BA966" s="1">
        <f t="shared" si="37"/>
        <v>0</v>
      </c>
      <c r="BD966" s="1" t="s">
        <v>4712</v>
      </c>
      <c r="BE966" s="1" t="s">
        <v>4712</v>
      </c>
      <c r="BG966" s="1" t="s">
        <v>4712</v>
      </c>
    </row>
    <row r="967" spans="1:61" s="1" customFormat="1" x14ac:dyDescent="0.25">
      <c r="B967" s="2"/>
      <c r="C967" s="2"/>
      <c r="F967" s="1" t="s">
        <v>3161</v>
      </c>
      <c r="G967" s="1" t="s">
        <v>3158</v>
      </c>
      <c r="H967" s="1" t="s">
        <v>4725</v>
      </c>
      <c r="I967" s="1" t="s">
        <v>4727</v>
      </c>
      <c r="J967" s="1" t="s">
        <v>4961</v>
      </c>
      <c r="K967" s="18" t="s">
        <v>4726</v>
      </c>
      <c r="L967" s="1" t="s">
        <v>2665</v>
      </c>
      <c r="M967" s="1" t="s">
        <v>488</v>
      </c>
      <c r="N967" s="1" t="s">
        <v>296</v>
      </c>
      <c r="O967" s="1">
        <v>85213</v>
      </c>
      <c r="P967" s="1" t="s">
        <v>4712</v>
      </c>
      <c r="AA967" s="1" t="s">
        <v>2152</v>
      </c>
      <c r="AB967" s="3"/>
      <c r="AC967" s="3"/>
      <c r="AD967" s="1" t="s">
        <v>2568</v>
      </c>
      <c r="BA967" s="1">
        <f t="shared" si="37"/>
        <v>0</v>
      </c>
      <c r="BD967" s="1" t="s">
        <v>4712</v>
      </c>
      <c r="BE967" s="1" t="s">
        <v>4712</v>
      </c>
      <c r="BG967" s="1" t="s">
        <v>4712</v>
      </c>
    </row>
    <row r="968" spans="1:61" s="1" customFormat="1" x14ac:dyDescent="0.25">
      <c r="B968" s="2"/>
      <c r="C968" s="2"/>
      <c r="D968" s="2"/>
      <c r="G968" s="1" t="s">
        <v>481</v>
      </c>
      <c r="H968" s="1" t="s">
        <v>4728</v>
      </c>
      <c r="I968" s="1" t="s">
        <v>4729</v>
      </c>
      <c r="K968" s="18" t="s">
        <v>4730</v>
      </c>
      <c r="P968" s="1" t="s">
        <v>4213</v>
      </c>
      <c r="AA968" s="2"/>
      <c r="AB968" s="3"/>
      <c r="AC968" s="3"/>
      <c r="AD968" s="1" t="s">
        <v>2388</v>
      </c>
      <c r="BA968" s="1">
        <f t="shared" si="37"/>
        <v>0</v>
      </c>
    </row>
    <row r="969" spans="1:61" s="1" customFormat="1" x14ac:dyDescent="0.25">
      <c r="B969" s="2"/>
      <c r="C969" s="2"/>
      <c r="D969" s="6"/>
      <c r="E969" s="2"/>
      <c r="G969" s="1" t="s">
        <v>3158</v>
      </c>
      <c r="H969" s="1" t="s">
        <v>1295</v>
      </c>
      <c r="I969" s="1" t="s">
        <v>1294</v>
      </c>
      <c r="K969" s="18"/>
      <c r="BA969" s="1">
        <f t="shared" si="37"/>
        <v>0</v>
      </c>
      <c r="BB969" s="3"/>
    </row>
    <row r="970" spans="1:61" s="1" customFormat="1" x14ac:dyDescent="0.25">
      <c r="A970" s="8"/>
      <c r="B970" s="2"/>
      <c r="C970" s="2"/>
      <c r="D970" s="6"/>
      <c r="G970" s="1" t="s">
        <v>481</v>
      </c>
      <c r="H970" s="1" t="s">
        <v>5067</v>
      </c>
      <c r="I970" s="1" t="s">
        <v>1743</v>
      </c>
      <c r="K970" s="18" t="s">
        <v>5068</v>
      </c>
      <c r="L970" s="1" t="s">
        <v>5069</v>
      </c>
      <c r="M970" s="1" t="s">
        <v>5031</v>
      </c>
      <c r="N970" s="1" t="s">
        <v>296</v>
      </c>
      <c r="O970" s="1">
        <v>85117</v>
      </c>
      <c r="P970" s="1" t="s">
        <v>4213</v>
      </c>
      <c r="AA970" s="2"/>
      <c r="AB970" s="3"/>
      <c r="AC970" s="3"/>
      <c r="BA970" s="1">
        <f t="shared" si="37"/>
        <v>0</v>
      </c>
    </row>
    <row r="971" spans="1:61" s="1" customFormat="1" x14ac:dyDescent="0.25">
      <c r="B971" s="2"/>
      <c r="C971" s="2"/>
      <c r="D971" s="2"/>
      <c r="G971" s="1" t="s">
        <v>481</v>
      </c>
      <c r="H971" s="1" t="s">
        <v>4731</v>
      </c>
      <c r="I971" s="1" t="s">
        <v>1875</v>
      </c>
      <c r="J971" s="1" t="s">
        <v>4732</v>
      </c>
      <c r="K971" s="18" t="s">
        <v>3870</v>
      </c>
      <c r="M971" s="1" t="s">
        <v>924</v>
      </c>
      <c r="N971" s="1" t="s">
        <v>296</v>
      </c>
      <c r="P971" s="1" t="s">
        <v>4213</v>
      </c>
      <c r="AA971" s="2"/>
      <c r="AB971" s="3"/>
      <c r="AC971" s="3"/>
      <c r="AD971" s="1" t="s">
        <v>2564</v>
      </c>
      <c r="BA971" s="1">
        <f t="shared" si="37"/>
        <v>0</v>
      </c>
      <c r="BD971" s="1" t="s">
        <v>4712</v>
      </c>
      <c r="BE971" s="1" t="s">
        <v>4712</v>
      </c>
      <c r="BF971" s="1" t="s">
        <v>4712</v>
      </c>
      <c r="BG971" s="1" t="s">
        <v>4712</v>
      </c>
      <c r="BH971" s="1" t="s">
        <v>4712</v>
      </c>
      <c r="BI971" s="1" t="s">
        <v>4712</v>
      </c>
    </row>
    <row r="972" spans="1:61" s="1" customFormat="1" x14ac:dyDescent="0.25">
      <c r="A972" s="8"/>
      <c r="B972" s="2"/>
      <c r="C972" s="2"/>
      <c r="D972" s="6"/>
      <c r="F972" s="1" t="s">
        <v>3161</v>
      </c>
      <c r="G972" s="1" t="s">
        <v>3158</v>
      </c>
      <c r="H972" s="1" t="s">
        <v>338</v>
      </c>
      <c r="I972" s="1" t="s">
        <v>1604</v>
      </c>
      <c r="J972" s="1" t="s">
        <v>4926</v>
      </c>
      <c r="K972" s="18" t="s">
        <v>871</v>
      </c>
      <c r="L972" s="1" t="s">
        <v>534</v>
      </c>
      <c r="M972" s="1" t="s">
        <v>340</v>
      </c>
      <c r="N972" s="1" t="s">
        <v>341</v>
      </c>
      <c r="O972" s="1">
        <v>62675</v>
      </c>
      <c r="P972" s="1" t="s">
        <v>4712</v>
      </c>
      <c r="X972" s="1" t="s">
        <v>342</v>
      </c>
      <c r="Y972" s="1" t="s">
        <v>3175</v>
      </c>
      <c r="Z972" s="1" t="s">
        <v>3161</v>
      </c>
      <c r="AA972" s="2"/>
      <c r="AB972" s="3" t="s">
        <v>3161</v>
      </c>
      <c r="AC972" s="3"/>
      <c r="AD972" s="1" t="s">
        <v>2388</v>
      </c>
      <c r="AP972" s="1" t="s">
        <v>481</v>
      </c>
      <c r="AQ972" s="1" t="s">
        <v>481</v>
      </c>
      <c r="AS972" s="1" t="s">
        <v>481</v>
      </c>
      <c r="AT972" s="1" t="s">
        <v>481</v>
      </c>
      <c r="AU972" s="1" t="s">
        <v>481</v>
      </c>
      <c r="BA972" s="1">
        <f t="shared" si="37"/>
        <v>5</v>
      </c>
    </row>
    <row r="973" spans="1:61" s="1" customFormat="1" x14ac:dyDescent="0.25">
      <c r="A973" s="8"/>
      <c r="B973" s="2"/>
      <c r="C973" s="2"/>
      <c r="D973" s="6"/>
      <c r="F973" s="1" t="s">
        <v>3161</v>
      </c>
      <c r="G973" s="1" t="s">
        <v>481</v>
      </c>
      <c r="H973" s="1" t="s">
        <v>338</v>
      </c>
      <c r="I973" s="1" t="s">
        <v>1549</v>
      </c>
      <c r="J973" s="1" t="s">
        <v>4926</v>
      </c>
      <c r="K973" s="18" t="s">
        <v>871</v>
      </c>
      <c r="L973" s="1" t="s">
        <v>534</v>
      </c>
      <c r="M973" s="1" t="s">
        <v>340</v>
      </c>
      <c r="N973" s="1" t="s">
        <v>341</v>
      </c>
      <c r="O973" s="1">
        <v>62675</v>
      </c>
      <c r="P973" s="1" t="s">
        <v>4213</v>
      </c>
      <c r="X973" s="1" t="s">
        <v>342</v>
      </c>
      <c r="Y973" s="1" t="s">
        <v>3175</v>
      </c>
      <c r="Z973" s="1" t="s">
        <v>343</v>
      </c>
      <c r="AA973" s="2" t="s">
        <v>1604</v>
      </c>
      <c r="AB973" s="3" t="s">
        <v>3161</v>
      </c>
      <c r="AC973" s="3"/>
      <c r="AD973" s="1" t="s">
        <v>2392</v>
      </c>
      <c r="AP973" s="1" t="s">
        <v>481</v>
      </c>
      <c r="AQ973" s="1" t="s">
        <v>481</v>
      </c>
      <c r="AS973" s="1" t="s">
        <v>481</v>
      </c>
      <c r="AT973" s="1" t="s">
        <v>481</v>
      </c>
      <c r="AU973" s="1" t="s">
        <v>481</v>
      </c>
      <c r="BA973" s="1">
        <f t="shared" si="37"/>
        <v>5</v>
      </c>
    </row>
    <row r="974" spans="1:61" s="1" customFormat="1" x14ac:dyDescent="0.25">
      <c r="A974" s="8"/>
      <c r="B974" s="2"/>
      <c r="C974" s="2"/>
      <c r="D974" s="6"/>
      <c r="G974" s="1" t="s">
        <v>481</v>
      </c>
      <c r="H974" s="1" t="s">
        <v>197</v>
      </c>
      <c r="I974" s="1" t="s">
        <v>198</v>
      </c>
      <c r="K974" s="18"/>
      <c r="AU974" s="1" t="s">
        <v>3162</v>
      </c>
      <c r="BA974" s="1">
        <f t="shared" si="37"/>
        <v>1</v>
      </c>
      <c r="BB974" s="3"/>
    </row>
    <row r="975" spans="1:61" s="1" customFormat="1" x14ac:dyDescent="0.25">
      <c r="B975" s="2"/>
      <c r="C975" s="2"/>
      <c r="D975" s="2"/>
      <c r="F975" s="1" t="s">
        <v>3161</v>
      </c>
      <c r="G975" s="1" t="s">
        <v>3158</v>
      </c>
      <c r="H975" s="1" t="s">
        <v>1554</v>
      </c>
      <c r="I975" s="1" t="s">
        <v>1604</v>
      </c>
      <c r="J975" s="1" t="s">
        <v>1181</v>
      </c>
      <c r="K975" s="18"/>
      <c r="L975" s="1" t="s">
        <v>1556</v>
      </c>
      <c r="M975" s="1" t="s">
        <v>488</v>
      </c>
      <c r="N975" s="1" t="s">
        <v>296</v>
      </c>
      <c r="O975" s="1">
        <v>85209</v>
      </c>
      <c r="Y975" s="1" t="s">
        <v>3196</v>
      </c>
      <c r="Z975" s="1" t="s">
        <v>3189</v>
      </c>
      <c r="AA975" s="2"/>
      <c r="AB975" s="3" t="s">
        <v>3161</v>
      </c>
      <c r="AC975" s="3"/>
      <c r="BA975" s="1">
        <f t="shared" si="37"/>
        <v>0</v>
      </c>
    </row>
    <row r="976" spans="1:61" s="1" customFormat="1" x14ac:dyDescent="0.25">
      <c r="B976" s="2"/>
      <c r="C976" s="2"/>
      <c r="D976" s="2"/>
      <c r="F976" s="1" t="s">
        <v>3161</v>
      </c>
      <c r="G976" s="1" t="s">
        <v>481</v>
      </c>
      <c r="H976" s="1" t="s">
        <v>1554</v>
      </c>
      <c r="I976" s="1" t="s">
        <v>1557</v>
      </c>
      <c r="J976" s="1" t="s">
        <v>1181</v>
      </c>
      <c r="K976" s="18"/>
      <c r="L976" s="1" t="s">
        <v>1556</v>
      </c>
      <c r="M976" s="1" t="s">
        <v>488</v>
      </c>
      <c r="N976" s="1" t="s">
        <v>296</v>
      </c>
      <c r="O976" s="1">
        <v>85209</v>
      </c>
      <c r="Y976" s="1" t="s">
        <v>3196</v>
      </c>
      <c r="Z976" s="1" t="s">
        <v>3189</v>
      </c>
      <c r="AA976" s="2"/>
      <c r="AB976" s="3" t="s">
        <v>3161</v>
      </c>
      <c r="AC976" s="3"/>
      <c r="BA976" s="1">
        <f t="shared" si="37"/>
        <v>0</v>
      </c>
    </row>
    <row r="977" spans="1:54" s="1" customFormat="1" x14ac:dyDescent="0.25">
      <c r="B977" s="2"/>
      <c r="C977" s="2"/>
      <c r="D977" s="2"/>
      <c r="G977" s="1" t="s">
        <v>481</v>
      </c>
      <c r="H977" s="1" t="s">
        <v>4839</v>
      </c>
      <c r="I977" s="1" t="s">
        <v>3790</v>
      </c>
      <c r="K977" s="18"/>
      <c r="AA977" s="2"/>
      <c r="AB977" s="3"/>
      <c r="AC977" s="3"/>
      <c r="BA977" s="1">
        <f t="shared" si="37"/>
        <v>0</v>
      </c>
    </row>
    <row r="978" spans="1:54" s="1" customFormat="1" x14ac:dyDescent="0.25">
      <c r="B978" s="2"/>
      <c r="C978" s="2"/>
      <c r="D978" s="2"/>
      <c r="G978" s="1" t="s">
        <v>481</v>
      </c>
      <c r="H978" s="1" t="s">
        <v>4733</v>
      </c>
      <c r="I978" s="1" t="s">
        <v>4734</v>
      </c>
      <c r="K978" s="18" t="s">
        <v>4735</v>
      </c>
      <c r="N978" s="1" t="s">
        <v>296</v>
      </c>
      <c r="P978" s="1" t="s">
        <v>4213</v>
      </c>
      <c r="AA978" s="2"/>
      <c r="AB978" s="3"/>
      <c r="AC978" s="3"/>
      <c r="AD978" s="1" t="s">
        <v>2388</v>
      </c>
      <c r="BA978" s="1">
        <f t="shared" si="37"/>
        <v>0</v>
      </c>
    </row>
    <row r="979" spans="1:54" s="1" customFormat="1" x14ac:dyDescent="0.25">
      <c r="A979" s="8"/>
      <c r="B979" s="2"/>
      <c r="C979" s="2"/>
      <c r="D979" s="6"/>
      <c r="G979" s="1" t="s">
        <v>3158</v>
      </c>
      <c r="H979" s="1" t="s">
        <v>263</v>
      </c>
      <c r="I979" s="1" t="s">
        <v>4578</v>
      </c>
      <c r="K979" s="18"/>
      <c r="AA979" s="1" t="s">
        <v>257</v>
      </c>
      <c r="AX979" s="1" t="s">
        <v>3162</v>
      </c>
      <c r="AY979" s="1" t="s">
        <v>3162</v>
      </c>
      <c r="BA979" s="1">
        <f t="shared" si="37"/>
        <v>2</v>
      </c>
      <c r="BB979" s="3"/>
    </row>
    <row r="980" spans="1:54" s="1" customFormat="1" x14ac:dyDescent="0.25">
      <c r="B980" s="2"/>
      <c r="C980" s="2"/>
      <c r="D980" s="2"/>
      <c r="G980" s="1" t="s">
        <v>481</v>
      </c>
      <c r="H980" s="1" t="s">
        <v>4736</v>
      </c>
      <c r="I980" s="1" t="s">
        <v>299</v>
      </c>
      <c r="J980" s="1" t="s">
        <v>4737</v>
      </c>
      <c r="K980" s="18" t="s">
        <v>4739</v>
      </c>
      <c r="L980" s="1" t="s">
        <v>4738</v>
      </c>
      <c r="M980" s="1" t="s">
        <v>488</v>
      </c>
      <c r="N980" s="1" t="s">
        <v>296</v>
      </c>
      <c r="O980" s="1">
        <v>85213</v>
      </c>
      <c r="P980" s="1" t="s">
        <v>4213</v>
      </c>
      <c r="AA980" s="2"/>
      <c r="AB980" s="3"/>
      <c r="AC980" s="3"/>
      <c r="AD980" s="1" t="s">
        <v>2564</v>
      </c>
      <c r="BA980" s="1">
        <f t="shared" si="37"/>
        <v>0</v>
      </c>
    </row>
    <row r="981" spans="1:54" s="1" customFormat="1" x14ac:dyDescent="0.25">
      <c r="B981" s="2"/>
      <c r="C981" s="2"/>
      <c r="D981" s="2"/>
      <c r="G981" s="1" t="s">
        <v>481</v>
      </c>
      <c r="H981" s="1" t="s">
        <v>1259</v>
      </c>
      <c r="I981" s="1" t="s">
        <v>144</v>
      </c>
      <c r="J981" s="1" t="s">
        <v>4740</v>
      </c>
      <c r="K981" s="18" t="s">
        <v>4742</v>
      </c>
      <c r="L981" s="1" t="s">
        <v>4741</v>
      </c>
      <c r="M981" s="1" t="s">
        <v>5031</v>
      </c>
      <c r="N981" s="1" t="s">
        <v>296</v>
      </c>
      <c r="O981" s="1">
        <v>85120</v>
      </c>
      <c r="P981" s="1" t="s">
        <v>4213</v>
      </c>
      <c r="Y981" s="1" t="s">
        <v>3175</v>
      </c>
      <c r="Z981" s="1" t="s">
        <v>3161</v>
      </c>
      <c r="AA981" s="2" t="s">
        <v>2920</v>
      </c>
      <c r="AB981" s="3" t="s">
        <v>3161</v>
      </c>
      <c r="AC981" s="3"/>
      <c r="AD981" s="1" t="s">
        <v>2564</v>
      </c>
      <c r="BA981" s="1">
        <f t="shared" si="37"/>
        <v>0</v>
      </c>
    </row>
    <row r="982" spans="1:54" s="1" customFormat="1" x14ac:dyDescent="0.25">
      <c r="B982" s="2"/>
      <c r="C982" s="2"/>
      <c r="D982" s="2"/>
      <c r="G982" s="1" t="s">
        <v>3158</v>
      </c>
      <c r="H982" s="1" t="s">
        <v>4743</v>
      </c>
      <c r="I982" s="1" t="s">
        <v>371</v>
      </c>
      <c r="K982" s="18" t="s">
        <v>2968</v>
      </c>
      <c r="P982" s="1" t="s">
        <v>4213</v>
      </c>
      <c r="AA982" s="2"/>
      <c r="AB982" s="3"/>
      <c r="AC982" s="3"/>
      <c r="AD982" s="1" t="s">
        <v>2388</v>
      </c>
      <c r="BA982" s="1">
        <f t="shared" si="37"/>
        <v>0</v>
      </c>
    </row>
    <row r="983" spans="1:54" s="1" customFormat="1" x14ac:dyDescent="0.25">
      <c r="B983" s="2"/>
      <c r="C983" s="2"/>
      <c r="D983" s="2"/>
      <c r="G983" s="1" t="s">
        <v>3158</v>
      </c>
      <c r="H983" s="1" t="s">
        <v>4745</v>
      </c>
      <c r="I983" s="1" t="s">
        <v>4746</v>
      </c>
      <c r="J983" s="1" t="s">
        <v>3901</v>
      </c>
      <c r="K983" s="18"/>
      <c r="L983" s="1" t="s">
        <v>3902</v>
      </c>
      <c r="M983" s="1" t="s">
        <v>488</v>
      </c>
      <c r="N983" s="1" t="s">
        <v>296</v>
      </c>
      <c r="O983" s="1">
        <v>85206</v>
      </c>
      <c r="AA983" s="2"/>
      <c r="AB983" s="3"/>
      <c r="AC983" s="3"/>
      <c r="BA983" s="1">
        <f t="shared" si="37"/>
        <v>0</v>
      </c>
    </row>
    <row r="984" spans="1:54" s="1" customFormat="1" x14ac:dyDescent="0.25">
      <c r="B984" s="2"/>
      <c r="C984" s="2"/>
      <c r="D984" s="2"/>
      <c r="G984" s="1" t="s">
        <v>3158</v>
      </c>
      <c r="H984" s="1" t="s">
        <v>4747</v>
      </c>
      <c r="I984" s="1" t="s">
        <v>4748</v>
      </c>
      <c r="J984" s="1" t="s">
        <v>4749</v>
      </c>
      <c r="K984" s="18" t="s">
        <v>1121</v>
      </c>
      <c r="L984" s="1" t="s">
        <v>1120</v>
      </c>
      <c r="M984" s="1" t="s">
        <v>488</v>
      </c>
      <c r="N984" s="1" t="s">
        <v>296</v>
      </c>
      <c r="O984" s="1">
        <v>85206</v>
      </c>
      <c r="P984" s="1" t="s">
        <v>4213</v>
      </c>
      <c r="AA984" s="2"/>
      <c r="AB984" s="3"/>
      <c r="AC984" s="3"/>
      <c r="AD984" s="1" t="s">
        <v>2388</v>
      </c>
      <c r="AS984" s="1" t="s">
        <v>3162</v>
      </c>
      <c r="BA984" s="1">
        <f t="shared" si="37"/>
        <v>1</v>
      </c>
    </row>
    <row r="985" spans="1:54" s="1" customFormat="1" x14ac:dyDescent="0.25">
      <c r="B985" s="2"/>
      <c r="C985" s="2"/>
      <c r="D985" s="2"/>
      <c r="G985" s="1" t="s">
        <v>3158</v>
      </c>
      <c r="H985" s="1" t="s">
        <v>763</v>
      </c>
      <c r="I985" s="1" t="s">
        <v>3147</v>
      </c>
      <c r="K985" s="18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1">
        <f t="shared" si="37"/>
        <v>0</v>
      </c>
      <c r="BB985" s="3"/>
    </row>
    <row r="986" spans="1:54" s="1" customFormat="1" x14ac:dyDescent="0.25">
      <c r="B986" s="2"/>
      <c r="C986" s="2"/>
      <c r="D986" s="2"/>
      <c r="G986" s="1" t="s">
        <v>481</v>
      </c>
      <c r="H986" s="1" t="s">
        <v>763</v>
      </c>
      <c r="I986" s="1" t="s">
        <v>3148</v>
      </c>
      <c r="K986" s="18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1">
        <f t="shared" si="37"/>
        <v>0</v>
      </c>
      <c r="BB986" s="3"/>
    </row>
    <row r="987" spans="1:54" s="1" customFormat="1" x14ac:dyDescent="0.25">
      <c r="B987" s="2"/>
      <c r="C987" s="2"/>
      <c r="D987" s="6"/>
      <c r="G987" s="1" t="s">
        <v>3158</v>
      </c>
      <c r="H987" s="1" t="s">
        <v>763</v>
      </c>
      <c r="I987" s="1" t="s">
        <v>3149</v>
      </c>
      <c r="K987" s="18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1">
        <f t="shared" si="37"/>
        <v>0</v>
      </c>
      <c r="BB987" s="3"/>
    </row>
    <row r="988" spans="1:54" s="1" customFormat="1" x14ac:dyDescent="0.25">
      <c r="B988" s="2"/>
      <c r="C988" s="2"/>
      <c r="D988" s="6"/>
      <c r="G988" s="1" t="s">
        <v>481</v>
      </c>
      <c r="H988" s="1" t="s">
        <v>763</v>
      </c>
      <c r="I988" s="1" t="s">
        <v>3150</v>
      </c>
      <c r="K988" s="18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1">
        <f t="shared" si="37"/>
        <v>0</v>
      </c>
      <c r="BB988" s="3"/>
    </row>
    <row r="989" spans="1:54" s="1" customFormat="1" x14ac:dyDescent="0.25">
      <c r="B989" s="2"/>
      <c r="C989" s="2"/>
      <c r="D989" s="6"/>
      <c r="G989" s="1" t="s">
        <v>3158</v>
      </c>
      <c r="H989" s="1" t="s">
        <v>763</v>
      </c>
      <c r="I989" s="1" t="s">
        <v>2365</v>
      </c>
      <c r="K989" s="18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1">
        <f t="shared" si="37"/>
        <v>0</v>
      </c>
      <c r="BB989" s="3"/>
    </row>
    <row r="990" spans="1:54" s="1" customFormat="1" x14ac:dyDescent="0.25">
      <c r="B990" s="2"/>
      <c r="C990" s="2"/>
      <c r="D990" s="6"/>
      <c r="G990" s="1" t="s">
        <v>481</v>
      </c>
      <c r="H990" s="1" t="s">
        <v>3151</v>
      </c>
      <c r="I990" s="1" t="s">
        <v>443</v>
      </c>
      <c r="K990" s="18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1">
        <f t="shared" si="37"/>
        <v>0</v>
      </c>
      <c r="BB990" s="3"/>
    </row>
    <row r="991" spans="1:54" s="1" customFormat="1" x14ac:dyDescent="0.25">
      <c r="B991" s="2"/>
      <c r="C991" s="2"/>
      <c r="D991" s="6"/>
      <c r="G991" s="1" t="s">
        <v>481</v>
      </c>
      <c r="H991" s="1" t="s">
        <v>3151</v>
      </c>
      <c r="I991" s="1" t="s">
        <v>442</v>
      </c>
      <c r="K991" s="18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1">
        <f t="shared" si="37"/>
        <v>0</v>
      </c>
      <c r="BB991" s="3"/>
    </row>
    <row r="992" spans="1:54" s="1" customFormat="1" x14ac:dyDescent="0.25">
      <c r="B992" s="2"/>
      <c r="C992" s="2"/>
      <c r="D992" s="6"/>
      <c r="G992" s="1" t="s">
        <v>3158</v>
      </c>
      <c r="H992" s="1" t="s">
        <v>3151</v>
      </c>
      <c r="I992" s="1" t="s">
        <v>444</v>
      </c>
      <c r="K992" s="18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1">
        <f t="shared" si="37"/>
        <v>0</v>
      </c>
      <c r="BB992" s="3"/>
    </row>
    <row r="993" spans="1:55" s="1" customFormat="1" x14ac:dyDescent="0.25">
      <c r="B993" s="2"/>
      <c r="C993" s="2"/>
      <c r="D993" s="6"/>
      <c r="G993" s="1" t="s">
        <v>481</v>
      </c>
      <c r="H993" s="1" t="s">
        <v>3151</v>
      </c>
      <c r="I993" s="1" t="s">
        <v>4743</v>
      </c>
      <c r="K993" s="18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1">
        <f t="shared" si="37"/>
        <v>0</v>
      </c>
      <c r="BB993" s="3"/>
    </row>
    <row r="994" spans="1:55" s="1" customFormat="1" x14ac:dyDescent="0.25">
      <c r="B994" s="2"/>
      <c r="C994" s="2"/>
      <c r="D994" s="2"/>
      <c r="G994" s="1" t="s">
        <v>481</v>
      </c>
      <c r="H994" s="1" t="s">
        <v>3151</v>
      </c>
      <c r="I994" s="1" t="s">
        <v>5045</v>
      </c>
      <c r="K994" s="18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1">
        <f t="shared" si="37"/>
        <v>0</v>
      </c>
      <c r="BB994" s="3"/>
    </row>
    <row r="995" spans="1:55" s="1" customFormat="1" x14ac:dyDescent="0.25">
      <c r="B995" s="2"/>
      <c r="C995" s="2"/>
      <c r="D995" s="2"/>
      <c r="G995" s="1" t="s">
        <v>481</v>
      </c>
      <c r="H995" s="1" t="s">
        <v>2436</v>
      </c>
      <c r="I995" s="1" t="s">
        <v>3178</v>
      </c>
      <c r="K995" s="18" t="s">
        <v>2435</v>
      </c>
      <c r="L995" s="1" t="s">
        <v>2434</v>
      </c>
      <c r="M995" s="1" t="s">
        <v>924</v>
      </c>
      <c r="N995" s="1" t="s">
        <v>296</v>
      </c>
      <c r="O995" s="1">
        <v>85257</v>
      </c>
      <c r="P995" s="1" t="s">
        <v>4213</v>
      </c>
      <c r="AA995" s="2" t="s">
        <v>2433</v>
      </c>
      <c r="AB995" s="3"/>
      <c r="AC995" s="3"/>
      <c r="BA995" s="1">
        <f t="shared" si="37"/>
        <v>0</v>
      </c>
    </row>
    <row r="996" spans="1:55" s="1" customFormat="1" x14ac:dyDescent="0.25">
      <c r="B996" s="2"/>
      <c r="C996" s="2"/>
      <c r="D996" s="2"/>
      <c r="G996" s="1" t="s">
        <v>3158</v>
      </c>
      <c r="H996" s="1" t="s">
        <v>2436</v>
      </c>
      <c r="I996" s="1" t="s">
        <v>1452</v>
      </c>
      <c r="K996" s="18"/>
      <c r="AA996" s="2"/>
      <c r="AB996" s="3"/>
      <c r="AC996" s="3"/>
      <c r="AI996" s="1" t="s">
        <v>3162</v>
      </c>
      <c r="BA996" s="1">
        <f t="shared" si="37"/>
        <v>1</v>
      </c>
    </row>
    <row r="997" spans="1:55" s="1" customFormat="1" x14ac:dyDescent="0.25">
      <c r="B997" s="2"/>
      <c r="C997" s="2"/>
      <c r="D997" s="2"/>
      <c r="G997" s="1" t="s">
        <v>3158</v>
      </c>
      <c r="H997" s="1" t="s">
        <v>1125</v>
      </c>
      <c r="I997" s="1" t="s">
        <v>1126</v>
      </c>
      <c r="J997" s="1" t="s">
        <v>1127</v>
      </c>
      <c r="K997" s="18" t="s">
        <v>1129</v>
      </c>
      <c r="L997" s="1" t="s">
        <v>1128</v>
      </c>
      <c r="M997" s="1" t="s">
        <v>488</v>
      </c>
      <c r="N997" s="1" t="s">
        <v>296</v>
      </c>
      <c r="O997" s="1">
        <v>85206</v>
      </c>
      <c r="P997" s="1" t="s">
        <v>4213</v>
      </c>
      <c r="AA997" s="2"/>
      <c r="AB997" s="3"/>
      <c r="AC997" s="3"/>
      <c r="AD997" s="1" t="s">
        <v>2388</v>
      </c>
      <c r="BA997" s="1">
        <f t="shared" si="37"/>
        <v>0</v>
      </c>
    </row>
    <row r="998" spans="1:55" s="1" customFormat="1" x14ac:dyDescent="0.25">
      <c r="B998" s="2"/>
      <c r="C998" s="2"/>
      <c r="D998" s="2"/>
      <c r="G998" s="1" t="s">
        <v>481</v>
      </c>
      <c r="H998" s="1" t="s">
        <v>1125</v>
      </c>
      <c r="I998" s="1" t="s">
        <v>187</v>
      </c>
      <c r="J998" s="1" t="s">
        <v>1127</v>
      </c>
      <c r="K998" s="18" t="s">
        <v>1130</v>
      </c>
      <c r="L998" s="1" t="s">
        <v>1128</v>
      </c>
      <c r="M998" s="1" t="s">
        <v>488</v>
      </c>
      <c r="N998" s="1" t="s">
        <v>296</v>
      </c>
      <c r="O998" s="1">
        <v>85206</v>
      </c>
      <c r="P998" s="1" t="s">
        <v>4213</v>
      </c>
      <c r="AA998" s="2"/>
      <c r="AB998" s="3"/>
      <c r="AC998" s="3"/>
      <c r="AD998" s="1" t="s">
        <v>2388</v>
      </c>
      <c r="BA998" s="1">
        <f t="shared" si="37"/>
        <v>0</v>
      </c>
    </row>
    <row r="999" spans="1:55" s="1" customFormat="1" x14ac:dyDescent="0.25">
      <c r="B999" s="2"/>
      <c r="C999" s="2"/>
      <c r="D999" s="2"/>
      <c r="G999" s="1" t="s">
        <v>3158</v>
      </c>
      <c r="H999" s="1" t="s">
        <v>1131</v>
      </c>
      <c r="I999" s="1" t="s">
        <v>436</v>
      </c>
      <c r="J999" s="1" t="s">
        <v>3208</v>
      </c>
      <c r="K999" s="18" t="s">
        <v>1132</v>
      </c>
      <c r="L999" s="1" t="s">
        <v>3209</v>
      </c>
      <c r="M999" s="1" t="s">
        <v>488</v>
      </c>
      <c r="N999" s="1" t="s">
        <v>296</v>
      </c>
      <c r="O999" s="1">
        <v>85207</v>
      </c>
      <c r="P999" s="1" t="s">
        <v>4213</v>
      </c>
      <c r="X999" s="1" t="s">
        <v>1133</v>
      </c>
      <c r="AA999" s="2"/>
      <c r="AB999" s="3"/>
      <c r="AC999" s="3"/>
      <c r="AD999" s="1" t="s">
        <v>2564</v>
      </c>
      <c r="BA999" s="1">
        <f t="shared" si="37"/>
        <v>0</v>
      </c>
    </row>
    <row r="1000" spans="1:55" s="1" customFormat="1" x14ac:dyDescent="0.25">
      <c r="B1000" s="2"/>
      <c r="C1000" s="2"/>
      <c r="D1000" s="2"/>
      <c r="G1000" s="1" t="s">
        <v>3158</v>
      </c>
      <c r="H1000" s="1" t="s">
        <v>1262</v>
      </c>
      <c r="I1000" s="1" t="s">
        <v>3470</v>
      </c>
      <c r="K1000" s="18"/>
      <c r="AA1000" s="2" t="s">
        <v>1260</v>
      </c>
      <c r="AB1000" s="3"/>
      <c r="AC1000" s="3"/>
      <c r="BA1000" s="1">
        <f t="shared" si="37"/>
        <v>0</v>
      </c>
    </row>
    <row r="1001" spans="1:55" s="1" customFormat="1" x14ac:dyDescent="0.25">
      <c r="B1001" s="2"/>
      <c r="C1001" s="2"/>
      <c r="D1001" s="6"/>
      <c r="G1001" s="1" t="s">
        <v>481</v>
      </c>
      <c r="H1001" s="2" t="s">
        <v>561</v>
      </c>
      <c r="K1001" s="18"/>
      <c r="AA1001" s="1" t="s">
        <v>3486</v>
      </c>
      <c r="AB1001" s="3"/>
      <c r="AC1001" s="3"/>
      <c r="AN1001" s="1" t="s">
        <v>3162</v>
      </c>
      <c r="BA1001" s="1">
        <f t="shared" si="37"/>
        <v>1</v>
      </c>
    </row>
    <row r="1002" spans="1:55" s="1" customFormat="1" x14ac:dyDescent="0.25">
      <c r="B1002" s="2"/>
      <c r="C1002" s="2"/>
      <c r="D1002" s="2"/>
      <c r="G1002" s="1" t="s">
        <v>3158</v>
      </c>
      <c r="H1002" s="1" t="s">
        <v>1134</v>
      </c>
      <c r="I1002" s="1" t="s">
        <v>4297</v>
      </c>
      <c r="J1002" s="1" t="s">
        <v>1135</v>
      </c>
      <c r="K1002" s="18"/>
      <c r="L1002" s="1" t="s">
        <v>1136</v>
      </c>
      <c r="M1002" s="1" t="s">
        <v>488</v>
      </c>
      <c r="N1002" s="1" t="s">
        <v>296</v>
      </c>
      <c r="O1002" s="1">
        <v>85206</v>
      </c>
      <c r="AA1002" s="2"/>
      <c r="AB1002" s="3"/>
      <c r="AC1002" s="3"/>
      <c r="BA1002" s="1">
        <f t="shared" si="37"/>
        <v>0</v>
      </c>
    </row>
    <row r="1003" spans="1:55" s="1" customFormat="1" x14ac:dyDescent="0.25">
      <c r="A1003" s="8"/>
      <c r="B1003" s="2"/>
      <c r="C1003" s="2"/>
      <c r="D1003" s="6"/>
      <c r="E1003" s="2"/>
      <c r="G1003" s="1" t="s">
        <v>481</v>
      </c>
      <c r="H1003" s="1" t="s">
        <v>1491</v>
      </c>
      <c r="I1003" s="1" t="s">
        <v>4364</v>
      </c>
      <c r="K1003" s="18"/>
      <c r="AA1003" s="2"/>
      <c r="AB1003" s="3"/>
      <c r="AC1003" s="3"/>
      <c r="AK1003" s="1" t="s">
        <v>1492</v>
      </c>
      <c r="AL1003" s="1" t="s">
        <v>1492</v>
      </c>
      <c r="AM1003" s="1" t="s">
        <v>1492</v>
      </c>
      <c r="AN1003" s="1" t="s">
        <v>3158</v>
      </c>
      <c r="AO1003" s="1" t="s">
        <v>3162</v>
      </c>
      <c r="AP1003" s="1" t="s">
        <v>3162</v>
      </c>
      <c r="BA1003" s="1">
        <f t="shared" si="37"/>
        <v>6</v>
      </c>
    </row>
    <row r="1004" spans="1:55" s="1" customFormat="1" x14ac:dyDescent="0.25">
      <c r="A1004" s="6"/>
      <c r="B1004" s="2"/>
      <c r="C1004" s="2"/>
      <c r="D1004" s="6"/>
      <c r="F1004" s="1" t="s">
        <v>3162</v>
      </c>
      <c r="G1004" s="1" t="s">
        <v>3158</v>
      </c>
      <c r="H1004" s="1" t="s">
        <v>1672</v>
      </c>
      <c r="I1004" s="1" t="s">
        <v>28</v>
      </c>
      <c r="J1004" s="1" t="s">
        <v>29</v>
      </c>
      <c r="K1004" s="18" t="s">
        <v>30</v>
      </c>
      <c r="L1004" s="1" t="s">
        <v>1118</v>
      </c>
      <c r="M1004" s="1" t="s">
        <v>32</v>
      </c>
      <c r="N1004" s="1" t="s">
        <v>296</v>
      </c>
      <c r="O1004" s="1">
        <v>85234</v>
      </c>
      <c r="P1004" s="1" t="s">
        <v>4213</v>
      </c>
      <c r="R1004" s="1">
        <v>1</v>
      </c>
      <c r="S1004" s="1" t="s">
        <v>3357</v>
      </c>
      <c r="W1004" s="1">
        <v>0</v>
      </c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T1004" s="2"/>
      <c r="AU1004" s="2"/>
      <c r="AV1004" s="2"/>
      <c r="AW1004" s="2"/>
      <c r="AX1004" s="2"/>
      <c r="AY1004" s="2"/>
      <c r="AZ1004" s="2"/>
      <c r="BA1004" s="1">
        <f t="shared" si="37"/>
        <v>0</v>
      </c>
      <c r="BB1004" s="3"/>
      <c r="BC1004" s="1" t="s">
        <v>2388</v>
      </c>
    </row>
    <row r="1005" spans="1:55" s="1" customFormat="1" x14ac:dyDescent="0.25">
      <c r="A1005" s="2"/>
      <c r="B1005" s="2"/>
      <c r="C1005" s="2"/>
      <c r="D1005" s="2"/>
      <c r="G1005" s="1" t="s">
        <v>481</v>
      </c>
      <c r="H1005" s="1" t="s">
        <v>778</v>
      </c>
      <c r="I1005" s="1" t="s">
        <v>361</v>
      </c>
      <c r="K1005" s="18"/>
      <c r="AA1005" s="2"/>
      <c r="AB1005" s="3"/>
      <c r="AC1005" s="3"/>
      <c r="BA1005" s="1">
        <f t="shared" si="37"/>
        <v>0</v>
      </c>
    </row>
    <row r="1006" spans="1:55" s="1" customFormat="1" x14ac:dyDescent="0.25">
      <c r="A1006" s="2"/>
      <c r="B1006" s="2"/>
      <c r="C1006" s="2"/>
      <c r="D1006" s="2"/>
      <c r="G1006" s="1" t="s">
        <v>3158</v>
      </c>
      <c r="H1006" s="1" t="s">
        <v>778</v>
      </c>
      <c r="I1006" s="1" t="s">
        <v>3351</v>
      </c>
      <c r="K1006" s="18"/>
      <c r="AA1006" s="2"/>
      <c r="AB1006" s="3"/>
      <c r="AC1006" s="3"/>
      <c r="BA1006" s="1">
        <f t="shared" si="37"/>
        <v>0</v>
      </c>
    </row>
    <row r="1007" spans="1:55" s="1" customFormat="1" x14ac:dyDescent="0.25">
      <c r="A1007" s="2"/>
      <c r="B1007" s="2"/>
      <c r="C1007" s="2"/>
      <c r="D1007" s="2"/>
      <c r="F1007" s="1" t="s">
        <v>3161</v>
      </c>
      <c r="G1007" s="1" t="s">
        <v>3158</v>
      </c>
      <c r="H1007" s="1" t="s">
        <v>1141</v>
      </c>
      <c r="I1007" s="1" t="s">
        <v>1142</v>
      </c>
      <c r="J1007" s="1" t="s">
        <v>596</v>
      </c>
      <c r="K1007" s="18" t="s">
        <v>1144</v>
      </c>
      <c r="L1007" s="1" t="s">
        <v>1253</v>
      </c>
      <c r="M1007" s="1" t="s">
        <v>1251</v>
      </c>
      <c r="N1007" s="1" t="s">
        <v>1252</v>
      </c>
      <c r="O1007" s="1" t="s">
        <v>595</v>
      </c>
      <c r="P1007" s="1" t="s">
        <v>4213</v>
      </c>
      <c r="X1007" s="1" t="s">
        <v>1143</v>
      </c>
      <c r="AA1007" s="2"/>
      <c r="AB1007" s="3"/>
      <c r="AC1007" s="3"/>
      <c r="AD1007" s="1" t="s">
        <v>2388</v>
      </c>
      <c r="AU1007" s="1" t="s">
        <v>3162</v>
      </c>
      <c r="BA1007" s="1">
        <f t="shared" si="37"/>
        <v>1</v>
      </c>
    </row>
    <row r="1008" spans="1:55" s="1" customFormat="1" x14ac:dyDescent="0.25">
      <c r="A1008" s="2"/>
      <c r="B1008" s="2"/>
      <c r="C1008" s="2"/>
      <c r="D1008" s="2"/>
      <c r="G1008" s="1" t="s">
        <v>3158</v>
      </c>
      <c r="H1008" s="1" t="s">
        <v>187</v>
      </c>
      <c r="I1008" s="1" t="s">
        <v>2147</v>
      </c>
      <c r="J1008" s="1" t="s">
        <v>3791</v>
      </c>
      <c r="K1008" s="18"/>
      <c r="L1008" s="1" t="s">
        <v>3792</v>
      </c>
      <c r="M1008" s="1" t="s">
        <v>488</v>
      </c>
      <c r="N1008" s="1" t="s">
        <v>296</v>
      </c>
      <c r="O1008" s="1">
        <v>85209</v>
      </c>
      <c r="Y1008" s="1" t="s">
        <v>297</v>
      </c>
      <c r="AA1008" s="2"/>
      <c r="AB1008" s="3"/>
      <c r="AC1008" s="3"/>
      <c r="BA1008" s="1">
        <f t="shared" si="37"/>
        <v>0</v>
      </c>
    </row>
    <row r="1009" spans="1:58" s="1" customFormat="1" x14ac:dyDescent="0.25">
      <c r="A1009" s="2"/>
      <c r="B1009" s="2"/>
      <c r="C1009" s="2"/>
      <c r="D1009" s="2"/>
      <c r="G1009" s="1" t="s">
        <v>3158</v>
      </c>
      <c r="H1009" s="1" t="s">
        <v>187</v>
      </c>
      <c r="I1009" s="1" t="s">
        <v>2447</v>
      </c>
      <c r="K1009" s="5" t="s">
        <v>1785</v>
      </c>
      <c r="P1009" s="1" t="s">
        <v>4712</v>
      </c>
      <c r="AA1009" s="2"/>
      <c r="AB1009" s="3"/>
      <c r="AC1009" s="3"/>
      <c r="AD1009" s="1" t="s">
        <v>2392</v>
      </c>
      <c r="BA1009" s="1">
        <f t="shared" si="37"/>
        <v>0</v>
      </c>
    </row>
    <row r="1010" spans="1:58" s="1" customFormat="1" x14ac:dyDescent="0.25">
      <c r="A1010" s="2"/>
      <c r="B1010" s="2"/>
      <c r="C1010" s="2"/>
      <c r="D1010" s="2"/>
      <c r="G1010" s="1" t="s">
        <v>481</v>
      </c>
      <c r="H1010" s="1" t="s">
        <v>187</v>
      </c>
      <c r="I1010" s="1" t="s">
        <v>1010</v>
      </c>
      <c r="K1010" s="5" t="s">
        <v>1785</v>
      </c>
      <c r="P1010" s="1" t="s">
        <v>4213</v>
      </c>
      <c r="AA1010" s="2"/>
      <c r="AB1010" s="3"/>
      <c r="AC1010" s="3"/>
      <c r="AD1010" s="1" t="s">
        <v>2388</v>
      </c>
      <c r="BA1010" s="1">
        <f t="shared" si="37"/>
        <v>0</v>
      </c>
    </row>
    <row r="1011" spans="1:58" s="1" customFormat="1" x14ac:dyDescent="0.25">
      <c r="A1011" s="6"/>
      <c r="B1011" s="2"/>
      <c r="C1011" s="2"/>
      <c r="D1011" s="6"/>
      <c r="E1011" s="2"/>
      <c r="G1011" s="1" t="s">
        <v>481</v>
      </c>
      <c r="H1011" s="1" t="s">
        <v>1502</v>
      </c>
      <c r="I1011" s="1" t="s">
        <v>2144</v>
      </c>
      <c r="K1011" s="18"/>
      <c r="AA1011" s="2"/>
      <c r="AB1011" s="3"/>
      <c r="AC1011" s="3"/>
      <c r="AL1011" s="1" t="s">
        <v>3162</v>
      </c>
      <c r="BA1011" s="1">
        <f t="shared" si="37"/>
        <v>1</v>
      </c>
    </row>
    <row r="1012" spans="1:58" s="1" customFormat="1" x14ac:dyDescent="0.25">
      <c r="B1012" s="2"/>
      <c r="C1012" s="2"/>
      <c r="D1012" s="2"/>
      <c r="G1012" s="1" t="s">
        <v>3158</v>
      </c>
      <c r="H1012" s="1" t="s">
        <v>5187</v>
      </c>
      <c r="I1012" s="1" t="s">
        <v>5186</v>
      </c>
      <c r="K1012" s="18" t="s">
        <v>5188</v>
      </c>
      <c r="P1012" s="1" t="s">
        <v>4213</v>
      </c>
      <c r="Q1012" s="1" t="s">
        <v>2561</v>
      </c>
      <c r="AA1012" s="2"/>
      <c r="AB1012" s="3"/>
      <c r="AC1012" s="3"/>
      <c r="AD1012" s="1" t="s">
        <v>2388</v>
      </c>
      <c r="BA1012" s="1">
        <f t="shared" si="37"/>
        <v>0</v>
      </c>
    </row>
    <row r="1013" spans="1:58" s="1" customFormat="1" x14ac:dyDescent="0.25">
      <c r="B1013" s="2"/>
      <c r="C1013" s="2"/>
      <c r="D1013" s="6"/>
      <c r="F1013" s="1" t="s">
        <v>3162</v>
      </c>
      <c r="G1013" s="1" t="s">
        <v>3158</v>
      </c>
      <c r="H1013" s="1" t="s">
        <v>4466</v>
      </c>
      <c r="I1013" s="1" t="s">
        <v>4467</v>
      </c>
      <c r="K1013" s="18"/>
      <c r="Y1013" s="2"/>
      <c r="Z1013" s="3"/>
      <c r="BA1013" s="1">
        <f t="shared" si="37"/>
        <v>0</v>
      </c>
    </row>
    <row r="1014" spans="1:58" s="1" customFormat="1" x14ac:dyDescent="0.25">
      <c r="A1014" s="8"/>
      <c r="B1014" s="2"/>
      <c r="C1014" s="14">
        <v>43055</v>
      </c>
      <c r="D1014" s="6"/>
      <c r="G1014" s="1" t="s">
        <v>283</v>
      </c>
      <c r="H1014" s="1" t="s">
        <v>92</v>
      </c>
      <c r="I1014" s="1" t="s">
        <v>1498</v>
      </c>
      <c r="J1014" s="1" t="s">
        <v>93</v>
      </c>
      <c r="K1014" s="18" t="s">
        <v>94</v>
      </c>
      <c r="L1014" s="1" t="s">
        <v>95</v>
      </c>
      <c r="M1014" s="1" t="s">
        <v>2237</v>
      </c>
      <c r="N1014" s="1" t="s">
        <v>2238</v>
      </c>
      <c r="O1014" s="1">
        <v>32174</v>
      </c>
      <c r="AA1014" s="2"/>
      <c r="AB1014" s="3"/>
      <c r="AC1014" s="3"/>
      <c r="AF1014" s="1" t="s">
        <v>3162</v>
      </c>
      <c r="AG1014" s="1" t="s">
        <v>481</v>
      </c>
      <c r="AL1014" s="1" t="s">
        <v>481</v>
      </c>
      <c r="AR1014" s="1" t="s">
        <v>481</v>
      </c>
      <c r="AU1014" s="1" t="s">
        <v>481</v>
      </c>
      <c r="AV1014" s="1" t="s">
        <v>3158</v>
      </c>
      <c r="BA1014" s="1">
        <f t="shared" ref="BA1014:BA1069" si="38">COUNTA(AE1014:AZ1014)</f>
        <v>6</v>
      </c>
    </row>
    <row r="1015" spans="1:58" s="1" customFormat="1" x14ac:dyDescent="0.25">
      <c r="B1015" s="2"/>
      <c r="C1015" s="2"/>
      <c r="D1015" s="6"/>
      <c r="G1015" s="1" t="s">
        <v>481</v>
      </c>
      <c r="H1015" s="1" t="s">
        <v>1504</v>
      </c>
      <c r="I1015" s="1" t="s">
        <v>3194</v>
      </c>
      <c r="K1015" s="18"/>
      <c r="AA1015" s="2"/>
      <c r="AB1015" s="3"/>
      <c r="AC1015" s="3"/>
      <c r="AH1015" s="1" t="s">
        <v>3162</v>
      </c>
      <c r="AI1015" s="1" t="s">
        <v>3162</v>
      </c>
      <c r="AR1015" s="1" t="s">
        <v>3162</v>
      </c>
      <c r="AU1015" s="1" t="s">
        <v>3162</v>
      </c>
      <c r="AW1015" s="1" t="s">
        <v>3162</v>
      </c>
      <c r="AY1015" s="1" t="s">
        <v>3162</v>
      </c>
      <c r="AZ1015" s="1" t="s">
        <v>3162</v>
      </c>
      <c r="BA1015" s="1">
        <f t="shared" si="38"/>
        <v>7</v>
      </c>
    </row>
    <row r="1016" spans="1:58" s="1" customFormat="1" x14ac:dyDescent="0.25">
      <c r="B1016" s="2"/>
      <c r="C1016" s="2"/>
      <c r="D1016" s="6"/>
      <c r="G1016" s="1" t="s">
        <v>3158</v>
      </c>
      <c r="H1016" s="1" t="s">
        <v>1504</v>
      </c>
      <c r="I1016" s="1" t="s">
        <v>3069</v>
      </c>
      <c r="K1016" s="18"/>
      <c r="AA1016" s="2"/>
      <c r="AB1016" s="3"/>
      <c r="AC1016" s="3"/>
      <c r="AH1016" s="1" t="s">
        <v>3162</v>
      </c>
      <c r="AI1016" s="1" t="s">
        <v>3162</v>
      </c>
      <c r="AL1016" s="1" t="s">
        <v>3162</v>
      </c>
      <c r="AR1016" s="1" t="s">
        <v>3162</v>
      </c>
      <c r="AU1016" s="1" t="s">
        <v>3162</v>
      </c>
      <c r="AW1016" s="1" t="s">
        <v>3162</v>
      </c>
      <c r="AY1016" s="1" t="s">
        <v>3162</v>
      </c>
      <c r="AZ1016" s="1" t="s">
        <v>3162</v>
      </c>
      <c r="BA1016" s="1">
        <f t="shared" si="38"/>
        <v>8</v>
      </c>
    </row>
    <row r="1017" spans="1:58" s="1" customFormat="1" x14ac:dyDescent="0.25">
      <c r="A1017" s="8"/>
      <c r="B1017" s="2"/>
      <c r="C1017" s="2"/>
      <c r="D1017" s="6"/>
      <c r="E1017" s="2"/>
      <c r="G1017" s="1" t="s">
        <v>3158</v>
      </c>
      <c r="H1017" s="1" t="s">
        <v>2786</v>
      </c>
      <c r="I1017" s="1" t="s">
        <v>4544</v>
      </c>
      <c r="K1017" s="18"/>
      <c r="AA1017" s="2"/>
      <c r="AB1017" s="3"/>
      <c r="AC1017" s="3"/>
      <c r="AN1017" s="1" t="s">
        <v>3162</v>
      </c>
      <c r="BA1017" s="1">
        <f t="shared" si="38"/>
        <v>1</v>
      </c>
    </row>
    <row r="1018" spans="1:58" s="1" customFormat="1" x14ac:dyDescent="0.25">
      <c r="A1018" s="8"/>
      <c r="B1018" s="2"/>
      <c r="C1018" s="2"/>
      <c r="D1018" s="6"/>
      <c r="E1018" s="2"/>
      <c r="G1018" s="1" t="s">
        <v>481</v>
      </c>
      <c r="H1018" s="1" t="s">
        <v>2786</v>
      </c>
      <c r="I1018" s="1" t="s">
        <v>2728</v>
      </c>
      <c r="K1018" s="18"/>
      <c r="AA1018" s="2"/>
      <c r="AB1018" s="3"/>
      <c r="AC1018" s="3"/>
      <c r="AN1018" s="1" t="s">
        <v>3162</v>
      </c>
      <c r="BA1018" s="1">
        <f t="shared" si="38"/>
        <v>1</v>
      </c>
    </row>
    <row r="1019" spans="1:58" s="1" customFormat="1" x14ac:dyDescent="0.25">
      <c r="A1019" s="8"/>
      <c r="B1019" s="2"/>
      <c r="C1019" s="2"/>
      <c r="D1019" s="6"/>
      <c r="E1019" s="2"/>
      <c r="G1019" s="1" t="s">
        <v>481</v>
      </c>
      <c r="H1019" s="1" t="s">
        <v>507</v>
      </c>
      <c r="I1019" s="1" t="s">
        <v>5045</v>
      </c>
      <c r="K1019" s="18"/>
      <c r="AA1019" s="2"/>
      <c r="AB1019" s="3"/>
      <c r="AC1019" s="3"/>
      <c r="AM1019" s="1" t="s">
        <v>3162</v>
      </c>
      <c r="BA1019" s="1">
        <f t="shared" si="38"/>
        <v>1</v>
      </c>
    </row>
    <row r="1020" spans="1:58" s="1" customFormat="1" x14ac:dyDescent="0.25">
      <c r="A1020" s="8"/>
      <c r="B1020" s="2"/>
      <c r="C1020" s="2"/>
      <c r="D1020" s="6"/>
      <c r="E1020" s="2"/>
      <c r="G1020" s="1" t="s">
        <v>3158</v>
      </c>
      <c r="H1020" s="1" t="s">
        <v>507</v>
      </c>
      <c r="I1020" s="1" t="s">
        <v>1515</v>
      </c>
      <c r="K1020" s="18"/>
      <c r="AA1020" s="2"/>
      <c r="AB1020" s="3"/>
      <c r="AC1020" s="3"/>
      <c r="AM1020" s="1" t="s">
        <v>3162</v>
      </c>
      <c r="BA1020" s="1">
        <f t="shared" si="38"/>
        <v>1</v>
      </c>
    </row>
    <row r="1021" spans="1:58" s="1" customFormat="1" x14ac:dyDescent="0.25">
      <c r="B1021" s="2"/>
      <c r="C1021" s="2"/>
      <c r="D1021" s="2"/>
      <c r="G1021" s="1" t="s">
        <v>3158</v>
      </c>
      <c r="H1021" s="1" t="s">
        <v>1567</v>
      </c>
      <c r="I1021" s="1" t="s">
        <v>1568</v>
      </c>
      <c r="K1021" s="18" t="s">
        <v>1569</v>
      </c>
      <c r="P1021" s="1" t="s">
        <v>4213</v>
      </c>
      <c r="AA1021" s="2"/>
      <c r="AB1021" s="3"/>
      <c r="AC1021" s="3"/>
      <c r="AD1021" s="1" t="s">
        <v>2388</v>
      </c>
      <c r="BA1021" s="1">
        <f t="shared" si="38"/>
        <v>0</v>
      </c>
    </row>
    <row r="1022" spans="1:58" s="1" customFormat="1" x14ac:dyDescent="0.25">
      <c r="B1022" s="2"/>
      <c r="C1022" s="2"/>
      <c r="D1022" s="2"/>
      <c r="G1022" s="1" t="s">
        <v>481</v>
      </c>
      <c r="H1022" s="1" t="s">
        <v>1567</v>
      </c>
      <c r="I1022" s="1" t="s">
        <v>5150</v>
      </c>
      <c r="K1022" s="18" t="s">
        <v>1570</v>
      </c>
      <c r="P1022" s="1" t="s">
        <v>4213</v>
      </c>
      <c r="AA1022" s="2"/>
      <c r="AB1022" s="3"/>
      <c r="AC1022" s="3"/>
      <c r="AD1022" s="1" t="s">
        <v>2388</v>
      </c>
      <c r="BA1022" s="1">
        <f t="shared" si="38"/>
        <v>0</v>
      </c>
    </row>
    <row r="1023" spans="1:58" s="1" customFormat="1" x14ac:dyDescent="0.25">
      <c r="A1023" s="6"/>
      <c r="B1023" s="2"/>
      <c r="C1023" s="2"/>
      <c r="D1023" s="6"/>
      <c r="G1023" s="1" t="s">
        <v>3158</v>
      </c>
      <c r="H1023" s="1" t="s">
        <v>2160</v>
      </c>
      <c r="I1023" s="1" t="s">
        <v>2161</v>
      </c>
      <c r="J1023" s="1" t="s">
        <v>1247</v>
      </c>
      <c r="K1023" s="18" t="s">
        <v>2162</v>
      </c>
      <c r="L1023" s="1" t="s">
        <v>923</v>
      </c>
      <c r="M1023" s="1" t="s">
        <v>924</v>
      </c>
      <c r="N1023" s="1" t="s">
        <v>296</v>
      </c>
      <c r="O1023" s="1">
        <v>85258</v>
      </c>
      <c r="P1023" s="1" t="s">
        <v>4401</v>
      </c>
      <c r="AA1023" s="2"/>
      <c r="AB1023" s="3" t="s">
        <v>3161</v>
      </c>
      <c r="AC1023" s="3"/>
      <c r="AD1023" s="1" t="s">
        <v>2564</v>
      </c>
      <c r="BA1023" s="1">
        <f t="shared" si="38"/>
        <v>0</v>
      </c>
      <c r="BD1023" s="1" t="s">
        <v>4712</v>
      </c>
      <c r="BE1023" s="1" t="s">
        <v>4712</v>
      </c>
      <c r="BF1023" s="1" t="s">
        <v>3595</v>
      </c>
    </row>
    <row r="1024" spans="1:58" s="1" customFormat="1" x14ac:dyDescent="0.25">
      <c r="B1024" s="2"/>
      <c r="C1024" s="2"/>
      <c r="D1024" s="2"/>
      <c r="G1024" s="1" t="s">
        <v>3158</v>
      </c>
      <c r="H1024" s="1" t="s">
        <v>4176</v>
      </c>
      <c r="I1024" s="1" t="s">
        <v>4177</v>
      </c>
      <c r="J1024" s="1" t="s">
        <v>4178</v>
      </c>
      <c r="K1024" s="18" t="s">
        <v>1591</v>
      </c>
      <c r="L1024" s="1" t="s">
        <v>4179</v>
      </c>
      <c r="M1024" s="1" t="s">
        <v>488</v>
      </c>
      <c r="N1024" s="1" t="s">
        <v>296</v>
      </c>
      <c r="O1024" s="1">
        <v>85209</v>
      </c>
      <c r="P1024" s="1" t="s">
        <v>4213</v>
      </c>
      <c r="AA1024" s="2"/>
      <c r="AB1024" s="3"/>
      <c r="AC1024" s="3"/>
      <c r="AD1024" s="1" t="s">
        <v>2388</v>
      </c>
      <c r="BA1024" s="1">
        <f t="shared" si="38"/>
        <v>0</v>
      </c>
    </row>
    <row r="1025" spans="1:54" s="1" customFormat="1" x14ac:dyDescent="0.25">
      <c r="A1025" s="8"/>
      <c r="B1025" s="2"/>
      <c r="C1025" s="2"/>
      <c r="D1025" s="6"/>
      <c r="G1025" s="1" t="s">
        <v>3158</v>
      </c>
      <c r="H1025" s="1" t="s">
        <v>3737</v>
      </c>
      <c r="I1025" s="1" t="s">
        <v>2192</v>
      </c>
      <c r="J1025" s="1" t="s">
        <v>3738</v>
      </c>
      <c r="K1025" s="18" t="s">
        <v>4612</v>
      </c>
      <c r="L1025" s="1" t="s">
        <v>4613</v>
      </c>
      <c r="M1025" s="1" t="s">
        <v>488</v>
      </c>
      <c r="N1025" s="1" t="s">
        <v>296</v>
      </c>
      <c r="O1025" s="1">
        <v>85209</v>
      </c>
      <c r="P1025" s="1" t="s">
        <v>4213</v>
      </c>
      <c r="Z1025" s="2"/>
      <c r="AA1025" s="3"/>
      <c r="BA1025" s="1">
        <f t="shared" si="38"/>
        <v>0</v>
      </c>
    </row>
    <row r="1026" spans="1:54" s="1" customFormat="1" x14ac:dyDescent="0.25">
      <c r="A1026" s="8"/>
      <c r="B1026" s="2"/>
      <c r="C1026" s="2"/>
      <c r="D1026" s="6"/>
      <c r="E1026" s="2"/>
      <c r="G1026" s="1" t="s">
        <v>3158</v>
      </c>
      <c r="H1026" s="1" t="s">
        <v>2783</v>
      </c>
      <c r="I1026" s="1" t="s">
        <v>3069</v>
      </c>
      <c r="K1026" s="18"/>
      <c r="AA1026" s="2"/>
      <c r="AB1026" s="3"/>
      <c r="AC1026" s="3"/>
      <c r="AN1026" s="1" t="s">
        <v>3162</v>
      </c>
      <c r="BA1026" s="1">
        <f t="shared" si="38"/>
        <v>1</v>
      </c>
    </row>
    <row r="1027" spans="1:54" s="1" customFormat="1" x14ac:dyDescent="0.25">
      <c r="B1027" s="2"/>
      <c r="C1027" s="2"/>
      <c r="D1027" s="2"/>
      <c r="E1027" s="2"/>
      <c r="F1027" s="1" t="s">
        <v>3161</v>
      </c>
      <c r="G1027" s="1" t="s">
        <v>481</v>
      </c>
      <c r="H1027" s="1" t="s">
        <v>2888</v>
      </c>
      <c r="I1027" s="1" t="s">
        <v>786</v>
      </c>
      <c r="J1027" s="1" t="s">
        <v>2889</v>
      </c>
      <c r="K1027" s="18" t="s">
        <v>2174</v>
      </c>
      <c r="L1027" s="1" t="s">
        <v>2173</v>
      </c>
      <c r="M1027" s="1" t="s">
        <v>4836</v>
      </c>
      <c r="N1027" s="1" t="s">
        <v>4435</v>
      </c>
      <c r="O1027" s="1">
        <v>57103</v>
      </c>
      <c r="P1027" s="1" t="s">
        <v>4213</v>
      </c>
      <c r="AA1027" s="2"/>
      <c r="AB1027" s="3"/>
      <c r="AC1027" s="3"/>
      <c r="AD1027" s="1" t="s">
        <v>2388</v>
      </c>
      <c r="BA1027" s="1">
        <f t="shared" si="38"/>
        <v>0</v>
      </c>
    </row>
    <row r="1028" spans="1:54" s="1" customFormat="1" x14ac:dyDescent="0.25">
      <c r="B1028" s="2"/>
      <c r="C1028" s="2"/>
      <c r="D1028" s="2"/>
      <c r="G1028" s="1" t="s">
        <v>3158</v>
      </c>
      <c r="H1028" s="1" t="s">
        <v>2653</v>
      </c>
      <c r="I1028" s="1" t="s">
        <v>2451</v>
      </c>
      <c r="J1028" s="1" t="s">
        <v>2654</v>
      </c>
      <c r="K1028" s="18" t="s">
        <v>1206</v>
      </c>
      <c r="L1028" s="1" t="s">
        <v>389</v>
      </c>
      <c r="M1028" s="1" t="s">
        <v>650</v>
      </c>
      <c r="N1028" s="1" t="s">
        <v>296</v>
      </c>
      <c r="O1028" s="1">
        <v>85225</v>
      </c>
      <c r="AA1028" s="2"/>
      <c r="AB1028" s="3"/>
      <c r="AC1028" s="3"/>
      <c r="BA1028" s="1">
        <f t="shared" si="38"/>
        <v>0</v>
      </c>
    </row>
    <row r="1029" spans="1:54" s="1" customFormat="1" x14ac:dyDescent="0.25">
      <c r="B1029" s="2"/>
      <c r="C1029" s="2"/>
      <c r="D1029" s="2"/>
      <c r="G1029" s="1" t="s">
        <v>481</v>
      </c>
      <c r="H1029" s="1" t="s">
        <v>4482</v>
      </c>
      <c r="I1029" s="1" t="s">
        <v>1761</v>
      </c>
      <c r="K1029" s="18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 t="s">
        <v>3162</v>
      </c>
      <c r="AO1029" s="2"/>
      <c r="AP1029" s="2"/>
      <c r="AQ1029" s="2"/>
      <c r="AR1029" s="2" t="s">
        <v>3162</v>
      </c>
      <c r="AT1029" s="2"/>
      <c r="AU1029" s="2"/>
      <c r="AV1029" s="2" t="s">
        <v>3162</v>
      </c>
      <c r="AW1029" s="2"/>
      <c r="AX1029" s="2"/>
      <c r="AY1029" s="2"/>
      <c r="AZ1029" s="2"/>
      <c r="BA1029" s="1">
        <f t="shared" si="38"/>
        <v>3</v>
      </c>
      <c r="BB1029" s="3"/>
    </row>
    <row r="1030" spans="1:54" s="1" customFormat="1" x14ac:dyDescent="0.25">
      <c r="B1030" s="2"/>
      <c r="C1030" s="2"/>
      <c r="D1030" s="2"/>
      <c r="G1030" s="1" t="s">
        <v>481</v>
      </c>
      <c r="H1030" s="1" t="s">
        <v>4384</v>
      </c>
      <c r="I1030" s="1" t="s">
        <v>4385</v>
      </c>
      <c r="J1030" s="1" t="s">
        <v>4386</v>
      </c>
      <c r="K1030" s="18"/>
      <c r="L1030" s="1" t="s">
        <v>1207</v>
      </c>
      <c r="M1030" s="1" t="s">
        <v>5031</v>
      </c>
      <c r="N1030" s="1" t="s">
        <v>296</v>
      </c>
      <c r="O1030" s="1">
        <v>85119</v>
      </c>
      <c r="AA1030" s="2"/>
      <c r="AB1030" s="3"/>
      <c r="AC1030" s="3"/>
      <c r="BA1030" s="1">
        <f t="shared" si="38"/>
        <v>0</v>
      </c>
    </row>
    <row r="1031" spans="1:54" s="1" customFormat="1" x14ac:dyDescent="0.25">
      <c r="A1031" s="8"/>
      <c r="B1031" s="2"/>
      <c r="C1031" s="2"/>
      <c r="D1031" s="6"/>
      <c r="E1031" s="2"/>
      <c r="G1031" s="1" t="s">
        <v>481</v>
      </c>
      <c r="H1031" s="1" t="s">
        <v>217</v>
      </c>
      <c r="I1031" s="1" t="s">
        <v>1761</v>
      </c>
      <c r="K1031" s="18"/>
      <c r="AA1031" s="2"/>
      <c r="AB1031" s="3"/>
      <c r="AC1031" s="3"/>
      <c r="AU1031" s="1" t="s">
        <v>3162</v>
      </c>
      <c r="BA1031" s="1">
        <f t="shared" si="38"/>
        <v>1</v>
      </c>
    </row>
    <row r="1032" spans="1:54" s="1" customFormat="1" x14ac:dyDescent="0.25">
      <c r="B1032" s="2"/>
      <c r="C1032" s="2"/>
      <c r="D1032" s="2"/>
      <c r="F1032" s="1" t="s">
        <v>3161</v>
      </c>
      <c r="G1032" s="1" t="s">
        <v>481</v>
      </c>
      <c r="H1032" s="1" t="s">
        <v>1208</v>
      </c>
      <c r="I1032" s="1" t="s">
        <v>1875</v>
      </c>
      <c r="J1032" s="1" t="s">
        <v>1209</v>
      </c>
      <c r="K1032" s="18" t="s">
        <v>1211</v>
      </c>
      <c r="L1032" s="1" t="s">
        <v>1210</v>
      </c>
      <c r="M1032" s="1" t="s">
        <v>488</v>
      </c>
      <c r="N1032" s="1" t="s">
        <v>296</v>
      </c>
      <c r="O1032" s="1">
        <v>85205</v>
      </c>
      <c r="P1032" s="1" t="s">
        <v>4213</v>
      </c>
      <c r="AA1032" s="2"/>
      <c r="AB1032" s="3"/>
      <c r="AC1032" s="3"/>
      <c r="BA1032" s="1">
        <f t="shared" si="38"/>
        <v>0</v>
      </c>
    </row>
    <row r="1033" spans="1:54" s="1" customFormat="1" x14ac:dyDescent="0.25">
      <c r="B1033" s="2"/>
      <c r="C1033" s="2"/>
      <c r="D1033" s="2"/>
      <c r="F1033" s="1" t="s">
        <v>3161</v>
      </c>
      <c r="G1033" s="1" t="s">
        <v>3158</v>
      </c>
      <c r="H1033" s="1" t="s">
        <v>1208</v>
      </c>
      <c r="I1033" s="1" t="s">
        <v>4578</v>
      </c>
      <c r="J1033" s="1" t="s">
        <v>1209</v>
      </c>
      <c r="K1033" s="18" t="s">
        <v>1211</v>
      </c>
      <c r="L1033" s="1" t="s">
        <v>1210</v>
      </c>
      <c r="M1033" s="1" t="s">
        <v>488</v>
      </c>
      <c r="N1033" s="1" t="s">
        <v>296</v>
      </c>
      <c r="O1033" s="1">
        <v>85205</v>
      </c>
      <c r="P1033" s="1" t="s">
        <v>4213</v>
      </c>
      <c r="AA1033" s="2"/>
      <c r="AB1033" s="3"/>
      <c r="AC1033" s="3"/>
      <c r="BA1033" s="1">
        <f t="shared" si="38"/>
        <v>0</v>
      </c>
    </row>
    <row r="1034" spans="1:54" s="1" customFormat="1" x14ac:dyDescent="0.25">
      <c r="A1034" s="2"/>
      <c r="B1034" s="2"/>
      <c r="C1034" s="2"/>
      <c r="D1034" s="2"/>
      <c r="F1034" s="1" t="s">
        <v>3162</v>
      </c>
      <c r="G1034" s="1" t="s">
        <v>3158</v>
      </c>
      <c r="H1034" s="1" t="s">
        <v>3753</v>
      </c>
      <c r="I1034" s="1" t="s">
        <v>4578</v>
      </c>
      <c r="J1034" s="1" t="s">
        <v>1225</v>
      </c>
      <c r="K1034" s="18" t="s">
        <v>4944</v>
      </c>
      <c r="L1034" s="1" t="s">
        <v>1226</v>
      </c>
      <c r="M1034" s="1" t="s">
        <v>650</v>
      </c>
      <c r="N1034" s="1" t="s">
        <v>296</v>
      </c>
      <c r="O1034" s="1" t="s">
        <v>1227</v>
      </c>
      <c r="P1034" s="1" t="s">
        <v>4213</v>
      </c>
      <c r="T1034" s="1">
        <v>1</v>
      </c>
      <c r="AA1034" s="1" t="s">
        <v>3267</v>
      </c>
      <c r="AB1034" s="3" t="s">
        <v>3161</v>
      </c>
      <c r="AC1034" s="3"/>
      <c r="AD1034" s="1" t="s">
        <v>2388</v>
      </c>
      <c r="BA1034" s="1">
        <f t="shared" si="38"/>
        <v>0</v>
      </c>
    </row>
    <row r="1035" spans="1:54" s="1" customFormat="1" x14ac:dyDescent="0.25">
      <c r="A1035" s="2"/>
      <c r="B1035" s="2"/>
      <c r="C1035" s="2"/>
      <c r="D1035" s="2"/>
      <c r="G1035" s="1" t="s">
        <v>481</v>
      </c>
      <c r="H1035" s="1" t="s">
        <v>4945</v>
      </c>
      <c r="I1035" s="1" t="s">
        <v>5044</v>
      </c>
      <c r="J1035" s="1" t="s">
        <v>4366</v>
      </c>
      <c r="K1035" s="18"/>
      <c r="Y1035" s="2" t="s">
        <v>4946</v>
      </c>
      <c r="Z1035" s="3" t="s">
        <v>3161</v>
      </c>
      <c r="AL1035" s="1" t="s">
        <v>3162</v>
      </c>
      <c r="AZ1035" s="1" t="s">
        <v>3162</v>
      </c>
      <c r="BA1035" s="1">
        <f t="shared" si="38"/>
        <v>2</v>
      </c>
    </row>
    <row r="1036" spans="1:54" s="1" customFormat="1" x14ac:dyDescent="0.25">
      <c r="A1036" s="2"/>
      <c r="B1036" s="2"/>
      <c r="C1036" s="2"/>
      <c r="D1036" s="2"/>
      <c r="G1036" s="1" t="s">
        <v>3158</v>
      </c>
      <c r="H1036" s="1" t="s">
        <v>3938</v>
      </c>
      <c r="I1036" s="1" t="s">
        <v>3939</v>
      </c>
      <c r="J1036" s="1" t="s">
        <v>3940</v>
      </c>
      <c r="K1036" s="18" t="s">
        <v>3942</v>
      </c>
      <c r="L1036" s="1" t="s">
        <v>3941</v>
      </c>
      <c r="M1036" s="1" t="s">
        <v>650</v>
      </c>
      <c r="N1036" s="1" t="s">
        <v>296</v>
      </c>
      <c r="P1036" s="1" t="s">
        <v>4213</v>
      </c>
      <c r="AA1036" s="2"/>
      <c r="AB1036" s="3"/>
      <c r="AC1036" s="3"/>
      <c r="AD1036" s="1" t="s">
        <v>2564</v>
      </c>
      <c r="BA1036" s="1">
        <f t="shared" si="38"/>
        <v>0</v>
      </c>
    </row>
    <row r="1037" spans="1:54" s="1" customFormat="1" x14ac:dyDescent="0.25">
      <c r="A1037" s="2"/>
      <c r="B1037" s="2"/>
      <c r="C1037" s="2"/>
      <c r="D1037" s="2"/>
      <c r="G1037" s="1" t="s">
        <v>481</v>
      </c>
      <c r="H1037" s="1" t="s">
        <v>3943</v>
      </c>
      <c r="I1037" s="1" t="s">
        <v>2738</v>
      </c>
      <c r="J1037" s="1" t="s">
        <v>3944</v>
      </c>
      <c r="K1037" s="18"/>
      <c r="L1037" s="1" t="s">
        <v>3945</v>
      </c>
      <c r="M1037" s="1" t="s">
        <v>488</v>
      </c>
      <c r="N1037" s="1" t="s">
        <v>296</v>
      </c>
      <c r="O1037" s="1">
        <v>85203</v>
      </c>
      <c r="V1037" s="1" t="s">
        <v>297</v>
      </c>
      <c r="Y1037" s="1" t="s">
        <v>3946</v>
      </c>
      <c r="AA1037" s="2"/>
      <c r="AB1037" s="3"/>
      <c r="AC1037" s="3"/>
      <c r="BA1037" s="1">
        <f t="shared" si="38"/>
        <v>0</v>
      </c>
    </row>
    <row r="1038" spans="1:54" s="1" customFormat="1" x14ac:dyDescent="0.25">
      <c r="A1038" s="6"/>
      <c r="B1038" s="2"/>
      <c r="C1038" s="2"/>
      <c r="D1038" s="6"/>
      <c r="G1038" s="1" t="s">
        <v>481</v>
      </c>
      <c r="H1038" s="1" t="s">
        <v>3947</v>
      </c>
      <c r="I1038" s="1" t="s">
        <v>3948</v>
      </c>
      <c r="J1038" s="1" t="s">
        <v>467</v>
      </c>
      <c r="K1038" s="18" t="s">
        <v>3949</v>
      </c>
      <c r="L1038" s="1" t="s">
        <v>468</v>
      </c>
      <c r="M1038" s="1" t="s">
        <v>488</v>
      </c>
      <c r="N1038" s="1" t="s">
        <v>296</v>
      </c>
      <c r="O1038" s="1">
        <v>85286</v>
      </c>
      <c r="P1038" s="1" t="s">
        <v>4213</v>
      </c>
      <c r="Q1038" s="1" t="s">
        <v>4712</v>
      </c>
      <c r="Y1038" s="2"/>
      <c r="Z1038" s="3" t="s">
        <v>3161</v>
      </c>
      <c r="BA1038" s="1">
        <f t="shared" si="38"/>
        <v>0</v>
      </c>
    </row>
    <row r="1039" spans="1:54" s="1" customFormat="1" x14ac:dyDescent="0.25">
      <c r="B1039" s="2"/>
      <c r="C1039" s="2"/>
      <c r="F1039" s="1" t="s">
        <v>3161</v>
      </c>
      <c r="G1039" s="1" t="s">
        <v>3158</v>
      </c>
      <c r="H1039" s="1" t="s">
        <v>272</v>
      </c>
      <c r="I1039" s="1" t="s">
        <v>3786</v>
      </c>
      <c r="J1039" s="1" t="s">
        <v>3616</v>
      </c>
      <c r="K1039" s="18" t="s">
        <v>3617</v>
      </c>
      <c r="L1039" s="1" t="s">
        <v>3618</v>
      </c>
      <c r="M1039" s="1" t="s">
        <v>488</v>
      </c>
      <c r="N1039" s="1" t="s">
        <v>296</v>
      </c>
      <c r="O1039" s="1">
        <v>85206</v>
      </c>
      <c r="P1039" s="1" t="s">
        <v>4213</v>
      </c>
      <c r="R1039" s="1">
        <v>0</v>
      </c>
      <c r="AA1039" s="2"/>
      <c r="AB1039" s="3"/>
      <c r="AC1039" s="3"/>
      <c r="AD1039" s="1" t="s">
        <v>2388</v>
      </c>
      <c r="BA1039" s="1">
        <f t="shared" si="38"/>
        <v>0</v>
      </c>
    </row>
    <row r="1040" spans="1:54" s="1" customFormat="1" x14ac:dyDescent="0.25">
      <c r="B1040" s="2"/>
      <c r="C1040" s="2"/>
      <c r="D1040" s="2"/>
      <c r="H1040" s="1" t="s">
        <v>272</v>
      </c>
      <c r="I1040" s="1" t="s">
        <v>1391</v>
      </c>
      <c r="K1040" s="18"/>
      <c r="Y1040" s="2"/>
      <c r="Z1040" s="3"/>
      <c r="AT1040" s="1" t="s">
        <v>3162</v>
      </c>
      <c r="BA1040" s="1">
        <f t="shared" si="38"/>
        <v>1</v>
      </c>
    </row>
    <row r="1041" spans="1:76" s="1" customFormat="1" x14ac:dyDescent="0.25">
      <c r="B1041" s="2"/>
      <c r="C1041" s="2"/>
      <c r="D1041" s="2"/>
      <c r="F1041" s="1" t="s">
        <v>3161</v>
      </c>
      <c r="G1041" s="1" t="s">
        <v>481</v>
      </c>
      <c r="H1041" s="1" t="s">
        <v>272</v>
      </c>
      <c r="I1041" s="1" t="s">
        <v>273</v>
      </c>
      <c r="J1041" s="1" t="s">
        <v>274</v>
      </c>
      <c r="K1041" s="18"/>
      <c r="L1041" s="1" t="s">
        <v>1926</v>
      </c>
      <c r="M1041" s="1" t="s">
        <v>488</v>
      </c>
      <c r="N1041" s="1" t="s">
        <v>296</v>
      </c>
      <c r="Y1041" s="2"/>
      <c r="Z1041" s="3"/>
      <c r="BA1041" s="1">
        <f t="shared" si="38"/>
        <v>0</v>
      </c>
    </row>
    <row r="1042" spans="1:76" s="1" customFormat="1" x14ac:dyDescent="0.25">
      <c r="A1042" s="8"/>
      <c r="B1042" s="2"/>
      <c r="C1042" s="2"/>
      <c r="D1042" s="6"/>
      <c r="E1042" s="6"/>
      <c r="F1042" s="6" t="s">
        <v>3161</v>
      </c>
      <c r="G1042" s="1" t="s">
        <v>3158</v>
      </c>
      <c r="H1042" s="1" t="s">
        <v>3642</v>
      </c>
      <c r="I1042" s="1" t="s">
        <v>2593</v>
      </c>
      <c r="J1042" s="1" t="s">
        <v>4199</v>
      </c>
      <c r="K1042" s="18" t="s">
        <v>4200</v>
      </c>
      <c r="L1042" s="1" t="s">
        <v>4201</v>
      </c>
      <c r="M1042" s="1" t="s">
        <v>4202</v>
      </c>
      <c r="N1042" s="1" t="s">
        <v>5097</v>
      </c>
      <c r="O1042" s="1">
        <v>89104</v>
      </c>
      <c r="P1042" s="1" t="s">
        <v>4213</v>
      </c>
      <c r="AA1042" s="2"/>
      <c r="AB1042" s="3"/>
      <c r="AC1042" s="3"/>
      <c r="AF1042" s="1" t="s">
        <v>481</v>
      </c>
      <c r="AI1042" s="1" t="s">
        <v>481</v>
      </c>
      <c r="AJ1042" s="1" t="s">
        <v>481</v>
      </c>
      <c r="AL1042" s="1" t="s">
        <v>481</v>
      </c>
      <c r="AM1042" s="1" t="s">
        <v>481</v>
      </c>
      <c r="AN1042" s="1" t="s">
        <v>481</v>
      </c>
      <c r="AO1042" s="1" t="s">
        <v>481</v>
      </c>
      <c r="AQ1042" s="1" t="s">
        <v>481</v>
      </c>
      <c r="AV1042" s="1" t="s">
        <v>481</v>
      </c>
      <c r="BA1042" s="1">
        <f t="shared" si="38"/>
        <v>9</v>
      </c>
    </row>
    <row r="1043" spans="1:76" s="1" customFormat="1" x14ac:dyDescent="0.25">
      <c r="B1043" s="2"/>
      <c r="C1043" s="2"/>
      <c r="D1043" s="2"/>
      <c r="H1043" s="1" t="s">
        <v>3568</v>
      </c>
      <c r="I1043" s="1" t="s">
        <v>879</v>
      </c>
      <c r="K1043" s="5" t="s">
        <v>3569</v>
      </c>
      <c r="P1043" s="1" t="s">
        <v>4213</v>
      </c>
      <c r="Y1043" s="2"/>
      <c r="Z1043" s="3"/>
      <c r="BA1043" s="1">
        <f t="shared" si="38"/>
        <v>0</v>
      </c>
    </row>
    <row r="1044" spans="1:76" s="1" customFormat="1" x14ac:dyDescent="0.25">
      <c r="B1044" s="2"/>
      <c r="C1044" s="2"/>
      <c r="D1044" s="2"/>
      <c r="G1044" s="1" t="s">
        <v>3158</v>
      </c>
      <c r="H1044" s="1" t="s">
        <v>3950</v>
      </c>
      <c r="I1044" s="1" t="s">
        <v>3951</v>
      </c>
      <c r="K1044" s="18" t="s">
        <v>3952</v>
      </c>
      <c r="N1044" s="1" t="s">
        <v>296</v>
      </c>
      <c r="P1044" s="1" t="s">
        <v>4213</v>
      </c>
      <c r="AA1044" s="2"/>
      <c r="AB1044" s="3"/>
      <c r="AC1044" s="3"/>
      <c r="AD1044" s="1" t="s">
        <v>2564</v>
      </c>
      <c r="BA1044" s="1">
        <f t="shared" si="38"/>
        <v>0</v>
      </c>
    </row>
    <row r="1045" spans="1:76" s="1" customFormat="1" x14ac:dyDescent="0.25">
      <c r="B1045" s="2"/>
      <c r="C1045" s="2"/>
      <c r="D1045" s="2"/>
      <c r="G1045" s="1" t="s">
        <v>3158</v>
      </c>
      <c r="H1045" s="1" t="s">
        <v>3953</v>
      </c>
      <c r="I1045" s="1" t="s">
        <v>3954</v>
      </c>
      <c r="K1045" s="18" t="s">
        <v>2591</v>
      </c>
      <c r="P1045" s="1" t="s">
        <v>4712</v>
      </c>
      <c r="AA1045" s="2"/>
      <c r="AB1045" s="3"/>
      <c r="AC1045" s="3"/>
      <c r="AD1045" s="1" t="s">
        <v>2392</v>
      </c>
      <c r="BA1045" s="1">
        <f t="shared" si="38"/>
        <v>0</v>
      </c>
    </row>
    <row r="1046" spans="1:76" s="1" customFormat="1" x14ac:dyDescent="0.25">
      <c r="B1046" s="2"/>
      <c r="C1046" s="2"/>
      <c r="D1046" s="2"/>
      <c r="G1046" s="1" t="s">
        <v>3158</v>
      </c>
      <c r="H1046" s="1" t="s">
        <v>3953</v>
      </c>
      <c r="I1046" s="1" t="s">
        <v>2966</v>
      </c>
      <c r="K1046" s="18" t="s">
        <v>2967</v>
      </c>
      <c r="P1046" s="1" t="s">
        <v>4213</v>
      </c>
      <c r="AA1046" s="2"/>
      <c r="AB1046" s="3"/>
      <c r="AC1046" s="3"/>
      <c r="AD1046" s="1" t="s">
        <v>2388</v>
      </c>
      <c r="BA1046" s="1">
        <f t="shared" si="38"/>
        <v>0</v>
      </c>
    </row>
    <row r="1047" spans="1:76" s="1" customFormat="1" x14ac:dyDescent="0.25">
      <c r="B1047" s="2"/>
      <c r="C1047" s="2"/>
      <c r="D1047" s="2"/>
      <c r="G1047" s="1" t="s">
        <v>481</v>
      </c>
      <c r="H1047" s="1" t="s">
        <v>3953</v>
      </c>
      <c r="I1047" s="1" t="s">
        <v>2738</v>
      </c>
      <c r="K1047" s="18" t="s">
        <v>2591</v>
      </c>
      <c r="P1047" s="1" t="s">
        <v>4213</v>
      </c>
      <c r="AA1047" s="2"/>
      <c r="AB1047" s="3"/>
      <c r="AC1047" s="3"/>
      <c r="AD1047" s="1" t="s">
        <v>2388</v>
      </c>
      <c r="BA1047" s="1">
        <f t="shared" si="38"/>
        <v>0</v>
      </c>
    </row>
    <row r="1048" spans="1:76" s="1" customFormat="1" x14ac:dyDescent="0.25">
      <c r="A1048" s="8"/>
      <c r="B1048" s="2"/>
      <c r="C1048" s="2"/>
      <c r="D1048" s="6"/>
      <c r="E1048" s="2"/>
      <c r="G1048" s="1" t="s">
        <v>481</v>
      </c>
      <c r="H1048" s="1" t="s">
        <v>2740</v>
      </c>
      <c r="I1048" s="1" t="s">
        <v>3178</v>
      </c>
      <c r="J1048" s="1" t="s">
        <v>2741</v>
      </c>
      <c r="K1048" s="18" t="s">
        <v>3101</v>
      </c>
      <c r="L1048" s="1" t="s">
        <v>1891</v>
      </c>
      <c r="M1048" s="1" t="s">
        <v>488</v>
      </c>
      <c r="N1048" s="1" t="s">
        <v>296</v>
      </c>
      <c r="O1048" s="1">
        <v>85206</v>
      </c>
      <c r="P1048" s="1" t="s">
        <v>4213</v>
      </c>
      <c r="T1048" s="1">
        <v>1</v>
      </c>
      <c r="AA1048" s="2" t="s">
        <v>4615</v>
      </c>
      <c r="AB1048" s="3" t="s">
        <v>3161</v>
      </c>
      <c r="AC1048" s="3"/>
      <c r="AD1048" s="1" t="s">
        <v>2564</v>
      </c>
      <c r="BA1048" s="1">
        <f t="shared" si="38"/>
        <v>0</v>
      </c>
      <c r="BD1048" s="1" t="s">
        <v>4712</v>
      </c>
      <c r="BE1048" s="1" t="s">
        <v>4712</v>
      </c>
      <c r="BF1048" s="1" t="s">
        <v>4712</v>
      </c>
      <c r="BH1048" s="1" t="s">
        <v>4712</v>
      </c>
      <c r="BI1048" s="1" t="s">
        <v>4712</v>
      </c>
      <c r="BJ1048" s="1" t="s">
        <v>4712</v>
      </c>
      <c r="BK1048" s="1" t="s">
        <v>4712</v>
      </c>
      <c r="BL1048" s="1" t="s">
        <v>4712</v>
      </c>
      <c r="BM1048" s="1" t="s">
        <v>4712</v>
      </c>
      <c r="BP1048" s="1" t="s">
        <v>4712</v>
      </c>
      <c r="BQ1048" s="1" t="s">
        <v>4712</v>
      </c>
      <c r="BX1048" s="1" t="s">
        <v>4712</v>
      </c>
    </row>
    <row r="1049" spans="1:76" s="1" customFormat="1" x14ac:dyDescent="0.25">
      <c r="B1049" s="2"/>
      <c r="C1049" s="2"/>
      <c r="D1049" s="2"/>
      <c r="G1049" s="1" t="s">
        <v>3158</v>
      </c>
      <c r="H1049" s="1" t="s">
        <v>2592</v>
      </c>
      <c r="I1049" s="1" t="s">
        <v>2593</v>
      </c>
      <c r="K1049" s="18" t="s">
        <v>2594</v>
      </c>
      <c r="L1049" s="1" t="s">
        <v>1054</v>
      </c>
      <c r="M1049" s="1" t="s">
        <v>488</v>
      </c>
      <c r="N1049" s="1" t="s">
        <v>296</v>
      </c>
      <c r="O1049" s="1">
        <v>85206</v>
      </c>
      <c r="P1049" s="1" t="s">
        <v>4712</v>
      </c>
      <c r="Y1049" s="1" t="s">
        <v>3189</v>
      </c>
      <c r="AA1049" s="2"/>
      <c r="AB1049" s="3"/>
      <c r="AC1049" s="3"/>
      <c r="AD1049" s="1" t="s">
        <v>2392</v>
      </c>
      <c r="BA1049" s="1">
        <f t="shared" si="38"/>
        <v>0</v>
      </c>
    </row>
    <row r="1050" spans="1:76" s="1" customFormat="1" x14ac:dyDescent="0.25">
      <c r="B1050" s="2"/>
      <c r="C1050" s="2"/>
      <c r="D1050" s="2"/>
      <c r="G1050" s="1" t="s">
        <v>3158</v>
      </c>
      <c r="H1050" s="1" t="s">
        <v>2592</v>
      </c>
      <c r="I1050" s="1" t="s">
        <v>436</v>
      </c>
      <c r="K1050" s="18"/>
      <c r="Y1050" s="2"/>
      <c r="Z1050" s="3"/>
      <c r="AA1050" s="1" t="s">
        <v>3379</v>
      </c>
      <c r="AO1050" s="1" t="s">
        <v>1447</v>
      </c>
      <c r="BA1050" s="1">
        <f t="shared" si="38"/>
        <v>1</v>
      </c>
    </row>
    <row r="1051" spans="1:76" s="1" customFormat="1" x14ac:dyDescent="0.25">
      <c r="B1051" s="2"/>
      <c r="C1051" s="2"/>
      <c r="D1051" s="2"/>
      <c r="G1051" s="1" t="s">
        <v>481</v>
      </c>
      <c r="H1051" s="1" t="s">
        <v>2592</v>
      </c>
      <c r="I1051" s="1" t="s">
        <v>106</v>
      </c>
      <c r="K1051" s="18" t="s">
        <v>2594</v>
      </c>
      <c r="L1051" s="1" t="s">
        <v>1054</v>
      </c>
      <c r="M1051" s="1" t="s">
        <v>488</v>
      </c>
      <c r="N1051" s="1" t="s">
        <v>296</v>
      </c>
      <c r="O1051" s="1">
        <v>85206</v>
      </c>
      <c r="P1051" s="1" t="s">
        <v>4213</v>
      </c>
      <c r="AA1051" s="2"/>
      <c r="AB1051" s="3"/>
      <c r="AC1051" s="3"/>
      <c r="AD1051" s="1" t="s">
        <v>2388</v>
      </c>
      <c r="BA1051" s="1">
        <f t="shared" si="38"/>
        <v>0</v>
      </c>
    </row>
    <row r="1052" spans="1:76" s="1" customFormat="1" x14ac:dyDescent="0.25">
      <c r="B1052" s="2"/>
      <c r="C1052" s="2"/>
      <c r="D1052" s="6"/>
      <c r="G1052" s="1" t="s">
        <v>481</v>
      </c>
      <c r="H1052" s="1" t="s">
        <v>4215</v>
      </c>
      <c r="I1052" s="1" t="s">
        <v>4537</v>
      </c>
      <c r="K1052" s="18" t="s">
        <v>4601</v>
      </c>
      <c r="P1052" s="1" t="s">
        <v>4213</v>
      </c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1">
        <f t="shared" si="38"/>
        <v>0</v>
      </c>
      <c r="BB1052" s="3"/>
    </row>
    <row r="1053" spans="1:76" s="1" customFormat="1" x14ac:dyDescent="0.25">
      <c r="B1053" s="2"/>
      <c r="C1053" s="2"/>
      <c r="D1053" s="2"/>
      <c r="G1053" s="1" t="s">
        <v>3158</v>
      </c>
      <c r="H1053" s="1" t="s">
        <v>2597</v>
      </c>
      <c r="I1053" s="1" t="s">
        <v>1536</v>
      </c>
      <c r="K1053" s="18" t="s">
        <v>2598</v>
      </c>
      <c r="P1053" s="1" t="s">
        <v>4213</v>
      </c>
      <c r="AA1053" s="2" t="s">
        <v>4195</v>
      </c>
      <c r="AB1053" s="3"/>
      <c r="AC1053" s="3"/>
      <c r="AD1053" s="1" t="s">
        <v>2564</v>
      </c>
      <c r="BA1053" s="1">
        <f t="shared" si="38"/>
        <v>0</v>
      </c>
      <c r="BD1053" s="1" t="s">
        <v>4712</v>
      </c>
    </row>
    <row r="1054" spans="1:76" s="1" customFormat="1" x14ac:dyDescent="0.25">
      <c r="A1054" s="8"/>
      <c r="B1054" s="2"/>
      <c r="C1054" s="2"/>
      <c r="D1054" s="6"/>
      <c r="E1054" s="2"/>
      <c r="H1054" s="1" t="s">
        <v>2015</v>
      </c>
      <c r="I1054" s="1" t="s">
        <v>2829</v>
      </c>
      <c r="K1054" s="18"/>
      <c r="AA1054" s="2"/>
      <c r="AB1054" s="3"/>
      <c r="AC1054" s="3"/>
      <c r="AK1054" s="1" t="s">
        <v>3162</v>
      </c>
      <c r="AN1054" s="1" t="s">
        <v>3162</v>
      </c>
      <c r="AO1054" s="1" t="s">
        <v>3162</v>
      </c>
      <c r="AS1054" s="1" t="s">
        <v>3162</v>
      </c>
      <c r="BA1054" s="1">
        <f t="shared" si="38"/>
        <v>4</v>
      </c>
    </row>
    <row r="1055" spans="1:76" s="1" customFormat="1" x14ac:dyDescent="0.25">
      <c r="B1055" s="2"/>
      <c r="C1055" s="2"/>
      <c r="D1055" s="2"/>
      <c r="G1055" s="1" t="s">
        <v>481</v>
      </c>
      <c r="H1055" s="1" t="s">
        <v>2992</v>
      </c>
      <c r="I1055" s="1" t="s">
        <v>2993</v>
      </c>
      <c r="K1055" s="18"/>
      <c r="W1055" s="1" t="s">
        <v>297</v>
      </c>
      <c r="Y1055" s="2"/>
      <c r="Z1055" s="3"/>
      <c r="BA1055" s="1">
        <f t="shared" si="38"/>
        <v>0</v>
      </c>
    </row>
    <row r="1056" spans="1:76" s="1" customFormat="1" x14ac:dyDescent="0.25">
      <c r="B1056" s="2"/>
      <c r="C1056" s="2"/>
      <c r="D1056" s="2"/>
      <c r="G1056" s="1" t="s">
        <v>3158</v>
      </c>
      <c r="H1056" s="1" t="s">
        <v>2992</v>
      </c>
      <c r="I1056" s="1" t="s">
        <v>2451</v>
      </c>
      <c r="K1056" s="18"/>
      <c r="W1056" s="1" t="s">
        <v>297</v>
      </c>
      <c r="Y1056" s="2"/>
      <c r="Z1056" s="3"/>
      <c r="BA1056" s="1">
        <f t="shared" si="38"/>
        <v>0</v>
      </c>
    </row>
    <row r="1057" spans="1:56" s="1" customFormat="1" x14ac:dyDescent="0.25">
      <c r="B1057" s="2"/>
      <c r="C1057" s="2"/>
      <c r="D1057" s="2"/>
      <c r="F1057" s="1" t="s">
        <v>3162</v>
      </c>
      <c r="G1057" s="1" t="s">
        <v>3158</v>
      </c>
      <c r="H1057" s="1" t="s">
        <v>1633</v>
      </c>
      <c r="I1057" s="1" t="s">
        <v>2994</v>
      </c>
      <c r="J1057" s="1" t="s">
        <v>4052</v>
      </c>
      <c r="K1057" s="18" t="s">
        <v>2995</v>
      </c>
      <c r="M1057" s="1" t="s">
        <v>650</v>
      </c>
      <c r="N1057" s="1" t="s">
        <v>296</v>
      </c>
      <c r="O1057" s="1" t="s">
        <v>1227</v>
      </c>
      <c r="P1057" s="1" t="s">
        <v>4213</v>
      </c>
      <c r="R1057" s="1">
        <v>1</v>
      </c>
      <c r="S1057" s="1" t="s">
        <v>3357</v>
      </c>
      <c r="AA1057" s="2" t="s">
        <v>379</v>
      </c>
      <c r="AB1057" s="3" t="s">
        <v>3161</v>
      </c>
      <c r="AC1057" s="3"/>
      <c r="AD1057" s="1" t="s">
        <v>1771</v>
      </c>
      <c r="AJ1057" s="1" t="s">
        <v>3162</v>
      </c>
      <c r="BA1057" s="1">
        <f t="shared" si="38"/>
        <v>1</v>
      </c>
    </row>
    <row r="1058" spans="1:56" s="1" customFormat="1" x14ac:dyDescent="0.25">
      <c r="B1058" s="2"/>
      <c r="C1058" s="2"/>
      <c r="D1058" s="2"/>
      <c r="G1058" s="1" t="s">
        <v>3158</v>
      </c>
      <c r="H1058" s="1" t="s">
        <v>2998</v>
      </c>
      <c r="I1058" s="1" t="s">
        <v>879</v>
      </c>
      <c r="K1058" s="18" t="s">
        <v>2999</v>
      </c>
      <c r="P1058" s="1" t="s">
        <v>4213</v>
      </c>
      <c r="AA1058" s="2"/>
      <c r="AB1058" s="3"/>
      <c r="AC1058" s="3"/>
      <c r="AD1058" s="1" t="s">
        <v>2564</v>
      </c>
      <c r="BA1058" s="1">
        <f t="shared" si="38"/>
        <v>0</v>
      </c>
    </row>
    <row r="1059" spans="1:56" s="1" customFormat="1" x14ac:dyDescent="0.25">
      <c r="B1059" s="2"/>
      <c r="C1059" s="2"/>
      <c r="D1059" s="2"/>
      <c r="G1059" s="1" t="s">
        <v>481</v>
      </c>
      <c r="H1059" s="1" t="s">
        <v>2998</v>
      </c>
      <c r="I1059" s="1" t="s">
        <v>2438</v>
      </c>
      <c r="K1059" s="18" t="s">
        <v>2999</v>
      </c>
      <c r="P1059" s="1" t="s">
        <v>4712</v>
      </c>
      <c r="AA1059" s="2"/>
      <c r="AB1059" s="3"/>
      <c r="AC1059" s="3"/>
      <c r="AD1059" s="1" t="s">
        <v>2568</v>
      </c>
      <c r="BA1059" s="1">
        <f t="shared" si="38"/>
        <v>0</v>
      </c>
    </row>
    <row r="1060" spans="1:56" s="1" customFormat="1" x14ac:dyDescent="0.25">
      <c r="B1060" s="2"/>
      <c r="C1060" s="2"/>
      <c r="D1060" s="2"/>
      <c r="G1060" s="1" t="s">
        <v>3158</v>
      </c>
      <c r="H1060" s="1" t="s">
        <v>3000</v>
      </c>
      <c r="I1060" s="1" t="s">
        <v>3159</v>
      </c>
      <c r="K1060" s="18" t="s">
        <v>3001</v>
      </c>
      <c r="P1060" s="1" t="s">
        <v>4213</v>
      </c>
      <c r="AA1060" s="2"/>
      <c r="AB1060" s="3"/>
      <c r="AC1060" s="3"/>
      <c r="AD1060" s="1" t="s">
        <v>2564</v>
      </c>
      <c r="BA1060" s="1">
        <f t="shared" si="38"/>
        <v>0</v>
      </c>
      <c r="BD1060" s="1" t="s">
        <v>4712</v>
      </c>
    </row>
    <row r="1061" spans="1:56" s="1" customFormat="1" x14ac:dyDescent="0.25">
      <c r="B1061" s="2"/>
      <c r="C1061" s="2"/>
      <c r="D1061" s="6"/>
      <c r="G1061" s="1" t="s">
        <v>3158</v>
      </c>
      <c r="H1061" s="1" t="s">
        <v>3640</v>
      </c>
      <c r="I1061" s="1" t="s">
        <v>3641</v>
      </c>
      <c r="K1061" s="18"/>
      <c r="AA1061" s="2"/>
      <c r="AB1061" s="3"/>
      <c r="AC1061" s="3"/>
      <c r="BA1061" s="1">
        <f t="shared" si="38"/>
        <v>0</v>
      </c>
    </row>
    <row r="1062" spans="1:56" s="1" customFormat="1" x14ac:dyDescent="0.25">
      <c r="A1062" s="6"/>
      <c r="B1062" s="2"/>
      <c r="C1062" s="2"/>
      <c r="D1062" s="6"/>
      <c r="H1062" s="1" t="s">
        <v>275</v>
      </c>
      <c r="I1062" s="1" t="s">
        <v>222</v>
      </c>
      <c r="K1062" s="18"/>
      <c r="AA1062" s="2"/>
      <c r="AB1062" s="3"/>
      <c r="AC1062" s="3"/>
      <c r="AV1062" s="1" t="s">
        <v>3162</v>
      </c>
      <c r="BA1062" s="1">
        <f t="shared" si="38"/>
        <v>1</v>
      </c>
    </row>
    <row r="1063" spans="1:56" s="1" customFormat="1" x14ac:dyDescent="0.25">
      <c r="A1063" s="2"/>
      <c r="B1063" s="2"/>
      <c r="C1063" s="2"/>
      <c r="D1063" s="2"/>
      <c r="F1063" s="1" t="s">
        <v>3161</v>
      </c>
      <c r="G1063" s="1" t="s">
        <v>481</v>
      </c>
      <c r="H1063" s="1" t="s">
        <v>3007</v>
      </c>
      <c r="I1063" s="1" t="s">
        <v>3178</v>
      </c>
      <c r="J1063" s="1" t="s">
        <v>808</v>
      </c>
      <c r="K1063" s="18" t="s">
        <v>2680</v>
      </c>
      <c r="L1063" s="1" t="s">
        <v>807</v>
      </c>
      <c r="M1063" s="1" t="s">
        <v>488</v>
      </c>
      <c r="N1063" s="1" t="s">
        <v>296</v>
      </c>
      <c r="P1063" s="1" t="s">
        <v>4213</v>
      </c>
      <c r="AA1063" s="2"/>
      <c r="AB1063" s="3"/>
      <c r="AC1063" s="3"/>
      <c r="AD1063" s="1" t="s">
        <v>2564</v>
      </c>
      <c r="AK1063" s="1" t="s">
        <v>3162</v>
      </c>
      <c r="AN1063" s="1" t="s">
        <v>3162</v>
      </c>
      <c r="AX1063" s="1" t="s">
        <v>3162</v>
      </c>
      <c r="BA1063" s="1">
        <f t="shared" si="38"/>
        <v>3</v>
      </c>
    </row>
    <row r="1064" spans="1:56" s="1" customFormat="1" x14ac:dyDescent="0.25">
      <c r="A1064" s="2"/>
      <c r="B1064" s="2"/>
      <c r="C1064" s="2"/>
      <c r="D1064" s="2"/>
      <c r="F1064" s="1" t="s">
        <v>3161</v>
      </c>
      <c r="G1064" s="1" t="s">
        <v>3158</v>
      </c>
      <c r="H1064" s="1" t="s">
        <v>3007</v>
      </c>
      <c r="I1064" s="1" t="s">
        <v>633</v>
      </c>
      <c r="J1064" s="1" t="s">
        <v>808</v>
      </c>
      <c r="K1064" s="18" t="s">
        <v>2680</v>
      </c>
      <c r="L1064" s="1" t="s">
        <v>807</v>
      </c>
      <c r="M1064" s="1" t="s">
        <v>488</v>
      </c>
      <c r="N1064" s="1" t="s">
        <v>296</v>
      </c>
      <c r="P1064" s="1" t="s">
        <v>4712</v>
      </c>
      <c r="AA1064" s="2"/>
      <c r="AB1064" s="3"/>
      <c r="AC1064" s="3"/>
      <c r="AD1064" s="1" t="s">
        <v>2568</v>
      </c>
      <c r="AK1064" s="1" t="s">
        <v>3162</v>
      </c>
      <c r="AN1064" s="1" t="s">
        <v>3162</v>
      </c>
      <c r="AX1064" s="1" t="s">
        <v>3162</v>
      </c>
      <c r="BA1064" s="1">
        <f t="shared" si="38"/>
        <v>3</v>
      </c>
    </row>
    <row r="1065" spans="1:56" s="1" customFormat="1" x14ac:dyDescent="0.25">
      <c r="A1065" s="2"/>
      <c r="B1065" s="2"/>
      <c r="C1065" s="2"/>
      <c r="D1065" s="2"/>
      <c r="G1065" s="1" t="s">
        <v>481</v>
      </c>
      <c r="H1065" s="1" t="s">
        <v>1365</v>
      </c>
      <c r="I1065" s="1" t="s">
        <v>3178</v>
      </c>
      <c r="K1065" s="18"/>
      <c r="AA1065" s="2" t="s">
        <v>4578</v>
      </c>
      <c r="AB1065" s="3"/>
      <c r="AC1065" s="3"/>
      <c r="AR1065" s="1" t="s">
        <v>3162</v>
      </c>
      <c r="AS1065" s="1" t="s">
        <v>3162</v>
      </c>
      <c r="BA1065" s="1">
        <f t="shared" si="38"/>
        <v>2</v>
      </c>
    </row>
    <row r="1066" spans="1:56" s="1" customFormat="1" x14ac:dyDescent="0.25">
      <c r="A1066" s="2"/>
      <c r="B1066" s="2"/>
      <c r="C1066" s="2"/>
      <c r="D1066" s="2"/>
      <c r="G1066" s="1" t="s">
        <v>3158</v>
      </c>
      <c r="H1066" s="1" t="s">
        <v>1365</v>
      </c>
      <c r="I1066" s="2" t="s">
        <v>1748</v>
      </c>
      <c r="K1066" s="18"/>
      <c r="AA1066" s="1" t="s">
        <v>4713</v>
      </c>
      <c r="AB1066" s="3"/>
      <c r="AC1066" s="3"/>
      <c r="AR1066" s="1" t="s">
        <v>3162</v>
      </c>
      <c r="AS1066" s="1" t="s">
        <v>3162</v>
      </c>
      <c r="BA1066" s="1">
        <f t="shared" si="38"/>
        <v>2</v>
      </c>
    </row>
    <row r="1067" spans="1:56" s="1" customFormat="1" x14ac:dyDescent="0.25">
      <c r="A1067" s="6"/>
      <c r="B1067" s="2"/>
      <c r="C1067" s="2"/>
      <c r="D1067" s="6"/>
      <c r="G1067" s="1" t="s">
        <v>481</v>
      </c>
      <c r="H1067" s="1" t="s">
        <v>569</v>
      </c>
      <c r="I1067" s="1" t="s">
        <v>1532</v>
      </c>
      <c r="J1067" s="1" t="s">
        <v>570</v>
      </c>
      <c r="K1067" s="18" t="s">
        <v>4616</v>
      </c>
      <c r="L1067" s="1" t="s">
        <v>571</v>
      </c>
      <c r="M1067" s="1" t="s">
        <v>4795</v>
      </c>
      <c r="N1067" s="1" t="s">
        <v>296</v>
      </c>
      <c r="O1067" s="1">
        <v>85395</v>
      </c>
      <c r="P1067" s="1" t="s">
        <v>4213</v>
      </c>
      <c r="AA1067" s="2"/>
      <c r="AB1067" s="3"/>
      <c r="AC1067" s="3"/>
      <c r="BA1067" s="1">
        <f t="shared" si="38"/>
        <v>0</v>
      </c>
    </row>
    <row r="1068" spans="1:56" s="1" customFormat="1" x14ac:dyDescent="0.25">
      <c r="B1068" s="2"/>
      <c r="C1068" s="2"/>
      <c r="D1068" s="2"/>
      <c r="G1068" s="1" t="s">
        <v>481</v>
      </c>
      <c r="H1068" s="1" t="s">
        <v>769</v>
      </c>
      <c r="I1068" s="1" t="s">
        <v>786</v>
      </c>
      <c r="K1068" s="18"/>
      <c r="AA1068" s="2" t="s">
        <v>399</v>
      </c>
      <c r="AB1068" s="3"/>
      <c r="AC1068" s="3"/>
      <c r="BA1068" s="1">
        <f t="shared" si="38"/>
        <v>0</v>
      </c>
    </row>
    <row r="1069" spans="1:56" s="1" customFormat="1" x14ac:dyDescent="0.25">
      <c r="A1069" s="8"/>
      <c r="B1069" s="2"/>
      <c r="C1069" s="2"/>
      <c r="D1069" s="6"/>
      <c r="E1069" s="2"/>
      <c r="G1069" s="1" t="s">
        <v>481</v>
      </c>
      <c r="H1069" s="1" t="s">
        <v>192</v>
      </c>
      <c r="I1069" s="1" t="s">
        <v>1469</v>
      </c>
      <c r="K1069" s="18"/>
      <c r="AA1069" s="2"/>
      <c r="AB1069" s="3"/>
      <c r="AC1069" s="3"/>
      <c r="AH1069" s="1" t="s">
        <v>3162</v>
      </c>
      <c r="AI1069" s="1" t="s">
        <v>3162</v>
      </c>
      <c r="AU1069" s="1" t="s">
        <v>3162</v>
      </c>
      <c r="BA1069" s="1">
        <f t="shared" si="38"/>
        <v>3</v>
      </c>
    </row>
    <row r="1070" spans="1:56" s="1" customFormat="1" x14ac:dyDescent="0.25">
      <c r="B1070" s="2"/>
      <c r="C1070" s="2"/>
      <c r="D1070" s="2"/>
      <c r="G1070" s="1" t="s">
        <v>481</v>
      </c>
      <c r="H1070" s="1" t="s">
        <v>2681</v>
      </c>
      <c r="I1070" s="1" t="s">
        <v>2438</v>
      </c>
      <c r="J1070" s="1" t="s">
        <v>2682</v>
      </c>
      <c r="K1070" s="18" t="s">
        <v>2684</v>
      </c>
      <c r="L1070" s="1" t="s">
        <v>2683</v>
      </c>
      <c r="M1070" s="1" t="s">
        <v>3195</v>
      </c>
      <c r="N1070" s="1" t="s">
        <v>296</v>
      </c>
      <c r="O1070" s="1">
        <v>85281</v>
      </c>
      <c r="P1070" s="1" t="s">
        <v>4213</v>
      </c>
      <c r="Q1070" s="1" t="s">
        <v>4712</v>
      </c>
      <c r="AA1070" s="2"/>
      <c r="AB1070" s="3"/>
      <c r="AC1070" s="3"/>
      <c r="BA1070" s="1">
        <f t="shared" ref="BA1070:BA1124" si="39">COUNTA(AE1070:AZ1070)</f>
        <v>0</v>
      </c>
    </row>
    <row r="1071" spans="1:56" s="1" customFormat="1" x14ac:dyDescent="0.25">
      <c r="B1071" s="2"/>
      <c r="C1071" s="2"/>
      <c r="D1071" s="2"/>
      <c r="G1071" s="1" t="s">
        <v>481</v>
      </c>
      <c r="H1071" s="1" t="s">
        <v>2685</v>
      </c>
      <c r="I1071" s="1" t="s">
        <v>2152</v>
      </c>
      <c r="K1071" s="18"/>
      <c r="AA1071" s="2"/>
      <c r="AB1071" s="3" t="s">
        <v>3161</v>
      </c>
      <c r="AC1071" s="3"/>
      <c r="BA1071" s="1">
        <f t="shared" si="39"/>
        <v>0</v>
      </c>
    </row>
    <row r="1072" spans="1:56" s="1" customFormat="1" x14ac:dyDescent="0.25">
      <c r="B1072" s="2"/>
      <c r="C1072" s="2"/>
      <c r="D1072" s="2"/>
      <c r="G1072" s="1" t="s">
        <v>481</v>
      </c>
      <c r="H1072" s="1" t="s">
        <v>4788</v>
      </c>
      <c r="I1072" s="1" t="s">
        <v>4787</v>
      </c>
      <c r="K1072" s="18"/>
      <c r="AA1072" s="1" t="s">
        <v>3761</v>
      </c>
      <c r="AB1072" s="3"/>
      <c r="AC1072" s="3"/>
      <c r="BA1072" s="1">
        <f t="shared" si="39"/>
        <v>0</v>
      </c>
    </row>
    <row r="1073" spans="1:66" s="1" customFormat="1" x14ac:dyDescent="0.25">
      <c r="B1073" s="2"/>
      <c r="C1073" s="2"/>
      <c r="D1073" s="2"/>
      <c r="F1073" s="1" t="s">
        <v>3162</v>
      </c>
      <c r="G1073" s="1" t="s">
        <v>3158</v>
      </c>
      <c r="H1073" s="1" t="s">
        <v>2748</v>
      </c>
      <c r="I1073" s="1" t="s">
        <v>2756</v>
      </c>
      <c r="J1073" s="1" t="s">
        <v>2754</v>
      </c>
      <c r="K1073" s="4" t="s">
        <v>4050</v>
      </c>
      <c r="L1073" s="1" t="s">
        <v>5179</v>
      </c>
      <c r="M1073" s="1" t="s">
        <v>488</v>
      </c>
      <c r="N1073" s="1" t="s">
        <v>296</v>
      </c>
      <c r="O1073" s="1">
        <v>85209</v>
      </c>
      <c r="P1073" s="1" t="s">
        <v>4213</v>
      </c>
      <c r="Y1073" s="1" t="s">
        <v>3160</v>
      </c>
      <c r="Z1073" s="1" t="s">
        <v>3161</v>
      </c>
      <c r="AA1073" s="2"/>
      <c r="AB1073" s="3" t="s">
        <v>3161</v>
      </c>
      <c r="AC1073" s="3"/>
      <c r="AD1073" s="1" t="s">
        <v>2388</v>
      </c>
      <c r="BA1073" s="1">
        <f t="shared" si="39"/>
        <v>0</v>
      </c>
    </row>
    <row r="1074" spans="1:66" s="1" customFormat="1" x14ac:dyDescent="0.25">
      <c r="B1074" s="2"/>
      <c r="C1074" s="2"/>
      <c r="D1074" s="2"/>
      <c r="G1074" s="1" t="s">
        <v>481</v>
      </c>
      <c r="H1074" s="1" t="s">
        <v>2428</v>
      </c>
      <c r="I1074" s="1" t="s">
        <v>3082</v>
      </c>
      <c r="J1074" s="1" t="s">
        <v>612</v>
      </c>
      <c r="K1074" s="18" t="s">
        <v>5013</v>
      </c>
      <c r="L1074" s="1" t="s">
        <v>5011</v>
      </c>
      <c r="M1074" s="1" t="s">
        <v>5012</v>
      </c>
      <c r="N1074" s="1" t="s">
        <v>615</v>
      </c>
      <c r="O1074" s="1">
        <v>49650</v>
      </c>
      <c r="P1074" s="1" t="s">
        <v>4213</v>
      </c>
      <c r="AA1074" s="2"/>
      <c r="AB1074" s="3"/>
      <c r="AC1074" s="3"/>
      <c r="AD1074" s="1" t="s">
        <v>2388</v>
      </c>
      <c r="BA1074" s="1">
        <f t="shared" si="39"/>
        <v>0</v>
      </c>
    </row>
    <row r="1075" spans="1:66" s="1" customFormat="1" x14ac:dyDescent="0.25">
      <c r="B1075" s="2"/>
      <c r="C1075" s="2"/>
      <c r="D1075" s="2"/>
      <c r="G1075" s="1" t="s">
        <v>3158</v>
      </c>
      <c r="H1075" s="1" t="s">
        <v>2463</v>
      </c>
      <c r="I1075" s="1" t="s">
        <v>2464</v>
      </c>
      <c r="K1075" s="18" t="s">
        <v>2465</v>
      </c>
      <c r="P1075" s="1" t="s">
        <v>4213</v>
      </c>
      <c r="AA1075" s="2"/>
      <c r="AB1075" s="3"/>
      <c r="AC1075" s="3"/>
      <c r="AD1075" s="1" t="s">
        <v>2388</v>
      </c>
      <c r="BA1075" s="1">
        <f t="shared" si="39"/>
        <v>0</v>
      </c>
    </row>
    <row r="1076" spans="1:66" s="1" customFormat="1" x14ac:dyDescent="0.25">
      <c r="B1076" s="2"/>
      <c r="C1076" s="2"/>
      <c r="D1076" s="2"/>
      <c r="G1076" s="1" t="s">
        <v>3158</v>
      </c>
      <c r="H1076" s="1" t="s">
        <v>228</v>
      </c>
      <c r="I1076" s="2" t="s">
        <v>944</v>
      </c>
      <c r="K1076" s="18"/>
      <c r="AA1076" s="1" t="s">
        <v>229</v>
      </c>
      <c r="AB1076" s="3"/>
      <c r="AC1076" s="3"/>
      <c r="AV1076" s="1" t="s">
        <v>3162</v>
      </c>
      <c r="AW1076" s="1" t="s">
        <v>3162</v>
      </c>
      <c r="BA1076" s="1">
        <f t="shared" si="39"/>
        <v>2</v>
      </c>
    </row>
    <row r="1077" spans="1:66" s="1" customFormat="1" x14ac:dyDescent="0.25">
      <c r="B1077" s="2"/>
      <c r="C1077" s="2"/>
      <c r="D1077" s="2"/>
      <c r="H1077" s="1" t="s">
        <v>235</v>
      </c>
      <c r="I1077" s="2" t="s">
        <v>4684</v>
      </c>
      <c r="K1077" s="18"/>
      <c r="AB1077" s="3"/>
      <c r="AC1077" s="3"/>
      <c r="AW1077" s="1" t="s">
        <v>3162</v>
      </c>
      <c r="BA1077" s="1">
        <f t="shared" si="39"/>
        <v>1</v>
      </c>
    </row>
    <row r="1078" spans="1:66" s="1" customFormat="1" x14ac:dyDescent="0.25">
      <c r="B1078" s="2"/>
      <c r="C1078" s="2"/>
      <c r="D1078" s="2"/>
      <c r="H1078" s="1" t="s">
        <v>203</v>
      </c>
      <c r="I1078" s="2" t="s">
        <v>204</v>
      </c>
      <c r="K1078" s="18"/>
      <c r="AB1078" s="3"/>
      <c r="AC1078" s="3"/>
      <c r="AU1078" s="1" t="s">
        <v>3162</v>
      </c>
      <c r="BA1078" s="1">
        <f t="shared" si="39"/>
        <v>1</v>
      </c>
    </row>
    <row r="1079" spans="1:66" s="1" customFormat="1" x14ac:dyDescent="0.25">
      <c r="A1079" s="8"/>
      <c r="B1079" s="2"/>
      <c r="C1079" s="2"/>
      <c r="D1079" s="6"/>
      <c r="F1079" s="1" t="s">
        <v>3161</v>
      </c>
      <c r="G1079" s="1" t="s">
        <v>481</v>
      </c>
      <c r="H1079" s="1" t="s">
        <v>2758</v>
      </c>
      <c r="I1079" s="1" t="s">
        <v>361</v>
      </c>
      <c r="J1079" s="1" t="s">
        <v>1199</v>
      </c>
      <c r="K1079" s="18" t="s">
        <v>2759</v>
      </c>
      <c r="L1079" s="1" t="s">
        <v>2761</v>
      </c>
      <c r="M1079" s="1" t="s">
        <v>488</v>
      </c>
      <c r="N1079" s="1" t="s">
        <v>296</v>
      </c>
      <c r="O1079" s="1">
        <v>85209</v>
      </c>
      <c r="P1079" s="1" t="s">
        <v>4712</v>
      </c>
      <c r="X1079" s="1" t="s">
        <v>809</v>
      </c>
      <c r="Y1079" s="1" t="s">
        <v>3196</v>
      </c>
      <c r="Z1079" s="1" t="s">
        <v>2757</v>
      </c>
      <c r="AA1079" s="2" t="s">
        <v>2762</v>
      </c>
      <c r="AB1079" s="3"/>
      <c r="AC1079" s="3"/>
      <c r="AD1079" s="1" t="s">
        <v>2568</v>
      </c>
      <c r="AF1079" s="1" t="s">
        <v>481</v>
      </c>
      <c r="AI1079" s="1" t="s">
        <v>481</v>
      </c>
      <c r="AJ1079" s="1" t="s">
        <v>481</v>
      </c>
      <c r="AL1079" s="1" t="s">
        <v>481</v>
      </c>
      <c r="AN1079" s="1" t="s">
        <v>481</v>
      </c>
      <c r="AQ1079" s="1" t="s">
        <v>481</v>
      </c>
      <c r="AU1079" s="1" t="s">
        <v>481</v>
      </c>
      <c r="AV1079" s="1" t="s">
        <v>481</v>
      </c>
      <c r="AY1079" s="1" t="s">
        <v>481</v>
      </c>
      <c r="AZ1079" s="1" t="s">
        <v>481</v>
      </c>
      <c r="BA1079" s="1">
        <f t="shared" si="39"/>
        <v>10</v>
      </c>
      <c r="BD1079" s="1" t="s">
        <v>4712</v>
      </c>
      <c r="BE1079" s="1" t="s">
        <v>4712</v>
      </c>
      <c r="BH1079" s="1" t="s">
        <v>4712</v>
      </c>
      <c r="BI1079" s="1" t="s">
        <v>4712</v>
      </c>
      <c r="BJ1079" s="1" t="s">
        <v>4712</v>
      </c>
      <c r="BM1079" s="1" t="s">
        <v>4712</v>
      </c>
      <c r="BN1079" s="1" t="s">
        <v>4712</v>
      </c>
    </row>
    <row r="1080" spans="1:66" s="1" customFormat="1" x14ac:dyDescent="0.25">
      <c r="A1080" s="8"/>
      <c r="B1080" s="2"/>
      <c r="C1080" s="2"/>
      <c r="D1080" s="6"/>
      <c r="F1080" s="1" t="s">
        <v>3161</v>
      </c>
      <c r="G1080" s="1" t="s">
        <v>3158</v>
      </c>
      <c r="H1080" s="1" t="s">
        <v>2758</v>
      </c>
      <c r="I1080" s="1" t="s">
        <v>2762</v>
      </c>
      <c r="J1080" s="1" t="s">
        <v>1199</v>
      </c>
      <c r="K1080" s="18" t="s">
        <v>2759</v>
      </c>
      <c r="L1080" s="1" t="s">
        <v>2761</v>
      </c>
      <c r="M1080" s="1" t="s">
        <v>3023</v>
      </c>
      <c r="N1080" s="1" t="s">
        <v>296</v>
      </c>
      <c r="O1080" s="1">
        <v>85209</v>
      </c>
      <c r="P1080" s="1" t="s">
        <v>4213</v>
      </c>
      <c r="X1080" s="1" t="s">
        <v>2763</v>
      </c>
      <c r="Y1080" s="1" t="s">
        <v>3196</v>
      </c>
      <c r="Z1080" s="1" t="s">
        <v>3161</v>
      </c>
      <c r="AA1080" s="2"/>
      <c r="AB1080" s="3"/>
      <c r="AC1080" s="3"/>
      <c r="AD1080" s="1" t="s">
        <v>2564</v>
      </c>
      <c r="AF1080" s="1" t="s">
        <v>481</v>
      </c>
      <c r="AI1080" s="1" t="s">
        <v>481</v>
      </c>
      <c r="AL1080" s="1" t="s">
        <v>481</v>
      </c>
      <c r="AN1080" s="1" t="s">
        <v>481</v>
      </c>
      <c r="AQ1080" s="1" t="s">
        <v>481</v>
      </c>
      <c r="AU1080" s="1" t="s">
        <v>481</v>
      </c>
      <c r="AV1080" s="1" t="s">
        <v>481</v>
      </c>
      <c r="AY1080" s="1" t="s">
        <v>481</v>
      </c>
      <c r="AZ1080" s="1" t="s">
        <v>481</v>
      </c>
      <c r="BA1080" s="1">
        <f t="shared" si="39"/>
        <v>9</v>
      </c>
      <c r="BD1080" s="1" t="s">
        <v>4712</v>
      </c>
      <c r="BE1080" s="1" t="s">
        <v>4712</v>
      </c>
      <c r="BH1080" s="1" t="s">
        <v>4712</v>
      </c>
      <c r="BI1080" s="1" t="s">
        <v>4712</v>
      </c>
      <c r="BJ1080" s="1" t="s">
        <v>4712</v>
      </c>
      <c r="BL1080" s="1" t="s">
        <v>4712</v>
      </c>
      <c r="BM1080" s="1" t="s">
        <v>4712</v>
      </c>
      <c r="BN1080" s="1" t="s">
        <v>4712</v>
      </c>
    </row>
    <row r="1081" spans="1:66" s="1" customFormat="1" x14ac:dyDescent="0.25">
      <c r="A1081" s="6"/>
      <c r="B1081" s="2"/>
      <c r="C1081" s="2"/>
      <c r="D1081" s="2"/>
      <c r="F1081" s="1" t="s">
        <v>3161</v>
      </c>
      <c r="G1081" s="1" t="s">
        <v>3158</v>
      </c>
      <c r="H1081" s="1" t="s">
        <v>2764</v>
      </c>
      <c r="I1081" s="1" t="s">
        <v>879</v>
      </c>
      <c r="J1081" s="1" t="s">
        <v>811</v>
      </c>
      <c r="K1081" s="18" t="s">
        <v>813</v>
      </c>
      <c r="L1081" s="1" t="s">
        <v>812</v>
      </c>
      <c r="M1081" s="1" t="s">
        <v>488</v>
      </c>
      <c r="N1081" s="1" t="s">
        <v>296</v>
      </c>
      <c r="O1081" s="1">
        <v>85212</v>
      </c>
      <c r="P1081" s="1" t="s">
        <v>4712</v>
      </c>
      <c r="AA1081" s="2"/>
      <c r="AB1081" s="3"/>
      <c r="AC1081" s="3"/>
      <c r="BA1081" s="1">
        <f t="shared" si="39"/>
        <v>0</v>
      </c>
    </row>
    <row r="1082" spans="1:66" s="1" customFormat="1" x14ac:dyDescent="0.25">
      <c r="A1082" s="8"/>
      <c r="B1082" s="2"/>
      <c r="C1082" s="2"/>
      <c r="D1082" s="6"/>
      <c r="G1082" s="1" t="s">
        <v>3158</v>
      </c>
      <c r="H1082" s="1" t="s">
        <v>2764</v>
      </c>
      <c r="I1082" s="1" t="s">
        <v>2918</v>
      </c>
      <c r="J1082" s="1" t="s">
        <v>2929</v>
      </c>
      <c r="K1082" s="18" t="s">
        <v>581</v>
      </c>
      <c r="L1082" s="1" t="s">
        <v>2930</v>
      </c>
      <c r="M1082" s="1" t="s">
        <v>488</v>
      </c>
      <c r="N1082" s="1" t="s">
        <v>296</v>
      </c>
      <c r="O1082" s="1">
        <v>85206</v>
      </c>
      <c r="P1082" s="1" t="s">
        <v>4213</v>
      </c>
      <c r="AA1082" s="2"/>
      <c r="AB1082" s="3"/>
      <c r="AC1082" s="3"/>
      <c r="BA1082" s="1">
        <f t="shared" si="39"/>
        <v>0</v>
      </c>
    </row>
    <row r="1083" spans="1:66" s="1" customFormat="1" x14ac:dyDescent="0.25">
      <c r="B1083" s="2"/>
      <c r="C1083" s="2"/>
      <c r="D1083" s="2"/>
      <c r="G1083" s="1" t="s">
        <v>481</v>
      </c>
      <c r="H1083" s="1" t="s">
        <v>2764</v>
      </c>
      <c r="I1083" s="1" t="s">
        <v>2728</v>
      </c>
      <c r="J1083" s="1" t="s">
        <v>2466</v>
      </c>
      <c r="K1083" s="18" t="s">
        <v>2468</v>
      </c>
      <c r="L1083" s="1" t="s">
        <v>2467</v>
      </c>
      <c r="M1083" s="1" t="s">
        <v>5031</v>
      </c>
      <c r="N1083" s="1" t="s">
        <v>296</v>
      </c>
      <c r="O1083" s="1">
        <v>85220</v>
      </c>
      <c r="Y1083" s="1" t="s">
        <v>3175</v>
      </c>
      <c r="Z1083" s="1" t="s">
        <v>2469</v>
      </c>
      <c r="AA1083" s="2" t="s">
        <v>1558</v>
      </c>
      <c r="AB1083" s="3"/>
      <c r="AC1083" s="3"/>
      <c r="BA1083" s="1">
        <f t="shared" si="39"/>
        <v>0</v>
      </c>
    </row>
    <row r="1084" spans="1:66" s="1" customFormat="1" x14ac:dyDescent="0.25">
      <c r="B1084" s="2"/>
      <c r="C1084" s="2"/>
      <c r="D1084" s="2"/>
      <c r="F1084" s="1" t="s">
        <v>3161</v>
      </c>
      <c r="G1084" s="1" t="s">
        <v>481</v>
      </c>
      <c r="H1084" s="1" t="s">
        <v>2764</v>
      </c>
      <c r="I1084" s="1" t="s">
        <v>810</v>
      </c>
      <c r="J1084" s="1" t="s">
        <v>811</v>
      </c>
      <c r="K1084" s="18" t="s">
        <v>813</v>
      </c>
      <c r="L1084" s="1" t="s">
        <v>812</v>
      </c>
      <c r="M1084" s="1" t="s">
        <v>488</v>
      </c>
      <c r="N1084" s="1" t="s">
        <v>296</v>
      </c>
      <c r="O1084" s="1">
        <v>85212</v>
      </c>
      <c r="P1084" s="1" t="s">
        <v>3161</v>
      </c>
      <c r="AA1084" s="2"/>
      <c r="AB1084" s="3"/>
      <c r="AC1084" s="3"/>
      <c r="BA1084" s="1">
        <f t="shared" si="39"/>
        <v>0</v>
      </c>
    </row>
    <row r="1085" spans="1:66" s="1" customFormat="1" x14ac:dyDescent="0.25">
      <c r="B1085" s="2"/>
      <c r="C1085" s="2"/>
      <c r="D1085" s="2"/>
      <c r="G1085" s="1" t="s">
        <v>3158</v>
      </c>
      <c r="H1085" s="1" t="s">
        <v>2275</v>
      </c>
      <c r="I1085" s="1" t="s">
        <v>4789</v>
      </c>
      <c r="K1085" s="18"/>
      <c r="AB1085" s="3"/>
      <c r="AC1085" s="3"/>
      <c r="BA1085" s="1">
        <f t="shared" si="39"/>
        <v>0</v>
      </c>
    </row>
    <row r="1086" spans="1:66" s="1" customFormat="1" x14ac:dyDescent="0.25">
      <c r="B1086" s="2"/>
      <c r="C1086" s="2"/>
      <c r="D1086" s="6"/>
      <c r="G1086" s="1" t="s">
        <v>481</v>
      </c>
      <c r="H1086" s="1" t="s">
        <v>1279</v>
      </c>
      <c r="I1086" s="1" t="s">
        <v>1280</v>
      </c>
      <c r="K1086" s="18"/>
      <c r="AA1086" s="1" t="s">
        <v>953</v>
      </c>
      <c r="AB1086" s="3"/>
      <c r="AC1086" s="3"/>
      <c r="BA1086" s="1">
        <f t="shared" si="39"/>
        <v>0</v>
      </c>
    </row>
    <row r="1087" spans="1:66" s="1" customFormat="1" x14ac:dyDescent="0.25">
      <c r="B1087" s="2"/>
      <c r="C1087" s="2"/>
      <c r="D1087" s="2"/>
      <c r="G1087" s="1" t="s">
        <v>3158</v>
      </c>
      <c r="H1087" s="1" t="s">
        <v>2470</v>
      </c>
      <c r="I1087" s="1" t="s">
        <v>2471</v>
      </c>
      <c r="K1087" s="18" t="s">
        <v>2472</v>
      </c>
      <c r="P1087" s="1" t="s">
        <v>4213</v>
      </c>
      <c r="AA1087" s="2"/>
      <c r="AB1087" s="3"/>
      <c r="AC1087" s="3"/>
      <c r="AD1087" s="1" t="s">
        <v>2388</v>
      </c>
      <c r="BA1087" s="1">
        <f t="shared" si="39"/>
        <v>0</v>
      </c>
    </row>
    <row r="1088" spans="1:66" s="1" customFormat="1" x14ac:dyDescent="0.25">
      <c r="B1088" s="2"/>
      <c r="C1088" s="2"/>
      <c r="D1088" s="2"/>
      <c r="F1088" s="1" t="s">
        <v>3161</v>
      </c>
      <c r="G1088" s="1" t="s">
        <v>3158</v>
      </c>
      <c r="H1088" s="1" t="s">
        <v>2473</v>
      </c>
      <c r="I1088" s="1" t="s">
        <v>2474</v>
      </c>
      <c r="J1088" s="1" t="s">
        <v>2475</v>
      </c>
      <c r="K1088" s="18" t="s">
        <v>2481</v>
      </c>
      <c r="M1088" s="1" t="s">
        <v>2476</v>
      </c>
      <c r="N1088" s="1" t="s">
        <v>2477</v>
      </c>
      <c r="P1088" s="1" t="s">
        <v>4213</v>
      </c>
      <c r="X1088" s="1" t="s">
        <v>2482</v>
      </c>
      <c r="AA1088" s="2"/>
      <c r="AB1088" s="3"/>
      <c r="AC1088" s="3"/>
      <c r="AD1088" s="1" t="s">
        <v>2388</v>
      </c>
      <c r="BA1088" s="1">
        <f t="shared" si="39"/>
        <v>0</v>
      </c>
    </row>
    <row r="1089" spans="1:53" s="1" customFormat="1" x14ac:dyDescent="0.25">
      <c r="B1089" s="2"/>
      <c r="C1089" s="2"/>
      <c r="D1089" s="2"/>
      <c r="H1089" s="1" t="s">
        <v>267</v>
      </c>
      <c r="I1089" s="2" t="s">
        <v>1510</v>
      </c>
      <c r="K1089" s="18"/>
      <c r="AB1089" s="3"/>
      <c r="AC1089" s="3"/>
      <c r="AY1089" s="1" t="s">
        <v>1492</v>
      </c>
      <c r="AZ1089" s="1" t="s">
        <v>1492</v>
      </c>
      <c r="BA1089" s="1">
        <f t="shared" si="39"/>
        <v>2</v>
      </c>
    </row>
    <row r="1090" spans="1:53" s="1" customFormat="1" x14ac:dyDescent="0.25">
      <c r="B1090" s="2"/>
      <c r="C1090" s="2"/>
      <c r="D1090" s="2"/>
      <c r="F1090" s="1" t="s">
        <v>3161</v>
      </c>
      <c r="G1090" s="1" t="s">
        <v>481</v>
      </c>
      <c r="H1090" s="1" t="s">
        <v>2483</v>
      </c>
      <c r="I1090" s="1" t="s">
        <v>2484</v>
      </c>
      <c r="J1090" s="1" t="s">
        <v>2485</v>
      </c>
      <c r="K1090" s="18"/>
      <c r="L1090" s="1" t="s">
        <v>2486</v>
      </c>
      <c r="M1090" s="1" t="s">
        <v>5031</v>
      </c>
      <c r="N1090" s="1" t="s">
        <v>296</v>
      </c>
      <c r="O1090" s="1">
        <v>85119</v>
      </c>
      <c r="AA1090" s="2"/>
      <c r="AB1090" s="3"/>
      <c r="AC1090" s="3"/>
      <c r="BA1090" s="1">
        <f t="shared" si="39"/>
        <v>0</v>
      </c>
    </row>
    <row r="1091" spans="1:53" s="1" customFormat="1" x14ac:dyDescent="0.25">
      <c r="B1091" s="2"/>
      <c r="C1091" s="2"/>
      <c r="D1091" s="2"/>
      <c r="F1091" s="1" t="s">
        <v>3161</v>
      </c>
      <c r="G1091" s="1" t="s">
        <v>3158</v>
      </c>
      <c r="H1091" s="1" t="s">
        <v>2483</v>
      </c>
      <c r="I1091" s="1" t="s">
        <v>3311</v>
      </c>
      <c r="J1091" s="1" t="s">
        <v>2485</v>
      </c>
      <c r="K1091" s="18"/>
      <c r="L1091" s="1" t="s">
        <v>2486</v>
      </c>
      <c r="M1091" s="1" t="s">
        <v>5031</v>
      </c>
      <c r="N1091" s="1" t="s">
        <v>296</v>
      </c>
      <c r="O1091" s="1">
        <v>85119</v>
      </c>
      <c r="AA1091" s="2"/>
      <c r="AB1091" s="3"/>
      <c r="AC1091" s="3"/>
      <c r="BA1091" s="1">
        <f t="shared" si="39"/>
        <v>0</v>
      </c>
    </row>
    <row r="1092" spans="1:53" s="1" customFormat="1" x14ac:dyDescent="0.25">
      <c r="B1092" s="2"/>
      <c r="C1092" s="2"/>
      <c r="D1092" s="2"/>
      <c r="G1092" s="1" t="s">
        <v>481</v>
      </c>
      <c r="H1092" s="1" t="s">
        <v>2016</v>
      </c>
      <c r="I1092" s="1" t="s">
        <v>3048</v>
      </c>
      <c r="K1092" s="18"/>
      <c r="AA1092" s="2"/>
      <c r="AB1092" s="3"/>
      <c r="AC1092" s="3"/>
      <c r="AO1092" s="1" t="s">
        <v>3162</v>
      </c>
      <c r="AP1092" s="1" t="s">
        <v>3162</v>
      </c>
      <c r="BA1092" s="1">
        <f t="shared" si="39"/>
        <v>2</v>
      </c>
    </row>
    <row r="1093" spans="1:53" s="1" customFormat="1" x14ac:dyDescent="0.25">
      <c r="B1093" s="2"/>
      <c r="C1093" s="2"/>
      <c r="D1093" s="2"/>
      <c r="G1093" s="1" t="s">
        <v>3158</v>
      </c>
      <c r="H1093" s="1" t="s">
        <v>4803</v>
      </c>
      <c r="I1093" s="1" t="s">
        <v>3477</v>
      </c>
      <c r="K1093" s="18"/>
      <c r="AA1093" s="1" t="s">
        <v>4801</v>
      </c>
      <c r="AB1093" s="3"/>
      <c r="AC1093" s="3"/>
      <c r="BA1093" s="1">
        <f t="shared" si="39"/>
        <v>0</v>
      </c>
    </row>
    <row r="1094" spans="1:53" s="1" customFormat="1" x14ac:dyDescent="0.25">
      <c r="B1094" s="2"/>
      <c r="C1094" s="2"/>
      <c r="D1094" s="6"/>
      <c r="F1094" s="1" t="s">
        <v>3162</v>
      </c>
      <c r="G1094" s="1" t="s">
        <v>3158</v>
      </c>
      <c r="H1094" s="1" t="s">
        <v>2271</v>
      </c>
      <c r="I1094" s="1" t="s">
        <v>2272</v>
      </c>
      <c r="J1094" s="1" t="s">
        <v>2274</v>
      </c>
      <c r="K1094" s="18" t="s">
        <v>2273</v>
      </c>
      <c r="L1094" s="1" t="s">
        <v>4203</v>
      </c>
      <c r="M1094" s="1" t="s">
        <v>488</v>
      </c>
      <c r="N1094" s="1" t="s">
        <v>296</v>
      </c>
      <c r="O1094" s="1">
        <v>85209</v>
      </c>
      <c r="P1094" s="1" t="s">
        <v>4213</v>
      </c>
      <c r="AA1094" s="1" t="s">
        <v>712</v>
      </c>
      <c r="AB1094" s="3"/>
      <c r="AC1094" s="3"/>
      <c r="AD1094" s="1" t="s">
        <v>2564</v>
      </c>
      <c r="BA1094" s="1">
        <f t="shared" si="39"/>
        <v>0</v>
      </c>
    </row>
    <row r="1095" spans="1:53" s="1" customFormat="1" x14ac:dyDescent="0.25">
      <c r="B1095" s="2"/>
      <c r="C1095" s="2"/>
      <c r="D1095" s="2"/>
      <c r="F1095" s="1" t="s">
        <v>3161</v>
      </c>
      <c r="G1095" s="1" t="s">
        <v>3158</v>
      </c>
      <c r="H1095" s="1" t="s">
        <v>1689</v>
      </c>
      <c r="I1095" s="1" t="s">
        <v>2487</v>
      </c>
      <c r="J1095" s="1" t="s">
        <v>1685</v>
      </c>
      <c r="K1095" s="18" t="s">
        <v>1688</v>
      </c>
      <c r="L1095" s="1" t="s">
        <v>1686</v>
      </c>
      <c r="M1095" s="1" t="s">
        <v>1687</v>
      </c>
      <c r="N1095" s="1" t="s">
        <v>296</v>
      </c>
      <c r="O1095" s="1">
        <v>85374</v>
      </c>
      <c r="P1095" s="1" t="s">
        <v>4712</v>
      </c>
      <c r="AA1095" s="2" t="s">
        <v>1678</v>
      </c>
      <c r="AB1095" s="3"/>
      <c r="AC1095" s="3"/>
      <c r="BA1095" s="1">
        <f t="shared" si="39"/>
        <v>0</v>
      </c>
    </row>
    <row r="1096" spans="1:53" s="1" customFormat="1" x14ac:dyDescent="0.25">
      <c r="B1096" s="2"/>
      <c r="C1096" s="2"/>
      <c r="D1096" s="2"/>
      <c r="G1096" s="1" t="s">
        <v>3158</v>
      </c>
      <c r="H1096" s="1" t="s">
        <v>3421</v>
      </c>
      <c r="I1096" s="1" t="s">
        <v>1536</v>
      </c>
      <c r="J1096" s="1" t="s">
        <v>3423</v>
      </c>
      <c r="K1096" s="18" t="s">
        <v>2276</v>
      </c>
      <c r="L1096" s="1" t="s">
        <v>4924</v>
      </c>
      <c r="M1096" s="1" t="s">
        <v>3192</v>
      </c>
      <c r="N1096" s="1" t="s">
        <v>296</v>
      </c>
      <c r="O1096" s="1">
        <v>85118</v>
      </c>
      <c r="P1096" s="1" t="s">
        <v>4712</v>
      </c>
      <c r="AA1096" s="2"/>
      <c r="AB1096" s="3"/>
      <c r="AC1096" s="3"/>
      <c r="AD1096" s="1" t="s">
        <v>2388</v>
      </c>
      <c r="BA1096" s="1">
        <f t="shared" si="39"/>
        <v>0</v>
      </c>
    </row>
    <row r="1097" spans="1:53" s="1" customFormat="1" x14ac:dyDescent="0.25">
      <c r="B1097" s="2"/>
      <c r="C1097" s="2"/>
      <c r="D1097" s="2"/>
      <c r="G1097" s="1" t="s">
        <v>481</v>
      </c>
      <c r="H1097" s="1" t="s">
        <v>3421</v>
      </c>
      <c r="I1097" s="1" t="s">
        <v>2277</v>
      </c>
      <c r="J1097" s="1" t="s">
        <v>3422</v>
      </c>
      <c r="K1097" s="18" t="s">
        <v>2276</v>
      </c>
      <c r="L1097" s="1" t="s">
        <v>4924</v>
      </c>
      <c r="M1097" s="1" t="s">
        <v>3192</v>
      </c>
      <c r="N1097" s="1" t="s">
        <v>296</v>
      </c>
      <c r="O1097" s="1">
        <v>85118</v>
      </c>
      <c r="P1097" s="1" t="s">
        <v>4213</v>
      </c>
      <c r="AA1097" s="2"/>
      <c r="AB1097" s="3"/>
      <c r="AC1097" s="3"/>
      <c r="AD1097" s="1" t="s">
        <v>2388</v>
      </c>
      <c r="BA1097" s="1">
        <f t="shared" si="39"/>
        <v>0</v>
      </c>
    </row>
    <row r="1098" spans="1:53" s="1" customFormat="1" x14ac:dyDescent="0.25">
      <c r="B1098" s="2"/>
      <c r="C1098" s="2"/>
      <c r="D1098" s="2"/>
      <c r="G1098" s="1" t="s">
        <v>3158</v>
      </c>
      <c r="H1098" s="1" t="s">
        <v>2488</v>
      </c>
      <c r="I1098" s="1" t="s">
        <v>2489</v>
      </c>
      <c r="J1098" s="1" t="s">
        <v>2490</v>
      </c>
      <c r="K1098" s="18" t="s">
        <v>2492</v>
      </c>
      <c r="L1098" s="1" t="s">
        <v>2491</v>
      </c>
      <c r="M1098" s="1" t="s">
        <v>488</v>
      </c>
      <c r="N1098" s="1" t="s">
        <v>296</v>
      </c>
      <c r="P1098" s="1" t="s">
        <v>4213</v>
      </c>
      <c r="AA1098" s="2"/>
      <c r="AB1098" s="3"/>
      <c r="AC1098" s="3"/>
      <c r="AD1098" s="1" t="s">
        <v>2388</v>
      </c>
      <c r="BA1098" s="1">
        <f t="shared" si="39"/>
        <v>0</v>
      </c>
    </row>
    <row r="1099" spans="1:53" s="1" customFormat="1" x14ac:dyDescent="0.25">
      <c r="B1099" s="2"/>
      <c r="C1099" s="2"/>
      <c r="D1099" s="2"/>
      <c r="G1099" s="1" t="s">
        <v>3158</v>
      </c>
      <c r="H1099" s="1" t="s">
        <v>2488</v>
      </c>
      <c r="I1099" s="1" t="s">
        <v>2451</v>
      </c>
      <c r="K1099" s="18" t="s">
        <v>2493</v>
      </c>
      <c r="P1099" s="1" t="s">
        <v>4213</v>
      </c>
      <c r="AA1099" s="2"/>
      <c r="AB1099" s="3"/>
      <c r="AC1099" s="3"/>
      <c r="AD1099" s="1" t="s">
        <v>2388</v>
      </c>
      <c r="BA1099" s="1">
        <f t="shared" si="39"/>
        <v>0</v>
      </c>
    </row>
    <row r="1100" spans="1:53" s="1" customFormat="1" x14ac:dyDescent="0.25">
      <c r="A1100" s="6"/>
      <c r="B1100" s="2"/>
      <c r="C1100" s="2"/>
      <c r="D1100" s="2"/>
      <c r="G1100" s="1" t="s">
        <v>481</v>
      </c>
      <c r="H1100" s="1" t="s">
        <v>2496</v>
      </c>
      <c r="I1100" s="1" t="s">
        <v>2497</v>
      </c>
      <c r="J1100" s="1" t="s">
        <v>2498</v>
      </c>
      <c r="K1100" s="18" t="s">
        <v>2499</v>
      </c>
      <c r="N1100" s="1" t="s">
        <v>296</v>
      </c>
      <c r="P1100" s="1" t="s">
        <v>4213</v>
      </c>
      <c r="Y1100" s="1" t="s">
        <v>3196</v>
      </c>
      <c r="Z1100" s="1" t="s">
        <v>3161</v>
      </c>
      <c r="AA1100" s="2" t="s">
        <v>1698</v>
      </c>
      <c r="AB1100" s="3" t="s">
        <v>3161</v>
      </c>
      <c r="AC1100" s="3"/>
      <c r="AD1100" s="1" t="s">
        <v>2564</v>
      </c>
      <c r="BA1100" s="1">
        <f t="shared" si="39"/>
        <v>0</v>
      </c>
    </row>
    <row r="1101" spans="1:53" s="1" customFormat="1" x14ac:dyDescent="0.25">
      <c r="B1101" s="2"/>
      <c r="C1101" s="2"/>
      <c r="D1101" s="2"/>
      <c r="G1101" s="1" t="s">
        <v>3158</v>
      </c>
      <c r="H1101" s="1" t="s">
        <v>2496</v>
      </c>
      <c r="I1101" s="1" t="s">
        <v>3786</v>
      </c>
      <c r="K1101" s="18"/>
      <c r="AA1101" s="2"/>
      <c r="AB1101" s="3"/>
      <c r="AC1101" s="3"/>
      <c r="AU1101" s="1" t="s">
        <v>3162</v>
      </c>
      <c r="BA1101" s="1">
        <f t="shared" si="39"/>
        <v>1</v>
      </c>
    </row>
    <row r="1102" spans="1:53" s="1" customFormat="1" x14ac:dyDescent="0.25">
      <c r="A1102" s="8"/>
      <c r="B1102" s="2"/>
      <c r="C1102" s="2"/>
      <c r="D1102" s="6"/>
      <c r="H1102" s="1" t="s">
        <v>1411</v>
      </c>
      <c r="I1102" s="1" t="s">
        <v>1412</v>
      </c>
      <c r="K1102" s="18"/>
      <c r="AB1102" s="3"/>
      <c r="AC1102" s="3"/>
      <c r="AS1102" s="1" t="s">
        <v>3162</v>
      </c>
      <c r="BA1102" s="1">
        <f t="shared" si="39"/>
        <v>1</v>
      </c>
    </row>
    <row r="1103" spans="1:53" s="1" customFormat="1" x14ac:dyDescent="0.25">
      <c r="A1103" s="8"/>
      <c r="B1103" s="2"/>
      <c r="C1103" s="2"/>
      <c r="D1103" s="6"/>
      <c r="H1103" s="1" t="s">
        <v>1411</v>
      </c>
      <c r="K1103" s="18"/>
      <c r="AB1103" s="3"/>
      <c r="AC1103" s="3"/>
      <c r="AS1103" s="1" t="s">
        <v>3162</v>
      </c>
      <c r="BA1103" s="1">
        <f t="shared" si="39"/>
        <v>1</v>
      </c>
    </row>
    <row r="1104" spans="1:53" s="1" customFormat="1" x14ac:dyDescent="0.25">
      <c r="A1104" s="8"/>
      <c r="B1104" s="2"/>
      <c r="C1104" s="2"/>
      <c r="D1104" s="6"/>
      <c r="G1104" s="1" t="s">
        <v>481</v>
      </c>
      <c r="H1104" s="1" t="s">
        <v>2039</v>
      </c>
      <c r="I1104" s="1" t="s">
        <v>2040</v>
      </c>
      <c r="K1104" s="18"/>
      <c r="AB1104" s="3"/>
      <c r="AC1104" s="3"/>
      <c r="AQ1104" s="1" t="s">
        <v>1492</v>
      </c>
      <c r="BA1104" s="1">
        <f t="shared" si="39"/>
        <v>1</v>
      </c>
    </row>
    <row r="1105" spans="1:55" s="1" customFormat="1" x14ac:dyDescent="0.25">
      <c r="A1105" s="8"/>
      <c r="B1105" s="2"/>
      <c r="C1105" s="2"/>
      <c r="D1105" s="6"/>
      <c r="G1105" s="1" t="s">
        <v>481</v>
      </c>
      <c r="H1105" s="1" t="s">
        <v>2039</v>
      </c>
      <c r="I1105" s="1" t="s">
        <v>5022</v>
      </c>
      <c r="K1105" s="18"/>
      <c r="AB1105" s="3"/>
      <c r="AC1105" s="3"/>
      <c r="AQ1105" s="1" t="s">
        <v>1492</v>
      </c>
      <c r="BA1105" s="1">
        <f t="shared" si="39"/>
        <v>1</v>
      </c>
    </row>
    <row r="1106" spans="1:55" s="1" customFormat="1" x14ac:dyDescent="0.25">
      <c r="B1106" s="2"/>
      <c r="C1106" s="2"/>
      <c r="D1106" s="6"/>
      <c r="G1106" s="1" t="s">
        <v>3158</v>
      </c>
      <c r="H1106" s="1" t="s">
        <v>4470</v>
      </c>
      <c r="I1106" s="1" t="s">
        <v>4807</v>
      </c>
      <c r="K1106" s="18"/>
      <c r="BA1106" s="1">
        <f t="shared" si="39"/>
        <v>0</v>
      </c>
      <c r="BB1106" s="3"/>
    </row>
    <row r="1107" spans="1:55" s="1" customFormat="1" x14ac:dyDescent="0.25">
      <c r="B1107" s="2"/>
      <c r="C1107" s="2"/>
      <c r="D1107" s="6"/>
      <c r="G1107" s="1" t="s">
        <v>481</v>
      </c>
      <c r="H1107" s="1" t="s">
        <v>4470</v>
      </c>
      <c r="I1107" s="1" t="s">
        <v>3816</v>
      </c>
      <c r="K1107" s="18"/>
      <c r="BA1107" s="1">
        <f t="shared" si="39"/>
        <v>0</v>
      </c>
      <c r="BB1107" s="3"/>
    </row>
    <row r="1108" spans="1:55" s="1" customFormat="1" x14ac:dyDescent="0.25">
      <c r="B1108" s="2"/>
      <c r="C1108" s="2"/>
      <c r="D1108" s="6"/>
      <c r="H1108" s="1" t="s">
        <v>2500</v>
      </c>
      <c r="K1108" s="18"/>
      <c r="BB1108" s="3"/>
    </row>
    <row r="1109" spans="1:55" s="1" customFormat="1" x14ac:dyDescent="0.25">
      <c r="B1109" s="2"/>
      <c r="C1109" s="2"/>
      <c r="D1109" s="2"/>
      <c r="G1109" s="1" t="s">
        <v>3158</v>
      </c>
      <c r="H1109" s="1" t="s">
        <v>2500</v>
      </c>
      <c r="I1109" s="1" t="s">
        <v>2501</v>
      </c>
      <c r="K1109" s="18" t="s">
        <v>2502</v>
      </c>
      <c r="P1109" s="1" t="s">
        <v>4213</v>
      </c>
      <c r="AA1109" s="2"/>
      <c r="AB1109" s="3"/>
      <c r="AC1109" s="3"/>
      <c r="AD1109" s="1" t="s">
        <v>2564</v>
      </c>
      <c r="BA1109" s="1">
        <f t="shared" si="39"/>
        <v>0</v>
      </c>
    </row>
    <row r="1110" spans="1:55" s="1" customFormat="1" x14ac:dyDescent="0.25">
      <c r="B1110" s="2"/>
      <c r="C1110" s="2"/>
      <c r="D1110" s="2"/>
      <c r="G1110" s="1" t="s">
        <v>3158</v>
      </c>
      <c r="H1110" s="1" t="s">
        <v>2019</v>
      </c>
      <c r="I1110" s="1" t="s">
        <v>2036</v>
      </c>
      <c r="K1110" s="18"/>
      <c r="AA1110" s="2"/>
      <c r="AB1110" s="3"/>
      <c r="AC1110" s="3"/>
      <c r="AP1110" s="1" t="s">
        <v>3162</v>
      </c>
      <c r="AQ1110" s="1" t="s">
        <v>3162</v>
      </c>
      <c r="AR1110" s="1" t="s">
        <v>3162</v>
      </c>
      <c r="BA1110" s="1">
        <f t="shared" si="39"/>
        <v>3</v>
      </c>
    </row>
    <row r="1111" spans="1:55" s="1" customFormat="1" x14ac:dyDescent="0.25">
      <c r="B1111" s="2"/>
      <c r="C1111" s="2"/>
      <c r="D1111" s="2"/>
      <c r="G1111" s="1" t="s">
        <v>481</v>
      </c>
      <c r="H1111" s="1" t="s">
        <v>2503</v>
      </c>
      <c r="I1111" s="1" t="s">
        <v>2504</v>
      </c>
      <c r="J1111" s="1" t="s">
        <v>2505</v>
      </c>
      <c r="K1111" s="18" t="s">
        <v>956</v>
      </c>
      <c r="L1111" s="1" t="s">
        <v>955</v>
      </c>
      <c r="M1111" s="1" t="s">
        <v>488</v>
      </c>
      <c r="N1111" s="1" t="s">
        <v>296</v>
      </c>
      <c r="O1111" s="1" t="s">
        <v>2769</v>
      </c>
      <c r="P1111" s="1" t="s">
        <v>4213</v>
      </c>
      <c r="Y1111" s="1" t="s">
        <v>3196</v>
      </c>
      <c r="Z1111" s="1" t="s">
        <v>3161</v>
      </c>
      <c r="AA1111" s="2"/>
      <c r="AB1111" s="3"/>
      <c r="AC1111" s="3"/>
      <c r="AD1111" s="1" t="s">
        <v>2564</v>
      </c>
      <c r="BA1111" s="1">
        <f t="shared" si="39"/>
        <v>0</v>
      </c>
    </row>
    <row r="1112" spans="1:55" s="1" customFormat="1" x14ac:dyDescent="0.25">
      <c r="B1112" s="2"/>
      <c r="C1112" s="2"/>
      <c r="D1112" s="2"/>
      <c r="G1112" s="1" t="s">
        <v>3158</v>
      </c>
      <c r="H1112" s="1" t="s">
        <v>2503</v>
      </c>
      <c r="I1112" s="1" t="s">
        <v>1142</v>
      </c>
      <c r="J1112" s="1" t="s">
        <v>2505</v>
      </c>
      <c r="K1112" s="18" t="s">
        <v>956</v>
      </c>
      <c r="L1112" s="1" t="s">
        <v>955</v>
      </c>
      <c r="M1112" s="1" t="s">
        <v>488</v>
      </c>
      <c r="N1112" s="1" t="s">
        <v>296</v>
      </c>
      <c r="P1112" s="1" t="s">
        <v>4712</v>
      </c>
      <c r="Y1112" s="1" t="s">
        <v>3196</v>
      </c>
      <c r="Z1112" s="1" t="s">
        <v>957</v>
      </c>
      <c r="AA1112" s="2"/>
      <c r="AB1112" s="3"/>
      <c r="AC1112" s="3"/>
      <c r="AD1112" s="1" t="s">
        <v>2568</v>
      </c>
      <c r="BA1112" s="1">
        <f t="shared" si="39"/>
        <v>0</v>
      </c>
    </row>
    <row r="1113" spans="1:55" s="1" customFormat="1" x14ac:dyDescent="0.25">
      <c r="B1113" s="2"/>
      <c r="C1113" s="2"/>
      <c r="D1113" s="2"/>
      <c r="G1113" s="1" t="s">
        <v>481</v>
      </c>
      <c r="H1113" s="1" t="s">
        <v>958</v>
      </c>
      <c r="I1113" s="1" t="s">
        <v>959</v>
      </c>
      <c r="K1113" s="18" t="s">
        <v>960</v>
      </c>
      <c r="P1113" s="1" t="s">
        <v>4213</v>
      </c>
      <c r="AA1113" s="2"/>
      <c r="AB1113" s="3"/>
      <c r="AC1113" s="3"/>
      <c r="AD1113" s="1" t="s">
        <v>2564</v>
      </c>
      <c r="BA1113" s="1">
        <f t="shared" si="39"/>
        <v>0</v>
      </c>
    </row>
    <row r="1114" spans="1:55" s="1" customFormat="1" x14ac:dyDescent="0.25">
      <c r="B1114" s="2"/>
      <c r="C1114" s="2"/>
      <c r="D1114" s="2"/>
      <c r="G1114" s="1" t="s">
        <v>3158</v>
      </c>
      <c r="H1114" s="1" t="s">
        <v>887</v>
      </c>
      <c r="I1114" s="1" t="s">
        <v>4297</v>
      </c>
      <c r="J1114" s="1" t="s">
        <v>963</v>
      </c>
      <c r="K1114" s="18"/>
      <c r="Y1114" s="1" t="s">
        <v>3189</v>
      </c>
      <c r="AA1114" s="2" t="s">
        <v>713</v>
      </c>
      <c r="AB1114" s="3" t="s">
        <v>3161</v>
      </c>
      <c r="AC1114" s="3"/>
      <c r="BA1114" s="1">
        <f t="shared" si="39"/>
        <v>0</v>
      </c>
    </row>
    <row r="1115" spans="1:55" s="1" customFormat="1" x14ac:dyDescent="0.25">
      <c r="B1115" s="2"/>
      <c r="C1115" s="2"/>
      <c r="D1115" s="2"/>
      <c r="G1115" s="1" t="s">
        <v>481</v>
      </c>
      <c r="H1115" s="1" t="s">
        <v>1820</v>
      </c>
      <c r="I1115" s="1" t="s">
        <v>116</v>
      </c>
      <c r="K1115" s="18"/>
      <c r="AA1115" s="1" t="s">
        <v>3311</v>
      </c>
      <c r="AB1115" s="3"/>
      <c r="AC1115" s="3"/>
      <c r="BA1115" s="1">
        <f t="shared" si="39"/>
        <v>0</v>
      </c>
    </row>
    <row r="1116" spans="1:55" s="1" customFormat="1" x14ac:dyDescent="0.25">
      <c r="B1116" s="2"/>
      <c r="C1116" s="2"/>
      <c r="D1116" s="2"/>
      <c r="G1116" s="1" t="s">
        <v>3158</v>
      </c>
      <c r="H1116" s="1" t="s">
        <v>1820</v>
      </c>
      <c r="I1116" s="1" t="s">
        <v>3311</v>
      </c>
      <c r="K1116" s="18"/>
      <c r="AA1116" s="1" t="s">
        <v>116</v>
      </c>
      <c r="AB1116" s="3"/>
      <c r="AC1116" s="3"/>
      <c r="BA1116" s="1">
        <f t="shared" si="39"/>
        <v>0</v>
      </c>
    </row>
    <row r="1117" spans="1:55" s="1" customFormat="1" x14ac:dyDescent="0.25">
      <c r="B1117" s="2"/>
      <c r="C1117" s="2"/>
      <c r="D1117" s="2"/>
      <c r="H1117" s="1" t="s">
        <v>3143</v>
      </c>
      <c r="I1117" s="1" t="s">
        <v>3144</v>
      </c>
      <c r="K1117" s="18" t="s">
        <v>4603</v>
      </c>
      <c r="P1117" s="1" t="s">
        <v>4213</v>
      </c>
      <c r="AA1117" s="2"/>
      <c r="AB1117" s="3"/>
      <c r="AC1117" s="3"/>
      <c r="BA1117" s="1">
        <f t="shared" si="39"/>
        <v>0</v>
      </c>
    </row>
    <row r="1118" spans="1:55" s="1" customFormat="1" x14ac:dyDescent="0.25">
      <c r="B1118" s="2"/>
      <c r="C1118" s="2"/>
      <c r="D1118" s="2"/>
      <c r="G1118" s="1" t="s">
        <v>3158</v>
      </c>
      <c r="H1118" s="1" t="s">
        <v>2278</v>
      </c>
      <c r="I1118" s="1" t="s">
        <v>2279</v>
      </c>
      <c r="J1118" s="1" t="s">
        <v>2281</v>
      </c>
      <c r="K1118" s="18" t="s">
        <v>2280</v>
      </c>
      <c r="L1118" s="1" t="s">
        <v>2282</v>
      </c>
      <c r="M1118" s="1" t="s">
        <v>3182</v>
      </c>
      <c r="N1118" s="1" t="s">
        <v>296</v>
      </c>
      <c r="O1118" s="1">
        <v>85298</v>
      </c>
      <c r="P1118" s="1" t="s">
        <v>4213</v>
      </c>
      <c r="AA1118" s="2"/>
      <c r="AB1118" s="3" t="s">
        <v>3161</v>
      </c>
      <c r="AC1118" s="3"/>
      <c r="AD1118" s="1" t="s">
        <v>2388</v>
      </c>
      <c r="BA1118" s="1">
        <f t="shared" si="39"/>
        <v>0</v>
      </c>
    </row>
    <row r="1119" spans="1:55" s="1" customFormat="1" x14ac:dyDescent="0.25">
      <c r="B1119" s="2"/>
      <c r="C1119" s="2"/>
      <c r="G1119" s="1" t="s">
        <v>3158</v>
      </c>
      <c r="H1119" s="1" t="s">
        <v>3646</v>
      </c>
      <c r="I1119" s="1" t="s">
        <v>3647</v>
      </c>
      <c r="J1119" s="1" t="s">
        <v>3648</v>
      </c>
      <c r="K1119" s="18" t="s">
        <v>3649</v>
      </c>
      <c r="L1119" s="1" t="s">
        <v>3650</v>
      </c>
      <c r="M1119" s="1" t="s">
        <v>488</v>
      </c>
      <c r="N1119" s="1" t="s">
        <v>296</v>
      </c>
      <c r="O1119" s="1">
        <v>85205</v>
      </c>
      <c r="P1119" s="1" t="s">
        <v>4213</v>
      </c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1">
        <f t="shared" si="39"/>
        <v>0</v>
      </c>
      <c r="BB1119" s="3"/>
      <c r="BC1119" s="1" t="s">
        <v>2564</v>
      </c>
    </row>
    <row r="1120" spans="1:55" s="1" customFormat="1" x14ac:dyDescent="0.25">
      <c r="B1120" s="2"/>
      <c r="C1120" s="2"/>
      <c r="D1120" s="6"/>
      <c r="E1120" s="2"/>
      <c r="F1120" s="1" t="s">
        <v>3162</v>
      </c>
      <c r="G1120" s="1" t="s">
        <v>3158</v>
      </c>
      <c r="H1120" s="1" t="s">
        <v>4499</v>
      </c>
      <c r="I1120" s="1" t="s">
        <v>4578</v>
      </c>
      <c r="J1120" s="1" t="s">
        <v>4500</v>
      </c>
      <c r="K1120" s="18" t="s">
        <v>4501</v>
      </c>
      <c r="L1120" s="1" t="s">
        <v>380</v>
      </c>
      <c r="M1120" s="1" t="s">
        <v>488</v>
      </c>
      <c r="N1120" s="1" t="s">
        <v>296</v>
      </c>
      <c r="O1120" s="1">
        <v>85209</v>
      </c>
      <c r="P1120" s="1" t="s">
        <v>4213</v>
      </c>
      <c r="R1120" s="1">
        <v>1</v>
      </c>
      <c r="S1120" s="1" t="s">
        <v>3357</v>
      </c>
      <c r="U1120" s="1">
        <v>1</v>
      </c>
      <c r="AA1120" s="2"/>
      <c r="AB1120" s="3"/>
      <c r="AC1120" s="3"/>
      <c r="AD1120" s="1" t="s">
        <v>2388</v>
      </c>
      <c r="BA1120" s="1">
        <f t="shared" si="39"/>
        <v>0</v>
      </c>
    </row>
    <row r="1121" spans="1:56" s="1" customFormat="1" x14ac:dyDescent="0.25">
      <c r="A1121" s="8"/>
      <c r="B1121" s="2"/>
      <c r="C1121" s="2"/>
      <c r="D1121" s="6"/>
      <c r="G1121" s="1" t="s">
        <v>481</v>
      </c>
      <c r="H1121" s="1" t="s">
        <v>205</v>
      </c>
      <c r="I1121" s="1" t="s">
        <v>2773</v>
      </c>
      <c r="K1121" s="18"/>
      <c r="AB1121" s="3"/>
      <c r="AC1121" s="3"/>
      <c r="AU1121" s="1" t="s">
        <v>3162</v>
      </c>
      <c r="BA1121" s="1">
        <f t="shared" si="39"/>
        <v>1</v>
      </c>
    </row>
    <row r="1122" spans="1:56" s="1" customFormat="1" x14ac:dyDescent="0.25">
      <c r="A1122" s="8"/>
      <c r="B1122" s="2"/>
      <c r="C1122" s="2"/>
      <c r="D1122" s="6"/>
      <c r="G1122" s="1" t="s">
        <v>3158</v>
      </c>
      <c r="H1122" s="1" t="s">
        <v>205</v>
      </c>
      <c r="I1122" s="1" t="s">
        <v>206</v>
      </c>
      <c r="K1122" s="18"/>
      <c r="AB1122" s="3"/>
      <c r="AC1122" s="3"/>
      <c r="AU1122" s="1" t="s">
        <v>3162</v>
      </c>
      <c r="BA1122" s="1">
        <f t="shared" si="39"/>
        <v>1</v>
      </c>
    </row>
    <row r="1123" spans="1:56" s="1" customFormat="1" x14ac:dyDescent="0.25">
      <c r="B1123" s="2"/>
      <c r="C1123" s="2"/>
      <c r="D1123" s="2"/>
      <c r="F1123" s="1" t="s">
        <v>3161</v>
      </c>
      <c r="G1123" s="1" t="s">
        <v>2607</v>
      </c>
      <c r="H1123" s="1" t="s">
        <v>2608</v>
      </c>
      <c r="I1123" s="1" t="s">
        <v>1574</v>
      </c>
      <c r="J1123" s="1" t="s">
        <v>2609</v>
      </c>
      <c r="K1123" s="18"/>
      <c r="L1123" s="1" t="s">
        <v>3109</v>
      </c>
      <c r="M1123" s="1" t="s">
        <v>3110</v>
      </c>
      <c r="N1123" s="1" t="s">
        <v>1946</v>
      </c>
      <c r="O1123" s="1">
        <v>99212</v>
      </c>
      <c r="AA1123" s="2"/>
      <c r="AB1123" s="3"/>
      <c r="AC1123" s="3"/>
      <c r="BA1123" s="1">
        <f t="shared" si="39"/>
        <v>0</v>
      </c>
    </row>
    <row r="1124" spans="1:56" s="1" customFormat="1" x14ac:dyDescent="0.25">
      <c r="B1124" s="2"/>
      <c r="C1124" s="2"/>
      <c r="D1124" s="2"/>
      <c r="G1124" s="1" t="s">
        <v>3158</v>
      </c>
      <c r="H1124" s="1" t="s">
        <v>1726</v>
      </c>
      <c r="I1124" s="1" t="s">
        <v>3113</v>
      </c>
      <c r="J1124" s="1" t="s">
        <v>3114</v>
      </c>
      <c r="K1124" s="18" t="s">
        <v>4937</v>
      </c>
      <c r="L1124" s="1" t="s">
        <v>3115</v>
      </c>
      <c r="M1124" s="1" t="s">
        <v>3023</v>
      </c>
      <c r="N1124" s="1" t="s">
        <v>4426</v>
      </c>
      <c r="O1124" s="1">
        <v>85213</v>
      </c>
      <c r="AA1124" s="2"/>
      <c r="AB1124" s="3"/>
      <c r="AC1124" s="3"/>
      <c r="BA1124" s="1">
        <f t="shared" si="39"/>
        <v>0</v>
      </c>
    </row>
    <row r="1125" spans="1:56" s="1" customFormat="1" x14ac:dyDescent="0.25">
      <c r="A1125" s="8"/>
      <c r="B1125" s="2"/>
      <c r="C1125" s="2"/>
      <c r="D1125" s="6"/>
      <c r="G1125" s="1" t="s">
        <v>3158</v>
      </c>
      <c r="H1125" s="1" t="s">
        <v>1010</v>
      </c>
      <c r="I1125" s="1" t="s">
        <v>3744</v>
      </c>
      <c r="K1125" s="18"/>
      <c r="AB1125" s="3"/>
      <c r="AC1125" s="3"/>
      <c r="AQ1125" s="1" t="s">
        <v>3162</v>
      </c>
      <c r="BA1125" s="1">
        <f t="shared" ref="BA1125:BA1185" si="40">COUNTA(AE1125:AZ1125)</f>
        <v>1</v>
      </c>
    </row>
    <row r="1126" spans="1:56" s="1" customFormat="1" x14ac:dyDescent="0.25">
      <c r="A1126" s="8"/>
      <c r="B1126" s="2"/>
      <c r="C1126" s="2"/>
      <c r="D1126" s="6"/>
      <c r="G1126" s="1" t="s">
        <v>481</v>
      </c>
      <c r="H1126" s="1" t="s">
        <v>1010</v>
      </c>
      <c r="I1126" s="1" t="s">
        <v>3178</v>
      </c>
      <c r="K1126" s="18"/>
      <c r="AB1126" s="3"/>
      <c r="AC1126" s="3"/>
      <c r="AQ1126" s="1" t="s">
        <v>3162</v>
      </c>
      <c r="BA1126" s="1">
        <f t="shared" si="40"/>
        <v>1</v>
      </c>
    </row>
    <row r="1127" spans="1:56" s="1" customFormat="1" x14ac:dyDescent="0.25">
      <c r="B1127" s="2"/>
      <c r="C1127" s="2"/>
      <c r="D1127" s="2"/>
      <c r="G1127" s="1" t="s">
        <v>481</v>
      </c>
      <c r="H1127" s="1" t="s">
        <v>3116</v>
      </c>
      <c r="I1127" s="1" t="s">
        <v>3790</v>
      </c>
      <c r="J1127" s="1" t="s">
        <v>486</v>
      </c>
      <c r="K1127" s="18"/>
      <c r="L1127" s="1" t="s">
        <v>486</v>
      </c>
      <c r="M1127" s="1" t="s">
        <v>488</v>
      </c>
      <c r="N1127" s="1" t="s">
        <v>296</v>
      </c>
      <c r="O1127" s="1" t="s">
        <v>486</v>
      </c>
      <c r="AA1127" s="2"/>
      <c r="AB1127" s="3"/>
      <c r="AC1127" s="3"/>
      <c r="BA1127" s="1">
        <f t="shared" si="40"/>
        <v>0</v>
      </c>
    </row>
    <row r="1128" spans="1:56" s="1" customFormat="1" ht="15.6" x14ac:dyDescent="0.3">
      <c r="A1128" s="8"/>
      <c r="B1128" s="2"/>
      <c r="C1128" s="2"/>
      <c r="D1128" s="6"/>
      <c r="E1128" s="2"/>
      <c r="G1128" s="1" t="s">
        <v>481</v>
      </c>
      <c r="H1128" s="1" t="s">
        <v>1468</v>
      </c>
      <c r="I1128" s="1" t="s">
        <v>299</v>
      </c>
      <c r="K1128" s="27" t="s">
        <v>544</v>
      </c>
      <c r="AA1128" s="1" t="s">
        <v>1467</v>
      </c>
      <c r="AB1128" s="3"/>
      <c r="AC1128" s="3"/>
      <c r="AI1128" s="1" t="s">
        <v>3162</v>
      </c>
      <c r="AJ1128" s="1" t="s">
        <v>3162</v>
      </c>
      <c r="BA1128" s="1">
        <f t="shared" si="40"/>
        <v>2</v>
      </c>
    </row>
    <row r="1129" spans="1:56" s="1" customFormat="1" x14ac:dyDescent="0.25">
      <c r="A1129" s="29"/>
      <c r="B1129" s="2"/>
      <c r="C1129" s="2"/>
      <c r="D1129" s="29"/>
      <c r="E1129" s="2"/>
      <c r="G1129" s="1" t="s">
        <v>481</v>
      </c>
      <c r="H1129" s="1" t="s">
        <v>2779</v>
      </c>
      <c r="I1129" s="1" t="s">
        <v>2728</v>
      </c>
      <c r="K1129" s="18"/>
      <c r="AB1129" s="3"/>
      <c r="AC1129" s="3"/>
      <c r="AN1129" s="1" t="s">
        <v>3162</v>
      </c>
      <c r="AP1129" s="1" t="s">
        <v>3162</v>
      </c>
      <c r="BA1129" s="1">
        <f t="shared" si="40"/>
        <v>2</v>
      </c>
    </row>
    <row r="1130" spans="1:56" s="1" customFormat="1" x14ac:dyDescent="0.25">
      <c r="B1130" s="2"/>
      <c r="C1130" s="2"/>
      <c r="D1130" s="2"/>
      <c r="G1130" s="1" t="s">
        <v>481</v>
      </c>
      <c r="H1130" s="1" t="s">
        <v>3320</v>
      </c>
      <c r="I1130" s="1" t="s">
        <v>4642</v>
      </c>
      <c r="K1130" s="18" t="s">
        <v>3321</v>
      </c>
      <c r="N1130" s="1" t="s">
        <v>296</v>
      </c>
      <c r="P1130" s="1" t="s">
        <v>4213</v>
      </c>
      <c r="AA1130" s="2"/>
      <c r="AB1130" s="3"/>
      <c r="AC1130" s="3"/>
      <c r="AD1130" s="1" t="s">
        <v>2564</v>
      </c>
      <c r="BA1130" s="1">
        <f t="shared" si="40"/>
        <v>0</v>
      </c>
    </row>
    <row r="1131" spans="1:56" s="1" customFormat="1" x14ac:dyDescent="0.25">
      <c r="B1131" s="2"/>
      <c r="C1131" s="2"/>
      <c r="D1131" s="6"/>
      <c r="G1131" s="1" t="s">
        <v>481</v>
      </c>
      <c r="H1131" s="1" t="s">
        <v>2606</v>
      </c>
      <c r="I1131" s="1" t="s">
        <v>48</v>
      </c>
      <c r="J1131" s="1" t="s">
        <v>574</v>
      </c>
      <c r="K1131" s="18" t="s">
        <v>4581</v>
      </c>
      <c r="L1131" s="1" t="s">
        <v>3322</v>
      </c>
      <c r="M1131" s="1" t="s">
        <v>3182</v>
      </c>
      <c r="N1131" s="1" t="s">
        <v>296</v>
      </c>
      <c r="O1131" s="1">
        <v>85256</v>
      </c>
      <c r="Y1131" s="1" t="s">
        <v>3196</v>
      </c>
      <c r="Z1131" s="1" t="s">
        <v>3189</v>
      </c>
      <c r="AA1131" s="2" t="s">
        <v>2602</v>
      </c>
      <c r="AB1131" s="3"/>
      <c r="AC1131" s="3"/>
      <c r="BA1131" s="1">
        <f t="shared" si="40"/>
        <v>0</v>
      </c>
    </row>
    <row r="1132" spans="1:56" s="1" customFormat="1" x14ac:dyDescent="0.25">
      <c r="B1132" s="2"/>
      <c r="C1132" s="2"/>
      <c r="D1132" s="2"/>
      <c r="H1132" s="1" t="s">
        <v>2961</v>
      </c>
      <c r="I1132" s="1" t="s">
        <v>4208</v>
      </c>
      <c r="K1132" s="18" t="s">
        <v>4209</v>
      </c>
      <c r="P1132" s="1" t="s">
        <v>4213</v>
      </c>
      <c r="AA1132" s="2"/>
      <c r="AB1132" s="3"/>
      <c r="AC1132" s="3"/>
      <c r="BA1132" s="1">
        <f t="shared" si="40"/>
        <v>0</v>
      </c>
    </row>
    <row r="1133" spans="1:56" s="1" customFormat="1" x14ac:dyDescent="0.25">
      <c r="B1133" s="2"/>
      <c r="C1133" s="2"/>
      <c r="D1133" s="2"/>
      <c r="G1133" s="1" t="s">
        <v>481</v>
      </c>
      <c r="H1133" s="1" t="s">
        <v>2540</v>
      </c>
      <c r="I1133" s="1" t="s">
        <v>2541</v>
      </c>
      <c r="K1133" s="18" t="s">
        <v>2542</v>
      </c>
      <c r="P1133" s="1" t="s">
        <v>4213</v>
      </c>
      <c r="Q1133" s="1" t="s">
        <v>4712</v>
      </c>
      <c r="AA1133" s="2"/>
      <c r="AB1133" s="3"/>
      <c r="AC1133" s="3"/>
      <c r="AD1133" s="1" t="s">
        <v>2388</v>
      </c>
      <c r="BA1133" s="1">
        <f t="shared" si="40"/>
        <v>0</v>
      </c>
    </row>
    <row r="1134" spans="1:56" s="1" customFormat="1" ht="15.6" thickBot="1" x14ac:dyDescent="0.3">
      <c r="B1134" s="2"/>
      <c r="C1134" s="2"/>
      <c r="D1134" s="2"/>
      <c r="G1134" s="1" t="s">
        <v>3158</v>
      </c>
      <c r="H1134" s="1" t="s">
        <v>3327</v>
      </c>
      <c r="I1134" s="1" t="s">
        <v>3328</v>
      </c>
      <c r="J1134" s="1" t="s">
        <v>3329</v>
      </c>
      <c r="K1134" s="18"/>
      <c r="L1134" s="1" t="s">
        <v>3330</v>
      </c>
      <c r="M1134" s="1" t="s">
        <v>488</v>
      </c>
      <c r="N1134" s="1" t="s">
        <v>296</v>
      </c>
      <c r="O1134" s="1">
        <v>85206</v>
      </c>
      <c r="AA1134" s="2"/>
      <c r="AB1134" s="3"/>
      <c r="AC1134" s="3"/>
      <c r="BA1134" s="1">
        <f t="shared" si="40"/>
        <v>0</v>
      </c>
      <c r="BD1134" s="1" t="s">
        <v>4712</v>
      </c>
    </row>
    <row r="1135" spans="1:56" s="1" customFormat="1" ht="15.6" thickBot="1" x14ac:dyDescent="0.3">
      <c r="A1135" s="8"/>
      <c r="B1135" s="2"/>
      <c r="C1135" s="2"/>
      <c r="D1135" s="6"/>
      <c r="G1135" s="1" t="s">
        <v>3158</v>
      </c>
      <c r="H1135" s="1" t="s">
        <v>2771</v>
      </c>
      <c r="I1135" s="1" t="s">
        <v>436</v>
      </c>
      <c r="K1135" s="22"/>
      <c r="AA1135" s="2" t="s">
        <v>786</v>
      </c>
      <c r="AB1135" s="3"/>
      <c r="AC1135" s="3"/>
      <c r="AP1135" s="1" t="s">
        <v>3162</v>
      </c>
      <c r="AW1135" s="1" t="s">
        <v>3162</v>
      </c>
      <c r="BA1135" s="1">
        <f t="shared" si="40"/>
        <v>2</v>
      </c>
    </row>
    <row r="1136" spans="1:56" s="1" customFormat="1" x14ac:dyDescent="0.25">
      <c r="A1136" s="8"/>
      <c r="B1136" s="2"/>
      <c r="C1136" s="2"/>
      <c r="D1136" s="6"/>
      <c r="G1136" s="1" t="s">
        <v>481</v>
      </c>
      <c r="H1136" s="1" t="s">
        <v>2771</v>
      </c>
      <c r="I1136" s="1" t="s">
        <v>786</v>
      </c>
      <c r="K1136" s="18"/>
      <c r="AA1136" s="2" t="s">
        <v>436</v>
      </c>
      <c r="AB1136" s="3"/>
      <c r="AC1136" s="3"/>
      <c r="AP1136" s="1" t="s">
        <v>3162</v>
      </c>
      <c r="AW1136" s="1" t="s">
        <v>3162</v>
      </c>
      <c r="BA1136" s="1">
        <f t="shared" si="40"/>
        <v>2</v>
      </c>
    </row>
    <row r="1137" spans="1:64" s="1" customFormat="1" x14ac:dyDescent="0.25">
      <c r="B1137" s="2"/>
      <c r="C1137" s="2"/>
      <c r="E1137" s="2"/>
      <c r="G1137" s="1" t="s">
        <v>481</v>
      </c>
      <c r="H1137" s="1" t="s">
        <v>4503</v>
      </c>
      <c r="I1137" s="1" t="s">
        <v>4364</v>
      </c>
      <c r="J1137" s="1" t="s">
        <v>4504</v>
      </c>
      <c r="K1137" s="18" t="s">
        <v>4505</v>
      </c>
      <c r="L1137" s="1" t="s">
        <v>535</v>
      </c>
      <c r="M1137" s="1" t="s">
        <v>488</v>
      </c>
      <c r="N1137" s="1" t="s">
        <v>296</v>
      </c>
      <c r="O1137" s="1">
        <v>85208</v>
      </c>
      <c r="P1137" s="1" t="s">
        <v>4213</v>
      </c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1">
        <f t="shared" si="40"/>
        <v>0</v>
      </c>
      <c r="BB1137" s="3"/>
      <c r="BC1137" s="1" t="s">
        <v>2388</v>
      </c>
    </row>
    <row r="1138" spans="1:64" s="1" customFormat="1" x14ac:dyDescent="0.25">
      <c r="B1138" s="2"/>
      <c r="C1138" s="2"/>
      <c r="D1138" s="6"/>
      <c r="E1138" s="2"/>
      <c r="F1138" s="1" t="s">
        <v>3162</v>
      </c>
      <c r="G1138" s="1" t="s">
        <v>3158</v>
      </c>
      <c r="H1138" s="1" t="s">
        <v>4519</v>
      </c>
      <c r="I1138" s="1" t="s">
        <v>954</v>
      </c>
      <c r="J1138" s="1" t="s">
        <v>4520</v>
      </c>
      <c r="K1138" s="18" t="s">
        <v>3395</v>
      </c>
      <c r="L1138" s="1" t="s">
        <v>4753</v>
      </c>
      <c r="M1138" s="1" t="s">
        <v>131</v>
      </c>
      <c r="N1138" s="1" t="s">
        <v>296</v>
      </c>
      <c r="O1138" s="1">
        <v>85203</v>
      </c>
      <c r="P1138" s="1" t="s">
        <v>4213</v>
      </c>
      <c r="R1138" s="1">
        <v>1</v>
      </c>
      <c r="S1138" s="1" t="s">
        <v>3357</v>
      </c>
      <c r="AA1138" s="1" t="s">
        <v>3082</v>
      </c>
      <c r="AD1138" s="1" t="s">
        <v>1771</v>
      </c>
      <c r="AR1138" s="1" t="s">
        <v>3162</v>
      </c>
      <c r="BA1138" s="1">
        <f t="shared" si="40"/>
        <v>1</v>
      </c>
    </row>
    <row r="1139" spans="1:64" s="1" customFormat="1" x14ac:dyDescent="0.25">
      <c r="B1139" s="2"/>
      <c r="C1139" s="2"/>
      <c r="D1139" s="6"/>
      <c r="E1139" s="2"/>
      <c r="F1139" s="1" t="s">
        <v>3162</v>
      </c>
      <c r="G1139" s="1" t="s">
        <v>481</v>
      </c>
      <c r="H1139" s="1" t="s">
        <v>4519</v>
      </c>
      <c r="I1139" s="1" t="s">
        <v>3082</v>
      </c>
      <c r="J1139" s="1" t="s">
        <v>4520</v>
      </c>
      <c r="K1139" s="18" t="s">
        <v>3395</v>
      </c>
      <c r="L1139" s="1" t="s">
        <v>4753</v>
      </c>
      <c r="M1139" s="1" t="s">
        <v>131</v>
      </c>
      <c r="N1139" s="1" t="s">
        <v>296</v>
      </c>
      <c r="O1139" s="1">
        <v>85203</v>
      </c>
      <c r="P1139" s="1" t="s">
        <v>4712</v>
      </c>
      <c r="R1139" s="1">
        <v>1</v>
      </c>
      <c r="S1139" s="1" t="s">
        <v>3357</v>
      </c>
      <c r="AA1139" s="1" t="s">
        <v>954</v>
      </c>
      <c r="AD1139" s="1" t="s">
        <v>1774</v>
      </c>
      <c r="AR1139" s="1" t="s">
        <v>3162</v>
      </c>
      <c r="BA1139" s="1">
        <f t="shared" si="40"/>
        <v>1</v>
      </c>
    </row>
    <row r="1140" spans="1:64" s="1" customFormat="1" x14ac:dyDescent="0.25">
      <c r="B1140" s="2"/>
      <c r="C1140" s="2"/>
      <c r="D1140" s="2"/>
      <c r="G1140" s="1" t="s">
        <v>481</v>
      </c>
      <c r="H1140" s="1" t="s">
        <v>3334</v>
      </c>
      <c r="I1140" s="1" t="s">
        <v>3178</v>
      </c>
      <c r="J1140" s="1" t="s">
        <v>3337</v>
      </c>
      <c r="K1140" s="18" t="s">
        <v>2395</v>
      </c>
      <c r="L1140" s="1" t="s">
        <v>2393</v>
      </c>
      <c r="M1140" s="1" t="s">
        <v>5031</v>
      </c>
      <c r="N1140" s="1" t="s">
        <v>296</v>
      </c>
      <c r="O1140" s="1">
        <v>85219</v>
      </c>
      <c r="P1140" s="1" t="s">
        <v>4213</v>
      </c>
      <c r="AA1140" s="2"/>
      <c r="AB1140" s="3"/>
      <c r="AC1140" s="3"/>
      <c r="AD1140" s="1" t="s">
        <v>2564</v>
      </c>
      <c r="BA1140" s="1">
        <f t="shared" si="40"/>
        <v>0</v>
      </c>
    </row>
    <row r="1141" spans="1:64" s="1" customFormat="1" x14ac:dyDescent="0.25">
      <c r="B1141" s="2"/>
      <c r="C1141" s="2"/>
      <c r="D1141" s="2"/>
      <c r="G1141" s="1" t="s">
        <v>3158</v>
      </c>
      <c r="H1141" s="1" t="s">
        <v>3334</v>
      </c>
      <c r="I1141" s="1" t="s">
        <v>2447</v>
      </c>
      <c r="J1141" s="1" t="s">
        <v>3337</v>
      </c>
      <c r="K1141" s="18" t="s">
        <v>2457</v>
      </c>
      <c r="L1141" s="1" t="s">
        <v>2393</v>
      </c>
      <c r="M1141" s="1" t="s">
        <v>5031</v>
      </c>
      <c r="N1141" s="1" t="s">
        <v>296</v>
      </c>
      <c r="O1141" s="1">
        <v>85219</v>
      </c>
      <c r="P1141" s="1" t="s">
        <v>4213</v>
      </c>
      <c r="AA1141" s="2"/>
      <c r="AB1141" s="3"/>
      <c r="AC1141" s="3"/>
      <c r="AD1141" s="1" t="s">
        <v>2388</v>
      </c>
      <c r="BA1141" s="1">
        <f t="shared" si="40"/>
        <v>0</v>
      </c>
    </row>
    <row r="1142" spans="1:64" s="1" customFormat="1" x14ac:dyDescent="0.25">
      <c r="B1142" s="2"/>
      <c r="C1142" s="2"/>
      <c r="D1142" s="2"/>
      <c r="G1142" s="1" t="s">
        <v>481</v>
      </c>
      <c r="H1142" s="1" t="s">
        <v>3334</v>
      </c>
      <c r="I1142" s="1" t="s">
        <v>409</v>
      </c>
      <c r="K1142" s="18"/>
      <c r="AB1142" s="3"/>
      <c r="AC1142" s="3"/>
      <c r="BA1142" s="1">
        <f t="shared" si="40"/>
        <v>0</v>
      </c>
    </row>
    <row r="1143" spans="1:64" s="1" customFormat="1" x14ac:dyDescent="0.25">
      <c r="B1143" s="2"/>
      <c r="C1143" s="2"/>
      <c r="D1143" s="2"/>
      <c r="G1143" s="1" t="s">
        <v>481</v>
      </c>
      <c r="H1143" s="1" t="s">
        <v>3512</v>
      </c>
      <c r="I1143" s="1" t="s">
        <v>2458</v>
      </c>
      <c r="J1143" s="1" t="s">
        <v>2459</v>
      </c>
      <c r="K1143" s="18"/>
      <c r="L1143" s="1" t="s">
        <v>2460</v>
      </c>
      <c r="M1143" s="1" t="s">
        <v>2870</v>
      </c>
      <c r="N1143" s="1" t="s">
        <v>296</v>
      </c>
      <c r="O1143" s="1">
        <v>85248</v>
      </c>
      <c r="AA1143" s="2" t="s">
        <v>3416</v>
      </c>
      <c r="AB1143" s="3"/>
      <c r="AC1143" s="3"/>
      <c r="BA1143" s="1">
        <f t="shared" si="40"/>
        <v>0</v>
      </c>
    </row>
    <row r="1144" spans="1:64" s="1" customFormat="1" x14ac:dyDescent="0.25">
      <c r="B1144" s="2"/>
      <c r="C1144" s="14">
        <v>43041</v>
      </c>
      <c r="E1144" s="1" t="s">
        <v>297</v>
      </c>
      <c r="G1144" s="1" t="s">
        <v>481</v>
      </c>
      <c r="H1144" s="1" t="s">
        <v>1015</v>
      </c>
      <c r="I1144" s="1" t="s">
        <v>2949</v>
      </c>
      <c r="J1144" s="1" t="s">
        <v>1981</v>
      </c>
      <c r="K1144" s="18"/>
      <c r="L1144" s="1" t="s">
        <v>4977</v>
      </c>
      <c r="M1144" s="1" t="s">
        <v>4978</v>
      </c>
      <c r="N1144" s="1" t="s">
        <v>296</v>
      </c>
      <c r="O1144" s="1">
        <v>85234</v>
      </c>
      <c r="AA1144" s="1" t="s">
        <v>2032</v>
      </c>
      <c r="AB1144" s="3"/>
      <c r="AC1144" s="3"/>
      <c r="AE1144" s="1" t="s">
        <v>3158</v>
      </c>
      <c r="AN1144" s="1" t="s">
        <v>3158</v>
      </c>
      <c r="AO1144" s="1" t="s">
        <v>3158</v>
      </c>
      <c r="AQ1144" s="1" t="s">
        <v>3158</v>
      </c>
      <c r="AR1144" s="1" t="s">
        <v>3158</v>
      </c>
      <c r="BA1144" s="1">
        <f t="shared" si="40"/>
        <v>5</v>
      </c>
      <c r="BD1144" s="1" t="s">
        <v>4712</v>
      </c>
      <c r="BE1144" s="1" t="s">
        <v>4712</v>
      </c>
      <c r="BF1144" s="1" t="s">
        <v>4712</v>
      </c>
      <c r="BL1144" s="1" t="s">
        <v>4712</v>
      </c>
    </row>
    <row r="1145" spans="1:64" s="1" customFormat="1" x14ac:dyDescent="0.25">
      <c r="B1145" s="2"/>
      <c r="C1145" s="2"/>
      <c r="D1145" s="6"/>
      <c r="G1145" s="1" t="s">
        <v>3158</v>
      </c>
      <c r="H1145" s="1" t="s">
        <v>4471</v>
      </c>
      <c r="I1145" s="1" t="s">
        <v>3954</v>
      </c>
      <c r="K1145" s="18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1">
        <f t="shared" si="40"/>
        <v>0</v>
      </c>
      <c r="BB1145" s="3"/>
    </row>
    <row r="1146" spans="1:64" s="1" customFormat="1" x14ac:dyDescent="0.25">
      <c r="B1146" s="2"/>
      <c r="C1146" s="2"/>
      <c r="D1146" s="6"/>
      <c r="G1146" s="1" t="s">
        <v>481</v>
      </c>
      <c r="H1146" s="1" t="s">
        <v>4471</v>
      </c>
      <c r="I1146" s="1" t="s">
        <v>2738</v>
      </c>
      <c r="K1146" s="18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1">
        <f t="shared" si="40"/>
        <v>0</v>
      </c>
      <c r="BB1146" s="3"/>
    </row>
    <row r="1147" spans="1:64" s="1" customFormat="1" x14ac:dyDescent="0.25">
      <c r="A1147" s="6"/>
      <c r="B1147" s="2"/>
      <c r="C1147" s="2"/>
      <c r="D1147" s="6"/>
      <c r="G1147" s="1" t="s">
        <v>481</v>
      </c>
      <c r="H1147" s="1" t="s">
        <v>2528</v>
      </c>
      <c r="I1147" s="1" t="s">
        <v>3951</v>
      </c>
      <c r="K1147" s="18"/>
      <c r="AA1147" s="2"/>
      <c r="AB1147" s="3"/>
      <c r="AC1147" s="3"/>
      <c r="BA1147" s="1">
        <f t="shared" si="40"/>
        <v>0</v>
      </c>
    </row>
    <row r="1148" spans="1:64" s="1" customFormat="1" x14ac:dyDescent="0.25">
      <c r="B1148" s="2"/>
      <c r="C1148" s="2"/>
      <c r="D1148" s="2"/>
      <c r="G1148" s="1" t="s">
        <v>3158</v>
      </c>
      <c r="H1148" s="1" t="s">
        <v>2950</v>
      </c>
      <c r="I1148" s="1" t="s">
        <v>599</v>
      </c>
      <c r="J1148" s="1" t="s">
        <v>2951</v>
      </c>
      <c r="K1148" s="18" t="s">
        <v>4938</v>
      </c>
      <c r="L1148" s="1" t="s">
        <v>2952</v>
      </c>
      <c r="M1148" s="1" t="s">
        <v>488</v>
      </c>
      <c r="N1148" s="1" t="s">
        <v>296</v>
      </c>
      <c r="O1148" s="1">
        <v>85206</v>
      </c>
      <c r="AA1148" s="2"/>
      <c r="AB1148" s="3"/>
      <c r="AC1148" s="3"/>
      <c r="BA1148" s="1">
        <f t="shared" si="40"/>
        <v>0</v>
      </c>
    </row>
    <row r="1149" spans="1:64" s="1" customFormat="1" x14ac:dyDescent="0.25">
      <c r="B1149" s="2"/>
      <c r="C1149" s="2"/>
      <c r="D1149" s="2"/>
      <c r="G1149" s="1" t="s">
        <v>481</v>
      </c>
      <c r="H1149" s="1" t="s">
        <v>2950</v>
      </c>
      <c r="I1149" s="1" t="s">
        <v>3082</v>
      </c>
      <c r="J1149" s="1" t="s">
        <v>2951</v>
      </c>
      <c r="K1149" s="18" t="s">
        <v>4938</v>
      </c>
      <c r="L1149" s="1" t="s">
        <v>2952</v>
      </c>
      <c r="M1149" s="1" t="s">
        <v>488</v>
      </c>
      <c r="N1149" s="1" t="s">
        <v>296</v>
      </c>
      <c r="O1149" s="1">
        <v>85206</v>
      </c>
      <c r="AA1149" s="2"/>
      <c r="AB1149" s="3"/>
      <c r="AC1149" s="3"/>
      <c r="BA1149" s="1">
        <f t="shared" si="40"/>
        <v>0</v>
      </c>
    </row>
    <row r="1150" spans="1:64" s="1" customFormat="1" x14ac:dyDescent="0.25">
      <c r="B1150" s="2"/>
      <c r="C1150" s="2"/>
      <c r="D1150" s="2"/>
      <c r="F1150" s="1" t="s">
        <v>3162</v>
      </c>
      <c r="G1150" s="1" t="s">
        <v>3158</v>
      </c>
      <c r="H1150" s="1" t="s">
        <v>309</v>
      </c>
      <c r="I1150" s="1" t="s">
        <v>310</v>
      </c>
      <c r="J1150" s="1" t="s">
        <v>311</v>
      </c>
      <c r="K1150" s="18" t="s">
        <v>3222</v>
      </c>
      <c r="L1150" s="1" t="s">
        <v>3221</v>
      </c>
      <c r="M1150" s="1" t="s">
        <v>488</v>
      </c>
      <c r="N1150" s="1" t="s">
        <v>296</v>
      </c>
      <c r="O1150" s="1">
        <v>85205</v>
      </c>
      <c r="P1150" s="1" t="s">
        <v>4213</v>
      </c>
      <c r="R1150" s="1">
        <v>1</v>
      </c>
      <c r="S1150" s="1" t="s">
        <v>3357</v>
      </c>
      <c r="AA1150" s="2"/>
      <c r="AB1150" s="3"/>
      <c r="AC1150" s="3"/>
      <c r="AD1150" s="1" t="s">
        <v>1771</v>
      </c>
      <c r="BA1150" s="1">
        <f t="shared" si="40"/>
        <v>0</v>
      </c>
    </row>
    <row r="1151" spans="1:64" s="1" customFormat="1" x14ac:dyDescent="0.25">
      <c r="B1151" s="2"/>
      <c r="C1151" s="2"/>
      <c r="D1151" s="6"/>
      <c r="E1151" s="2"/>
      <c r="G1151" s="1" t="s">
        <v>3162</v>
      </c>
      <c r="H1151" s="1" t="s">
        <v>1383</v>
      </c>
      <c r="I1151" s="1" t="s">
        <v>4364</v>
      </c>
      <c r="K1151" s="18"/>
      <c r="AT1151" s="1" t="s">
        <v>1447</v>
      </c>
      <c r="BA1151" s="1">
        <f t="shared" si="40"/>
        <v>1</v>
      </c>
    </row>
    <row r="1152" spans="1:64" s="1" customFormat="1" x14ac:dyDescent="0.25">
      <c r="B1152" s="2"/>
      <c r="C1152" s="2"/>
      <c r="G1152" s="1" t="s">
        <v>3158</v>
      </c>
      <c r="H1152" s="1" t="s">
        <v>1147</v>
      </c>
      <c r="I1152" s="1" t="s">
        <v>2451</v>
      </c>
      <c r="J1152" s="1" t="s">
        <v>1148</v>
      </c>
      <c r="K1152" s="18" t="s">
        <v>4472</v>
      </c>
      <c r="L1152" s="1" t="s">
        <v>2726</v>
      </c>
      <c r="M1152" s="1" t="s">
        <v>5031</v>
      </c>
      <c r="N1152" s="1" t="s">
        <v>296</v>
      </c>
      <c r="O1152" s="1">
        <v>85119</v>
      </c>
      <c r="AA1152" s="2"/>
      <c r="AB1152" s="3"/>
      <c r="AC1152" s="3"/>
      <c r="BA1152" s="1">
        <f t="shared" si="40"/>
        <v>0</v>
      </c>
    </row>
    <row r="1153" spans="1:76" s="1" customFormat="1" x14ac:dyDescent="0.25">
      <c r="B1153" s="2"/>
      <c r="C1153" s="2"/>
      <c r="D1153" s="2"/>
      <c r="G1153" s="1" t="s">
        <v>481</v>
      </c>
      <c r="H1153" s="1" t="s">
        <v>2953</v>
      </c>
      <c r="I1153" s="1" t="s">
        <v>1344</v>
      </c>
      <c r="K1153" s="18"/>
      <c r="AA1153" s="2"/>
      <c r="AB1153" s="3"/>
      <c r="AC1153" s="3"/>
      <c r="BA1153" s="1">
        <f t="shared" si="40"/>
        <v>0</v>
      </c>
    </row>
    <row r="1154" spans="1:76" s="1" customFormat="1" x14ac:dyDescent="0.25">
      <c r="A1154" s="8"/>
      <c r="B1154" s="2"/>
      <c r="C1154" s="2"/>
      <c r="D1154" s="6"/>
      <c r="G1154" s="1" t="s">
        <v>3158</v>
      </c>
      <c r="H1154" s="1" t="s">
        <v>1361</v>
      </c>
      <c r="I1154" s="1" t="s">
        <v>1362</v>
      </c>
      <c r="K1154" s="18"/>
      <c r="AA1154" s="2"/>
      <c r="AB1154" s="3"/>
      <c r="AC1154" s="3"/>
      <c r="AR1154" s="1" t="s">
        <v>3162</v>
      </c>
      <c r="BA1154" s="1">
        <f t="shared" si="40"/>
        <v>1</v>
      </c>
    </row>
    <row r="1155" spans="1:76" s="1" customFormat="1" x14ac:dyDescent="0.25">
      <c r="A1155" s="2"/>
      <c r="B1155" s="2"/>
      <c r="C1155" s="2"/>
      <c r="D1155" s="2"/>
      <c r="F1155" s="1" t="s">
        <v>3161</v>
      </c>
      <c r="G1155" s="1" t="s">
        <v>3158</v>
      </c>
      <c r="H1155" s="1" t="s">
        <v>2736</v>
      </c>
      <c r="I1155" s="1" t="s">
        <v>4936</v>
      </c>
      <c r="J1155" s="1" t="s">
        <v>1778</v>
      </c>
      <c r="K1155" s="18" t="s">
        <v>1780</v>
      </c>
      <c r="L1155" s="1" t="s">
        <v>1779</v>
      </c>
      <c r="M1155" s="1" t="s">
        <v>488</v>
      </c>
      <c r="O1155" s="1">
        <v>85209</v>
      </c>
      <c r="P1155" s="1" t="s">
        <v>4213</v>
      </c>
      <c r="Y1155" s="1" t="s">
        <v>3196</v>
      </c>
      <c r="Z1155" s="1" t="s">
        <v>3850</v>
      </c>
      <c r="AA1155" s="2"/>
      <c r="AB1155" s="3"/>
      <c r="AC1155" s="3"/>
      <c r="AD1155" s="1" t="s">
        <v>2564</v>
      </c>
      <c r="BA1155" s="1">
        <f t="shared" si="40"/>
        <v>0</v>
      </c>
    </row>
    <row r="1156" spans="1:76" s="1" customFormat="1" x14ac:dyDescent="0.25">
      <c r="A1156" s="2"/>
      <c r="B1156" s="2"/>
      <c r="C1156" s="2"/>
      <c r="D1156" s="2"/>
      <c r="G1156" s="1" t="s">
        <v>481</v>
      </c>
      <c r="H1156" s="1" t="s">
        <v>247</v>
      </c>
      <c r="I1156" s="1" t="s">
        <v>246</v>
      </c>
      <c r="K1156" s="18"/>
      <c r="AA1156" s="1" t="s">
        <v>245</v>
      </c>
      <c r="AB1156" s="3"/>
      <c r="AC1156" s="3"/>
      <c r="AW1156" s="1" t="s">
        <v>1492</v>
      </c>
      <c r="AX1156"/>
      <c r="BA1156" s="1">
        <f t="shared" si="40"/>
        <v>1</v>
      </c>
    </row>
    <row r="1157" spans="1:76" s="1" customFormat="1" x14ac:dyDescent="0.25">
      <c r="B1157" s="2"/>
      <c r="C1157" s="2"/>
      <c r="G1157" s="1" t="s">
        <v>3158</v>
      </c>
      <c r="H1157" s="1" t="s">
        <v>538</v>
      </c>
      <c r="I1157" s="1" t="s">
        <v>492</v>
      </c>
      <c r="J1157" s="1" t="s">
        <v>1198</v>
      </c>
      <c r="K1157" s="18"/>
      <c r="L1157" s="1" t="s">
        <v>4007</v>
      </c>
      <c r="M1157" s="1" t="s">
        <v>488</v>
      </c>
      <c r="N1157" s="1" t="s">
        <v>296</v>
      </c>
      <c r="O1157" s="1">
        <v>85208</v>
      </c>
      <c r="T1157" s="1">
        <v>1</v>
      </c>
      <c r="AA1157" s="2" t="s">
        <v>334</v>
      </c>
      <c r="AB1157" s="3" t="s">
        <v>3161</v>
      </c>
      <c r="AC1157" s="3"/>
      <c r="BA1157" s="1">
        <f t="shared" si="40"/>
        <v>0</v>
      </c>
    </row>
    <row r="1158" spans="1:76" s="1" customFormat="1" x14ac:dyDescent="0.25">
      <c r="A1158" s="2"/>
      <c r="B1158" s="2"/>
      <c r="C1158" s="2"/>
      <c r="D1158" s="2"/>
      <c r="G1158" s="1" t="s">
        <v>481</v>
      </c>
      <c r="H1158" s="1" t="s">
        <v>3295</v>
      </c>
      <c r="I1158" s="1" t="s">
        <v>3194</v>
      </c>
      <c r="K1158" s="18"/>
      <c r="AB1158" s="3"/>
      <c r="AC1158" s="3"/>
      <c r="AH1158" s="1" t="s">
        <v>3162</v>
      </c>
      <c r="AX1158"/>
      <c r="BA1158" s="1">
        <f t="shared" si="40"/>
        <v>1</v>
      </c>
    </row>
    <row r="1159" spans="1:76" s="1" customFormat="1" x14ac:dyDescent="0.25">
      <c r="A1159" s="2"/>
      <c r="B1159" s="2"/>
      <c r="C1159" s="2"/>
      <c r="D1159" s="2"/>
      <c r="G1159" s="1" t="s">
        <v>3158</v>
      </c>
      <c r="H1159" s="1" t="s">
        <v>3295</v>
      </c>
      <c r="I1159" s="1" t="s">
        <v>196</v>
      </c>
      <c r="K1159" s="18"/>
      <c r="AB1159" s="3"/>
      <c r="AC1159" s="3"/>
      <c r="AH1159" s="1" t="s">
        <v>3162</v>
      </c>
      <c r="AX1159"/>
      <c r="BA1159" s="1">
        <f t="shared" si="40"/>
        <v>1</v>
      </c>
    </row>
    <row r="1160" spans="1:76" s="1" customFormat="1" x14ac:dyDescent="0.25">
      <c r="B1160" s="2"/>
      <c r="C1160" s="2"/>
      <c r="F1160" s="1" t="s">
        <v>3161</v>
      </c>
      <c r="G1160" s="1" t="s">
        <v>481</v>
      </c>
      <c r="H1160" s="1" t="s">
        <v>1531</v>
      </c>
      <c r="I1160" s="1" t="s">
        <v>1532</v>
      </c>
      <c r="J1160" s="1" t="s">
        <v>639</v>
      </c>
      <c r="K1160" s="18" t="s">
        <v>1533</v>
      </c>
      <c r="L1160" s="1" t="s">
        <v>2749</v>
      </c>
      <c r="M1160" s="1" t="s">
        <v>2750</v>
      </c>
      <c r="N1160" s="1" t="s">
        <v>2751</v>
      </c>
      <c r="P1160" s="1" t="s">
        <v>4213</v>
      </c>
      <c r="X1160" s="1" t="s">
        <v>639</v>
      </c>
      <c r="AA1160" s="2" t="s">
        <v>537</v>
      </c>
      <c r="AB1160" s="3"/>
      <c r="AC1160" s="3"/>
      <c r="AD1160" s="1" t="s">
        <v>2564</v>
      </c>
      <c r="BA1160" s="1">
        <f t="shared" si="40"/>
        <v>0</v>
      </c>
    </row>
    <row r="1161" spans="1:76" s="1" customFormat="1" x14ac:dyDescent="0.25">
      <c r="A1161" s="2"/>
      <c r="B1161" s="2"/>
      <c r="C1161" s="2"/>
      <c r="D1161" s="2"/>
      <c r="F1161" s="1" t="s">
        <v>3162</v>
      </c>
      <c r="G1161" s="1" t="s">
        <v>3158</v>
      </c>
      <c r="H1161" s="1" t="s">
        <v>2739</v>
      </c>
      <c r="I1161" s="1" t="s">
        <v>1536</v>
      </c>
      <c r="J1161" s="1" t="s">
        <v>1538</v>
      </c>
      <c r="K1161" s="18" t="s">
        <v>1537</v>
      </c>
      <c r="L1161" s="1" t="s">
        <v>1539</v>
      </c>
      <c r="M1161" s="1" t="s">
        <v>1540</v>
      </c>
      <c r="N1161" s="1" t="s">
        <v>296</v>
      </c>
      <c r="O1161" s="1">
        <v>85374</v>
      </c>
      <c r="P1161" s="1" t="s">
        <v>4213</v>
      </c>
      <c r="AA1161" s="2" t="s">
        <v>1042</v>
      </c>
      <c r="AB1161" s="3" t="s">
        <v>3161</v>
      </c>
      <c r="AC1161" s="3"/>
      <c r="AD1161" s="1" t="s">
        <v>2564</v>
      </c>
      <c r="BA1161" s="1">
        <f t="shared" si="40"/>
        <v>0</v>
      </c>
      <c r="BD1161" s="1" t="s">
        <v>4712</v>
      </c>
      <c r="BE1161" s="1" t="s">
        <v>4712</v>
      </c>
      <c r="BF1161" s="1" t="s">
        <v>4712</v>
      </c>
      <c r="BH1161" s="1" t="s">
        <v>4712</v>
      </c>
      <c r="BI1161" s="1" t="s">
        <v>4712</v>
      </c>
      <c r="BJ1161" s="1" t="s">
        <v>4712</v>
      </c>
      <c r="BK1161" s="1" t="s">
        <v>4712</v>
      </c>
      <c r="BL1161" s="1" t="s">
        <v>4712</v>
      </c>
      <c r="BM1161" s="1" t="s">
        <v>4712</v>
      </c>
      <c r="BP1161" s="1" t="s">
        <v>4712</v>
      </c>
      <c r="BQ1161" s="1" t="s">
        <v>4712</v>
      </c>
      <c r="BX1161" s="1" t="s">
        <v>4712</v>
      </c>
    </row>
    <row r="1162" spans="1:76" s="1" customFormat="1" x14ac:dyDescent="0.25">
      <c r="A1162" s="6"/>
      <c r="B1162" s="2"/>
      <c r="C1162" s="2"/>
      <c r="D1162" s="6"/>
      <c r="G1162" s="1" t="s">
        <v>3158</v>
      </c>
      <c r="H1162" s="1" t="s">
        <v>672</v>
      </c>
      <c r="I1162" s="1" t="s">
        <v>2161</v>
      </c>
      <c r="J1162" s="1" t="s">
        <v>4569</v>
      </c>
      <c r="K1162" s="18" t="s">
        <v>1781</v>
      </c>
      <c r="L1162" s="1" t="s">
        <v>670</v>
      </c>
      <c r="M1162" s="1" t="s">
        <v>488</v>
      </c>
      <c r="N1162" s="1" t="s">
        <v>296</v>
      </c>
      <c r="O1162" s="1">
        <v>85206</v>
      </c>
      <c r="P1162" s="1" t="s">
        <v>4401</v>
      </c>
      <c r="T1162" s="1">
        <v>1</v>
      </c>
      <c r="Y1162" s="1" t="s">
        <v>3196</v>
      </c>
      <c r="Z1162" s="1" t="s">
        <v>3161</v>
      </c>
      <c r="AA1162" s="2" t="s">
        <v>1647</v>
      </c>
      <c r="AB1162" s="3"/>
      <c r="AC1162" s="3"/>
      <c r="AD1162" s="1" t="s">
        <v>2564</v>
      </c>
      <c r="BA1162" s="1">
        <f t="shared" si="40"/>
        <v>0</v>
      </c>
    </row>
    <row r="1163" spans="1:76" s="1" customFormat="1" x14ac:dyDescent="0.25">
      <c r="A1163" s="2"/>
      <c r="B1163" s="2"/>
      <c r="C1163" s="2"/>
      <c r="D1163" s="2"/>
      <c r="G1163" s="1" t="s">
        <v>3158</v>
      </c>
      <c r="H1163" s="1" t="s">
        <v>672</v>
      </c>
      <c r="I1163" s="1" t="s">
        <v>1782</v>
      </c>
      <c r="J1163" s="1" t="s">
        <v>1783</v>
      </c>
      <c r="K1163" s="18" t="s">
        <v>738</v>
      </c>
      <c r="L1163" s="1" t="s">
        <v>1784</v>
      </c>
      <c r="M1163" s="1" t="s">
        <v>488</v>
      </c>
      <c r="N1163" s="1" t="s">
        <v>296</v>
      </c>
      <c r="O1163" s="1">
        <v>85208</v>
      </c>
      <c r="P1163" s="1" t="s">
        <v>4213</v>
      </c>
      <c r="AA1163" s="2" t="s">
        <v>2445</v>
      </c>
      <c r="AB1163" s="3"/>
      <c r="AC1163" s="3"/>
      <c r="AD1163" s="1" t="s">
        <v>2564</v>
      </c>
      <c r="BA1163" s="1">
        <f t="shared" si="40"/>
        <v>0</v>
      </c>
    </row>
    <row r="1164" spans="1:76" s="1" customFormat="1" x14ac:dyDescent="0.25">
      <c r="A1164" s="2"/>
      <c r="B1164" s="2"/>
      <c r="C1164" s="2"/>
      <c r="D1164" s="2"/>
      <c r="G1164" s="1" t="s">
        <v>3158</v>
      </c>
      <c r="H1164" s="1" t="s">
        <v>739</v>
      </c>
      <c r="I1164" s="1" t="s">
        <v>740</v>
      </c>
      <c r="K1164" s="18" t="s">
        <v>741</v>
      </c>
      <c r="P1164" s="1" t="s">
        <v>4213</v>
      </c>
      <c r="AA1164" s="2"/>
      <c r="AB1164" s="3"/>
      <c r="AC1164" s="3"/>
      <c r="AD1164" s="1" t="s">
        <v>2388</v>
      </c>
      <c r="BA1164" s="1">
        <f t="shared" si="40"/>
        <v>0</v>
      </c>
    </row>
    <row r="1165" spans="1:76" s="1" customFormat="1" x14ac:dyDescent="0.25">
      <c r="A1165" s="2"/>
      <c r="B1165" s="2"/>
      <c r="C1165" s="2"/>
      <c r="D1165" s="2"/>
      <c r="G1165" s="1" t="s">
        <v>481</v>
      </c>
      <c r="H1165" s="1" t="s">
        <v>1577</v>
      </c>
      <c r="I1165" s="1" t="s">
        <v>2728</v>
      </c>
      <c r="K1165" s="18" t="s">
        <v>1578</v>
      </c>
      <c r="P1165" s="1" t="s">
        <v>4213</v>
      </c>
      <c r="AA1165" s="2"/>
      <c r="AB1165" s="3"/>
      <c r="AC1165" s="3"/>
      <c r="AD1165" s="1" t="s">
        <v>2564</v>
      </c>
      <c r="BA1165" s="1">
        <f t="shared" si="40"/>
        <v>0</v>
      </c>
    </row>
    <row r="1166" spans="1:76" s="1" customFormat="1" x14ac:dyDescent="0.25">
      <c r="A1166" s="2"/>
      <c r="B1166" s="2"/>
      <c r="C1166" s="2"/>
      <c r="D1166" s="2"/>
      <c r="G1166" s="1" t="s">
        <v>3158</v>
      </c>
      <c r="H1166" s="1" t="s">
        <v>1577</v>
      </c>
      <c r="I1166" s="1" t="s">
        <v>1579</v>
      </c>
      <c r="K1166" s="18" t="s">
        <v>1578</v>
      </c>
      <c r="P1166" s="1" t="s">
        <v>4712</v>
      </c>
      <c r="AA1166" s="2"/>
      <c r="AB1166" s="3"/>
      <c r="AC1166" s="3"/>
      <c r="AD1166" s="1" t="s">
        <v>2568</v>
      </c>
      <c r="BA1166" s="1">
        <f t="shared" si="40"/>
        <v>0</v>
      </c>
    </row>
    <row r="1167" spans="1:76" s="1" customFormat="1" x14ac:dyDescent="0.25">
      <c r="A1167" s="6"/>
      <c r="B1167" s="2"/>
      <c r="C1167" s="2"/>
      <c r="D1167" s="6"/>
      <c r="G1167" s="1" t="s">
        <v>3158</v>
      </c>
      <c r="H1167" s="1" t="s">
        <v>1541</v>
      </c>
      <c r="I1167" s="1" t="s">
        <v>1542</v>
      </c>
      <c r="J1167" s="1" t="s">
        <v>1197</v>
      </c>
      <c r="K1167" s="18" t="s">
        <v>1545</v>
      </c>
      <c r="L1167" s="1" t="s">
        <v>98</v>
      </c>
      <c r="M1167" s="1" t="s">
        <v>488</v>
      </c>
      <c r="N1167" s="1" t="s">
        <v>296</v>
      </c>
      <c r="O1167" s="1">
        <v>85206</v>
      </c>
      <c r="P1167" s="1" t="s">
        <v>4213</v>
      </c>
      <c r="T1167" s="1">
        <v>1</v>
      </c>
      <c r="Y1167" s="1" t="s">
        <v>3196</v>
      </c>
      <c r="Z1167" s="1" t="s">
        <v>3161</v>
      </c>
      <c r="AA1167" s="2" t="s">
        <v>1550</v>
      </c>
      <c r="AB1167" s="3" t="s">
        <v>3161</v>
      </c>
      <c r="AC1167" s="3"/>
      <c r="AD1167" s="1" t="s">
        <v>2388</v>
      </c>
      <c r="BA1167" s="1">
        <f t="shared" si="40"/>
        <v>0</v>
      </c>
      <c r="BC1167" s="1" t="s">
        <v>497</v>
      </c>
      <c r="BD1167" s="1" t="s">
        <v>4712</v>
      </c>
      <c r="BE1167" s="1" t="s">
        <v>4712</v>
      </c>
      <c r="BJ1167" s="1" t="s">
        <v>4712</v>
      </c>
    </row>
    <row r="1168" spans="1:76" s="1" customFormat="1" x14ac:dyDescent="0.25">
      <c r="A1168" s="6"/>
      <c r="B1168" s="2"/>
      <c r="C1168" s="2"/>
      <c r="D1168" s="6"/>
      <c r="G1168" s="1" t="s">
        <v>481</v>
      </c>
      <c r="H1168" s="1" t="s">
        <v>99</v>
      </c>
      <c r="I1168" s="1" t="s">
        <v>2152</v>
      </c>
      <c r="J1168" s="1" t="s">
        <v>1196</v>
      </c>
      <c r="K1168" s="18" t="s">
        <v>100</v>
      </c>
      <c r="L1168" s="1" t="s">
        <v>102</v>
      </c>
      <c r="M1168" s="1" t="s">
        <v>488</v>
      </c>
      <c r="N1168" s="1" t="s">
        <v>296</v>
      </c>
      <c r="O1168" s="1">
        <v>85206</v>
      </c>
      <c r="P1168" s="1" t="s">
        <v>4213</v>
      </c>
      <c r="AA1168" s="2"/>
      <c r="AB1168" s="3"/>
      <c r="AC1168" s="3"/>
      <c r="AD1168" s="1" t="s">
        <v>2564</v>
      </c>
      <c r="BA1168" s="1">
        <f t="shared" si="40"/>
        <v>0</v>
      </c>
      <c r="BD1168" s="1" t="s">
        <v>4712</v>
      </c>
      <c r="BE1168" s="1" t="s">
        <v>4712</v>
      </c>
    </row>
    <row r="1169" spans="1:53" s="1" customFormat="1" x14ac:dyDescent="0.25">
      <c r="A1169" s="8"/>
      <c r="B1169" s="2"/>
      <c r="C1169" s="2"/>
      <c r="D1169" s="6"/>
      <c r="E1169" s="2"/>
      <c r="G1169" s="1" t="s">
        <v>3158</v>
      </c>
      <c r="H1169" s="1" t="s">
        <v>2017</v>
      </c>
      <c r="I1169" s="1" t="s">
        <v>565</v>
      </c>
      <c r="K1169" s="18"/>
      <c r="AA1169" s="2"/>
      <c r="AB1169" s="3"/>
      <c r="AC1169" s="3"/>
      <c r="AO1169" s="1" t="s">
        <v>3162</v>
      </c>
      <c r="BA1169" s="1">
        <f t="shared" si="40"/>
        <v>1</v>
      </c>
    </row>
    <row r="1170" spans="1:53" s="1" customFormat="1" x14ac:dyDescent="0.25">
      <c r="B1170" s="2"/>
      <c r="C1170" s="2"/>
      <c r="D1170" s="2"/>
      <c r="G1170" s="1" t="s">
        <v>481</v>
      </c>
      <c r="H1170" s="2" t="s">
        <v>2624</v>
      </c>
      <c r="I1170" s="1" t="s">
        <v>2738</v>
      </c>
      <c r="J1170" s="1" t="s">
        <v>3682</v>
      </c>
      <c r="K1170" s="18"/>
      <c r="L1170" s="1" t="s">
        <v>3680</v>
      </c>
      <c r="M1170" s="1" t="s">
        <v>488</v>
      </c>
      <c r="N1170" s="1" t="s">
        <v>296</v>
      </c>
      <c r="O1170" s="1">
        <v>85215</v>
      </c>
      <c r="AA1170" s="1" t="s">
        <v>2622</v>
      </c>
      <c r="AB1170" s="3"/>
      <c r="AC1170" s="3"/>
      <c r="BA1170" s="1">
        <f t="shared" si="40"/>
        <v>0</v>
      </c>
    </row>
    <row r="1171" spans="1:53" s="1" customFormat="1" x14ac:dyDescent="0.25">
      <c r="B1171" s="2"/>
      <c r="C1171" s="2"/>
      <c r="D1171" s="2"/>
      <c r="G1171" s="1" t="s">
        <v>481</v>
      </c>
      <c r="H1171" s="2" t="s">
        <v>819</v>
      </c>
      <c r="I1171" s="1" t="s">
        <v>1710</v>
      </c>
      <c r="K1171" s="18" t="s">
        <v>820</v>
      </c>
      <c r="P1171" s="1" t="s">
        <v>3161</v>
      </c>
      <c r="Z1171" s="3"/>
      <c r="BA1171" s="1">
        <f t="shared" si="40"/>
        <v>0</v>
      </c>
    </row>
    <row r="1172" spans="1:53" s="1" customFormat="1" x14ac:dyDescent="0.25">
      <c r="B1172" s="2"/>
      <c r="C1172" s="2"/>
      <c r="D1172" s="2"/>
      <c r="G1172" s="1" t="s">
        <v>3158</v>
      </c>
      <c r="H1172" s="2" t="s">
        <v>819</v>
      </c>
      <c r="I1172" s="1" t="s">
        <v>633</v>
      </c>
      <c r="K1172" s="18"/>
      <c r="Z1172" s="3"/>
      <c r="BA1172" s="1">
        <f t="shared" si="40"/>
        <v>0</v>
      </c>
    </row>
    <row r="1173" spans="1:53" s="1" customFormat="1" x14ac:dyDescent="0.25">
      <c r="B1173" s="2"/>
      <c r="C1173" s="14">
        <v>43118</v>
      </c>
      <c r="D1173" s="2"/>
      <c r="F1173" s="1" t="s">
        <v>3161</v>
      </c>
      <c r="G1173" s="1" t="s">
        <v>481</v>
      </c>
      <c r="H1173" s="1" t="s">
        <v>4443</v>
      </c>
      <c r="I1173" s="1" t="s">
        <v>5159</v>
      </c>
      <c r="J1173" s="1" t="s">
        <v>4444</v>
      </c>
      <c r="K1173" s="18" t="s">
        <v>4445</v>
      </c>
      <c r="L1173" s="1" t="s">
        <v>4446</v>
      </c>
      <c r="M1173" s="1" t="s">
        <v>488</v>
      </c>
      <c r="N1173" s="1" t="s">
        <v>296</v>
      </c>
      <c r="P1173" s="1" t="s">
        <v>4213</v>
      </c>
      <c r="AA1173" s="2" t="s">
        <v>3099</v>
      </c>
      <c r="AB1173" s="3"/>
      <c r="AC1173" s="3"/>
      <c r="AD1173" s="1" t="s">
        <v>2564</v>
      </c>
      <c r="AO1173" s="1" t="s">
        <v>481</v>
      </c>
      <c r="AQ1173" s="1" t="s">
        <v>481</v>
      </c>
      <c r="AR1173" s="1" t="s">
        <v>481</v>
      </c>
      <c r="AS1173" s="1" t="s">
        <v>481</v>
      </c>
      <c r="AU1173" s="1" t="s">
        <v>481</v>
      </c>
      <c r="AV1173" s="1" t="s">
        <v>481</v>
      </c>
      <c r="AW1173" s="1" t="s">
        <v>481</v>
      </c>
      <c r="BA1173" s="1">
        <f t="shared" si="40"/>
        <v>7</v>
      </c>
    </row>
    <row r="1174" spans="1:53" s="1" customFormat="1" x14ac:dyDescent="0.25">
      <c r="B1174" s="2"/>
      <c r="C1174" s="2"/>
      <c r="D1174" s="2"/>
      <c r="G1174" s="1" t="s">
        <v>3158</v>
      </c>
      <c r="H1174" s="1" t="s">
        <v>745</v>
      </c>
      <c r="I1174" s="1" t="s">
        <v>3939</v>
      </c>
      <c r="J1174" s="1" t="s">
        <v>746</v>
      </c>
      <c r="K1174" s="18"/>
      <c r="AA1174" s="2" t="s">
        <v>747</v>
      </c>
      <c r="AB1174" s="3"/>
      <c r="AC1174" s="3"/>
      <c r="BA1174" s="1">
        <f t="shared" si="40"/>
        <v>0</v>
      </c>
    </row>
    <row r="1175" spans="1:53" s="1" customFormat="1" x14ac:dyDescent="0.25">
      <c r="A1175" s="8"/>
      <c r="B1175" s="2"/>
      <c r="C1175" s="2"/>
      <c r="D1175" s="6"/>
      <c r="E1175" s="2"/>
      <c r="G1175" s="1" t="s">
        <v>3158</v>
      </c>
      <c r="H1175" s="1" t="s">
        <v>221</v>
      </c>
      <c r="I1175" s="1" t="s">
        <v>3780</v>
      </c>
      <c r="K1175" s="18"/>
      <c r="AA1175" s="2"/>
      <c r="AB1175" s="3"/>
      <c r="AC1175" s="3"/>
      <c r="AV1175" s="1" t="s">
        <v>3162</v>
      </c>
      <c r="BA1175" s="1">
        <f t="shared" si="40"/>
        <v>1</v>
      </c>
    </row>
    <row r="1176" spans="1:53" s="1" customFormat="1" x14ac:dyDescent="0.25">
      <c r="B1176" s="2"/>
      <c r="C1176" s="2"/>
      <c r="D1176" s="2"/>
      <c r="F1176" s="1" t="s">
        <v>3161</v>
      </c>
      <c r="G1176" s="1" t="s">
        <v>481</v>
      </c>
      <c r="H1176" s="1" t="s">
        <v>105</v>
      </c>
      <c r="I1176" s="1" t="s">
        <v>106</v>
      </c>
      <c r="J1176" s="1" t="s">
        <v>814</v>
      </c>
      <c r="K1176" s="18" t="s">
        <v>107</v>
      </c>
      <c r="L1176" s="1" t="s">
        <v>109</v>
      </c>
      <c r="M1176" s="1" t="s">
        <v>488</v>
      </c>
      <c r="N1176" s="1" t="s">
        <v>296</v>
      </c>
      <c r="O1176" s="1">
        <v>85215</v>
      </c>
      <c r="P1176" s="1" t="s">
        <v>4213</v>
      </c>
      <c r="X1176" s="1" t="s">
        <v>814</v>
      </c>
      <c r="Y1176" s="1" t="s">
        <v>3196</v>
      </c>
      <c r="Z1176" s="1" t="s">
        <v>104</v>
      </c>
      <c r="AA1176" s="2"/>
      <c r="AB1176" s="3"/>
      <c r="AC1176" s="3"/>
      <c r="AD1176" s="1" t="s">
        <v>2392</v>
      </c>
      <c r="BA1176" s="1">
        <f t="shared" si="40"/>
        <v>0</v>
      </c>
    </row>
    <row r="1177" spans="1:53" s="1" customFormat="1" x14ac:dyDescent="0.25">
      <c r="B1177" s="2"/>
      <c r="C1177" s="2"/>
      <c r="D1177" s="6"/>
      <c r="F1177" s="1" t="s">
        <v>3162</v>
      </c>
      <c r="G1177" s="1" t="s">
        <v>481</v>
      </c>
      <c r="H1177" s="1" t="s">
        <v>5038</v>
      </c>
      <c r="I1177" s="1" t="s">
        <v>116</v>
      </c>
      <c r="J1177" s="1" t="s">
        <v>118</v>
      </c>
      <c r="K1177" s="18" t="s">
        <v>2387</v>
      </c>
      <c r="L1177" s="1" t="s">
        <v>119</v>
      </c>
      <c r="M1177" s="1" t="s">
        <v>488</v>
      </c>
      <c r="N1177" s="1" t="s">
        <v>296</v>
      </c>
      <c r="O1177" s="1">
        <v>85205</v>
      </c>
      <c r="P1177" s="1" t="s">
        <v>4213</v>
      </c>
      <c r="R1177" s="1">
        <v>1</v>
      </c>
      <c r="S1177" s="1" t="s">
        <v>378</v>
      </c>
      <c r="Y1177" s="1" t="s">
        <v>3175</v>
      </c>
      <c r="Z1177" s="1" t="s">
        <v>3161</v>
      </c>
      <c r="AA1177" s="2" t="s">
        <v>5039</v>
      </c>
      <c r="AB1177" s="3" t="s">
        <v>3161</v>
      </c>
      <c r="AC1177" s="3"/>
      <c r="AD1177" s="1" t="s">
        <v>2564</v>
      </c>
      <c r="AL1177" s="1" t="s">
        <v>3162</v>
      </c>
      <c r="AZ1177" s="1" t="s">
        <v>3162</v>
      </c>
      <c r="BA1177" s="1">
        <f t="shared" si="40"/>
        <v>2</v>
      </c>
    </row>
    <row r="1178" spans="1:53" s="1" customFormat="1" x14ac:dyDescent="0.25">
      <c r="B1178" s="2"/>
      <c r="C1178" s="2"/>
      <c r="D1178" s="6"/>
      <c r="H1178" s="1" t="s">
        <v>1378</v>
      </c>
      <c r="I1178" s="1" t="s">
        <v>1706</v>
      </c>
      <c r="K1178" s="18"/>
      <c r="AA1178" s="2"/>
      <c r="AB1178" s="3"/>
      <c r="AC1178" s="3"/>
      <c r="AE1178" s="1" t="s">
        <v>3162</v>
      </c>
      <c r="BA1178" s="1">
        <f t="shared" si="40"/>
        <v>1</v>
      </c>
    </row>
    <row r="1179" spans="1:53" s="1" customFormat="1" x14ac:dyDescent="0.25">
      <c r="B1179" s="2"/>
      <c r="C1179" s="2"/>
      <c r="D1179" s="2"/>
      <c r="G1179" s="1" t="s">
        <v>3158</v>
      </c>
      <c r="H1179" s="1" t="s">
        <v>751</v>
      </c>
      <c r="I1179" s="1" t="s">
        <v>358</v>
      </c>
      <c r="J1179" s="1" t="s">
        <v>752</v>
      </c>
      <c r="K1179" s="18" t="s">
        <v>1214</v>
      </c>
      <c r="L1179" s="1" t="s">
        <v>753</v>
      </c>
      <c r="M1179" s="1" t="s">
        <v>3023</v>
      </c>
      <c r="N1179" s="1" t="s">
        <v>296</v>
      </c>
      <c r="O1179" s="1">
        <v>85209</v>
      </c>
      <c r="AA1179" s="2"/>
      <c r="AB1179" s="3"/>
      <c r="AC1179" s="3"/>
      <c r="AD1179" s="1" t="s">
        <v>2564</v>
      </c>
      <c r="BA1179" s="1">
        <f t="shared" si="40"/>
        <v>0</v>
      </c>
    </row>
    <row r="1180" spans="1:53" s="1" customFormat="1" x14ac:dyDescent="0.25">
      <c r="B1180" s="2"/>
      <c r="C1180" s="2"/>
      <c r="D1180" s="2"/>
      <c r="F1180" s="1" t="s">
        <v>3161</v>
      </c>
      <c r="G1180" s="1" t="s">
        <v>481</v>
      </c>
      <c r="H1180" s="1" t="s">
        <v>754</v>
      </c>
      <c r="I1180" s="1" t="s">
        <v>755</v>
      </c>
      <c r="J1180" s="1" t="s">
        <v>920</v>
      </c>
      <c r="K1180" s="18" t="s">
        <v>757</v>
      </c>
      <c r="L1180" s="1" t="s">
        <v>756</v>
      </c>
      <c r="M1180" s="1" t="s">
        <v>488</v>
      </c>
      <c r="N1180" s="1" t="s">
        <v>296</v>
      </c>
      <c r="O1180" s="1">
        <v>85206</v>
      </c>
      <c r="P1180" s="1" t="s">
        <v>4712</v>
      </c>
      <c r="Y1180" s="1" t="s">
        <v>3189</v>
      </c>
      <c r="AA1180" s="2"/>
      <c r="AB1180" s="3" t="s">
        <v>3161</v>
      </c>
      <c r="AC1180" s="3"/>
      <c r="AD1180" s="1" t="s">
        <v>2388</v>
      </c>
      <c r="AX1180" s="1" t="s">
        <v>3162</v>
      </c>
      <c r="BA1180" s="1">
        <f t="shared" si="40"/>
        <v>1</v>
      </c>
    </row>
    <row r="1181" spans="1:53" s="1" customFormat="1" x14ac:dyDescent="0.25">
      <c r="B1181" s="2"/>
      <c r="C1181" s="2"/>
      <c r="D1181" s="2"/>
      <c r="G1181" s="1" t="s">
        <v>481</v>
      </c>
      <c r="H1181" s="1" t="s">
        <v>3479</v>
      </c>
      <c r="I1181" s="1" t="s">
        <v>299</v>
      </c>
      <c r="J1181" s="1" t="s">
        <v>3480</v>
      </c>
      <c r="K1181" s="18" t="s">
        <v>3482</v>
      </c>
      <c r="L1181" s="1" t="s">
        <v>993</v>
      </c>
      <c r="M1181" s="1" t="s">
        <v>3481</v>
      </c>
      <c r="O1181" s="1">
        <v>85140</v>
      </c>
      <c r="P1181" s="1" t="s">
        <v>4213</v>
      </c>
      <c r="AA1181" s="2"/>
      <c r="AB1181" s="3"/>
      <c r="AC1181" s="3"/>
      <c r="AD1181" s="1" t="s">
        <v>2564</v>
      </c>
      <c r="BA1181" s="1">
        <f t="shared" si="40"/>
        <v>0</v>
      </c>
    </row>
    <row r="1182" spans="1:53" s="1" customFormat="1" x14ac:dyDescent="0.25">
      <c r="A1182" s="8"/>
      <c r="B1182" s="2"/>
      <c r="C1182" s="2"/>
      <c r="D1182" s="6"/>
      <c r="E1182" s="2"/>
      <c r="G1182" s="1" t="s">
        <v>481</v>
      </c>
      <c r="H1182" s="1" t="s">
        <v>1482</v>
      </c>
      <c r="I1182" s="1" t="s">
        <v>4510</v>
      </c>
      <c r="K1182" s="18"/>
      <c r="AA1182" s="2"/>
      <c r="AB1182" s="3"/>
      <c r="AC1182" s="3"/>
      <c r="AK1182" s="1" t="s">
        <v>3162</v>
      </c>
      <c r="BA1182" s="1">
        <f t="shared" si="40"/>
        <v>1</v>
      </c>
    </row>
    <row r="1183" spans="1:53" s="1" customFormat="1" x14ac:dyDescent="0.25">
      <c r="A1183" s="8"/>
      <c r="B1183" s="2"/>
      <c r="C1183" s="2"/>
      <c r="D1183" s="6"/>
      <c r="E1183" s="2"/>
      <c r="G1183" s="1" t="s">
        <v>481</v>
      </c>
      <c r="H1183" s="1" t="s">
        <v>1482</v>
      </c>
      <c r="I1183" s="1" t="s">
        <v>2144</v>
      </c>
      <c r="K1183" s="18"/>
      <c r="AA1183" s="2"/>
      <c r="AB1183" s="3"/>
      <c r="AC1183" s="3"/>
      <c r="AK1183" s="1" t="s">
        <v>3162</v>
      </c>
      <c r="BA1183" s="1">
        <f t="shared" si="40"/>
        <v>1</v>
      </c>
    </row>
    <row r="1184" spans="1:53" s="1" customFormat="1" x14ac:dyDescent="0.25">
      <c r="A1184" s="8"/>
      <c r="B1184" s="2"/>
      <c r="C1184" s="2"/>
      <c r="D1184" s="6"/>
      <c r="E1184" s="2"/>
      <c r="G1184" s="1" t="s">
        <v>3158</v>
      </c>
      <c r="H1184" s="1" t="s">
        <v>1482</v>
      </c>
      <c r="I1184" s="1" t="s">
        <v>3016</v>
      </c>
      <c r="K1184" s="18"/>
      <c r="AA1184" s="2"/>
      <c r="AB1184" s="3"/>
      <c r="AC1184" s="3"/>
      <c r="AK1184" s="1" t="s">
        <v>3162</v>
      </c>
      <c r="BA1184" s="1">
        <f t="shared" si="40"/>
        <v>1</v>
      </c>
    </row>
    <row r="1185" spans="1:56" s="1" customFormat="1" x14ac:dyDescent="0.25">
      <c r="B1185" s="2"/>
      <c r="C1185" s="2"/>
      <c r="D1185" s="2"/>
      <c r="G1185" s="1" t="s">
        <v>481</v>
      </c>
      <c r="H1185" s="1" t="s">
        <v>2610</v>
      </c>
      <c r="I1185" s="1" t="s">
        <v>3313</v>
      </c>
      <c r="J1185" s="1" t="s">
        <v>2612</v>
      </c>
      <c r="K1185" s="18" t="s">
        <v>2611</v>
      </c>
      <c r="L1185" s="1" t="s">
        <v>2613</v>
      </c>
      <c r="M1185" s="1" t="s">
        <v>3023</v>
      </c>
      <c r="N1185" s="1" t="s">
        <v>296</v>
      </c>
      <c r="O1185" s="1">
        <v>85208</v>
      </c>
      <c r="P1185" s="1" t="s">
        <v>4213</v>
      </c>
      <c r="Y1185" s="1" t="s">
        <v>3175</v>
      </c>
      <c r="Z1185" s="1" t="s">
        <v>3161</v>
      </c>
      <c r="AA1185" s="2" t="s">
        <v>1897</v>
      </c>
      <c r="AB1185" s="3" t="s">
        <v>3161</v>
      </c>
      <c r="AC1185" s="3"/>
      <c r="AD1185" s="1" t="s">
        <v>2564</v>
      </c>
      <c r="BA1185" s="1">
        <f t="shared" si="40"/>
        <v>0</v>
      </c>
    </row>
    <row r="1186" spans="1:56" s="1" customFormat="1" x14ac:dyDescent="0.25">
      <c r="B1186" s="2"/>
      <c r="C1186" s="2"/>
      <c r="D1186" s="6"/>
      <c r="G1186" s="1" t="s">
        <v>3158</v>
      </c>
      <c r="H1186" s="1" t="s">
        <v>33</v>
      </c>
      <c r="I1186" s="1" t="s">
        <v>4578</v>
      </c>
      <c r="K1186" s="18"/>
      <c r="AA1186" s="2"/>
      <c r="AB1186" s="3"/>
      <c r="AC1186" s="3"/>
      <c r="AL1186" s="1" t="s">
        <v>3162</v>
      </c>
      <c r="BA1186" s="1">
        <f t="shared" ref="BA1186:BA1245" si="41">COUNTA(AE1186:AZ1186)</f>
        <v>1</v>
      </c>
    </row>
    <row r="1187" spans="1:56" s="1" customFormat="1" x14ac:dyDescent="0.25">
      <c r="B1187" s="2"/>
      <c r="C1187" s="2"/>
      <c r="D1187" s="6"/>
      <c r="G1187" s="1" t="s">
        <v>3158</v>
      </c>
      <c r="H1187" s="1" t="s">
        <v>33</v>
      </c>
      <c r="I1187" s="1" t="s">
        <v>34</v>
      </c>
      <c r="J1187" s="1" t="s">
        <v>35</v>
      </c>
      <c r="K1187" s="18"/>
      <c r="L1187" s="1" t="s">
        <v>2705</v>
      </c>
      <c r="M1187" s="1" t="s">
        <v>488</v>
      </c>
      <c r="N1187" s="1" t="s">
        <v>296</v>
      </c>
      <c r="O1187" s="1">
        <v>85000</v>
      </c>
      <c r="AA1187" s="2"/>
      <c r="AB1187" s="3"/>
      <c r="AC1187" s="3"/>
      <c r="BA1187" s="1">
        <f t="shared" si="41"/>
        <v>0</v>
      </c>
    </row>
    <row r="1188" spans="1:56" s="1" customFormat="1" x14ac:dyDescent="0.25">
      <c r="B1188" s="2"/>
      <c r="C1188" s="2"/>
      <c r="D1188" s="2"/>
      <c r="G1188" s="1" t="s">
        <v>481</v>
      </c>
      <c r="H1188" s="1" t="s">
        <v>758</v>
      </c>
      <c r="I1188" s="1" t="s">
        <v>2152</v>
      </c>
      <c r="K1188" s="18" t="s">
        <v>2375</v>
      </c>
      <c r="P1188" s="1" t="s">
        <v>4213</v>
      </c>
      <c r="Y1188" s="1" t="s">
        <v>3196</v>
      </c>
      <c r="Z1188" s="1" t="s">
        <v>3161</v>
      </c>
      <c r="AA1188" s="2"/>
      <c r="AB1188" s="3"/>
      <c r="AC1188" s="3"/>
      <c r="AD1188" s="1" t="s">
        <v>2564</v>
      </c>
      <c r="BA1188" s="1">
        <f t="shared" si="41"/>
        <v>0</v>
      </c>
    </row>
    <row r="1189" spans="1:56" s="1" customFormat="1" x14ac:dyDescent="0.25">
      <c r="B1189" s="2"/>
      <c r="C1189" s="2"/>
      <c r="D1189" s="6"/>
      <c r="G1189" s="1" t="s">
        <v>481</v>
      </c>
      <c r="H1189" s="1" t="s">
        <v>1454</v>
      </c>
      <c r="I1189" s="1" t="s">
        <v>1532</v>
      </c>
      <c r="K1189" s="18"/>
      <c r="AA1189" s="2"/>
      <c r="AB1189" s="3"/>
      <c r="AC1189" s="3"/>
      <c r="AI1189" s="1" t="s">
        <v>3162</v>
      </c>
      <c r="BA1189" s="1">
        <f t="shared" si="41"/>
        <v>1</v>
      </c>
    </row>
    <row r="1190" spans="1:56" s="1" customFormat="1" x14ac:dyDescent="0.25">
      <c r="B1190" s="2"/>
      <c r="C1190" s="2"/>
      <c r="D1190" s="6"/>
      <c r="G1190" s="1" t="s">
        <v>481</v>
      </c>
      <c r="H1190" s="1" t="s">
        <v>1406</v>
      </c>
      <c r="I1190" s="1" t="s">
        <v>4364</v>
      </c>
      <c r="K1190" s="18"/>
      <c r="AA1190" s="2"/>
      <c r="AB1190" s="3"/>
      <c r="AC1190" s="3"/>
      <c r="AS1190" s="1" t="s">
        <v>3162</v>
      </c>
      <c r="AT1190" s="1" t="s">
        <v>3162</v>
      </c>
      <c r="BA1190" s="1">
        <f t="shared" si="41"/>
        <v>2</v>
      </c>
    </row>
    <row r="1191" spans="1:56" s="1" customFormat="1" x14ac:dyDescent="0.25">
      <c r="A1191" s="6"/>
      <c r="B1191" s="2"/>
      <c r="C1191" s="2"/>
      <c r="D1191" s="6"/>
      <c r="F1191" s="1" t="s">
        <v>3162</v>
      </c>
      <c r="G1191" s="1" t="s">
        <v>481</v>
      </c>
      <c r="H1191" s="1" t="s">
        <v>2614</v>
      </c>
      <c r="I1191" s="1" t="s">
        <v>2615</v>
      </c>
      <c r="J1191" s="1" t="s">
        <v>1195</v>
      </c>
      <c r="K1191" s="18" t="s">
        <v>2616</v>
      </c>
      <c r="L1191" s="1" t="s">
        <v>3693</v>
      </c>
      <c r="M1191" s="1" t="s">
        <v>3182</v>
      </c>
      <c r="N1191" s="1" t="s">
        <v>296</v>
      </c>
      <c r="O1191" s="1">
        <v>85234</v>
      </c>
      <c r="R1191" s="1">
        <v>1</v>
      </c>
      <c r="AA1191" s="2" t="s">
        <v>3717</v>
      </c>
      <c r="AB1191" s="3" t="s">
        <v>3161</v>
      </c>
      <c r="AC1191" s="3"/>
      <c r="AD1191" s="1" t="s">
        <v>2564</v>
      </c>
      <c r="BA1191" s="1">
        <f t="shared" si="41"/>
        <v>0</v>
      </c>
    </row>
    <row r="1192" spans="1:56" s="1" customFormat="1" x14ac:dyDescent="0.25">
      <c r="A1192" s="6"/>
      <c r="B1192" s="2"/>
      <c r="C1192" s="2"/>
      <c r="D1192" s="6"/>
      <c r="F1192" s="1" t="s">
        <v>3161</v>
      </c>
      <c r="G1192" s="1" t="s">
        <v>3158</v>
      </c>
      <c r="H1192" s="1" t="s">
        <v>2614</v>
      </c>
      <c r="I1192" s="1" t="s">
        <v>371</v>
      </c>
      <c r="J1192" s="1" t="s">
        <v>796</v>
      </c>
      <c r="K1192" s="18" t="s">
        <v>3695</v>
      </c>
      <c r="L1192" s="1" t="s">
        <v>1995</v>
      </c>
      <c r="M1192" s="1" t="s">
        <v>488</v>
      </c>
      <c r="N1192" s="1" t="s">
        <v>296</v>
      </c>
      <c r="O1192" s="1">
        <v>85209</v>
      </c>
      <c r="P1192" s="1" t="s">
        <v>4712</v>
      </c>
      <c r="X1192" s="1" t="s">
        <v>796</v>
      </c>
      <c r="Y1192" s="1" t="s">
        <v>3196</v>
      </c>
      <c r="Z1192" s="1" t="s">
        <v>3694</v>
      </c>
      <c r="AA1192" s="2" t="s">
        <v>786</v>
      </c>
      <c r="AB1192" s="3"/>
      <c r="AC1192" s="3"/>
      <c r="AD1192" s="1" t="s">
        <v>2392</v>
      </c>
      <c r="AJ1192" s="1" t="s">
        <v>3162</v>
      </c>
      <c r="AL1192" s="1" t="s">
        <v>3158</v>
      </c>
      <c r="AN1192" s="1" t="s">
        <v>3162</v>
      </c>
      <c r="AQ1192" s="1" t="s">
        <v>3162</v>
      </c>
      <c r="AU1192" s="1" t="s">
        <v>3162</v>
      </c>
      <c r="AV1192" s="1" t="s">
        <v>3162</v>
      </c>
      <c r="AY1192" s="1" t="s">
        <v>3162</v>
      </c>
      <c r="AZ1192" s="1" t="s">
        <v>3162</v>
      </c>
      <c r="BA1192" s="1">
        <f t="shared" si="41"/>
        <v>8</v>
      </c>
    </row>
    <row r="1193" spans="1:56" s="1" customFormat="1" x14ac:dyDescent="0.25">
      <c r="A1193" s="6"/>
      <c r="B1193" s="2"/>
      <c r="C1193" s="2"/>
      <c r="D1193" s="6"/>
      <c r="E1193" s="2" t="s">
        <v>297</v>
      </c>
      <c r="F1193" s="1" t="s">
        <v>3161</v>
      </c>
      <c r="G1193" s="1" t="s">
        <v>481</v>
      </c>
      <c r="H1193" s="1" t="s">
        <v>493</v>
      </c>
      <c r="I1193" s="1" t="s">
        <v>1532</v>
      </c>
      <c r="J1193" s="1" t="s">
        <v>1792</v>
      </c>
      <c r="K1193" s="18"/>
      <c r="L1193" s="1" t="s">
        <v>5168</v>
      </c>
      <c r="M1193" s="1" t="s">
        <v>488</v>
      </c>
      <c r="N1193" s="1" t="s">
        <v>296</v>
      </c>
      <c r="O1193" s="1">
        <v>85206</v>
      </c>
      <c r="Q1193" s="14">
        <v>9550</v>
      </c>
      <c r="X1193" s="1" t="s">
        <v>3402</v>
      </c>
      <c r="AA1193" s="1" t="s">
        <v>1793</v>
      </c>
      <c r="AB1193" s="3"/>
      <c r="AC1193" s="3"/>
      <c r="BA1193" s="1">
        <f t="shared" si="41"/>
        <v>0</v>
      </c>
    </row>
    <row r="1194" spans="1:56" s="1" customFormat="1" x14ac:dyDescent="0.25">
      <c r="B1194" s="2"/>
      <c r="C1194" s="2"/>
      <c r="G1194" s="1" t="s">
        <v>3158</v>
      </c>
      <c r="H1194" s="1" t="s">
        <v>2376</v>
      </c>
      <c r="I1194" s="1" t="s">
        <v>3614</v>
      </c>
      <c r="J1194" s="1" t="s">
        <v>4992</v>
      </c>
      <c r="K1194" s="18" t="s">
        <v>3615</v>
      </c>
      <c r="L1194" s="1" t="s">
        <v>4991</v>
      </c>
      <c r="M1194" s="1" t="s">
        <v>488</v>
      </c>
      <c r="N1194" s="1" t="s">
        <v>296</v>
      </c>
      <c r="O1194" s="1">
        <v>85213</v>
      </c>
      <c r="P1194" s="1" t="s">
        <v>4213</v>
      </c>
      <c r="X1194" s="1" t="s">
        <v>4319</v>
      </c>
      <c r="AA1194" s="1" t="s">
        <v>4848</v>
      </c>
      <c r="AB1194" s="3"/>
      <c r="AC1194" s="3"/>
      <c r="AD1194" s="1" t="s">
        <v>2564</v>
      </c>
      <c r="BA1194" s="1">
        <f t="shared" si="41"/>
        <v>0</v>
      </c>
    </row>
    <row r="1195" spans="1:56" s="1" customFormat="1" x14ac:dyDescent="0.25">
      <c r="B1195" s="2"/>
      <c r="C1195" s="2"/>
      <c r="D1195" s="2"/>
      <c r="G1195" s="1" t="s">
        <v>3158</v>
      </c>
      <c r="H1195" s="1" t="s">
        <v>3274</v>
      </c>
      <c r="I1195" s="1" t="s">
        <v>908</v>
      </c>
      <c r="K1195" s="18"/>
      <c r="AA1195" s="2"/>
      <c r="AB1195" s="3"/>
      <c r="AC1195" s="3"/>
      <c r="AE1195" s="1" t="s">
        <v>3162</v>
      </c>
      <c r="BA1195" s="1">
        <f t="shared" si="41"/>
        <v>1</v>
      </c>
    </row>
    <row r="1196" spans="1:56" s="1" customFormat="1" x14ac:dyDescent="0.25">
      <c r="B1196" s="2"/>
      <c r="C1196" s="2"/>
      <c r="D1196" s="2"/>
      <c r="G1196" s="1" t="s">
        <v>3158</v>
      </c>
      <c r="H1196" s="1" t="s">
        <v>1000</v>
      </c>
      <c r="I1196" s="1" t="s">
        <v>1001</v>
      </c>
      <c r="K1196" s="18" t="s">
        <v>1002</v>
      </c>
      <c r="P1196" s="1" t="s">
        <v>4213</v>
      </c>
      <c r="AA1196" s="2"/>
      <c r="AB1196" s="3"/>
      <c r="AC1196" s="3"/>
      <c r="AD1196" s="1" t="s">
        <v>2388</v>
      </c>
      <c r="BA1196" s="1">
        <f t="shared" si="41"/>
        <v>0</v>
      </c>
    </row>
    <row r="1197" spans="1:56" s="1" customFormat="1" x14ac:dyDescent="0.25">
      <c r="B1197" s="2"/>
      <c r="C1197" s="2"/>
      <c r="D1197" s="2"/>
      <c r="G1197" s="1" t="s">
        <v>3158</v>
      </c>
      <c r="H1197" s="1" t="s">
        <v>1003</v>
      </c>
      <c r="I1197" s="1" t="s">
        <v>1004</v>
      </c>
      <c r="J1197" s="1" t="s">
        <v>1229</v>
      </c>
      <c r="K1197" s="18" t="s">
        <v>2892</v>
      </c>
      <c r="M1197" s="1" t="s">
        <v>1230</v>
      </c>
      <c r="N1197" s="1" t="s">
        <v>296</v>
      </c>
      <c r="P1197" s="1" t="s">
        <v>4213</v>
      </c>
      <c r="AA1197" s="2"/>
      <c r="AB1197" s="3"/>
      <c r="AC1197" s="3"/>
      <c r="AD1197" s="1" t="s">
        <v>2564</v>
      </c>
      <c r="BA1197" s="1">
        <f t="shared" si="41"/>
        <v>0</v>
      </c>
      <c r="BD1197" s="1" t="s">
        <v>4712</v>
      </c>
    </row>
    <row r="1198" spans="1:56" s="1" customFormat="1" x14ac:dyDescent="0.25">
      <c r="B1198" s="2"/>
      <c r="C1198" s="2"/>
      <c r="D1198" s="6"/>
      <c r="G1198" s="1" t="s">
        <v>3158</v>
      </c>
      <c r="H1198" s="1" t="s">
        <v>3298</v>
      </c>
      <c r="I1198" s="1" t="s">
        <v>248</v>
      </c>
      <c r="K1198" s="18"/>
      <c r="AA1198" s="2"/>
      <c r="AB1198" s="3"/>
      <c r="AC1198" s="3"/>
      <c r="AZ1198" s="1" t="s">
        <v>3162</v>
      </c>
      <c r="BA1198" s="1">
        <f t="shared" si="41"/>
        <v>1</v>
      </c>
    </row>
    <row r="1199" spans="1:56" s="1" customFormat="1" x14ac:dyDescent="0.25">
      <c r="B1199" s="2"/>
      <c r="C1199" s="2"/>
      <c r="D1199" s="2"/>
      <c r="G1199" s="1" t="s">
        <v>481</v>
      </c>
      <c r="H1199" s="1" t="s">
        <v>2895</v>
      </c>
      <c r="I1199" s="1" t="s">
        <v>1978</v>
      </c>
      <c r="J1199" s="1" t="s">
        <v>2896</v>
      </c>
      <c r="K1199" s="18" t="s">
        <v>2897</v>
      </c>
      <c r="L1199" s="1" t="s">
        <v>2854</v>
      </c>
      <c r="M1199" s="1" t="s">
        <v>488</v>
      </c>
      <c r="N1199" s="1" t="s">
        <v>296</v>
      </c>
      <c r="O1199" s="1">
        <v>85208</v>
      </c>
      <c r="P1199" s="1" t="s">
        <v>4213</v>
      </c>
      <c r="AA1199" s="2"/>
      <c r="AB1199" s="3"/>
      <c r="AC1199" s="3"/>
      <c r="AD1199" s="1" t="s">
        <v>2564</v>
      </c>
      <c r="BA1199" s="1">
        <f t="shared" si="41"/>
        <v>0</v>
      </c>
    </row>
    <row r="1200" spans="1:56" s="1" customFormat="1" x14ac:dyDescent="0.25">
      <c r="B1200" s="2"/>
      <c r="C1200" s="2"/>
      <c r="D1200" s="6"/>
      <c r="G1200" s="1" t="s">
        <v>481</v>
      </c>
      <c r="H1200" s="1" t="s">
        <v>1479</v>
      </c>
      <c r="I1200" s="1" t="s">
        <v>1726</v>
      </c>
      <c r="K1200" s="18"/>
      <c r="AA1200" s="2"/>
      <c r="AB1200" s="3"/>
      <c r="AC1200" s="3"/>
      <c r="AJ1200" s="1" t="s">
        <v>3162</v>
      </c>
      <c r="BA1200" s="1">
        <f t="shared" si="41"/>
        <v>1</v>
      </c>
    </row>
    <row r="1201" spans="1:53" s="1" customFormat="1" x14ac:dyDescent="0.25">
      <c r="B1201" s="2"/>
      <c r="C1201" s="2"/>
      <c r="D1201" s="6"/>
      <c r="G1201" s="1" t="s">
        <v>3158</v>
      </c>
      <c r="H1201" s="1" t="s">
        <v>2313</v>
      </c>
      <c r="I1201" s="1" t="s">
        <v>1612</v>
      </c>
      <c r="K1201" s="18"/>
      <c r="AA1201" s="2"/>
      <c r="AB1201" s="3"/>
      <c r="AC1201" s="3"/>
      <c r="AF1201" s="1" t="s">
        <v>3162</v>
      </c>
      <c r="AG1201" s="1" t="s">
        <v>3162</v>
      </c>
      <c r="AI1201" s="1" t="s">
        <v>3162</v>
      </c>
      <c r="AN1201" s="1" t="s">
        <v>3162</v>
      </c>
      <c r="AO1201" s="1" t="s">
        <v>3162</v>
      </c>
      <c r="AQ1201" s="1" t="s">
        <v>3162</v>
      </c>
      <c r="BA1201" s="1">
        <f t="shared" si="41"/>
        <v>6</v>
      </c>
    </row>
    <row r="1202" spans="1:53" s="1" customFormat="1" x14ac:dyDescent="0.25">
      <c r="B1202" s="2"/>
      <c r="C1202" s="2"/>
      <c r="D1202" s="2"/>
      <c r="F1202" s="1" t="s">
        <v>3161</v>
      </c>
      <c r="G1202" s="1" t="s">
        <v>3158</v>
      </c>
      <c r="H1202" s="1" t="s">
        <v>4378</v>
      </c>
      <c r="I1202" s="1" t="s">
        <v>4379</v>
      </c>
      <c r="J1202" s="1" t="s">
        <v>4380</v>
      </c>
      <c r="K1202" s="18" t="s">
        <v>4381</v>
      </c>
      <c r="P1202" s="1" t="s">
        <v>4213</v>
      </c>
      <c r="AA1202" s="2"/>
      <c r="AB1202" s="3"/>
      <c r="AC1202" s="3"/>
      <c r="AD1202" s="1" t="s">
        <v>2564</v>
      </c>
      <c r="BA1202" s="1">
        <f t="shared" si="41"/>
        <v>0</v>
      </c>
    </row>
    <row r="1203" spans="1:53" s="1" customFormat="1" x14ac:dyDescent="0.25">
      <c r="A1203" s="6"/>
      <c r="B1203" s="2"/>
      <c r="C1203" s="2"/>
      <c r="D1203" s="2"/>
      <c r="G1203" s="1" t="s">
        <v>481</v>
      </c>
      <c r="H1203" s="1" t="s">
        <v>4378</v>
      </c>
      <c r="I1203" s="1" t="s">
        <v>4636</v>
      </c>
      <c r="K1203" s="18"/>
      <c r="AA1203" s="2"/>
      <c r="AB1203" s="3"/>
      <c r="AC1203" s="3"/>
      <c r="BA1203" s="1">
        <f t="shared" si="41"/>
        <v>0</v>
      </c>
    </row>
    <row r="1204" spans="1:53" s="1" customFormat="1" x14ac:dyDescent="0.25">
      <c r="A1204" s="6"/>
      <c r="B1204" s="2"/>
      <c r="C1204" s="2"/>
      <c r="D1204" s="2"/>
      <c r="G1204" s="1" t="s">
        <v>3158</v>
      </c>
      <c r="H1204" s="1" t="s">
        <v>4378</v>
      </c>
      <c r="I1204" s="1" t="s">
        <v>4474</v>
      </c>
      <c r="K1204" s="18"/>
      <c r="AA1204" s="2"/>
      <c r="AB1204" s="3"/>
      <c r="AC1204" s="3"/>
      <c r="BA1204" s="1">
        <f t="shared" si="41"/>
        <v>0</v>
      </c>
    </row>
    <row r="1205" spans="1:53" s="1" customFormat="1" x14ac:dyDescent="0.25">
      <c r="B1205" s="2"/>
      <c r="C1205" s="2"/>
      <c r="D1205" s="2"/>
      <c r="G1205" s="1" t="s">
        <v>3158</v>
      </c>
      <c r="H1205" s="1" t="s">
        <v>3668</v>
      </c>
      <c r="I1205" s="1" t="s">
        <v>633</v>
      </c>
      <c r="J1205" s="1" t="s">
        <v>3669</v>
      </c>
      <c r="K1205" s="18"/>
      <c r="N1205" s="1" t="s">
        <v>4435</v>
      </c>
      <c r="AA1205" s="2"/>
      <c r="AB1205" s="3"/>
      <c r="AC1205" s="3"/>
      <c r="BA1205" s="1">
        <f t="shared" si="41"/>
        <v>0</v>
      </c>
    </row>
    <row r="1206" spans="1:53" s="1" customFormat="1" x14ac:dyDescent="0.25">
      <c r="B1206" s="2"/>
      <c r="C1206" s="2"/>
      <c r="D1206" s="2"/>
      <c r="E1206" s="2"/>
      <c r="G1206" s="1" t="s">
        <v>3158</v>
      </c>
      <c r="H1206" s="1" t="s">
        <v>3434</v>
      </c>
      <c r="I1206" s="1" t="s">
        <v>3435</v>
      </c>
      <c r="J1206" s="1" t="s">
        <v>3436</v>
      </c>
      <c r="K1206" s="18" t="s">
        <v>3446</v>
      </c>
      <c r="L1206" s="1" t="s">
        <v>3439</v>
      </c>
      <c r="M1206" s="1" t="s">
        <v>5031</v>
      </c>
      <c r="N1206" s="1" t="s">
        <v>296</v>
      </c>
      <c r="O1206" s="1">
        <v>85119</v>
      </c>
      <c r="P1206" s="1" t="s">
        <v>4213</v>
      </c>
      <c r="AA1206" s="1" t="s">
        <v>1043</v>
      </c>
      <c r="AB1206" s="3"/>
      <c r="AC1206" s="3"/>
      <c r="AD1206" s="1" t="s">
        <v>2564</v>
      </c>
      <c r="BA1206" s="1">
        <f t="shared" si="41"/>
        <v>0</v>
      </c>
    </row>
    <row r="1207" spans="1:53" s="1" customFormat="1" x14ac:dyDescent="0.25">
      <c r="B1207" s="2"/>
      <c r="C1207" s="2"/>
      <c r="D1207" s="2"/>
      <c r="G1207" s="1" t="s">
        <v>3158</v>
      </c>
      <c r="H1207" s="1" t="s">
        <v>787</v>
      </c>
      <c r="I1207" s="1" t="s">
        <v>788</v>
      </c>
      <c r="J1207" s="1" t="s">
        <v>790</v>
      </c>
      <c r="K1207" s="18" t="s">
        <v>789</v>
      </c>
      <c r="L1207" s="1" t="s">
        <v>792</v>
      </c>
      <c r="M1207" s="1" t="s">
        <v>488</v>
      </c>
      <c r="N1207" s="1" t="s">
        <v>296</v>
      </c>
      <c r="O1207" s="1">
        <v>85212</v>
      </c>
      <c r="P1207" s="1" t="s">
        <v>4213</v>
      </c>
      <c r="X1207" s="1" t="s">
        <v>3103</v>
      </c>
      <c r="AA1207" s="2" t="s">
        <v>3104</v>
      </c>
      <c r="AB1207" s="3"/>
      <c r="AC1207" s="3"/>
      <c r="AD1207" s="1" t="s">
        <v>2564</v>
      </c>
      <c r="BA1207" s="1">
        <f t="shared" si="41"/>
        <v>0</v>
      </c>
    </row>
    <row r="1208" spans="1:53" s="1" customFormat="1" x14ac:dyDescent="0.25">
      <c r="B1208" s="2"/>
      <c r="C1208" s="2"/>
      <c r="D1208" s="2"/>
      <c r="G1208" s="1" t="s">
        <v>3158</v>
      </c>
      <c r="H1208" s="1" t="s">
        <v>2898</v>
      </c>
      <c r="I1208" s="1" t="s">
        <v>2523</v>
      </c>
      <c r="J1208" s="1" t="s">
        <v>2899</v>
      </c>
      <c r="K1208" s="18"/>
      <c r="AA1208" s="2"/>
      <c r="AB1208" s="3" t="s">
        <v>3161</v>
      </c>
      <c r="AC1208" s="3"/>
      <c r="BA1208" s="1">
        <f t="shared" si="41"/>
        <v>0</v>
      </c>
    </row>
    <row r="1209" spans="1:53" s="1" customFormat="1" x14ac:dyDescent="0.25">
      <c r="B1209" s="2"/>
      <c r="C1209" s="2"/>
      <c r="D1209" s="2"/>
      <c r="F1209" s="1" t="s">
        <v>3161</v>
      </c>
      <c r="G1209" s="1" t="s">
        <v>3158</v>
      </c>
      <c r="H1209" s="1" t="s">
        <v>2900</v>
      </c>
      <c r="I1209" s="1" t="s">
        <v>2901</v>
      </c>
      <c r="J1209" s="1" t="s">
        <v>2902</v>
      </c>
      <c r="K1209" s="18"/>
      <c r="L1209" s="1" t="s">
        <v>2903</v>
      </c>
      <c r="M1209" s="1" t="s">
        <v>3110</v>
      </c>
      <c r="N1209" s="1" t="s">
        <v>1946</v>
      </c>
      <c r="O1209" s="1">
        <v>99212</v>
      </c>
      <c r="AA1209" s="2"/>
      <c r="AB1209" s="3"/>
      <c r="AC1209" s="3"/>
      <c r="BA1209" s="1">
        <f t="shared" si="41"/>
        <v>0</v>
      </c>
    </row>
    <row r="1210" spans="1:53" s="1" customFormat="1" x14ac:dyDescent="0.25">
      <c r="A1210" s="8"/>
      <c r="B1210" s="2"/>
      <c r="C1210" s="2"/>
      <c r="D1210" s="6"/>
      <c r="E1210" s="2"/>
      <c r="G1210" s="1" t="s">
        <v>3158</v>
      </c>
      <c r="H1210" s="1" t="s">
        <v>1459</v>
      </c>
      <c r="I1210" s="1" t="s">
        <v>2120</v>
      </c>
      <c r="K1210" s="18"/>
      <c r="AA1210" s="2"/>
      <c r="AB1210" s="3"/>
      <c r="AC1210" s="3"/>
      <c r="AI1210" s="1" t="s">
        <v>3162</v>
      </c>
      <c r="BA1210" s="1">
        <f t="shared" si="41"/>
        <v>1</v>
      </c>
    </row>
    <row r="1211" spans="1:53" s="1" customFormat="1" x14ac:dyDescent="0.25">
      <c r="B1211" s="2"/>
      <c r="C1211" s="2"/>
      <c r="D1211" s="6"/>
      <c r="G1211" s="1" t="s">
        <v>3158</v>
      </c>
      <c r="H1211" s="1" t="s">
        <v>191</v>
      </c>
      <c r="I1211" s="1" t="s">
        <v>4578</v>
      </c>
      <c r="K1211" s="18"/>
      <c r="AA1211" s="2"/>
      <c r="AB1211" s="3"/>
      <c r="AC1211" s="3"/>
      <c r="AU1211" s="1" t="s">
        <v>3162</v>
      </c>
      <c r="BA1211" s="1">
        <f t="shared" si="41"/>
        <v>1</v>
      </c>
    </row>
    <row r="1212" spans="1:53" s="1" customFormat="1" x14ac:dyDescent="0.25">
      <c r="B1212" s="2"/>
      <c r="C1212" s="2"/>
      <c r="D1212" s="6"/>
      <c r="G1212" s="1" t="s">
        <v>3158</v>
      </c>
      <c r="H1212" s="1" t="s">
        <v>200</v>
      </c>
      <c r="I1212" s="1" t="s">
        <v>1171</v>
      </c>
      <c r="K1212" s="18"/>
      <c r="AA1212" s="2"/>
      <c r="AB1212" s="3"/>
      <c r="AC1212" s="3"/>
      <c r="AU1212" s="1" t="s">
        <v>3162</v>
      </c>
      <c r="BA1212" s="1">
        <f t="shared" si="41"/>
        <v>1</v>
      </c>
    </row>
    <row r="1213" spans="1:53" s="1" customFormat="1" x14ac:dyDescent="0.25">
      <c r="B1213" s="2"/>
      <c r="C1213" s="2"/>
      <c r="D1213" s="2"/>
      <c r="G1213" s="1" t="s">
        <v>481</v>
      </c>
      <c r="H1213" s="1" t="s">
        <v>2904</v>
      </c>
      <c r="I1213" s="1" t="s">
        <v>2738</v>
      </c>
      <c r="J1213" s="1" t="s">
        <v>2905</v>
      </c>
      <c r="K1213" s="18" t="s">
        <v>2907</v>
      </c>
      <c r="L1213" s="1" t="s">
        <v>2906</v>
      </c>
      <c r="M1213" s="1" t="s">
        <v>488</v>
      </c>
      <c r="N1213" s="1" t="s">
        <v>296</v>
      </c>
      <c r="O1213" s="1">
        <v>85207</v>
      </c>
      <c r="P1213" s="1" t="s">
        <v>4213</v>
      </c>
      <c r="AA1213" s="2"/>
      <c r="AB1213" s="3"/>
      <c r="AC1213" s="3"/>
      <c r="AD1213" s="1" t="s">
        <v>2388</v>
      </c>
      <c r="BA1213" s="1">
        <f t="shared" si="41"/>
        <v>0</v>
      </c>
    </row>
    <row r="1214" spans="1:53" s="1" customFormat="1" x14ac:dyDescent="0.25">
      <c r="B1214" s="2"/>
      <c r="C1214" s="2"/>
      <c r="D1214" s="2"/>
      <c r="E1214" s="1" t="s">
        <v>297</v>
      </c>
      <c r="G1214" s="1" t="s">
        <v>3158</v>
      </c>
      <c r="H1214" s="1" t="s">
        <v>2908</v>
      </c>
      <c r="I1214" s="1" t="s">
        <v>3172</v>
      </c>
      <c r="J1214" s="1" t="s">
        <v>2909</v>
      </c>
      <c r="K1214" s="18"/>
      <c r="L1214" s="1" t="s">
        <v>2910</v>
      </c>
      <c r="M1214" s="1" t="s">
        <v>488</v>
      </c>
      <c r="N1214" s="1" t="s">
        <v>296</v>
      </c>
      <c r="O1214" s="1">
        <v>85205</v>
      </c>
      <c r="AA1214" s="2"/>
      <c r="AB1214" s="3"/>
      <c r="AC1214" s="3"/>
      <c r="BA1214" s="1">
        <f t="shared" si="41"/>
        <v>0</v>
      </c>
    </row>
    <row r="1215" spans="1:53" s="1" customFormat="1" x14ac:dyDescent="0.25">
      <c r="A1215" s="6"/>
      <c r="B1215" s="2"/>
      <c r="C1215" s="2"/>
      <c r="D1215" s="6"/>
      <c r="E1215" s="2"/>
      <c r="G1215" s="1" t="s">
        <v>3158</v>
      </c>
      <c r="H1215" s="1" t="s">
        <v>1793</v>
      </c>
      <c r="I1215" s="1" t="s">
        <v>3470</v>
      </c>
      <c r="J1215" s="1" t="s">
        <v>3402</v>
      </c>
      <c r="K1215" s="18"/>
      <c r="L1215" s="1" t="s">
        <v>5168</v>
      </c>
      <c r="M1215" s="1" t="s">
        <v>488</v>
      </c>
      <c r="N1215" s="1" t="s">
        <v>296</v>
      </c>
      <c r="O1215" s="1">
        <v>85206</v>
      </c>
      <c r="AA1215" s="1" t="s">
        <v>493</v>
      </c>
      <c r="AB1215" s="3"/>
      <c r="AC1215" s="3"/>
      <c r="BA1215" s="1">
        <f t="shared" si="41"/>
        <v>0</v>
      </c>
    </row>
    <row r="1216" spans="1:53" s="1" customFormat="1" x14ac:dyDescent="0.25">
      <c r="A1216" s="6"/>
      <c r="B1216" s="2"/>
      <c r="C1216" s="2"/>
      <c r="D1216" s="6"/>
      <c r="F1216" s="1" t="s">
        <v>3162</v>
      </c>
      <c r="G1216" s="1" t="s">
        <v>3158</v>
      </c>
      <c r="H1216" s="1" t="s">
        <v>793</v>
      </c>
      <c r="I1216" s="1" t="s">
        <v>794</v>
      </c>
      <c r="J1216" s="1" t="s">
        <v>1193</v>
      </c>
      <c r="K1216" s="18" t="s">
        <v>821</v>
      </c>
      <c r="L1216" s="1" t="s">
        <v>4356</v>
      </c>
      <c r="M1216" s="1" t="s">
        <v>924</v>
      </c>
      <c r="N1216" s="1" t="s">
        <v>296</v>
      </c>
      <c r="O1216" s="1">
        <v>85050</v>
      </c>
      <c r="P1216" s="1" t="s">
        <v>4213</v>
      </c>
      <c r="T1216" s="1">
        <v>1</v>
      </c>
      <c r="Y1216" s="1" t="s">
        <v>3196</v>
      </c>
      <c r="Z1216" s="1" t="s">
        <v>3161</v>
      </c>
      <c r="AA1216" s="2" t="s">
        <v>323</v>
      </c>
      <c r="AB1216" s="3" t="s">
        <v>3161</v>
      </c>
      <c r="AC1216" s="3"/>
      <c r="AD1216" s="1" t="s">
        <v>2564</v>
      </c>
      <c r="BA1216" s="1">
        <f t="shared" si="41"/>
        <v>0</v>
      </c>
    </row>
    <row r="1217" spans="1:54" s="1" customFormat="1" x14ac:dyDescent="0.25">
      <c r="B1217" s="2"/>
      <c r="C1217" s="2"/>
      <c r="D1217" s="2"/>
      <c r="F1217" s="1" t="s">
        <v>3161</v>
      </c>
      <c r="G1217" s="1" t="s">
        <v>3158</v>
      </c>
      <c r="H1217" s="1" t="s">
        <v>2209</v>
      </c>
      <c r="I1217" s="1" t="s">
        <v>2210</v>
      </c>
      <c r="J1217" s="1" t="s">
        <v>4549</v>
      </c>
      <c r="K1217" s="18" t="s">
        <v>4551</v>
      </c>
      <c r="L1217" s="1" t="s">
        <v>4550</v>
      </c>
      <c r="M1217" s="1" t="s">
        <v>488</v>
      </c>
      <c r="N1217" s="1" t="s">
        <v>296</v>
      </c>
      <c r="O1217" s="1">
        <v>85205</v>
      </c>
      <c r="P1217" s="1" t="s">
        <v>4213</v>
      </c>
      <c r="AA1217" s="2"/>
      <c r="AB1217" s="3"/>
      <c r="AC1217" s="3"/>
      <c r="AD1217" s="1" t="s">
        <v>2388</v>
      </c>
      <c r="BA1217" s="1">
        <f t="shared" si="41"/>
        <v>0</v>
      </c>
    </row>
    <row r="1218" spans="1:54" s="1" customFormat="1" x14ac:dyDescent="0.25">
      <c r="B1218" s="2"/>
      <c r="C1218" s="2"/>
      <c r="D1218" s="2"/>
      <c r="G1218" s="1" t="s">
        <v>3158</v>
      </c>
      <c r="H1218" s="1" t="s">
        <v>2211</v>
      </c>
      <c r="I1218" s="1" t="s">
        <v>2212</v>
      </c>
      <c r="K1218" s="18"/>
      <c r="AA1218" s="2"/>
      <c r="AB1218" s="3" t="s">
        <v>3161</v>
      </c>
      <c r="AC1218" s="3"/>
      <c r="BA1218" s="1">
        <f t="shared" si="41"/>
        <v>0</v>
      </c>
    </row>
    <row r="1219" spans="1:54" s="1" customFormat="1" x14ac:dyDescent="0.25">
      <c r="B1219" s="2"/>
      <c r="C1219" s="2"/>
      <c r="D1219" s="2"/>
      <c r="G1219" s="1" t="s">
        <v>481</v>
      </c>
      <c r="H1219" s="1" t="s">
        <v>2211</v>
      </c>
      <c r="I1219" s="1" t="s">
        <v>3011</v>
      </c>
      <c r="K1219" s="18"/>
      <c r="AA1219" s="2"/>
      <c r="AB1219" s="3" t="s">
        <v>3161</v>
      </c>
      <c r="AC1219" s="3"/>
      <c r="BA1219" s="1">
        <f t="shared" si="41"/>
        <v>0</v>
      </c>
    </row>
    <row r="1220" spans="1:54" s="1" customFormat="1" x14ac:dyDescent="0.25">
      <c r="A1220" s="6"/>
      <c r="B1220" s="2"/>
      <c r="C1220" s="2"/>
      <c r="D1220" s="6"/>
      <c r="G1220" s="1" t="s">
        <v>481</v>
      </c>
      <c r="H1220" s="1" t="s">
        <v>721</v>
      </c>
      <c r="I1220" s="1" t="s">
        <v>361</v>
      </c>
      <c r="K1220" s="18"/>
      <c r="AA1220" s="1" t="s">
        <v>4457</v>
      </c>
      <c r="BA1220" s="1">
        <f t="shared" si="41"/>
        <v>0</v>
      </c>
      <c r="BB1220" s="3"/>
    </row>
    <row r="1221" spans="1:54" s="1" customFormat="1" x14ac:dyDescent="0.25">
      <c r="B1221" s="2"/>
      <c r="C1221" s="2"/>
      <c r="D1221" s="2"/>
      <c r="G1221" s="1" t="s">
        <v>481</v>
      </c>
      <c r="H1221" s="1" t="s">
        <v>4165</v>
      </c>
      <c r="I1221" s="1" t="s">
        <v>3082</v>
      </c>
      <c r="K1221" s="18" t="s">
        <v>4166</v>
      </c>
      <c r="P1221" s="1" t="s">
        <v>4213</v>
      </c>
      <c r="AA1221" s="2"/>
      <c r="AB1221" s="3"/>
      <c r="AC1221" s="3"/>
      <c r="AD1221" s="1" t="s">
        <v>2388</v>
      </c>
      <c r="BA1221" s="1">
        <f t="shared" si="41"/>
        <v>0</v>
      </c>
    </row>
    <row r="1222" spans="1:54" s="1" customFormat="1" x14ac:dyDescent="0.25">
      <c r="B1222" s="2"/>
      <c r="C1222" s="2"/>
      <c r="D1222" s="2"/>
      <c r="G1222" s="1" t="s">
        <v>3158</v>
      </c>
      <c r="H1222" s="1" t="s">
        <v>4165</v>
      </c>
      <c r="I1222" s="1" t="s">
        <v>2447</v>
      </c>
      <c r="K1222" s="18" t="s">
        <v>4166</v>
      </c>
      <c r="P1222" s="1" t="s">
        <v>4712</v>
      </c>
      <c r="AA1222" s="2"/>
      <c r="AB1222" s="3"/>
      <c r="AC1222" s="3"/>
      <c r="AD1222" s="1" t="s">
        <v>2392</v>
      </c>
      <c r="BA1222" s="1">
        <f t="shared" si="41"/>
        <v>0</v>
      </c>
    </row>
    <row r="1223" spans="1:54" s="1" customFormat="1" x14ac:dyDescent="0.25">
      <c r="B1223" s="2"/>
      <c r="C1223" s="2"/>
      <c r="D1223" s="6"/>
      <c r="E1223" s="2"/>
      <c r="G1223" s="1" t="s">
        <v>3158</v>
      </c>
      <c r="H1223" s="1" t="s">
        <v>4506</v>
      </c>
      <c r="I1223" s="1" t="s">
        <v>582</v>
      </c>
      <c r="J1223" s="1" t="s">
        <v>4508</v>
      </c>
      <c r="K1223" s="18" t="s">
        <v>892</v>
      </c>
      <c r="L1223" s="1" t="s">
        <v>2706</v>
      </c>
      <c r="M1223" s="1" t="s">
        <v>5031</v>
      </c>
      <c r="N1223" s="1" t="s">
        <v>296</v>
      </c>
      <c r="O1223" s="1">
        <v>85120</v>
      </c>
      <c r="P1223" s="1" t="s">
        <v>4213</v>
      </c>
      <c r="T1223" s="1">
        <v>1</v>
      </c>
      <c r="AA1223" s="2" t="s">
        <v>2740</v>
      </c>
      <c r="AB1223" s="3"/>
      <c r="AC1223" s="3"/>
      <c r="AD1223" s="1" t="s">
        <v>2388</v>
      </c>
      <c r="BA1223" s="1">
        <f t="shared" si="41"/>
        <v>0</v>
      </c>
    </row>
    <row r="1224" spans="1:54" s="1" customFormat="1" x14ac:dyDescent="0.25">
      <c r="B1224" s="2"/>
      <c r="C1224" s="2"/>
      <c r="D1224" s="6"/>
      <c r="G1224" s="1" t="s">
        <v>481</v>
      </c>
      <c r="H1224" s="1" t="s">
        <v>824</v>
      </c>
      <c r="I1224" s="1" t="s">
        <v>144</v>
      </c>
      <c r="J1224" s="1" t="s">
        <v>825</v>
      </c>
      <c r="K1224" s="18" t="s">
        <v>4358</v>
      </c>
      <c r="L1224" s="1" t="s">
        <v>1652</v>
      </c>
      <c r="M1224" s="1" t="s">
        <v>488</v>
      </c>
      <c r="N1224" s="1" t="s">
        <v>296</v>
      </c>
      <c r="O1224" s="1">
        <v>85205</v>
      </c>
      <c r="P1224" s="1" t="s">
        <v>4213</v>
      </c>
      <c r="Y1224" s="1" t="s">
        <v>3175</v>
      </c>
      <c r="Z1224" s="1" t="s">
        <v>3401</v>
      </c>
      <c r="AA1224" s="2" t="s">
        <v>3500</v>
      </c>
      <c r="AB1224" s="3" t="s">
        <v>3161</v>
      </c>
      <c r="AC1224" s="3"/>
      <c r="AD1224" s="1" t="s">
        <v>2564</v>
      </c>
      <c r="AG1224" s="1" t="s">
        <v>481</v>
      </c>
      <c r="BA1224" s="1">
        <f t="shared" si="41"/>
        <v>1</v>
      </c>
    </row>
    <row r="1225" spans="1:54" s="1" customFormat="1" x14ac:dyDescent="0.25">
      <c r="B1225" s="2"/>
      <c r="C1225" s="2"/>
      <c r="D1225" s="2"/>
      <c r="G1225" s="1" t="s">
        <v>3158</v>
      </c>
      <c r="H1225" s="1" t="s">
        <v>2213</v>
      </c>
      <c r="I1225" s="1" t="s">
        <v>4031</v>
      </c>
      <c r="J1225" s="1" t="s">
        <v>4032</v>
      </c>
      <c r="K1225" s="18"/>
      <c r="L1225" s="1" t="s">
        <v>4033</v>
      </c>
      <c r="M1225" s="1" t="s">
        <v>488</v>
      </c>
      <c r="N1225" s="1" t="s">
        <v>296</v>
      </c>
      <c r="O1225" s="1">
        <v>85205</v>
      </c>
      <c r="AA1225" s="2"/>
      <c r="AB1225" s="3"/>
      <c r="AC1225" s="3"/>
      <c r="BA1225" s="1">
        <f t="shared" si="41"/>
        <v>0</v>
      </c>
    </row>
    <row r="1226" spans="1:54" s="1" customFormat="1" x14ac:dyDescent="0.25">
      <c r="B1226" s="2"/>
      <c r="C1226" s="2"/>
      <c r="D1226" s="2"/>
      <c r="G1226" s="1" t="s">
        <v>481</v>
      </c>
      <c r="H1226" s="1" t="s">
        <v>2716</v>
      </c>
      <c r="I1226" s="1" t="s">
        <v>4642</v>
      </c>
      <c r="J1226" s="1" t="s">
        <v>2717</v>
      </c>
      <c r="K1226" s="18"/>
      <c r="BA1226" s="1">
        <f t="shared" si="41"/>
        <v>0</v>
      </c>
      <c r="BB1226" s="3"/>
    </row>
    <row r="1227" spans="1:54" s="1" customFormat="1" x14ac:dyDescent="0.25">
      <c r="A1227" s="6"/>
      <c r="B1227" s="2"/>
      <c r="C1227" s="2"/>
      <c r="D1227" s="6"/>
      <c r="G1227" s="1" t="s">
        <v>481</v>
      </c>
      <c r="H1227" s="1" t="s">
        <v>4526</v>
      </c>
      <c r="I1227" s="1" t="s">
        <v>4427</v>
      </c>
      <c r="J1227" s="6" t="s">
        <v>3460</v>
      </c>
      <c r="L1227" s="6" t="s">
        <v>2527</v>
      </c>
      <c r="M1227" s="6" t="s">
        <v>488</v>
      </c>
      <c r="N1227" s="6" t="s">
        <v>296</v>
      </c>
      <c r="O1227" s="3">
        <v>85207</v>
      </c>
      <c r="AA1227" s="1" t="s">
        <v>4630</v>
      </c>
      <c r="AB1227" s="2"/>
      <c r="AC1227" s="2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T1227" s="3"/>
      <c r="AU1227" s="3"/>
      <c r="AV1227" s="3"/>
      <c r="AW1227" s="3"/>
      <c r="AX1227" s="3"/>
      <c r="AY1227" s="3"/>
      <c r="AZ1227" s="3"/>
      <c r="BA1227" s="1">
        <f t="shared" si="41"/>
        <v>0</v>
      </c>
    </row>
    <row r="1228" spans="1:54" s="1" customFormat="1" x14ac:dyDescent="0.25">
      <c r="A1228" s="2"/>
      <c r="B1228" s="2"/>
      <c r="C1228" s="2"/>
      <c r="D1228" s="2"/>
      <c r="G1228" s="1" t="s">
        <v>3158</v>
      </c>
      <c r="H1228" s="1" t="s">
        <v>4526</v>
      </c>
      <c r="I1228" s="1" t="s">
        <v>4034</v>
      </c>
      <c r="K1228" s="18"/>
      <c r="AA1228" s="2"/>
      <c r="AB1228" s="3"/>
      <c r="AC1228" s="3"/>
      <c r="BA1228" s="1">
        <f t="shared" si="41"/>
        <v>0</v>
      </c>
    </row>
    <row r="1229" spans="1:54" s="1" customFormat="1" x14ac:dyDescent="0.25">
      <c r="A1229" s="6"/>
      <c r="B1229" s="2"/>
      <c r="C1229" s="2"/>
      <c r="D1229" s="6"/>
      <c r="E1229" s="2"/>
      <c r="G1229" s="1" t="s">
        <v>3158</v>
      </c>
      <c r="H1229" s="1" t="s">
        <v>1466</v>
      </c>
      <c r="I1229" s="1" t="s">
        <v>2161</v>
      </c>
      <c r="K1229" s="18"/>
      <c r="AA1229" s="2"/>
      <c r="AB1229" s="3"/>
      <c r="AC1229" s="3"/>
      <c r="AI1229" s="1" t="s">
        <v>3162</v>
      </c>
      <c r="BA1229" s="1">
        <f t="shared" si="41"/>
        <v>1</v>
      </c>
    </row>
    <row r="1230" spans="1:54" s="1" customFormat="1" x14ac:dyDescent="0.25">
      <c r="A1230" s="6"/>
      <c r="B1230" s="2"/>
      <c r="C1230" s="2"/>
      <c r="D1230" s="6"/>
      <c r="E1230" s="2"/>
      <c r="G1230" s="1" t="s">
        <v>481</v>
      </c>
      <c r="H1230" s="1" t="s">
        <v>1466</v>
      </c>
      <c r="I1230" s="1" t="s">
        <v>2728</v>
      </c>
      <c r="K1230" s="18"/>
      <c r="AA1230" s="2"/>
      <c r="AB1230" s="3"/>
      <c r="AC1230" s="3"/>
      <c r="AI1230" s="1" t="s">
        <v>3162</v>
      </c>
      <c r="BA1230" s="1">
        <f t="shared" si="41"/>
        <v>1</v>
      </c>
    </row>
    <row r="1231" spans="1:54" s="1" customFormat="1" x14ac:dyDescent="0.25">
      <c r="A1231" s="2"/>
      <c r="B1231" s="2"/>
      <c r="C1231" s="2"/>
      <c r="D1231" s="2"/>
      <c r="G1231" s="1" t="s">
        <v>3158</v>
      </c>
      <c r="H1231" s="1" t="s">
        <v>2506</v>
      </c>
      <c r="I1231" s="1" t="s">
        <v>788</v>
      </c>
      <c r="K1231" s="18" t="s">
        <v>1580</v>
      </c>
      <c r="N1231" s="1" t="s">
        <v>296</v>
      </c>
      <c r="P1231" s="1" t="s">
        <v>4213</v>
      </c>
      <c r="AA1231" s="2"/>
      <c r="AB1231" s="3"/>
      <c r="AC1231" s="3"/>
      <c r="AD1231" s="1" t="s">
        <v>2564</v>
      </c>
      <c r="BA1231" s="1">
        <f t="shared" si="41"/>
        <v>0</v>
      </c>
    </row>
    <row r="1232" spans="1:54" s="1" customFormat="1" x14ac:dyDescent="0.25">
      <c r="A1232" s="2"/>
      <c r="B1232" s="2"/>
      <c r="C1232" s="2"/>
      <c r="D1232" s="2"/>
      <c r="G1232" s="1" t="s">
        <v>3158</v>
      </c>
      <c r="H1232" s="1" t="s">
        <v>5054</v>
      </c>
      <c r="I1232" s="1" t="s">
        <v>5075</v>
      </c>
      <c r="K1232" s="18" t="s">
        <v>5055</v>
      </c>
      <c r="P1232" s="1" t="s">
        <v>4213</v>
      </c>
      <c r="AA1232" s="2"/>
      <c r="AB1232" s="3"/>
      <c r="AC1232" s="3"/>
      <c r="AD1232" s="1" t="s">
        <v>2564</v>
      </c>
      <c r="BA1232" s="1">
        <f t="shared" si="41"/>
        <v>0</v>
      </c>
    </row>
    <row r="1233" spans="1:53" s="1" customFormat="1" x14ac:dyDescent="0.25">
      <c r="A1233" s="2"/>
      <c r="B1233" s="2"/>
      <c r="C1233" s="2"/>
      <c r="D1233" s="2"/>
      <c r="G1233" s="1" t="s">
        <v>481</v>
      </c>
      <c r="H1233" s="1" t="s">
        <v>5054</v>
      </c>
      <c r="I1233" s="1" t="s">
        <v>3035</v>
      </c>
      <c r="J1233" s="1" t="s">
        <v>4921</v>
      </c>
      <c r="K1233" s="18" t="s">
        <v>5056</v>
      </c>
      <c r="L1233" s="1" t="s">
        <v>4922</v>
      </c>
      <c r="M1233" s="1" t="s">
        <v>488</v>
      </c>
      <c r="N1233" s="1" t="s">
        <v>296</v>
      </c>
      <c r="O1233" s="1">
        <v>85207</v>
      </c>
      <c r="P1233" s="1" t="s">
        <v>4213</v>
      </c>
      <c r="AA1233" s="2"/>
      <c r="AB1233" s="3" t="s">
        <v>3161</v>
      </c>
      <c r="AC1233" s="3"/>
      <c r="AD1233" s="1" t="s">
        <v>2564</v>
      </c>
      <c r="BA1233" s="1">
        <f t="shared" si="41"/>
        <v>0</v>
      </c>
    </row>
    <row r="1234" spans="1:53" s="1" customFormat="1" x14ac:dyDescent="0.25">
      <c r="A1234" s="2"/>
      <c r="B1234" s="2"/>
      <c r="C1234" s="2"/>
      <c r="D1234" s="2"/>
      <c r="G1234" s="1" t="s">
        <v>481</v>
      </c>
      <c r="H1234" s="1" t="s">
        <v>2518</v>
      </c>
      <c r="I1234" s="1" t="s">
        <v>4642</v>
      </c>
      <c r="K1234" s="18" t="s">
        <v>2519</v>
      </c>
      <c r="P1234" s="1" t="s">
        <v>4213</v>
      </c>
      <c r="AA1234" s="2"/>
      <c r="AB1234" s="3"/>
      <c r="AC1234" s="3"/>
      <c r="AD1234" s="1" t="s">
        <v>2564</v>
      </c>
      <c r="BA1234" s="1">
        <f t="shared" si="41"/>
        <v>0</v>
      </c>
    </row>
    <row r="1235" spans="1:53" s="1" customFormat="1" x14ac:dyDescent="0.25">
      <c r="A1235" s="6"/>
      <c r="B1235" s="2"/>
      <c r="C1235" s="2"/>
      <c r="D1235" s="6"/>
      <c r="G1235" s="1" t="s">
        <v>3158</v>
      </c>
      <c r="H1235" s="1" t="s">
        <v>3020</v>
      </c>
      <c r="I1235" s="1" t="s">
        <v>916</v>
      </c>
      <c r="J1235" s="1" t="s">
        <v>2520</v>
      </c>
      <c r="K1235" s="18" t="s">
        <v>2522</v>
      </c>
      <c r="L1235" s="1" t="s">
        <v>2521</v>
      </c>
      <c r="M1235" s="1" t="s">
        <v>924</v>
      </c>
      <c r="N1235" s="1" t="s">
        <v>296</v>
      </c>
      <c r="O1235" s="1">
        <v>85255</v>
      </c>
      <c r="P1235" s="1" t="s">
        <v>4213</v>
      </c>
      <c r="AA1235" s="2" t="s">
        <v>3021</v>
      </c>
      <c r="AB1235" s="3" t="s">
        <v>3161</v>
      </c>
      <c r="AC1235" s="3"/>
      <c r="AD1235" s="1" t="s">
        <v>2564</v>
      </c>
      <c r="BA1235" s="1">
        <f t="shared" si="41"/>
        <v>0</v>
      </c>
    </row>
    <row r="1236" spans="1:53" s="1" customFormat="1" x14ac:dyDescent="0.25">
      <c r="A1236" s="8"/>
      <c r="B1236" s="2"/>
      <c r="C1236" s="2"/>
      <c r="D1236" s="6"/>
      <c r="E1236" s="2"/>
      <c r="G1236" s="1" t="s">
        <v>481</v>
      </c>
      <c r="H1236" s="1" t="s">
        <v>215</v>
      </c>
      <c r="I1236" s="1" t="s">
        <v>216</v>
      </c>
      <c r="K1236" s="18"/>
      <c r="AA1236" s="2"/>
      <c r="AB1236" s="3"/>
      <c r="AC1236" s="3"/>
      <c r="AU1236" s="1" t="s">
        <v>3162</v>
      </c>
      <c r="BA1236" s="1">
        <f t="shared" si="41"/>
        <v>1</v>
      </c>
    </row>
    <row r="1237" spans="1:53" s="1" customFormat="1" x14ac:dyDescent="0.25">
      <c r="A1237" s="8"/>
      <c r="B1237" s="2"/>
      <c r="C1237" s="2"/>
      <c r="D1237" s="6"/>
      <c r="E1237" s="2"/>
      <c r="G1237" s="1" t="s">
        <v>481</v>
      </c>
      <c r="H1237" s="1" t="s">
        <v>215</v>
      </c>
      <c r="I1237" s="1" t="s">
        <v>4578</v>
      </c>
      <c r="K1237" s="18"/>
      <c r="AA1237" s="2"/>
      <c r="AB1237" s="3"/>
      <c r="AC1237" s="3"/>
      <c r="AU1237" s="1" t="s">
        <v>3162</v>
      </c>
      <c r="BA1237" s="1">
        <f t="shared" si="41"/>
        <v>1</v>
      </c>
    </row>
    <row r="1238" spans="1:53" s="1" customFormat="1" x14ac:dyDescent="0.25">
      <c r="A1238" s="8"/>
      <c r="B1238" s="2"/>
      <c r="C1238" s="2"/>
      <c r="D1238" s="6"/>
      <c r="E1238" s="2"/>
      <c r="H1238" s="1" t="s">
        <v>225</v>
      </c>
      <c r="I1238" s="1" t="s">
        <v>3799</v>
      </c>
      <c r="K1238" s="18"/>
      <c r="AA1238" s="2"/>
      <c r="AB1238" s="3"/>
      <c r="AC1238" s="3"/>
      <c r="AV1238" s="1" t="s">
        <v>3162</v>
      </c>
      <c r="BA1238" s="1">
        <f t="shared" si="41"/>
        <v>1</v>
      </c>
    </row>
    <row r="1239" spans="1:53" s="1" customFormat="1" x14ac:dyDescent="0.25">
      <c r="A1239" s="8"/>
      <c r="B1239" s="2"/>
      <c r="C1239" s="2"/>
      <c r="D1239" s="6"/>
      <c r="E1239" s="2"/>
      <c r="G1239" s="1" t="s">
        <v>3158</v>
      </c>
      <c r="H1239" s="1" t="s">
        <v>2784</v>
      </c>
      <c r="I1239" s="1" t="s">
        <v>2785</v>
      </c>
      <c r="K1239" s="18"/>
      <c r="AA1239" s="2"/>
      <c r="AB1239" s="3"/>
      <c r="AC1239" s="3"/>
      <c r="AN1239" s="1" t="s">
        <v>3162</v>
      </c>
      <c r="BA1239" s="1">
        <f t="shared" si="41"/>
        <v>1</v>
      </c>
    </row>
    <row r="1240" spans="1:53" s="1" customFormat="1" x14ac:dyDescent="0.25">
      <c r="B1240" s="2"/>
      <c r="C1240" s="2"/>
      <c r="D1240" s="2"/>
      <c r="G1240" s="1" t="s">
        <v>3158</v>
      </c>
      <c r="H1240" s="1" t="s">
        <v>4946</v>
      </c>
      <c r="I1240" s="1" t="s">
        <v>2523</v>
      </c>
      <c r="K1240" s="18"/>
      <c r="AA1240" s="1" t="s">
        <v>2524</v>
      </c>
      <c r="AB1240" s="3" t="s">
        <v>3161</v>
      </c>
      <c r="AC1240" s="3"/>
      <c r="AL1240" s="1" t="s">
        <v>3162</v>
      </c>
      <c r="AZ1240" s="1" t="s">
        <v>3162</v>
      </c>
      <c r="BA1240" s="1">
        <f t="shared" si="41"/>
        <v>2</v>
      </c>
    </row>
    <row r="1241" spans="1:53" s="1" customFormat="1" x14ac:dyDescent="0.25">
      <c r="B1241" s="2"/>
      <c r="C1241" s="2"/>
      <c r="D1241" s="2"/>
      <c r="G1241" s="1" t="s">
        <v>3158</v>
      </c>
      <c r="H1241" s="1" t="s">
        <v>2525</v>
      </c>
      <c r="I1241" s="1" t="s">
        <v>2526</v>
      </c>
      <c r="J1241" s="1" t="s">
        <v>486</v>
      </c>
      <c r="K1241" s="18" t="s">
        <v>3834</v>
      </c>
      <c r="L1241" s="1" t="s">
        <v>3833</v>
      </c>
      <c r="M1241" s="1" t="s">
        <v>488</v>
      </c>
      <c r="N1241" s="1" t="s">
        <v>296</v>
      </c>
      <c r="O1241" s="1">
        <v>85209</v>
      </c>
      <c r="P1241" s="1" t="s">
        <v>4213</v>
      </c>
      <c r="AA1241" s="2"/>
      <c r="AB1241" s="3"/>
      <c r="AC1241" s="3"/>
      <c r="AD1241" s="1" t="s">
        <v>2564</v>
      </c>
      <c r="BA1241" s="1">
        <f t="shared" si="41"/>
        <v>0</v>
      </c>
    </row>
    <row r="1242" spans="1:53" s="1" customFormat="1" x14ac:dyDescent="0.25">
      <c r="B1242" s="2"/>
      <c r="C1242" s="2"/>
      <c r="D1242" s="2"/>
      <c r="G1242" s="1" t="s">
        <v>3158</v>
      </c>
      <c r="H1242" s="1" t="s">
        <v>3835</v>
      </c>
      <c r="I1242" s="1" t="s">
        <v>879</v>
      </c>
      <c r="J1242" s="1" t="s">
        <v>3836</v>
      </c>
      <c r="K1242" s="18" t="s">
        <v>3837</v>
      </c>
      <c r="M1242" s="1" t="s">
        <v>924</v>
      </c>
      <c r="N1242" s="1" t="s">
        <v>296</v>
      </c>
      <c r="P1242" s="1" t="s">
        <v>4213</v>
      </c>
      <c r="AA1242" s="2"/>
      <c r="AB1242" s="3" t="s">
        <v>3161</v>
      </c>
      <c r="AC1242" s="3"/>
      <c r="AD1242" s="1" t="s">
        <v>2564</v>
      </c>
      <c r="BA1242" s="1">
        <f t="shared" si="41"/>
        <v>0</v>
      </c>
    </row>
    <row r="1243" spans="1:53" s="1" customFormat="1" x14ac:dyDescent="0.25">
      <c r="B1243" s="2"/>
      <c r="C1243" s="2"/>
      <c r="D1243" s="2"/>
      <c r="G1243" s="1" t="s">
        <v>481</v>
      </c>
      <c r="H1243" s="1" t="s">
        <v>3838</v>
      </c>
      <c r="I1243" s="1" t="s">
        <v>3257</v>
      </c>
      <c r="J1243" s="1" t="s">
        <v>3839</v>
      </c>
      <c r="K1243" s="18"/>
      <c r="L1243" s="1" t="s">
        <v>3840</v>
      </c>
      <c r="M1243" s="1" t="s">
        <v>488</v>
      </c>
      <c r="N1243" s="1" t="s">
        <v>296</v>
      </c>
      <c r="O1243" s="1">
        <v>85269</v>
      </c>
      <c r="W1243" s="1" t="s">
        <v>297</v>
      </c>
      <c r="Y1243" s="1" t="s">
        <v>3196</v>
      </c>
      <c r="Z1243" s="1" t="s">
        <v>3189</v>
      </c>
      <c r="AA1243" s="2"/>
      <c r="AB1243" s="3"/>
      <c r="AC1243" s="3"/>
      <c r="BA1243" s="1">
        <f t="shared" si="41"/>
        <v>0</v>
      </c>
    </row>
    <row r="1244" spans="1:53" s="1" customFormat="1" x14ac:dyDescent="0.25">
      <c r="B1244" s="2"/>
      <c r="C1244" s="2"/>
      <c r="D1244" s="2"/>
      <c r="H1244" s="1" t="s">
        <v>229</v>
      </c>
      <c r="I1244" s="1" t="s">
        <v>230</v>
      </c>
      <c r="K1244" s="18"/>
      <c r="AA1244" s="1" t="s">
        <v>228</v>
      </c>
      <c r="AB1244" s="3"/>
      <c r="AC1244" s="3"/>
      <c r="AV1244" s="1" t="s">
        <v>3162</v>
      </c>
      <c r="AW1244" s="1" t="s">
        <v>3162</v>
      </c>
      <c r="BA1244" s="1">
        <f t="shared" si="41"/>
        <v>2</v>
      </c>
    </row>
    <row r="1245" spans="1:53" s="1" customFormat="1" x14ac:dyDescent="0.25">
      <c r="B1245" s="2"/>
      <c r="C1245" s="2"/>
      <c r="D1245" s="2"/>
      <c r="F1245" s="1" t="s">
        <v>3162</v>
      </c>
      <c r="G1245" s="1" t="s">
        <v>3158</v>
      </c>
      <c r="H1245" s="1" t="s">
        <v>605</v>
      </c>
      <c r="I1245" s="1" t="s">
        <v>3939</v>
      </c>
      <c r="J1245" s="1" t="s">
        <v>3841</v>
      </c>
      <c r="K1245" s="18" t="s">
        <v>935</v>
      </c>
      <c r="L1245" s="1" t="s">
        <v>3842</v>
      </c>
      <c r="M1245" s="1" t="s">
        <v>924</v>
      </c>
      <c r="N1245" s="1" t="s">
        <v>296</v>
      </c>
      <c r="O1245" s="1">
        <v>85257</v>
      </c>
      <c r="P1245" s="1" t="s">
        <v>4213</v>
      </c>
      <c r="Y1245" s="1" t="s">
        <v>3175</v>
      </c>
      <c r="Z1245" s="1" t="s">
        <v>3161</v>
      </c>
      <c r="AA1245" s="2" t="s">
        <v>602</v>
      </c>
      <c r="AB1245" s="3" t="s">
        <v>3161</v>
      </c>
      <c r="AC1245" s="3"/>
      <c r="AD1245" s="1" t="s">
        <v>2564</v>
      </c>
      <c r="BA1245" s="1">
        <f t="shared" si="41"/>
        <v>0</v>
      </c>
    </row>
    <row r="1246" spans="1:53" s="1" customFormat="1" x14ac:dyDescent="0.25">
      <c r="B1246" s="2"/>
      <c r="C1246" s="2"/>
      <c r="D1246" s="2"/>
      <c r="F1246" s="1" t="s">
        <v>3161</v>
      </c>
      <c r="G1246" s="1" t="s">
        <v>3158</v>
      </c>
      <c r="H1246" s="1" t="s">
        <v>936</v>
      </c>
      <c r="I1246" s="1" t="s">
        <v>2124</v>
      </c>
      <c r="K1246" s="18" t="s">
        <v>937</v>
      </c>
      <c r="M1246" s="1" t="s">
        <v>924</v>
      </c>
      <c r="N1246" s="1" t="s">
        <v>296</v>
      </c>
      <c r="P1246" s="1" t="s">
        <v>4712</v>
      </c>
      <c r="AA1246" s="2"/>
      <c r="AB1246" s="3"/>
      <c r="AC1246" s="3"/>
      <c r="AD1246" s="1" t="s">
        <v>2568</v>
      </c>
      <c r="BA1246" s="1">
        <f t="shared" ref="BA1246:BA1303" si="42">COUNTA(AE1246:AZ1246)</f>
        <v>0</v>
      </c>
    </row>
    <row r="1247" spans="1:53" s="1" customFormat="1" x14ac:dyDescent="0.25">
      <c r="B1247" s="2"/>
      <c r="C1247" s="2"/>
      <c r="D1247" s="2"/>
      <c r="F1247" s="1" t="s">
        <v>3161</v>
      </c>
      <c r="G1247" s="1" t="s">
        <v>481</v>
      </c>
      <c r="H1247" s="1" t="s">
        <v>936</v>
      </c>
      <c r="I1247" s="1" t="s">
        <v>116</v>
      </c>
      <c r="K1247" s="18" t="s">
        <v>937</v>
      </c>
      <c r="M1247" s="1" t="s">
        <v>924</v>
      </c>
      <c r="N1247" s="1" t="s">
        <v>296</v>
      </c>
      <c r="P1247" s="1" t="s">
        <v>4213</v>
      </c>
      <c r="AA1247" s="2"/>
      <c r="AB1247" s="3"/>
      <c r="AC1247" s="3"/>
      <c r="AD1247" s="1" t="s">
        <v>2564</v>
      </c>
      <c r="BA1247" s="1">
        <f t="shared" si="42"/>
        <v>0</v>
      </c>
    </row>
    <row r="1248" spans="1:53" s="1" customFormat="1" x14ac:dyDescent="0.25">
      <c r="B1248" s="2"/>
      <c r="C1248" s="2"/>
      <c r="E1248" s="2"/>
      <c r="F1248" s="1" t="s">
        <v>3162</v>
      </c>
      <c r="G1248" s="1" t="s">
        <v>3158</v>
      </c>
      <c r="H1248" s="1" t="s">
        <v>1660</v>
      </c>
      <c r="I1248" s="1" t="s">
        <v>1665</v>
      </c>
      <c r="J1248" s="1" t="s">
        <v>1661</v>
      </c>
      <c r="K1248" s="18" t="s">
        <v>1662</v>
      </c>
      <c r="L1248" s="1" t="s">
        <v>4752</v>
      </c>
      <c r="M1248" s="1" t="s">
        <v>3182</v>
      </c>
      <c r="N1248" s="1" t="s">
        <v>296</v>
      </c>
      <c r="O1248" s="1">
        <v>85296</v>
      </c>
      <c r="P1248" s="1" t="s">
        <v>4213</v>
      </c>
      <c r="R1248" s="1">
        <v>1</v>
      </c>
      <c r="S1248" s="1" t="s">
        <v>2936</v>
      </c>
      <c r="AA1248" s="2"/>
      <c r="AB1248" s="3"/>
      <c r="AC1248" s="3"/>
      <c r="AD1248" s="1" t="s">
        <v>2564</v>
      </c>
      <c r="BA1248" s="1">
        <f t="shared" si="42"/>
        <v>0</v>
      </c>
    </row>
    <row r="1249" spans="1:57" s="1" customFormat="1" x14ac:dyDescent="0.25">
      <c r="B1249" s="2"/>
      <c r="C1249" s="2"/>
      <c r="D1249" s="2"/>
      <c r="G1249" s="1" t="s">
        <v>481</v>
      </c>
      <c r="H1249" s="1" t="s">
        <v>938</v>
      </c>
      <c r="I1249" s="1" t="s">
        <v>939</v>
      </c>
      <c r="J1249" s="1" t="s">
        <v>940</v>
      </c>
      <c r="K1249" s="18" t="s">
        <v>942</v>
      </c>
      <c r="L1249" s="1" t="s">
        <v>941</v>
      </c>
      <c r="M1249" s="1" t="s">
        <v>5031</v>
      </c>
      <c r="N1249" s="1" t="s">
        <v>296</v>
      </c>
      <c r="O1249" s="1">
        <v>85220</v>
      </c>
      <c r="P1249" s="1" t="s">
        <v>4213</v>
      </c>
      <c r="AA1249" s="2"/>
      <c r="AB1249" s="3"/>
      <c r="AC1249" s="3"/>
      <c r="AD1249" s="1" t="s">
        <v>2564</v>
      </c>
      <c r="BA1249" s="1">
        <f t="shared" si="42"/>
        <v>0</v>
      </c>
    </row>
    <row r="1250" spans="1:57" s="1" customFormat="1" x14ac:dyDescent="0.25">
      <c r="B1250" s="2"/>
      <c r="C1250" s="2"/>
      <c r="D1250" s="2"/>
      <c r="G1250" s="1" t="s">
        <v>3158</v>
      </c>
      <c r="H1250" s="1" t="s">
        <v>943</v>
      </c>
      <c r="I1250" s="1" t="s">
        <v>944</v>
      </c>
      <c r="J1250" s="1" t="s">
        <v>945</v>
      </c>
      <c r="K1250" s="18" t="s">
        <v>947</v>
      </c>
      <c r="L1250" s="1" t="s">
        <v>946</v>
      </c>
      <c r="M1250" s="1" t="s">
        <v>488</v>
      </c>
      <c r="N1250" s="1" t="s">
        <v>296</v>
      </c>
      <c r="O1250" s="1">
        <v>85209</v>
      </c>
      <c r="P1250" s="1" t="s">
        <v>4213</v>
      </c>
      <c r="AA1250" s="2"/>
      <c r="AB1250" s="3"/>
      <c r="AC1250" s="3"/>
      <c r="AD1250" s="1" t="s">
        <v>2388</v>
      </c>
      <c r="BA1250" s="1">
        <f t="shared" si="42"/>
        <v>0</v>
      </c>
    </row>
    <row r="1251" spans="1:57" s="1" customFormat="1" x14ac:dyDescent="0.25">
      <c r="B1251" s="2"/>
      <c r="C1251" s="2"/>
      <c r="D1251" s="2"/>
      <c r="F1251" s="1" t="s">
        <v>3161</v>
      </c>
      <c r="G1251" s="1" t="s">
        <v>3158</v>
      </c>
      <c r="H1251" s="1" t="s">
        <v>948</v>
      </c>
      <c r="I1251" s="1" t="s">
        <v>3799</v>
      </c>
      <c r="J1251" s="1" t="s">
        <v>949</v>
      </c>
      <c r="K1251" s="18" t="s">
        <v>519</v>
      </c>
      <c r="L1251" s="1" t="s">
        <v>950</v>
      </c>
      <c r="M1251" s="1" t="s">
        <v>488</v>
      </c>
      <c r="N1251" s="1" t="s">
        <v>296</v>
      </c>
      <c r="O1251" s="1">
        <v>85208</v>
      </c>
      <c r="P1251" s="1" t="s">
        <v>4213</v>
      </c>
      <c r="Y1251" s="1" t="s">
        <v>3196</v>
      </c>
      <c r="Z1251" s="1" t="s">
        <v>3161</v>
      </c>
      <c r="AA1251" s="2" t="s">
        <v>520</v>
      </c>
      <c r="AB1251" s="3" t="s">
        <v>3161</v>
      </c>
      <c r="AC1251" s="3"/>
      <c r="AD1251" s="1" t="s">
        <v>2388</v>
      </c>
      <c r="AN1251" s="1" t="s">
        <v>3162</v>
      </c>
      <c r="AU1251" s="1" t="s">
        <v>3162</v>
      </c>
      <c r="BA1251" s="1">
        <f t="shared" si="42"/>
        <v>2</v>
      </c>
    </row>
    <row r="1252" spans="1:57" s="1" customFormat="1" x14ac:dyDescent="0.25">
      <c r="B1252" s="2"/>
      <c r="C1252" s="2"/>
      <c r="D1252" s="2"/>
      <c r="F1252" s="1" t="s">
        <v>3161</v>
      </c>
      <c r="G1252" s="1" t="s">
        <v>481</v>
      </c>
      <c r="H1252" s="1" t="s">
        <v>998</v>
      </c>
      <c r="I1252" s="1" t="s">
        <v>951</v>
      </c>
      <c r="J1252" s="1" t="s">
        <v>727</v>
      </c>
      <c r="K1252" s="18" t="s">
        <v>999</v>
      </c>
      <c r="L1252" s="1" t="s">
        <v>1929</v>
      </c>
      <c r="M1252" s="1" t="s">
        <v>488</v>
      </c>
      <c r="N1252" s="1" t="s">
        <v>296</v>
      </c>
      <c r="O1252" s="1">
        <v>85209</v>
      </c>
      <c r="P1252" s="1" t="s">
        <v>4213</v>
      </c>
      <c r="Y1252" s="1" t="s">
        <v>3196</v>
      </c>
      <c r="Z1252" s="1" t="s">
        <v>3161</v>
      </c>
      <c r="AA1252" s="2" t="s">
        <v>3106</v>
      </c>
      <c r="AB1252" s="3"/>
      <c r="AC1252" s="3"/>
      <c r="AD1252" s="1" t="s">
        <v>2388</v>
      </c>
      <c r="AI1252" s="1" t="s">
        <v>3162</v>
      </c>
      <c r="AJ1252" s="1" t="s">
        <v>3162</v>
      </c>
      <c r="AN1252" s="1" t="s">
        <v>3162</v>
      </c>
      <c r="AO1252" s="1" t="s">
        <v>3162</v>
      </c>
      <c r="AP1252" s="1" t="s">
        <v>3162</v>
      </c>
      <c r="AQ1252" s="1" t="s">
        <v>3162</v>
      </c>
      <c r="AR1252" s="1" t="s">
        <v>3158</v>
      </c>
      <c r="AS1252" s="1" t="s">
        <v>3162</v>
      </c>
      <c r="AU1252" s="1" t="s">
        <v>3162</v>
      </c>
      <c r="AV1252" s="1" t="s">
        <v>3162</v>
      </c>
      <c r="AW1252" s="1" t="s">
        <v>3162</v>
      </c>
      <c r="AX1252" s="1" t="s">
        <v>3162</v>
      </c>
      <c r="AY1252" s="1" t="s">
        <v>3162</v>
      </c>
      <c r="AZ1252" s="1" t="s">
        <v>3162</v>
      </c>
      <c r="BA1252" s="1">
        <f t="shared" si="42"/>
        <v>14</v>
      </c>
    </row>
    <row r="1253" spans="1:57" s="1" customFormat="1" x14ac:dyDescent="0.25">
      <c r="B1253" s="2"/>
      <c r="C1253" s="2"/>
      <c r="D1253" s="2"/>
      <c r="G1253" s="1" t="s">
        <v>3158</v>
      </c>
      <c r="H1253" s="1" t="s">
        <v>521</v>
      </c>
      <c r="I1253" s="1" t="s">
        <v>522</v>
      </c>
      <c r="J1253" s="1" t="s">
        <v>523</v>
      </c>
      <c r="K1253" s="18" t="s">
        <v>4939</v>
      </c>
      <c r="L1253" s="1" t="s">
        <v>524</v>
      </c>
      <c r="M1253" s="1" t="s">
        <v>650</v>
      </c>
      <c r="N1253" s="1" t="s">
        <v>296</v>
      </c>
      <c r="O1253" s="1">
        <v>85225</v>
      </c>
      <c r="AA1253" s="2"/>
      <c r="AB1253" s="3"/>
      <c r="AC1253" s="3"/>
      <c r="BA1253" s="1">
        <f t="shared" si="42"/>
        <v>0</v>
      </c>
    </row>
    <row r="1254" spans="1:57" s="1" customFormat="1" x14ac:dyDescent="0.25">
      <c r="A1254" s="8"/>
      <c r="B1254" s="2"/>
      <c r="C1254" s="2"/>
      <c r="D1254" s="2"/>
      <c r="G1254" s="1" t="s">
        <v>3158</v>
      </c>
      <c r="H1254" s="1" t="s">
        <v>3271</v>
      </c>
      <c r="I1254" s="1" t="s">
        <v>3270</v>
      </c>
      <c r="K1254" s="18"/>
      <c r="AA1254" s="2"/>
      <c r="AB1254" s="3"/>
      <c r="AC1254" s="3"/>
      <c r="AE1254" s="1" t="s">
        <v>3162</v>
      </c>
      <c r="BA1254" s="1">
        <f t="shared" si="42"/>
        <v>1</v>
      </c>
    </row>
    <row r="1255" spans="1:57" s="1" customFormat="1" x14ac:dyDescent="0.25">
      <c r="B1255" s="2"/>
      <c r="C1255" s="2"/>
      <c r="D1255" s="2"/>
      <c r="F1255" s="1" t="s">
        <v>3161</v>
      </c>
      <c r="G1255" s="1" t="s">
        <v>481</v>
      </c>
      <c r="H1255" s="1" t="s">
        <v>5057</v>
      </c>
      <c r="I1255" s="1" t="s">
        <v>5058</v>
      </c>
      <c r="J1255" s="1" t="s">
        <v>5059</v>
      </c>
      <c r="K1255" s="18"/>
      <c r="L1255" s="1" t="s">
        <v>5060</v>
      </c>
      <c r="M1255" s="1" t="s">
        <v>488</v>
      </c>
      <c r="N1255" s="1" t="s">
        <v>296</v>
      </c>
      <c r="O1255" s="1">
        <v>85205</v>
      </c>
      <c r="AA1255" s="2"/>
      <c r="AB1255" s="3" t="s">
        <v>3161</v>
      </c>
      <c r="AC1255" s="3"/>
      <c r="BA1255" s="1">
        <f t="shared" si="42"/>
        <v>0</v>
      </c>
    </row>
    <row r="1256" spans="1:57" s="1" customFormat="1" x14ac:dyDescent="0.25">
      <c r="B1256" s="2"/>
      <c r="C1256" s="2"/>
      <c r="D1256" s="2"/>
      <c r="G1256" s="1" t="s">
        <v>481</v>
      </c>
      <c r="H1256" s="1" t="s">
        <v>208</v>
      </c>
      <c r="I1256" s="1" t="s">
        <v>209</v>
      </c>
      <c r="K1256" s="18"/>
      <c r="AA1256" s="2"/>
      <c r="AB1256" s="3"/>
      <c r="AC1256" s="3"/>
      <c r="AU1256" s="1" t="s">
        <v>3162</v>
      </c>
      <c r="BA1256" s="1">
        <f t="shared" si="42"/>
        <v>1</v>
      </c>
    </row>
    <row r="1257" spans="1:57" s="1" customFormat="1" x14ac:dyDescent="0.25">
      <c r="B1257" s="2"/>
      <c r="C1257" s="2"/>
      <c r="D1257" s="2"/>
      <c r="G1257" s="1" t="s">
        <v>3158</v>
      </c>
      <c r="H1257" s="1" t="s">
        <v>208</v>
      </c>
      <c r="I1257" s="1" t="s">
        <v>4333</v>
      </c>
      <c r="K1257" s="18"/>
      <c r="AA1257" s="2"/>
      <c r="AB1257" s="3"/>
      <c r="AC1257" s="3"/>
      <c r="AU1257" s="1" t="s">
        <v>3162</v>
      </c>
      <c r="BA1257" s="1">
        <f t="shared" si="42"/>
        <v>1</v>
      </c>
    </row>
    <row r="1258" spans="1:57" s="1" customFormat="1" x14ac:dyDescent="0.25">
      <c r="B1258" s="2"/>
      <c r="C1258" s="2"/>
      <c r="D1258" s="2"/>
      <c r="G1258" s="1" t="s">
        <v>3158</v>
      </c>
      <c r="H1258" s="1" t="s">
        <v>1930</v>
      </c>
      <c r="I1258" s="1" t="s">
        <v>3159</v>
      </c>
      <c r="K1258" s="18"/>
      <c r="AA1258" s="2"/>
      <c r="AB1258" s="3"/>
      <c r="AC1258" s="3"/>
      <c r="AK1258" s="1" t="s">
        <v>3162</v>
      </c>
      <c r="AZ1258" s="1" t="s">
        <v>3162</v>
      </c>
      <c r="BA1258" s="1">
        <f t="shared" si="42"/>
        <v>2</v>
      </c>
    </row>
    <row r="1259" spans="1:57" s="1" customFormat="1" x14ac:dyDescent="0.25">
      <c r="B1259" s="2"/>
      <c r="C1259" s="2"/>
      <c r="D1259" s="2"/>
      <c r="F1259" s="1" t="s">
        <v>3161</v>
      </c>
      <c r="G1259" s="1" t="s">
        <v>481</v>
      </c>
      <c r="H1259" s="1" t="s">
        <v>1930</v>
      </c>
      <c r="I1259" s="1" t="s">
        <v>1931</v>
      </c>
      <c r="J1259" s="1" t="s">
        <v>1933</v>
      </c>
      <c r="K1259" s="18" t="s">
        <v>1932</v>
      </c>
      <c r="L1259" s="1" t="s">
        <v>1934</v>
      </c>
      <c r="M1259" s="1" t="s">
        <v>1935</v>
      </c>
      <c r="N1259" s="1" t="s">
        <v>1936</v>
      </c>
      <c r="O1259" s="1">
        <v>56537</v>
      </c>
      <c r="P1259" s="1" t="s">
        <v>4213</v>
      </c>
      <c r="AA1259" s="2" t="s">
        <v>4625</v>
      </c>
      <c r="AB1259" s="3" t="s">
        <v>3161</v>
      </c>
      <c r="AC1259" s="3"/>
      <c r="AD1259" s="1" t="s">
        <v>2388</v>
      </c>
      <c r="AK1259" s="1" t="s">
        <v>3162</v>
      </c>
      <c r="AZ1259" s="1" t="s">
        <v>3162</v>
      </c>
      <c r="BA1259" s="1">
        <f t="shared" si="42"/>
        <v>2</v>
      </c>
      <c r="BD1259" s="1" t="s">
        <v>4712</v>
      </c>
      <c r="BE1259" s="1" t="s">
        <v>4712</v>
      </c>
    </row>
    <row r="1260" spans="1:57" s="1" customFormat="1" x14ac:dyDescent="0.25">
      <c r="B1260" s="2"/>
      <c r="C1260" s="2"/>
      <c r="D1260" s="2"/>
      <c r="G1260" s="1" t="s">
        <v>481</v>
      </c>
      <c r="H1260" s="1" t="s">
        <v>3879</v>
      </c>
      <c r="I1260" s="1" t="s">
        <v>4714</v>
      </c>
      <c r="J1260" s="1" t="s">
        <v>3877</v>
      </c>
      <c r="K1260" s="18"/>
      <c r="Y1260" s="1" t="s">
        <v>3175</v>
      </c>
      <c r="Z1260" s="1" t="s">
        <v>4828</v>
      </c>
      <c r="AA1260" s="2" t="s">
        <v>3875</v>
      </c>
      <c r="AB1260" s="3" t="s">
        <v>3161</v>
      </c>
      <c r="AC1260" s="3"/>
      <c r="BA1260" s="1">
        <f t="shared" si="42"/>
        <v>0</v>
      </c>
    </row>
    <row r="1261" spans="1:57" s="1" customFormat="1" x14ac:dyDescent="0.25">
      <c r="B1261" s="2"/>
      <c r="C1261" s="2"/>
      <c r="D1261" s="6"/>
      <c r="G1261" s="1" t="s">
        <v>283</v>
      </c>
      <c r="H1261" s="1" t="s">
        <v>5070</v>
      </c>
      <c r="I1261" s="1" t="s">
        <v>4593</v>
      </c>
      <c r="J1261" s="1" t="s">
        <v>5071</v>
      </c>
      <c r="K1261" s="18" t="s">
        <v>4619</v>
      </c>
      <c r="L1261" s="1" t="s">
        <v>3671</v>
      </c>
      <c r="M1261" s="1" t="s">
        <v>488</v>
      </c>
      <c r="N1261" s="1" t="s">
        <v>296</v>
      </c>
      <c r="O1261" s="1">
        <v>85205</v>
      </c>
      <c r="P1261" s="1" t="s">
        <v>4213</v>
      </c>
      <c r="AA1261" s="2"/>
      <c r="AB1261" s="3"/>
      <c r="AC1261" s="3"/>
      <c r="BA1261" s="1">
        <f t="shared" si="42"/>
        <v>0</v>
      </c>
    </row>
    <row r="1262" spans="1:57" s="1" customFormat="1" x14ac:dyDescent="0.25">
      <c r="B1262" s="2"/>
      <c r="C1262" s="2"/>
      <c r="D1262" s="2"/>
      <c r="G1262" s="1" t="s">
        <v>3158</v>
      </c>
      <c r="H1262" s="1" t="s">
        <v>1389</v>
      </c>
      <c r="I1262" s="1" t="s">
        <v>3471</v>
      </c>
      <c r="K1262" s="18"/>
      <c r="AA1262" s="2"/>
      <c r="AB1262" s="3"/>
      <c r="AC1262" s="3"/>
      <c r="AT1262" s="1" t="s">
        <v>3162</v>
      </c>
      <c r="AU1262" s="1" t="s">
        <v>3162</v>
      </c>
      <c r="BA1262" s="1">
        <f t="shared" si="42"/>
        <v>2</v>
      </c>
    </row>
    <row r="1263" spans="1:57" s="1" customFormat="1" x14ac:dyDescent="0.25">
      <c r="B1263" s="2"/>
      <c r="C1263" s="2"/>
      <c r="D1263" s="2"/>
      <c r="G1263" s="1" t="s">
        <v>3158</v>
      </c>
      <c r="H1263" s="1" t="s">
        <v>4829</v>
      </c>
      <c r="I1263" s="1" t="s">
        <v>4341</v>
      </c>
      <c r="J1263" s="1" t="s">
        <v>4830</v>
      </c>
      <c r="K1263" s="18" t="s">
        <v>4832</v>
      </c>
      <c r="L1263" s="1" t="s">
        <v>4831</v>
      </c>
      <c r="M1263" s="1" t="s">
        <v>488</v>
      </c>
      <c r="N1263" s="1" t="s">
        <v>296</v>
      </c>
      <c r="O1263" s="1">
        <v>85209</v>
      </c>
      <c r="P1263" s="1" t="s">
        <v>4213</v>
      </c>
      <c r="AA1263" s="2"/>
      <c r="AB1263" s="3"/>
      <c r="AC1263" s="3"/>
      <c r="AD1263" s="1" t="s">
        <v>2388</v>
      </c>
      <c r="BA1263" s="1">
        <f t="shared" si="42"/>
        <v>0</v>
      </c>
    </row>
    <row r="1264" spans="1:57" s="1" customFormat="1" x14ac:dyDescent="0.25">
      <c r="B1264" s="2"/>
      <c r="C1264" s="2"/>
      <c r="D1264" s="2"/>
      <c r="G1264" s="1" t="s">
        <v>3158</v>
      </c>
      <c r="H1264" s="1" t="s">
        <v>211</v>
      </c>
      <c r="I1264" s="1" t="s">
        <v>565</v>
      </c>
      <c r="K1264" s="18"/>
      <c r="AA1264" s="2"/>
      <c r="AB1264" s="3"/>
      <c r="AC1264" s="3"/>
      <c r="AT1264" s="1" t="s">
        <v>3162</v>
      </c>
      <c r="AU1264" s="1" t="s">
        <v>3162</v>
      </c>
      <c r="AV1264" s="1" t="s">
        <v>3162</v>
      </c>
      <c r="BA1264" s="1">
        <f t="shared" si="42"/>
        <v>3</v>
      </c>
    </row>
    <row r="1265" spans="1:53" s="1" customFormat="1" x14ac:dyDescent="0.25">
      <c r="B1265" s="2"/>
      <c r="C1265" s="2"/>
      <c r="D1265" s="2"/>
      <c r="G1265" s="1" t="s">
        <v>481</v>
      </c>
      <c r="H1265" s="1" t="s">
        <v>4528</v>
      </c>
      <c r="I1265" s="1" t="s">
        <v>4537</v>
      </c>
      <c r="K1265" s="18"/>
      <c r="AA1265" s="1" t="s">
        <v>3313</v>
      </c>
      <c r="AB1265" s="3"/>
      <c r="AC1265" s="3"/>
      <c r="BA1265" s="1">
        <f t="shared" si="42"/>
        <v>0</v>
      </c>
    </row>
    <row r="1266" spans="1:53" s="1" customFormat="1" x14ac:dyDescent="0.25">
      <c r="A1266" s="6"/>
      <c r="B1266" s="2"/>
      <c r="C1266" s="2"/>
      <c r="D1266" s="6"/>
      <c r="F1266" s="1" t="s">
        <v>3161</v>
      </c>
      <c r="G1266" s="1" t="s">
        <v>481</v>
      </c>
      <c r="H1266" s="1" t="s">
        <v>4656</v>
      </c>
      <c r="I1266" s="1" t="s">
        <v>4833</v>
      </c>
      <c r="J1266" s="1" t="s">
        <v>4834</v>
      </c>
      <c r="K1266" s="18" t="s">
        <v>607</v>
      </c>
      <c r="L1266" s="1" t="s">
        <v>3581</v>
      </c>
      <c r="M1266" s="1" t="s">
        <v>4836</v>
      </c>
      <c r="N1266" s="1" t="s">
        <v>4435</v>
      </c>
      <c r="O1266" s="1">
        <v>57104</v>
      </c>
      <c r="P1266" s="1" t="s">
        <v>4213</v>
      </c>
      <c r="Y1266" s="1" t="s">
        <v>3175</v>
      </c>
      <c r="Z1266" s="1" t="s">
        <v>3161</v>
      </c>
      <c r="AA1266" s="2" t="s">
        <v>1232</v>
      </c>
      <c r="AB1266" s="3" t="s">
        <v>3161</v>
      </c>
      <c r="AC1266" s="3"/>
      <c r="AD1266" s="1" t="s">
        <v>2388</v>
      </c>
      <c r="BA1266" s="1">
        <f t="shared" si="42"/>
        <v>0</v>
      </c>
    </row>
    <row r="1267" spans="1:53" s="1" customFormat="1" x14ac:dyDescent="0.25">
      <c r="B1267" s="2"/>
      <c r="C1267" s="2"/>
      <c r="D1267" s="2"/>
      <c r="H1267" s="1" t="s">
        <v>3280</v>
      </c>
      <c r="I1267" s="1" t="s">
        <v>4970</v>
      </c>
      <c r="K1267" s="18"/>
      <c r="AB1267" s="3"/>
      <c r="AC1267" s="3"/>
      <c r="AF1267" s="1" t="s">
        <v>3162</v>
      </c>
      <c r="BA1267" s="1">
        <f t="shared" si="42"/>
        <v>1</v>
      </c>
    </row>
    <row r="1268" spans="1:53" s="1" customFormat="1" x14ac:dyDescent="0.25">
      <c r="B1268" s="2"/>
      <c r="C1268" s="2"/>
      <c r="D1268" s="2"/>
      <c r="G1268" s="1" t="s">
        <v>481</v>
      </c>
      <c r="H1268" s="1" t="s">
        <v>1379</v>
      </c>
      <c r="I1268" s="1" t="s">
        <v>5150</v>
      </c>
      <c r="K1268" s="18"/>
      <c r="AA1268" s="2"/>
      <c r="AB1268" s="3"/>
      <c r="AC1268" s="3"/>
      <c r="AR1268" s="1" t="s">
        <v>3162</v>
      </c>
      <c r="BA1268" s="1">
        <f t="shared" si="42"/>
        <v>1</v>
      </c>
    </row>
    <row r="1269" spans="1:53" s="1" customFormat="1" x14ac:dyDescent="0.25">
      <c r="B1269" s="2"/>
      <c r="C1269" s="2"/>
      <c r="D1269" s="2"/>
      <c r="G1269" s="1" t="s">
        <v>481</v>
      </c>
      <c r="H1269" s="1" t="s">
        <v>456</v>
      </c>
      <c r="I1269" s="1" t="s">
        <v>3082</v>
      </c>
      <c r="J1269" s="1" t="s">
        <v>608</v>
      </c>
      <c r="K1269" s="18" t="s">
        <v>968</v>
      </c>
      <c r="L1269" s="1" t="s">
        <v>609</v>
      </c>
      <c r="M1269" s="1" t="s">
        <v>488</v>
      </c>
      <c r="N1269" s="1" t="s">
        <v>296</v>
      </c>
      <c r="O1269" s="1">
        <v>85205</v>
      </c>
      <c r="P1269" s="1" t="s">
        <v>4213</v>
      </c>
      <c r="Y1269" s="1" t="s">
        <v>3175</v>
      </c>
      <c r="Z1269" s="1" t="s">
        <v>3161</v>
      </c>
      <c r="AA1269" s="2" t="s">
        <v>620</v>
      </c>
      <c r="AB1269" s="3" t="s">
        <v>3161</v>
      </c>
      <c r="AC1269" s="3"/>
      <c r="AD1269" s="1" t="s">
        <v>2388</v>
      </c>
      <c r="BA1269" s="1">
        <f t="shared" si="42"/>
        <v>0</v>
      </c>
    </row>
    <row r="1270" spans="1:53" s="1" customFormat="1" x14ac:dyDescent="0.25">
      <c r="B1270" s="2"/>
      <c r="C1270" s="2"/>
      <c r="D1270" s="2"/>
      <c r="G1270" s="1" t="s">
        <v>3158</v>
      </c>
      <c r="H1270" s="1" t="s">
        <v>969</v>
      </c>
      <c r="I1270" s="1" t="s">
        <v>4297</v>
      </c>
      <c r="K1270" s="18"/>
      <c r="Y1270" s="1" t="s">
        <v>3175</v>
      </c>
      <c r="Z1270" s="1" t="s">
        <v>970</v>
      </c>
      <c r="AA1270" s="2" t="s">
        <v>971</v>
      </c>
      <c r="AB1270" s="3"/>
      <c r="AC1270" s="3"/>
      <c r="BA1270" s="1">
        <f t="shared" si="42"/>
        <v>0</v>
      </c>
    </row>
    <row r="1271" spans="1:53" s="1" customFormat="1" x14ac:dyDescent="0.25">
      <c r="B1271" s="2"/>
      <c r="C1271" s="2"/>
      <c r="D1271" s="2"/>
      <c r="G1271" s="1" t="s">
        <v>3158</v>
      </c>
      <c r="H1271" s="1" t="s">
        <v>972</v>
      </c>
      <c r="I1271" s="1" t="s">
        <v>975</v>
      </c>
      <c r="J1271" s="1" t="s">
        <v>976</v>
      </c>
      <c r="K1271" s="18"/>
      <c r="L1271" s="1" t="s">
        <v>2660</v>
      </c>
      <c r="M1271" s="1" t="s">
        <v>488</v>
      </c>
      <c r="N1271" s="1" t="s">
        <v>296</v>
      </c>
      <c r="O1271" s="1">
        <v>85209</v>
      </c>
      <c r="AA1271" s="2"/>
      <c r="AB1271" s="3"/>
      <c r="AC1271" s="3"/>
      <c r="BA1271" s="1">
        <f t="shared" si="42"/>
        <v>0</v>
      </c>
    </row>
    <row r="1272" spans="1:53" s="1" customFormat="1" x14ac:dyDescent="0.25">
      <c r="B1272" s="2"/>
      <c r="C1272" s="2"/>
      <c r="D1272" s="2"/>
      <c r="G1272" s="1" t="s">
        <v>3158</v>
      </c>
      <c r="H1272" s="1" t="s">
        <v>2047</v>
      </c>
      <c r="I1272" s="1" t="s">
        <v>2048</v>
      </c>
      <c r="K1272" s="18"/>
      <c r="AA1272" s="2"/>
      <c r="AB1272" s="3"/>
      <c r="AC1272" s="3"/>
      <c r="AQ1272" s="1" t="s">
        <v>3162</v>
      </c>
      <c r="BA1272" s="1">
        <f t="shared" si="42"/>
        <v>1</v>
      </c>
    </row>
    <row r="1273" spans="1:53" s="1" customFormat="1" x14ac:dyDescent="0.25">
      <c r="B1273" s="2"/>
      <c r="C1273" s="2"/>
      <c r="D1273" s="2"/>
      <c r="G1273" s="1" t="s">
        <v>481</v>
      </c>
      <c r="H1273" s="1" t="s">
        <v>2047</v>
      </c>
      <c r="I1273" s="1" t="s">
        <v>5004</v>
      </c>
      <c r="K1273" s="18"/>
      <c r="AA1273" s="2"/>
      <c r="AB1273" s="3"/>
      <c r="AC1273" s="3"/>
      <c r="AQ1273" s="1" t="s">
        <v>3162</v>
      </c>
      <c r="BA1273" s="1">
        <f t="shared" si="42"/>
        <v>1</v>
      </c>
    </row>
    <row r="1274" spans="1:53" s="1" customFormat="1" x14ac:dyDescent="0.25">
      <c r="B1274" s="2"/>
      <c r="C1274" s="2"/>
      <c r="G1274" s="1" t="s">
        <v>3158</v>
      </c>
      <c r="H1274" s="1" t="s">
        <v>1941</v>
      </c>
      <c r="I1274" s="1" t="s">
        <v>2222</v>
      </c>
      <c r="K1274" s="18"/>
      <c r="AA1274" s="2"/>
      <c r="AB1274" s="3"/>
      <c r="AC1274" s="3"/>
      <c r="AR1274" s="1" t="s">
        <v>3162</v>
      </c>
      <c r="BA1274" s="1">
        <f t="shared" si="42"/>
        <v>1</v>
      </c>
    </row>
    <row r="1275" spans="1:53" s="1" customFormat="1" x14ac:dyDescent="0.25">
      <c r="B1275" s="2"/>
      <c r="C1275" s="2"/>
      <c r="F1275" s="1" t="s">
        <v>3161</v>
      </c>
      <c r="G1275" s="1" t="s">
        <v>481</v>
      </c>
      <c r="H1275" s="1" t="s">
        <v>1941</v>
      </c>
      <c r="I1275" s="1" t="s">
        <v>1942</v>
      </c>
      <c r="J1275" s="1" t="s">
        <v>1943</v>
      </c>
      <c r="K1275" s="18"/>
      <c r="L1275" s="1" t="s">
        <v>1944</v>
      </c>
      <c r="M1275" s="1" t="s">
        <v>1945</v>
      </c>
      <c r="N1275" s="1" t="s">
        <v>1946</v>
      </c>
      <c r="O1275" s="1">
        <v>54758</v>
      </c>
      <c r="Y1275" s="1" t="s">
        <v>3196</v>
      </c>
      <c r="Z1275" s="1" t="s">
        <v>3189</v>
      </c>
      <c r="AA1275" s="2" t="s">
        <v>3064</v>
      </c>
      <c r="AB1275" s="3" t="s">
        <v>3161</v>
      </c>
      <c r="AC1275" s="3"/>
      <c r="AR1275" s="1" t="s">
        <v>3162</v>
      </c>
      <c r="BA1275" s="1">
        <f t="shared" si="42"/>
        <v>1</v>
      </c>
    </row>
    <row r="1276" spans="1:53" s="1" customFormat="1" x14ac:dyDescent="0.25">
      <c r="B1276" s="2"/>
      <c r="C1276" s="2"/>
      <c r="G1276" s="1" t="s">
        <v>481</v>
      </c>
      <c r="H1276" s="1" t="s">
        <v>3283</v>
      </c>
      <c r="I1276" s="1" t="s">
        <v>3178</v>
      </c>
      <c r="K1276" s="18"/>
      <c r="AA1276" s="2"/>
      <c r="AB1276" s="3"/>
      <c r="AC1276" s="3"/>
      <c r="AF1276" s="1" t="s">
        <v>3162</v>
      </c>
      <c r="AG1276" s="1" t="s">
        <v>3162</v>
      </c>
      <c r="BA1276" s="1">
        <f t="shared" si="42"/>
        <v>2</v>
      </c>
    </row>
    <row r="1277" spans="1:53" s="1" customFormat="1" x14ac:dyDescent="0.25">
      <c r="B1277" s="2"/>
      <c r="C1277" s="2"/>
      <c r="D1277" s="2"/>
      <c r="G1277" s="1" t="s">
        <v>3158</v>
      </c>
      <c r="H1277" s="1" t="s">
        <v>977</v>
      </c>
      <c r="I1277" s="1" t="s">
        <v>978</v>
      </c>
      <c r="J1277" s="1" t="s">
        <v>3863</v>
      </c>
      <c r="K1277" s="18" t="s">
        <v>3865</v>
      </c>
      <c r="L1277" s="1" t="s">
        <v>3864</v>
      </c>
      <c r="M1277" s="1" t="s">
        <v>488</v>
      </c>
      <c r="N1277" s="1" t="s">
        <v>296</v>
      </c>
      <c r="O1277" s="1">
        <v>85209</v>
      </c>
      <c r="P1277" s="1" t="s">
        <v>4712</v>
      </c>
      <c r="Y1277" s="2"/>
      <c r="Z1277" s="3"/>
      <c r="BA1277" s="1">
        <f t="shared" si="42"/>
        <v>0</v>
      </c>
    </row>
    <row r="1278" spans="1:53" s="1" customFormat="1" x14ac:dyDescent="0.25">
      <c r="B1278" s="2"/>
      <c r="C1278" s="2"/>
      <c r="D1278" s="2"/>
      <c r="F1278" s="1" t="s">
        <v>3161</v>
      </c>
      <c r="G1278" s="1" t="s">
        <v>3158</v>
      </c>
      <c r="H1278" s="1" t="s">
        <v>1659</v>
      </c>
      <c r="I1278" s="1" t="s">
        <v>1425</v>
      </c>
      <c r="J1278" s="1" t="s">
        <v>2164</v>
      </c>
      <c r="K1278" s="18" t="s">
        <v>2165</v>
      </c>
      <c r="L1278" s="1" t="s">
        <v>5061</v>
      </c>
      <c r="M1278" s="1" t="s">
        <v>488</v>
      </c>
      <c r="N1278" s="1" t="s">
        <v>296</v>
      </c>
      <c r="O1278" s="1">
        <v>85205</v>
      </c>
      <c r="P1278" s="1" t="s">
        <v>4213</v>
      </c>
      <c r="Y1278" s="2"/>
      <c r="Z1278" s="3"/>
      <c r="AA1278" s="1" t="s">
        <v>2564</v>
      </c>
      <c r="BA1278" s="1">
        <f t="shared" si="42"/>
        <v>0</v>
      </c>
    </row>
    <row r="1279" spans="1:53" s="1" customFormat="1" x14ac:dyDescent="0.25">
      <c r="B1279" s="2"/>
      <c r="C1279" s="2"/>
      <c r="G1279" s="1" t="s">
        <v>481</v>
      </c>
      <c r="H1279" s="1" t="s">
        <v>1296</v>
      </c>
      <c r="I1279" s="1" t="s">
        <v>5006</v>
      </c>
      <c r="K1279" s="18" t="s">
        <v>1297</v>
      </c>
      <c r="L1279" s="1" t="s">
        <v>4751</v>
      </c>
      <c r="M1279" s="1" t="s">
        <v>3192</v>
      </c>
      <c r="N1279" s="1" t="s">
        <v>296</v>
      </c>
      <c r="O1279" s="1">
        <v>85118</v>
      </c>
      <c r="P1279" s="1" t="s">
        <v>4400</v>
      </c>
      <c r="AA1279" s="2"/>
      <c r="AB1279" s="3"/>
      <c r="AC1279" s="3"/>
      <c r="AD1279" s="1" t="s">
        <v>2388</v>
      </c>
      <c r="BA1279" s="1">
        <f t="shared" si="42"/>
        <v>0</v>
      </c>
    </row>
    <row r="1280" spans="1:53" s="1" customFormat="1" x14ac:dyDescent="0.25">
      <c r="B1280" s="2"/>
      <c r="C1280" s="2"/>
      <c r="D1280" s="6"/>
      <c r="G1280" s="1" t="s">
        <v>3158</v>
      </c>
      <c r="H1280" s="1" t="s">
        <v>2661</v>
      </c>
      <c r="I1280" s="1" t="s">
        <v>3471</v>
      </c>
      <c r="K1280" s="18" t="s">
        <v>3338</v>
      </c>
      <c r="P1280" s="1" t="s">
        <v>4213</v>
      </c>
      <c r="AA1280" s="2"/>
      <c r="AB1280" s="3"/>
      <c r="AC1280" s="3"/>
      <c r="AD1280" s="1" t="s">
        <v>2564</v>
      </c>
      <c r="BA1280" s="1">
        <f t="shared" si="42"/>
        <v>0</v>
      </c>
    </row>
    <row r="1281" spans="1:68" s="1" customFormat="1" x14ac:dyDescent="0.25">
      <c r="B1281" s="2"/>
      <c r="C1281" s="2"/>
      <c r="D1281" s="6"/>
      <c r="G1281" s="1" t="s">
        <v>3158</v>
      </c>
      <c r="H1281" s="1" t="s">
        <v>5157</v>
      </c>
      <c r="I1281" s="1" t="s">
        <v>5158</v>
      </c>
      <c r="K1281" s="18"/>
      <c r="AA1281" s="2"/>
      <c r="AB1281" s="3"/>
      <c r="AC1281" s="3"/>
      <c r="BA1281" s="1">
        <f t="shared" si="42"/>
        <v>0</v>
      </c>
    </row>
    <row r="1282" spans="1:68" s="1" customFormat="1" x14ac:dyDescent="0.25">
      <c r="B1282" s="2"/>
      <c r="C1282" s="2"/>
      <c r="D1282" s="6"/>
      <c r="G1282" s="1" t="s">
        <v>481</v>
      </c>
      <c r="H1282" s="1" t="s">
        <v>5157</v>
      </c>
      <c r="I1282" s="1" t="s">
        <v>2738</v>
      </c>
      <c r="K1282" s="18"/>
      <c r="AA1282" s="2"/>
      <c r="AB1282" s="3"/>
      <c r="AC1282" s="3"/>
      <c r="BA1282" s="1">
        <f t="shared" si="42"/>
        <v>0</v>
      </c>
    </row>
    <row r="1283" spans="1:68" s="1" customFormat="1" x14ac:dyDescent="0.25">
      <c r="B1283" s="2"/>
      <c r="C1283" s="2"/>
      <c r="F1283" s="1" t="s">
        <v>3162</v>
      </c>
      <c r="G1283" s="1" t="s">
        <v>3158</v>
      </c>
      <c r="H1283" s="1" t="s">
        <v>1612</v>
      </c>
      <c r="I1283" s="1" t="s">
        <v>1613</v>
      </c>
      <c r="J1283" s="1" t="s">
        <v>1192</v>
      </c>
      <c r="K1283" s="18" t="s">
        <v>3603</v>
      </c>
      <c r="L1283" s="1" t="s">
        <v>1616</v>
      </c>
      <c r="M1283" s="1" t="s">
        <v>488</v>
      </c>
      <c r="N1283" s="1" t="s">
        <v>296</v>
      </c>
      <c r="O1283" s="1">
        <v>85205</v>
      </c>
      <c r="P1283" s="1" t="s">
        <v>4213</v>
      </c>
      <c r="R1283" s="1">
        <v>1</v>
      </c>
      <c r="S1283" s="1" t="s">
        <v>5192</v>
      </c>
      <c r="T1283" s="1">
        <v>1</v>
      </c>
      <c r="V1283" s="1" t="s">
        <v>297</v>
      </c>
      <c r="Y1283" s="1" t="s">
        <v>3196</v>
      </c>
      <c r="Z1283" s="1" t="s">
        <v>3161</v>
      </c>
      <c r="AA1283" s="2" t="s">
        <v>1627</v>
      </c>
      <c r="AB1283" s="3" t="s">
        <v>3161</v>
      </c>
      <c r="AC1283" s="3"/>
      <c r="AD1283" s="1" t="s">
        <v>2564</v>
      </c>
      <c r="BA1283" s="1">
        <f t="shared" si="42"/>
        <v>0</v>
      </c>
      <c r="BD1283" s="1" t="s">
        <v>4712</v>
      </c>
      <c r="BE1283" s="1" t="s">
        <v>4712</v>
      </c>
      <c r="BF1283" s="1" t="s">
        <v>4712</v>
      </c>
      <c r="BK1283" s="1" t="s">
        <v>4712</v>
      </c>
      <c r="BL1283" s="1" t="s">
        <v>4712</v>
      </c>
      <c r="BP1283" s="1" t="s">
        <v>4712</v>
      </c>
    </row>
    <row r="1284" spans="1:68" s="1" customFormat="1" x14ac:dyDescent="0.25">
      <c r="B1284" s="2"/>
      <c r="C1284" s="2"/>
      <c r="D1284" s="2"/>
      <c r="G1284" s="1" t="s">
        <v>3158</v>
      </c>
      <c r="H1284" s="1" t="s">
        <v>2167</v>
      </c>
      <c r="I1284" s="1" t="s">
        <v>2168</v>
      </c>
      <c r="K1284" s="18"/>
      <c r="Y1284" s="2"/>
      <c r="Z1284" s="3" t="s">
        <v>3161</v>
      </c>
      <c r="BA1284" s="1">
        <f t="shared" si="42"/>
        <v>0</v>
      </c>
    </row>
    <row r="1285" spans="1:68" s="1" customFormat="1" x14ac:dyDescent="0.25">
      <c r="B1285" s="2"/>
      <c r="C1285" s="2"/>
      <c r="D1285" s="2"/>
      <c r="G1285" s="1" t="s">
        <v>481</v>
      </c>
      <c r="H1285" s="1" t="s">
        <v>2028</v>
      </c>
      <c r="I1285" s="1" t="s">
        <v>3082</v>
      </c>
      <c r="K1285" s="18"/>
      <c r="AA1285" s="2"/>
      <c r="AB1285" s="3"/>
      <c r="AC1285" s="3"/>
      <c r="AP1285" s="1" t="s">
        <v>3162</v>
      </c>
      <c r="AX1285"/>
      <c r="BA1285" s="1">
        <f t="shared" si="42"/>
        <v>1</v>
      </c>
    </row>
    <row r="1286" spans="1:68" s="1" customFormat="1" x14ac:dyDescent="0.25">
      <c r="B1286" s="2"/>
      <c r="C1286" s="14">
        <v>43111</v>
      </c>
      <c r="D1286" s="6"/>
      <c r="F1286" s="1" t="s">
        <v>3161</v>
      </c>
      <c r="G1286" s="1" t="s">
        <v>3158</v>
      </c>
      <c r="H1286" s="1" t="s">
        <v>1617</v>
      </c>
      <c r="I1286" s="1" t="s">
        <v>2450</v>
      </c>
      <c r="J1286" s="1" t="s">
        <v>815</v>
      </c>
      <c r="K1286" s="18" t="s">
        <v>1618</v>
      </c>
      <c r="L1286" s="1" t="s">
        <v>4562</v>
      </c>
      <c r="M1286" s="1" t="s">
        <v>1622</v>
      </c>
      <c r="N1286" s="1" t="s">
        <v>1623</v>
      </c>
      <c r="O1286" s="1">
        <v>17222</v>
      </c>
      <c r="P1286" s="1" t="s">
        <v>4712</v>
      </c>
      <c r="X1286" s="1" t="s">
        <v>1621</v>
      </c>
      <c r="AA1286" s="2"/>
      <c r="AB1286" s="3" t="s">
        <v>3161</v>
      </c>
      <c r="AC1286" s="3"/>
      <c r="AD1286" s="1" t="s">
        <v>2568</v>
      </c>
      <c r="AN1286" s="1" t="s">
        <v>481</v>
      </c>
      <c r="AO1286" s="1" t="s">
        <v>481</v>
      </c>
      <c r="AQ1286" s="1" t="s">
        <v>481</v>
      </c>
      <c r="AS1286" s="1" t="s">
        <v>481</v>
      </c>
      <c r="BA1286" s="1">
        <f t="shared" si="42"/>
        <v>4</v>
      </c>
    </row>
    <row r="1287" spans="1:68" s="1" customFormat="1" x14ac:dyDescent="0.25">
      <c r="B1287" s="2"/>
      <c r="C1287" s="14">
        <v>43111</v>
      </c>
      <c r="D1287" s="6"/>
      <c r="F1287" s="1" t="s">
        <v>3161</v>
      </c>
      <c r="G1287" s="1" t="s">
        <v>481</v>
      </c>
      <c r="H1287" s="1" t="s">
        <v>1617</v>
      </c>
      <c r="I1287" s="1" t="s">
        <v>3178</v>
      </c>
      <c r="J1287" s="1" t="s">
        <v>815</v>
      </c>
      <c r="K1287" s="18" t="s">
        <v>1618</v>
      </c>
      <c r="L1287" s="1" t="s">
        <v>4562</v>
      </c>
      <c r="M1287" s="1" t="s">
        <v>1622</v>
      </c>
      <c r="N1287" s="1" t="s">
        <v>1623</v>
      </c>
      <c r="O1287" s="1">
        <v>17222</v>
      </c>
      <c r="P1287" s="1" t="s">
        <v>4213</v>
      </c>
      <c r="AA1287" s="2"/>
      <c r="AB1287" s="3" t="s">
        <v>3161</v>
      </c>
      <c r="AC1287" s="3"/>
      <c r="AD1287" s="1" t="s">
        <v>2564</v>
      </c>
      <c r="AN1287" s="1" t="s">
        <v>481</v>
      </c>
      <c r="AO1287" s="1" t="s">
        <v>481</v>
      </c>
      <c r="AQ1287" s="1" t="s">
        <v>481</v>
      </c>
      <c r="AS1287" s="1" t="s">
        <v>481</v>
      </c>
      <c r="BA1287" s="1">
        <f t="shared" si="42"/>
        <v>4</v>
      </c>
    </row>
    <row r="1288" spans="1:68" s="1" customFormat="1" x14ac:dyDescent="0.25">
      <c r="B1288" s="2"/>
      <c r="C1288" s="2"/>
      <c r="D1288" s="2"/>
      <c r="F1288" s="1" t="s">
        <v>3162</v>
      </c>
      <c r="G1288" s="1" t="s">
        <v>3158</v>
      </c>
      <c r="H1288" s="1" t="s">
        <v>2169</v>
      </c>
      <c r="I1288" s="1" t="s">
        <v>3069</v>
      </c>
      <c r="J1288" s="1" t="s">
        <v>2170</v>
      </c>
      <c r="K1288" s="18" t="s">
        <v>3543</v>
      </c>
      <c r="L1288" s="1" t="s">
        <v>2171</v>
      </c>
      <c r="M1288" s="1" t="s">
        <v>3542</v>
      </c>
      <c r="N1288" s="1" t="s">
        <v>296</v>
      </c>
      <c r="O1288" s="1">
        <v>85138</v>
      </c>
      <c r="P1288" s="1" t="s">
        <v>4213</v>
      </c>
      <c r="Y1288" s="1" t="s">
        <v>3196</v>
      </c>
      <c r="Z1288" s="1" t="s">
        <v>3161</v>
      </c>
      <c r="AA1288" s="2"/>
      <c r="AB1288" s="3"/>
      <c r="AC1288" s="3"/>
      <c r="AD1288" s="1" t="s">
        <v>2388</v>
      </c>
      <c r="BA1288" s="1">
        <f t="shared" si="42"/>
        <v>0</v>
      </c>
    </row>
    <row r="1289" spans="1:68" s="1" customFormat="1" x14ac:dyDescent="0.25">
      <c r="B1289" s="2"/>
      <c r="C1289" s="2"/>
      <c r="D1289" s="2"/>
      <c r="G1289" s="1" t="s">
        <v>3158</v>
      </c>
      <c r="H1289" s="1" t="s">
        <v>3544</v>
      </c>
      <c r="I1289" s="1" t="s">
        <v>3016</v>
      </c>
      <c r="J1289" s="1" t="s">
        <v>3545</v>
      </c>
      <c r="K1289" s="18" t="s">
        <v>4940</v>
      </c>
      <c r="L1289" s="1" t="s">
        <v>3546</v>
      </c>
      <c r="M1289" s="1" t="s">
        <v>488</v>
      </c>
      <c r="N1289" s="1" t="s">
        <v>296</v>
      </c>
      <c r="O1289" s="1">
        <v>85206</v>
      </c>
      <c r="X1289" s="1" t="s">
        <v>3547</v>
      </c>
      <c r="Y1289" s="1" t="s">
        <v>3189</v>
      </c>
      <c r="AA1289" s="2"/>
      <c r="AB1289" s="3"/>
      <c r="AC1289" s="3"/>
      <c r="BA1289" s="1">
        <f t="shared" si="42"/>
        <v>0</v>
      </c>
    </row>
    <row r="1290" spans="1:68" s="1" customFormat="1" x14ac:dyDescent="0.25">
      <c r="B1290" s="2"/>
      <c r="C1290" s="2"/>
      <c r="D1290" s="2"/>
      <c r="G1290" s="1" t="s">
        <v>481</v>
      </c>
      <c r="H1290" s="1" t="s">
        <v>3548</v>
      </c>
      <c r="I1290" s="1" t="s">
        <v>4899</v>
      </c>
      <c r="K1290" s="18"/>
      <c r="Y1290" s="1" t="s">
        <v>297</v>
      </c>
      <c r="AA1290" s="2"/>
      <c r="AB1290" s="3"/>
      <c r="AC1290" s="3"/>
      <c r="BA1290" s="1">
        <f t="shared" si="42"/>
        <v>0</v>
      </c>
    </row>
    <row r="1291" spans="1:68" s="1" customFormat="1" x14ac:dyDescent="0.25">
      <c r="B1291" s="2"/>
      <c r="C1291" s="2"/>
      <c r="D1291" s="2"/>
      <c r="G1291" s="1" t="s">
        <v>3158</v>
      </c>
      <c r="H1291" s="1" t="s">
        <v>3548</v>
      </c>
      <c r="I1291" s="1" t="s">
        <v>4578</v>
      </c>
      <c r="K1291" s="18"/>
      <c r="Y1291" s="1" t="s">
        <v>297</v>
      </c>
      <c r="AA1291" s="2"/>
      <c r="AB1291" s="3"/>
      <c r="AC1291" s="3"/>
      <c r="BA1291" s="1">
        <f t="shared" si="42"/>
        <v>0</v>
      </c>
    </row>
    <row r="1292" spans="1:68" s="1" customFormat="1" x14ac:dyDescent="0.25">
      <c r="B1292" s="2"/>
      <c r="C1292" s="2"/>
      <c r="D1292" s="2"/>
      <c r="G1292" s="1" t="s">
        <v>3158</v>
      </c>
      <c r="H1292" s="1" t="s">
        <v>245</v>
      </c>
      <c r="I1292" s="1" t="s">
        <v>244</v>
      </c>
      <c r="K1292" s="18"/>
      <c r="AA1292" s="1" t="s">
        <v>247</v>
      </c>
      <c r="AB1292" s="3"/>
      <c r="AC1292" s="3"/>
      <c r="AW1292" s="1" t="s">
        <v>1492</v>
      </c>
      <c r="AX1292"/>
      <c r="BA1292" s="1">
        <f t="shared" si="42"/>
        <v>1</v>
      </c>
    </row>
    <row r="1293" spans="1:68" s="1" customFormat="1" x14ac:dyDescent="0.25">
      <c r="A1293" s="8"/>
      <c r="B1293" s="2"/>
      <c r="C1293" s="2"/>
      <c r="D1293" s="6"/>
      <c r="E1293" s="2"/>
      <c r="G1293" s="1" t="s">
        <v>481</v>
      </c>
      <c r="H1293" s="1" t="s">
        <v>1462</v>
      </c>
      <c r="I1293" s="1" t="s">
        <v>4309</v>
      </c>
      <c r="K1293" s="18"/>
      <c r="AA1293" s="2"/>
      <c r="AB1293" s="3"/>
      <c r="AC1293" s="3"/>
      <c r="AI1293" s="1" t="s">
        <v>3162</v>
      </c>
      <c r="AX1293"/>
      <c r="BA1293" s="1">
        <f t="shared" si="42"/>
        <v>1</v>
      </c>
    </row>
    <row r="1294" spans="1:68" s="1" customFormat="1" x14ac:dyDescent="0.25">
      <c r="A1294" s="8"/>
      <c r="B1294" s="2"/>
      <c r="C1294" s="2"/>
      <c r="D1294" s="6"/>
      <c r="E1294" s="2"/>
      <c r="G1294" s="1" t="s">
        <v>3158</v>
      </c>
      <c r="H1294" s="1" t="s">
        <v>1404</v>
      </c>
      <c r="I1294" s="1" t="s">
        <v>1405</v>
      </c>
      <c r="K1294" s="18"/>
      <c r="AA1294" s="2"/>
      <c r="AB1294" s="3"/>
      <c r="AC1294" s="3"/>
      <c r="AS1294" s="1" t="s">
        <v>3162</v>
      </c>
      <c r="BA1294" s="1">
        <f t="shared" si="42"/>
        <v>1</v>
      </c>
    </row>
    <row r="1295" spans="1:68" s="1" customFormat="1" x14ac:dyDescent="0.25">
      <c r="A1295" s="8"/>
      <c r="B1295" s="2"/>
      <c r="C1295" s="2"/>
      <c r="D1295" s="6"/>
      <c r="E1295" s="2"/>
      <c r="G1295" s="1" t="s">
        <v>3158</v>
      </c>
      <c r="H1295" s="1" t="s">
        <v>214</v>
      </c>
      <c r="I1295" s="1" t="s">
        <v>1579</v>
      </c>
      <c r="K1295" s="18"/>
      <c r="AA1295" s="2"/>
      <c r="AB1295" s="3"/>
      <c r="AC1295" s="3"/>
      <c r="AU1295" s="1" t="s">
        <v>3162</v>
      </c>
      <c r="BA1295" s="1">
        <f t="shared" si="42"/>
        <v>1</v>
      </c>
    </row>
    <row r="1296" spans="1:68" s="1" customFormat="1" x14ac:dyDescent="0.25">
      <c r="A1296" s="8"/>
      <c r="B1296" s="2"/>
      <c r="C1296" s="2"/>
      <c r="D1296" s="6"/>
      <c r="E1296" s="2"/>
      <c r="G1296" s="1" t="s">
        <v>481</v>
      </c>
      <c r="H1296" s="1" t="s">
        <v>1366</v>
      </c>
      <c r="I1296" s="1" t="s">
        <v>4309</v>
      </c>
      <c r="K1296" s="18"/>
      <c r="AA1296" s="2"/>
      <c r="AB1296" s="3"/>
      <c r="AC1296" s="3"/>
      <c r="AR1296" s="1" t="s">
        <v>3162</v>
      </c>
      <c r="BA1296" s="1">
        <f t="shared" si="42"/>
        <v>1</v>
      </c>
    </row>
    <row r="1297" spans="1:53" s="1" customFormat="1" x14ac:dyDescent="0.25">
      <c r="B1297" s="2"/>
      <c r="C1297" s="2"/>
      <c r="D1297" s="2"/>
      <c r="G1297" s="1" t="s">
        <v>481</v>
      </c>
      <c r="H1297" s="1" t="s">
        <v>1566</v>
      </c>
      <c r="I1297" s="1" t="s">
        <v>361</v>
      </c>
      <c r="J1297" s="1" t="s">
        <v>3552</v>
      </c>
      <c r="K1297" s="18" t="s">
        <v>3553</v>
      </c>
      <c r="L1297" s="1" t="s">
        <v>1562</v>
      </c>
      <c r="M1297" s="1" t="s">
        <v>488</v>
      </c>
      <c r="N1297" s="1" t="s">
        <v>296</v>
      </c>
      <c r="O1297" s="1">
        <v>85206</v>
      </c>
      <c r="P1297" s="1" t="s">
        <v>4213</v>
      </c>
      <c r="Y1297" s="1" t="s">
        <v>3175</v>
      </c>
      <c r="Z1297" s="1" t="s">
        <v>3161</v>
      </c>
      <c r="AA1297" s="1" t="s">
        <v>1560</v>
      </c>
      <c r="AB1297" s="3" t="s">
        <v>3161</v>
      </c>
      <c r="AC1297" s="3"/>
      <c r="AD1297" s="1" t="s">
        <v>2564</v>
      </c>
      <c r="AZ1297" s="1" t="s">
        <v>3162</v>
      </c>
      <c r="BA1297" s="1">
        <f t="shared" si="42"/>
        <v>1</v>
      </c>
    </row>
    <row r="1298" spans="1:53" s="1" customFormat="1" x14ac:dyDescent="0.25">
      <c r="B1298" s="2"/>
      <c r="C1298" s="2"/>
      <c r="D1298" s="2"/>
      <c r="G1298" s="1" t="s">
        <v>3158</v>
      </c>
      <c r="H1298" s="1" t="s">
        <v>1514</v>
      </c>
      <c r="I1298" s="1" t="s">
        <v>788</v>
      </c>
      <c r="J1298" s="1" t="s">
        <v>1561</v>
      </c>
      <c r="K1298" s="18" t="s">
        <v>1563</v>
      </c>
      <c r="L1298" s="1" t="s">
        <v>1562</v>
      </c>
      <c r="M1298" s="1" t="s">
        <v>488</v>
      </c>
      <c r="N1298" s="1" t="s">
        <v>296</v>
      </c>
      <c r="O1298" s="1">
        <v>85206</v>
      </c>
      <c r="Y1298" s="1" t="s">
        <v>1564</v>
      </c>
      <c r="Z1298" s="1" t="s">
        <v>1565</v>
      </c>
      <c r="AA1298" s="2" t="s">
        <v>1566</v>
      </c>
      <c r="AB1298" s="3" t="s">
        <v>3161</v>
      </c>
      <c r="AC1298" s="3"/>
      <c r="AZ1298" s="1" t="s">
        <v>3162</v>
      </c>
      <c r="BA1298" s="1">
        <f t="shared" si="42"/>
        <v>1</v>
      </c>
    </row>
    <row r="1299" spans="1:53" s="1" customFormat="1" x14ac:dyDescent="0.25">
      <c r="A1299" s="8"/>
      <c r="B1299" s="2"/>
      <c r="C1299" s="2"/>
      <c r="D1299" s="2"/>
      <c r="F1299" s="1" t="s">
        <v>3161</v>
      </c>
      <c r="G1299" s="1" t="s">
        <v>481</v>
      </c>
      <c r="H1299" s="1" t="s">
        <v>2969</v>
      </c>
      <c r="I1299" s="1" t="s">
        <v>4642</v>
      </c>
      <c r="K1299" s="18" t="s">
        <v>2970</v>
      </c>
      <c r="M1299" s="1" t="s">
        <v>974</v>
      </c>
      <c r="N1299" s="1" t="s">
        <v>973</v>
      </c>
      <c r="P1299" s="1" t="s">
        <v>4712</v>
      </c>
      <c r="Q1299" s="8"/>
      <c r="AB1299" s="3"/>
      <c r="AC1299" s="3"/>
      <c r="AD1299" s="1" t="s">
        <v>2392</v>
      </c>
      <c r="BA1299" s="1">
        <f t="shared" si="42"/>
        <v>0</v>
      </c>
    </row>
    <row r="1300" spans="1:53" s="1" customFormat="1" x14ac:dyDescent="0.25">
      <c r="A1300" s="8"/>
      <c r="B1300" s="2"/>
      <c r="C1300" s="2"/>
      <c r="D1300" s="2"/>
      <c r="F1300" s="1" t="s">
        <v>3161</v>
      </c>
      <c r="G1300" s="1" t="s">
        <v>3158</v>
      </c>
      <c r="H1300" s="1" t="s">
        <v>2969</v>
      </c>
      <c r="I1300" s="1" t="s">
        <v>4578</v>
      </c>
      <c r="K1300" s="18" t="s">
        <v>2970</v>
      </c>
      <c r="M1300" s="1" t="s">
        <v>974</v>
      </c>
      <c r="N1300" s="1" t="s">
        <v>973</v>
      </c>
      <c r="P1300" s="1" t="s">
        <v>4213</v>
      </c>
      <c r="AB1300" s="3"/>
      <c r="AC1300" s="3"/>
      <c r="AD1300" s="1" t="s">
        <v>2388</v>
      </c>
      <c r="BA1300" s="1">
        <f t="shared" si="42"/>
        <v>0</v>
      </c>
    </row>
    <row r="1301" spans="1:53" s="1" customFormat="1" x14ac:dyDescent="0.25">
      <c r="B1301" s="2"/>
      <c r="C1301" s="2"/>
      <c r="D1301" s="2"/>
      <c r="H1301" s="1" t="s">
        <v>2870</v>
      </c>
      <c r="I1301" s="1" t="s">
        <v>4398</v>
      </c>
      <c r="K1301" s="18" t="s">
        <v>4399</v>
      </c>
      <c r="P1301" s="1" t="s">
        <v>4213</v>
      </c>
      <c r="AA1301" s="2"/>
      <c r="AB1301" s="3"/>
      <c r="AC1301" s="3"/>
      <c r="BA1301" s="1">
        <f t="shared" si="42"/>
        <v>0</v>
      </c>
    </row>
    <row r="1302" spans="1:53" s="1" customFormat="1" x14ac:dyDescent="0.25">
      <c r="B1302" s="2"/>
      <c r="C1302" s="14">
        <v>43083</v>
      </c>
      <c r="D1302" s="6"/>
      <c r="G1302" s="1" t="s">
        <v>481</v>
      </c>
      <c r="H1302" s="1" t="s">
        <v>3922</v>
      </c>
      <c r="I1302" s="1" t="s">
        <v>3790</v>
      </c>
      <c r="J1302" s="1" t="s">
        <v>3923</v>
      </c>
      <c r="K1302" s="18" t="s">
        <v>3924</v>
      </c>
      <c r="L1302" s="1" t="s">
        <v>3921</v>
      </c>
      <c r="M1302" s="1" t="s">
        <v>3920</v>
      </c>
      <c r="N1302" s="1" t="s">
        <v>296</v>
      </c>
      <c r="O1302" s="1">
        <v>85268</v>
      </c>
      <c r="AA1302" s="2" t="s">
        <v>3925</v>
      </c>
      <c r="AB1302" s="3"/>
      <c r="AC1302" s="3"/>
      <c r="AJ1302" s="1" t="s">
        <v>3162</v>
      </c>
      <c r="AN1302" s="1" t="s">
        <v>481</v>
      </c>
      <c r="AQ1302" s="1" t="s">
        <v>481</v>
      </c>
      <c r="BA1302" s="1">
        <f t="shared" si="42"/>
        <v>3</v>
      </c>
    </row>
    <row r="1303" spans="1:53" s="1" customFormat="1" x14ac:dyDescent="0.25">
      <c r="B1303" s="2"/>
      <c r="C1303" s="2"/>
      <c r="D1303" s="2"/>
      <c r="G1303" s="1" t="s">
        <v>3158</v>
      </c>
      <c r="H1303" s="1" t="s">
        <v>1627</v>
      </c>
      <c r="I1303" s="1" t="s">
        <v>3554</v>
      </c>
      <c r="J1303" s="1" t="s">
        <v>3555</v>
      </c>
      <c r="K1303" s="18"/>
      <c r="L1303" s="1" t="s">
        <v>3556</v>
      </c>
      <c r="M1303" s="1" t="s">
        <v>488</v>
      </c>
      <c r="N1303" s="1" t="s">
        <v>296</v>
      </c>
      <c r="AA1303" s="2"/>
      <c r="AB1303" s="3"/>
      <c r="AC1303" s="3"/>
      <c r="BA1303" s="1">
        <f t="shared" si="42"/>
        <v>0</v>
      </c>
    </row>
    <row r="1304" spans="1:53" s="1" customFormat="1" x14ac:dyDescent="0.25">
      <c r="B1304" s="2"/>
      <c r="C1304" s="2"/>
      <c r="D1304" s="2"/>
      <c r="G1304" s="1" t="s">
        <v>481</v>
      </c>
      <c r="H1304" s="1" t="s">
        <v>1627</v>
      </c>
      <c r="I1304" s="1" t="s">
        <v>3011</v>
      </c>
      <c r="K1304" s="18"/>
      <c r="AA1304" s="1" t="s">
        <v>1392</v>
      </c>
      <c r="AB1304" s="3"/>
      <c r="AC1304" s="3"/>
      <c r="AT1304" s="1" t="s">
        <v>3162</v>
      </c>
      <c r="BA1304" s="1">
        <f t="shared" ref="BA1304:BA1357" si="43">COUNTA(AE1304:AZ1304)</f>
        <v>1</v>
      </c>
    </row>
    <row r="1305" spans="1:53" s="1" customFormat="1" x14ac:dyDescent="0.25">
      <c r="B1305" s="2"/>
      <c r="C1305" s="2"/>
      <c r="D1305" s="2"/>
      <c r="G1305" s="1" t="s">
        <v>481</v>
      </c>
      <c r="H1305" s="1" t="s">
        <v>1627</v>
      </c>
      <c r="I1305" s="1" t="s">
        <v>3557</v>
      </c>
      <c r="J1305" s="1" t="s">
        <v>3558</v>
      </c>
      <c r="K1305" s="18"/>
      <c r="L1305" s="1" t="s">
        <v>3559</v>
      </c>
      <c r="M1305" s="1" t="s">
        <v>488</v>
      </c>
      <c r="N1305" s="1" t="s">
        <v>296</v>
      </c>
      <c r="O1305" s="1">
        <v>85205</v>
      </c>
      <c r="V1305" s="1" t="s">
        <v>297</v>
      </c>
      <c r="AA1305" s="2"/>
      <c r="AB1305" s="3"/>
      <c r="AC1305" s="3"/>
      <c r="BA1305" s="1">
        <f t="shared" si="43"/>
        <v>0</v>
      </c>
    </row>
    <row r="1306" spans="1:53" s="1" customFormat="1" x14ac:dyDescent="0.25">
      <c r="B1306" s="2"/>
      <c r="C1306" s="2"/>
      <c r="D1306" s="2"/>
      <c r="F1306" s="1" t="s">
        <v>3161</v>
      </c>
      <c r="G1306" s="1" t="s">
        <v>481</v>
      </c>
      <c r="H1306" s="1" t="s">
        <v>1627</v>
      </c>
      <c r="I1306" s="1" t="s">
        <v>4899</v>
      </c>
      <c r="J1306" s="1" t="s">
        <v>3560</v>
      </c>
      <c r="K1306" s="18" t="s">
        <v>3562</v>
      </c>
      <c r="L1306" s="1" t="s">
        <v>3561</v>
      </c>
      <c r="M1306" s="1" t="s">
        <v>5031</v>
      </c>
      <c r="N1306" s="1" t="s">
        <v>296</v>
      </c>
      <c r="O1306" s="1">
        <v>85119</v>
      </c>
      <c r="P1306" s="1" t="s">
        <v>3161</v>
      </c>
      <c r="AA1306" s="2"/>
      <c r="AB1306" s="3"/>
      <c r="AC1306" s="3"/>
      <c r="AD1306" s="1" t="s">
        <v>2564</v>
      </c>
      <c r="BA1306" s="1">
        <f t="shared" si="43"/>
        <v>0</v>
      </c>
    </row>
    <row r="1307" spans="1:53" s="1" customFormat="1" x14ac:dyDescent="0.25">
      <c r="B1307" s="2"/>
      <c r="C1307" s="2"/>
      <c r="D1307" s="2"/>
      <c r="G1307" s="1" t="s">
        <v>3158</v>
      </c>
      <c r="H1307" s="1" t="s">
        <v>1627</v>
      </c>
      <c r="I1307" s="1" t="s">
        <v>3563</v>
      </c>
      <c r="J1307" s="1" t="s">
        <v>3564</v>
      </c>
      <c r="K1307" s="18" t="s">
        <v>0</v>
      </c>
      <c r="L1307" s="1" t="s">
        <v>3566</v>
      </c>
      <c r="M1307" s="1" t="s">
        <v>5031</v>
      </c>
      <c r="N1307" s="1" t="s">
        <v>296</v>
      </c>
      <c r="O1307" s="1">
        <v>85120</v>
      </c>
      <c r="P1307" s="1" t="s">
        <v>4213</v>
      </c>
      <c r="AA1307" s="2"/>
      <c r="AB1307" s="3" t="s">
        <v>3161</v>
      </c>
      <c r="AC1307" s="3"/>
      <c r="AD1307" s="1" t="s">
        <v>2564</v>
      </c>
      <c r="BA1307" s="1">
        <f t="shared" si="43"/>
        <v>0</v>
      </c>
    </row>
    <row r="1308" spans="1:53" s="1" customFormat="1" x14ac:dyDescent="0.25">
      <c r="B1308" s="2"/>
      <c r="C1308" s="2"/>
      <c r="D1308" s="2"/>
      <c r="F1308" s="1" t="s">
        <v>3161</v>
      </c>
      <c r="G1308" s="1" t="s">
        <v>3158</v>
      </c>
      <c r="H1308" s="1" t="s">
        <v>1627</v>
      </c>
      <c r="I1308" s="1" t="s">
        <v>1</v>
      </c>
      <c r="J1308" s="1" t="s">
        <v>2</v>
      </c>
      <c r="K1308" s="18" t="s">
        <v>3</v>
      </c>
      <c r="L1308" s="1" t="s">
        <v>3561</v>
      </c>
      <c r="M1308" s="1" t="s">
        <v>5031</v>
      </c>
      <c r="N1308" s="1" t="s">
        <v>296</v>
      </c>
      <c r="O1308" s="1">
        <v>85119</v>
      </c>
      <c r="P1308" s="1" t="s">
        <v>4213</v>
      </c>
      <c r="AA1308" s="2"/>
      <c r="AB1308" s="3"/>
      <c r="AC1308" s="3"/>
      <c r="AD1308" s="1" t="s">
        <v>2388</v>
      </c>
      <c r="BA1308" s="1">
        <f t="shared" si="43"/>
        <v>0</v>
      </c>
    </row>
    <row r="1309" spans="1:53" s="1" customFormat="1" x14ac:dyDescent="0.25">
      <c r="B1309" s="2"/>
      <c r="C1309" s="2"/>
      <c r="D1309" s="2"/>
      <c r="G1309" s="1" t="s">
        <v>481</v>
      </c>
      <c r="H1309" s="1" t="s">
        <v>1627</v>
      </c>
      <c r="I1309" s="1" t="s">
        <v>2438</v>
      </c>
      <c r="K1309" s="18"/>
      <c r="L1309" s="1" t="s">
        <v>2053</v>
      </c>
      <c r="M1309" s="1" t="s">
        <v>2054</v>
      </c>
      <c r="N1309" s="1" t="s">
        <v>296</v>
      </c>
      <c r="O1309" s="1">
        <v>85375</v>
      </c>
      <c r="Y1309" s="1" t="s">
        <v>3196</v>
      </c>
      <c r="Z1309" s="1" t="s">
        <v>2055</v>
      </c>
      <c r="AA1309" s="2" t="s">
        <v>1612</v>
      </c>
      <c r="AB1309" s="3" t="s">
        <v>3161</v>
      </c>
      <c r="AC1309" s="3"/>
      <c r="BA1309" s="1">
        <f t="shared" si="43"/>
        <v>0</v>
      </c>
    </row>
    <row r="1310" spans="1:53" s="1" customFormat="1" x14ac:dyDescent="0.25">
      <c r="B1310" s="2"/>
      <c r="C1310" s="2"/>
      <c r="D1310" s="2"/>
      <c r="G1310" s="1" t="s">
        <v>3158</v>
      </c>
      <c r="H1310" s="1" t="s">
        <v>1627</v>
      </c>
      <c r="I1310" s="1" t="s">
        <v>1392</v>
      </c>
      <c r="K1310" s="18"/>
      <c r="AA1310" s="1" t="s">
        <v>3011</v>
      </c>
      <c r="AB1310" s="3"/>
      <c r="AC1310" s="3"/>
      <c r="AT1310" s="1" t="s">
        <v>3162</v>
      </c>
      <c r="BA1310" s="1">
        <f t="shared" si="43"/>
        <v>1</v>
      </c>
    </row>
    <row r="1311" spans="1:53" s="1" customFormat="1" x14ac:dyDescent="0.25">
      <c r="B1311" s="2"/>
      <c r="C1311" s="2"/>
      <c r="D1311" s="2"/>
      <c r="F1311" s="1" t="s">
        <v>3161</v>
      </c>
      <c r="G1311" s="1" t="s">
        <v>481</v>
      </c>
      <c r="H1311" s="1" t="s">
        <v>2056</v>
      </c>
      <c r="I1311" s="1" t="s">
        <v>2418</v>
      </c>
      <c r="J1311" s="1" t="s">
        <v>2057</v>
      </c>
      <c r="K1311" s="18" t="s">
        <v>2060</v>
      </c>
      <c r="L1311" s="1" t="s">
        <v>2058</v>
      </c>
      <c r="M1311" s="1" t="s">
        <v>2059</v>
      </c>
      <c r="N1311" s="1" t="s">
        <v>296</v>
      </c>
      <c r="P1311" s="1" t="s">
        <v>4213</v>
      </c>
      <c r="AA1311" s="1" t="s">
        <v>1740</v>
      </c>
      <c r="AB1311" s="3"/>
      <c r="AC1311" s="3"/>
      <c r="AD1311" s="1" t="s">
        <v>2564</v>
      </c>
      <c r="BA1311" s="1">
        <f t="shared" si="43"/>
        <v>0</v>
      </c>
    </row>
    <row r="1312" spans="1:53" s="1" customFormat="1" x14ac:dyDescent="0.25">
      <c r="B1312" s="2"/>
      <c r="C1312" s="2"/>
      <c r="D1312" s="2"/>
      <c r="F1312" s="1" t="s">
        <v>3161</v>
      </c>
      <c r="G1312" s="1" t="s">
        <v>3158</v>
      </c>
      <c r="H1312" s="1" t="s">
        <v>2056</v>
      </c>
      <c r="I1312" s="1" t="s">
        <v>1740</v>
      </c>
      <c r="J1312" s="1" t="s">
        <v>2062</v>
      </c>
      <c r="K1312" s="18" t="s">
        <v>512</v>
      </c>
      <c r="L1312" s="1" t="s">
        <v>2058</v>
      </c>
      <c r="M1312" s="1" t="s">
        <v>2059</v>
      </c>
      <c r="N1312" s="1" t="s">
        <v>296</v>
      </c>
      <c r="P1312" s="1" t="s">
        <v>4213</v>
      </c>
      <c r="AA1312" s="1" t="s">
        <v>2418</v>
      </c>
      <c r="AB1312" s="3"/>
      <c r="AC1312" s="3"/>
      <c r="AD1312" s="1" t="s">
        <v>2388</v>
      </c>
      <c r="BA1312" s="1">
        <f t="shared" si="43"/>
        <v>0</v>
      </c>
    </row>
    <row r="1313" spans="2:91" s="1" customFormat="1" x14ac:dyDescent="0.25">
      <c r="B1313" s="2"/>
      <c r="C1313" s="2"/>
      <c r="D1313" s="2"/>
      <c r="G1313" s="1" t="s">
        <v>481</v>
      </c>
      <c r="H1313" s="1" t="s">
        <v>513</v>
      </c>
      <c r="I1313" s="1" t="s">
        <v>514</v>
      </c>
      <c r="K1313" s="18" t="s">
        <v>515</v>
      </c>
      <c r="P1313" s="1" t="s">
        <v>4213</v>
      </c>
      <c r="AA1313" s="2"/>
      <c r="AB1313" s="3"/>
      <c r="AC1313" s="3"/>
      <c r="BA1313" s="1">
        <f t="shared" si="43"/>
        <v>0</v>
      </c>
    </row>
    <row r="1314" spans="2:91" s="1" customFormat="1" x14ac:dyDescent="0.25">
      <c r="B1314" s="2"/>
      <c r="C1314" s="2"/>
      <c r="D1314" s="2"/>
      <c r="G1314" s="1" t="s">
        <v>3158</v>
      </c>
      <c r="H1314" s="1" t="s">
        <v>513</v>
      </c>
      <c r="I1314" s="1" t="s">
        <v>633</v>
      </c>
      <c r="K1314" s="18" t="s">
        <v>515</v>
      </c>
      <c r="P1314" s="1" t="s">
        <v>4712</v>
      </c>
      <c r="AA1314" s="2"/>
      <c r="AB1314" s="3"/>
      <c r="AC1314" s="3"/>
      <c r="BA1314" s="1">
        <f t="shared" si="43"/>
        <v>0</v>
      </c>
    </row>
    <row r="1315" spans="2:91" s="1" customFormat="1" x14ac:dyDescent="0.25">
      <c r="B1315" s="2"/>
      <c r="C1315" s="2"/>
      <c r="D1315" s="2"/>
      <c r="G1315" s="1" t="s">
        <v>3158</v>
      </c>
      <c r="H1315" s="1" t="s">
        <v>516</v>
      </c>
      <c r="I1315" s="1" t="s">
        <v>139</v>
      </c>
      <c r="J1315" s="1" t="s">
        <v>517</v>
      </c>
      <c r="L1315" s="1" t="s">
        <v>518</v>
      </c>
      <c r="M1315" s="1" t="s">
        <v>488</v>
      </c>
      <c r="N1315" s="1" t="s">
        <v>296</v>
      </c>
      <c r="O1315" s="1">
        <v>85208</v>
      </c>
      <c r="AA1315" s="2"/>
      <c r="AB1315" s="3" t="s">
        <v>3161</v>
      </c>
      <c r="AC1315" s="3"/>
      <c r="BA1315" s="1">
        <f t="shared" si="43"/>
        <v>0</v>
      </c>
    </row>
    <row r="1316" spans="2:91" s="1" customFormat="1" x14ac:dyDescent="0.25">
      <c r="B1316" s="2"/>
      <c r="C1316" s="2"/>
      <c r="D1316" s="2"/>
      <c r="G1316" s="1" t="s">
        <v>481</v>
      </c>
      <c r="H1316" s="1" t="s">
        <v>516</v>
      </c>
      <c r="I1316" s="1" t="s">
        <v>2077</v>
      </c>
      <c r="J1316" s="1" t="s">
        <v>517</v>
      </c>
      <c r="K1316" s="5"/>
      <c r="L1316" s="1" t="s">
        <v>518</v>
      </c>
      <c r="M1316" s="1" t="s">
        <v>488</v>
      </c>
      <c r="N1316" s="1" t="s">
        <v>296</v>
      </c>
      <c r="O1316" s="1">
        <v>85208</v>
      </c>
      <c r="AA1316" s="2"/>
      <c r="AB1316" s="3" t="s">
        <v>3161</v>
      </c>
      <c r="AC1316" s="3"/>
      <c r="BA1316" s="1">
        <f t="shared" si="43"/>
        <v>0</v>
      </c>
    </row>
    <row r="1317" spans="2:91" s="1" customFormat="1" x14ac:dyDescent="0.25">
      <c r="B1317" s="2"/>
      <c r="C1317" s="2"/>
      <c r="D1317" s="6"/>
      <c r="F1317" s="1" t="s">
        <v>3161</v>
      </c>
      <c r="G1317" s="1" t="s">
        <v>3158</v>
      </c>
      <c r="H1317" s="1" t="s">
        <v>2399</v>
      </c>
      <c r="I1317" s="1" t="s">
        <v>916</v>
      </c>
      <c r="J1317" s="1" t="s">
        <v>2400</v>
      </c>
      <c r="K1317" s="18"/>
      <c r="L1317" s="1" t="s">
        <v>1807</v>
      </c>
      <c r="M1317" s="1" t="s">
        <v>488</v>
      </c>
      <c r="N1317" s="1" t="s">
        <v>296</v>
      </c>
      <c r="O1317" s="1">
        <v>85209</v>
      </c>
      <c r="AA1317" s="2" t="s">
        <v>914</v>
      </c>
      <c r="AB1317" s="3"/>
      <c r="AC1317" s="3"/>
      <c r="AR1317" s="1" t="s">
        <v>3162</v>
      </c>
      <c r="AU1317" s="1" t="s">
        <v>3162</v>
      </c>
      <c r="AV1317" s="1" t="s">
        <v>3162</v>
      </c>
      <c r="BA1317" s="1">
        <f t="shared" si="43"/>
        <v>3</v>
      </c>
    </row>
    <row r="1318" spans="2:91" s="1" customFormat="1" x14ac:dyDescent="0.25">
      <c r="B1318" s="2"/>
      <c r="C1318" s="2"/>
      <c r="D1318" s="6"/>
      <c r="G1318" s="1" t="s">
        <v>4682</v>
      </c>
      <c r="H1318" s="1" t="s">
        <v>3448</v>
      </c>
      <c r="I1318" s="1" t="s">
        <v>3449</v>
      </c>
      <c r="J1318" s="1" t="s">
        <v>3450</v>
      </c>
      <c r="K1318" s="18" t="s">
        <v>3452</v>
      </c>
      <c r="L1318" s="1" t="s">
        <v>3670</v>
      </c>
      <c r="M1318" s="1" t="s">
        <v>488</v>
      </c>
      <c r="N1318" s="1" t="s">
        <v>296</v>
      </c>
      <c r="O1318" s="1">
        <v>85207</v>
      </c>
      <c r="AA1318" s="2"/>
      <c r="AB1318" s="3"/>
      <c r="AC1318" s="3"/>
      <c r="BA1318" s="1">
        <f t="shared" si="43"/>
        <v>0</v>
      </c>
    </row>
    <row r="1319" spans="2:91" s="1" customFormat="1" x14ac:dyDescent="0.25">
      <c r="B1319" s="2"/>
      <c r="C1319" s="2"/>
      <c r="D1319" s="6"/>
      <c r="G1319" s="1" t="s">
        <v>283</v>
      </c>
      <c r="H1319" s="1" t="s">
        <v>3448</v>
      </c>
      <c r="I1319" s="1" t="s">
        <v>5033</v>
      </c>
      <c r="J1319" s="1" t="s">
        <v>3450</v>
      </c>
      <c r="K1319" s="18" t="s">
        <v>3452</v>
      </c>
      <c r="L1319" s="1" t="s">
        <v>3670</v>
      </c>
      <c r="M1319" s="1" t="s">
        <v>488</v>
      </c>
      <c r="N1319" s="1" t="s">
        <v>296</v>
      </c>
      <c r="O1319" s="1">
        <v>85207</v>
      </c>
      <c r="P1319" s="1" t="s">
        <v>4213</v>
      </c>
      <c r="AA1319" s="2"/>
      <c r="AB1319" s="3"/>
      <c r="AC1319" s="3"/>
      <c r="BA1319" s="1">
        <f t="shared" si="43"/>
        <v>0</v>
      </c>
    </row>
    <row r="1320" spans="2:91" s="1" customFormat="1" x14ac:dyDescent="0.25">
      <c r="B1320" s="2"/>
      <c r="C1320" s="2"/>
      <c r="D1320" s="6"/>
      <c r="F1320" s="1" t="s">
        <v>3161</v>
      </c>
      <c r="G1320" s="1" t="s">
        <v>3158</v>
      </c>
      <c r="H1320" s="1" t="s">
        <v>1691</v>
      </c>
      <c r="I1320" s="1" t="s">
        <v>1692</v>
      </c>
      <c r="J1320" s="1" t="s">
        <v>5104</v>
      </c>
      <c r="K1320" s="18" t="s">
        <v>3720</v>
      </c>
      <c r="L1320" s="1" t="s">
        <v>5105</v>
      </c>
      <c r="M1320" s="1" t="s">
        <v>5031</v>
      </c>
      <c r="N1320" s="1" t="s">
        <v>296</v>
      </c>
      <c r="O1320" s="1">
        <v>85219</v>
      </c>
      <c r="P1320" s="1" t="s">
        <v>4213</v>
      </c>
      <c r="Y1320" s="1" t="s">
        <v>3196</v>
      </c>
      <c r="Z1320" s="1" t="s">
        <v>3161</v>
      </c>
      <c r="AA1320" s="1" t="s">
        <v>4016</v>
      </c>
      <c r="AB1320" s="3"/>
      <c r="AC1320" s="3"/>
      <c r="AD1320" s="1" t="s">
        <v>4021</v>
      </c>
      <c r="BA1320" s="1">
        <f t="shared" si="43"/>
        <v>0</v>
      </c>
    </row>
    <row r="1321" spans="2:91" s="1" customFormat="1" x14ac:dyDescent="0.25">
      <c r="B1321" s="2"/>
      <c r="C1321" s="2"/>
      <c r="D1321" s="6"/>
      <c r="H1321" s="1" t="s">
        <v>255</v>
      </c>
      <c r="I1321" s="1" t="s">
        <v>3389</v>
      </c>
      <c r="K1321" s="18"/>
      <c r="AA1321" s="2"/>
      <c r="AB1321" s="3"/>
      <c r="AC1321" s="3"/>
      <c r="AX1321" s="1" t="s">
        <v>3162</v>
      </c>
      <c r="BA1321" s="1">
        <f t="shared" si="43"/>
        <v>1</v>
      </c>
    </row>
    <row r="1322" spans="2:91" s="1" customFormat="1" x14ac:dyDescent="0.25">
      <c r="B1322" s="2"/>
      <c r="C1322" s="2"/>
      <c r="D1322" s="2"/>
      <c r="H1322" s="1" t="s">
        <v>4222</v>
      </c>
      <c r="I1322" s="1" t="s">
        <v>4221</v>
      </c>
      <c r="K1322" s="18" t="s">
        <v>4223</v>
      </c>
      <c r="P1322" s="1" t="s">
        <v>4213</v>
      </c>
      <c r="AA1322" s="2"/>
      <c r="AB1322" s="3"/>
      <c r="AC1322" s="3"/>
      <c r="BA1322" s="1">
        <f t="shared" si="43"/>
        <v>0</v>
      </c>
    </row>
    <row r="1323" spans="2:91" s="1" customFormat="1" x14ac:dyDescent="0.25">
      <c r="B1323" s="2"/>
      <c r="C1323" s="2"/>
      <c r="D1323" s="2"/>
      <c r="F1323" s="1" t="s">
        <v>3162</v>
      </c>
      <c r="G1323" s="1" t="s">
        <v>481</v>
      </c>
      <c r="H1323" s="1" t="s">
        <v>2082</v>
      </c>
      <c r="I1323" s="1" t="s">
        <v>2083</v>
      </c>
      <c r="J1323" s="1" t="s">
        <v>2084</v>
      </c>
      <c r="K1323" s="18" t="s">
        <v>2215</v>
      </c>
      <c r="L1323" s="1" t="s">
        <v>2214</v>
      </c>
      <c r="M1323" s="1" t="s">
        <v>488</v>
      </c>
      <c r="N1323" s="1" t="s">
        <v>296</v>
      </c>
      <c r="O1323" s="1">
        <v>85207</v>
      </c>
      <c r="P1323" s="1" t="s">
        <v>4213</v>
      </c>
      <c r="Y1323" s="1" t="s">
        <v>3189</v>
      </c>
      <c r="AA1323" s="2" t="s">
        <v>2216</v>
      </c>
      <c r="AB1323" s="3"/>
      <c r="AC1323" s="3"/>
      <c r="AD1323" s="1" t="s">
        <v>2564</v>
      </c>
      <c r="AY1323" s="1" t="s">
        <v>3162</v>
      </c>
      <c r="BA1323" s="1">
        <f t="shared" si="43"/>
        <v>1</v>
      </c>
      <c r="CM1323" s="4" t="s">
        <v>2217</v>
      </c>
    </row>
    <row r="1324" spans="2:91" s="1" customFormat="1" x14ac:dyDescent="0.25">
      <c r="B1324" s="2"/>
      <c r="C1324" s="2"/>
      <c r="D1324" s="2"/>
      <c r="G1324" s="1" t="s">
        <v>3158</v>
      </c>
      <c r="H1324" s="1" t="s">
        <v>264</v>
      </c>
      <c r="I1324" s="1" t="s">
        <v>2347</v>
      </c>
      <c r="J1324" s="1" t="s">
        <v>2084</v>
      </c>
      <c r="K1324" s="18" t="s">
        <v>2072</v>
      </c>
      <c r="L1324" s="1" t="s">
        <v>2214</v>
      </c>
      <c r="M1324" s="1" t="s">
        <v>488</v>
      </c>
      <c r="N1324" s="1" t="s">
        <v>296</v>
      </c>
      <c r="O1324" s="1">
        <v>85207</v>
      </c>
      <c r="P1324" s="1" t="s">
        <v>4213</v>
      </c>
      <c r="Y1324" s="1" t="s">
        <v>3189</v>
      </c>
      <c r="AA1324" s="2" t="s">
        <v>2082</v>
      </c>
      <c r="AB1324" s="3"/>
      <c r="AC1324" s="3"/>
      <c r="AD1324" s="1" t="s">
        <v>2564</v>
      </c>
      <c r="AY1324" s="1" t="s">
        <v>3162</v>
      </c>
      <c r="BA1324" s="1">
        <f t="shared" si="43"/>
        <v>1</v>
      </c>
    </row>
    <row r="1325" spans="2:91" s="1" customFormat="1" x14ac:dyDescent="0.25">
      <c r="B1325" s="2"/>
      <c r="C1325" s="2"/>
      <c r="D1325" s="2"/>
      <c r="H1325" s="1" t="s">
        <v>3299</v>
      </c>
      <c r="I1325" s="1" t="s">
        <v>3300</v>
      </c>
      <c r="K1325" s="18"/>
      <c r="AA1325" s="2"/>
      <c r="AB1325" s="3"/>
      <c r="AC1325" s="3"/>
      <c r="AZ1325" s="1" t="s">
        <v>3162</v>
      </c>
      <c r="BA1325" s="1">
        <f t="shared" si="43"/>
        <v>1</v>
      </c>
    </row>
    <row r="1326" spans="2:91" s="1" customFormat="1" x14ac:dyDescent="0.25">
      <c r="B1326" s="2"/>
      <c r="C1326" s="2"/>
      <c r="D1326" s="2"/>
      <c r="G1326" s="1" t="s">
        <v>3158</v>
      </c>
      <c r="H1326" s="1" t="s">
        <v>2218</v>
      </c>
      <c r="I1326" s="1" t="s">
        <v>3016</v>
      </c>
      <c r="J1326" s="1" t="s">
        <v>2219</v>
      </c>
      <c r="K1326" s="18"/>
      <c r="L1326" s="1" t="s">
        <v>2220</v>
      </c>
      <c r="M1326" s="1" t="s">
        <v>488</v>
      </c>
      <c r="N1326" s="1" t="s">
        <v>296</v>
      </c>
      <c r="O1326" s="1">
        <v>85201</v>
      </c>
      <c r="AA1326" s="2"/>
      <c r="AB1326" s="3" t="s">
        <v>3161</v>
      </c>
      <c r="AC1326" s="3"/>
      <c r="BA1326" s="1">
        <f t="shared" si="43"/>
        <v>0</v>
      </c>
      <c r="BD1326" s="1" t="s">
        <v>4712</v>
      </c>
      <c r="BE1326" s="1" t="s">
        <v>4712</v>
      </c>
      <c r="BK1326" s="1" t="s">
        <v>4712</v>
      </c>
      <c r="BL1326" s="1" t="s">
        <v>4712</v>
      </c>
      <c r="BM1326" s="1" t="s">
        <v>4712</v>
      </c>
    </row>
    <row r="1327" spans="2:91" s="1" customFormat="1" x14ac:dyDescent="0.25">
      <c r="B1327" s="2"/>
      <c r="C1327" s="2"/>
      <c r="D1327" s="2"/>
      <c r="G1327" s="1" t="s">
        <v>3158</v>
      </c>
      <c r="H1327" s="1" t="s">
        <v>2221</v>
      </c>
      <c r="I1327" s="1" t="s">
        <v>2222</v>
      </c>
      <c r="J1327" s="1" t="s">
        <v>2223</v>
      </c>
      <c r="K1327" s="18"/>
      <c r="L1327" s="1" t="s">
        <v>2224</v>
      </c>
      <c r="M1327" s="1" t="s">
        <v>488</v>
      </c>
      <c r="N1327" s="1" t="s">
        <v>296</v>
      </c>
      <c r="O1327" s="1">
        <v>85208</v>
      </c>
      <c r="AA1327" s="2"/>
      <c r="AB1327" s="3"/>
      <c r="AC1327" s="3"/>
      <c r="BA1327" s="1">
        <f t="shared" si="43"/>
        <v>0</v>
      </c>
    </row>
    <row r="1328" spans="2:91" s="1" customFormat="1" x14ac:dyDescent="0.25">
      <c r="B1328" s="2"/>
      <c r="C1328" s="2"/>
      <c r="D1328" s="2"/>
      <c r="G1328" s="1" t="s">
        <v>3158</v>
      </c>
      <c r="H1328" s="1" t="s">
        <v>2225</v>
      </c>
      <c r="I1328" s="1" t="s">
        <v>4297</v>
      </c>
      <c r="K1328" s="18" t="s">
        <v>4941</v>
      </c>
      <c r="AA1328" s="2"/>
      <c r="AB1328" s="3"/>
      <c r="AC1328" s="3"/>
      <c r="BA1328" s="1">
        <f t="shared" si="43"/>
        <v>0</v>
      </c>
    </row>
    <row r="1329" spans="1:68" s="1" customFormat="1" x14ac:dyDescent="0.25">
      <c r="B1329" s="2"/>
      <c r="C1329" s="2"/>
      <c r="D1329" s="2"/>
      <c r="G1329" s="1" t="s">
        <v>481</v>
      </c>
      <c r="H1329" s="1" t="s">
        <v>2225</v>
      </c>
      <c r="I1329" s="1" t="s">
        <v>1875</v>
      </c>
      <c r="K1329" s="18" t="s">
        <v>4941</v>
      </c>
      <c r="AA1329" s="2"/>
      <c r="AB1329" s="3"/>
      <c r="AC1329" s="3"/>
      <c r="BA1329" s="1">
        <f t="shared" si="43"/>
        <v>0</v>
      </c>
    </row>
    <row r="1330" spans="1:68" s="1" customFormat="1" x14ac:dyDescent="0.25">
      <c r="B1330" s="2"/>
      <c r="C1330" s="2"/>
      <c r="D1330" s="2"/>
      <c r="G1330" s="1" t="s">
        <v>481</v>
      </c>
      <c r="H1330" s="1" t="s">
        <v>4167</v>
      </c>
      <c r="I1330" s="1" t="s">
        <v>458</v>
      </c>
      <c r="K1330" s="18" t="s">
        <v>4168</v>
      </c>
      <c r="P1330" s="1" t="s">
        <v>4213</v>
      </c>
      <c r="AA1330" s="2"/>
      <c r="AB1330" s="3"/>
      <c r="AC1330" s="3"/>
      <c r="AD1330" s="1" t="s">
        <v>2388</v>
      </c>
      <c r="BA1330" s="1">
        <f t="shared" si="43"/>
        <v>0</v>
      </c>
    </row>
    <row r="1331" spans="1:68" s="1" customFormat="1" x14ac:dyDescent="0.25">
      <c r="B1331" s="2"/>
      <c r="C1331" s="2"/>
      <c r="D1331" s="2"/>
      <c r="G1331" s="1" t="s">
        <v>3158</v>
      </c>
      <c r="H1331" s="1" t="s">
        <v>1266</v>
      </c>
      <c r="I1331" s="1" t="s">
        <v>1267</v>
      </c>
      <c r="K1331" s="18"/>
      <c r="AA1331" s="2"/>
      <c r="AB1331" s="3"/>
      <c r="AC1331" s="3"/>
      <c r="BA1331" s="1">
        <f t="shared" si="43"/>
        <v>0</v>
      </c>
    </row>
    <row r="1332" spans="1:68" s="1" customFormat="1" x14ac:dyDescent="0.25">
      <c r="B1332" s="2"/>
      <c r="C1332" s="2"/>
      <c r="D1332" s="2"/>
      <c r="G1332" s="1" t="s">
        <v>481</v>
      </c>
      <c r="H1332" s="1" t="s">
        <v>1266</v>
      </c>
      <c r="I1332" s="1" t="s">
        <v>2438</v>
      </c>
      <c r="K1332" s="18"/>
      <c r="AA1332" s="2"/>
      <c r="AB1332" s="3"/>
      <c r="AC1332" s="3"/>
      <c r="BA1332" s="1">
        <f t="shared" si="43"/>
        <v>0</v>
      </c>
    </row>
    <row r="1333" spans="1:68" s="1" customFormat="1" x14ac:dyDescent="0.25">
      <c r="B1333" s="2"/>
      <c r="C1333" s="2"/>
      <c r="D1333" s="2"/>
      <c r="G1333" s="1" t="s">
        <v>3158</v>
      </c>
      <c r="H1333" s="1" t="s">
        <v>2115</v>
      </c>
      <c r="I1333" s="1" t="s">
        <v>2116</v>
      </c>
      <c r="J1333" s="1" t="s">
        <v>2117</v>
      </c>
      <c r="K1333" s="18"/>
      <c r="L1333" s="1" t="s">
        <v>2118</v>
      </c>
      <c r="M1333" s="1" t="s">
        <v>924</v>
      </c>
      <c r="N1333" s="1" t="s">
        <v>296</v>
      </c>
      <c r="O1333" s="1">
        <v>85251</v>
      </c>
      <c r="AA1333" s="2"/>
      <c r="AB1333" s="3"/>
      <c r="AC1333" s="3"/>
      <c r="BA1333" s="1">
        <f t="shared" si="43"/>
        <v>0</v>
      </c>
      <c r="BD1333" s="1" t="s">
        <v>4712</v>
      </c>
      <c r="BE1333" s="1" t="s">
        <v>4712</v>
      </c>
      <c r="BF1333" s="1" t="s">
        <v>4712</v>
      </c>
      <c r="BG1333" s="1" t="s">
        <v>4712</v>
      </c>
      <c r="BJ1333" s="1" t="s">
        <v>4712</v>
      </c>
      <c r="BK1333" s="1" t="s">
        <v>4712</v>
      </c>
      <c r="BL1333" s="1" t="s">
        <v>4712</v>
      </c>
      <c r="BM1333" s="1" t="s">
        <v>4712</v>
      </c>
    </row>
    <row r="1334" spans="1:68" s="1" customFormat="1" x14ac:dyDescent="0.25">
      <c r="B1334" s="2"/>
      <c r="C1334" s="2"/>
      <c r="D1334" s="2"/>
      <c r="G1334" s="1" t="s">
        <v>3158</v>
      </c>
      <c r="H1334" s="1" t="s">
        <v>1646</v>
      </c>
      <c r="I1334" s="1" t="s">
        <v>1142</v>
      </c>
      <c r="J1334" s="1" t="s">
        <v>2226</v>
      </c>
      <c r="K1334" s="18" t="s">
        <v>1645</v>
      </c>
      <c r="L1334" s="1" t="s">
        <v>1644</v>
      </c>
      <c r="M1334" s="1" t="s">
        <v>5031</v>
      </c>
      <c r="N1334" s="1" t="s">
        <v>296</v>
      </c>
      <c r="O1334" s="1">
        <v>85120</v>
      </c>
      <c r="P1334" s="1" t="s">
        <v>4712</v>
      </c>
      <c r="AA1334" s="2" t="s">
        <v>3064</v>
      </c>
      <c r="AB1334" s="3"/>
      <c r="AC1334" s="3"/>
      <c r="AD1334" s="1" t="s">
        <v>2564</v>
      </c>
      <c r="BA1334" s="1">
        <f t="shared" si="43"/>
        <v>0</v>
      </c>
    </row>
    <row r="1335" spans="1:68" s="1" customFormat="1" x14ac:dyDescent="0.25">
      <c r="B1335" s="2"/>
      <c r="C1335" s="2"/>
      <c r="D1335" s="6"/>
      <c r="G1335" s="1" t="s">
        <v>481</v>
      </c>
      <c r="H1335" s="1" t="s">
        <v>227</v>
      </c>
      <c r="I1335" s="1" t="s">
        <v>187</v>
      </c>
      <c r="K1335" s="18"/>
      <c r="AA1335" s="2"/>
      <c r="AB1335" s="3"/>
      <c r="AC1335" s="3"/>
      <c r="AV1335" s="1" t="s">
        <v>3162</v>
      </c>
      <c r="BA1335" s="1">
        <f t="shared" si="43"/>
        <v>1</v>
      </c>
    </row>
    <row r="1336" spans="1:68" s="1" customFormat="1" x14ac:dyDescent="0.25">
      <c r="B1336" s="2"/>
      <c r="C1336" s="2"/>
      <c r="D1336" s="6"/>
      <c r="G1336" s="1" t="s">
        <v>3158</v>
      </c>
      <c r="H1336" s="1" t="s">
        <v>227</v>
      </c>
      <c r="I1336" s="1" t="s">
        <v>1515</v>
      </c>
      <c r="K1336" s="18"/>
      <c r="AA1336" s="2"/>
      <c r="AB1336" s="3"/>
      <c r="AC1336" s="3"/>
      <c r="AV1336" s="1" t="s">
        <v>3162</v>
      </c>
      <c r="BA1336" s="1">
        <f t="shared" si="43"/>
        <v>1</v>
      </c>
    </row>
    <row r="1337" spans="1:68" s="1" customFormat="1" x14ac:dyDescent="0.25">
      <c r="B1337" s="2"/>
      <c r="C1337" s="2"/>
      <c r="D1337" s="6"/>
      <c r="G1337" s="1" t="s">
        <v>481</v>
      </c>
      <c r="H1337" s="1" t="s">
        <v>2879</v>
      </c>
      <c r="I1337" s="1" t="s">
        <v>2773</v>
      </c>
      <c r="J1337" s="12" t="s">
        <v>4414</v>
      </c>
      <c r="K1337" s="18" t="s">
        <v>2926</v>
      </c>
      <c r="L1337" s="1" t="s">
        <v>2927</v>
      </c>
      <c r="M1337" s="1" t="s">
        <v>2928</v>
      </c>
      <c r="N1337" s="1" t="s">
        <v>296</v>
      </c>
      <c r="O1337" s="1">
        <v>85224</v>
      </c>
      <c r="P1337" s="1" t="s">
        <v>4213</v>
      </c>
      <c r="R1337" s="1">
        <v>1</v>
      </c>
      <c r="S1337" s="1" t="s">
        <v>3357</v>
      </c>
      <c r="U1337" s="1">
        <v>1</v>
      </c>
      <c r="AB1337" s="3"/>
      <c r="AC1337" s="3"/>
      <c r="BA1337" s="1">
        <f t="shared" si="43"/>
        <v>0</v>
      </c>
    </row>
    <row r="1338" spans="1:68" s="1" customFormat="1" x14ac:dyDescent="0.25">
      <c r="B1338" s="2"/>
      <c r="C1338" s="2"/>
      <c r="D1338" s="2"/>
      <c r="G1338" s="1" t="s">
        <v>481</v>
      </c>
      <c r="H1338" s="1" t="s">
        <v>2227</v>
      </c>
      <c r="I1338" s="1" t="s">
        <v>2738</v>
      </c>
      <c r="J1338" s="1" t="s">
        <v>2228</v>
      </c>
      <c r="K1338" s="18" t="s">
        <v>4942</v>
      </c>
      <c r="L1338" s="1" t="s">
        <v>2229</v>
      </c>
      <c r="M1338" s="1" t="s">
        <v>488</v>
      </c>
      <c r="N1338" s="1" t="s">
        <v>296</v>
      </c>
      <c r="O1338" s="1">
        <v>85205</v>
      </c>
      <c r="Y1338" s="2"/>
      <c r="Z1338" s="3"/>
      <c r="BA1338" s="1">
        <f t="shared" si="43"/>
        <v>0</v>
      </c>
    </row>
    <row r="1339" spans="1:68" s="1" customFormat="1" x14ac:dyDescent="0.25">
      <c r="B1339" s="2"/>
      <c r="C1339" s="2"/>
      <c r="D1339" s="2"/>
      <c r="G1339" s="1" t="s">
        <v>3158</v>
      </c>
      <c r="H1339" s="1" t="s">
        <v>2230</v>
      </c>
      <c r="I1339" s="1" t="s">
        <v>326</v>
      </c>
      <c r="K1339" s="18" t="s">
        <v>2231</v>
      </c>
      <c r="P1339" s="1" t="s">
        <v>4213</v>
      </c>
      <c r="AA1339" s="2"/>
      <c r="AB1339" s="3"/>
      <c r="AC1339" s="3"/>
      <c r="AD1339" s="1" t="s">
        <v>2564</v>
      </c>
      <c r="BA1339" s="1">
        <f t="shared" si="43"/>
        <v>0</v>
      </c>
    </row>
    <row r="1340" spans="1:68" s="1" customFormat="1" x14ac:dyDescent="0.25">
      <c r="A1340" s="8"/>
      <c r="B1340" s="2"/>
      <c r="C1340" s="2"/>
      <c r="D1340" s="6"/>
      <c r="E1340" s="2"/>
      <c r="G1340" s="1" t="s">
        <v>481</v>
      </c>
      <c r="H1340" s="1" t="s">
        <v>1490</v>
      </c>
      <c r="I1340" s="1" t="s">
        <v>4642</v>
      </c>
      <c r="K1340" s="18"/>
      <c r="AA1340" s="2"/>
      <c r="AB1340" s="3"/>
      <c r="AC1340" s="3"/>
      <c r="AK1340" s="1" t="s">
        <v>3162</v>
      </c>
      <c r="BA1340" s="1">
        <f t="shared" si="43"/>
        <v>1</v>
      </c>
    </row>
    <row r="1341" spans="1:68" s="1" customFormat="1" x14ac:dyDescent="0.25">
      <c r="B1341" s="2"/>
      <c r="C1341" s="2"/>
      <c r="D1341" s="2"/>
      <c r="G1341" s="1" t="s">
        <v>3158</v>
      </c>
      <c r="H1341" s="1" t="s">
        <v>1215</v>
      </c>
      <c r="I1341" s="1" t="s">
        <v>4430</v>
      </c>
      <c r="K1341" s="18" t="s">
        <v>1217</v>
      </c>
      <c r="L1341" s="1" t="s">
        <v>1216</v>
      </c>
      <c r="M1341" s="1" t="s">
        <v>2476</v>
      </c>
      <c r="N1341" s="1" t="s">
        <v>2477</v>
      </c>
      <c r="P1341" s="1" t="s">
        <v>4213</v>
      </c>
      <c r="AA1341" s="2" t="s">
        <v>1218</v>
      </c>
      <c r="AB1341" s="3"/>
      <c r="AC1341" s="3"/>
      <c r="BA1341" s="1">
        <f t="shared" si="43"/>
        <v>0</v>
      </c>
    </row>
    <row r="1342" spans="1:68" s="1" customFormat="1" x14ac:dyDescent="0.25">
      <c r="B1342" s="2"/>
      <c r="C1342" s="2"/>
      <c r="D1342" s="2"/>
      <c r="G1342" s="1" t="s">
        <v>481</v>
      </c>
      <c r="H1342" s="1" t="s">
        <v>2931</v>
      </c>
      <c r="I1342" s="1" t="s">
        <v>1532</v>
      </c>
      <c r="K1342" s="18" t="s">
        <v>2932</v>
      </c>
      <c r="P1342" s="1" t="s">
        <v>4213</v>
      </c>
      <c r="AA1342" s="2"/>
      <c r="AB1342" s="3"/>
      <c r="AC1342" s="3"/>
      <c r="BA1342" s="1">
        <f t="shared" si="43"/>
        <v>0</v>
      </c>
    </row>
    <row r="1343" spans="1:68" s="1" customFormat="1" x14ac:dyDescent="0.25">
      <c r="A1343" s="8"/>
      <c r="B1343" s="2"/>
      <c r="C1343" s="2"/>
      <c r="D1343" s="6"/>
      <c r="E1343" s="2"/>
      <c r="G1343" s="1" t="s">
        <v>3158</v>
      </c>
      <c r="H1343" s="1" t="s">
        <v>1363</v>
      </c>
      <c r="I1343" s="1" t="s">
        <v>3389</v>
      </c>
      <c r="K1343" s="18"/>
      <c r="AA1343" s="2"/>
      <c r="AB1343" s="3"/>
      <c r="AC1343" s="3"/>
      <c r="AR1343" s="1" t="s">
        <v>3162</v>
      </c>
      <c r="BA1343" s="1">
        <f t="shared" si="43"/>
        <v>1</v>
      </c>
    </row>
    <row r="1344" spans="1:68" s="1" customFormat="1" x14ac:dyDescent="0.25">
      <c r="B1344" s="2"/>
      <c r="C1344" s="2"/>
      <c r="D1344" s="2"/>
      <c r="F1344" s="1" t="s">
        <v>3161</v>
      </c>
      <c r="G1344" s="1" t="s">
        <v>3158</v>
      </c>
      <c r="H1344" s="1" t="s">
        <v>2236</v>
      </c>
      <c r="I1344" s="1" t="s">
        <v>1023</v>
      </c>
      <c r="J1344" s="1" t="s">
        <v>96</v>
      </c>
      <c r="K1344" s="18" t="s">
        <v>3814</v>
      </c>
      <c r="L1344" s="1" t="s">
        <v>986</v>
      </c>
      <c r="M1344" s="1" t="s">
        <v>5031</v>
      </c>
      <c r="N1344" s="1" t="s">
        <v>296</v>
      </c>
      <c r="O1344" s="1">
        <v>85120</v>
      </c>
      <c r="P1344" s="1" t="s">
        <v>4213</v>
      </c>
      <c r="AA1344" s="2"/>
      <c r="AB1344" s="3"/>
      <c r="AC1344" s="3"/>
      <c r="AD1344" s="1" t="s">
        <v>2388</v>
      </c>
      <c r="BA1344" s="1">
        <f t="shared" si="43"/>
        <v>0</v>
      </c>
      <c r="BD1344" s="1" t="s">
        <v>4712</v>
      </c>
      <c r="BE1344" s="1" t="s">
        <v>4712</v>
      </c>
      <c r="BF1344" s="1" t="s">
        <v>4712</v>
      </c>
      <c r="BH1344" s="1" t="s">
        <v>4712</v>
      </c>
      <c r="BI1344" s="1" t="s">
        <v>4712</v>
      </c>
      <c r="BL1344" s="1" t="s">
        <v>4712</v>
      </c>
      <c r="BM1344" s="1" t="s">
        <v>4712</v>
      </c>
      <c r="BP1344" s="1" t="s">
        <v>4712</v>
      </c>
    </row>
    <row r="1345" spans="1:54" s="1" customFormat="1" x14ac:dyDescent="0.25">
      <c r="B1345" s="2"/>
      <c r="C1345" s="2"/>
      <c r="D1345" s="2"/>
      <c r="G1345" s="1" t="s">
        <v>481</v>
      </c>
      <c r="H1345" s="1" t="s">
        <v>3815</v>
      </c>
      <c r="I1345" s="1" t="s">
        <v>3816</v>
      </c>
      <c r="K1345" s="18" t="s">
        <v>1673</v>
      </c>
      <c r="AA1345" s="2"/>
      <c r="AB1345" s="3"/>
      <c r="AC1345" s="3"/>
      <c r="AD1345" s="1" t="s">
        <v>2388</v>
      </c>
      <c r="BA1345" s="1">
        <f t="shared" si="43"/>
        <v>0</v>
      </c>
    </row>
    <row r="1346" spans="1:54" s="1" customFormat="1" x14ac:dyDescent="0.25">
      <c r="B1346" s="2"/>
      <c r="C1346" s="2"/>
      <c r="D1346" s="2"/>
      <c r="G1346" s="1" t="s">
        <v>3158</v>
      </c>
      <c r="H1346" s="1" t="s">
        <v>3815</v>
      </c>
      <c r="I1346" s="1" t="s">
        <v>3817</v>
      </c>
      <c r="K1346" s="18" t="s">
        <v>1673</v>
      </c>
      <c r="AA1346" s="2"/>
      <c r="AB1346" s="3"/>
      <c r="AC1346" s="3"/>
      <c r="AD1346" s="1" t="s">
        <v>2392</v>
      </c>
      <c r="BA1346" s="1">
        <f t="shared" si="43"/>
        <v>0</v>
      </c>
    </row>
    <row r="1347" spans="1:54" s="1" customFormat="1" x14ac:dyDescent="0.25">
      <c r="B1347" s="2"/>
      <c r="C1347" s="2"/>
      <c r="G1347" s="1" t="s">
        <v>481</v>
      </c>
      <c r="H1347" s="1" t="s">
        <v>4850</v>
      </c>
      <c r="I1347" s="1" t="s">
        <v>4851</v>
      </c>
      <c r="J1347" s="1" t="s">
        <v>4994</v>
      </c>
      <c r="K1347" s="18"/>
      <c r="L1347" s="1" t="s">
        <v>4995</v>
      </c>
      <c r="M1347" s="1" t="s">
        <v>4997</v>
      </c>
      <c r="N1347" s="1" t="s">
        <v>4998</v>
      </c>
      <c r="O1347" s="1">
        <v>55072</v>
      </c>
      <c r="BA1347" s="1">
        <f t="shared" si="43"/>
        <v>0</v>
      </c>
      <c r="BB1347" s="3"/>
    </row>
    <row r="1348" spans="1:54" s="1" customFormat="1" x14ac:dyDescent="0.25">
      <c r="B1348" s="2"/>
      <c r="C1348" s="2"/>
      <c r="D1348" s="2"/>
      <c r="G1348" s="1" t="s">
        <v>481</v>
      </c>
      <c r="H1348" s="1" t="s">
        <v>3818</v>
      </c>
      <c r="I1348" s="1" t="s">
        <v>4008</v>
      </c>
      <c r="J1348" s="1" t="s">
        <v>752</v>
      </c>
      <c r="K1348" s="18" t="s">
        <v>3821</v>
      </c>
      <c r="L1348" s="1" t="s">
        <v>3820</v>
      </c>
      <c r="M1348" s="1" t="s">
        <v>488</v>
      </c>
      <c r="N1348" s="1" t="s">
        <v>296</v>
      </c>
      <c r="O1348" s="1">
        <v>85206</v>
      </c>
      <c r="P1348" s="1" t="s">
        <v>4213</v>
      </c>
      <c r="AA1348" s="2"/>
      <c r="AB1348" s="3"/>
      <c r="AC1348" s="3"/>
      <c r="AD1348" s="1" t="s">
        <v>2388</v>
      </c>
      <c r="BA1348" s="1">
        <f t="shared" si="43"/>
        <v>0</v>
      </c>
    </row>
    <row r="1349" spans="1:54" s="1" customFormat="1" x14ac:dyDescent="0.25">
      <c r="B1349" s="2"/>
      <c r="C1349" s="2"/>
      <c r="D1349" s="2"/>
      <c r="G1349" s="1" t="s">
        <v>481</v>
      </c>
      <c r="H1349" s="1" t="s">
        <v>3822</v>
      </c>
      <c r="I1349" s="1" t="s">
        <v>3826</v>
      </c>
      <c r="J1349" s="1" t="s">
        <v>3823</v>
      </c>
      <c r="K1349" s="18" t="s">
        <v>3825</v>
      </c>
      <c r="L1349" s="1" t="s">
        <v>3824</v>
      </c>
      <c r="M1349" s="1" t="s">
        <v>5031</v>
      </c>
      <c r="N1349" s="1" t="s">
        <v>296</v>
      </c>
      <c r="O1349" s="1">
        <v>85219</v>
      </c>
      <c r="P1349" s="1" t="s">
        <v>4213</v>
      </c>
      <c r="Q1349" s="1" t="s">
        <v>4712</v>
      </c>
      <c r="AA1349" s="2"/>
      <c r="AB1349" s="3"/>
      <c r="AC1349" s="3"/>
      <c r="AD1349" s="1" t="s">
        <v>2388</v>
      </c>
      <c r="BA1349" s="1">
        <f t="shared" si="43"/>
        <v>0</v>
      </c>
    </row>
    <row r="1350" spans="1:54" s="1" customFormat="1" x14ac:dyDescent="0.25">
      <c r="B1350" s="2"/>
      <c r="C1350" s="2"/>
      <c r="D1350" s="2"/>
      <c r="G1350" s="1" t="s">
        <v>481</v>
      </c>
      <c r="H1350" s="1" t="s">
        <v>4716</v>
      </c>
      <c r="I1350" s="1" t="s">
        <v>649</v>
      </c>
      <c r="J1350" s="1" t="s">
        <v>4717</v>
      </c>
      <c r="K1350" s="18"/>
      <c r="L1350" s="1" t="s">
        <v>4718</v>
      </c>
      <c r="M1350" s="1" t="s">
        <v>488</v>
      </c>
      <c r="N1350" s="1" t="s">
        <v>296</v>
      </c>
      <c r="O1350" s="1">
        <v>85215</v>
      </c>
      <c r="AA1350" s="2"/>
      <c r="AB1350" s="3" t="s">
        <v>3161</v>
      </c>
      <c r="AC1350" s="3"/>
      <c r="BA1350" s="1">
        <f t="shared" si="43"/>
        <v>0</v>
      </c>
    </row>
    <row r="1351" spans="1:54" s="1" customFormat="1" x14ac:dyDescent="0.25">
      <c r="B1351" s="2"/>
      <c r="C1351" s="2"/>
      <c r="D1351" s="2"/>
      <c r="G1351" s="1" t="s">
        <v>3158</v>
      </c>
      <c r="H1351" s="1" t="s">
        <v>4716</v>
      </c>
      <c r="I1351" s="1" t="s">
        <v>4719</v>
      </c>
      <c r="J1351" s="1" t="s">
        <v>4717</v>
      </c>
      <c r="K1351" s="18"/>
      <c r="L1351" s="1" t="s">
        <v>4718</v>
      </c>
      <c r="M1351" s="1" t="s">
        <v>488</v>
      </c>
      <c r="N1351" s="1" t="s">
        <v>296</v>
      </c>
      <c r="O1351" s="1">
        <v>85215</v>
      </c>
      <c r="AA1351" s="2"/>
      <c r="AB1351" s="3" t="s">
        <v>3161</v>
      </c>
      <c r="AC1351" s="3"/>
      <c r="BA1351" s="1">
        <f t="shared" si="43"/>
        <v>0</v>
      </c>
    </row>
    <row r="1352" spans="1:54" s="1" customFormat="1" x14ac:dyDescent="0.25">
      <c r="B1352" s="2"/>
      <c r="C1352" s="2"/>
      <c r="D1352" s="2"/>
      <c r="G1352" s="1" t="s">
        <v>3158</v>
      </c>
      <c r="H1352" s="1" t="s">
        <v>4720</v>
      </c>
      <c r="I1352" s="1" t="s">
        <v>1860</v>
      </c>
      <c r="K1352" s="18"/>
      <c r="AA1352" s="2"/>
      <c r="AB1352" s="3" t="s">
        <v>3161</v>
      </c>
      <c r="AC1352" s="3"/>
      <c r="BA1352" s="1">
        <f t="shared" si="43"/>
        <v>0</v>
      </c>
    </row>
    <row r="1353" spans="1:54" s="1" customFormat="1" x14ac:dyDescent="0.25">
      <c r="B1353" s="2"/>
      <c r="C1353" s="2"/>
      <c r="D1353" s="2"/>
      <c r="G1353" s="1" t="s">
        <v>481</v>
      </c>
      <c r="H1353" s="1" t="s">
        <v>3223</v>
      </c>
      <c r="I1353" s="1" t="s">
        <v>2615</v>
      </c>
      <c r="J1353" s="1" t="s">
        <v>3224</v>
      </c>
      <c r="K1353" s="18"/>
      <c r="L1353" s="1" t="s">
        <v>3225</v>
      </c>
      <c r="M1353" s="1" t="s">
        <v>488</v>
      </c>
      <c r="N1353" s="1" t="s">
        <v>296</v>
      </c>
      <c r="O1353" s="1">
        <v>85209</v>
      </c>
      <c r="AA1353" s="2"/>
      <c r="AB1353" s="3"/>
      <c r="AC1353" s="3"/>
      <c r="BA1353" s="1">
        <f t="shared" si="43"/>
        <v>0</v>
      </c>
    </row>
    <row r="1354" spans="1:54" s="1" customFormat="1" x14ac:dyDescent="0.25">
      <c r="A1354" s="8"/>
      <c r="B1354" s="2"/>
      <c r="C1354" s="2"/>
      <c r="D1354" s="6"/>
      <c r="E1354" s="2"/>
      <c r="G1354" s="1" t="s">
        <v>3158</v>
      </c>
      <c r="H1354" s="1" t="s">
        <v>1496</v>
      </c>
      <c r="I1354" s="1" t="s">
        <v>310</v>
      </c>
      <c r="K1354" s="18"/>
      <c r="AA1354" s="2"/>
      <c r="AB1354" s="3"/>
      <c r="AC1354" s="3"/>
      <c r="AK1354" s="1" t="s">
        <v>3162</v>
      </c>
      <c r="AN1354" s="1" t="s">
        <v>3162</v>
      </c>
      <c r="AO1354" s="1" t="s">
        <v>3162</v>
      </c>
      <c r="AR1354" s="1" t="s">
        <v>3158</v>
      </c>
      <c r="AS1354" s="1" t="s">
        <v>3162</v>
      </c>
      <c r="BA1354" s="1">
        <f t="shared" si="43"/>
        <v>5</v>
      </c>
    </row>
    <row r="1355" spans="1:54" s="1" customFormat="1" x14ac:dyDescent="0.25">
      <c r="A1355" s="8"/>
      <c r="B1355" s="2"/>
      <c r="C1355" s="2"/>
      <c r="D1355" s="6"/>
      <c r="E1355" s="2"/>
      <c r="H1355" s="1" t="s">
        <v>1355</v>
      </c>
      <c r="I1355" s="1" t="s">
        <v>1356</v>
      </c>
      <c r="K1355" s="18"/>
      <c r="AA1355" s="2"/>
      <c r="AB1355" s="3"/>
      <c r="AC1355" s="3"/>
      <c r="AQ1355" s="1" t="s">
        <v>3162</v>
      </c>
      <c r="BA1355" s="1">
        <f t="shared" si="43"/>
        <v>1</v>
      </c>
    </row>
    <row r="1356" spans="1:54" s="1" customFormat="1" x14ac:dyDescent="0.25">
      <c r="B1356" s="2"/>
      <c r="C1356" s="2"/>
      <c r="D1356" s="2"/>
      <c r="F1356" s="1" t="s">
        <v>3161</v>
      </c>
      <c r="G1356" s="1" t="s">
        <v>481</v>
      </c>
      <c r="H1356" s="1" t="s">
        <v>1864</v>
      </c>
      <c r="I1356" s="1" t="s">
        <v>525</v>
      </c>
      <c r="J1356" s="1" t="s">
        <v>2744</v>
      </c>
      <c r="K1356" s="18"/>
      <c r="AA1356" s="2"/>
      <c r="AB1356" s="3" t="s">
        <v>3161</v>
      </c>
      <c r="AC1356" s="3"/>
      <c r="BA1356" s="1">
        <f t="shared" si="43"/>
        <v>0</v>
      </c>
    </row>
    <row r="1357" spans="1:54" s="1" customFormat="1" x14ac:dyDescent="0.25">
      <c r="B1357" s="2"/>
      <c r="C1357" s="2"/>
      <c r="D1357" s="2"/>
      <c r="G1357" s="1" t="s">
        <v>3158</v>
      </c>
      <c r="H1357" s="1" t="s">
        <v>529</v>
      </c>
      <c r="I1357" s="1" t="s">
        <v>1871</v>
      </c>
      <c r="J1357" s="1" t="s">
        <v>530</v>
      </c>
      <c r="K1357" s="18"/>
      <c r="L1357" s="1" t="s">
        <v>1149</v>
      </c>
      <c r="M1357" s="1" t="s">
        <v>488</v>
      </c>
      <c r="N1357" s="1" t="s">
        <v>296</v>
      </c>
      <c r="O1357" s="1">
        <v>85207</v>
      </c>
      <c r="AA1357" s="2"/>
      <c r="AB1357" s="3"/>
      <c r="AC1357" s="3"/>
      <c r="BA1357" s="1">
        <f t="shared" si="43"/>
        <v>0</v>
      </c>
    </row>
    <row r="1358" spans="1:54" s="1" customFormat="1" x14ac:dyDescent="0.25">
      <c r="B1358" s="2"/>
      <c r="C1358" s="2"/>
      <c r="D1358" s="2"/>
      <c r="G1358" s="1" t="s">
        <v>3158</v>
      </c>
      <c r="H1358" s="1" t="s">
        <v>2380</v>
      </c>
      <c r="I1358" s="1" t="s">
        <v>3852</v>
      </c>
      <c r="K1358" s="18" t="s">
        <v>2381</v>
      </c>
      <c r="P1358" s="1" t="s">
        <v>4213</v>
      </c>
      <c r="AA1358" s="2"/>
      <c r="AB1358" s="3"/>
      <c r="AC1358" s="3"/>
      <c r="AD1358" s="1" t="s">
        <v>2564</v>
      </c>
      <c r="BA1358" s="1">
        <f t="shared" ref="BA1358:BA1416" si="44">COUNTA(AE1358:AZ1358)</f>
        <v>0</v>
      </c>
    </row>
    <row r="1359" spans="1:54" s="1" customFormat="1" x14ac:dyDescent="0.25">
      <c r="A1359" s="8"/>
      <c r="B1359" s="2"/>
      <c r="C1359" s="2"/>
      <c r="D1359" s="6"/>
      <c r="E1359" s="2"/>
      <c r="G1359" s="1" t="s">
        <v>481</v>
      </c>
      <c r="H1359" s="1" t="s">
        <v>2380</v>
      </c>
      <c r="I1359" s="1" t="s">
        <v>3816</v>
      </c>
      <c r="K1359" s="18"/>
      <c r="AA1359" s="2"/>
      <c r="AB1359" s="3"/>
      <c r="AC1359" s="3"/>
      <c r="AL1359" s="1" t="s">
        <v>3162</v>
      </c>
      <c r="BA1359" s="1">
        <f t="shared" si="44"/>
        <v>1</v>
      </c>
    </row>
    <row r="1360" spans="1:54" s="1" customFormat="1" x14ac:dyDescent="0.25">
      <c r="B1360" s="2"/>
      <c r="C1360" s="2"/>
      <c r="D1360" s="2"/>
      <c r="G1360" s="1" t="s">
        <v>3158</v>
      </c>
      <c r="H1360" s="1" t="s">
        <v>1150</v>
      </c>
      <c r="I1360" s="1" t="s">
        <v>4341</v>
      </c>
      <c r="K1360" s="18"/>
      <c r="AA1360" s="2"/>
      <c r="AB1360" s="3" t="s">
        <v>3161</v>
      </c>
      <c r="AC1360" s="3"/>
      <c r="BA1360" s="1">
        <f t="shared" si="44"/>
        <v>0</v>
      </c>
    </row>
    <row r="1361" spans="1:54" s="1" customFormat="1" x14ac:dyDescent="0.25">
      <c r="A1361" s="8"/>
      <c r="B1361" s="2"/>
      <c r="C1361" s="2"/>
      <c r="D1361" s="6"/>
      <c r="E1361" s="2"/>
      <c r="G1361" s="1" t="s">
        <v>481</v>
      </c>
      <c r="H1361" s="1" t="s">
        <v>3303</v>
      </c>
      <c r="I1361" s="1" t="s">
        <v>592</v>
      </c>
      <c r="K1361" s="18"/>
      <c r="AA1361" s="2"/>
      <c r="AB1361" s="3"/>
      <c r="AC1361" s="3"/>
      <c r="AZ1361" s="1" t="s">
        <v>3162</v>
      </c>
      <c r="BA1361" s="1">
        <f t="shared" si="44"/>
        <v>1</v>
      </c>
    </row>
    <row r="1362" spans="1:54" s="1" customFormat="1" x14ac:dyDescent="0.25">
      <c r="B1362" s="2"/>
      <c r="C1362" s="2"/>
      <c r="D1362" s="2"/>
      <c r="G1362" s="1" t="s">
        <v>481</v>
      </c>
      <c r="H1362" s="1" t="s">
        <v>3861</v>
      </c>
      <c r="I1362" s="1" t="s">
        <v>1151</v>
      </c>
      <c r="J1362" s="1" t="s">
        <v>1642</v>
      </c>
      <c r="K1362" s="18" t="s">
        <v>3262</v>
      </c>
      <c r="L1362" s="1" t="s">
        <v>3859</v>
      </c>
      <c r="M1362" s="1" t="s">
        <v>3860</v>
      </c>
      <c r="N1362" s="1" t="s">
        <v>296</v>
      </c>
      <c r="O1362" s="1">
        <v>85739</v>
      </c>
      <c r="P1362" s="1" t="s">
        <v>4213</v>
      </c>
      <c r="AA1362" s="2" t="s">
        <v>3263</v>
      </c>
      <c r="AB1362" s="3"/>
      <c r="AC1362" s="3"/>
      <c r="AD1362" s="1" t="s">
        <v>2388</v>
      </c>
      <c r="BA1362" s="1">
        <f t="shared" si="44"/>
        <v>0</v>
      </c>
    </row>
    <row r="1363" spans="1:54" s="1" customFormat="1" x14ac:dyDescent="0.25">
      <c r="B1363" s="2"/>
      <c r="C1363" s="2"/>
      <c r="D1363" s="2"/>
      <c r="E1363" s="1" t="s">
        <v>297</v>
      </c>
      <c r="G1363" s="1" t="s">
        <v>481</v>
      </c>
      <c r="H1363" s="1" t="s">
        <v>1803</v>
      </c>
      <c r="I1363" s="1" t="s">
        <v>1761</v>
      </c>
      <c r="J1363" s="1" t="s">
        <v>1804</v>
      </c>
      <c r="K1363" s="18"/>
      <c r="L1363" s="1" t="s">
        <v>992</v>
      </c>
      <c r="M1363" s="1" t="s">
        <v>4920</v>
      </c>
      <c r="N1363" s="1" t="s">
        <v>4919</v>
      </c>
      <c r="O1363" s="8" t="s">
        <v>3604</v>
      </c>
      <c r="R1363" s="8"/>
      <c r="S1363" s="8"/>
      <c r="T1363" s="8"/>
      <c r="U1363" s="8"/>
      <c r="AA1363" s="2"/>
      <c r="AB1363" s="3"/>
      <c r="AC1363" s="3"/>
      <c r="BA1363" s="1">
        <f t="shared" si="44"/>
        <v>0</v>
      </c>
    </row>
    <row r="1364" spans="1:54" s="1" customFormat="1" x14ac:dyDescent="0.25">
      <c r="A1364" s="8"/>
      <c r="B1364" s="2"/>
      <c r="C1364" s="2"/>
      <c r="D1364" s="6"/>
      <c r="G1364" s="1" t="s">
        <v>3158</v>
      </c>
      <c r="H1364" s="1" t="s">
        <v>4413</v>
      </c>
      <c r="I1364" s="1" t="s">
        <v>4578</v>
      </c>
      <c r="K1364" s="18"/>
      <c r="AA1364" s="2" t="s">
        <v>3381</v>
      </c>
      <c r="AB1364" s="3"/>
      <c r="AC1364" s="3"/>
      <c r="BA1364" s="1">
        <f t="shared" si="44"/>
        <v>0</v>
      </c>
    </row>
    <row r="1365" spans="1:54" s="1" customFormat="1" x14ac:dyDescent="0.25">
      <c r="B1365" s="2"/>
      <c r="C1365" s="2"/>
      <c r="D1365" s="2"/>
      <c r="G1365" s="1" t="s">
        <v>481</v>
      </c>
      <c r="H1365" s="1" t="s">
        <v>3606</v>
      </c>
      <c r="I1365" s="1" t="s">
        <v>299</v>
      </c>
      <c r="J1365" s="1" t="s">
        <v>3607</v>
      </c>
      <c r="K1365" s="18"/>
      <c r="L1365" s="1" t="s">
        <v>3608</v>
      </c>
      <c r="M1365" s="1" t="s">
        <v>488</v>
      </c>
      <c r="N1365" s="1" t="s">
        <v>296</v>
      </c>
      <c r="O1365" s="1">
        <v>85206</v>
      </c>
      <c r="Y1365" s="1" t="s">
        <v>3609</v>
      </c>
      <c r="AA1365" s="2" t="s">
        <v>3610</v>
      </c>
      <c r="AB1365" s="3" t="s">
        <v>3161</v>
      </c>
      <c r="AC1365" s="3"/>
      <c r="BA1365" s="1">
        <f t="shared" si="44"/>
        <v>0</v>
      </c>
    </row>
    <row r="1366" spans="1:54" s="1" customFormat="1" x14ac:dyDescent="0.25">
      <c r="A1366" s="8"/>
      <c r="B1366" s="2"/>
      <c r="C1366" s="2"/>
      <c r="D1366" s="29"/>
      <c r="E1366" s="2"/>
      <c r="H1366" s="1" t="s">
        <v>2123</v>
      </c>
      <c r="I1366" s="1" t="s">
        <v>3306</v>
      </c>
      <c r="K1366" s="18"/>
      <c r="AA1366" s="2"/>
      <c r="AB1366" s="3"/>
      <c r="AC1366" s="3"/>
      <c r="AZ1366" s="1" t="s">
        <v>1447</v>
      </c>
      <c r="BA1366" s="1">
        <f t="shared" si="44"/>
        <v>1</v>
      </c>
    </row>
    <row r="1367" spans="1:54" s="1" customFormat="1" x14ac:dyDescent="0.25">
      <c r="A1367" s="8"/>
      <c r="B1367" s="2"/>
      <c r="C1367" s="2"/>
      <c r="D1367" s="29"/>
      <c r="E1367" s="2"/>
      <c r="H1367" s="1" t="s">
        <v>2123</v>
      </c>
      <c r="I1367" s="1" t="s">
        <v>3305</v>
      </c>
      <c r="K1367" s="18"/>
      <c r="AA1367" s="2"/>
      <c r="AB1367" s="3"/>
      <c r="AC1367" s="3"/>
      <c r="AZ1367" s="1" t="s">
        <v>1447</v>
      </c>
      <c r="BA1367" s="1">
        <f t="shared" si="44"/>
        <v>1</v>
      </c>
    </row>
    <row r="1368" spans="1:54" s="1" customFormat="1" x14ac:dyDescent="0.25">
      <c r="A1368" s="8"/>
      <c r="B1368" s="2"/>
      <c r="C1368" s="2"/>
      <c r="D1368" s="29"/>
      <c r="E1368" s="2"/>
      <c r="H1368" s="1" t="s">
        <v>2123</v>
      </c>
      <c r="I1368" s="1" t="s">
        <v>563</v>
      </c>
      <c r="K1368" s="18"/>
      <c r="AA1368" s="2"/>
      <c r="AB1368" s="3"/>
      <c r="AC1368" s="3"/>
      <c r="AZ1368" s="1" t="s">
        <v>1447</v>
      </c>
      <c r="BA1368" s="1">
        <f t="shared" si="44"/>
        <v>1</v>
      </c>
    </row>
    <row r="1369" spans="1:54" s="1" customFormat="1" x14ac:dyDescent="0.25">
      <c r="B1369" s="2"/>
      <c r="C1369" s="2"/>
      <c r="D1369" s="2"/>
      <c r="G1369" s="1" t="s">
        <v>3158</v>
      </c>
      <c r="H1369" s="1" t="s">
        <v>1152</v>
      </c>
      <c r="I1369" s="1" t="s">
        <v>1153</v>
      </c>
      <c r="J1369" s="1" t="s">
        <v>1154</v>
      </c>
      <c r="K1369" s="18" t="s">
        <v>1156</v>
      </c>
      <c r="L1369" s="1" t="s">
        <v>1155</v>
      </c>
      <c r="M1369" s="1" t="s">
        <v>488</v>
      </c>
      <c r="N1369" s="1" t="s">
        <v>296</v>
      </c>
      <c r="O1369" s="1">
        <v>85206</v>
      </c>
      <c r="P1369" s="1" t="s">
        <v>4213</v>
      </c>
      <c r="AA1369" s="2"/>
      <c r="AB1369" s="3"/>
      <c r="AC1369" s="3"/>
      <c r="AD1369" s="1" t="s">
        <v>2388</v>
      </c>
      <c r="BA1369" s="1">
        <f t="shared" si="44"/>
        <v>0</v>
      </c>
    </row>
    <row r="1370" spans="1:54" s="1" customFormat="1" x14ac:dyDescent="0.25">
      <c r="B1370" s="2"/>
      <c r="C1370" s="2"/>
      <c r="D1370" s="2"/>
      <c r="G1370" s="1" t="s">
        <v>481</v>
      </c>
      <c r="H1370" s="1" t="s">
        <v>1157</v>
      </c>
      <c r="I1370" s="1" t="s">
        <v>4427</v>
      </c>
      <c r="J1370" s="1" t="s">
        <v>3545</v>
      </c>
      <c r="K1370" s="18"/>
      <c r="L1370" s="1" t="s">
        <v>3546</v>
      </c>
      <c r="M1370" s="1" t="s">
        <v>488</v>
      </c>
      <c r="N1370" s="1" t="s">
        <v>296</v>
      </c>
      <c r="O1370" s="1">
        <v>85206</v>
      </c>
      <c r="AA1370" s="2"/>
      <c r="AB1370" s="3"/>
      <c r="AC1370" s="3"/>
      <c r="BA1370" s="1">
        <f t="shared" si="44"/>
        <v>0</v>
      </c>
    </row>
    <row r="1371" spans="1:54" s="1" customFormat="1" x14ac:dyDescent="0.25">
      <c r="A1371" s="8"/>
      <c r="B1371" s="2"/>
      <c r="C1371" s="2"/>
      <c r="D1371" s="6"/>
      <c r="E1371" s="2"/>
      <c r="G1371" s="1" t="s">
        <v>3158</v>
      </c>
      <c r="H1371" s="1" t="s">
        <v>1157</v>
      </c>
      <c r="I1371" s="1" t="s">
        <v>2451</v>
      </c>
      <c r="K1371" s="18"/>
      <c r="AA1371" s="2"/>
      <c r="AB1371" s="3"/>
      <c r="AC1371" s="3"/>
      <c r="AR1371" s="1" t="s">
        <v>3162</v>
      </c>
      <c r="BA1371" s="1">
        <f t="shared" si="44"/>
        <v>1</v>
      </c>
    </row>
    <row r="1372" spans="1:54" s="1" customFormat="1" x14ac:dyDescent="0.25">
      <c r="B1372" s="2"/>
      <c r="C1372" s="2"/>
      <c r="D1372" s="6"/>
      <c r="G1372" s="1" t="s">
        <v>481</v>
      </c>
      <c r="H1372" s="1" t="s">
        <v>1163</v>
      </c>
      <c r="I1372" s="1" t="s">
        <v>1167</v>
      </c>
      <c r="J1372" s="1" t="s">
        <v>132</v>
      </c>
      <c r="K1372" s="18" t="s">
        <v>2480</v>
      </c>
      <c r="L1372" s="1" t="s">
        <v>1166</v>
      </c>
      <c r="M1372" s="1" t="s">
        <v>488</v>
      </c>
      <c r="N1372" s="1" t="s">
        <v>296</v>
      </c>
      <c r="O1372" s="1">
        <v>85215</v>
      </c>
      <c r="P1372" s="1" t="s">
        <v>4213</v>
      </c>
      <c r="AA1372" s="2" t="s">
        <v>1558</v>
      </c>
      <c r="AB1372" s="3"/>
      <c r="AC1372" s="3"/>
      <c r="AD1372" s="1" t="s">
        <v>2388</v>
      </c>
      <c r="AT1372" s="1" t="s">
        <v>3162</v>
      </c>
      <c r="BA1372" s="1">
        <f t="shared" si="44"/>
        <v>1</v>
      </c>
    </row>
    <row r="1373" spans="1:54" s="1" customFormat="1" x14ac:dyDescent="0.25">
      <c r="B1373" s="2"/>
      <c r="C1373" s="2"/>
      <c r="D1373" s="2"/>
      <c r="G1373" s="1" t="s">
        <v>3158</v>
      </c>
      <c r="H1373" s="1" t="s">
        <v>4219</v>
      </c>
      <c r="I1373" s="1" t="s">
        <v>2516</v>
      </c>
      <c r="K1373" s="18" t="s">
        <v>4220</v>
      </c>
      <c r="P1373" s="1" t="s">
        <v>4213</v>
      </c>
      <c r="AA1373" s="2"/>
      <c r="AB1373" s="3"/>
      <c r="AC1373" s="3"/>
      <c r="BA1373" s="1">
        <f t="shared" si="44"/>
        <v>0</v>
      </c>
    </row>
    <row r="1374" spans="1:54" s="1" customFormat="1" x14ac:dyDescent="0.25">
      <c r="B1374" s="2"/>
      <c r="C1374" s="2"/>
      <c r="D1374" s="6"/>
      <c r="F1374" s="1" t="s">
        <v>3162</v>
      </c>
      <c r="G1374" s="1" t="s">
        <v>3158</v>
      </c>
      <c r="H1374" s="1" t="s">
        <v>2825</v>
      </c>
      <c r="I1374" s="1" t="s">
        <v>2161</v>
      </c>
      <c r="J1374" s="1" t="s">
        <v>5000</v>
      </c>
      <c r="K1374" s="18" t="s">
        <v>2391</v>
      </c>
      <c r="L1374" s="1" t="s">
        <v>5001</v>
      </c>
      <c r="M1374" s="1" t="s">
        <v>1676</v>
      </c>
      <c r="N1374" s="1" t="s">
        <v>296</v>
      </c>
      <c r="O1374" s="1">
        <v>85255</v>
      </c>
      <c r="P1374" s="1" t="s">
        <v>4213</v>
      </c>
      <c r="R1374" s="1">
        <v>1</v>
      </c>
      <c r="S1374" s="1" t="s">
        <v>3357</v>
      </c>
      <c r="AA1374" s="2"/>
      <c r="AB1374" s="3"/>
      <c r="AC1374" s="3"/>
      <c r="BA1374" s="1">
        <f t="shared" si="44"/>
        <v>0</v>
      </c>
    </row>
    <row r="1375" spans="1:54" s="1" customFormat="1" x14ac:dyDescent="0.25">
      <c r="B1375" s="2"/>
      <c r="C1375" s="2"/>
      <c r="D1375" s="6"/>
      <c r="G1375" s="1" t="s">
        <v>3158</v>
      </c>
      <c r="H1375" s="1" t="s">
        <v>566</v>
      </c>
      <c r="I1375" s="1" t="s">
        <v>565</v>
      </c>
      <c r="K1375" s="18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 t="s">
        <v>3162</v>
      </c>
      <c r="AO1375" s="2"/>
      <c r="AP1375" s="2" t="s">
        <v>3162</v>
      </c>
      <c r="AQ1375" s="2"/>
      <c r="AR1375" s="2"/>
      <c r="AT1375" s="2"/>
      <c r="AU1375" s="2"/>
      <c r="AV1375" s="2"/>
      <c r="AW1375" s="2"/>
      <c r="AX1375" s="2"/>
      <c r="AY1375" s="2"/>
      <c r="AZ1375" s="2"/>
      <c r="BA1375" s="1">
        <f t="shared" si="44"/>
        <v>2</v>
      </c>
      <c r="BB1375" s="3"/>
    </row>
    <row r="1376" spans="1:54" s="1" customFormat="1" x14ac:dyDescent="0.25">
      <c r="B1376" s="2"/>
      <c r="C1376" s="2"/>
      <c r="D1376" s="6"/>
      <c r="G1376" s="1" t="s">
        <v>481</v>
      </c>
      <c r="H1376" s="1" t="s">
        <v>1997</v>
      </c>
      <c r="I1376" s="1" t="s">
        <v>1998</v>
      </c>
      <c r="K1376" s="18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 t="s">
        <v>3162</v>
      </c>
      <c r="AP1376" s="2" t="s">
        <v>3162</v>
      </c>
      <c r="AQ1376" s="2"/>
      <c r="AR1376" s="2"/>
      <c r="AT1376" s="2"/>
      <c r="AU1376" s="2"/>
      <c r="AV1376" s="2"/>
      <c r="AW1376" s="2"/>
      <c r="AX1376" s="2"/>
      <c r="AY1376" s="2"/>
      <c r="AZ1376" s="2"/>
      <c r="BA1376" s="1">
        <f t="shared" si="44"/>
        <v>2</v>
      </c>
      <c r="BB1376" s="3"/>
    </row>
    <row r="1377" spans="1:127" s="1" customFormat="1" x14ac:dyDescent="0.25">
      <c r="B1377" s="2"/>
      <c r="C1377" s="2"/>
      <c r="D1377" s="6"/>
      <c r="G1377" s="1" t="s">
        <v>3158</v>
      </c>
      <c r="H1377" s="1" t="s">
        <v>1997</v>
      </c>
      <c r="I1377" s="1" t="s">
        <v>3351</v>
      </c>
      <c r="K1377" s="18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 t="s">
        <v>3162</v>
      </c>
      <c r="AP1377" s="2" t="s">
        <v>3162</v>
      </c>
      <c r="AQ1377" s="2"/>
      <c r="AR1377" s="2"/>
      <c r="AT1377" s="2"/>
      <c r="AU1377" s="2"/>
      <c r="AV1377" s="2"/>
      <c r="AW1377" s="2"/>
      <c r="AX1377" s="2"/>
      <c r="AY1377" s="2"/>
      <c r="AZ1377" s="2"/>
      <c r="BA1377" s="1">
        <f t="shared" si="44"/>
        <v>2</v>
      </c>
      <c r="BB1377" s="3"/>
    </row>
    <row r="1378" spans="1:127" s="1" customFormat="1" x14ac:dyDescent="0.25">
      <c r="A1378" s="6"/>
      <c r="B1378" s="2"/>
      <c r="C1378" s="2"/>
      <c r="D1378" s="6"/>
      <c r="F1378" s="1" t="s">
        <v>3161</v>
      </c>
      <c r="G1378" s="1" t="s">
        <v>481</v>
      </c>
      <c r="H1378" s="1" t="s">
        <v>912</v>
      </c>
      <c r="I1378" s="1" t="s">
        <v>3178</v>
      </c>
      <c r="J1378" s="1" t="s">
        <v>1188</v>
      </c>
      <c r="K1378" s="18" t="s">
        <v>2140</v>
      </c>
      <c r="L1378" s="1" t="s">
        <v>4312</v>
      </c>
      <c r="M1378" s="1" t="s">
        <v>488</v>
      </c>
      <c r="N1378" s="1" t="s">
        <v>296</v>
      </c>
      <c r="P1378" s="1" t="s">
        <v>4213</v>
      </c>
      <c r="AA1378" s="2" t="s">
        <v>5175</v>
      </c>
      <c r="BA1378" s="1">
        <f t="shared" si="44"/>
        <v>0</v>
      </c>
      <c r="BB1378" s="3"/>
      <c r="BC1378" s="1" t="s">
        <v>2564</v>
      </c>
    </row>
    <row r="1379" spans="1:127" s="1" customFormat="1" x14ac:dyDescent="0.25">
      <c r="A1379" s="6"/>
      <c r="B1379" s="2"/>
      <c r="C1379" s="2"/>
      <c r="D1379" s="6"/>
      <c r="F1379" s="1" t="s">
        <v>3162</v>
      </c>
      <c r="G1379" s="1" t="s">
        <v>3158</v>
      </c>
      <c r="H1379" s="1" t="s">
        <v>2051</v>
      </c>
      <c r="I1379" s="1" t="s">
        <v>363</v>
      </c>
      <c r="J1379" s="1" t="s">
        <v>3709</v>
      </c>
      <c r="K1379" s="18" t="s">
        <v>3249</v>
      </c>
      <c r="L1379" s="1" t="s">
        <v>2942</v>
      </c>
      <c r="M1379" s="1" t="s">
        <v>5031</v>
      </c>
      <c r="N1379" s="1" t="s">
        <v>296</v>
      </c>
      <c r="O1379" s="1">
        <v>85119</v>
      </c>
      <c r="P1379" s="1" t="s">
        <v>4213</v>
      </c>
      <c r="Q1379" s="1" t="s">
        <v>4712</v>
      </c>
      <c r="R1379" s="1">
        <v>1</v>
      </c>
      <c r="S1379" s="1" t="s">
        <v>5189</v>
      </c>
      <c r="AD1379" s="2"/>
      <c r="AE1379" s="2"/>
      <c r="AF1379" s="2"/>
      <c r="AG1379" s="2"/>
      <c r="AH1379" s="2"/>
      <c r="AI1379" s="2"/>
      <c r="AJ1379" s="2"/>
      <c r="AK1379" s="2" t="s">
        <v>3162</v>
      </c>
      <c r="AL1379" s="2"/>
      <c r="AM1379" s="2"/>
      <c r="AN1379" s="2"/>
      <c r="AO1379" s="2"/>
      <c r="AP1379" s="2"/>
      <c r="AQ1379" s="2"/>
      <c r="AR1379" s="2"/>
      <c r="AT1379" s="2"/>
      <c r="AU1379" s="2"/>
      <c r="AV1379" s="2"/>
      <c r="AW1379" s="2"/>
      <c r="AX1379" s="2"/>
      <c r="AY1379" s="2"/>
      <c r="AZ1379" s="2"/>
      <c r="BA1379" s="1">
        <f t="shared" si="44"/>
        <v>1</v>
      </c>
      <c r="BB1379" s="3"/>
    </row>
    <row r="1380" spans="1:127" s="1" customFormat="1" x14ac:dyDescent="0.25">
      <c r="A1380" s="2"/>
      <c r="B1380" s="2"/>
      <c r="C1380" s="2"/>
      <c r="D1380" s="2"/>
      <c r="G1380" s="1" t="s">
        <v>481</v>
      </c>
      <c r="H1380" s="1" t="s">
        <v>1168</v>
      </c>
      <c r="I1380" s="1" t="s">
        <v>299</v>
      </c>
      <c r="J1380" s="1" t="s">
        <v>1169</v>
      </c>
      <c r="K1380" s="23" t="s">
        <v>2180</v>
      </c>
      <c r="L1380" s="1" t="s">
        <v>1170</v>
      </c>
      <c r="M1380" s="1" t="s">
        <v>488</v>
      </c>
      <c r="N1380" s="1" t="s">
        <v>296</v>
      </c>
      <c r="O1380" s="1">
        <v>85206</v>
      </c>
      <c r="P1380" s="1" t="s">
        <v>4213</v>
      </c>
      <c r="AA1380" s="2"/>
      <c r="AB1380" s="3"/>
      <c r="AC1380" s="3"/>
      <c r="AD1380" s="1" t="s">
        <v>2564</v>
      </c>
      <c r="BA1380" s="1">
        <f t="shared" si="44"/>
        <v>0</v>
      </c>
    </row>
    <row r="1381" spans="1:127" s="1" customFormat="1" x14ac:dyDescent="0.25">
      <c r="A1381" s="2"/>
      <c r="B1381" s="2"/>
      <c r="C1381" s="2"/>
      <c r="D1381" s="2"/>
      <c r="F1381" s="1" t="s">
        <v>3162</v>
      </c>
      <c r="G1381" s="1" t="s">
        <v>3158</v>
      </c>
      <c r="H1381" s="1" t="s">
        <v>1168</v>
      </c>
      <c r="I1381" s="1" t="s">
        <v>1171</v>
      </c>
      <c r="J1381" s="1" t="s">
        <v>1169</v>
      </c>
      <c r="K1381" s="23" t="s">
        <v>2180</v>
      </c>
      <c r="L1381" s="1" t="s">
        <v>1170</v>
      </c>
      <c r="M1381" s="1" t="s">
        <v>488</v>
      </c>
      <c r="N1381" s="1" t="s">
        <v>296</v>
      </c>
      <c r="O1381" s="1">
        <v>85206</v>
      </c>
      <c r="P1381" s="1" t="s">
        <v>4712</v>
      </c>
      <c r="AA1381" s="2"/>
      <c r="AB1381" s="3"/>
      <c r="AC1381" s="3"/>
      <c r="AD1381" s="1" t="s">
        <v>2568</v>
      </c>
      <c r="BA1381" s="1">
        <f t="shared" si="44"/>
        <v>0</v>
      </c>
    </row>
    <row r="1382" spans="1:127" s="1" customFormat="1" x14ac:dyDescent="0.25">
      <c r="A1382" s="2"/>
      <c r="B1382" s="2"/>
      <c r="C1382" s="2"/>
      <c r="D1382" s="2"/>
      <c r="G1382" s="1" t="s">
        <v>481</v>
      </c>
      <c r="H1382" s="1" t="s">
        <v>2538</v>
      </c>
      <c r="I1382" s="1" t="s">
        <v>2738</v>
      </c>
      <c r="K1382" s="18" t="s">
        <v>2539</v>
      </c>
      <c r="P1382" s="1" t="s">
        <v>4213</v>
      </c>
      <c r="Q1382" s="1" t="s">
        <v>4712</v>
      </c>
      <c r="AA1382" s="2"/>
      <c r="AB1382" s="3"/>
      <c r="AC1382" s="3"/>
      <c r="AD1382" s="1" t="s">
        <v>2388</v>
      </c>
      <c r="AF1382" s="1" t="s">
        <v>3162</v>
      </c>
      <c r="BA1382" s="1">
        <f t="shared" si="44"/>
        <v>1</v>
      </c>
    </row>
    <row r="1383" spans="1:127" s="1" customFormat="1" x14ac:dyDescent="0.25">
      <c r="A1383" s="6"/>
      <c r="B1383" s="2"/>
      <c r="C1383" s="2"/>
      <c r="D1383" s="6"/>
      <c r="H1383" s="1" t="s">
        <v>218</v>
      </c>
      <c r="K1383" s="18"/>
      <c r="AA1383" s="2"/>
      <c r="AB1383" s="3"/>
      <c r="AC1383" s="3"/>
      <c r="AV1383" s="1" t="s">
        <v>481</v>
      </c>
      <c r="BA1383" s="1">
        <f t="shared" si="44"/>
        <v>1</v>
      </c>
    </row>
    <row r="1384" spans="1:127" s="1" customFormat="1" x14ac:dyDescent="0.25">
      <c r="B1384" s="2"/>
      <c r="C1384" s="14">
        <v>43111</v>
      </c>
      <c r="D1384" s="6"/>
      <c r="G1384" s="1" t="s">
        <v>3158</v>
      </c>
      <c r="H1384" s="1" t="s">
        <v>2587</v>
      </c>
      <c r="I1384" s="1" t="s">
        <v>1536</v>
      </c>
      <c r="J1384" s="1" t="s">
        <v>2588</v>
      </c>
      <c r="K1384" s="18" t="s">
        <v>2589</v>
      </c>
      <c r="L1384" s="1" t="s">
        <v>2590</v>
      </c>
      <c r="M1384" s="1" t="s">
        <v>4978</v>
      </c>
      <c r="N1384" s="1" t="s">
        <v>296</v>
      </c>
      <c r="O1384" s="1">
        <v>85234</v>
      </c>
      <c r="AA1384" s="2" t="s">
        <v>1015</v>
      </c>
      <c r="AB1384" s="3"/>
      <c r="AC1384" s="3"/>
      <c r="AE1384" s="1" t="s">
        <v>3162</v>
      </c>
      <c r="AN1384" s="1" t="s">
        <v>481</v>
      </c>
      <c r="AO1384" s="1" t="s">
        <v>481</v>
      </c>
      <c r="AQ1384" s="1" t="s">
        <v>481</v>
      </c>
      <c r="AR1384" s="1" t="s">
        <v>481</v>
      </c>
      <c r="BA1384" s="1">
        <f t="shared" si="44"/>
        <v>5</v>
      </c>
    </row>
    <row r="1385" spans="1:127" s="1" customFormat="1" x14ac:dyDescent="0.25">
      <c r="A1385" s="2"/>
      <c r="B1385" s="2"/>
      <c r="C1385" s="2"/>
      <c r="D1385" s="2"/>
      <c r="G1385" s="1" t="s">
        <v>3158</v>
      </c>
      <c r="H1385" s="1" t="s">
        <v>1172</v>
      </c>
      <c r="I1385" s="1" t="s">
        <v>1536</v>
      </c>
      <c r="K1385" s="18" t="s">
        <v>1173</v>
      </c>
      <c r="P1385" s="1" t="s">
        <v>4712</v>
      </c>
      <c r="AA1385" s="2"/>
      <c r="AB1385" s="3"/>
      <c r="AC1385" s="3"/>
      <c r="AD1385" s="1" t="s">
        <v>2388</v>
      </c>
      <c r="BA1385" s="1">
        <f t="shared" si="44"/>
        <v>0</v>
      </c>
      <c r="BD1385" s="1" t="s">
        <v>3162</v>
      </c>
      <c r="BE1385" s="1" t="s">
        <v>4712</v>
      </c>
      <c r="BF1385" s="1" t="s">
        <v>4712</v>
      </c>
      <c r="BG1385" s="1" t="s">
        <v>4712</v>
      </c>
    </row>
    <row r="1386" spans="1:127" s="1" customFormat="1" x14ac:dyDescent="0.25">
      <c r="A1386" s="2"/>
      <c r="B1386" s="2"/>
      <c r="C1386" s="2"/>
      <c r="D1386" s="2"/>
      <c r="G1386" s="1" t="s">
        <v>481</v>
      </c>
      <c r="H1386" s="1" t="s">
        <v>1172</v>
      </c>
      <c r="I1386" s="1" t="s">
        <v>1174</v>
      </c>
      <c r="K1386" s="18" t="s">
        <v>1173</v>
      </c>
      <c r="P1386" s="1" t="s">
        <v>4213</v>
      </c>
      <c r="AA1386" s="2"/>
      <c r="AB1386" s="3"/>
      <c r="AC1386" s="3"/>
      <c r="AD1386" s="1" t="s">
        <v>2392</v>
      </c>
      <c r="BA1386" s="1">
        <f t="shared" si="44"/>
        <v>0</v>
      </c>
      <c r="BD1386" s="1" t="s">
        <v>3162</v>
      </c>
      <c r="BE1386" s="1" t="s">
        <v>4712</v>
      </c>
      <c r="BF1386" s="1" t="s">
        <v>4712</v>
      </c>
      <c r="BG1386" s="1" t="s">
        <v>4712</v>
      </c>
    </row>
    <row r="1387" spans="1:127" s="1" customFormat="1" x14ac:dyDescent="0.25">
      <c r="A1387"/>
      <c r="B1387" s="2"/>
      <c r="C1387" s="2"/>
      <c r="D1387"/>
      <c r="E1387"/>
      <c r="F1387"/>
      <c r="G1387" s="1" t="s">
        <v>481</v>
      </c>
      <c r="H1387" s="1" t="s">
        <v>1949</v>
      </c>
      <c r="I1387" s="1" t="s">
        <v>1950</v>
      </c>
      <c r="J1387" s="1" t="s">
        <v>1951</v>
      </c>
      <c r="K1387" s="18"/>
      <c r="L1387"/>
      <c r="M1387"/>
      <c r="N1387"/>
      <c r="O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1">
        <f t="shared" si="44"/>
        <v>0</v>
      </c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V1387"/>
      <c r="DW1387"/>
    </row>
    <row r="1388" spans="1:127" s="1" customFormat="1" x14ac:dyDescent="0.25">
      <c r="A1388" s="2"/>
      <c r="B1388" s="2"/>
      <c r="C1388" s="2"/>
      <c r="D1388" s="2"/>
      <c r="F1388" s="1" t="s">
        <v>3162</v>
      </c>
      <c r="G1388" s="1" t="s">
        <v>3158</v>
      </c>
      <c r="H1388" s="1" t="s">
        <v>3176</v>
      </c>
      <c r="I1388" s="1" t="s">
        <v>1421</v>
      </c>
      <c r="J1388" s="1" t="s">
        <v>1422</v>
      </c>
      <c r="K1388" s="18"/>
      <c r="L1388" s="1" t="s">
        <v>1423</v>
      </c>
      <c r="M1388" s="1" t="s">
        <v>924</v>
      </c>
      <c r="N1388" s="1" t="s">
        <v>296</v>
      </c>
      <c r="O1388" s="1">
        <v>85257</v>
      </c>
      <c r="T1388" s="1">
        <v>1</v>
      </c>
      <c r="AA1388" s="1" t="s">
        <v>3175</v>
      </c>
      <c r="AB1388" s="1" t="s">
        <v>1420</v>
      </c>
      <c r="AD1388" s="2" t="s">
        <v>3177</v>
      </c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1">
        <f t="shared" si="44"/>
        <v>0</v>
      </c>
      <c r="BB1388" s="3" t="s">
        <v>3161</v>
      </c>
    </row>
    <row r="1389" spans="1:127" s="1" customFormat="1" x14ac:dyDescent="0.25">
      <c r="A1389" s="6"/>
      <c r="B1389" s="2"/>
      <c r="C1389" s="2"/>
      <c r="D1389" s="6"/>
      <c r="G1389" s="1" t="s">
        <v>3158</v>
      </c>
      <c r="H1389" s="1" t="s">
        <v>4157</v>
      </c>
      <c r="I1389" s="1" t="s">
        <v>3159</v>
      </c>
      <c r="J1389" s="1" t="s">
        <v>3929</v>
      </c>
      <c r="K1389" s="18" t="s">
        <v>3930</v>
      </c>
      <c r="Z1389" s="2"/>
      <c r="AA1389" s="3" t="s">
        <v>1548</v>
      </c>
      <c r="BA1389" s="1">
        <f t="shared" si="44"/>
        <v>0</v>
      </c>
    </row>
    <row r="1390" spans="1:127" s="1" customFormat="1" x14ac:dyDescent="0.25">
      <c r="B1390" s="2"/>
      <c r="C1390" s="2"/>
      <c r="D1390" s="2"/>
      <c r="F1390" s="1" t="s">
        <v>3161</v>
      </c>
      <c r="G1390" s="1" t="s">
        <v>481</v>
      </c>
      <c r="H1390" s="1" t="s">
        <v>1175</v>
      </c>
      <c r="I1390" s="1" t="s">
        <v>4580</v>
      </c>
      <c r="J1390" s="1" t="s">
        <v>1176</v>
      </c>
      <c r="K1390" s="18" t="s">
        <v>2088</v>
      </c>
      <c r="L1390" s="1" t="s">
        <v>1177</v>
      </c>
      <c r="M1390" s="1" t="s">
        <v>3192</v>
      </c>
      <c r="N1390" s="1" t="s">
        <v>296</v>
      </c>
      <c r="O1390" s="1">
        <v>85218</v>
      </c>
      <c r="P1390" s="1" t="s">
        <v>4213</v>
      </c>
      <c r="AA1390" s="2"/>
      <c r="AB1390" s="3" t="s">
        <v>3161</v>
      </c>
      <c r="AC1390" s="3"/>
      <c r="AD1390" s="1" t="s">
        <v>2564</v>
      </c>
      <c r="BA1390" s="1">
        <f t="shared" si="44"/>
        <v>0</v>
      </c>
    </row>
    <row r="1391" spans="1:127" s="1" customFormat="1" x14ac:dyDescent="0.25">
      <c r="B1391" s="2"/>
      <c r="C1391" s="2"/>
      <c r="D1391" s="2"/>
      <c r="F1391" s="1" t="s">
        <v>3161</v>
      </c>
      <c r="G1391" s="1" t="s">
        <v>3158</v>
      </c>
      <c r="H1391" s="1" t="s">
        <v>1175</v>
      </c>
      <c r="I1391" s="1" t="s">
        <v>2089</v>
      </c>
      <c r="J1391" s="1" t="s">
        <v>1176</v>
      </c>
      <c r="K1391" s="18" t="s">
        <v>2088</v>
      </c>
      <c r="L1391" s="1" t="s">
        <v>1177</v>
      </c>
      <c r="M1391" s="1" t="s">
        <v>3192</v>
      </c>
      <c r="N1391" s="1" t="s">
        <v>296</v>
      </c>
      <c r="O1391" s="1">
        <v>85218</v>
      </c>
      <c r="P1391" s="1" t="s">
        <v>4712</v>
      </c>
      <c r="AA1391" s="2"/>
      <c r="AB1391" s="3" t="s">
        <v>3161</v>
      </c>
      <c r="AC1391" s="3"/>
      <c r="AD1391" s="1" t="s">
        <v>2568</v>
      </c>
      <c r="BA1391" s="1">
        <f t="shared" si="44"/>
        <v>0</v>
      </c>
    </row>
    <row r="1392" spans="1:127" s="1" customFormat="1" x14ac:dyDescent="0.25">
      <c r="B1392" s="2"/>
      <c r="C1392" s="2"/>
      <c r="F1392" s="1" t="s">
        <v>3162</v>
      </c>
      <c r="G1392" s="1" t="s">
        <v>481</v>
      </c>
      <c r="H1392" s="1" t="s">
        <v>1424</v>
      </c>
      <c r="I1392" s="1" t="s">
        <v>3194</v>
      </c>
      <c r="J1392" s="1" t="s">
        <v>413</v>
      </c>
      <c r="K1392" s="18" t="s">
        <v>1426</v>
      </c>
      <c r="L1392" s="1" t="s">
        <v>1958</v>
      </c>
      <c r="M1392" s="1" t="s">
        <v>488</v>
      </c>
      <c r="N1392" s="1" t="s">
        <v>296</v>
      </c>
      <c r="O1392" s="1">
        <v>85209</v>
      </c>
      <c r="P1392" s="1" t="s">
        <v>4213</v>
      </c>
      <c r="Y1392" s="1" t="s">
        <v>3160</v>
      </c>
      <c r="Z1392" s="1" t="s">
        <v>1429</v>
      </c>
      <c r="AA1392" s="2"/>
      <c r="AB1392" s="3" t="s">
        <v>3161</v>
      </c>
      <c r="AC1392" s="3"/>
      <c r="AD1392" s="1" t="s">
        <v>2564</v>
      </c>
      <c r="BA1392" s="1">
        <f t="shared" si="44"/>
        <v>0</v>
      </c>
    </row>
    <row r="1393" spans="1:127" s="1" customFormat="1" x14ac:dyDescent="0.25">
      <c r="B1393" s="2"/>
      <c r="C1393" s="2"/>
      <c r="F1393" s="1" t="s">
        <v>3162</v>
      </c>
      <c r="G1393" s="1" t="s">
        <v>3158</v>
      </c>
      <c r="H1393" s="1" t="s">
        <v>1424</v>
      </c>
      <c r="I1393" s="1" t="s">
        <v>1612</v>
      </c>
      <c r="J1393" s="1" t="s">
        <v>413</v>
      </c>
      <c r="K1393" s="18" t="s">
        <v>1426</v>
      </c>
      <c r="L1393" s="1" t="s">
        <v>1958</v>
      </c>
      <c r="M1393" s="1" t="s">
        <v>488</v>
      </c>
      <c r="N1393" s="1" t="s">
        <v>296</v>
      </c>
      <c r="O1393" s="1">
        <v>85209</v>
      </c>
      <c r="P1393" s="1" t="s">
        <v>4712</v>
      </c>
      <c r="AA1393" s="2"/>
      <c r="AB1393" s="3"/>
      <c r="AC1393" s="3"/>
      <c r="AD1393" s="1" t="s">
        <v>2568</v>
      </c>
      <c r="BA1393" s="1">
        <f t="shared" si="44"/>
        <v>0</v>
      </c>
    </row>
    <row r="1394" spans="1:127" s="1" customFormat="1" x14ac:dyDescent="0.25">
      <c r="B1394" s="2"/>
      <c r="C1394" s="2"/>
      <c r="G1394" s="1" t="s">
        <v>481</v>
      </c>
      <c r="H1394" s="1" t="s">
        <v>2090</v>
      </c>
      <c r="I1394" s="1" t="s">
        <v>2091</v>
      </c>
      <c r="J1394" s="1" t="s">
        <v>4513</v>
      </c>
      <c r="K1394" s="18" t="s">
        <v>2093</v>
      </c>
      <c r="L1394" s="1" t="s">
        <v>2092</v>
      </c>
      <c r="M1394" s="1" t="s">
        <v>3195</v>
      </c>
      <c r="N1394" s="1" t="s">
        <v>296</v>
      </c>
      <c r="O1394" s="1">
        <v>85282</v>
      </c>
      <c r="P1394" s="1" t="s">
        <v>4213</v>
      </c>
      <c r="AA1394" s="2"/>
      <c r="AB1394" s="3"/>
      <c r="AC1394" s="3"/>
      <c r="AD1394" s="1" t="s">
        <v>2388</v>
      </c>
      <c r="BA1394" s="1">
        <f t="shared" si="44"/>
        <v>0</v>
      </c>
    </row>
    <row r="1395" spans="1:127" s="1" customFormat="1" x14ac:dyDescent="0.25">
      <c r="B1395" s="2"/>
      <c r="C1395" s="2"/>
      <c r="D1395" s="2"/>
      <c r="G1395" s="1" t="s">
        <v>481</v>
      </c>
      <c r="H1395" s="1" t="s">
        <v>1954</v>
      </c>
      <c r="I1395" s="1" t="s">
        <v>1955</v>
      </c>
      <c r="J1395" s="1" t="s">
        <v>1956</v>
      </c>
      <c r="K1395" s="18"/>
      <c r="L1395" s="1" t="s">
        <v>1959</v>
      </c>
      <c r="M1395" s="1" t="s">
        <v>488</v>
      </c>
      <c r="N1395" s="1" t="s">
        <v>296</v>
      </c>
      <c r="O1395" s="1">
        <v>85206</v>
      </c>
      <c r="Y1395" s="2"/>
      <c r="Z1395" s="3"/>
      <c r="BA1395" s="1">
        <f t="shared" si="44"/>
        <v>0</v>
      </c>
    </row>
    <row r="1396" spans="1:127" x14ac:dyDescent="0.25">
      <c r="A1396" s="1"/>
      <c r="D1396" s="1"/>
      <c r="E1396" s="1"/>
      <c r="F1396" s="1" t="s">
        <v>3162</v>
      </c>
      <c r="G1396" s="1" t="s">
        <v>3158</v>
      </c>
      <c r="H1396" s="1" t="s">
        <v>1430</v>
      </c>
      <c r="I1396" s="1" t="s">
        <v>4347</v>
      </c>
      <c r="J1396" s="1" t="s">
        <v>1431</v>
      </c>
      <c r="L1396" s="1" t="s">
        <v>1432</v>
      </c>
      <c r="M1396" s="1" t="s">
        <v>488</v>
      </c>
      <c r="N1396" s="1" t="s">
        <v>296</v>
      </c>
      <c r="O1396" s="1">
        <v>85202</v>
      </c>
      <c r="P1396" s="1"/>
      <c r="Q1396" s="1"/>
      <c r="R1396" s="1"/>
      <c r="S1396" s="1"/>
      <c r="T1396" s="1">
        <v>1</v>
      </c>
      <c r="U1396" s="1"/>
      <c r="V1396" s="1"/>
      <c r="W1396" s="1"/>
      <c r="X1396" s="1"/>
      <c r="Y1396" s="1"/>
      <c r="Z1396" s="1"/>
      <c r="AA1396" s="1" t="s">
        <v>3160</v>
      </c>
      <c r="AB1396" s="1" t="s">
        <v>3189</v>
      </c>
      <c r="AC1396" s="1"/>
      <c r="AD1396" s="2" t="s">
        <v>1016</v>
      </c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1">
        <f t="shared" si="44"/>
        <v>0</v>
      </c>
      <c r="BB1396" s="3" t="s">
        <v>3161</v>
      </c>
      <c r="BC1396" s="1"/>
      <c r="BD1396" s="1"/>
      <c r="BE1396" s="1"/>
      <c r="BF1396" s="1" t="s">
        <v>4712</v>
      </c>
      <c r="BG1396" s="1" t="s">
        <v>4712</v>
      </c>
      <c r="BH1396" s="1"/>
      <c r="BI1396" s="1"/>
      <c r="BJ1396" s="1"/>
      <c r="BK1396" s="1"/>
      <c r="BL1396" s="1"/>
      <c r="BM1396" s="1" t="s">
        <v>4712</v>
      </c>
      <c r="BN1396" s="1" t="s">
        <v>4712</v>
      </c>
      <c r="BO1396" s="1" t="s">
        <v>4712</v>
      </c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</row>
    <row r="1397" spans="1:127" s="1" customFormat="1" x14ac:dyDescent="0.25">
      <c r="B1397" s="2"/>
      <c r="C1397" s="2"/>
      <c r="D1397" s="2"/>
      <c r="F1397" s="1" t="s">
        <v>3162</v>
      </c>
      <c r="G1397" s="1" t="s">
        <v>481</v>
      </c>
      <c r="H1397" s="1" t="s">
        <v>2094</v>
      </c>
      <c r="I1397" s="1" t="s">
        <v>2738</v>
      </c>
      <c r="J1397" s="1" t="s">
        <v>2095</v>
      </c>
      <c r="K1397" s="18"/>
      <c r="L1397" s="1" t="s">
        <v>2099</v>
      </c>
      <c r="M1397" s="1" t="s">
        <v>924</v>
      </c>
      <c r="N1397" s="1" t="s">
        <v>296</v>
      </c>
      <c r="O1397" s="1">
        <v>85257</v>
      </c>
      <c r="AA1397" s="2"/>
      <c r="AB1397" s="3"/>
      <c r="AC1397" s="3"/>
      <c r="BA1397" s="1">
        <f t="shared" si="44"/>
        <v>0</v>
      </c>
    </row>
    <row r="1398" spans="1:127" s="1" customFormat="1" x14ac:dyDescent="0.25">
      <c r="B1398" s="2"/>
      <c r="C1398" s="2"/>
      <c r="D1398" s="2"/>
      <c r="F1398" s="1" t="s">
        <v>3161</v>
      </c>
      <c r="G1398" s="1" t="s">
        <v>3158</v>
      </c>
      <c r="H1398" s="1" t="s">
        <v>1438</v>
      </c>
      <c r="I1398" s="1" t="s">
        <v>1439</v>
      </c>
      <c r="J1398" s="1" t="s">
        <v>4814</v>
      </c>
      <c r="K1398" s="18" t="s">
        <v>702</v>
      </c>
      <c r="L1398" s="1" t="s">
        <v>5030</v>
      </c>
      <c r="M1398" s="1" t="s">
        <v>5031</v>
      </c>
      <c r="N1398" s="1" t="s">
        <v>296</v>
      </c>
      <c r="O1398" s="1">
        <v>85119</v>
      </c>
      <c r="P1398" s="1" t="s">
        <v>4213</v>
      </c>
      <c r="Y1398" s="1" t="s">
        <v>3196</v>
      </c>
      <c r="Z1398" s="1" t="s">
        <v>1437</v>
      </c>
      <c r="AA1398" s="2" t="s">
        <v>651</v>
      </c>
      <c r="AB1398" s="3" t="s">
        <v>3161</v>
      </c>
      <c r="AC1398" s="3"/>
      <c r="AD1398" s="1" t="s">
        <v>2388</v>
      </c>
      <c r="BA1398" s="1">
        <f t="shared" si="44"/>
        <v>0</v>
      </c>
    </row>
    <row r="1399" spans="1:127" s="1" customFormat="1" x14ac:dyDescent="0.25">
      <c r="B1399" s="2"/>
      <c r="C1399" s="2"/>
      <c r="D1399" s="6"/>
      <c r="H1399" s="1" t="s">
        <v>3302</v>
      </c>
      <c r="I1399" s="1" t="s">
        <v>3301</v>
      </c>
      <c r="K1399" s="18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T1399" s="2"/>
      <c r="AU1399" s="2"/>
      <c r="AV1399" s="2"/>
      <c r="AW1399" s="2"/>
      <c r="AX1399" s="2"/>
      <c r="AY1399" s="2"/>
      <c r="AZ1399" s="2" t="s">
        <v>3162</v>
      </c>
      <c r="BA1399" s="1">
        <f t="shared" si="44"/>
        <v>1</v>
      </c>
      <c r="BB1399" s="3"/>
    </row>
    <row r="1400" spans="1:127" s="1" customFormat="1" x14ac:dyDescent="0.25">
      <c r="B1400" s="2"/>
      <c r="C1400" s="2"/>
      <c r="D1400" s="2"/>
      <c r="F1400" s="1" t="s">
        <v>3161</v>
      </c>
      <c r="G1400" s="1" t="s">
        <v>3158</v>
      </c>
      <c r="H1400" s="1" t="s">
        <v>2100</v>
      </c>
      <c r="I1400" s="1" t="s">
        <v>2101</v>
      </c>
      <c r="J1400" s="1" t="s">
        <v>816</v>
      </c>
      <c r="K1400" s="18" t="s">
        <v>2103</v>
      </c>
      <c r="L1400" s="1" t="s">
        <v>2102</v>
      </c>
      <c r="M1400" s="1" t="s">
        <v>488</v>
      </c>
      <c r="N1400" s="1" t="s">
        <v>296</v>
      </c>
      <c r="O1400" s="1">
        <v>85215</v>
      </c>
      <c r="P1400" s="1" t="s">
        <v>4712</v>
      </c>
      <c r="X1400" s="1" t="s">
        <v>817</v>
      </c>
      <c r="AA1400" s="2"/>
      <c r="AB1400" s="3" t="s">
        <v>3161</v>
      </c>
      <c r="AC1400" s="3"/>
      <c r="AD1400" s="1" t="s">
        <v>2388</v>
      </c>
      <c r="BA1400" s="1">
        <f t="shared" si="44"/>
        <v>0</v>
      </c>
      <c r="BD1400" s="1" t="s">
        <v>4712</v>
      </c>
      <c r="BE1400" s="1" t="s">
        <v>4712</v>
      </c>
      <c r="BG1400" s="1" t="s">
        <v>4712</v>
      </c>
    </row>
    <row r="1401" spans="1:127" s="1" customFormat="1" x14ac:dyDescent="0.25">
      <c r="B1401" s="2"/>
      <c r="C1401" s="2"/>
      <c r="D1401" s="2"/>
      <c r="E1401" s="1" t="s">
        <v>297</v>
      </c>
      <c r="F1401" s="1" t="s">
        <v>3161</v>
      </c>
      <c r="G1401" s="1" t="s">
        <v>481</v>
      </c>
      <c r="H1401" s="1" t="s">
        <v>2100</v>
      </c>
      <c r="I1401" s="1" t="s">
        <v>2104</v>
      </c>
      <c r="J1401" s="1" t="s">
        <v>816</v>
      </c>
      <c r="K1401" s="18" t="s">
        <v>2103</v>
      </c>
      <c r="L1401" s="1" t="s">
        <v>2102</v>
      </c>
      <c r="M1401" s="1" t="s">
        <v>488</v>
      </c>
      <c r="N1401" s="1" t="s">
        <v>296</v>
      </c>
      <c r="O1401" s="1">
        <v>85215</v>
      </c>
      <c r="P1401" s="1" t="s">
        <v>4213</v>
      </c>
      <c r="X1401" s="1" t="s">
        <v>818</v>
      </c>
      <c r="AA1401" s="2"/>
      <c r="AB1401" s="3" t="s">
        <v>3161</v>
      </c>
      <c r="AC1401" s="3"/>
      <c r="AD1401" s="1" t="s">
        <v>2392</v>
      </c>
      <c r="BA1401" s="1">
        <f t="shared" si="44"/>
        <v>0</v>
      </c>
      <c r="BD1401" s="1" t="s">
        <v>4712</v>
      </c>
      <c r="BE1401" s="1" t="s">
        <v>4712</v>
      </c>
      <c r="BG1401" s="1" t="s">
        <v>4712</v>
      </c>
    </row>
    <row r="1402" spans="1:127" s="1" customFormat="1" x14ac:dyDescent="0.25">
      <c r="B1402" s="2"/>
      <c r="C1402" s="2"/>
      <c r="D1402" s="2"/>
      <c r="G1402" s="1" t="s">
        <v>481</v>
      </c>
      <c r="H1402" s="1" t="s">
        <v>2105</v>
      </c>
      <c r="I1402" s="1" t="s">
        <v>3491</v>
      </c>
      <c r="K1402" s="18" t="s">
        <v>2106</v>
      </c>
      <c r="N1402" s="1" t="s">
        <v>296</v>
      </c>
      <c r="P1402" s="1" t="s">
        <v>4213</v>
      </c>
      <c r="AA1402" s="2"/>
      <c r="AB1402" s="3"/>
      <c r="AC1402" s="3"/>
      <c r="AD1402" s="1" t="s">
        <v>2388</v>
      </c>
      <c r="BA1402" s="1">
        <f t="shared" si="44"/>
        <v>0</v>
      </c>
    </row>
    <row r="1403" spans="1:127" s="1" customFormat="1" x14ac:dyDescent="0.25">
      <c r="B1403" s="2"/>
      <c r="C1403" s="2"/>
      <c r="D1403" s="2"/>
      <c r="F1403" s="1" t="s">
        <v>3162</v>
      </c>
      <c r="G1403" s="1" t="s">
        <v>3158</v>
      </c>
      <c r="H1403" s="1" t="s">
        <v>2107</v>
      </c>
      <c r="I1403" s="1" t="s">
        <v>2108</v>
      </c>
      <c r="J1403" s="1" t="s">
        <v>2109</v>
      </c>
      <c r="K1403" s="18" t="s">
        <v>2111</v>
      </c>
      <c r="L1403" s="1" t="s">
        <v>2110</v>
      </c>
      <c r="M1403" s="1" t="s">
        <v>488</v>
      </c>
      <c r="N1403" s="1" t="s">
        <v>296</v>
      </c>
      <c r="O1403" s="1">
        <v>85209</v>
      </c>
      <c r="P1403" s="1" t="s">
        <v>4213</v>
      </c>
      <c r="R1403" s="8"/>
      <c r="Y1403" s="1" t="s">
        <v>3609</v>
      </c>
      <c r="AA1403" s="2"/>
      <c r="AB1403" s="3" t="s">
        <v>3161</v>
      </c>
      <c r="AC1403" s="3"/>
      <c r="BA1403" s="1">
        <f t="shared" si="44"/>
        <v>0</v>
      </c>
    </row>
    <row r="1404" spans="1:127" s="1" customFormat="1" x14ac:dyDescent="0.25">
      <c r="B1404" s="2"/>
      <c r="C1404" s="2"/>
      <c r="D1404" s="2"/>
      <c r="G1404" s="1" t="s">
        <v>481</v>
      </c>
      <c r="H1404" s="1" t="s">
        <v>1308</v>
      </c>
      <c r="I1404" s="1" t="s">
        <v>2728</v>
      </c>
      <c r="K1404" s="18" t="s">
        <v>1309</v>
      </c>
      <c r="P1404" s="1" t="s">
        <v>4213</v>
      </c>
      <c r="AA1404" s="2"/>
      <c r="AB1404" s="3"/>
      <c r="AC1404" s="3"/>
      <c r="AD1404" s="1" t="s">
        <v>2564</v>
      </c>
      <c r="BA1404" s="1">
        <f t="shared" si="44"/>
        <v>0</v>
      </c>
    </row>
    <row r="1405" spans="1:127" s="1" customFormat="1" x14ac:dyDescent="0.25">
      <c r="B1405" s="2"/>
      <c r="C1405" s="2"/>
      <c r="D1405" s="2"/>
      <c r="G1405" s="1" t="s">
        <v>3158</v>
      </c>
      <c r="H1405" s="1" t="s">
        <v>1308</v>
      </c>
      <c r="I1405" s="1" t="s">
        <v>5049</v>
      </c>
      <c r="K1405" s="18" t="s">
        <v>1309</v>
      </c>
      <c r="P1405" s="1" t="s">
        <v>4712</v>
      </c>
      <c r="AA1405" s="2"/>
      <c r="AB1405" s="3"/>
      <c r="AC1405" s="3"/>
      <c r="AD1405" s="1" t="s">
        <v>2568</v>
      </c>
      <c r="BA1405" s="1">
        <f t="shared" si="44"/>
        <v>0</v>
      </c>
    </row>
    <row r="1406" spans="1:127" s="1" customFormat="1" x14ac:dyDescent="0.25">
      <c r="B1406" s="2"/>
      <c r="C1406" s="2"/>
      <c r="D1406" s="2"/>
      <c r="F1406" s="1" t="s">
        <v>3161</v>
      </c>
      <c r="G1406" s="1" t="s">
        <v>3158</v>
      </c>
      <c r="H1406" s="1" t="s">
        <v>1310</v>
      </c>
      <c r="I1406" s="1" t="s">
        <v>2979</v>
      </c>
      <c r="J1406" s="1" t="s">
        <v>1311</v>
      </c>
      <c r="K1406" s="18"/>
      <c r="Y1406" s="2"/>
      <c r="Z1406" s="3"/>
      <c r="BA1406" s="1">
        <f t="shared" si="44"/>
        <v>0</v>
      </c>
      <c r="BB1406" s="1" t="s">
        <v>4712</v>
      </c>
      <c r="BC1406" s="1" t="s">
        <v>4712</v>
      </c>
    </row>
    <row r="1407" spans="1:127" s="1" customFormat="1" x14ac:dyDescent="0.25">
      <c r="B1407" s="2"/>
      <c r="C1407" s="2"/>
      <c r="E1407" s="2"/>
      <c r="F1407" s="3"/>
      <c r="G1407" s="1" t="s">
        <v>3158</v>
      </c>
      <c r="H1407" s="6" t="s">
        <v>4515</v>
      </c>
      <c r="I1407" s="1" t="s">
        <v>2450</v>
      </c>
      <c r="J1407" s="1" t="s">
        <v>4516</v>
      </c>
      <c r="K1407" s="18" t="s">
        <v>4517</v>
      </c>
      <c r="L1407" s="1" t="s">
        <v>4514</v>
      </c>
      <c r="M1407" s="1" t="s">
        <v>2870</v>
      </c>
      <c r="N1407" s="1" t="s">
        <v>296</v>
      </c>
      <c r="O1407" s="1">
        <v>85248</v>
      </c>
      <c r="P1407" s="1" t="s">
        <v>4213</v>
      </c>
      <c r="AA1407" s="6" t="s">
        <v>287</v>
      </c>
      <c r="AB1407" s="2"/>
      <c r="AC1407" s="2"/>
      <c r="AD1407" s="1" t="s">
        <v>2388</v>
      </c>
      <c r="BA1407" s="1">
        <f t="shared" si="44"/>
        <v>0</v>
      </c>
      <c r="BE1407" s="1" t="s">
        <v>4712</v>
      </c>
      <c r="BF1407" s="1" t="s">
        <v>4712</v>
      </c>
    </row>
    <row r="1408" spans="1:127" s="1" customFormat="1" x14ac:dyDescent="0.25">
      <c r="A1408" s="8"/>
      <c r="B1408" s="2"/>
      <c r="C1408" s="2"/>
      <c r="D1408" s="6"/>
      <c r="E1408" s="2"/>
      <c r="G1408" s="1" t="s">
        <v>3158</v>
      </c>
      <c r="H1408" s="1" t="s">
        <v>1480</v>
      </c>
      <c r="I1408" s="1" t="s">
        <v>3722</v>
      </c>
      <c r="J1408" s="1" t="s">
        <v>2810</v>
      </c>
      <c r="K1408" s="4" t="s">
        <v>2811</v>
      </c>
      <c r="L1408" s="1" t="s">
        <v>2812</v>
      </c>
      <c r="M1408" s="1" t="s">
        <v>488</v>
      </c>
      <c r="N1408" s="1" t="s">
        <v>296</v>
      </c>
      <c r="O1408" s="1">
        <v>85215</v>
      </c>
      <c r="AA1408" s="2"/>
      <c r="AB1408" s="3"/>
      <c r="AC1408" s="3"/>
      <c r="AG1408" s="1" t="s">
        <v>3162</v>
      </c>
      <c r="AH1408" s="1" t="s">
        <v>3162</v>
      </c>
      <c r="AJ1408" s="1" t="s">
        <v>3162</v>
      </c>
      <c r="AK1408" s="1" t="s">
        <v>3162</v>
      </c>
      <c r="AM1408" s="1" t="s">
        <v>3162</v>
      </c>
      <c r="AP1408" s="1" t="s">
        <v>3162</v>
      </c>
      <c r="AQ1408" s="1" t="s">
        <v>3158</v>
      </c>
      <c r="AR1408" s="1" t="s">
        <v>3162</v>
      </c>
      <c r="AS1408" s="1" t="s">
        <v>3162</v>
      </c>
      <c r="AT1408" s="1" t="s">
        <v>3162</v>
      </c>
      <c r="AU1408" s="1" t="s">
        <v>3162</v>
      </c>
      <c r="AV1408" s="1" t="s">
        <v>3162</v>
      </c>
      <c r="AW1408" s="1" t="s">
        <v>3162</v>
      </c>
      <c r="AX1408" s="1" t="s">
        <v>3162</v>
      </c>
      <c r="AY1408" s="1" t="s">
        <v>3162</v>
      </c>
      <c r="BA1408" s="1">
        <f t="shared" si="44"/>
        <v>15</v>
      </c>
    </row>
    <row r="1409" spans="1:53" s="1" customFormat="1" x14ac:dyDescent="0.25">
      <c r="A1409" s="8"/>
      <c r="B1409" s="2"/>
      <c r="C1409" s="2"/>
      <c r="D1409" s="6"/>
      <c r="E1409" s="2"/>
      <c r="G1409" s="1" t="s">
        <v>3158</v>
      </c>
      <c r="H1409" s="1" t="s">
        <v>2020</v>
      </c>
      <c r="I1409" s="1" t="s">
        <v>2021</v>
      </c>
      <c r="K1409" s="18"/>
      <c r="AA1409" s="2"/>
      <c r="AB1409" s="3"/>
      <c r="AC1409" s="3"/>
      <c r="AP1409" s="1" t="s">
        <v>3158</v>
      </c>
      <c r="BA1409" s="1">
        <f t="shared" si="44"/>
        <v>1</v>
      </c>
    </row>
    <row r="1410" spans="1:53" s="1" customFormat="1" x14ac:dyDescent="0.25">
      <c r="B1410" s="2"/>
      <c r="C1410" s="2"/>
      <c r="D1410" s="2"/>
      <c r="G1410" s="1" t="s">
        <v>481</v>
      </c>
      <c r="H1410" s="1" t="s">
        <v>1440</v>
      </c>
      <c r="I1410" s="1" t="s">
        <v>4348</v>
      </c>
      <c r="J1410" s="1" t="s">
        <v>1187</v>
      </c>
      <c r="K1410" s="18"/>
      <c r="L1410" s="1" t="s">
        <v>1241</v>
      </c>
      <c r="M1410" s="1" t="s">
        <v>488</v>
      </c>
      <c r="N1410" s="1" t="s">
        <v>296</v>
      </c>
      <c r="O1410" s="1">
        <v>85206</v>
      </c>
      <c r="Y1410" s="1" t="s">
        <v>3196</v>
      </c>
      <c r="Z1410" s="1" t="s">
        <v>3189</v>
      </c>
      <c r="AA1410" s="2"/>
      <c r="AB1410" s="3"/>
      <c r="AC1410" s="3"/>
      <c r="BA1410" s="1">
        <f t="shared" si="44"/>
        <v>0</v>
      </c>
    </row>
    <row r="1411" spans="1:53" s="1" customFormat="1" x14ac:dyDescent="0.25">
      <c r="A1411" s="8"/>
      <c r="B1411" s="2"/>
      <c r="C1411" s="2"/>
      <c r="D1411" s="6"/>
      <c r="E1411" s="2"/>
      <c r="G1411" s="1" t="s">
        <v>481</v>
      </c>
      <c r="H1411" s="1" t="s">
        <v>1440</v>
      </c>
      <c r="I1411" s="1" t="s">
        <v>1532</v>
      </c>
      <c r="K1411" s="18"/>
      <c r="AA1411" s="2"/>
      <c r="AB1411" s="3"/>
      <c r="AC1411" s="3"/>
      <c r="AR1411" s="1" t="s">
        <v>3162</v>
      </c>
      <c r="BA1411" s="1">
        <f t="shared" si="44"/>
        <v>1</v>
      </c>
    </row>
    <row r="1412" spans="1:53" s="1" customFormat="1" x14ac:dyDescent="0.25">
      <c r="B1412" s="2"/>
      <c r="C1412" s="2"/>
      <c r="D1412" s="2"/>
      <c r="G1412" s="1" t="s">
        <v>3158</v>
      </c>
      <c r="H1412" s="1" t="s">
        <v>2358</v>
      </c>
      <c r="I1412" s="1" t="s">
        <v>4578</v>
      </c>
      <c r="J1412" s="1" t="s">
        <v>2359</v>
      </c>
      <c r="K1412" s="18" t="s">
        <v>4943</v>
      </c>
      <c r="L1412" s="1" t="s">
        <v>2360</v>
      </c>
      <c r="M1412" s="1" t="s">
        <v>488</v>
      </c>
      <c r="N1412" s="1" t="s">
        <v>296</v>
      </c>
      <c r="O1412" s="1">
        <v>85207</v>
      </c>
      <c r="AA1412" s="2"/>
      <c r="AB1412" s="3"/>
      <c r="AC1412" s="3"/>
      <c r="BA1412" s="1">
        <f t="shared" si="44"/>
        <v>0</v>
      </c>
    </row>
    <row r="1413" spans="1:53" s="1" customFormat="1" x14ac:dyDescent="0.25">
      <c r="B1413" s="2"/>
      <c r="C1413" s="2"/>
      <c r="D1413" s="6"/>
      <c r="E1413" s="2" t="s">
        <v>4712</v>
      </c>
      <c r="G1413" s="1" t="s">
        <v>481</v>
      </c>
      <c r="H1413" s="1" t="s">
        <v>1242</v>
      </c>
      <c r="I1413" s="1" t="s">
        <v>3048</v>
      </c>
      <c r="J1413" s="1" t="s">
        <v>1243</v>
      </c>
      <c r="K1413" s="18" t="s">
        <v>2172</v>
      </c>
      <c r="L1413" s="1" t="s">
        <v>1244</v>
      </c>
      <c r="M1413" s="1" t="s">
        <v>488</v>
      </c>
      <c r="N1413" s="1" t="s">
        <v>296</v>
      </c>
      <c r="O1413" s="1">
        <v>85208</v>
      </c>
      <c r="AA1413" s="2"/>
      <c r="AB1413" s="3"/>
      <c r="AC1413" s="3"/>
      <c r="AE1413" s="1" t="s">
        <v>481</v>
      </c>
      <c r="AN1413" s="1" t="s">
        <v>3158</v>
      </c>
      <c r="AO1413" s="1" t="s">
        <v>481</v>
      </c>
      <c r="AP1413" s="1" t="s">
        <v>481</v>
      </c>
      <c r="AQ1413" s="1" t="s">
        <v>481</v>
      </c>
      <c r="AR1413" s="1" t="s">
        <v>3158</v>
      </c>
      <c r="AS1413" s="1" t="s">
        <v>3158</v>
      </c>
      <c r="AT1413" s="1" t="s">
        <v>3158</v>
      </c>
      <c r="AV1413" s="1" t="s">
        <v>3158</v>
      </c>
      <c r="BA1413" s="1">
        <f t="shared" si="44"/>
        <v>9</v>
      </c>
    </row>
    <row r="1414" spans="1:53" s="1" customFormat="1" x14ac:dyDescent="0.25">
      <c r="B1414" s="2"/>
      <c r="C1414" s="2"/>
      <c r="D1414" s="2"/>
      <c r="G1414" s="1" t="s">
        <v>481</v>
      </c>
      <c r="H1414" s="1" t="s">
        <v>1242</v>
      </c>
      <c r="I1414" s="1" t="s">
        <v>4206</v>
      </c>
      <c r="K1414" s="18" t="s">
        <v>4207</v>
      </c>
      <c r="L1414" s="1" t="s">
        <v>979</v>
      </c>
      <c r="P1414" s="1" t="s">
        <v>3161</v>
      </c>
      <c r="AA1414" s="2"/>
      <c r="AB1414" s="3"/>
      <c r="AC1414" s="3"/>
      <c r="BA1414" s="1">
        <f t="shared" si="44"/>
        <v>0</v>
      </c>
    </row>
    <row r="1415" spans="1:53" s="1" customFormat="1" x14ac:dyDescent="0.25">
      <c r="B1415" s="2"/>
      <c r="C1415" s="2"/>
      <c r="D1415" s="2"/>
      <c r="G1415" s="1" t="s">
        <v>481</v>
      </c>
      <c r="H1415" s="1" t="s">
        <v>2063</v>
      </c>
      <c r="I1415" s="1" t="s">
        <v>2064</v>
      </c>
      <c r="K1415" s="18" t="s">
        <v>2065</v>
      </c>
      <c r="P1415" s="1" t="s">
        <v>4213</v>
      </c>
      <c r="AA1415" s="2"/>
      <c r="AB1415" s="3"/>
      <c r="AC1415" s="3"/>
      <c r="AD1415" s="1" t="s">
        <v>2564</v>
      </c>
      <c r="BA1415" s="1">
        <f t="shared" si="44"/>
        <v>0</v>
      </c>
    </row>
    <row r="1416" spans="1:53" s="1" customFormat="1" x14ac:dyDescent="0.25">
      <c r="A1416" s="6"/>
      <c r="B1416" s="2"/>
      <c r="C1416" s="2"/>
      <c r="D1416" s="2"/>
      <c r="G1416" s="1" t="s">
        <v>481</v>
      </c>
      <c r="H1416" s="1" t="s">
        <v>4476</v>
      </c>
      <c r="I1416" s="1" t="s">
        <v>4477</v>
      </c>
      <c r="K1416" s="18" t="s">
        <v>4597</v>
      </c>
      <c r="P1416" s="1" t="s">
        <v>4712</v>
      </c>
      <c r="Y1416" s="1" t="s">
        <v>3175</v>
      </c>
      <c r="Z1416" s="1" t="s">
        <v>509</v>
      </c>
      <c r="AA1416" s="2"/>
      <c r="AB1416" s="3"/>
      <c r="AC1416" s="3"/>
      <c r="BA1416" s="1">
        <f t="shared" si="44"/>
        <v>0</v>
      </c>
    </row>
    <row r="1417" spans="1:53" s="1" customFormat="1" x14ac:dyDescent="0.25">
      <c r="A1417" s="6"/>
      <c r="B1417" s="2"/>
      <c r="C1417" s="2"/>
      <c r="D1417" s="2"/>
      <c r="G1417" s="1" t="s">
        <v>3158</v>
      </c>
      <c r="H1417" s="1" t="s">
        <v>4476</v>
      </c>
      <c r="I1417" s="1" t="s">
        <v>3799</v>
      </c>
      <c r="K1417" s="18" t="s">
        <v>4597</v>
      </c>
      <c r="P1417" s="1" t="s">
        <v>4213</v>
      </c>
      <c r="Y1417" s="2"/>
      <c r="Z1417" s="3"/>
      <c r="BA1417" s="1">
        <f t="shared" ref="BA1417:BA1473" si="45">COUNTA(AE1417:AZ1417)</f>
        <v>0</v>
      </c>
    </row>
    <row r="1418" spans="1:53" s="1" customFormat="1" x14ac:dyDescent="0.25">
      <c r="B1418" s="2"/>
      <c r="C1418" s="2"/>
      <c r="D1418" s="6"/>
      <c r="F1418" s="1" t="s">
        <v>3161</v>
      </c>
      <c r="G1418" s="1" t="s">
        <v>481</v>
      </c>
      <c r="H1418" s="1" t="s">
        <v>1245</v>
      </c>
      <c r="I1418" s="1" t="s">
        <v>4364</v>
      </c>
      <c r="J1418" s="1" t="s">
        <v>1988</v>
      </c>
      <c r="K1418" s="18" t="s">
        <v>1246</v>
      </c>
      <c r="L1418" s="1" t="s">
        <v>1992</v>
      </c>
      <c r="M1418" s="1" t="s">
        <v>4354</v>
      </c>
      <c r="N1418" s="1" t="s">
        <v>3193</v>
      </c>
      <c r="O1418" s="1">
        <v>85032</v>
      </c>
      <c r="P1418" s="1" t="s">
        <v>4213</v>
      </c>
      <c r="X1418" s="1" t="s">
        <v>1989</v>
      </c>
      <c r="Y1418" s="1" t="s">
        <v>3196</v>
      </c>
      <c r="Z1418" s="1" t="s">
        <v>3161</v>
      </c>
      <c r="AA1418" s="2" t="s">
        <v>793</v>
      </c>
      <c r="AB1418" s="3" t="s">
        <v>3161</v>
      </c>
      <c r="AC1418" s="3"/>
      <c r="AD1418" s="1" t="s">
        <v>2388</v>
      </c>
      <c r="BA1418" s="1">
        <f t="shared" si="45"/>
        <v>0</v>
      </c>
    </row>
    <row r="1419" spans="1:53" s="1" customFormat="1" x14ac:dyDescent="0.25">
      <c r="B1419" s="2"/>
      <c r="C1419" s="2"/>
      <c r="D1419" s="2"/>
      <c r="G1419" s="1" t="s">
        <v>481</v>
      </c>
      <c r="H1419" s="1" t="s">
        <v>4819</v>
      </c>
      <c r="I1419" s="1" t="s">
        <v>3178</v>
      </c>
      <c r="J1419" s="1" t="s">
        <v>4821</v>
      </c>
      <c r="K1419" s="18" t="s">
        <v>4823</v>
      </c>
      <c r="L1419" s="1" t="s">
        <v>4822</v>
      </c>
      <c r="M1419" s="1" t="s">
        <v>488</v>
      </c>
      <c r="N1419" s="1" t="s">
        <v>3193</v>
      </c>
      <c r="O1419" s="1">
        <v>85206</v>
      </c>
      <c r="P1419" s="1" t="s">
        <v>4213</v>
      </c>
      <c r="AA1419" s="2"/>
      <c r="AB1419" s="3"/>
      <c r="AC1419" s="3"/>
      <c r="AD1419" s="1" t="s">
        <v>2564</v>
      </c>
      <c r="BA1419" s="1">
        <f t="shared" si="45"/>
        <v>0</v>
      </c>
    </row>
    <row r="1420" spans="1:53" s="1" customFormat="1" x14ac:dyDescent="0.25">
      <c r="B1420" s="2"/>
      <c r="C1420" s="2"/>
      <c r="D1420" s="2"/>
      <c r="G1420" s="1" t="s">
        <v>3158</v>
      </c>
      <c r="H1420" s="1" t="s">
        <v>4819</v>
      </c>
      <c r="I1420" s="1" t="s">
        <v>4820</v>
      </c>
      <c r="J1420" s="1" t="s">
        <v>4821</v>
      </c>
      <c r="K1420" s="18" t="s">
        <v>4823</v>
      </c>
      <c r="L1420" s="1" t="s">
        <v>4822</v>
      </c>
      <c r="M1420" s="1" t="s">
        <v>488</v>
      </c>
      <c r="N1420" s="1" t="s">
        <v>3193</v>
      </c>
      <c r="O1420" s="1">
        <v>85206</v>
      </c>
      <c r="P1420" s="1" t="s">
        <v>4712</v>
      </c>
      <c r="AA1420" s="2"/>
      <c r="AB1420" s="3"/>
      <c r="AC1420" s="3"/>
      <c r="AD1420" s="1" t="s">
        <v>2568</v>
      </c>
      <c r="BA1420" s="1">
        <f t="shared" si="45"/>
        <v>0</v>
      </c>
    </row>
    <row r="1421" spans="1:53" s="1" customFormat="1" x14ac:dyDescent="0.25">
      <c r="A1421" s="8"/>
      <c r="B1421" s="2"/>
      <c r="C1421" s="2"/>
      <c r="D1421" s="6"/>
      <c r="E1421" s="2"/>
      <c r="G1421" s="1" t="s">
        <v>3158</v>
      </c>
      <c r="H1421" s="1" t="s">
        <v>2776</v>
      </c>
      <c r="I1421" s="1" t="s">
        <v>3471</v>
      </c>
      <c r="K1421" s="18"/>
      <c r="AA1421" s="2"/>
      <c r="AB1421" s="3"/>
      <c r="AC1421" s="3"/>
      <c r="AN1421" s="1" t="s">
        <v>1447</v>
      </c>
      <c r="BA1421" s="1">
        <f t="shared" si="45"/>
        <v>1</v>
      </c>
    </row>
    <row r="1422" spans="1:53" s="1" customFormat="1" x14ac:dyDescent="0.25">
      <c r="B1422" s="2"/>
      <c r="C1422" s="2"/>
      <c r="D1422" s="2"/>
      <c r="G1422" s="1" t="s">
        <v>3158</v>
      </c>
      <c r="H1422" s="1" t="s">
        <v>424</v>
      </c>
      <c r="I1422" s="1" t="s">
        <v>1265</v>
      </c>
      <c r="J1422" s="1" t="s">
        <v>427</v>
      </c>
      <c r="K1422" s="4" t="s">
        <v>425</v>
      </c>
      <c r="L1422" s="1" t="s">
        <v>426</v>
      </c>
      <c r="M1422" s="1" t="s">
        <v>488</v>
      </c>
      <c r="N1422" s="1" t="s">
        <v>296</v>
      </c>
      <c r="O1422" s="1">
        <v>85209</v>
      </c>
      <c r="Y1422" s="1" t="s">
        <v>3189</v>
      </c>
      <c r="AA1422" s="2"/>
      <c r="AB1422" s="3" t="s">
        <v>3161</v>
      </c>
      <c r="AC1422" s="3"/>
      <c r="AD1422" s="1" t="s">
        <v>2568</v>
      </c>
      <c r="BA1422" s="1">
        <f t="shared" si="45"/>
        <v>0</v>
      </c>
    </row>
    <row r="1423" spans="1:53" s="1" customFormat="1" x14ac:dyDescent="0.25">
      <c r="B1423" s="2"/>
      <c r="C1423" s="2"/>
      <c r="D1423" s="2"/>
      <c r="G1423" s="1" t="s">
        <v>3158</v>
      </c>
      <c r="H1423" s="1" t="s">
        <v>2182</v>
      </c>
      <c r="I1423" s="1" t="s">
        <v>879</v>
      </c>
      <c r="J1423" s="1" t="s">
        <v>486</v>
      </c>
      <c r="K1423" s="18"/>
      <c r="L1423" s="1" t="s">
        <v>2183</v>
      </c>
      <c r="M1423" s="1" t="s">
        <v>488</v>
      </c>
      <c r="N1423" s="1" t="s">
        <v>296</v>
      </c>
      <c r="O1423" s="1">
        <v>85215</v>
      </c>
      <c r="AA1423" s="2"/>
      <c r="AB1423" s="3"/>
      <c r="AC1423" s="3"/>
      <c r="BA1423" s="1">
        <f t="shared" si="45"/>
        <v>0</v>
      </c>
    </row>
    <row r="1424" spans="1:53" s="1" customFormat="1" x14ac:dyDescent="0.25">
      <c r="B1424" s="2"/>
      <c r="C1424" s="2"/>
      <c r="D1424" s="2"/>
      <c r="G1424" s="1" t="s">
        <v>3158</v>
      </c>
      <c r="H1424" s="1" t="s">
        <v>2184</v>
      </c>
      <c r="I1424" s="1" t="s">
        <v>4430</v>
      </c>
      <c r="K1424" s="18" t="s">
        <v>2185</v>
      </c>
      <c r="P1424" s="1" t="s">
        <v>4213</v>
      </c>
      <c r="AA1424" s="2"/>
      <c r="AB1424" s="3"/>
      <c r="AC1424" s="3"/>
      <c r="AD1424" s="1" t="s">
        <v>2388</v>
      </c>
      <c r="BA1424" s="1">
        <f t="shared" si="45"/>
        <v>0</v>
      </c>
    </row>
    <row r="1425" spans="1:54" s="1" customFormat="1" x14ac:dyDescent="0.25">
      <c r="A1425" s="8"/>
      <c r="B1425" s="2"/>
      <c r="C1425" s="2"/>
      <c r="D1425" s="6"/>
      <c r="E1425" s="2"/>
      <c r="G1425" s="1" t="s">
        <v>3158</v>
      </c>
      <c r="H1425" s="1" t="s">
        <v>1483</v>
      </c>
      <c r="I1425" s="1" t="s">
        <v>861</v>
      </c>
      <c r="K1425" s="18"/>
      <c r="AA1425" s="2"/>
      <c r="AB1425" s="3"/>
      <c r="AC1425" s="3"/>
      <c r="AK1425" s="1" t="s">
        <v>3162</v>
      </c>
      <c r="BA1425" s="1">
        <f t="shared" si="45"/>
        <v>1</v>
      </c>
    </row>
    <row r="1426" spans="1:54" s="1" customFormat="1" x14ac:dyDescent="0.25">
      <c r="B1426" s="2"/>
      <c r="C1426" s="2"/>
      <c r="D1426" s="2"/>
      <c r="G1426" s="1" t="s">
        <v>3158</v>
      </c>
      <c r="H1426" s="1" t="s">
        <v>2186</v>
      </c>
      <c r="I1426" s="1" t="s">
        <v>2187</v>
      </c>
      <c r="J1426" s="1" t="s">
        <v>2188</v>
      </c>
      <c r="K1426" s="18" t="s">
        <v>2190</v>
      </c>
      <c r="L1426" s="1" t="s">
        <v>2189</v>
      </c>
      <c r="M1426" s="1" t="s">
        <v>2159</v>
      </c>
      <c r="N1426" s="1" t="s">
        <v>296</v>
      </c>
      <c r="O1426" s="1">
        <v>85027</v>
      </c>
      <c r="P1426" s="1" t="s">
        <v>4213</v>
      </c>
      <c r="AA1426" s="2"/>
      <c r="AB1426" s="3"/>
      <c r="AC1426" s="3"/>
      <c r="AD1426" s="1" t="s">
        <v>2564</v>
      </c>
      <c r="BA1426" s="1">
        <f t="shared" si="45"/>
        <v>0</v>
      </c>
    </row>
    <row r="1427" spans="1:54" s="1" customFormat="1" x14ac:dyDescent="0.25">
      <c r="A1427" s="6"/>
      <c r="B1427" s="2"/>
      <c r="C1427" s="2"/>
      <c r="D1427" s="6"/>
      <c r="G1427" s="1" t="s">
        <v>3158</v>
      </c>
      <c r="H1427" s="1" t="s">
        <v>4396</v>
      </c>
      <c r="I1427" s="1" t="s">
        <v>4397</v>
      </c>
      <c r="J1427" s="1" t="s">
        <v>3582</v>
      </c>
      <c r="K1427" s="18"/>
      <c r="L1427" s="1" t="s">
        <v>3583</v>
      </c>
      <c r="M1427" s="1" t="s">
        <v>3584</v>
      </c>
      <c r="N1427" s="1" t="s">
        <v>296</v>
      </c>
      <c r="O1427" s="1">
        <v>85351</v>
      </c>
      <c r="AA1427" s="1" t="s">
        <v>2882</v>
      </c>
      <c r="AB1427" s="3"/>
      <c r="AC1427" s="3"/>
      <c r="BA1427" s="1">
        <f t="shared" si="45"/>
        <v>0</v>
      </c>
    </row>
    <row r="1428" spans="1:54" s="1" customFormat="1" x14ac:dyDescent="0.25">
      <c r="B1428" s="2"/>
      <c r="C1428" s="2"/>
      <c r="G1428" s="1" t="s">
        <v>3158</v>
      </c>
      <c r="H1428" s="1" t="s">
        <v>129</v>
      </c>
      <c r="I1428" s="1" t="s">
        <v>954</v>
      </c>
      <c r="J1428" s="1" t="s">
        <v>130</v>
      </c>
      <c r="K1428" s="18"/>
      <c r="L1428" s="1" t="s">
        <v>4296</v>
      </c>
      <c r="M1428" s="1" t="s">
        <v>131</v>
      </c>
      <c r="N1428" s="1" t="s">
        <v>296</v>
      </c>
      <c r="O1428" s="1">
        <v>85205</v>
      </c>
      <c r="AA1428" s="1" t="s">
        <v>124</v>
      </c>
      <c r="AB1428" s="3"/>
      <c r="AC1428" s="3"/>
      <c r="BA1428" s="1">
        <f t="shared" si="45"/>
        <v>0</v>
      </c>
    </row>
    <row r="1429" spans="1:54" s="1" customFormat="1" x14ac:dyDescent="0.25">
      <c r="B1429" s="2"/>
      <c r="C1429" s="2"/>
      <c r="D1429" s="2"/>
      <c r="G1429" s="1" t="s">
        <v>3158</v>
      </c>
      <c r="H1429" s="1" t="s">
        <v>2191</v>
      </c>
      <c r="I1429" s="1" t="s">
        <v>2192</v>
      </c>
      <c r="J1429" s="1" t="s">
        <v>4854</v>
      </c>
      <c r="K1429" s="18"/>
      <c r="L1429" s="1" t="s">
        <v>4855</v>
      </c>
      <c r="M1429" s="1" t="s">
        <v>3182</v>
      </c>
      <c r="N1429" s="1" t="s">
        <v>296</v>
      </c>
      <c r="O1429" s="1">
        <v>85234</v>
      </c>
      <c r="AA1429" s="2"/>
      <c r="AB1429" s="3"/>
      <c r="AC1429" s="3"/>
      <c r="BA1429" s="1">
        <f t="shared" si="45"/>
        <v>0</v>
      </c>
    </row>
    <row r="1430" spans="1:54" s="1" customFormat="1" x14ac:dyDescent="0.25">
      <c r="A1430" s="8"/>
      <c r="B1430" s="2"/>
      <c r="C1430" s="2"/>
      <c r="D1430" s="6"/>
      <c r="E1430" s="2"/>
      <c r="G1430" s="1" t="s">
        <v>3158</v>
      </c>
      <c r="H1430" s="1" t="s">
        <v>239</v>
      </c>
      <c r="I1430" s="1" t="s">
        <v>4660</v>
      </c>
      <c r="K1430" s="18"/>
      <c r="AA1430" s="2"/>
      <c r="AB1430" s="3"/>
      <c r="AC1430" s="3"/>
      <c r="AW1430" s="1" t="s">
        <v>3162</v>
      </c>
      <c r="BA1430" s="1">
        <f t="shared" si="45"/>
        <v>1</v>
      </c>
    </row>
    <row r="1431" spans="1:54" s="1" customFormat="1" x14ac:dyDescent="0.25">
      <c r="A1431" s="8"/>
      <c r="B1431" s="2"/>
      <c r="C1431" s="2"/>
      <c r="D1431" s="6"/>
      <c r="E1431" s="2"/>
      <c r="G1431" s="1" t="s">
        <v>481</v>
      </c>
      <c r="H1431" s="1" t="s">
        <v>239</v>
      </c>
      <c r="I1431" s="1" t="s">
        <v>4477</v>
      </c>
      <c r="K1431" s="18"/>
      <c r="AA1431" s="2"/>
      <c r="AB1431" s="3"/>
      <c r="AC1431" s="3"/>
      <c r="AW1431" s="1" t="s">
        <v>3162</v>
      </c>
      <c r="BA1431" s="1">
        <f t="shared" si="45"/>
        <v>1</v>
      </c>
    </row>
    <row r="1432" spans="1:54" s="1" customFormat="1" x14ac:dyDescent="0.25">
      <c r="B1432" s="2"/>
      <c r="C1432" s="2"/>
      <c r="D1432" s="2"/>
      <c r="G1432" s="1" t="s">
        <v>481</v>
      </c>
      <c r="H1432" s="1" t="s">
        <v>520</v>
      </c>
      <c r="I1432" s="1" t="s">
        <v>4856</v>
      </c>
      <c r="J1432" s="1" t="s">
        <v>949</v>
      </c>
      <c r="K1432" s="18" t="s">
        <v>4858</v>
      </c>
      <c r="L1432" s="1" t="s">
        <v>4857</v>
      </c>
      <c r="M1432" s="1" t="s">
        <v>488</v>
      </c>
      <c r="N1432" s="1" t="s">
        <v>296</v>
      </c>
      <c r="O1432" s="1">
        <v>85208</v>
      </c>
      <c r="P1432" s="1" t="s">
        <v>4213</v>
      </c>
      <c r="Y1432" s="1" t="s">
        <v>3196</v>
      </c>
      <c r="Z1432" s="1" t="s">
        <v>3161</v>
      </c>
      <c r="AA1432" s="2" t="s">
        <v>948</v>
      </c>
      <c r="AB1432" s="3" t="s">
        <v>3161</v>
      </c>
      <c r="AC1432" s="3"/>
      <c r="AD1432" s="1" t="s">
        <v>2564</v>
      </c>
      <c r="AN1432" s="1" t="s">
        <v>3162</v>
      </c>
      <c r="AU1432" s="1" t="s">
        <v>3162</v>
      </c>
      <c r="BA1432" s="1">
        <f t="shared" si="45"/>
        <v>2</v>
      </c>
    </row>
    <row r="1433" spans="1:54" s="1" customFormat="1" x14ac:dyDescent="0.25">
      <c r="A1433" s="6"/>
      <c r="B1433" s="2"/>
      <c r="C1433" s="2"/>
      <c r="D1433" s="6"/>
      <c r="G1433" s="1" t="s">
        <v>3158</v>
      </c>
      <c r="H1433" s="2" t="s">
        <v>4389</v>
      </c>
      <c r="I1433" s="1" t="s">
        <v>4390</v>
      </c>
      <c r="K1433" s="18"/>
      <c r="AA1433" s="1" t="s">
        <v>3382</v>
      </c>
      <c r="AB1433" s="3"/>
      <c r="AC1433" s="3"/>
      <c r="BA1433" s="1">
        <f t="shared" si="45"/>
        <v>0</v>
      </c>
    </row>
    <row r="1434" spans="1:54" s="1" customFormat="1" x14ac:dyDescent="0.25">
      <c r="B1434" s="2"/>
      <c r="C1434" s="2"/>
      <c r="D1434" s="2"/>
      <c r="G1434" s="1" t="s">
        <v>481</v>
      </c>
      <c r="H1434" s="1" t="s">
        <v>1990</v>
      </c>
      <c r="I1434" s="1" t="s">
        <v>4869</v>
      </c>
      <c r="J1434" s="1" t="s">
        <v>4870</v>
      </c>
      <c r="K1434" s="18" t="s">
        <v>2327</v>
      </c>
      <c r="L1434" s="1" t="s">
        <v>1593</v>
      </c>
      <c r="M1434" s="1" t="s">
        <v>1594</v>
      </c>
      <c r="N1434" s="1" t="s">
        <v>2325</v>
      </c>
      <c r="O1434" s="1" t="s">
        <v>2326</v>
      </c>
      <c r="P1434" s="1" t="s">
        <v>4213</v>
      </c>
      <c r="AA1434" s="2"/>
      <c r="AB1434" s="3"/>
      <c r="AC1434" s="3"/>
      <c r="AD1434" s="1" t="s">
        <v>2564</v>
      </c>
      <c r="BA1434" s="1">
        <f t="shared" si="45"/>
        <v>0</v>
      </c>
    </row>
    <row r="1435" spans="1:54" s="1" customFormat="1" x14ac:dyDescent="0.25">
      <c r="B1435" s="2"/>
      <c r="C1435" s="2"/>
      <c r="D1435" s="2"/>
      <c r="G1435" s="1" t="s">
        <v>3158</v>
      </c>
      <c r="H1435" s="1" t="s">
        <v>1990</v>
      </c>
      <c r="I1435" s="1" t="s">
        <v>4000</v>
      </c>
      <c r="K1435" s="18" t="s">
        <v>4205</v>
      </c>
      <c r="P1435" s="1" t="s">
        <v>4213</v>
      </c>
      <c r="AA1435" s="2"/>
      <c r="AB1435" s="3"/>
      <c r="AC1435" s="3"/>
      <c r="AD1435" s="1" t="s">
        <v>2388</v>
      </c>
      <c r="BA1435" s="1">
        <f t="shared" si="45"/>
        <v>0</v>
      </c>
    </row>
    <row r="1436" spans="1:54" s="1" customFormat="1" x14ac:dyDescent="0.25">
      <c r="B1436" s="2"/>
      <c r="C1436" s="2"/>
      <c r="D1436" s="2"/>
      <c r="G1436" s="1" t="s">
        <v>481</v>
      </c>
      <c r="H1436" s="1" t="s">
        <v>1012</v>
      </c>
      <c r="I1436" s="1" t="s">
        <v>2328</v>
      </c>
      <c r="K1436" s="18" t="s">
        <v>2329</v>
      </c>
      <c r="P1436" s="1" t="s">
        <v>4213</v>
      </c>
      <c r="AA1436" s="2"/>
      <c r="AB1436" s="3"/>
      <c r="AC1436" s="3"/>
      <c r="AD1436" s="1" t="s">
        <v>2564</v>
      </c>
      <c r="BA1436" s="1">
        <f t="shared" si="45"/>
        <v>0</v>
      </c>
      <c r="BB1436" s="1" t="s">
        <v>4712</v>
      </c>
    </row>
    <row r="1437" spans="1:54" s="1" customFormat="1" x14ac:dyDescent="0.25">
      <c r="B1437" s="2"/>
      <c r="C1437" s="2"/>
      <c r="D1437" s="2"/>
      <c r="G1437" s="1" t="s">
        <v>3158</v>
      </c>
      <c r="H1437" s="1" t="s">
        <v>2330</v>
      </c>
      <c r="I1437" s="1" t="s">
        <v>2161</v>
      </c>
      <c r="J1437" s="1" t="s">
        <v>2331</v>
      </c>
      <c r="K1437" s="18" t="s">
        <v>2333</v>
      </c>
      <c r="L1437" s="1" t="s">
        <v>2332</v>
      </c>
      <c r="M1437" s="1" t="s">
        <v>3023</v>
      </c>
      <c r="N1437" s="1" t="s">
        <v>296</v>
      </c>
      <c r="O1437" s="1">
        <v>85206</v>
      </c>
      <c r="P1437" s="1" t="s">
        <v>4712</v>
      </c>
      <c r="AA1437" s="2"/>
      <c r="AB1437" s="3"/>
      <c r="AC1437" s="3"/>
      <c r="AD1437" s="1" t="s">
        <v>2568</v>
      </c>
      <c r="BA1437" s="1">
        <f t="shared" si="45"/>
        <v>0</v>
      </c>
    </row>
    <row r="1438" spans="1:54" s="1" customFormat="1" x14ac:dyDescent="0.25">
      <c r="B1438" s="2"/>
      <c r="C1438" s="2"/>
      <c r="D1438" s="2"/>
      <c r="G1438" s="1" t="s">
        <v>3158</v>
      </c>
      <c r="H1438" s="1" t="s">
        <v>2330</v>
      </c>
      <c r="I1438" s="1" t="s">
        <v>3026</v>
      </c>
      <c r="K1438" s="18"/>
      <c r="AA1438" s="2"/>
      <c r="AB1438" s="3"/>
      <c r="AC1438" s="3"/>
      <c r="AZ1438" s="1" t="s">
        <v>3162</v>
      </c>
      <c r="BA1438" s="1">
        <f t="shared" si="45"/>
        <v>1</v>
      </c>
    </row>
    <row r="1439" spans="1:54" s="1" customFormat="1" x14ac:dyDescent="0.25">
      <c r="B1439" s="2"/>
      <c r="C1439" s="2"/>
      <c r="D1439" s="2"/>
      <c r="G1439" s="1" t="s">
        <v>481</v>
      </c>
      <c r="H1439" s="1" t="s">
        <v>2330</v>
      </c>
      <c r="I1439" s="1" t="s">
        <v>3178</v>
      </c>
      <c r="J1439" s="1" t="s">
        <v>2331</v>
      </c>
      <c r="K1439" s="18" t="s">
        <v>2333</v>
      </c>
      <c r="L1439" s="1" t="s">
        <v>2332</v>
      </c>
      <c r="M1439" s="1" t="s">
        <v>3023</v>
      </c>
      <c r="N1439" s="1" t="s">
        <v>296</v>
      </c>
      <c r="O1439" s="1">
        <v>85206</v>
      </c>
      <c r="P1439" s="1" t="s">
        <v>4213</v>
      </c>
      <c r="AA1439" s="2"/>
      <c r="AB1439" s="3"/>
      <c r="AC1439" s="3"/>
      <c r="AD1439" s="1" t="s">
        <v>2564</v>
      </c>
      <c r="BA1439" s="1">
        <f t="shared" si="45"/>
        <v>0</v>
      </c>
    </row>
    <row r="1440" spans="1:54" s="1" customFormat="1" x14ac:dyDescent="0.25">
      <c r="B1440" s="2"/>
      <c r="C1440" s="2"/>
      <c r="D1440" s="2"/>
      <c r="G1440" s="1" t="s">
        <v>481</v>
      </c>
      <c r="H1440" s="1" t="s">
        <v>2330</v>
      </c>
      <c r="I1440" s="1" t="s">
        <v>299</v>
      </c>
      <c r="K1440" s="18" t="s">
        <v>4599</v>
      </c>
      <c r="P1440" s="1" t="s">
        <v>4213</v>
      </c>
      <c r="AB1440" s="3"/>
      <c r="AC1440" s="3"/>
      <c r="BA1440" s="1">
        <f t="shared" si="45"/>
        <v>0</v>
      </c>
    </row>
    <row r="1441" spans="1:53" s="1" customFormat="1" x14ac:dyDescent="0.25">
      <c r="B1441" s="2"/>
      <c r="C1441" s="2"/>
      <c r="D1441" s="2"/>
      <c r="G1441" s="1" t="s">
        <v>3158</v>
      </c>
      <c r="H1441" s="1" t="s">
        <v>2330</v>
      </c>
      <c r="I1441" s="1" t="s">
        <v>4600</v>
      </c>
      <c r="K1441" s="18" t="s">
        <v>4599</v>
      </c>
      <c r="P1441" s="1" t="s">
        <v>4712</v>
      </c>
      <c r="AB1441" s="3"/>
      <c r="AC1441" s="3"/>
      <c r="BA1441" s="1">
        <f t="shared" si="45"/>
        <v>0</v>
      </c>
    </row>
    <row r="1442" spans="1:53" s="1" customFormat="1" x14ac:dyDescent="0.25">
      <c r="A1442" s="6"/>
      <c r="B1442" s="2"/>
      <c r="C1442" s="2"/>
      <c r="D1442" s="6"/>
      <c r="G1442" s="1" t="s">
        <v>3158</v>
      </c>
      <c r="H1442" s="1" t="s">
        <v>2330</v>
      </c>
      <c r="I1442" s="1" t="s">
        <v>4391</v>
      </c>
      <c r="K1442" s="18"/>
      <c r="AA1442" s="2" t="s">
        <v>3383</v>
      </c>
      <c r="AB1442" s="3"/>
      <c r="AC1442" s="3"/>
      <c r="BA1442" s="1">
        <f t="shared" si="45"/>
        <v>0</v>
      </c>
    </row>
    <row r="1443" spans="1:53" s="1" customFormat="1" x14ac:dyDescent="0.25">
      <c r="B1443" s="2"/>
      <c r="C1443" s="2"/>
      <c r="G1443" s="1" t="s">
        <v>481</v>
      </c>
      <c r="H1443" s="1" t="s">
        <v>4967</v>
      </c>
      <c r="I1443" s="1" t="s">
        <v>2949</v>
      </c>
      <c r="J1443" s="1" t="s">
        <v>4968</v>
      </c>
      <c r="K1443" s="18"/>
      <c r="L1443" s="1" t="s">
        <v>3593</v>
      </c>
      <c r="M1443" s="1" t="s">
        <v>488</v>
      </c>
      <c r="N1443" s="1" t="s">
        <v>296</v>
      </c>
      <c r="O1443" s="1">
        <v>85207</v>
      </c>
      <c r="AA1443" s="2"/>
      <c r="AB1443" s="3"/>
      <c r="AC1443" s="3"/>
      <c r="BA1443" s="1">
        <f t="shared" si="45"/>
        <v>0</v>
      </c>
    </row>
    <row r="1444" spans="1:53" s="1" customFormat="1" x14ac:dyDescent="0.25">
      <c r="B1444" s="2"/>
      <c r="C1444" s="2"/>
      <c r="D1444" s="2"/>
      <c r="G1444" s="1" t="s">
        <v>3158</v>
      </c>
      <c r="H1444" s="1" t="s">
        <v>2877</v>
      </c>
      <c r="I1444" s="1" t="s">
        <v>4593</v>
      </c>
      <c r="J1444" s="1" t="s">
        <v>2878</v>
      </c>
      <c r="K1444" s="18"/>
      <c r="L1444" s="1" t="s">
        <v>5169</v>
      </c>
      <c r="M1444" s="1" t="s">
        <v>488</v>
      </c>
      <c r="N1444" s="1" t="s">
        <v>296</v>
      </c>
      <c r="O1444" s="1">
        <v>85210</v>
      </c>
      <c r="AA1444" s="1" t="s">
        <v>918</v>
      </c>
      <c r="AB1444" s="3"/>
      <c r="AC1444" s="3"/>
      <c r="BA1444" s="1">
        <f t="shared" si="45"/>
        <v>0</v>
      </c>
    </row>
    <row r="1445" spans="1:53" s="1" customFormat="1" x14ac:dyDescent="0.25">
      <c r="B1445" s="2"/>
      <c r="C1445" s="2"/>
      <c r="D1445" s="2"/>
      <c r="G1445" s="1" t="s">
        <v>481</v>
      </c>
      <c r="H1445" s="1" t="s">
        <v>1474</v>
      </c>
      <c r="I1445" s="1" t="s">
        <v>1475</v>
      </c>
      <c r="K1445" s="18"/>
      <c r="AA1445" s="2"/>
      <c r="AB1445" s="3"/>
      <c r="AC1445" s="3"/>
      <c r="AJ1445" s="1" t="s">
        <v>3162</v>
      </c>
      <c r="BA1445" s="1">
        <f t="shared" si="45"/>
        <v>1</v>
      </c>
    </row>
    <row r="1446" spans="1:53" s="1" customFormat="1" x14ac:dyDescent="0.25">
      <c r="B1446" s="2"/>
      <c r="C1446" s="2"/>
      <c r="D1446" s="2"/>
      <c r="G1446" s="1" t="s">
        <v>3158</v>
      </c>
      <c r="H1446" s="1" t="s">
        <v>1474</v>
      </c>
      <c r="I1446" s="1" t="s">
        <v>1579</v>
      </c>
      <c r="K1446" s="18"/>
      <c r="AA1446" s="2"/>
      <c r="AB1446" s="3"/>
      <c r="AC1446" s="3"/>
      <c r="AJ1446" s="1" t="s">
        <v>3162</v>
      </c>
      <c r="BA1446" s="1">
        <f t="shared" si="45"/>
        <v>1</v>
      </c>
    </row>
    <row r="1447" spans="1:53" s="1" customFormat="1" x14ac:dyDescent="0.25">
      <c r="A1447" s="6"/>
      <c r="B1447" s="2"/>
      <c r="C1447" s="2"/>
      <c r="D1447" s="2"/>
      <c r="G1447" s="1" t="s">
        <v>3158</v>
      </c>
      <c r="H1447" s="1" t="s">
        <v>2334</v>
      </c>
      <c r="I1447" s="1" t="s">
        <v>2335</v>
      </c>
      <c r="K1447" s="18"/>
      <c r="Y1447" s="1" t="s">
        <v>3175</v>
      </c>
      <c r="Z1447" s="1" t="s">
        <v>509</v>
      </c>
      <c r="AA1447" s="2"/>
      <c r="AB1447" s="3"/>
      <c r="AC1447" s="3"/>
      <c r="BA1447" s="1">
        <f t="shared" si="45"/>
        <v>0</v>
      </c>
    </row>
    <row r="1448" spans="1:53" s="1" customFormat="1" x14ac:dyDescent="0.25">
      <c r="A1448" s="6"/>
      <c r="B1448" s="2"/>
      <c r="C1448" s="2"/>
      <c r="D1448" s="2"/>
      <c r="G1448" s="1" t="s">
        <v>481</v>
      </c>
      <c r="H1448" s="1" t="s">
        <v>2334</v>
      </c>
      <c r="I1448" s="1" t="s">
        <v>2336</v>
      </c>
      <c r="K1448" s="18"/>
      <c r="Y1448" s="1" t="s">
        <v>3175</v>
      </c>
      <c r="Z1448" s="1" t="s">
        <v>509</v>
      </c>
      <c r="AA1448" s="2"/>
      <c r="AB1448" s="3"/>
      <c r="AC1448" s="3"/>
      <c r="BA1448" s="1">
        <f t="shared" si="45"/>
        <v>0</v>
      </c>
    </row>
    <row r="1449" spans="1:53" s="1" customFormat="1" x14ac:dyDescent="0.25">
      <c r="A1449" s="6"/>
      <c r="B1449" s="2"/>
      <c r="C1449" s="2"/>
      <c r="D1449" s="6"/>
      <c r="G1449" s="1" t="s">
        <v>3158</v>
      </c>
      <c r="H1449" s="1" t="s">
        <v>4155</v>
      </c>
      <c r="I1449" s="1" t="s">
        <v>1055</v>
      </c>
      <c r="K1449" s="18"/>
      <c r="Y1449" s="2"/>
      <c r="Z1449" s="3"/>
      <c r="AH1449" s="1" t="s">
        <v>3162</v>
      </c>
      <c r="AI1449" s="1" t="s">
        <v>3162</v>
      </c>
      <c r="AU1449" s="1" t="s">
        <v>3162</v>
      </c>
      <c r="BA1449" s="1">
        <f t="shared" si="45"/>
        <v>3</v>
      </c>
    </row>
    <row r="1450" spans="1:53" s="1" customFormat="1" x14ac:dyDescent="0.25">
      <c r="B1450" s="2"/>
      <c r="C1450" s="2"/>
      <c r="D1450" s="6"/>
      <c r="E1450" s="2"/>
      <c r="G1450" s="1" t="s">
        <v>481</v>
      </c>
      <c r="H1450" s="1" t="s">
        <v>2337</v>
      </c>
      <c r="I1450" s="1" t="s">
        <v>2418</v>
      </c>
      <c r="K1450" s="18"/>
      <c r="AA1450" s="2"/>
      <c r="AB1450" s="3"/>
      <c r="AC1450" s="3"/>
      <c r="BA1450" s="1">
        <f t="shared" si="45"/>
        <v>0</v>
      </c>
    </row>
    <row r="1451" spans="1:53" s="1" customFormat="1" x14ac:dyDescent="0.25">
      <c r="B1451" s="2"/>
      <c r="C1451" s="2"/>
      <c r="D1451" s="2"/>
      <c r="G1451" s="1" t="s">
        <v>3158</v>
      </c>
      <c r="H1451" s="1" t="s">
        <v>2337</v>
      </c>
      <c r="I1451" s="1" t="s">
        <v>398</v>
      </c>
      <c r="K1451" s="18"/>
      <c r="Y1451" s="1" t="s">
        <v>297</v>
      </c>
      <c r="AA1451" s="2"/>
      <c r="AB1451" s="3"/>
      <c r="AC1451" s="3"/>
      <c r="BA1451" s="1">
        <f t="shared" si="45"/>
        <v>0</v>
      </c>
    </row>
    <row r="1452" spans="1:53" s="1" customFormat="1" x14ac:dyDescent="0.25">
      <c r="B1452" s="2"/>
      <c r="C1452" s="2"/>
      <c r="D1452" s="2"/>
      <c r="F1452" s="1" t="s">
        <v>3161</v>
      </c>
      <c r="G1452" s="1" t="s">
        <v>3158</v>
      </c>
      <c r="H1452" s="1" t="s">
        <v>2338</v>
      </c>
      <c r="I1452" s="1" t="s">
        <v>2339</v>
      </c>
      <c r="J1452" s="1" t="s">
        <v>2340</v>
      </c>
      <c r="K1452" s="18" t="s">
        <v>2342</v>
      </c>
      <c r="L1452" s="1" t="s">
        <v>2341</v>
      </c>
      <c r="M1452" s="1" t="s">
        <v>488</v>
      </c>
      <c r="N1452" s="1" t="s">
        <v>296</v>
      </c>
      <c r="O1452" s="1">
        <v>85029</v>
      </c>
      <c r="P1452" s="1" t="s">
        <v>4213</v>
      </c>
      <c r="AA1452" s="2"/>
      <c r="AB1452" s="3"/>
      <c r="AC1452" s="3"/>
      <c r="AD1452" s="1" t="s">
        <v>2388</v>
      </c>
      <c r="BA1452" s="1">
        <f t="shared" si="45"/>
        <v>0</v>
      </c>
    </row>
    <row r="1453" spans="1:53" s="1" customFormat="1" x14ac:dyDescent="0.25">
      <c r="A1453" s="8"/>
      <c r="B1453" s="2"/>
      <c r="C1453" s="2"/>
      <c r="D1453" s="6"/>
      <c r="G1453" s="1" t="s">
        <v>481</v>
      </c>
      <c r="H1453" s="1" t="s">
        <v>2037</v>
      </c>
      <c r="I1453" s="1" t="s">
        <v>2418</v>
      </c>
      <c r="K1453" s="18"/>
      <c r="Y1453" s="2"/>
      <c r="Z1453" s="3"/>
      <c r="AE1453" s="1" t="s">
        <v>3162</v>
      </c>
      <c r="AF1453" s="1" t="s">
        <v>3162</v>
      </c>
      <c r="AQ1453" s="1" t="s">
        <v>3162</v>
      </c>
      <c r="BA1453" s="1">
        <f t="shared" si="45"/>
        <v>3</v>
      </c>
    </row>
    <row r="1454" spans="1:53" s="1" customFormat="1" x14ac:dyDescent="0.25">
      <c r="B1454" s="2"/>
      <c r="C1454" s="2"/>
      <c r="D1454" s="2"/>
      <c r="G1454" s="1" t="s">
        <v>3158</v>
      </c>
      <c r="H1454" s="1" t="s">
        <v>2343</v>
      </c>
      <c r="I1454" s="1" t="s">
        <v>2344</v>
      </c>
      <c r="K1454" s="18"/>
      <c r="Y1454" s="1" t="s">
        <v>3160</v>
      </c>
      <c r="Z1454" s="1" t="s">
        <v>2345</v>
      </c>
      <c r="AA1454" s="2" t="s">
        <v>2610</v>
      </c>
      <c r="AB1454" s="3"/>
      <c r="AC1454" s="3"/>
      <c r="BA1454" s="1">
        <f t="shared" si="45"/>
        <v>0</v>
      </c>
    </row>
    <row r="1455" spans="1:53" s="1" customFormat="1" x14ac:dyDescent="0.25">
      <c r="B1455" s="2"/>
      <c r="C1455" s="2"/>
      <c r="D1455" s="2"/>
      <c r="G1455" s="1" t="s">
        <v>3158</v>
      </c>
      <c r="H1455" s="1" t="s">
        <v>2346</v>
      </c>
      <c r="I1455" s="1" t="s">
        <v>2347</v>
      </c>
      <c r="J1455" s="1" t="s">
        <v>858</v>
      </c>
      <c r="K1455" s="18" t="s">
        <v>4417</v>
      </c>
      <c r="L1455" s="1" t="s">
        <v>859</v>
      </c>
      <c r="M1455" s="1" t="s">
        <v>488</v>
      </c>
      <c r="N1455" s="1" t="s">
        <v>296</v>
      </c>
      <c r="O1455" s="1">
        <v>85206</v>
      </c>
      <c r="AA1455" s="2"/>
      <c r="AB1455" s="3"/>
      <c r="AC1455" s="3"/>
      <c r="BA1455" s="1">
        <f t="shared" si="45"/>
        <v>0</v>
      </c>
    </row>
    <row r="1456" spans="1:53" s="1" customFormat="1" x14ac:dyDescent="0.25">
      <c r="B1456" s="2"/>
      <c r="C1456" s="2"/>
      <c r="D1456" s="2"/>
      <c r="G1456" s="1" t="s">
        <v>3158</v>
      </c>
      <c r="H1456" s="1" t="s">
        <v>860</v>
      </c>
      <c r="I1456" s="1" t="s">
        <v>861</v>
      </c>
      <c r="K1456" s="18" t="s">
        <v>3346</v>
      </c>
      <c r="P1456" s="1" t="s">
        <v>4213</v>
      </c>
      <c r="Y1456" s="1" t="s">
        <v>297</v>
      </c>
      <c r="AA1456" s="2" t="s">
        <v>862</v>
      </c>
      <c r="AB1456" s="3"/>
      <c r="AC1456" s="3"/>
      <c r="AD1456" s="1" t="s">
        <v>2564</v>
      </c>
      <c r="BA1456" s="1">
        <f t="shared" si="45"/>
        <v>0</v>
      </c>
    </row>
    <row r="1457" spans="1:53" s="1" customFormat="1" x14ac:dyDescent="0.25">
      <c r="B1457" s="2"/>
      <c r="C1457" s="2"/>
      <c r="D1457" s="6"/>
      <c r="G1457" s="1" t="s">
        <v>3158</v>
      </c>
      <c r="H1457" s="1" t="s">
        <v>1457</v>
      </c>
      <c r="I1457" s="1" t="s">
        <v>1456</v>
      </c>
      <c r="K1457" s="18"/>
      <c r="AA1457" s="2"/>
      <c r="AB1457" s="3"/>
      <c r="AC1457" s="3"/>
      <c r="AI1457" s="1" t="s">
        <v>3162</v>
      </c>
      <c r="BA1457" s="1">
        <f t="shared" si="45"/>
        <v>1</v>
      </c>
    </row>
    <row r="1458" spans="1:53" s="1" customFormat="1" x14ac:dyDescent="0.25">
      <c r="B1458" s="2"/>
      <c r="C1458" s="2"/>
      <c r="D1458" s="2"/>
      <c r="G1458" s="1" t="s">
        <v>481</v>
      </c>
      <c r="H1458" s="1" t="s">
        <v>863</v>
      </c>
      <c r="I1458" s="1" t="s">
        <v>2336</v>
      </c>
      <c r="J1458" s="1" t="s">
        <v>864</v>
      </c>
      <c r="K1458" s="18" t="s">
        <v>4418</v>
      </c>
      <c r="L1458" s="1" t="s">
        <v>865</v>
      </c>
      <c r="M1458" s="1" t="s">
        <v>924</v>
      </c>
      <c r="N1458" s="1" t="s">
        <v>296</v>
      </c>
      <c r="O1458" s="1">
        <v>85253</v>
      </c>
      <c r="AA1458" s="2"/>
      <c r="AB1458" s="3"/>
      <c r="AC1458" s="3"/>
      <c r="BA1458" s="1">
        <f t="shared" si="45"/>
        <v>0</v>
      </c>
    </row>
    <row r="1459" spans="1:53" s="1" customFormat="1" x14ac:dyDescent="0.25">
      <c r="B1459" s="2"/>
      <c r="C1459" s="2"/>
      <c r="D1459" s="2"/>
      <c r="G1459" s="1" t="s">
        <v>3158</v>
      </c>
      <c r="H1459" s="1" t="s">
        <v>863</v>
      </c>
      <c r="I1459" s="1" t="s">
        <v>866</v>
      </c>
      <c r="J1459" s="1" t="s">
        <v>864</v>
      </c>
      <c r="K1459" s="18" t="s">
        <v>4418</v>
      </c>
      <c r="L1459" s="1" t="s">
        <v>865</v>
      </c>
      <c r="M1459" s="1" t="s">
        <v>924</v>
      </c>
      <c r="N1459" s="1" t="s">
        <v>296</v>
      </c>
      <c r="O1459" s="1">
        <v>85253</v>
      </c>
      <c r="AA1459" s="2"/>
      <c r="AB1459" s="3"/>
      <c r="AC1459" s="3"/>
      <c r="BA1459" s="1">
        <f t="shared" si="45"/>
        <v>0</v>
      </c>
    </row>
    <row r="1460" spans="1:53" s="1" customFormat="1" x14ac:dyDescent="0.25">
      <c r="B1460" s="2"/>
      <c r="C1460" s="2"/>
      <c r="D1460" s="6"/>
      <c r="G1460" s="1" t="s">
        <v>3158</v>
      </c>
      <c r="H1460" s="1" t="s">
        <v>2013</v>
      </c>
      <c r="I1460" s="1" t="s">
        <v>2014</v>
      </c>
      <c r="K1460" s="18"/>
      <c r="AA1460" s="2"/>
      <c r="AB1460" s="3"/>
      <c r="AC1460" s="3"/>
      <c r="AO1460" s="1" t="s">
        <v>3162</v>
      </c>
      <c r="BA1460" s="1">
        <f t="shared" si="45"/>
        <v>1</v>
      </c>
    </row>
    <row r="1461" spans="1:53" s="1" customFormat="1" x14ac:dyDescent="0.25">
      <c r="B1461" s="2"/>
      <c r="C1461" s="2"/>
      <c r="D1461" s="2"/>
      <c r="H1461" s="1" t="s">
        <v>867</v>
      </c>
      <c r="I1461" s="1" t="s">
        <v>4684</v>
      </c>
      <c r="K1461" s="18"/>
      <c r="AA1461" s="2"/>
      <c r="AB1461" s="3"/>
      <c r="AC1461" s="3"/>
      <c r="BA1461" s="1">
        <f t="shared" si="45"/>
        <v>0</v>
      </c>
    </row>
    <row r="1462" spans="1:53" s="1" customFormat="1" x14ac:dyDescent="0.25">
      <c r="B1462" s="2"/>
      <c r="C1462" s="2"/>
      <c r="D1462" s="2"/>
      <c r="G1462" s="1" t="s">
        <v>3158</v>
      </c>
      <c r="H1462" s="1" t="s">
        <v>867</v>
      </c>
      <c r="I1462" s="1" t="s">
        <v>3069</v>
      </c>
      <c r="K1462" s="18"/>
      <c r="AA1462" s="2"/>
      <c r="AB1462" s="3"/>
      <c r="AC1462" s="3"/>
      <c r="BA1462" s="1">
        <f t="shared" si="45"/>
        <v>0</v>
      </c>
    </row>
    <row r="1463" spans="1:53" s="1" customFormat="1" x14ac:dyDescent="0.25">
      <c r="B1463" s="2"/>
      <c r="C1463" s="2"/>
      <c r="D1463" s="2"/>
      <c r="G1463" s="1" t="s">
        <v>481</v>
      </c>
      <c r="H1463" s="1" t="s">
        <v>867</v>
      </c>
      <c r="I1463" s="1" t="s">
        <v>2738</v>
      </c>
      <c r="K1463" s="18" t="s">
        <v>2070</v>
      </c>
      <c r="N1463" s="1" t="s">
        <v>296</v>
      </c>
      <c r="P1463" s="1" t="s">
        <v>4213</v>
      </c>
      <c r="AA1463" s="2"/>
      <c r="AB1463" s="3"/>
      <c r="AC1463" s="3"/>
      <c r="AD1463" s="1" t="s">
        <v>2388</v>
      </c>
      <c r="BA1463" s="1">
        <f t="shared" si="45"/>
        <v>0</v>
      </c>
    </row>
    <row r="1464" spans="1:53" s="1" customFormat="1" x14ac:dyDescent="0.25">
      <c r="B1464" s="2"/>
      <c r="C1464" s="2"/>
      <c r="D1464" s="6"/>
      <c r="F1464" s="1" t="s">
        <v>3162</v>
      </c>
      <c r="G1464" s="1" t="s">
        <v>481</v>
      </c>
      <c r="H1464" s="1" t="s">
        <v>1918</v>
      </c>
      <c r="I1464" s="1" t="s">
        <v>299</v>
      </c>
      <c r="J1464" s="1" t="s">
        <v>1919</v>
      </c>
      <c r="K1464" s="18" t="s">
        <v>1920</v>
      </c>
      <c r="L1464" s="1" t="s">
        <v>841</v>
      </c>
      <c r="M1464" s="1" t="s">
        <v>650</v>
      </c>
      <c r="N1464" s="1" t="s">
        <v>296</v>
      </c>
      <c r="O1464" s="1">
        <v>85248</v>
      </c>
      <c r="P1464" s="1" t="s">
        <v>4213</v>
      </c>
      <c r="R1464" s="1">
        <v>1</v>
      </c>
      <c r="S1464" s="1" t="s">
        <v>3357</v>
      </c>
      <c r="AA1464" s="2" t="s">
        <v>3728</v>
      </c>
      <c r="AB1464" s="3"/>
      <c r="AC1464" s="3"/>
      <c r="AD1464" s="1" t="s">
        <v>1771</v>
      </c>
      <c r="BA1464" s="1">
        <f t="shared" si="45"/>
        <v>0</v>
      </c>
    </row>
    <row r="1465" spans="1:53" s="1" customFormat="1" x14ac:dyDescent="0.25">
      <c r="B1465" s="2"/>
      <c r="C1465" s="2"/>
      <c r="D1465" s="2"/>
      <c r="F1465" s="1" t="s">
        <v>3161</v>
      </c>
      <c r="G1465" s="1" t="s">
        <v>481</v>
      </c>
      <c r="H1465" s="1" t="s">
        <v>1275</v>
      </c>
      <c r="I1465" s="1" t="s">
        <v>299</v>
      </c>
      <c r="J1465" s="1" t="s">
        <v>4947</v>
      </c>
      <c r="K1465" s="18"/>
      <c r="L1465" s="1" t="s">
        <v>4948</v>
      </c>
      <c r="M1465" s="1" t="s">
        <v>4949</v>
      </c>
      <c r="N1465" s="1" t="s">
        <v>4950</v>
      </c>
      <c r="O1465" s="1">
        <v>61240</v>
      </c>
      <c r="Y1465" s="2"/>
      <c r="Z1465" s="3"/>
      <c r="BA1465" s="1">
        <f t="shared" si="45"/>
        <v>0</v>
      </c>
    </row>
    <row r="1466" spans="1:53" s="1" customFormat="1" x14ac:dyDescent="0.25">
      <c r="B1466" s="2"/>
      <c r="C1466" s="2"/>
      <c r="D1466" s="6"/>
      <c r="H1466" s="1" t="s">
        <v>219</v>
      </c>
      <c r="I1466" s="1" t="s">
        <v>2210</v>
      </c>
      <c r="K1466" s="18"/>
      <c r="AA1466" s="2"/>
      <c r="AB1466" s="3"/>
      <c r="AC1466" s="3"/>
      <c r="AV1466" s="1" t="s">
        <v>3162</v>
      </c>
      <c r="BA1466" s="1">
        <f t="shared" si="45"/>
        <v>1</v>
      </c>
    </row>
    <row r="1467" spans="1:53" s="1" customFormat="1" x14ac:dyDescent="0.25">
      <c r="B1467" s="2"/>
      <c r="C1467" s="2"/>
      <c r="D1467" s="6"/>
      <c r="G1467" s="1" t="s">
        <v>3158</v>
      </c>
      <c r="H1467" s="1" t="s">
        <v>4481</v>
      </c>
      <c r="I1467" s="1" t="s">
        <v>781</v>
      </c>
      <c r="K1467" s="18"/>
      <c r="AA1467" s="1" t="s">
        <v>4656</v>
      </c>
      <c r="AB1467" s="3"/>
      <c r="AC1467" s="3"/>
      <c r="BA1467" s="1">
        <f t="shared" si="45"/>
        <v>0</v>
      </c>
    </row>
    <row r="1468" spans="1:53" s="1" customFormat="1" x14ac:dyDescent="0.25">
      <c r="B1468" s="2"/>
      <c r="C1468" s="2"/>
      <c r="G1468" s="1" t="s">
        <v>481</v>
      </c>
      <c r="H1468" s="1" t="s">
        <v>591</v>
      </c>
      <c r="I1468" s="1" t="s">
        <v>592</v>
      </c>
      <c r="J1468" s="1" t="s">
        <v>589</v>
      </c>
      <c r="K1468" s="18" t="s">
        <v>593</v>
      </c>
      <c r="L1468" s="1" t="s">
        <v>2946</v>
      </c>
      <c r="M1468" s="1" t="s">
        <v>5031</v>
      </c>
      <c r="N1468" s="1" t="s">
        <v>296</v>
      </c>
      <c r="O1468" s="1">
        <v>85120</v>
      </c>
      <c r="P1468" s="1" t="s">
        <v>4213</v>
      </c>
      <c r="AA1468" s="2" t="s">
        <v>587</v>
      </c>
      <c r="AB1468" s="3"/>
      <c r="AC1468" s="3"/>
      <c r="AD1468" s="1" t="s">
        <v>2388</v>
      </c>
      <c r="BA1468" s="1">
        <f t="shared" si="45"/>
        <v>0</v>
      </c>
    </row>
    <row r="1469" spans="1:53" s="1" customFormat="1" x14ac:dyDescent="0.25">
      <c r="B1469" s="2"/>
      <c r="C1469" s="2"/>
      <c r="D1469" s="6"/>
      <c r="G1469" s="1" t="s">
        <v>3158</v>
      </c>
      <c r="H1469" s="1" t="s">
        <v>210</v>
      </c>
      <c r="I1469" s="1" t="s">
        <v>326</v>
      </c>
      <c r="K1469" s="18"/>
      <c r="AA1469" s="2"/>
      <c r="AB1469" s="3"/>
      <c r="AC1469" s="3"/>
      <c r="AU1469" s="1" t="s">
        <v>3162</v>
      </c>
      <c r="BA1469" s="1">
        <f t="shared" si="45"/>
        <v>1</v>
      </c>
    </row>
    <row r="1470" spans="1:53" s="1" customFormat="1" x14ac:dyDescent="0.25">
      <c r="B1470" s="2"/>
      <c r="C1470" s="2"/>
      <c r="D1470" s="2"/>
      <c r="G1470" s="1" t="s">
        <v>3158</v>
      </c>
      <c r="H1470" s="1" t="s">
        <v>4525</v>
      </c>
      <c r="I1470" s="1" t="s">
        <v>2071</v>
      </c>
      <c r="K1470" s="18"/>
      <c r="L1470" s="1" t="s">
        <v>4523</v>
      </c>
      <c r="M1470" s="1" t="s">
        <v>488</v>
      </c>
      <c r="N1470" s="1" t="s">
        <v>296</v>
      </c>
      <c r="AA1470" s="2" t="s">
        <v>1277</v>
      </c>
      <c r="AB1470" s="3"/>
      <c r="AC1470" s="3"/>
      <c r="BA1470" s="1">
        <f t="shared" si="45"/>
        <v>0</v>
      </c>
    </row>
    <row r="1471" spans="1:53" s="1" customFormat="1" x14ac:dyDescent="0.25">
      <c r="B1471" s="2"/>
      <c r="C1471" s="2"/>
      <c r="D1471" s="2"/>
      <c r="G1471" s="1" t="s">
        <v>3158</v>
      </c>
      <c r="H1471" s="1" t="s">
        <v>2073</v>
      </c>
      <c r="I1471" s="1" t="s">
        <v>2742</v>
      </c>
      <c r="K1471" s="18" t="s">
        <v>2074</v>
      </c>
      <c r="P1471" s="1" t="s">
        <v>4213</v>
      </c>
      <c r="AA1471" s="2"/>
      <c r="AB1471" s="3"/>
      <c r="AC1471" s="3"/>
      <c r="AD1471" s="1" t="s">
        <v>2388</v>
      </c>
      <c r="BA1471" s="1">
        <f t="shared" si="45"/>
        <v>0</v>
      </c>
    </row>
    <row r="1472" spans="1:53" s="1" customFormat="1" x14ac:dyDescent="0.25">
      <c r="A1472" s="29"/>
      <c r="B1472" s="2"/>
      <c r="C1472" s="2"/>
      <c r="D1472" s="29"/>
      <c r="G1472" s="1" t="s">
        <v>481</v>
      </c>
      <c r="H1472" s="1" t="s">
        <v>2049</v>
      </c>
      <c r="I1472" s="1" t="s">
        <v>3074</v>
      </c>
      <c r="K1472" s="18"/>
      <c r="AA1472" s="2"/>
      <c r="AB1472" s="3"/>
      <c r="AC1472" s="3"/>
      <c r="AN1472" s="1" t="s">
        <v>3162</v>
      </c>
      <c r="AO1472" s="1" t="s">
        <v>3162</v>
      </c>
      <c r="AQ1472" s="1" t="s">
        <v>3162</v>
      </c>
      <c r="AT1472" s="1" t="s">
        <v>3162</v>
      </c>
      <c r="AU1472" s="1" t="s">
        <v>3162</v>
      </c>
      <c r="AV1472" s="1" t="s">
        <v>3162</v>
      </c>
      <c r="AW1472" s="1" t="s">
        <v>3162</v>
      </c>
      <c r="BA1472" s="1">
        <f t="shared" si="45"/>
        <v>7</v>
      </c>
    </row>
    <row r="1473" spans="1:84" s="1" customFormat="1" x14ac:dyDescent="0.25">
      <c r="A1473" s="6"/>
      <c r="B1473" s="2"/>
      <c r="C1473" s="2"/>
      <c r="D1473" s="6"/>
      <c r="F1473" s="1" t="s">
        <v>3162</v>
      </c>
      <c r="G1473" s="1" t="s">
        <v>3158</v>
      </c>
      <c r="H1473" s="1" t="s">
        <v>37</v>
      </c>
      <c r="I1473" s="1" t="s">
        <v>1740</v>
      </c>
      <c r="J1473" s="1" t="s">
        <v>38</v>
      </c>
      <c r="K1473" s="18" t="s">
        <v>39</v>
      </c>
      <c r="L1473" s="1" t="s">
        <v>1960</v>
      </c>
      <c r="M1473" s="1" t="s">
        <v>488</v>
      </c>
      <c r="N1473" s="1" t="s">
        <v>296</v>
      </c>
      <c r="O1473" s="1">
        <v>85215</v>
      </c>
      <c r="P1473" s="1" t="s">
        <v>4712</v>
      </c>
      <c r="R1473" s="1">
        <v>1</v>
      </c>
      <c r="S1473" s="1" t="s">
        <v>3357</v>
      </c>
      <c r="AA1473" s="2" t="s">
        <v>7</v>
      </c>
      <c r="AB1473" s="3"/>
      <c r="AC1473" s="3"/>
      <c r="AD1473" s="1" t="s">
        <v>2388</v>
      </c>
      <c r="AX1473" s="1" t="s">
        <v>3162</v>
      </c>
      <c r="AY1473" s="1" t="s">
        <v>3162</v>
      </c>
      <c r="BA1473" s="1">
        <f t="shared" si="45"/>
        <v>2</v>
      </c>
    </row>
    <row r="1474" spans="1:84" s="1" customFormat="1" x14ac:dyDescent="0.25">
      <c r="B1474" s="2"/>
      <c r="C1474" s="2"/>
      <c r="D1474" s="6"/>
      <c r="F1474" s="1" t="s">
        <v>3161</v>
      </c>
      <c r="G1474" s="1" t="s">
        <v>481</v>
      </c>
      <c r="H1474" s="1" t="s">
        <v>4016</v>
      </c>
      <c r="I1474" s="1" t="s">
        <v>4364</v>
      </c>
      <c r="AA1474" s="1" t="s">
        <v>1691</v>
      </c>
      <c r="BA1474" s="1">
        <f t="shared" ref="BA1474:BA1537" si="46">COUNTA(AE1474:AZ1474)</f>
        <v>0</v>
      </c>
      <c r="BM1474" s="1" t="s">
        <v>4712</v>
      </c>
      <c r="BQ1474" s="1" t="s">
        <v>4712</v>
      </c>
      <c r="CD1474" s="1" t="s">
        <v>4712</v>
      </c>
      <c r="CF1474" s="1" t="s">
        <v>4712</v>
      </c>
    </row>
    <row r="1475" spans="1:84" s="1" customFormat="1" x14ac:dyDescent="0.25">
      <c r="B1475" s="2"/>
      <c r="C1475" s="2"/>
      <c r="D1475" s="29"/>
      <c r="G1475" s="1" t="s">
        <v>3158</v>
      </c>
      <c r="H1475" s="1" t="s">
        <v>1399</v>
      </c>
      <c r="I1475" s="1" t="s">
        <v>1400</v>
      </c>
      <c r="K1475" s="18"/>
      <c r="AA1475" s="2"/>
      <c r="AB1475" s="3"/>
      <c r="AC1475" s="3"/>
      <c r="AS1475" s="1" t="s">
        <v>3162</v>
      </c>
      <c r="BA1475" s="1">
        <f t="shared" si="46"/>
        <v>1</v>
      </c>
    </row>
    <row r="1476" spans="1:84" s="1" customFormat="1" x14ac:dyDescent="0.25">
      <c r="B1476" s="2"/>
      <c r="C1476" s="2"/>
      <c r="G1476" s="1" t="s">
        <v>481</v>
      </c>
      <c r="H1476" s="1" t="s">
        <v>4848</v>
      </c>
      <c r="I1476" s="1" t="s">
        <v>4849</v>
      </c>
      <c r="J1476" s="1" t="s">
        <v>4993</v>
      </c>
      <c r="K1476" s="18"/>
      <c r="L1476" s="1" t="s">
        <v>4991</v>
      </c>
      <c r="M1476" s="1" t="s">
        <v>488</v>
      </c>
      <c r="N1476" s="1" t="s">
        <v>296</v>
      </c>
      <c r="O1476" s="1">
        <v>85213</v>
      </c>
      <c r="AA1476" s="1" t="s">
        <v>3045</v>
      </c>
      <c r="AD1476" s="1" t="s">
        <v>2376</v>
      </c>
      <c r="BA1476" s="1">
        <f t="shared" si="46"/>
        <v>0</v>
      </c>
      <c r="BB1476" s="3"/>
    </row>
    <row r="1477" spans="1:84" s="1" customFormat="1" x14ac:dyDescent="0.25">
      <c r="A1477" s="8"/>
      <c r="B1477" s="2"/>
      <c r="C1477" s="2"/>
      <c r="D1477" s="6"/>
      <c r="K1477" s="18"/>
      <c r="Y1477" s="2"/>
      <c r="Z1477" s="3"/>
      <c r="BA1477" s="1">
        <f t="shared" si="46"/>
        <v>0</v>
      </c>
    </row>
    <row r="1478" spans="1:84" s="1" customFormat="1" x14ac:dyDescent="0.25">
      <c r="B1478" s="2"/>
      <c r="C1478" s="2"/>
      <c r="D1478" s="6"/>
      <c r="K1478" s="18"/>
      <c r="AA1478" s="2"/>
      <c r="AB1478" s="3"/>
      <c r="AC1478" s="3"/>
      <c r="BA1478" s="1">
        <f t="shared" si="46"/>
        <v>0</v>
      </c>
    </row>
    <row r="1479" spans="1:84" s="1" customFormat="1" x14ac:dyDescent="0.25">
      <c r="B1479" s="2"/>
      <c r="C1479" s="2"/>
      <c r="D1479" s="2"/>
      <c r="I1479" s="1" t="s">
        <v>1471</v>
      </c>
      <c r="K1479" s="18" t="s">
        <v>4598</v>
      </c>
      <c r="P1479" s="1" t="s">
        <v>4213</v>
      </c>
      <c r="Y1479" s="2"/>
      <c r="Z1479" s="3"/>
      <c r="BA1479" s="1">
        <f t="shared" si="46"/>
        <v>0</v>
      </c>
    </row>
    <row r="1480" spans="1:84" s="1" customFormat="1" x14ac:dyDescent="0.25">
      <c r="B1480" s="2"/>
      <c r="C1480" s="2"/>
      <c r="D1480" s="2"/>
      <c r="G1480" s="1" t="s">
        <v>3158</v>
      </c>
      <c r="I1480" s="1" t="s">
        <v>3146</v>
      </c>
      <c r="K1480" s="18" t="s">
        <v>3567</v>
      </c>
      <c r="P1480" s="1" t="s">
        <v>4213</v>
      </c>
      <c r="Y1480" s="2"/>
      <c r="Z1480" s="3"/>
      <c r="BA1480" s="1">
        <f t="shared" si="46"/>
        <v>0</v>
      </c>
    </row>
    <row r="1481" spans="1:84" s="1" customFormat="1" x14ac:dyDescent="0.25">
      <c r="B1481" s="2"/>
      <c r="C1481" s="2"/>
      <c r="D1481" s="2"/>
      <c r="I1481" s="1" t="s">
        <v>846</v>
      </c>
      <c r="K1481" s="18" t="s">
        <v>847</v>
      </c>
      <c r="P1481" s="1" t="s">
        <v>4213</v>
      </c>
      <c r="Y1481" s="2"/>
      <c r="Z1481" s="3"/>
      <c r="BA1481" s="1">
        <f t="shared" si="46"/>
        <v>0</v>
      </c>
    </row>
    <row r="1482" spans="1:84" s="1" customFormat="1" x14ac:dyDescent="0.25">
      <c r="B1482" s="2"/>
      <c r="C1482" s="2"/>
      <c r="D1482" s="2"/>
      <c r="G1482" s="1" t="s">
        <v>481</v>
      </c>
      <c r="I1482" s="1" t="s">
        <v>854</v>
      </c>
      <c r="K1482" s="18" t="s">
        <v>4982</v>
      </c>
      <c r="P1482" s="1" t="s">
        <v>4213</v>
      </c>
      <c r="Y1482" s="2"/>
      <c r="Z1482" s="3"/>
      <c r="BA1482" s="1">
        <f t="shared" si="46"/>
        <v>0</v>
      </c>
    </row>
    <row r="1483" spans="1:84" s="1" customFormat="1" x14ac:dyDescent="0.25">
      <c r="B1483" s="2"/>
      <c r="C1483" s="2"/>
      <c r="D1483" s="2"/>
      <c r="G1483" s="1" t="s">
        <v>481</v>
      </c>
      <c r="I1483" s="1" t="s">
        <v>1236</v>
      </c>
      <c r="K1483" s="18" t="s">
        <v>4987</v>
      </c>
      <c r="P1483" s="1" t="s">
        <v>4213</v>
      </c>
      <c r="Y1483" s="2"/>
      <c r="Z1483" s="3"/>
      <c r="BA1483" s="1">
        <f t="shared" si="46"/>
        <v>0</v>
      </c>
    </row>
    <row r="1484" spans="1:84" s="1" customFormat="1" x14ac:dyDescent="0.25">
      <c r="B1484" s="2"/>
      <c r="C1484" s="2"/>
      <c r="D1484" s="6"/>
      <c r="G1484" s="1" t="s">
        <v>481</v>
      </c>
      <c r="I1484" s="1" t="s">
        <v>1765</v>
      </c>
      <c r="K1484" s="18" t="s">
        <v>1766</v>
      </c>
      <c r="P1484" s="1" t="s">
        <v>4213</v>
      </c>
      <c r="AA1484" s="2"/>
      <c r="AB1484" s="3"/>
      <c r="AC1484" s="3"/>
      <c r="AD1484" s="1" t="s">
        <v>2564</v>
      </c>
      <c r="BA1484" s="1">
        <f t="shared" si="46"/>
        <v>0</v>
      </c>
    </row>
    <row r="1485" spans="1:84" s="1" customFormat="1" x14ac:dyDescent="0.25">
      <c r="B1485" s="2"/>
      <c r="C1485" s="2"/>
      <c r="D1485" s="2"/>
      <c r="G1485" s="1" t="s">
        <v>3158</v>
      </c>
      <c r="I1485" s="1" t="s">
        <v>1237</v>
      </c>
      <c r="K1485" s="18" t="s">
        <v>4987</v>
      </c>
      <c r="P1485" s="1" t="s">
        <v>4712</v>
      </c>
      <c r="AA1485" s="2"/>
      <c r="AB1485" s="3"/>
      <c r="AC1485" s="3"/>
      <c r="BA1485" s="1">
        <f t="shared" si="46"/>
        <v>0</v>
      </c>
    </row>
    <row r="1486" spans="1:84" s="1" customFormat="1" x14ac:dyDescent="0.25">
      <c r="B1486" s="2"/>
      <c r="C1486" s="2"/>
      <c r="D1486" s="2"/>
      <c r="G1486" s="1" t="s">
        <v>481</v>
      </c>
      <c r="I1486" s="1" t="s">
        <v>3178</v>
      </c>
      <c r="K1486" s="18" t="s">
        <v>4988</v>
      </c>
      <c r="P1486" s="1" t="s">
        <v>4213</v>
      </c>
      <c r="AA1486" s="2"/>
      <c r="AB1486" s="3"/>
      <c r="AC1486" s="3"/>
      <c r="BA1486" s="1">
        <f t="shared" si="46"/>
        <v>0</v>
      </c>
    </row>
    <row r="1487" spans="1:84" s="1" customFormat="1" x14ac:dyDescent="0.25">
      <c r="B1487" s="2"/>
      <c r="C1487" s="2"/>
      <c r="D1487" s="2"/>
      <c r="I1487" s="1" t="s">
        <v>1786</v>
      </c>
      <c r="K1487" s="18" t="s">
        <v>1787</v>
      </c>
      <c r="P1487" s="1" t="s">
        <v>4213</v>
      </c>
      <c r="Q1487" s="1" t="s">
        <v>4712</v>
      </c>
      <c r="AA1487" s="2"/>
      <c r="AB1487" s="3"/>
      <c r="AC1487" s="3"/>
      <c r="BA1487" s="1">
        <f t="shared" si="46"/>
        <v>0</v>
      </c>
    </row>
    <row r="1488" spans="1:84" s="1" customFormat="1" x14ac:dyDescent="0.25">
      <c r="A1488" s="8"/>
      <c r="B1488" s="2"/>
      <c r="C1488" s="2"/>
      <c r="D1488" s="2"/>
      <c r="G1488" s="1" t="s">
        <v>481</v>
      </c>
      <c r="I1488" s="1" t="s">
        <v>5045</v>
      </c>
      <c r="K1488" s="18" t="s">
        <v>4180</v>
      </c>
      <c r="P1488" s="1" t="s">
        <v>4213</v>
      </c>
      <c r="AA1488" s="2"/>
      <c r="AB1488" s="3"/>
      <c r="AC1488" s="3"/>
      <c r="AD1488" s="1" t="s">
        <v>2388</v>
      </c>
      <c r="BA1488" s="1">
        <f t="shared" si="46"/>
        <v>0</v>
      </c>
    </row>
    <row r="1489" spans="1:68" s="1" customFormat="1" x14ac:dyDescent="0.25">
      <c r="A1489" s="8"/>
      <c r="B1489" s="2"/>
      <c r="C1489" s="2"/>
      <c r="D1489" s="2"/>
      <c r="G1489" s="1" t="s">
        <v>481</v>
      </c>
      <c r="I1489" s="1" t="s">
        <v>2738</v>
      </c>
      <c r="K1489" s="18" t="s">
        <v>2535</v>
      </c>
      <c r="P1489" s="1" t="s">
        <v>4213</v>
      </c>
      <c r="Q1489" s="1" t="s">
        <v>4712</v>
      </c>
      <c r="AA1489" s="2"/>
      <c r="AB1489" s="3"/>
      <c r="AC1489" s="3"/>
      <c r="AD1489" s="1" t="s">
        <v>2388</v>
      </c>
      <c r="BA1489" s="1">
        <f t="shared" si="46"/>
        <v>0</v>
      </c>
    </row>
    <row r="1490" spans="1:68" s="1" customFormat="1" x14ac:dyDescent="0.25">
      <c r="B1490" s="2"/>
      <c r="C1490" s="2"/>
      <c r="D1490" s="2"/>
      <c r="G1490" s="1" t="s">
        <v>481</v>
      </c>
      <c r="I1490" s="1" t="s">
        <v>4970</v>
      </c>
      <c r="J1490" s="1" t="s">
        <v>3789</v>
      </c>
      <c r="K1490" s="18"/>
      <c r="AA1490" s="1" t="s">
        <v>4971</v>
      </c>
      <c r="AB1490" s="3"/>
      <c r="AC1490" s="3"/>
      <c r="BA1490" s="1">
        <f t="shared" si="46"/>
        <v>0</v>
      </c>
    </row>
    <row r="1491" spans="1:68" s="1" customFormat="1" x14ac:dyDescent="0.25">
      <c r="B1491" s="2"/>
      <c r="C1491" s="2"/>
      <c r="D1491" s="2"/>
      <c r="G1491" s="1" t="s">
        <v>481</v>
      </c>
      <c r="I1491" s="1" t="s">
        <v>348</v>
      </c>
      <c r="K1491" s="18"/>
      <c r="T1491" s="1">
        <v>1</v>
      </c>
      <c r="AA1491" s="2" t="s">
        <v>3068</v>
      </c>
      <c r="AB1491" s="3"/>
      <c r="AC1491" s="3"/>
      <c r="BA1491" s="1">
        <f t="shared" si="46"/>
        <v>0</v>
      </c>
    </row>
    <row r="1492" spans="1:68" s="1" customFormat="1" x14ac:dyDescent="0.25">
      <c r="B1492" s="2"/>
      <c r="C1492" s="2"/>
      <c r="D1492" s="6"/>
      <c r="G1492" s="1" t="s">
        <v>3158</v>
      </c>
      <c r="I1492" s="1" t="s">
        <v>428</v>
      </c>
      <c r="K1492" s="18" t="s">
        <v>381</v>
      </c>
      <c r="AA1492" s="2"/>
      <c r="AB1492" s="3"/>
      <c r="AC1492" s="3"/>
      <c r="AD1492" s="1" t="s">
        <v>2388</v>
      </c>
      <c r="BA1492" s="1">
        <f t="shared" si="46"/>
        <v>0</v>
      </c>
    </row>
    <row r="1493" spans="1:68" s="1" customFormat="1" x14ac:dyDescent="0.25">
      <c r="B1493" s="2"/>
      <c r="C1493" s="2"/>
      <c r="D1493" s="2"/>
      <c r="G1493" s="1" t="s">
        <v>3158</v>
      </c>
      <c r="I1493" s="1" t="s">
        <v>4971</v>
      </c>
      <c r="J1493" s="1" t="s">
        <v>3789</v>
      </c>
      <c r="K1493" s="18"/>
      <c r="AA1493" s="1" t="s">
        <v>4970</v>
      </c>
      <c r="AB1493" s="3"/>
      <c r="AC1493" s="3"/>
      <c r="BA1493" s="1">
        <f t="shared" si="46"/>
        <v>0</v>
      </c>
    </row>
    <row r="1494" spans="1:68" s="1" customFormat="1" ht="15.75" customHeight="1" x14ac:dyDescent="0.25">
      <c r="A1494" s="8"/>
      <c r="B1494" s="2"/>
      <c r="C1494" s="2"/>
      <c r="D1494" s="2"/>
      <c r="K1494" s="18"/>
      <c r="P1494" s="8"/>
      <c r="Q1494" s="8"/>
      <c r="R1494" s="1">
        <f>SUM(R64:R1493)</f>
        <v>43</v>
      </c>
      <c r="S1494" s="1">
        <f>SUM(S64:S1493)</f>
        <v>1</v>
      </c>
      <c r="AA1494" s="2"/>
      <c r="AB1494" s="3"/>
      <c r="AC1494" s="3"/>
      <c r="BA1494" s="1">
        <f t="shared" si="46"/>
        <v>0</v>
      </c>
    </row>
    <row r="1495" spans="1:68" s="1" customFormat="1" x14ac:dyDescent="0.25">
      <c r="A1495" s="1" t="s">
        <v>1709</v>
      </c>
      <c r="B1495" s="2"/>
      <c r="C1495" s="2"/>
      <c r="F1495" s="1" t="s">
        <v>3162</v>
      </c>
      <c r="G1495" s="1" t="s">
        <v>3158</v>
      </c>
      <c r="H1495" s="1" t="s">
        <v>2119</v>
      </c>
      <c r="I1495" s="1" t="s">
        <v>2120</v>
      </c>
      <c r="J1495" s="1" t="s">
        <v>1190</v>
      </c>
      <c r="K1495" s="18"/>
      <c r="L1495" s="1" t="s">
        <v>2122</v>
      </c>
      <c r="M1495" s="1" t="s">
        <v>488</v>
      </c>
      <c r="N1495" s="1" t="s">
        <v>296</v>
      </c>
      <c r="O1495" s="1">
        <v>85206</v>
      </c>
      <c r="AA1495" s="1" t="s">
        <v>3196</v>
      </c>
      <c r="AB1495" s="1" t="s">
        <v>3189</v>
      </c>
      <c r="AD1495" s="2" t="s">
        <v>1015</v>
      </c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1">
        <f t="shared" si="46"/>
        <v>0</v>
      </c>
      <c r="BB1495" s="3" t="s">
        <v>3161</v>
      </c>
      <c r="BF1495" s="1" t="s">
        <v>4712</v>
      </c>
      <c r="BG1495" s="1" t="s">
        <v>4712</v>
      </c>
      <c r="BH1495" s="1" t="s">
        <v>4712</v>
      </c>
      <c r="BN1495" s="1" t="s">
        <v>4712</v>
      </c>
    </row>
    <row r="1496" spans="1:68" s="1" customFormat="1" x14ac:dyDescent="0.25">
      <c r="A1496" s="1" t="s">
        <v>1596</v>
      </c>
      <c r="B1496" s="2"/>
      <c r="C1496" s="2"/>
      <c r="F1496" s="1" t="s">
        <v>3162</v>
      </c>
      <c r="G1496" s="1" t="s">
        <v>3158</v>
      </c>
      <c r="H1496" s="1" t="s">
        <v>362</v>
      </c>
      <c r="I1496" s="1" t="s">
        <v>363</v>
      </c>
      <c r="J1496" s="1" t="s">
        <v>3819</v>
      </c>
      <c r="K1496" s="18" t="s">
        <v>364</v>
      </c>
      <c r="L1496" s="1" t="s">
        <v>1599</v>
      </c>
      <c r="M1496" s="1" t="s">
        <v>1597</v>
      </c>
      <c r="N1496" s="1" t="s">
        <v>1598</v>
      </c>
      <c r="P1496" s="1" t="s">
        <v>4213</v>
      </c>
      <c r="T1496" s="1">
        <v>1</v>
      </c>
      <c r="W1496" s="1" t="s">
        <v>297</v>
      </c>
      <c r="Y1496" s="1" t="s">
        <v>3196</v>
      </c>
      <c r="Z1496" s="1" t="s">
        <v>3161</v>
      </c>
      <c r="AA1496" s="1" t="s">
        <v>1700</v>
      </c>
      <c r="AB1496" s="3" t="s">
        <v>3161</v>
      </c>
      <c r="AC1496" s="3"/>
      <c r="AD1496" s="1" t="s">
        <v>2388</v>
      </c>
      <c r="AW1496" s="1" t="s">
        <v>1703</v>
      </c>
      <c r="BA1496" s="1">
        <f t="shared" si="46"/>
        <v>1</v>
      </c>
    </row>
    <row r="1497" spans="1:68" s="1" customFormat="1" x14ac:dyDescent="0.25">
      <c r="A1497" s="1" t="s">
        <v>344</v>
      </c>
      <c r="B1497" s="2"/>
      <c r="C1497" s="2"/>
      <c r="D1497" s="6"/>
      <c r="F1497" s="1" t="s">
        <v>3162</v>
      </c>
      <c r="G1497" s="1" t="s">
        <v>481</v>
      </c>
      <c r="H1497" s="1" t="s">
        <v>2151</v>
      </c>
      <c r="I1497" s="1" t="s">
        <v>2152</v>
      </c>
      <c r="J1497" s="1" t="s">
        <v>3098</v>
      </c>
      <c r="K1497" s="18"/>
      <c r="L1497" s="1" t="s">
        <v>2154</v>
      </c>
      <c r="M1497" s="1" t="s">
        <v>4425</v>
      </c>
      <c r="N1497" s="1" t="s">
        <v>296</v>
      </c>
      <c r="O1497" s="1">
        <v>85242</v>
      </c>
      <c r="P1497" s="8"/>
      <c r="Q1497" s="8"/>
      <c r="Y1497" s="1" t="s">
        <v>3160</v>
      </c>
      <c r="Z1497" s="1" t="s">
        <v>2148</v>
      </c>
      <c r="AA1497" s="2"/>
      <c r="AB1497" s="3" t="s">
        <v>3161</v>
      </c>
      <c r="AC1497" s="3"/>
      <c r="BA1497" s="1">
        <f t="shared" si="46"/>
        <v>0</v>
      </c>
      <c r="BD1497" s="1" t="s">
        <v>4712</v>
      </c>
      <c r="BE1497" s="1" t="s">
        <v>4712</v>
      </c>
      <c r="BO1497" s="1" t="s">
        <v>4712</v>
      </c>
      <c r="BP1497" s="1" t="s">
        <v>4712</v>
      </c>
    </row>
    <row r="1498" spans="1:68" s="1" customFormat="1" x14ac:dyDescent="0.25">
      <c r="A1498" s="1" t="s">
        <v>3872</v>
      </c>
      <c r="B1498" s="2"/>
      <c r="C1498" s="2"/>
      <c r="G1498" s="1" t="s">
        <v>481</v>
      </c>
      <c r="H1498" s="1" t="s">
        <v>2268</v>
      </c>
      <c r="I1498" s="1" t="s">
        <v>907</v>
      </c>
      <c r="J1498" s="1" t="s">
        <v>2270</v>
      </c>
      <c r="K1498" s="18"/>
      <c r="L1498" s="1" t="s">
        <v>4925</v>
      </c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1">
        <f t="shared" si="46"/>
        <v>0</v>
      </c>
      <c r="BB1498" s="3"/>
    </row>
    <row r="1499" spans="1:68" s="1" customFormat="1" x14ac:dyDescent="0.25">
      <c r="A1499" s="1" t="s">
        <v>3871</v>
      </c>
      <c r="B1499" s="2"/>
      <c r="C1499" s="2"/>
      <c r="D1499" s="2"/>
      <c r="F1499" s="1" t="s">
        <v>3161</v>
      </c>
      <c r="G1499" s="1" t="s">
        <v>3158</v>
      </c>
      <c r="H1499" s="1" t="s">
        <v>105</v>
      </c>
      <c r="I1499" s="1" t="s">
        <v>3311</v>
      </c>
      <c r="J1499" s="1" t="s">
        <v>814</v>
      </c>
      <c r="K1499" s="18" t="s">
        <v>107</v>
      </c>
      <c r="L1499" s="1" t="s">
        <v>109</v>
      </c>
      <c r="P1499" s="1" t="s">
        <v>4712</v>
      </c>
      <c r="X1499" s="1" t="s">
        <v>814</v>
      </c>
      <c r="Y1499" s="1" t="s">
        <v>3196</v>
      </c>
      <c r="Z1499" s="1" t="s">
        <v>3161</v>
      </c>
      <c r="AA1499" s="2"/>
      <c r="AB1499" s="3"/>
      <c r="AC1499" s="3"/>
      <c r="AD1499" s="1" t="s">
        <v>2388</v>
      </c>
      <c r="BA1499" s="1">
        <f t="shared" si="46"/>
        <v>0</v>
      </c>
    </row>
    <row r="1500" spans="1:68" s="1" customFormat="1" x14ac:dyDescent="0.25">
      <c r="A1500" s="1" t="s">
        <v>4812</v>
      </c>
      <c r="B1500" s="2"/>
      <c r="C1500" s="2"/>
      <c r="D1500" s="2"/>
      <c r="F1500" s="1" t="s">
        <v>3162</v>
      </c>
      <c r="G1500" s="1" t="s">
        <v>481</v>
      </c>
      <c r="H1500" s="1" t="s">
        <v>994</v>
      </c>
      <c r="I1500" s="1" t="s">
        <v>2152</v>
      </c>
      <c r="J1500" s="1" t="s">
        <v>996</v>
      </c>
      <c r="K1500" s="18" t="s">
        <v>995</v>
      </c>
      <c r="P1500" s="1" t="s">
        <v>4213</v>
      </c>
      <c r="Y1500" s="1" t="s">
        <v>3196</v>
      </c>
      <c r="Z1500" s="1" t="s">
        <v>3161</v>
      </c>
      <c r="AA1500" s="2"/>
      <c r="AB1500" s="3"/>
      <c r="AC1500" s="3"/>
      <c r="AD1500" s="1" t="s">
        <v>2564</v>
      </c>
      <c r="BA1500" s="1">
        <f t="shared" si="46"/>
        <v>0</v>
      </c>
    </row>
    <row r="1501" spans="1:68" s="1" customFormat="1" x14ac:dyDescent="0.25">
      <c r="A1501" s="2" t="s">
        <v>5093</v>
      </c>
      <c r="B1501" s="2"/>
      <c r="C1501" s="2"/>
      <c r="G1501" s="1" t="s">
        <v>3158</v>
      </c>
      <c r="H1501" s="1" t="s">
        <v>1962</v>
      </c>
      <c r="I1501" s="1" t="s">
        <v>2447</v>
      </c>
      <c r="K1501" s="18" t="s">
        <v>1963</v>
      </c>
      <c r="AA1501" s="2"/>
      <c r="AB1501" s="3"/>
      <c r="AC1501" s="3"/>
      <c r="AD1501" s="1" t="s">
        <v>2388</v>
      </c>
      <c r="BA1501" s="1">
        <f t="shared" si="46"/>
        <v>0</v>
      </c>
    </row>
    <row r="1502" spans="1:68" s="1" customFormat="1" x14ac:dyDescent="0.25">
      <c r="A1502" s="1" t="s">
        <v>4602</v>
      </c>
      <c r="B1502" s="2"/>
      <c r="C1502" s="2"/>
      <c r="D1502" s="2"/>
      <c r="G1502" s="1" t="s">
        <v>3158</v>
      </c>
      <c r="H1502" s="1" t="s">
        <v>3177</v>
      </c>
      <c r="I1502" s="1" t="s">
        <v>2161</v>
      </c>
      <c r="J1502" s="1" t="s">
        <v>3473</v>
      </c>
      <c r="K1502" s="18" t="s">
        <v>3475</v>
      </c>
      <c r="L1502" s="1" t="s">
        <v>5163</v>
      </c>
      <c r="AA1502" s="2"/>
      <c r="AB1502" s="3"/>
      <c r="AC1502" s="3"/>
      <c r="AD1502" s="1" t="s">
        <v>2564</v>
      </c>
      <c r="BA1502" s="1">
        <f t="shared" si="46"/>
        <v>0</v>
      </c>
    </row>
    <row r="1503" spans="1:68" s="1" customFormat="1" x14ac:dyDescent="0.25">
      <c r="A1503" s="1" t="s">
        <v>4602</v>
      </c>
      <c r="B1503" s="2"/>
      <c r="C1503" s="2"/>
      <c r="D1503" s="2"/>
      <c r="F1503" s="1" t="s">
        <v>3161</v>
      </c>
      <c r="G1503" s="1" t="s">
        <v>481</v>
      </c>
      <c r="H1503" s="1" t="s">
        <v>2971</v>
      </c>
      <c r="I1503" s="1" t="s">
        <v>116</v>
      </c>
      <c r="K1503" s="18" t="s">
        <v>2972</v>
      </c>
      <c r="Y1503" s="2"/>
      <c r="Z1503" s="3"/>
      <c r="BA1503" s="1">
        <f t="shared" si="46"/>
        <v>0</v>
      </c>
    </row>
    <row r="1504" spans="1:68" s="1" customFormat="1" x14ac:dyDescent="0.25">
      <c r="A1504" s="1" t="s">
        <v>4602</v>
      </c>
      <c r="B1504" s="2"/>
      <c r="C1504" s="2"/>
      <c r="D1504" s="2"/>
      <c r="F1504" s="1" t="s">
        <v>3161</v>
      </c>
      <c r="G1504" s="1" t="s">
        <v>3158</v>
      </c>
      <c r="H1504" s="1" t="s">
        <v>2971</v>
      </c>
      <c r="I1504" s="1" t="s">
        <v>2973</v>
      </c>
      <c r="K1504" s="18" t="s">
        <v>2972</v>
      </c>
      <c r="Y1504" s="2"/>
      <c r="Z1504" s="3"/>
      <c r="BA1504" s="1">
        <f t="shared" si="46"/>
        <v>0</v>
      </c>
    </row>
    <row r="1505" spans="1:53" s="1" customFormat="1" x14ac:dyDescent="0.25">
      <c r="A1505" s="1" t="s">
        <v>4602</v>
      </c>
      <c r="B1505" s="2"/>
      <c r="C1505" s="2"/>
      <c r="D1505" s="2"/>
      <c r="G1505" s="1" t="s">
        <v>481</v>
      </c>
      <c r="H1505" s="1" t="s">
        <v>448</v>
      </c>
      <c r="I1505" s="1" t="s">
        <v>1336</v>
      </c>
      <c r="J1505" s="1" t="s">
        <v>1337</v>
      </c>
      <c r="K1505" s="18" t="s">
        <v>1339</v>
      </c>
      <c r="L1505" s="1" t="s">
        <v>1338</v>
      </c>
      <c r="M1505" s="1" t="s">
        <v>3195</v>
      </c>
      <c r="N1505" s="1" t="s">
        <v>296</v>
      </c>
      <c r="O1505" s="1">
        <v>85284</v>
      </c>
      <c r="Y1505" s="2"/>
      <c r="Z1505" s="3"/>
      <c r="BA1505" s="1">
        <f t="shared" si="46"/>
        <v>0</v>
      </c>
    </row>
    <row r="1506" spans="1:53" s="1" customFormat="1" x14ac:dyDescent="0.25">
      <c r="A1506" s="1" t="s">
        <v>4602</v>
      </c>
      <c r="B1506" s="2"/>
      <c r="C1506" s="2"/>
      <c r="D1506" s="2"/>
      <c r="G1506" s="1" t="s">
        <v>3158</v>
      </c>
      <c r="H1506" s="1" t="s">
        <v>2838</v>
      </c>
      <c r="I1506" s="1" t="s">
        <v>4578</v>
      </c>
      <c r="K1506" s="18" t="s">
        <v>2839</v>
      </c>
      <c r="Y1506" s="2"/>
      <c r="Z1506" s="3"/>
      <c r="BA1506" s="1">
        <f t="shared" si="46"/>
        <v>0</v>
      </c>
    </row>
    <row r="1507" spans="1:53" s="1" customFormat="1" x14ac:dyDescent="0.25">
      <c r="A1507" s="1" t="s">
        <v>4602</v>
      </c>
      <c r="B1507" s="2"/>
      <c r="C1507" s="2"/>
      <c r="D1507" s="2"/>
      <c r="G1507" s="1" t="s">
        <v>3158</v>
      </c>
      <c r="H1507" s="1" t="s">
        <v>2917</v>
      </c>
      <c r="I1507" s="1" t="s">
        <v>2918</v>
      </c>
      <c r="K1507" s="18" t="s">
        <v>2919</v>
      </c>
      <c r="N1507" s="1" t="s">
        <v>296</v>
      </c>
      <c r="Y1507" s="2"/>
      <c r="Z1507" s="3"/>
      <c r="BA1507" s="1">
        <f t="shared" si="46"/>
        <v>0</v>
      </c>
    </row>
    <row r="1508" spans="1:53" s="1" customFormat="1" x14ac:dyDescent="0.25">
      <c r="A1508" s="1" t="s">
        <v>4602</v>
      </c>
      <c r="B1508" s="2"/>
      <c r="C1508" s="2"/>
      <c r="D1508" s="2"/>
      <c r="G1508" s="1" t="s">
        <v>3158</v>
      </c>
      <c r="H1508" s="1" t="s">
        <v>404</v>
      </c>
      <c r="I1508" s="1" t="s">
        <v>405</v>
      </c>
      <c r="K1508" s="18" t="s">
        <v>406</v>
      </c>
      <c r="N1508" s="1" t="s">
        <v>296</v>
      </c>
      <c r="Y1508" s="2"/>
      <c r="Z1508" s="3"/>
      <c r="BA1508" s="1">
        <f t="shared" si="46"/>
        <v>0</v>
      </c>
    </row>
    <row r="1509" spans="1:53" s="1" customFormat="1" x14ac:dyDescent="0.25">
      <c r="A1509" s="1" t="s">
        <v>4602</v>
      </c>
      <c r="B1509" s="2"/>
      <c r="C1509" s="2"/>
      <c r="D1509" s="2"/>
      <c r="G1509" s="1" t="s">
        <v>3158</v>
      </c>
      <c r="H1509" s="1" t="s">
        <v>404</v>
      </c>
      <c r="I1509" s="1" t="s">
        <v>407</v>
      </c>
      <c r="K1509" s="18" t="s">
        <v>1276</v>
      </c>
      <c r="N1509" s="1" t="s">
        <v>296</v>
      </c>
      <c r="Y1509" s="2"/>
      <c r="Z1509" s="3"/>
      <c r="BA1509" s="1">
        <f t="shared" si="46"/>
        <v>0</v>
      </c>
    </row>
    <row r="1510" spans="1:53" s="1" customFormat="1" x14ac:dyDescent="0.25">
      <c r="A1510" s="1" t="s">
        <v>4602</v>
      </c>
      <c r="B1510" s="2"/>
      <c r="C1510" s="2"/>
      <c r="D1510" s="2"/>
      <c r="G1510" s="1" t="s">
        <v>3158</v>
      </c>
      <c r="H1510" s="1" t="s">
        <v>1277</v>
      </c>
      <c r="I1510" s="1" t="s">
        <v>4526</v>
      </c>
      <c r="K1510" s="18" t="s">
        <v>4527</v>
      </c>
      <c r="Y1510" s="2"/>
      <c r="Z1510" s="3"/>
      <c r="BA1510" s="1">
        <f t="shared" si="46"/>
        <v>0</v>
      </c>
    </row>
    <row r="1511" spans="1:53" s="1" customFormat="1" x14ac:dyDescent="0.25">
      <c r="A1511" s="1" t="s">
        <v>4602</v>
      </c>
      <c r="B1511" s="2"/>
      <c r="C1511" s="2"/>
      <c r="D1511" s="6"/>
      <c r="G1511" s="1" t="s">
        <v>3158</v>
      </c>
      <c r="H1511" s="1" t="s">
        <v>2061</v>
      </c>
      <c r="I1511" s="1" t="s">
        <v>3786</v>
      </c>
      <c r="J1511" s="1" t="s">
        <v>5177</v>
      </c>
      <c r="K1511" s="18" t="s">
        <v>5178</v>
      </c>
      <c r="L1511" s="1" t="s">
        <v>3599</v>
      </c>
      <c r="Y1511" s="2"/>
      <c r="Z1511" s="3"/>
      <c r="BA1511" s="1">
        <f t="shared" si="46"/>
        <v>0</v>
      </c>
    </row>
    <row r="1512" spans="1:53" s="1" customFormat="1" x14ac:dyDescent="0.25">
      <c r="A1512" s="1" t="s">
        <v>4602</v>
      </c>
      <c r="B1512" s="2"/>
      <c r="C1512" s="2"/>
      <c r="D1512" s="2"/>
      <c r="G1512" s="1" t="s">
        <v>3158</v>
      </c>
      <c r="H1512" s="1" t="s">
        <v>2382</v>
      </c>
      <c r="I1512" s="1" t="s">
        <v>3614</v>
      </c>
      <c r="K1512" s="18" t="s">
        <v>2383</v>
      </c>
      <c r="AA1512" s="2"/>
      <c r="AB1512" s="3"/>
      <c r="AC1512" s="3"/>
      <c r="AD1512" s="1" t="s">
        <v>2564</v>
      </c>
      <c r="BA1512" s="1">
        <f t="shared" si="46"/>
        <v>0</v>
      </c>
    </row>
    <row r="1513" spans="1:53" s="1" customFormat="1" x14ac:dyDescent="0.25">
      <c r="A1513" s="1" t="s">
        <v>4602</v>
      </c>
      <c r="B1513" s="2"/>
      <c r="C1513" s="2"/>
      <c r="D1513" s="2"/>
      <c r="F1513" s="1" t="s">
        <v>3161</v>
      </c>
      <c r="G1513" s="1" t="s">
        <v>3158</v>
      </c>
      <c r="H1513" s="1" t="s">
        <v>3025</v>
      </c>
      <c r="I1513" s="1" t="s">
        <v>903</v>
      </c>
      <c r="J1513" s="1" t="s">
        <v>3100</v>
      </c>
      <c r="K1513" s="18" t="s">
        <v>2965</v>
      </c>
      <c r="L1513" s="1" t="s">
        <v>3102</v>
      </c>
      <c r="M1513" s="1" t="s">
        <v>488</v>
      </c>
      <c r="N1513" s="1" t="s">
        <v>296</v>
      </c>
      <c r="O1513" s="1">
        <v>85204</v>
      </c>
      <c r="Y1513" s="1" t="s">
        <v>3093</v>
      </c>
      <c r="Z1513" s="1" t="s">
        <v>3161</v>
      </c>
      <c r="AA1513" s="2" t="s">
        <v>5160</v>
      </c>
      <c r="AB1513" s="3" t="s">
        <v>3161</v>
      </c>
      <c r="AC1513" s="3"/>
      <c r="AD1513" s="1" t="s">
        <v>2388</v>
      </c>
      <c r="BA1513" s="1">
        <f t="shared" si="46"/>
        <v>0</v>
      </c>
    </row>
    <row r="1514" spans="1:53" s="1" customFormat="1" x14ac:dyDescent="0.25">
      <c r="A1514" s="1" t="s">
        <v>4602</v>
      </c>
      <c r="B1514" s="2"/>
      <c r="C1514" s="2"/>
      <c r="D1514" s="2"/>
      <c r="G1514" s="1" t="s">
        <v>481</v>
      </c>
      <c r="H1514" s="1" t="s">
        <v>1758</v>
      </c>
      <c r="I1514" s="1" t="s">
        <v>2738</v>
      </c>
      <c r="K1514" s="18" t="s">
        <v>11</v>
      </c>
      <c r="AA1514" s="2"/>
      <c r="AB1514" s="3"/>
      <c r="AC1514" s="3"/>
      <c r="BA1514" s="1">
        <f t="shared" si="46"/>
        <v>0</v>
      </c>
    </row>
    <row r="1515" spans="1:53" s="1" customFormat="1" x14ac:dyDescent="0.25">
      <c r="A1515" s="1" t="s">
        <v>4602</v>
      </c>
      <c r="B1515" s="2"/>
      <c r="C1515" s="2"/>
      <c r="D1515" s="2"/>
      <c r="F1515" s="1" t="s">
        <v>3161</v>
      </c>
      <c r="G1515" s="1" t="s">
        <v>481</v>
      </c>
      <c r="H1515" s="1" t="s">
        <v>17</v>
      </c>
      <c r="I1515" s="1" t="s">
        <v>18</v>
      </c>
      <c r="J1515" s="1" t="s">
        <v>19</v>
      </c>
      <c r="K1515" s="18" t="s">
        <v>20</v>
      </c>
      <c r="L1515" s="1" t="s">
        <v>1970</v>
      </c>
      <c r="M1515" s="1" t="s">
        <v>5031</v>
      </c>
      <c r="N1515" s="1" t="s">
        <v>296</v>
      </c>
      <c r="AA1515" s="2"/>
      <c r="AB1515" s="3"/>
      <c r="AC1515" s="3"/>
      <c r="BA1515" s="1">
        <f t="shared" si="46"/>
        <v>0</v>
      </c>
    </row>
    <row r="1516" spans="1:53" s="1" customFormat="1" x14ac:dyDescent="0.25">
      <c r="A1516" s="1" t="s">
        <v>4602</v>
      </c>
      <c r="B1516" s="2"/>
      <c r="C1516" s="2"/>
      <c r="D1516" s="2"/>
      <c r="G1516" s="1" t="s">
        <v>3158</v>
      </c>
      <c r="H1516" s="1" t="s">
        <v>21</v>
      </c>
      <c r="I1516" s="1" t="s">
        <v>2450</v>
      </c>
      <c r="J1516" s="1" t="s">
        <v>22</v>
      </c>
      <c r="K1516" s="18" t="s">
        <v>25</v>
      </c>
      <c r="L1516" s="1" t="s">
        <v>23</v>
      </c>
      <c r="M1516" s="1" t="s">
        <v>24</v>
      </c>
      <c r="N1516" s="1" t="s">
        <v>296</v>
      </c>
      <c r="O1516" s="1">
        <v>85206</v>
      </c>
      <c r="Y1516" s="1" t="s">
        <v>3196</v>
      </c>
      <c r="AA1516" s="2"/>
      <c r="AB1516" s="3"/>
      <c r="AC1516" s="3"/>
      <c r="AD1516" s="1" t="s">
        <v>2564</v>
      </c>
      <c r="BA1516" s="1">
        <f t="shared" si="46"/>
        <v>0</v>
      </c>
    </row>
    <row r="1517" spans="1:53" s="1" customFormat="1" x14ac:dyDescent="0.25">
      <c r="A1517" s="1" t="s">
        <v>4602</v>
      </c>
      <c r="B1517" s="2"/>
      <c r="C1517" s="2"/>
      <c r="D1517" s="2"/>
      <c r="G1517" s="1" t="s">
        <v>3158</v>
      </c>
      <c r="H1517" s="1" t="s">
        <v>2867</v>
      </c>
      <c r="I1517" s="1" t="s">
        <v>3159</v>
      </c>
      <c r="J1517" s="1" t="s">
        <v>2868</v>
      </c>
      <c r="K1517" s="18" t="s">
        <v>1576</v>
      </c>
      <c r="L1517" s="1" t="s">
        <v>2869</v>
      </c>
      <c r="M1517" s="1" t="s">
        <v>2870</v>
      </c>
      <c r="N1517" s="1" t="s">
        <v>296</v>
      </c>
      <c r="O1517" s="1">
        <v>85248</v>
      </c>
      <c r="AA1517" s="2"/>
      <c r="AB1517" s="3"/>
      <c r="AC1517" s="3"/>
      <c r="AD1517" s="1" t="s">
        <v>2564</v>
      </c>
      <c r="BA1517" s="1">
        <f t="shared" si="46"/>
        <v>0</v>
      </c>
    </row>
    <row r="1518" spans="1:53" s="1" customFormat="1" x14ac:dyDescent="0.25">
      <c r="A1518" s="1" t="s">
        <v>4602</v>
      </c>
      <c r="B1518" s="2"/>
      <c r="C1518" s="2"/>
      <c r="D1518" s="2"/>
      <c r="G1518" s="1" t="s">
        <v>481</v>
      </c>
      <c r="H1518" s="1" t="s">
        <v>3406</v>
      </c>
      <c r="I1518" s="1" t="s">
        <v>3407</v>
      </c>
      <c r="J1518" s="1" t="s">
        <v>3408</v>
      </c>
      <c r="K1518" s="18" t="s">
        <v>3410</v>
      </c>
      <c r="L1518" s="1" t="s">
        <v>3409</v>
      </c>
      <c r="M1518" s="1" t="s">
        <v>488</v>
      </c>
      <c r="N1518" s="1" t="s">
        <v>296</v>
      </c>
      <c r="O1518" s="1">
        <v>85209</v>
      </c>
      <c r="AA1518" s="2"/>
      <c r="AB1518" s="3"/>
      <c r="AC1518" s="3"/>
      <c r="BA1518" s="1">
        <f t="shared" si="46"/>
        <v>0</v>
      </c>
    </row>
    <row r="1519" spans="1:53" s="1" customFormat="1" x14ac:dyDescent="0.25">
      <c r="A1519" s="1" t="s">
        <v>4602</v>
      </c>
      <c r="B1519" s="2"/>
      <c r="C1519" s="2"/>
      <c r="D1519" s="2"/>
      <c r="G1519" s="1" t="s">
        <v>3158</v>
      </c>
      <c r="H1519" s="1" t="s">
        <v>3980</v>
      </c>
      <c r="I1519" s="1" t="s">
        <v>103</v>
      </c>
      <c r="K1519" s="18" t="s">
        <v>3981</v>
      </c>
      <c r="AA1519" s="2"/>
      <c r="AB1519" s="3"/>
      <c r="AC1519" s="3"/>
      <c r="BA1519" s="1">
        <f t="shared" si="46"/>
        <v>0</v>
      </c>
    </row>
    <row r="1520" spans="1:53" s="1" customFormat="1" x14ac:dyDescent="0.25">
      <c r="A1520" s="1" t="s">
        <v>4602</v>
      </c>
      <c r="B1520" s="2"/>
      <c r="C1520" s="2"/>
      <c r="D1520" s="2"/>
      <c r="G1520" s="1" t="s">
        <v>481</v>
      </c>
      <c r="H1520" s="1" t="s">
        <v>1715</v>
      </c>
      <c r="I1520" s="1" t="s">
        <v>1716</v>
      </c>
      <c r="K1520" s="18" t="s">
        <v>1717</v>
      </c>
      <c r="AA1520" s="2"/>
      <c r="AB1520" s="3"/>
      <c r="AC1520" s="3"/>
      <c r="AD1520" s="1" t="s">
        <v>2388</v>
      </c>
      <c r="BA1520" s="1">
        <f t="shared" si="46"/>
        <v>0</v>
      </c>
    </row>
    <row r="1521" spans="1:87" s="1" customFormat="1" x14ac:dyDescent="0.25">
      <c r="A1521" s="1" t="s">
        <v>4602</v>
      </c>
      <c r="B1521" s="2"/>
      <c r="C1521" s="2"/>
      <c r="D1521" s="2"/>
      <c r="G1521" s="1" t="s">
        <v>3158</v>
      </c>
      <c r="H1521" s="1" t="s">
        <v>1736</v>
      </c>
      <c r="I1521" s="1" t="s">
        <v>1737</v>
      </c>
      <c r="K1521" s="18" t="s">
        <v>1738</v>
      </c>
      <c r="AA1521" s="2"/>
      <c r="AB1521" s="3"/>
      <c r="AC1521" s="3"/>
      <c r="BA1521" s="1">
        <f t="shared" si="46"/>
        <v>0</v>
      </c>
    </row>
    <row r="1522" spans="1:87" s="1" customFormat="1" x14ac:dyDescent="0.25">
      <c r="A1522" s="1" t="s">
        <v>4602</v>
      </c>
      <c r="B1522" s="2"/>
      <c r="C1522" s="2"/>
      <c r="D1522" s="2"/>
      <c r="G1522" s="1" t="s">
        <v>481</v>
      </c>
      <c r="H1522" s="1" t="s">
        <v>3088</v>
      </c>
      <c r="I1522" s="1" t="s">
        <v>3089</v>
      </c>
      <c r="J1522" s="1" t="s">
        <v>3091</v>
      </c>
      <c r="K1522" s="18" t="s">
        <v>3090</v>
      </c>
      <c r="L1522" s="1" t="s">
        <v>1925</v>
      </c>
      <c r="M1522" s="1" t="s">
        <v>3192</v>
      </c>
      <c r="N1522" s="1" t="s">
        <v>296</v>
      </c>
      <c r="O1522" s="1">
        <v>85118</v>
      </c>
      <c r="Y1522" s="1" t="s">
        <v>3175</v>
      </c>
      <c r="Z1522" s="1" t="s">
        <v>3161</v>
      </c>
      <c r="AA1522" s="2"/>
      <c r="AB1522" s="3" t="s">
        <v>3161</v>
      </c>
      <c r="AC1522" s="3"/>
      <c r="BA1522" s="1">
        <f t="shared" si="46"/>
        <v>0</v>
      </c>
    </row>
    <row r="1523" spans="1:87" s="1" customFormat="1" x14ac:dyDescent="0.25">
      <c r="A1523" s="1" t="s">
        <v>4602</v>
      </c>
      <c r="B1523" s="2"/>
      <c r="C1523" s="2"/>
      <c r="D1523" s="2"/>
      <c r="G1523" s="1" t="s">
        <v>3158</v>
      </c>
      <c r="H1523" s="1" t="s">
        <v>3088</v>
      </c>
      <c r="I1523" s="1" t="s">
        <v>371</v>
      </c>
      <c r="J1523" s="1" t="s">
        <v>3091</v>
      </c>
      <c r="K1523" s="18" t="s">
        <v>3090</v>
      </c>
      <c r="L1523" s="1" t="s">
        <v>1925</v>
      </c>
      <c r="M1523" s="1" t="s">
        <v>3192</v>
      </c>
      <c r="N1523" s="1" t="s">
        <v>296</v>
      </c>
      <c r="O1523" s="1">
        <v>85118</v>
      </c>
      <c r="Y1523" s="1" t="s">
        <v>3175</v>
      </c>
      <c r="Z1523" s="1" t="s">
        <v>3092</v>
      </c>
      <c r="AA1523" s="2"/>
      <c r="AB1523" s="3" t="s">
        <v>3161</v>
      </c>
      <c r="AC1523" s="3"/>
      <c r="BA1523" s="1">
        <f t="shared" si="46"/>
        <v>0</v>
      </c>
    </row>
    <row r="1524" spans="1:87" s="1" customFormat="1" x14ac:dyDescent="0.25">
      <c r="A1524" s="1" t="s">
        <v>4602</v>
      </c>
      <c r="B1524" s="2"/>
      <c r="C1524" s="2"/>
      <c r="D1524" s="2"/>
      <c r="G1524" s="1" t="s">
        <v>3158</v>
      </c>
      <c r="H1524" s="1" t="s">
        <v>3106</v>
      </c>
      <c r="I1524" s="1" t="s">
        <v>3107</v>
      </c>
      <c r="J1524" s="1" t="s">
        <v>2150</v>
      </c>
      <c r="K1524" s="18" t="s">
        <v>3846</v>
      </c>
      <c r="L1524" s="1" t="s">
        <v>2543</v>
      </c>
      <c r="M1524" s="1" t="s">
        <v>488</v>
      </c>
      <c r="N1524" s="1" t="s">
        <v>296</v>
      </c>
      <c r="O1524" s="1">
        <v>85213</v>
      </c>
      <c r="Y1524" s="1" t="s">
        <v>3196</v>
      </c>
      <c r="Z1524" s="1" t="s">
        <v>3161</v>
      </c>
      <c r="AA1524" s="1" t="s">
        <v>998</v>
      </c>
      <c r="AB1524" s="3" t="s">
        <v>3161</v>
      </c>
      <c r="AC1524" s="3"/>
      <c r="BA1524" s="1">
        <f t="shared" si="46"/>
        <v>0</v>
      </c>
      <c r="BD1524" s="1" t="s">
        <v>4712</v>
      </c>
      <c r="BE1524" s="1" t="s">
        <v>4712</v>
      </c>
      <c r="BF1524" s="1" t="s">
        <v>4712</v>
      </c>
      <c r="BQ1524" s="1" t="s">
        <v>4712</v>
      </c>
      <c r="BX1524" s="1" t="s">
        <v>4712</v>
      </c>
    </row>
    <row r="1525" spans="1:87" s="1" customFormat="1" x14ac:dyDescent="0.25">
      <c r="A1525" s="1" t="s">
        <v>4602</v>
      </c>
      <c r="B1525" s="2"/>
      <c r="C1525" s="2"/>
      <c r="D1525" s="2"/>
      <c r="G1525" s="1" t="s">
        <v>3158</v>
      </c>
      <c r="H1525" s="1" t="s">
        <v>4743</v>
      </c>
      <c r="I1525" s="1" t="s">
        <v>3024</v>
      </c>
      <c r="K1525" s="18" t="s">
        <v>4744</v>
      </c>
      <c r="AA1525" s="2"/>
      <c r="AB1525" s="3"/>
      <c r="AC1525" s="3"/>
      <c r="BA1525" s="1">
        <f t="shared" si="46"/>
        <v>0</v>
      </c>
    </row>
    <row r="1526" spans="1:87" s="1" customFormat="1" x14ac:dyDescent="0.25">
      <c r="A1526" s="1" t="s">
        <v>4602</v>
      </c>
      <c r="B1526" s="2"/>
      <c r="C1526" s="2"/>
      <c r="D1526" s="2"/>
      <c r="G1526" s="1" t="s">
        <v>3158</v>
      </c>
      <c r="H1526" s="1" t="s">
        <v>4915</v>
      </c>
      <c r="I1526" s="1" t="s">
        <v>4000</v>
      </c>
      <c r="J1526" s="1" t="s">
        <v>4001</v>
      </c>
      <c r="K1526" s="18" t="s">
        <v>4005</v>
      </c>
      <c r="L1526" s="1" t="s">
        <v>4002</v>
      </c>
      <c r="M1526" s="1" t="s">
        <v>4003</v>
      </c>
      <c r="N1526" s="1" t="s">
        <v>4004</v>
      </c>
      <c r="O1526" s="1">
        <v>78660</v>
      </c>
      <c r="AA1526" s="2"/>
      <c r="AB1526" s="3"/>
      <c r="AC1526" s="3"/>
      <c r="AD1526" s="1" t="s">
        <v>2388</v>
      </c>
      <c r="BA1526" s="1">
        <f t="shared" si="46"/>
        <v>0</v>
      </c>
    </row>
    <row r="1527" spans="1:87" s="1" customFormat="1" x14ac:dyDescent="0.25">
      <c r="A1527" s="1" t="s">
        <v>4602</v>
      </c>
      <c r="B1527" s="2"/>
      <c r="C1527" s="2"/>
      <c r="D1527" s="2"/>
      <c r="G1527" s="1" t="s">
        <v>481</v>
      </c>
      <c r="H1527" s="1" t="s">
        <v>1571</v>
      </c>
      <c r="I1527" s="1" t="s">
        <v>116</v>
      </c>
      <c r="J1527" s="1" t="s">
        <v>1572</v>
      </c>
      <c r="K1527" s="18" t="s">
        <v>4175</v>
      </c>
      <c r="L1527" s="1" t="s">
        <v>1573</v>
      </c>
      <c r="M1527" s="1" t="s">
        <v>3192</v>
      </c>
      <c r="N1527" s="1" t="s">
        <v>296</v>
      </c>
      <c r="AA1527" s="2"/>
      <c r="AB1527" s="3"/>
      <c r="AC1527" s="3"/>
      <c r="BA1527" s="1">
        <f t="shared" si="46"/>
        <v>0</v>
      </c>
    </row>
    <row r="1528" spans="1:87" s="1" customFormat="1" x14ac:dyDescent="0.25">
      <c r="A1528" s="1" t="s">
        <v>4602</v>
      </c>
      <c r="B1528" s="2"/>
      <c r="C1528" s="2"/>
      <c r="D1528" s="2"/>
      <c r="G1528" s="1" t="s">
        <v>481</v>
      </c>
      <c r="H1528" s="1" t="s">
        <v>2572</v>
      </c>
      <c r="I1528" s="1" t="s">
        <v>879</v>
      </c>
      <c r="K1528" s="5" t="s">
        <v>2573</v>
      </c>
      <c r="P1528" s="1" t="s">
        <v>4213</v>
      </c>
      <c r="AA1528" s="2"/>
      <c r="AB1528" s="3"/>
      <c r="AC1528" s="3"/>
      <c r="AD1528" s="1" t="s">
        <v>2564</v>
      </c>
      <c r="BA1528" s="1">
        <f t="shared" si="46"/>
        <v>0</v>
      </c>
    </row>
    <row r="1529" spans="1:87" s="1" customFormat="1" x14ac:dyDescent="0.25">
      <c r="A1529" s="1" t="s">
        <v>4602</v>
      </c>
      <c r="B1529" s="2"/>
      <c r="C1529" s="2"/>
      <c r="D1529" s="2"/>
      <c r="G1529" s="1" t="s">
        <v>3158</v>
      </c>
      <c r="H1529" s="1" t="s">
        <v>2572</v>
      </c>
      <c r="I1529" s="1" t="s">
        <v>1532</v>
      </c>
      <c r="K1529" s="5" t="s">
        <v>2573</v>
      </c>
      <c r="P1529" s="1" t="s">
        <v>4712</v>
      </c>
      <c r="AA1529" s="2"/>
      <c r="AB1529" s="3"/>
      <c r="AC1529" s="3"/>
      <c r="AD1529" s="1" t="s">
        <v>2568</v>
      </c>
      <c r="BA1529" s="1">
        <f t="shared" si="46"/>
        <v>0</v>
      </c>
    </row>
    <row r="1530" spans="1:87" s="1" customFormat="1" x14ac:dyDescent="0.25">
      <c r="A1530" s="1" t="s">
        <v>4602</v>
      </c>
      <c r="B1530" s="2"/>
      <c r="C1530" s="2"/>
      <c r="D1530" s="2"/>
      <c r="F1530" s="1" t="s">
        <v>3162</v>
      </c>
      <c r="G1530" s="1" t="s">
        <v>3158</v>
      </c>
      <c r="H1530" s="1" t="s">
        <v>384</v>
      </c>
      <c r="I1530" s="1" t="s">
        <v>2742</v>
      </c>
      <c r="J1530" s="1" t="s">
        <v>385</v>
      </c>
      <c r="K1530" s="18" t="s">
        <v>387</v>
      </c>
      <c r="L1530" s="1" t="s">
        <v>386</v>
      </c>
      <c r="M1530" s="1" t="s">
        <v>488</v>
      </c>
      <c r="N1530" s="1" t="s">
        <v>296</v>
      </c>
      <c r="O1530" s="1">
        <v>85206</v>
      </c>
      <c r="X1530" s="1" t="s">
        <v>388</v>
      </c>
      <c r="AA1530" s="2"/>
      <c r="AB1530" s="3"/>
      <c r="AC1530" s="3"/>
      <c r="BA1530" s="1">
        <f t="shared" si="46"/>
        <v>0</v>
      </c>
      <c r="BD1530" s="1" t="s">
        <v>4712</v>
      </c>
      <c r="BH1530" s="1" t="s">
        <v>4712</v>
      </c>
      <c r="BI1530" s="1" t="s">
        <v>4712</v>
      </c>
      <c r="BJ1530" s="1" t="s">
        <v>4712</v>
      </c>
      <c r="BK1530" s="1" t="s">
        <v>4712</v>
      </c>
      <c r="BL1530" s="1" t="s">
        <v>4712</v>
      </c>
      <c r="BM1530" s="1" t="s">
        <v>4712</v>
      </c>
      <c r="BP1530" s="1" t="s">
        <v>4712</v>
      </c>
      <c r="CI1530" s="1" t="s">
        <v>4712</v>
      </c>
    </row>
    <row r="1531" spans="1:87" s="1" customFormat="1" x14ac:dyDescent="0.25">
      <c r="A1531" s="1" t="s">
        <v>4602</v>
      </c>
      <c r="B1531" s="2"/>
      <c r="C1531" s="2"/>
      <c r="D1531" s="2"/>
      <c r="G1531" s="1" t="s">
        <v>481</v>
      </c>
      <c r="H1531" s="1" t="s">
        <v>2996</v>
      </c>
      <c r="I1531" s="1" t="s">
        <v>4714</v>
      </c>
      <c r="K1531" s="18" t="s">
        <v>2997</v>
      </c>
      <c r="AA1531" s="2"/>
      <c r="AB1531" s="3"/>
      <c r="AC1531" s="3"/>
      <c r="BA1531" s="1">
        <f t="shared" si="46"/>
        <v>0</v>
      </c>
    </row>
    <row r="1532" spans="1:87" s="1" customFormat="1" x14ac:dyDescent="0.25">
      <c r="A1532" s="1" t="s">
        <v>4602</v>
      </c>
      <c r="B1532" s="2"/>
      <c r="C1532" s="2"/>
      <c r="D1532" s="2"/>
      <c r="G1532" s="1" t="s">
        <v>481</v>
      </c>
      <c r="H1532" s="1" t="s">
        <v>2428</v>
      </c>
      <c r="I1532" s="1" t="s">
        <v>3035</v>
      </c>
      <c r="J1532" s="1" t="s">
        <v>1045</v>
      </c>
      <c r="K1532" s="18" t="s">
        <v>1047</v>
      </c>
      <c r="L1532" s="1" t="s">
        <v>1046</v>
      </c>
      <c r="M1532" s="1" t="s">
        <v>924</v>
      </c>
      <c r="N1532" s="1" t="s">
        <v>296</v>
      </c>
      <c r="O1532" s="1">
        <v>85266</v>
      </c>
      <c r="Y1532" s="1" t="s">
        <v>3175</v>
      </c>
      <c r="Z1532" s="1" t="s">
        <v>1048</v>
      </c>
      <c r="AA1532" s="2"/>
      <c r="AB1532" s="3" t="s">
        <v>3161</v>
      </c>
      <c r="AC1532" s="3"/>
      <c r="BA1532" s="1">
        <f t="shared" si="46"/>
        <v>0</v>
      </c>
    </row>
    <row r="1533" spans="1:87" s="1" customFormat="1" x14ac:dyDescent="0.25">
      <c r="A1533" s="1" t="s">
        <v>4602</v>
      </c>
      <c r="B1533" s="2"/>
      <c r="C1533" s="2"/>
      <c r="D1533" s="2"/>
      <c r="G1533" s="1" t="s">
        <v>3158</v>
      </c>
      <c r="H1533" s="1" t="s">
        <v>2461</v>
      </c>
      <c r="I1533" s="1" t="s">
        <v>3799</v>
      </c>
      <c r="J1533" s="1" t="s">
        <v>1045</v>
      </c>
      <c r="K1533" s="18" t="s">
        <v>1047</v>
      </c>
      <c r="L1533" s="1" t="s">
        <v>1046</v>
      </c>
      <c r="M1533" s="1" t="s">
        <v>924</v>
      </c>
      <c r="N1533" s="1" t="s">
        <v>296</v>
      </c>
      <c r="O1533" s="1">
        <v>85266</v>
      </c>
      <c r="Y1533" s="1" t="s">
        <v>3175</v>
      </c>
      <c r="Z1533" s="1" t="s">
        <v>2462</v>
      </c>
      <c r="AA1533" s="2"/>
      <c r="AB1533" s="3" t="s">
        <v>3161</v>
      </c>
      <c r="AC1533" s="3"/>
      <c r="BA1533" s="1">
        <f t="shared" si="46"/>
        <v>0</v>
      </c>
    </row>
    <row r="1534" spans="1:87" s="1" customFormat="1" x14ac:dyDescent="0.25">
      <c r="A1534" s="1" t="s">
        <v>4602</v>
      </c>
      <c r="B1534" s="2"/>
      <c r="C1534" s="2"/>
      <c r="D1534" s="2"/>
      <c r="G1534" s="1" t="s">
        <v>481</v>
      </c>
      <c r="H1534" s="1" t="s">
        <v>5115</v>
      </c>
      <c r="I1534" s="1" t="s">
        <v>299</v>
      </c>
      <c r="J1534" s="1" t="s">
        <v>3331</v>
      </c>
      <c r="K1534" s="18" t="s">
        <v>3333</v>
      </c>
      <c r="L1534" s="1" t="s">
        <v>3332</v>
      </c>
      <c r="M1534" s="1" t="s">
        <v>924</v>
      </c>
      <c r="N1534" s="1" t="s">
        <v>296</v>
      </c>
      <c r="O1534" s="1">
        <v>85266</v>
      </c>
      <c r="AA1534" s="2" t="s">
        <v>1817</v>
      </c>
      <c r="AB1534" s="3"/>
      <c r="AC1534" s="3"/>
      <c r="BA1534" s="1">
        <f t="shared" si="46"/>
        <v>0</v>
      </c>
    </row>
    <row r="1535" spans="1:87" s="1" customFormat="1" x14ac:dyDescent="0.25">
      <c r="A1535" s="1" t="s">
        <v>4602</v>
      </c>
      <c r="B1535" s="2"/>
      <c r="C1535" s="2"/>
      <c r="D1535" s="2"/>
      <c r="G1535" s="1" t="s">
        <v>3158</v>
      </c>
      <c r="H1535" s="1" t="s">
        <v>881</v>
      </c>
      <c r="I1535" s="1" t="s">
        <v>882</v>
      </c>
      <c r="J1535" s="1" t="s">
        <v>883</v>
      </c>
      <c r="K1535" s="18" t="s">
        <v>2086</v>
      </c>
      <c r="L1535" s="1" t="s">
        <v>2085</v>
      </c>
      <c r="M1535" s="1" t="s">
        <v>488</v>
      </c>
      <c r="N1535" s="1" t="s">
        <v>296</v>
      </c>
      <c r="O1535" s="1">
        <v>85213</v>
      </c>
      <c r="X1535" s="1" t="s">
        <v>2087</v>
      </c>
      <c r="Y1535" s="1" t="s">
        <v>3196</v>
      </c>
      <c r="Z1535" s="1" t="s">
        <v>3161</v>
      </c>
      <c r="AA1535" s="2"/>
      <c r="AB1535" s="3" t="s">
        <v>3161</v>
      </c>
      <c r="AC1535" s="3"/>
      <c r="BA1535" s="1">
        <f t="shared" si="46"/>
        <v>0</v>
      </c>
      <c r="BD1535" s="1" t="s">
        <v>4712</v>
      </c>
      <c r="BE1535" s="1" t="s">
        <v>4712</v>
      </c>
      <c r="BQ1535" s="1" t="s">
        <v>4712</v>
      </c>
    </row>
    <row r="1536" spans="1:87" s="1" customFormat="1" x14ac:dyDescent="0.25">
      <c r="A1536" s="1" t="s">
        <v>4602</v>
      </c>
      <c r="B1536" s="2"/>
      <c r="C1536" s="2"/>
      <c r="D1536" s="2"/>
      <c r="F1536" s="1" t="s">
        <v>3162</v>
      </c>
      <c r="G1536" s="1" t="s">
        <v>3158</v>
      </c>
      <c r="H1536" s="1" t="s">
        <v>748</v>
      </c>
      <c r="I1536" s="1" t="s">
        <v>749</v>
      </c>
      <c r="K1536" s="18" t="s">
        <v>750</v>
      </c>
      <c r="AA1536" s="2"/>
      <c r="AB1536" s="3"/>
      <c r="AC1536" s="3"/>
      <c r="AD1536" s="1" t="s">
        <v>2564</v>
      </c>
      <c r="BA1536" s="1">
        <f t="shared" si="46"/>
        <v>0</v>
      </c>
    </row>
    <row r="1537" spans="1:56" s="1" customFormat="1" x14ac:dyDescent="0.25">
      <c r="A1537" s="1" t="s">
        <v>4602</v>
      </c>
      <c r="B1537" s="2"/>
      <c r="C1537" s="2"/>
      <c r="D1537" s="2"/>
      <c r="F1537" s="1" t="s">
        <v>3161</v>
      </c>
      <c r="G1537" s="1" t="s">
        <v>481</v>
      </c>
      <c r="H1537" s="1" t="s">
        <v>2893</v>
      </c>
      <c r="I1537" s="1" t="s">
        <v>361</v>
      </c>
      <c r="K1537" s="18" t="s">
        <v>2894</v>
      </c>
      <c r="AA1537" s="2"/>
      <c r="AB1537" s="3"/>
      <c r="AC1537" s="3"/>
      <c r="BA1537" s="1">
        <f t="shared" si="46"/>
        <v>0</v>
      </c>
    </row>
    <row r="1538" spans="1:56" s="1" customFormat="1" x14ac:dyDescent="0.25">
      <c r="A1538" s="1" t="s">
        <v>4602</v>
      </c>
      <c r="B1538" s="2"/>
      <c r="C1538" s="2"/>
      <c r="D1538" s="2"/>
      <c r="F1538" s="1" t="s">
        <v>3161</v>
      </c>
      <c r="G1538" s="1" t="s">
        <v>481</v>
      </c>
      <c r="H1538" s="1" t="s">
        <v>2914</v>
      </c>
      <c r="I1538" s="1" t="s">
        <v>2915</v>
      </c>
      <c r="J1538" s="1" t="s">
        <v>1272</v>
      </c>
      <c r="K1538" s="18" t="s">
        <v>1274</v>
      </c>
      <c r="L1538" s="1" t="s">
        <v>1273</v>
      </c>
      <c r="M1538" s="1" t="s">
        <v>5031</v>
      </c>
      <c r="N1538" s="1" t="s">
        <v>296</v>
      </c>
      <c r="O1538" s="1">
        <v>85220</v>
      </c>
      <c r="AA1538" s="2"/>
      <c r="AB1538" s="3"/>
      <c r="AC1538" s="3"/>
      <c r="AD1538" s="1" t="s">
        <v>2388</v>
      </c>
      <c r="BA1538" s="1">
        <f t="shared" ref="BA1538:BA1560" si="47">COUNTA(AE1538:AZ1538)</f>
        <v>0</v>
      </c>
    </row>
    <row r="1539" spans="1:56" s="1" customFormat="1" x14ac:dyDescent="0.25">
      <c r="A1539" s="1" t="s">
        <v>4602</v>
      </c>
      <c r="B1539" s="2"/>
      <c r="C1539" s="2"/>
      <c r="D1539" s="2"/>
      <c r="G1539" s="1" t="s">
        <v>481</v>
      </c>
      <c r="H1539" s="1" t="s">
        <v>2507</v>
      </c>
      <c r="I1539" s="1" t="s">
        <v>3011</v>
      </c>
      <c r="J1539" s="1" t="s">
        <v>2509</v>
      </c>
      <c r="K1539" s="18" t="s">
        <v>2511</v>
      </c>
      <c r="L1539" s="1" t="s">
        <v>2510</v>
      </c>
      <c r="M1539" s="1" t="s">
        <v>488</v>
      </c>
      <c r="N1539" s="1" t="s">
        <v>296</v>
      </c>
      <c r="O1539" s="1">
        <v>95216</v>
      </c>
      <c r="AA1539" s="2"/>
      <c r="AB1539" s="3"/>
      <c r="AC1539" s="3"/>
      <c r="BA1539" s="1">
        <f t="shared" si="47"/>
        <v>0</v>
      </c>
    </row>
    <row r="1540" spans="1:56" s="1" customFormat="1" x14ac:dyDescent="0.25">
      <c r="A1540" s="1" t="s">
        <v>4602</v>
      </c>
      <c r="B1540" s="2"/>
      <c r="C1540" s="2"/>
      <c r="D1540" s="2"/>
      <c r="G1540" s="1" t="s">
        <v>3158</v>
      </c>
      <c r="H1540" s="1" t="s">
        <v>2515</v>
      </c>
      <c r="I1540" s="1" t="s">
        <v>2516</v>
      </c>
      <c r="K1540" s="18" t="s">
        <v>2517</v>
      </c>
      <c r="Y1540" s="1" t="s">
        <v>3189</v>
      </c>
      <c r="AA1540" s="2" t="s">
        <v>3598</v>
      </c>
      <c r="AB1540" s="3"/>
      <c r="AC1540" s="3"/>
      <c r="BA1540" s="1">
        <f t="shared" si="47"/>
        <v>0</v>
      </c>
    </row>
    <row r="1541" spans="1:56" s="1" customFormat="1" x14ac:dyDescent="0.25">
      <c r="A1541" s="1" t="s">
        <v>4602</v>
      </c>
      <c r="B1541" s="2"/>
      <c r="C1541" s="2"/>
      <c r="D1541" s="2"/>
      <c r="G1541" s="1" t="s">
        <v>481</v>
      </c>
      <c r="H1541" s="1" t="s">
        <v>4428</v>
      </c>
      <c r="I1541" s="1" t="s">
        <v>786</v>
      </c>
      <c r="K1541" s="18" t="s">
        <v>830</v>
      </c>
      <c r="L1541" s="1" t="s">
        <v>831</v>
      </c>
      <c r="M1541" s="1" t="s">
        <v>4434</v>
      </c>
      <c r="N1541" s="1" t="s">
        <v>4435</v>
      </c>
      <c r="O1541" s="1">
        <v>57301</v>
      </c>
      <c r="Y1541" s="1" t="s">
        <v>3175</v>
      </c>
      <c r="Z1541" s="1" t="s">
        <v>3161</v>
      </c>
      <c r="AA1541" s="2" t="s">
        <v>4429</v>
      </c>
      <c r="AB1541" s="3" t="s">
        <v>3161</v>
      </c>
      <c r="AC1541" s="3"/>
      <c r="AD1541" s="1" t="s">
        <v>2388</v>
      </c>
      <c r="BA1541" s="1">
        <f t="shared" si="47"/>
        <v>0</v>
      </c>
    </row>
    <row r="1542" spans="1:56" s="1" customFormat="1" x14ac:dyDescent="0.25">
      <c r="A1542" s="1" t="s">
        <v>4602</v>
      </c>
      <c r="B1542" s="2"/>
      <c r="C1542" s="2"/>
      <c r="D1542" s="2"/>
      <c r="G1542" s="1" t="s">
        <v>3158</v>
      </c>
      <c r="H1542" s="1" t="s">
        <v>2232</v>
      </c>
      <c r="I1542" s="1" t="s">
        <v>4593</v>
      </c>
      <c r="J1542" s="1" t="s">
        <v>2233</v>
      </c>
      <c r="K1542" s="18" t="s">
        <v>2235</v>
      </c>
      <c r="M1542" s="1" t="s">
        <v>2234</v>
      </c>
      <c r="N1542" s="1" t="s">
        <v>296</v>
      </c>
      <c r="AA1542" s="2"/>
      <c r="AB1542" s="3"/>
      <c r="AC1542" s="3"/>
      <c r="BA1542" s="1">
        <f t="shared" si="47"/>
        <v>0</v>
      </c>
    </row>
    <row r="1543" spans="1:56" s="1" customFormat="1" x14ac:dyDescent="0.25">
      <c r="A1543" s="1" t="s">
        <v>4602</v>
      </c>
      <c r="B1543" s="2"/>
      <c r="C1543" s="2"/>
      <c r="D1543" s="2"/>
      <c r="G1543" s="1" t="s">
        <v>481</v>
      </c>
      <c r="H1543" s="1" t="s">
        <v>3822</v>
      </c>
      <c r="I1543" s="1" t="s">
        <v>2738</v>
      </c>
      <c r="K1543" s="18" t="s">
        <v>4715</v>
      </c>
      <c r="AA1543" s="2"/>
      <c r="AB1543" s="3"/>
      <c r="AC1543" s="3"/>
      <c r="AD1543" s="1" t="s">
        <v>2388</v>
      </c>
      <c r="BA1543" s="1">
        <f t="shared" si="47"/>
        <v>0</v>
      </c>
    </row>
    <row r="1544" spans="1:56" s="1" customFormat="1" x14ac:dyDescent="0.25">
      <c r="A1544" s="1" t="s">
        <v>4602</v>
      </c>
      <c r="B1544" s="2"/>
      <c r="C1544" s="2"/>
      <c r="D1544" s="2"/>
      <c r="G1544" s="1" t="s">
        <v>481</v>
      </c>
      <c r="H1544" s="1" t="s">
        <v>1161</v>
      </c>
      <c r="I1544" s="1" t="s">
        <v>1761</v>
      </c>
      <c r="K1544" s="18" t="s">
        <v>1162</v>
      </c>
      <c r="Y1544" s="2"/>
      <c r="Z1544" s="3"/>
      <c r="BA1544" s="1">
        <f t="shared" si="47"/>
        <v>0</v>
      </c>
    </row>
    <row r="1545" spans="1:56" s="1" customFormat="1" x14ac:dyDescent="0.25">
      <c r="A1545" s="1" t="s">
        <v>4602</v>
      </c>
      <c r="B1545" s="2"/>
      <c r="C1545" s="2"/>
      <c r="D1545" s="2"/>
      <c r="G1545" s="1" t="s">
        <v>481</v>
      </c>
      <c r="H1545" s="1" t="s">
        <v>2112</v>
      </c>
      <c r="I1545" s="1" t="s">
        <v>48</v>
      </c>
      <c r="K1545" s="18" t="s">
        <v>2113</v>
      </c>
      <c r="AA1545" s="2"/>
      <c r="AB1545" s="3"/>
      <c r="AC1545" s="3"/>
      <c r="BA1545" s="1">
        <f t="shared" si="47"/>
        <v>0</v>
      </c>
    </row>
    <row r="1546" spans="1:56" s="1" customFormat="1" x14ac:dyDescent="0.25">
      <c r="A1546" s="1" t="s">
        <v>4602</v>
      </c>
      <c r="B1546" s="2"/>
      <c r="C1546" s="2"/>
      <c r="D1546" s="2"/>
      <c r="G1546" s="1" t="s">
        <v>3158</v>
      </c>
      <c r="H1546" s="1" t="s">
        <v>2112</v>
      </c>
      <c r="I1546" s="1" t="s">
        <v>2114</v>
      </c>
      <c r="K1546" s="18" t="s">
        <v>2113</v>
      </c>
      <c r="AA1546" s="2"/>
      <c r="AB1546" s="3"/>
      <c r="AC1546" s="3"/>
      <c r="BA1546" s="1">
        <f t="shared" si="47"/>
        <v>0</v>
      </c>
    </row>
    <row r="1547" spans="1:56" s="1" customFormat="1" x14ac:dyDescent="0.25">
      <c r="A1547" s="1" t="s">
        <v>4602</v>
      </c>
      <c r="B1547" s="2"/>
      <c r="C1547" s="2"/>
      <c r="D1547" s="2"/>
      <c r="F1547" s="1" t="s">
        <v>3162</v>
      </c>
      <c r="G1547" s="1" t="s">
        <v>481</v>
      </c>
      <c r="H1547" s="1" t="s">
        <v>1312</v>
      </c>
      <c r="I1547" s="1" t="s">
        <v>4364</v>
      </c>
      <c r="J1547" s="1" t="s">
        <v>1313</v>
      </c>
      <c r="K1547" s="18" t="s">
        <v>2351</v>
      </c>
      <c r="N1547" s="1" t="s">
        <v>296</v>
      </c>
      <c r="AA1547" s="2"/>
      <c r="AB1547" s="3"/>
      <c r="AC1547" s="3"/>
      <c r="BA1547" s="1">
        <f t="shared" si="47"/>
        <v>0</v>
      </c>
    </row>
    <row r="1548" spans="1:56" s="1" customFormat="1" x14ac:dyDescent="0.25">
      <c r="A1548" s="1" t="s">
        <v>4602</v>
      </c>
      <c r="B1548" s="2"/>
      <c r="C1548" s="2"/>
      <c r="D1548" s="2"/>
      <c r="F1548" s="1" t="s">
        <v>3162</v>
      </c>
      <c r="G1548" s="1" t="s">
        <v>3158</v>
      </c>
      <c r="H1548" s="1" t="s">
        <v>1312</v>
      </c>
      <c r="I1548" s="1" t="s">
        <v>2352</v>
      </c>
      <c r="J1548" s="1" t="s">
        <v>1313</v>
      </c>
      <c r="K1548" s="18" t="s">
        <v>2353</v>
      </c>
      <c r="N1548" s="1" t="s">
        <v>296</v>
      </c>
      <c r="AA1548" s="2"/>
      <c r="AB1548" s="3"/>
      <c r="AC1548" s="3"/>
      <c r="AD1548" s="1" t="s">
        <v>2388</v>
      </c>
      <c r="BA1548" s="1">
        <f t="shared" si="47"/>
        <v>0</v>
      </c>
    </row>
    <row r="1549" spans="1:56" s="1" customFormat="1" x14ac:dyDescent="0.25">
      <c r="A1549" s="1" t="s">
        <v>4602</v>
      </c>
      <c r="B1549" s="2"/>
      <c r="C1549" s="2"/>
      <c r="D1549" s="2"/>
      <c r="F1549" s="1" t="s">
        <v>3161</v>
      </c>
      <c r="G1549" s="1" t="s">
        <v>3158</v>
      </c>
      <c r="H1549" s="1" t="s">
        <v>4859</v>
      </c>
      <c r="I1549" s="1" t="s">
        <v>4868</v>
      </c>
      <c r="J1549" s="1" t="s">
        <v>4860</v>
      </c>
      <c r="K1549" s="18" t="s">
        <v>4826</v>
      </c>
      <c r="L1549" s="1" t="s">
        <v>4867</v>
      </c>
      <c r="M1549" s="1" t="s">
        <v>488</v>
      </c>
      <c r="N1549" s="1" t="s">
        <v>296</v>
      </c>
      <c r="O1549" s="1">
        <v>85205</v>
      </c>
      <c r="Q1549" s="8" t="s">
        <v>4911</v>
      </c>
      <c r="AA1549" s="2"/>
      <c r="AB1549" s="3"/>
      <c r="AC1549" s="3"/>
      <c r="AD1549" s="1" t="s">
        <v>2564</v>
      </c>
      <c r="BA1549" s="1">
        <f t="shared" si="47"/>
        <v>0</v>
      </c>
      <c r="BD1549" s="1" t="s">
        <v>4712</v>
      </c>
    </row>
    <row r="1550" spans="1:56" s="1" customFormat="1" x14ac:dyDescent="0.25">
      <c r="A1550" s="1" t="s">
        <v>3600</v>
      </c>
      <c r="B1550" s="2"/>
      <c r="C1550" s="2"/>
      <c r="D1550" s="2"/>
      <c r="G1550" s="1" t="s">
        <v>3158</v>
      </c>
      <c r="H1550" s="1" t="s">
        <v>3798</v>
      </c>
      <c r="I1550" s="1" t="s">
        <v>3799</v>
      </c>
      <c r="K1550" s="18" t="s">
        <v>3800</v>
      </c>
      <c r="AA1550" s="2"/>
      <c r="AB1550" s="3"/>
      <c r="AC1550" s="3"/>
      <c r="AD1550" s="1" t="s">
        <v>2388</v>
      </c>
      <c r="BA1550" s="1">
        <f t="shared" si="47"/>
        <v>0</v>
      </c>
    </row>
    <row r="1551" spans="1:56" s="1" customFormat="1" x14ac:dyDescent="0.25">
      <c r="A1551" s="1" t="s">
        <v>4969</v>
      </c>
      <c r="B1551" s="2"/>
      <c r="C1551" s="2"/>
      <c r="D1551" s="2"/>
      <c r="G1551" s="1" t="s">
        <v>3158</v>
      </c>
      <c r="H1551" s="1" t="s">
        <v>1810</v>
      </c>
      <c r="I1551" s="1" t="s">
        <v>2934</v>
      </c>
      <c r="J1551" s="1" t="s">
        <v>3200</v>
      </c>
      <c r="K1551" s="18" t="s">
        <v>5184</v>
      </c>
      <c r="L1551" s="1" t="s">
        <v>5183</v>
      </c>
      <c r="M1551" s="1" t="s">
        <v>5031</v>
      </c>
      <c r="N1551" s="1" t="s">
        <v>296</v>
      </c>
      <c r="O1551" s="1">
        <v>85120</v>
      </c>
      <c r="X1551" s="1" t="s">
        <v>5182</v>
      </c>
      <c r="Y1551" s="2"/>
      <c r="Z1551" s="3"/>
      <c r="AD1551" s="1" t="s">
        <v>1773</v>
      </c>
      <c r="BA1551" s="1">
        <f t="shared" si="47"/>
        <v>0</v>
      </c>
    </row>
    <row r="1552" spans="1:56" s="1" customFormat="1" x14ac:dyDescent="0.25">
      <c r="A1552" s="1" t="s">
        <v>4969</v>
      </c>
      <c r="B1552" s="2"/>
      <c r="C1552" s="2"/>
      <c r="D1552" s="6"/>
      <c r="G1552" s="1" t="s">
        <v>481</v>
      </c>
      <c r="H1552" s="1" t="s">
        <v>394</v>
      </c>
      <c r="I1552" s="1" t="s">
        <v>3828</v>
      </c>
      <c r="J1552" s="1" t="s">
        <v>3829</v>
      </c>
      <c r="K1552" s="18" t="s">
        <v>3830</v>
      </c>
      <c r="L1552" s="1" t="s">
        <v>2531</v>
      </c>
      <c r="M1552" s="1" t="s">
        <v>488</v>
      </c>
      <c r="N1552" s="1" t="s">
        <v>296</v>
      </c>
      <c r="O1552" s="1">
        <v>85209</v>
      </c>
      <c r="AB1552" s="3"/>
      <c r="AC1552" s="3"/>
      <c r="BA1552" s="1">
        <f t="shared" si="47"/>
        <v>0</v>
      </c>
    </row>
    <row r="1553" spans="1:126" s="1" customFormat="1" x14ac:dyDescent="0.25">
      <c r="A1553" s="1" t="s">
        <v>4969</v>
      </c>
      <c r="B1553" s="2"/>
      <c r="C1553" s="2"/>
      <c r="D1553" s="6"/>
      <c r="G1553" s="1" t="s">
        <v>481</v>
      </c>
      <c r="H1553" s="1" t="s">
        <v>394</v>
      </c>
      <c r="I1553" s="1" t="s">
        <v>4578</v>
      </c>
      <c r="J1553" s="1" t="s">
        <v>2534</v>
      </c>
      <c r="K1553" s="18" t="s">
        <v>3830</v>
      </c>
      <c r="L1553" s="1" t="s">
        <v>2531</v>
      </c>
      <c r="M1553" s="1" t="s">
        <v>488</v>
      </c>
      <c r="N1553" s="1" t="s">
        <v>296</v>
      </c>
      <c r="O1553" s="1">
        <v>85209</v>
      </c>
      <c r="AB1553" s="3"/>
      <c r="AC1553" s="3"/>
      <c r="BA1553" s="1">
        <f t="shared" si="47"/>
        <v>0</v>
      </c>
    </row>
    <row r="1554" spans="1:126" s="1" customFormat="1" x14ac:dyDescent="0.25">
      <c r="A1554" s="1" t="s">
        <v>4969</v>
      </c>
      <c r="B1554" s="2"/>
      <c r="C1554" s="2"/>
      <c r="D1554" s="6"/>
      <c r="F1554" s="1" t="s">
        <v>3161</v>
      </c>
      <c r="G1554" s="1" t="s">
        <v>3158</v>
      </c>
      <c r="H1554" s="1" t="s">
        <v>4805</v>
      </c>
      <c r="I1554" s="1" t="s">
        <v>2983</v>
      </c>
      <c r="J1554" s="1" t="s">
        <v>3927</v>
      </c>
      <c r="K1554" s="18" t="s">
        <v>3928</v>
      </c>
      <c r="L1554" s="1" t="s">
        <v>2943</v>
      </c>
      <c r="M1554" s="1" t="s">
        <v>4981</v>
      </c>
      <c r="N1554" s="1" t="s">
        <v>3575</v>
      </c>
      <c r="AA1554" s="1" t="s">
        <v>3459</v>
      </c>
      <c r="AB1554" s="3"/>
      <c r="AC1554" s="3"/>
      <c r="BA1554" s="1">
        <f t="shared" si="47"/>
        <v>0</v>
      </c>
    </row>
    <row r="1555" spans="1:126" s="1" customFormat="1" x14ac:dyDescent="0.25">
      <c r="A1555" s="1" t="s">
        <v>4969</v>
      </c>
      <c r="B1555" s="2"/>
      <c r="C1555" s="2"/>
      <c r="D1555" s="6"/>
      <c r="F1555" s="1" t="s">
        <v>3161</v>
      </c>
      <c r="G1555" s="1" t="s">
        <v>481</v>
      </c>
      <c r="H1555" s="1" t="s">
        <v>4805</v>
      </c>
      <c r="I1555" s="1" t="s">
        <v>4806</v>
      </c>
      <c r="J1555" s="1" t="s">
        <v>3927</v>
      </c>
      <c r="K1555" s="18" t="s">
        <v>3928</v>
      </c>
      <c r="L1555" s="1" t="s">
        <v>2943</v>
      </c>
      <c r="M1555" s="1" t="s">
        <v>4981</v>
      </c>
      <c r="N1555" s="1" t="s">
        <v>3575</v>
      </c>
      <c r="AA1555" s="1" t="s">
        <v>3311</v>
      </c>
      <c r="AB1555" s="3"/>
      <c r="AC1555" s="3"/>
      <c r="BA1555" s="1">
        <f t="shared" si="47"/>
        <v>0</v>
      </c>
    </row>
    <row r="1556" spans="1:126" s="1" customFormat="1" x14ac:dyDescent="0.25">
      <c r="A1556" s="1" t="s">
        <v>4969</v>
      </c>
      <c r="B1556" s="2"/>
      <c r="C1556" s="2"/>
      <c r="D1556" s="6"/>
      <c r="E1556" s="2"/>
      <c r="F1556" s="1" t="s">
        <v>3161</v>
      </c>
      <c r="G1556" s="1" t="s">
        <v>481</v>
      </c>
      <c r="H1556" s="1" t="s">
        <v>369</v>
      </c>
      <c r="I1556" s="1" t="s">
        <v>299</v>
      </c>
      <c r="J1556" s="1" t="s">
        <v>3656</v>
      </c>
      <c r="K1556" s="18" t="s">
        <v>919</v>
      </c>
      <c r="L1556" s="1" t="s">
        <v>5090</v>
      </c>
      <c r="M1556" s="1" t="s">
        <v>488</v>
      </c>
      <c r="N1556" s="1" t="s">
        <v>296</v>
      </c>
      <c r="O1556" s="1">
        <v>85209</v>
      </c>
      <c r="R1556" s="1">
        <v>0</v>
      </c>
      <c r="Y1556" s="1" t="s">
        <v>3196</v>
      </c>
      <c r="Z1556" s="1" t="s">
        <v>3161</v>
      </c>
      <c r="AA1556" s="2" t="s">
        <v>370</v>
      </c>
      <c r="AB1556" s="3"/>
      <c r="AC1556" s="3"/>
      <c r="AD1556" s="1" t="s">
        <v>2564</v>
      </c>
      <c r="BA1556" s="1">
        <f t="shared" si="47"/>
        <v>0</v>
      </c>
    </row>
    <row r="1557" spans="1:126" s="1" customFormat="1" x14ac:dyDescent="0.25">
      <c r="A1557" s="1" t="s">
        <v>4969</v>
      </c>
      <c r="B1557" s="2"/>
      <c r="C1557" s="2"/>
      <c r="D1557" s="6"/>
      <c r="F1557" s="1" t="s">
        <v>3161</v>
      </c>
      <c r="G1557" s="1" t="s">
        <v>3158</v>
      </c>
      <c r="H1557" s="1" t="s">
        <v>1634</v>
      </c>
      <c r="I1557" s="1" t="s">
        <v>1635</v>
      </c>
      <c r="J1557" s="1" t="s">
        <v>798</v>
      </c>
      <c r="K1557" s="18" t="s">
        <v>1638</v>
      </c>
      <c r="L1557" s="1" t="s">
        <v>1636</v>
      </c>
      <c r="M1557" s="1" t="s">
        <v>1637</v>
      </c>
      <c r="N1557" s="1" t="s">
        <v>615</v>
      </c>
      <c r="O1557" s="1">
        <v>49307</v>
      </c>
      <c r="P1557" s="1" t="s">
        <v>4712</v>
      </c>
      <c r="AA1557" s="1" t="s">
        <v>1639</v>
      </c>
      <c r="AB1557" s="3" t="s">
        <v>3161</v>
      </c>
      <c r="AC1557" s="3"/>
      <c r="AD1557" s="1" t="s">
        <v>2568</v>
      </c>
      <c r="BA1557" s="1">
        <f t="shared" si="47"/>
        <v>0</v>
      </c>
      <c r="BY1557" s="1">
        <v>2</v>
      </c>
      <c r="BZ1557" s="1">
        <v>2</v>
      </c>
    </row>
    <row r="1558" spans="1:126" s="1" customFormat="1" x14ac:dyDescent="0.25">
      <c r="A1558" s="1" t="s">
        <v>4969</v>
      </c>
      <c r="B1558" s="2"/>
      <c r="C1558" s="2"/>
      <c r="D1558" s="6"/>
      <c r="F1558" s="1" t="s">
        <v>3161</v>
      </c>
      <c r="G1558" s="1" t="s">
        <v>481</v>
      </c>
      <c r="H1558" s="1" t="s">
        <v>1634</v>
      </c>
      <c r="I1558" s="1" t="s">
        <v>1639</v>
      </c>
      <c r="J1558" s="1" t="s">
        <v>799</v>
      </c>
      <c r="K1558" s="18" t="s">
        <v>1638</v>
      </c>
      <c r="L1558" s="1" t="s">
        <v>1636</v>
      </c>
      <c r="M1558" s="1" t="s">
        <v>1637</v>
      </c>
      <c r="N1558" s="1" t="s">
        <v>615</v>
      </c>
      <c r="O1558" s="1">
        <v>49307</v>
      </c>
      <c r="P1558" s="1" t="s">
        <v>4213</v>
      </c>
      <c r="AA1558" s="1" t="s">
        <v>1635</v>
      </c>
      <c r="AB1558" s="3" t="s">
        <v>3161</v>
      </c>
      <c r="AC1558" s="3"/>
      <c r="AD1558" s="1" t="s">
        <v>2564</v>
      </c>
      <c r="BA1558" s="1">
        <f t="shared" si="47"/>
        <v>0</v>
      </c>
      <c r="CB1558" s="1">
        <v>2</v>
      </c>
      <c r="CC1558" s="1">
        <v>2</v>
      </c>
    </row>
    <row r="1559" spans="1:126" s="1" customFormat="1" x14ac:dyDescent="0.25">
      <c r="A1559" s="1" t="s">
        <v>4969</v>
      </c>
      <c r="B1559" s="2"/>
      <c r="C1559" s="2"/>
      <c r="D1559" s="2"/>
      <c r="G1559" s="1" t="s">
        <v>481</v>
      </c>
      <c r="H1559" s="1" t="s">
        <v>1531</v>
      </c>
      <c r="I1559" s="1" t="s">
        <v>1532</v>
      </c>
      <c r="J1559" s="1" t="s">
        <v>1534</v>
      </c>
      <c r="K1559" s="18" t="s">
        <v>1533</v>
      </c>
      <c r="L1559" s="1" t="s">
        <v>1535</v>
      </c>
      <c r="M1559" s="1" t="s">
        <v>488</v>
      </c>
      <c r="N1559" s="1" t="s">
        <v>296</v>
      </c>
      <c r="O1559" s="1">
        <v>85206</v>
      </c>
      <c r="AA1559" s="2" t="s">
        <v>537</v>
      </c>
      <c r="AB1559" s="3"/>
      <c r="AC1559" s="3"/>
      <c r="AD1559" s="1" t="s">
        <v>2564</v>
      </c>
      <c r="BA1559" s="1">
        <f t="shared" si="47"/>
        <v>0</v>
      </c>
    </row>
    <row r="1560" spans="1:126" s="1" customFormat="1" x14ac:dyDescent="0.25">
      <c r="A1560" s="1" t="s">
        <v>4969</v>
      </c>
      <c r="B1560" s="2"/>
      <c r="C1560" s="2"/>
      <c r="D1560" s="2"/>
      <c r="F1560" s="1" t="s">
        <v>3161</v>
      </c>
      <c r="G1560" s="1" t="s">
        <v>481</v>
      </c>
      <c r="H1560" s="1" t="s">
        <v>1245</v>
      </c>
      <c r="I1560" s="1" t="s">
        <v>4364</v>
      </c>
      <c r="J1560" s="1" t="s">
        <v>1988</v>
      </c>
      <c r="K1560" s="18" t="s">
        <v>1246</v>
      </c>
      <c r="L1560" s="1" t="s">
        <v>2066</v>
      </c>
      <c r="M1560" s="1" t="s">
        <v>2181</v>
      </c>
      <c r="N1560" s="1" t="s">
        <v>1946</v>
      </c>
      <c r="O1560" s="1">
        <v>98606</v>
      </c>
      <c r="X1560" s="1" t="s">
        <v>1989</v>
      </c>
      <c r="Y1560" s="1" t="s">
        <v>3196</v>
      </c>
      <c r="Z1560" s="1" t="s">
        <v>3161</v>
      </c>
      <c r="AA1560" s="2" t="s">
        <v>793</v>
      </c>
      <c r="AB1560" s="3" t="s">
        <v>3161</v>
      </c>
      <c r="AC1560" s="3"/>
      <c r="AD1560" s="1" t="s">
        <v>2388</v>
      </c>
      <c r="BA1560" s="1">
        <f t="shared" si="47"/>
        <v>0</v>
      </c>
    </row>
    <row r="1561" spans="1:126" s="1" customFormat="1" x14ac:dyDescent="0.25">
      <c r="A1561" s="8"/>
      <c r="B1561" s="2"/>
      <c r="C1561" s="2"/>
      <c r="D1561" s="2"/>
      <c r="K1561" s="18"/>
      <c r="P1561" s="8"/>
      <c r="Q1561" s="8"/>
      <c r="Z1561" s="3"/>
    </row>
    <row r="1562" spans="1:126" s="1" customFormat="1" x14ac:dyDescent="0.25">
      <c r="B1562" s="2"/>
      <c r="C1562" s="2"/>
      <c r="D1562" s="2"/>
      <c r="K1562" s="18"/>
      <c r="Y1562" s="2"/>
      <c r="Z1562" s="3"/>
    </row>
    <row r="1563" spans="1:126" s="1" customFormat="1" x14ac:dyDescent="0.25">
      <c r="A1563" s="1" t="s">
        <v>5390</v>
      </c>
      <c r="B1563" s="2"/>
      <c r="C1563" s="2"/>
      <c r="D1563" s="2"/>
      <c r="G1563" s="1" t="s">
        <v>481</v>
      </c>
      <c r="H1563" s="1" t="s">
        <v>2668</v>
      </c>
      <c r="I1563" s="1" t="s">
        <v>2669</v>
      </c>
      <c r="J1563" s="1" t="s">
        <v>5079</v>
      </c>
      <c r="K1563" s="18"/>
      <c r="L1563" s="19" t="s">
        <v>5078</v>
      </c>
      <c r="M1563" s="1" t="s">
        <v>5031</v>
      </c>
      <c r="N1563" s="1" t="s">
        <v>296</v>
      </c>
      <c r="O1563" s="1">
        <v>85120</v>
      </c>
      <c r="Y1563" s="2"/>
      <c r="Z1563" s="3"/>
      <c r="BA1563" s="1">
        <f t="shared" ref="BA1563:BA1637" si="48">COUNTA(AE1563:AZ1563)</f>
        <v>0</v>
      </c>
    </row>
    <row r="1564" spans="1:126" s="1" customFormat="1" x14ac:dyDescent="0.25">
      <c r="A1564" s="1" t="s">
        <v>5712</v>
      </c>
      <c r="B1564" s="2"/>
      <c r="C1564" s="2"/>
      <c r="D1564" s="2"/>
      <c r="F1564" s="1" t="s">
        <v>3161</v>
      </c>
      <c r="G1564" s="1" t="s">
        <v>3158</v>
      </c>
      <c r="H1564" s="1" t="s">
        <v>5017</v>
      </c>
      <c r="I1564" s="1" t="s">
        <v>5018</v>
      </c>
      <c r="J1564" s="1" t="s">
        <v>1649</v>
      </c>
      <c r="K1564" s="18" t="s">
        <v>5019</v>
      </c>
      <c r="L1564" s="1" t="s">
        <v>5023</v>
      </c>
      <c r="M1564" s="1" t="s">
        <v>488</v>
      </c>
      <c r="N1564" s="1" t="s">
        <v>296</v>
      </c>
      <c r="O1564" s="1">
        <v>85209</v>
      </c>
      <c r="P1564" s="1" t="s">
        <v>4213</v>
      </c>
      <c r="Y1564" s="1" t="s">
        <v>3196</v>
      </c>
      <c r="Z1564" s="1" t="s">
        <v>3161</v>
      </c>
      <c r="AA1564" s="2"/>
      <c r="AB1564" s="3" t="s">
        <v>3161</v>
      </c>
      <c r="AC1564" s="3"/>
      <c r="AD1564" s="1" t="s">
        <v>2388</v>
      </c>
      <c r="BA1564" s="1">
        <f>COUNTA(AE1564:AZ1564)</f>
        <v>0</v>
      </c>
      <c r="BD1564" s="1" t="s">
        <v>4712</v>
      </c>
      <c r="BE1564" s="1" t="s">
        <v>4712</v>
      </c>
      <c r="BH1564" s="1" t="s">
        <v>4712</v>
      </c>
      <c r="BJ1564" s="1" t="s">
        <v>4712</v>
      </c>
      <c r="BK1564" s="1" t="s">
        <v>4712</v>
      </c>
      <c r="BL1564" s="1" t="s">
        <v>4712</v>
      </c>
      <c r="BM1564" s="1" t="s">
        <v>4712</v>
      </c>
      <c r="BN1564" s="1" t="s">
        <v>4712</v>
      </c>
      <c r="BO1564" s="1" t="s">
        <v>4712</v>
      </c>
      <c r="BP1564" s="1" t="s">
        <v>4712</v>
      </c>
    </row>
    <row r="1565" spans="1:126" s="1" customFormat="1" x14ac:dyDescent="0.25">
      <c r="A1565" s="6" t="s">
        <v>5693</v>
      </c>
      <c r="B1565" s="2"/>
      <c r="C1565" s="2"/>
      <c r="D1565" s="2"/>
      <c r="G1565" s="1" t="s">
        <v>3158</v>
      </c>
      <c r="H1565" s="1" t="s">
        <v>5691</v>
      </c>
      <c r="I1565" s="1" t="s">
        <v>5690</v>
      </c>
      <c r="K1565" s="18"/>
      <c r="T1565" s="1">
        <v>1</v>
      </c>
      <c r="AA1565" s="1" t="s">
        <v>5688</v>
      </c>
      <c r="AB1565" s="3"/>
      <c r="AC1565" s="3"/>
      <c r="BA1565" s="1">
        <f t="shared" ref="BA1565:BA1570" si="49">COUNTA(AE1565:AZ1565)</f>
        <v>0</v>
      </c>
    </row>
    <row r="1566" spans="1:126" s="1" customFormat="1" x14ac:dyDescent="0.25">
      <c r="A1566" s="6" t="s">
        <v>5689</v>
      </c>
      <c r="B1566" s="2"/>
      <c r="C1566" s="2"/>
      <c r="D1566" s="2"/>
      <c r="G1566" s="1" t="s">
        <v>481</v>
      </c>
      <c r="H1566" s="1" t="s">
        <v>5688</v>
      </c>
      <c r="I1566" s="1" t="s">
        <v>3045</v>
      </c>
      <c r="K1566" s="18"/>
      <c r="T1566" s="1">
        <v>1</v>
      </c>
      <c r="AA1566" s="1" t="s">
        <v>1601</v>
      </c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1">
        <f t="shared" si="49"/>
        <v>0</v>
      </c>
      <c r="BB1566" s="3"/>
    </row>
    <row r="1567" spans="1:126" s="1" customFormat="1" x14ac:dyDescent="0.25">
      <c r="A1567" s="1" t="s">
        <v>5692</v>
      </c>
      <c r="B1567" s="2"/>
      <c r="C1567" s="2"/>
      <c r="D1567" s="2"/>
      <c r="G1567" s="1" t="s">
        <v>3158</v>
      </c>
      <c r="H1567" s="1" t="s">
        <v>5074</v>
      </c>
      <c r="I1567" s="1" t="s">
        <v>4544</v>
      </c>
      <c r="J1567" s="1" t="s">
        <v>500</v>
      </c>
      <c r="K1567" s="18" t="s">
        <v>5076</v>
      </c>
      <c r="L1567" s="1" t="s">
        <v>501</v>
      </c>
      <c r="M1567" s="1" t="s">
        <v>502</v>
      </c>
      <c r="N1567" s="1" t="s">
        <v>296</v>
      </c>
      <c r="O1567" s="1">
        <v>85286</v>
      </c>
      <c r="P1567" s="1" t="s">
        <v>4213</v>
      </c>
      <c r="W1567" s="1" t="s">
        <v>3196</v>
      </c>
      <c r="Z1567" s="1" t="s">
        <v>3161</v>
      </c>
      <c r="AA1567" s="2"/>
      <c r="AB1567" s="3"/>
      <c r="AC1567" s="3"/>
      <c r="AD1567" s="1" t="s">
        <v>2564</v>
      </c>
      <c r="BA1567" s="1">
        <f t="shared" si="49"/>
        <v>0</v>
      </c>
    </row>
    <row r="1568" spans="1:126" s="1" customFormat="1" x14ac:dyDescent="0.25">
      <c r="A1568" s="1" t="s">
        <v>5658</v>
      </c>
      <c r="B1568" s="2">
        <v>44917</v>
      </c>
      <c r="C1568" s="2">
        <v>44546</v>
      </c>
      <c r="D1568" s="6"/>
      <c r="E1568" s="1" t="s">
        <v>297</v>
      </c>
      <c r="G1568" s="1" t="s">
        <v>481</v>
      </c>
      <c r="H1568" s="1" t="s">
        <v>3323</v>
      </c>
      <c r="I1568" s="1" t="s">
        <v>1145</v>
      </c>
      <c r="J1568" s="1" t="s">
        <v>2134</v>
      </c>
      <c r="K1568" s="18" t="s">
        <v>4014</v>
      </c>
      <c r="L1568" s="1" t="s">
        <v>3325</v>
      </c>
      <c r="M1568" s="1" t="s">
        <v>488</v>
      </c>
      <c r="N1568" s="1" t="s">
        <v>296</v>
      </c>
      <c r="O1568" s="1">
        <v>85209</v>
      </c>
      <c r="P1568" s="1" t="s">
        <v>4712</v>
      </c>
      <c r="Y1568" s="1" t="s">
        <v>3196</v>
      </c>
      <c r="Z1568" s="1" t="s">
        <v>3189</v>
      </c>
      <c r="AA1568" s="1" t="s">
        <v>3326</v>
      </c>
      <c r="AB1568" s="3"/>
      <c r="AC1568" s="3" t="s">
        <v>4712</v>
      </c>
      <c r="AE1568" s="1" t="s">
        <v>3158</v>
      </c>
      <c r="AF1568" s="1" t="s">
        <v>3158</v>
      </c>
      <c r="AG1568" s="1" t="s">
        <v>3158</v>
      </c>
      <c r="AH1568" s="1" t="s">
        <v>3158</v>
      </c>
      <c r="AI1568" s="1" t="s">
        <v>3158</v>
      </c>
      <c r="AK1568" s="1" t="s">
        <v>3158</v>
      </c>
      <c r="AL1568" s="1" t="s">
        <v>3158</v>
      </c>
      <c r="AM1568" s="1" t="s">
        <v>3158</v>
      </c>
      <c r="AN1568" s="1" t="s">
        <v>3158</v>
      </c>
      <c r="AO1568" s="1" t="s">
        <v>3158</v>
      </c>
      <c r="AP1568" s="1" t="s">
        <v>3158</v>
      </c>
      <c r="AQ1568" s="1" t="s">
        <v>3158</v>
      </c>
      <c r="AR1568" s="1" t="s">
        <v>3158</v>
      </c>
      <c r="AS1568" s="1" t="s">
        <v>3158</v>
      </c>
      <c r="AT1568" s="1" t="s">
        <v>3158</v>
      </c>
      <c r="AU1568" s="1" t="s">
        <v>3158</v>
      </c>
      <c r="AV1568" s="1" t="s">
        <v>3158</v>
      </c>
      <c r="AW1568" s="1" t="s">
        <v>3158</v>
      </c>
      <c r="AX1568" s="1" t="s">
        <v>3158</v>
      </c>
      <c r="AY1568" s="1" t="s">
        <v>3158</v>
      </c>
      <c r="AZ1568" s="1" t="s">
        <v>3158</v>
      </c>
      <c r="BA1568" s="1">
        <f t="shared" si="49"/>
        <v>21</v>
      </c>
      <c r="DF1568" s="1" t="s">
        <v>3158</v>
      </c>
      <c r="DV1568" s="1">
        <f>COUNTA(CY1568:DU1568)</f>
        <v>1</v>
      </c>
    </row>
    <row r="1569" spans="1:126" s="1" customFormat="1" x14ac:dyDescent="0.25">
      <c r="A1569" s="1" t="s">
        <v>5244</v>
      </c>
      <c r="B1569" s="2"/>
      <c r="C1569" s="2">
        <v>44511</v>
      </c>
      <c r="D1569" s="6"/>
      <c r="G1569" s="1" t="s">
        <v>481</v>
      </c>
      <c r="H1569" s="1" t="s">
        <v>5310</v>
      </c>
      <c r="I1569" s="1" t="s">
        <v>5311</v>
      </c>
      <c r="J1569" s="1" t="s">
        <v>5312</v>
      </c>
      <c r="K1569" s="18"/>
      <c r="L1569" s="1" t="s">
        <v>5313</v>
      </c>
      <c r="M1569" s="1" t="s">
        <v>488</v>
      </c>
      <c r="N1569" s="1" t="s">
        <v>296</v>
      </c>
      <c r="O1569" s="1">
        <v>85209</v>
      </c>
      <c r="AA1569" s="2"/>
      <c r="AB1569" s="3"/>
      <c r="AC1569" s="3"/>
      <c r="BA1569" s="1">
        <f t="shared" si="49"/>
        <v>0</v>
      </c>
      <c r="DV1569" s="1">
        <f>COUNTA(CY1569:DU1569)</f>
        <v>0</v>
      </c>
    </row>
    <row r="1570" spans="1:126" s="1" customFormat="1" x14ac:dyDescent="0.25">
      <c r="A1570" s="1" t="s">
        <v>5462</v>
      </c>
      <c r="B1570" s="2"/>
      <c r="C1570" s="14">
        <v>43083</v>
      </c>
      <c r="D1570" s="6"/>
      <c r="F1570" s="1" t="s">
        <v>3162</v>
      </c>
      <c r="G1570" s="1" t="s">
        <v>481</v>
      </c>
      <c r="H1570" s="1" t="s">
        <v>3213</v>
      </c>
      <c r="I1570" s="1" t="s">
        <v>5532</v>
      </c>
      <c r="J1570" s="1" t="s">
        <v>5533</v>
      </c>
      <c r="K1570" s="4" t="s">
        <v>5592</v>
      </c>
      <c r="L1570" s="1" t="s">
        <v>531</v>
      </c>
      <c r="M1570" s="1" t="s">
        <v>5031</v>
      </c>
      <c r="N1570" s="1" t="s">
        <v>296</v>
      </c>
      <c r="O1570" s="1">
        <v>85219</v>
      </c>
      <c r="P1570" s="1" t="s">
        <v>4213</v>
      </c>
      <c r="T1570" s="1">
        <v>1</v>
      </c>
      <c r="V1570" s="1" t="s">
        <v>297</v>
      </c>
      <c r="Y1570" s="1" t="s">
        <v>3196</v>
      </c>
      <c r="Z1570" s="1" t="s">
        <v>3161</v>
      </c>
      <c r="AA1570" s="2" t="s">
        <v>715</v>
      </c>
      <c r="AB1570" s="3"/>
      <c r="AC1570" s="3"/>
      <c r="AD1570" s="1" t="s">
        <v>2564</v>
      </c>
      <c r="BA1570" s="1">
        <f t="shared" si="49"/>
        <v>0</v>
      </c>
    </row>
    <row r="1571" spans="1:126" s="1" customFormat="1" x14ac:dyDescent="0.25">
      <c r="A1571" s="1" t="s">
        <v>5201</v>
      </c>
      <c r="B1571" s="2"/>
      <c r="C1571" s="2"/>
      <c r="D1571" s="2"/>
      <c r="F1571" s="1" t="s">
        <v>3161</v>
      </c>
      <c r="G1571" s="1" t="s">
        <v>3158</v>
      </c>
      <c r="H1571" s="1" t="s">
        <v>754</v>
      </c>
      <c r="I1571" s="1" t="s">
        <v>633</v>
      </c>
      <c r="J1571" s="1" t="s">
        <v>920</v>
      </c>
      <c r="K1571" s="18" t="s">
        <v>757</v>
      </c>
      <c r="L1571" s="1" t="s">
        <v>756</v>
      </c>
      <c r="M1571" s="1" t="s">
        <v>488</v>
      </c>
      <c r="N1571" s="1" t="s">
        <v>296</v>
      </c>
      <c r="O1571" s="1">
        <v>85206</v>
      </c>
      <c r="P1571" s="1" t="s">
        <v>4213</v>
      </c>
      <c r="Y1571" s="1" t="s">
        <v>3189</v>
      </c>
      <c r="AA1571" s="2"/>
      <c r="AB1571" s="3" t="s">
        <v>3161</v>
      </c>
      <c r="AC1571" s="3"/>
      <c r="AD1571" s="1" t="s">
        <v>2392</v>
      </c>
      <c r="AX1571" s="1" t="s">
        <v>3162</v>
      </c>
      <c r="BA1571" s="1">
        <f t="shared" si="48"/>
        <v>1</v>
      </c>
    </row>
    <row r="1572" spans="1:126" s="1" customFormat="1" x14ac:dyDescent="0.25">
      <c r="A1572" s="1" t="s">
        <v>5358</v>
      </c>
      <c r="B1572" s="2" t="s">
        <v>5336</v>
      </c>
      <c r="C1572" s="2"/>
      <c r="D1572" s="2"/>
      <c r="G1572" s="1" t="s">
        <v>3158</v>
      </c>
      <c r="H1572" s="1" t="s">
        <v>1389</v>
      </c>
      <c r="I1572" s="1" t="s">
        <v>5357</v>
      </c>
      <c r="K1572" s="18"/>
      <c r="AA1572" s="2"/>
      <c r="AB1572" s="3"/>
      <c r="AC1572" s="3"/>
      <c r="AT1572" s="1" t="s">
        <v>3162</v>
      </c>
      <c r="AU1572" s="1" t="s">
        <v>3162</v>
      </c>
      <c r="BA1572" s="1">
        <f t="shared" si="48"/>
        <v>2</v>
      </c>
    </row>
    <row r="1573" spans="1:126" s="1" customFormat="1" x14ac:dyDescent="0.25">
      <c r="A1573" s="1" t="s">
        <v>5359</v>
      </c>
      <c r="B1573" s="2"/>
      <c r="C1573" s="2">
        <v>44511</v>
      </c>
      <c r="D1573" s="6"/>
      <c r="F1573" s="1" t="s">
        <v>3162</v>
      </c>
      <c r="G1573" s="1" t="s">
        <v>481</v>
      </c>
      <c r="H1573" s="1" t="s">
        <v>1605</v>
      </c>
      <c r="I1573" s="1" t="s">
        <v>709</v>
      </c>
      <c r="J1573" s="1" t="s">
        <v>4181</v>
      </c>
      <c r="K1573" s="18" t="s">
        <v>1607</v>
      </c>
      <c r="L1573" s="1" t="s">
        <v>4575</v>
      </c>
      <c r="M1573" s="1" t="s">
        <v>488</v>
      </c>
      <c r="N1573" s="1" t="s">
        <v>296</v>
      </c>
      <c r="O1573" s="1">
        <v>85209</v>
      </c>
      <c r="P1573" s="1" t="s">
        <v>4213</v>
      </c>
      <c r="R1573" s="1">
        <v>1</v>
      </c>
      <c r="S1573" s="1" t="s">
        <v>5192</v>
      </c>
      <c r="T1573" s="1">
        <v>1</v>
      </c>
      <c r="U1573" s="1">
        <v>1</v>
      </c>
      <c r="X1573" s="1" t="s">
        <v>4576</v>
      </c>
      <c r="Y1573" s="1" t="s">
        <v>3196</v>
      </c>
      <c r="Z1573" s="1" t="s">
        <v>3161</v>
      </c>
      <c r="AA1573" s="1" t="s">
        <v>3362</v>
      </c>
      <c r="AB1573" s="3" t="s">
        <v>3161</v>
      </c>
      <c r="AC1573" s="3"/>
      <c r="AD1573" s="1" t="s">
        <v>2388</v>
      </c>
      <c r="AF1573" s="1" t="s">
        <v>481</v>
      </c>
      <c r="AG1573" s="1" t="s">
        <v>481</v>
      </c>
      <c r="AI1573" s="1" t="s">
        <v>481</v>
      </c>
      <c r="AJ1573" s="1" t="s">
        <v>481</v>
      </c>
      <c r="AK1573" s="1" t="s">
        <v>481</v>
      </c>
      <c r="AL1573" s="1" t="s">
        <v>481</v>
      </c>
      <c r="AM1573" s="1" t="s">
        <v>481</v>
      </c>
      <c r="AN1573" s="1" t="s">
        <v>481</v>
      </c>
      <c r="AO1573" s="1" t="s">
        <v>481</v>
      </c>
      <c r="AP1573" s="1" t="s">
        <v>481</v>
      </c>
      <c r="AQ1573" s="1" t="s">
        <v>481</v>
      </c>
      <c r="AR1573" s="1" t="s">
        <v>481</v>
      </c>
      <c r="AT1573" s="1" t="s">
        <v>481</v>
      </c>
      <c r="AU1573" s="1" t="s">
        <v>481</v>
      </c>
      <c r="AV1573" s="1" t="s">
        <v>481</v>
      </c>
      <c r="AW1573" s="1" t="s">
        <v>481</v>
      </c>
      <c r="AX1573" s="1" t="s">
        <v>481</v>
      </c>
      <c r="AZ1573" s="1" t="s">
        <v>481</v>
      </c>
      <c r="BA1573" s="1">
        <f t="shared" si="48"/>
        <v>18</v>
      </c>
      <c r="BD1573" s="1" t="s">
        <v>4712</v>
      </c>
      <c r="BE1573" s="1" t="s">
        <v>4712</v>
      </c>
      <c r="BF1573" s="1" t="s">
        <v>4712</v>
      </c>
      <c r="BK1573" s="1" t="s">
        <v>4712</v>
      </c>
      <c r="BL1573" s="1" t="s">
        <v>4712</v>
      </c>
      <c r="BM1573" s="1" t="s">
        <v>4712</v>
      </c>
    </row>
    <row r="1574" spans="1:126" s="1" customFormat="1" x14ac:dyDescent="0.25">
      <c r="A1574" s="1" t="s">
        <v>5360</v>
      </c>
      <c r="B1574" s="2" t="s">
        <v>5336</v>
      </c>
      <c r="C1574" s="2"/>
      <c r="D1574" s="6"/>
      <c r="G1574" s="1" t="s">
        <v>481</v>
      </c>
      <c r="H1574" s="1" t="s">
        <v>3163</v>
      </c>
      <c r="I1574" s="1" t="s">
        <v>5229</v>
      </c>
      <c r="K1574" s="18"/>
      <c r="AB1574" s="3"/>
      <c r="AC1574" s="3"/>
      <c r="BA1574" s="1">
        <f t="shared" si="48"/>
        <v>0</v>
      </c>
    </row>
    <row r="1575" spans="1:126" s="1" customFormat="1" x14ac:dyDescent="0.25">
      <c r="A1575" s="6" t="s">
        <v>5349</v>
      </c>
      <c r="B1575" s="2"/>
      <c r="C1575" s="2" t="s">
        <v>5336</v>
      </c>
      <c r="D1575" s="6"/>
      <c r="G1575" s="1" t="s">
        <v>481</v>
      </c>
      <c r="H1575" s="1" t="s">
        <v>2339</v>
      </c>
      <c r="I1575" s="1" t="s">
        <v>5350</v>
      </c>
      <c r="K1575" s="18"/>
      <c r="AA1575" s="2"/>
      <c r="AB1575" s="3"/>
      <c r="AC1575" s="3"/>
      <c r="BA1575" s="1">
        <f t="shared" si="48"/>
        <v>0</v>
      </c>
    </row>
    <row r="1576" spans="1:126" s="1" customFormat="1" x14ac:dyDescent="0.25">
      <c r="A1576" s="6" t="s">
        <v>5365</v>
      </c>
      <c r="B1576" s="2"/>
      <c r="C1576" s="2"/>
      <c r="D1576" s="6"/>
      <c r="G1576" s="1" t="s">
        <v>3158</v>
      </c>
      <c r="H1576" s="1" t="s">
        <v>1999</v>
      </c>
      <c r="I1576" s="1" t="s">
        <v>3311</v>
      </c>
      <c r="K1576" s="18"/>
      <c r="AA1576" s="2"/>
      <c r="AB1576" s="3"/>
      <c r="AC1576" s="3"/>
      <c r="AO1576" s="1" t="s">
        <v>3162</v>
      </c>
      <c r="BA1576" s="1">
        <f t="shared" si="48"/>
        <v>1</v>
      </c>
    </row>
    <row r="1577" spans="1:126" s="1" customFormat="1" x14ac:dyDescent="0.25">
      <c r="A1577" s="1" t="s">
        <v>5368</v>
      </c>
      <c r="B1577" s="2"/>
      <c r="C1577" s="2"/>
      <c r="D1577" s="6"/>
      <c r="E1577" s="2"/>
      <c r="F1577" s="1" t="s">
        <v>3162</v>
      </c>
      <c r="G1577" s="1" t="s">
        <v>3158</v>
      </c>
      <c r="H1577" s="1" t="s">
        <v>5367</v>
      </c>
      <c r="I1577" s="1" t="s">
        <v>294</v>
      </c>
      <c r="J1577" s="1" t="s">
        <v>4493</v>
      </c>
      <c r="K1577" s="18"/>
      <c r="L1577" s="1" t="s">
        <v>1652</v>
      </c>
      <c r="M1577" s="1" t="s">
        <v>488</v>
      </c>
      <c r="N1577" s="1" t="s">
        <v>296</v>
      </c>
      <c r="O1577" s="1">
        <v>85205</v>
      </c>
      <c r="P1577" s="1" t="s">
        <v>4712</v>
      </c>
      <c r="AA1577" s="2" t="s">
        <v>3499</v>
      </c>
      <c r="AB1577" s="3"/>
      <c r="AC1577" s="3"/>
      <c r="AG1577" s="1" t="s">
        <v>481</v>
      </c>
      <c r="BA1577" s="1">
        <f t="shared" si="48"/>
        <v>1</v>
      </c>
    </row>
    <row r="1578" spans="1:126" s="1" customFormat="1" x14ac:dyDescent="0.25">
      <c r="A1578" s="6" t="s">
        <v>5366</v>
      </c>
      <c r="B1578" s="2"/>
      <c r="C1578" s="2">
        <v>44511</v>
      </c>
      <c r="D1578" s="6"/>
      <c r="F1578" s="1" t="s">
        <v>3162</v>
      </c>
      <c r="G1578" s="1" t="s">
        <v>481</v>
      </c>
      <c r="H1578" s="1" t="s">
        <v>3002</v>
      </c>
      <c r="I1578" s="1" t="s">
        <v>3003</v>
      </c>
      <c r="J1578" s="1" t="s">
        <v>3004</v>
      </c>
      <c r="K1578" s="18" t="s">
        <v>3006</v>
      </c>
      <c r="L1578" s="1" t="s">
        <v>3005</v>
      </c>
      <c r="M1578" s="1" t="s">
        <v>650</v>
      </c>
      <c r="N1578" s="1" t="s">
        <v>296</v>
      </c>
      <c r="O1578" s="1">
        <v>85225</v>
      </c>
      <c r="P1578" s="1" t="s">
        <v>4213</v>
      </c>
      <c r="AA1578" s="2"/>
      <c r="AB1578" s="3"/>
      <c r="AC1578" s="3"/>
      <c r="AD1578" s="1" t="s">
        <v>2388</v>
      </c>
      <c r="AW1578" s="1" t="s">
        <v>3162</v>
      </c>
      <c r="AX1578" s="1" t="s">
        <v>3162</v>
      </c>
      <c r="AY1578" s="1" t="s">
        <v>3162</v>
      </c>
      <c r="AZ1578" s="1" t="s">
        <v>3162</v>
      </c>
      <c r="BA1578" s="1">
        <f t="shared" si="48"/>
        <v>4</v>
      </c>
      <c r="BD1578" s="1" t="s">
        <v>4712</v>
      </c>
      <c r="BE1578" s="1" t="s">
        <v>4712</v>
      </c>
      <c r="BF1578" s="1" t="s">
        <v>4712</v>
      </c>
      <c r="BG1578" s="1" t="s">
        <v>4712</v>
      </c>
      <c r="BJ1578" s="1" t="s">
        <v>4712</v>
      </c>
      <c r="BK1578" s="1" t="s">
        <v>4712</v>
      </c>
      <c r="BL1578" s="1" t="s">
        <v>4712</v>
      </c>
      <c r="BM1578" s="1" t="s">
        <v>4712</v>
      </c>
      <c r="BN1578" s="1" t="s">
        <v>4712</v>
      </c>
      <c r="BO1578" s="1" t="s">
        <v>4712</v>
      </c>
      <c r="BQ1578" s="1" t="s">
        <v>4712</v>
      </c>
    </row>
    <row r="1579" spans="1:126" s="1" customFormat="1" x14ac:dyDescent="0.25">
      <c r="A1579" s="6" t="s">
        <v>5216</v>
      </c>
      <c r="B1579" s="2"/>
      <c r="C1579" s="2"/>
      <c r="D1579" s="2"/>
      <c r="G1579" s="1" t="s">
        <v>481</v>
      </c>
      <c r="H1579" s="1" t="s">
        <v>3204</v>
      </c>
      <c r="I1579" s="1" t="s">
        <v>4714</v>
      </c>
      <c r="K1579" s="18" t="s">
        <v>3205</v>
      </c>
      <c r="P1579" s="1" t="s">
        <v>4213</v>
      </c>
      <c r="AA1579" s="2"/>
      <c r="AB1579" s="3"/>
      <c r="AC1579" s="3"/>
      <c r="AD1579" s="1" t="s">
        <v>2388</v>
      </c>
      <c r="BA1579" s="1">
        <f>COUNTA(AE1579:AZ1579)</f>
        <v>0</v>
      </c>
    </row>
    <row r="1580" spans="1:126" s="1" customFormat="1" x14ac:dyDescent="0.25">
      <c r="A1580" s="1" t="s">
        <v>5362</v>
      </c>
      <c r="B1580" s="2"/>
      <c r="C1580" s="2"/>
      <c r="D1580" s="6"/>
      <c r="G1580" s="1" t="s">
        <v>481</v>
      </c>
      <c r="H1580" s="1" t="s">
        <v>5361</v>
      </c>
      <c r="I1580" s="1" t="s">
        <v>525</v>
      </c>
      <c r="K1580" s="18"/>
      <c r="AA1580" s="2"/>
      <c r="AB1580" s="3"/>
      <c r="AC1580" s="3"/>
      <c r="BA1580" s="1">
        <f t="shared" si="48"/>
        <v>0</v>
      </c>
    </row>
    <row r="1581" spans="1:126" s="1" customFormat="1" x14ac:dyDescent="0.25">
      <c r="A1581" s="1" t="s">
        <v>5388</v>
      </c>
      <c r="B1581" s="2" t="s">
        <v>5336</v>
      </c>
      <c r="C1581" s="2"/>
      <c r="D1581" s="6"/>
      <c r="G1581" s="1" t="s">
        <v>481</v>
      </c>
      <c r="H1581" s="1" t="s">
        <v>5387</v>
      </c>
      <c r="I1581" s="1" t="s">
        <v>4713</v>
      </c>
      <c r="K1581" s="18"/>
      <c r="AA1581" s="2"/>
      <c r="AB1581" s="3"/>
      <c r="AC1581" s="3"/>
      <c r="BA1581" s="1">
        <f t="shared" si="48"/>
        <v>0</v>
      </c>
    </row>
    <row r="1582" spans="1:126" s="1" customFormat="1" x14ac:dyDescent="0.25">
      <c r="A1582" s="1" t="s">
        <v>5363</v>
      </c>
      <c r="B1582" s="2"/>
      <c r="C1582" s="2"/>
      <c r="D1582" s="6"/>
      <c r="G1582" s="1" t="s">
        <v>481</v>
      </c>
      <c r="H1582" s="1" t="s">
        <v>5236</v>
      </c>
      <c r="I1582" s="1" t="s">
        <v>5364</v>
      </c>
      <c r="K1582" s="18"/>
      <c r="AA1582" s="2"/>
      <c r="AB1582" s="3"/>
      <c r="AC1582" s="3"/>
      <c r="BA1582" s="1">
        <f t="shared" si="48"/>
        <v>0</v>
      </c>
    </row>
    <row r="1583" spans="1:126" s="1" customFormat="1" x14ac:dyDescent="0.25">
      <c r="A1583" s="6" t="s">
        <v>5379</v>
      </c>
      <c r="B1583" s="2"/>
      <c r="C1583" s="2"/>
      <c r="D1583" s="6"/>
      <c r="G1583" s="1" t="s">
        <v>3158</v>
      </c>
      <c r="H1583" s="1" t="s">
        <v>99</v>
      </c>
      <c r="I1583" s="1" t="s">
        <v>103</v>
      </c>
      <c r="J1583" s="1" t="s">
        <v>1196</v>
      </c>
      <c r="K1583" s="18" t="s">
        <v>100</v>
      </c>
      <c r="L1583" s="1" t="s">
        <v>102</v>
      </c>
      <c r="M1583" s="1" t="s">
        <v>488</v>
      </c>
      <c r="N1583" s="1" t="s">
        <v>296</v>
      </c>
      <c r="O1583" s="1">
        <v>85206</v>
      </c>
      <c r="P1583" s="1" t="s">
        <v>4712</v>
      </c>
      <c r="AA1583" s="2"/>
      <c r="AB1583" s="3"/>
      <c r="AC1583" s="3"/>
      <c r="AD1583" s="1" t="s">
        <v>2568</v>
      </c>
      <c r="BA1583" s="1">
        <f t="shared" si="48"/>
        <v>0</v>
      </c>
      <c r="BD1583" s="1" t="s">
        <v>4712</v>
      </c>
      <c r="BE1583" s="1" t="s">
        <v>4712</v>
      </c>
    </row>
    <row r="1584" spans="1:126" s="1" customFormat="1" x14ac:dyDescent="0.25">
      <c r="A1584" s="6" t="s">
        <v>5332</v>
      </c>
      <c r="B1584" s="2"/>
      <c r="C1584" s="2"/>
      <c r="D1584" s="6"/>
      <c r="G1584" s="1" t="s">
        <v>481</v>
      </c>
      <c r="H1584" s="1" t="s">
        <v>1624</v>
      </c>
      <c r="I1584" s="1" t="s">
        <v>5150</v>
      </c>
      <c r="J1584" s="1" t="s">
        <v>1626</v>
      </c>
      <c r="K1584" s="18" t="s">
        <v>1625</v>
      </c>
      <c r="L1584" s="1" t="s">
        <v>4563</v>
      </c>
      <c r="M1584" s="1" t="s">
        <v>5031</v>
      </c>
      <c r="N1584" s="1" t="s">
        <v>296</v>
      </c>
      <c r="O1584" s="1">
        <v>85220</v>
      </c>
      <c r="P1584" s="1" t="s">
        <v>4213</v>
      </c>
      <c r="AA1584" s="2" t="s">
        <v>2123</v>
      </c>
      <c r="AB1584" s="3" t="s">
        <v>3161</v>
      </c>
      <c r="AC1584" s="3"/>
      <c r="AD1584" s="1" t="s">
        <v>2388</v>
      </c>
      <c r="AU1584" s="1" t="s">
        <v>3162</v>
      </c>
      <c r="BA1584" s="1">
        <f t="shared" si="48"/>
        <v>1</v>
      </c>
    </row>
    <row r="1585" spans="1:86" s="1" customFormat="1" x14ac:dyDescent="0.25">
      <c r="A1585" s="1" t="s">
        <v>5339</v>
      </c>
      <c r="B1585" s="2"/>
      <c r="C1585" s="2"/>
      <c r="D1585" s="6"/>
      <c r="E1585" s="1" t="s">
        <v>297</v>
      </c>
      <c r="F1585" s="1" t="s">
        <v>3162</v>
      </c>
      <c r="G1585" s="1" t="s">
        <v>481</v>
      </c>
      <c r="H1585" s="1" t="s">
        <v>5151</v>
      </c>
      <c r="I1585" s="1" t="s">
        <v>5152</v>
      </c>
      <c r="J1585" s="1" t="s">
        <v>2131</v>
      </c>
      <c r="K1585" s="18" t="s">
        <v>5153</v>
      </c>
      <c r="L1585" s="33" t="s">
        <v>3710</v>
      </c>
      <c r="M1585" s="1" t="s">
        <v>488</v>
      </c>
      <c r="N1585" s="1" t="s">
        <v>296</v>
      </c>
      <c r="O1585" s="1">
        <v>85208</v>
      </c>
      <c r="P1585" s="1" t="s">
        <v>4213</v>
      </c>
      <c r="R1585" s="1">
        <v>1</v>
      </c>
      <c r="S1585" s="1" t="s">
        <v>3357</v>
      </c>
      <c r="T1585" s="1">
        <v>1</v>
      </c>
      <c r="U1585" s="1">
        <v>1</v>
      </c>
      <c r="Y1585" s="1" t="s">
        <v>3196</v>
      </c>
      <c r="Z1585" s="1" t="s">
        <v>3161</v>
      </c>
      <c r="AA1585" s="2"/>
      <c r="AB1585" s="3"/>
      <c r="AC1585" s="3"/>
      <c r="AD1585" s="1" t="s">
        <v>2564</v>
      </c>
      <c r="AE1585" s="1" t="s">
        <v>3158</v>
      </c>
      <c r="AF1585" s="1" t="s">
        <v>3158</v>
      </c>
      <c r="AG1585" s="1" t="s">
        <v>3158</v>
      </c>
      <c r="AH1585" s="1" t="s">
        <v>3158</v>
      </c>
      <c r="AI1585" s="1" t="s">
        <v>3158</v>
      </c>
      <c r="AJ1585" s="1" t="s">
        <v>3158</v>
      </c>
      <c r="AK1585" s="1" t="s">
        <v>3158</v>
      </c>
      <c r="AL1585" s="1" t="s">
        <v>3158</v>
      </c>
      <c r="AM1585" s="1" t="s">
        <v>3158</v>
      </c>
      <c r="AN1585" s="1" t="s">
        <v>3158</v>
      </c>
      <c r="AO1585" s="1" t="s">
        <v>3158</v>
      </c>
      <c r="AQ1585" s="1" t="s">
        <v>3158</v>
      </c>
      <c r="AR1585" s="1" t="s">
        <v>3158</v>
      </c>
      <c r="AS1585" s="1" t="s">
        <v>3158</v>
      </c>
      <c r="AU1585" s="1" t="s">
        <v>3158</v>
      </c>
      <c r="AX1585" s="1" t="s">
        <v>3158</v>
      </c>
      <c r="AY1585" s="1" t="s">
        <v>3158</v>
      </c>
      <c r="BA1585" s="1">
        <f t="shared" si="48"/>
        <v>17</v>
      </c>
      <c r="BD1585" s="1" t="s">
        <v>4712</v>
      </c>
      <c r="BQ1585" s="1" t="s">
        <v>4712</v>
      </c>
      <c r="CH1585" s="1" t="s">
        <v>729</v>
      </c>
    </row>
    <row r="1586" spans="1:86" s="1" customFormat="1" x14ac:dyDescent="0.25">
      <c r="A1586" s="6" t="s">
        <v>5337</v>
      </c>
      <c r="B1586" s="2"/>
      <c r="C1586" s="2"/>
      <c r="D1586" s="6"/>
      <c r="G1586" s="1" t="s">
        <v>481</v>
      </c>
      <c r="H1586" s="1" t="s">
        <v>5338</v>
      </c>
      <c r="I1586" s="1" t="s">
        <v>5022</v>
      </c>
      <c r="K1586" s="18"/>
      <c r="AA1586" s="2"/>
      <c r="AB1586" s="3"/>
      <c r="AC1586" s="3"/>
      <c r="BA1586" s="1">
        <f t="shared" si="48"/>
        <v>0</v>
      </c>
    </row>
    <row r="1587" spans="1:86" s="1" customFormat="1" x14ac:dyDescent="0.25">
      <c r="A1587" s="6" t="s">
        <v>5333</v>
      </c>
      <c r="B1587" s="2"/>
      <c r="C1587" s="2"/>
      <c r="D1587" s="6"/>
      <c r="E1587" s="1" t="s">
        <v>4712</v>
      </c>
      <c r="F1587" s="1" t="s">
        <v>3162</v>
      </c>
      <c r="G1587" s="1" t="s">
        <v>481</v>
      </c>
      <c r="H1587" s="1" t="s">
        <v>3312</v>
      </c>
      <c r="I1587" s="1" t="s">
        <v>3313</v>
      </c>
      <c r="J1587" s="1" t="s">
        <v>3655</v>
      </c>
      <c r="K1587" s="18" t="s">
        <v>3314</v>
      </c>
      <c r="N1587" s="1" t="s">
        <v>296</v>
      </c>
      <c r="P1587" s="1" t="s">
        <v>4213</v>
      </c>
      <c r="R1587" s="1">
        <v>1</v>
      </c>
      <c r="S1587" s="1" t="s">
        <v>3357</v>
      </c>
      <c r="Y1587" s="1" t="s">
        <v>3160</v>
      </c>
      <c r="Z1587" s="1" t="s">
        <v>3161</v>
      </c>
      <c r="AA1587" s="2"/>
      <c r="AB1587" s="3" t="s">
        <v>3161</v>
      </c>
      <c r="AC1587" s="3"/>
      <c r="AD1587" s="1" t="s">
        <v>2564</v>
      </c>
      <c r="BA1587" s="1">
        <f t="shared" si="48"/>
        <v>0</v>
      </c>
      <c r="BD1587" s="1" t="s">
        <v>4712</v>
      </c>
      <c r="BE1587" s="1" t="s">
        <v>4712</v>
      </c>
      <c r="BF1587" s="1" t="s">
        <v>4712</v>
      </c>
      <c r="BM1587" s="1" t="s">
        <v>4712</v>
      </c>
    </row>
    <row r="1588" spans="1:86" s="1" customFormat="1" x14ac:dyDescent="0.25">
      <c r="A1588" s="6" t="s">
        <v>5335</v>
      </c>
      <c r="B1588" s="2"/>
      <c r="C1588" s="2" t="s">
        <v>5336</v>
      </c>
      <c r="D1588" s="6"/>
      <c r="G1588" s="1" t="s">
        <v>481</v>
      </c>
      <c r="H1588" s="1" t="s">
        <v>5334</v>
      </c>
      <c r="I1588" s="1" t="s">
        <v>5022</v>
      </c>
      <c r="K1588" s="18"/>
      <c r="AA1588" s="2"/>
      <c r="AB1588" s="3"/>
      <c r="AC1588" s="3"/>
      <c r="BA1588" s="1">
        <f t="shared" si="48"/>
        <v>0</v>
      </c>
    </row>
    <row r="1589" spans="1:86" s="1" customFormat="1" x14ac:dyDescent="0.25">
      <c r="A1589" s="2" t="s">
        <v>5391</v>
      </c>
      <c r="C1589" s="2">
        <v>44511</v>
      </c>
      <c r="D1589" s="2"/>
      <c r="E1589" s="1" t="s">
        <v>4712</v>
      </c>
      <c r="G1589" s="1" t="s">
        <v>3158</v>
      </c>
      <c r="H1589" s="1" t="s">
        <v>4530</v>
      </c>
      <c r="I1589" s="1" t="s">
        <v>4531</v>
      </c>
      <c r="J1589" s="1" t="s">
        <v>4532</v>
      </c>
      <c r="K1589" s="18" t="s">
        <v>4534</v>
      </c>
      <c r="L1589" s="1" t="s">
        <v>4533</v>
      </c>
      <c r="M1589" s="1" t="s">
        <v>3182</v>
      </c>
      <c r="N1589" s="1" t="s">
        <v>296</v>
      </c>
      <c r="O1589" s="1">
        <v>85295</v>
      </c>
      <c r="P1589" s="1" t="s">
        <v>4712</v>
      </c>
      <c r="AA1589" s="2" t="s">
        <v>4535</v>
      </c>
      <c r="AB1589" s="3"/>
      <c r="AC1589" s="3"/>
      <c r="AD1589" s="1" t="s">
        <v>2564</v>
      </c>
      <c r="BA1589" s="1">
        <f t="shared" si="48"/>
        <v>0</v>
      </c>
    </row>
    <row r="1590" spans="1:86" s="1" customFormat="1" x14ac:dyDescent="0.25">
      <c r="A1590" s="2" t="s">
        <v>5386</v>
      </c>
      <c r="C1590" s="2"/>
      <c r="D1590" s="2"/>
      <c r="G1590" s="1" t="s">
        <v>481</v>
      </c>
      <c r="H1590" s="1" t="s">
        <v>5384</v>
      </c>
      <c r="I1590" s="1" t="s">
        <v>5385</v>
      </c>
      <c r="K1590" s="18"/>
      <c r="AA1590" s="2"/>
      <c r="AB1590" s="3"/>
      <c r="AC1590" s="3"/>
      <c r="BA1590" s="1">
        <f t="shared" si="48"/>
        <v>0</v>
      </c>
    </row>
    <row r="1591" spans="1:86" s="1" customFormat="1" x14ac:dyDescent="0.25">
      <c r="A1591" s="1" t="s">
        <v>5331</v>
      </c>
      <c r="B1591" s="2"/>
      <c r="C1591" s="2"/>
      <c r="D1591" s="6"/>
      <c r="E1591" s="1" t="s">
        <v>297</v>
      </c>
      <c r="F1591" s="1" t="s">
        <v>3162</v>
      </c>
      <c r="G1591" s="1" t="s">
        <v>481</v>
      </c>
      <c r="H1591" s="1" t="s">
        <v>3044</v>
      </c>
      <c r="I1591" s="1" t="s">
        <v>3045</v>
      </c>
      <c r="J1591" s="1" t="s">
        <v>3661</v>
      </c>
      <c r="K1591" s="18" t="s">
        <v>5051</v>
      </c>
      <c r="L1591" s="1" t="s">
        <v>3047</v>
      </c>
      <c r="M1591" s="1" t="s">
        <v>488</v>
      </c>
      <c r="N1591" s="1" t="s">
        <v>296</v>
      </c>
      <c r="O1591" s="1">
        <v>85209</v>
      </c>
      <c r="P1591" s="1" t="s">
        <v>4213</v>
      </c>
      <c r="R1591" s="1">
        <v>1</v>
      </c>
      <c r="S1591" s="1" t="s">
        <v>3357</v>
      </c>
      <c r="T1591" s="1">
        <v>1</v>
      </c>
      <c r="Y1591" s="1" t="s">
        <v>3160</v>
      </c>
      <c r="Z1591" s="1" t="s">
        <v>3161</v>
      </c>
      <c r="AA1591" s="2" t="s">
        <v>3015</v>
      </c>
      <c r="AB1591" s="3" t="s">
        <v>3161</v>
      </c>
      <c r="AC1591" s="3"/>
      <c r="AD1591" s="1" t="s">
        <v>1771</v>
      </c>
      <c r="AE1591" s="1" t="s">
        <v>3158</v>
      </c>
      <c r="AF1591" s="1" t="s">
        <v>3158</v>
      </c>
      <c r="AG1591" s="1" t="s">
        <v>3158</v>
      </c>
      <c r="AH1591" s="1" t="s">
        <v>3158</v>
      </c>
      <c r="AI1591" s="1" t="s">
        <v>3158</v>
      </c>
      <c r="AJ1591" s="1" t="s">
        <v>3158</v>
      </c>
      <c r="AK1591" s="1" t="s">
        <v>3158</v>
      </c>
      <c r="BA1591" s="1">
        <f t="shared" si="48"/>
        <v>7</v>
      </c>
      <c r="BD1591" s="1" t="s">
        <v>4712</v>
      </c>
      <c r="BE1591" s="1" t="s">
        <v>4712</v>
      </c>
    </row>
    <row r="1592" spans="1:86" s="1" customFormat="1" x14ac:dyDescent="0.25">
      <c r="A1592" s="6" t="s">
        <v>5345</v>
      </c>
      <c r="B1592" s="2" t="s">
        <v>5336</v>
      </c>
      <c r="D1592" s="6"/>
      <c r="G1592" s="1" t="s">
        <v>481</v>
      </c>
      <c r="H1592" s="1" t="s">
        <v>5346</v>
      </c>
      <c r="I1592" s="1" t="s">
        <v>2152</v>
      </c>
      <c r="K1592" s="18"/>
      <c r="AA1592" s="2"/>
      <c r="AB1592" s="3"/>
      <c r="AC1592" s="3"/>
      <c r="BA1592" s="1">
        <f t="shared" si="48"/>
        <v>0</v>
      </c>
    </row>
    <row r="1593" spans="1:86" s="1" customFormat="1" x14ac:dyDescent="0.25">
      <c r="A1593" s="6" t="s">
        <v>5348</v>
      </c>
      <c r="B1593" s="2" t="s">
        <v>5336</v>
      </c>
      <c r="D1593" s="2"/>
      <c r="G1593" s="1" t="s">
        <v>481</v>
      </c>
      <c r="H1593" s="1" t="s">
        <v>1000</v>
      </c>
      <c r="I1593" s="1" t="s">
        <v>5347</v>
      </c>
      <c r="K1593" s="18" t="s">
        <v>1002</v>
      </c>
      <c r="P1593" s="1" t="s">
        <v>4213</v>
      </c>
      <c r="AA1593" s="2"/>
      <c r="AB1593" s="3"/>
      <c r="AC1593" s="3"/>
      <c r="AD1593" s="1" t="s">
        <v>2388</v>
      </c>
      <c r="BA1593" s="1">
        <f t="shared" si="48"/>
        <v>0</v>
      </c>
    </row>
    <row r="1594" spans="1:86" s="1" customFormat="1" x14ac:dyDescent="0.25">
      <c r="A1594" s="1" t="s">
        <v>5383</v>
      </c>
      <c r="B1594" s="2"/>
      <c r="C1594" s="2"/>
      <c r="D1594" s="2"/>
      <c r="G1594" s="1" t="s">
        <v>3158</v>
      </c>
      <c r="H1594" s="1" t="s">
        <v>5382</v>
      </c>
      <c r="I1594" s="1" t="s">
        <v>3311</v>
      </c>
      <c r="J1594" s="1" t="s">
        <v>3867</v>
      </c>
      <c r="K1594" s="18" t="s">
        <v>1050</v>
      </c>
      <c r="L1594" s="1" t="s">
        <v>3868</v>
      </c>
      <c r="M1594" s="1" t="s">
        <v>488</v>
      </c>
      <c r="N1594" s="1" t="s">
        <v>296</v>
      </c>
      <c r="O1594" s="1">
        <v>85206</v>
      </c>
      <c r="P1594" s="1" t="s">
        <v>4213</v>
      </c>
      <c r="Q1594" s="1" t="s">
        <v>4712</v>
      </c>
      <c r="AA1594" s="2"/>
      <c r="AB1594" s="3" t="s">
        <v>3161</v>
      </c>
      <c r="AC1594" s="3"/>
      <c r="AD1594" s="1" t="s">
        <v>2388</v>
      </c>
      <c r="BA1594" s="1">
        <f t="shared" si="48"/>
        <v>0</v>
      </c>
      <c r="BD1594" s="1" t="s">
        <v>4712</v>
      </c>
      <c r="BE1594" s="1" t="s">
        <v>4712</v>
      </c>
      <c r="BF1594" s="1" t="s">
        <v>4712</v>
      </c>
      <c r="BG1594" s="1" t="s">
        <v>4712</v>
      </c>
      <c r="BH1594" s="1" t="s">
        <v>4712</v>
      </c>
      <c r="BI1594" s="1" t="s">
        <v>4712</v>
      </c>
      <c r="BJ1594" s="1" t="s">
        <v>4712</v>
      </c>
      <c r="BK1594" s="1" t="s">
        <v>4712</v>
      </c>
      <c r="BL1594" s="1" t="s">
        <v>4712</v>
      </c>
      <c r="BY1594" s="1" t="s">
        <v>4712</v>
      </c>
      <c r="CA1594" s="1" t="s">
        <v>4712</v>
      </c>
    </row>
    <row r="1595" spans="1:86" s="1" customFormat="1" x14ac:dyDescent="0.25">
      <c r="A1595" s="1" t="s">
        <v>5353</v>
      </c>
      <c r="B1595" s="2"/>
      <c r="C1595" s="2"/>
      <c r="D1595" s="6"/>
      <c r="E1595" s="1" t="s">
        <v>297</v>
      </c>
      <c r="F1595" s="1" t="s">
        <v>3161</v>
      </c>
      <c r="G1595" s="1" t="s">
        <v>481</v>
      </c>
      <c r="H1595" s="1" t="s">
        <v>3749</v>
      </c>
      <c r="I1595" s="1" t="s">
        <v>3796</v>
      </c>
      <c r="J1595" s="1" t="s">
        <v>1628</v>
      </c>
      <c r="K1595" s="18" t="s">
        <v>3751</v>
      </c>
      <c r="L1595" s="1" t="s">
        <v>2129</v>
      </c>
      <c r="M1595" s="1" t="s">
        <v>5031</v>
      </c>
      <c r="N1595" s="1" t="s">
        <v>296</v>
      </c>
      <c r="O1595" s="1">
        <v>85120</v>
      </c>
      <c r="P1595" s="1" t="s">
        <v>4213</v>
      </c>
      <c r="X1595" s="1" t="s">
        <v>4488</v>
      </c>
      <c r="AA1595" s="1" t="s">
        <v>2884</v>
      </c>
      <c r="AB1595" s="3"/>
      <c r="AC1595" s="3"/>
      <c r="AD1595" s="1" t="s">
        <v>2564</v>
      </c>
      <c r="AI1595" s="1" t="s">
        <v>3158</v>
      </c>
      <c r="AJ1595" s="1" t="s">
        <v>3158</v>
      </c>
      <c r="AL1595" s="1" t="s">
        <v>3158</v>
      </c>
      <c r="AM1595" s="1" t="s">
        <v>3158</v>
      </c>
      <c r="AN1595" s="1" t="s">
        <v>3158</v>
      </c>
      <c r="AO1595" s="1" t="s">
        <v>3158</v>
      </c>
      <c r="AQ1595" s="1" t="s">
        <v>3158</v>
      </c>
      <c r="AS1595" s="1" t="s">
        <v>3158</v>
      </c>
      <c r="AV1595" s="1" t="s">
        <v>3158</v>
      </c>
      <c r="AW1595" s="1" t="s">
        <v>3158</v>
      </c>
      <c r="AX1595" s="1" t="s">
        <v>3158</v>
      </c>
      <c r="AY1595" s="1" t="s">
        <v>3158</v>
      </c>
      <c r="AZ1595" s="1" t="s">
        <v>3158</v>
      </c>
      <c r="BA1595" s="1">
        <f t="shared" si="48"/>
        <v>13</v>
      </c>
      <c r="BD1595" s="1" t="s">
        <v>4712</v>
      </c>
      <c r="BE1595" s="1" t="s">
        <v>4712</v>
      </c>
      <c r="BG1595" s="1" t="s">
        <v>4712</v>
      </c>
      <c r="BH1595" s="1" t="s">
        <v>4712</v>
      </c>
      <c r="BP1595" s="1" t="s">
        <v>4712</v>
      </c>
    </row>
    <row r="1596" spans="1:86" s="1" customFormat="1" x14ac:dyDescent="0.25">
      <c r="A1596" s="1" t="s">
        <v>5380</v>
      </c>
      <c r="B1596" s="2"/>
      <c r="C1596" s="2"/>
      <c r="D1596" s="6"/>
      <c r="G1596" s="1" t="s">
        <v>283</v>
      </c>
      <c r="H1596" s="1" t="s">
        <v>88</v>
      </c>
      <c r="I1596" s="1" t="s">
        <v>3799</v>
      </c>
      <c r="J1596" s="1" t="s">
        <v>89</v>
      </c>
      <c r="K1596" s="4" t="s">
        <v>90</v>
      </c>
      <c r="L1596" s="1" t="s">
        <v>2246</v>
      </c>
      <c r="M1596" s="1" t="s">
        <v>650</v>
      </c>
      <c r="N1596" s="1" t="s">
        <v>4426</v>
      </c>
      <c r="O1596" s="1">
        <v>85225</v>
      </c>
      <c r="AA1596" s="2"/>
      <c r="AB1596" s="3"/>
      <c r="AC1596" s="3"/>
      <c r="AG1596" s="1" t="s">
        <v>481</v>
      </c>
      <c r="AI1596" s="1" t="s">
        <v>481</v>
      </c>
      <c r="AK1596" s="1" t="s">
        <v>481</v>
      </c>
      <c r="AQ1596" s="1" t="s">
        <v>481</v>
      </c>
      <c r="AR1596" s="1" t="s">
        <v>481</v>
      </c>
      <c r="AT1596" s="1" t="s">
        <v>481</v>
      </c>
      <c r="AU1596" s="1" t="s">
        <v>481</v>
      </c>
      <c r="AW1596" s="1" t="s">
        <v>481</v>
      </c>
      <c r="AX1596" s="1" t="s">
        <v>3158</v>
      </c>
      <c r="AZ1596" s="1" t="s">
        <v>481</v>
      </c>
      <c r="BA1596" s="1">
        <f t="shared" si="48"/>
        <v>10</v>
      </c>
    </row>
    <row r="1597" spans="1:86" s="1" customFormat="1" x14ac:dyDescent="0.25">
      <c r="A1597" s="1" t="s">
        <v>5381</v>
      </c>
      <c r="B1597" s="2"/>
      <c r="C1597" s="2"/>
      <c r="D1597" s="2"/>
      <c r="F1597" s="1" t="s">
        <v>3162</v>
      </c>
      <c r="G1597" s="1" t="s">
        <v>481</v>
      </c>
      <c r="H1597" s="1" t="s">
        <v>2661</v>
      </c>
      <c r="I1597" s="1" t="s">
        <v>2662</v>
      </c>
      <c r="J1597" s="1" t="s">
        <v>1610</v>
      </c>
      <c r="K1597" s="18" t="s">
        <v>1609</v>
      </c>
      <c r="L1597" s="1" t="s">
        <v>1611</v>
      </c>
      <c r="M1597" s="1" t="s">
        <v>488</v>
      </c>
      <c r="N1597" s="1" t="s">
        <v>296</v>
      </c>
      <c r="O1597" s="1">
        <v>85206</v>
      </c>
      <c r="P1597" s="1" t="s">
        <v>4213</v>
      </c>
      <c r="Y1597" s="1" t="s">
        <v>3160</v>
      </c>
      <c r="Z1597" s="1" t="s">
        <v>3161</v>
      </c>
      <c r="AA1597" s="2" t="s">
        <v>3025</v>
      </c>
      <c r="AB1597" s="3" t="s">
        <v>3161</v>
      </c>
      <c r="AC1597" s="3"/>
      <c r="AD1597" s="1" t="s">
        <v>2564</v>
      </c>
      <c r="BA1597" s="1">
        <f t="shared" si="48"/>
        <v>0</v>
      </c>
    </row>
    <row r="1598" spans="1:86" s="1" customFormat="1" x14ac:dyDescent="0.25">
      <c r="A1598" s="6" t="s">
        <v>5342</v>
      </c>
      <c r="B1598" s="2"/>
      <c r="C1598" s="2"/>
      <c r="D1598" s="6"/>
      <c r="G1598" s="1" t="s">
        <v>481</v>
      </c>
      <c r="H1598" s="1" t="s">
        <v>5341</v>
      </c>
      <c r="I1598" s="1" t="s">
        <v>3082</v>
      </c>
      <c r="K1598" s="18"/>
      <c r="AA1598" s="2"/>
      <c r="AB1598" s="3"/>
      <c r="AC1598" s="3"/>
      <c r="BA1598" s="1">
        <f t="shared" si="48"/>
        <v>0</v>
      </c>
    </row>
    <row r="1599" spans="1:86" s="1" customFormat="1" x14ac:dyDescent="0.25">
      <c r="A1599" s="6" t="s">
        <v>5351</v>
      </c>
      <c r="B1599" s="2"/>
      <c r="C1599" s="2" t="s">
        <v>5336</v>
      </c>
      <c r="D1599" s="2"/>
      <c r="G1599" s="1" t="s">
        <v>3158</v>
      </c>
      <c r="H1599" s="1" t="s">
        <v>1000</v>
      </c>
      <c r="I1599" s="1" t="s">
        <v>1001</v>
      </c>
      <c r="K1599" s="18" t="s">
        <v>1002</v>
      </c>
      <c r="P1599" s="1" t="s">
        <v>4213</v>
      </c>
      <c r="AA1599" s="2"/>
      <c r="AB1599" s="3"/>
      <c r="AC1599" s="3"/>
      <c r="AD1599" s="1" t="s">
        <v>2388</v>
      </c>
      <c r="BA1599" s="1">
        <f t="shared" si="48"/>
        <v>0</v>
      </c>
    </row>
    <row r="1600" spans="1:86" s="1" customFormat="1" x14ac:dyDescent="0.25">
      <c r="A1600" s="2" t="s">
        <v>5352</v>
      </c>
      <c r="B1600" s="2"/>
      <c r="C1600" s="2"/>
      <c r="D1600" s="2"/>
      <c r="F1600" s="1" t="s">
        <v>3162</v>
      </c>
      <c r="G1600" s="1" t="s">
        <v>3158</v>
      </c>
      <c r="H1600" s="1" t="s">
        <v>878</v>
      </c>
      <c r="I1600" s="1" t="s">
        <v>879</v>
      </c>
      <c r="J1600" s="1" t="s">
        <v>1182</v>
      </c>
      <c r="K1600" s="18" t="s">
        <v>3857</v>
      </c>
      <c r="L1600" s="1" t="s">
        <v>143</v>
      </c>
      <c r="M1600" s="1" t="s">
        <v>488</v>
      </c>
      <c r="N1600" s="1" t="s">
        <v>296</v>
      </c>
      <c r="O1600" s="1">
        <v>85208</v>
      </c>
      <c r="P1600" s="1" t="s">
        <v>4213</v>
      </c>
      <c r="Y1600" s="1" t="s">
        <v>3196</v>
      </c>
      <c r="Z1600" s="1" t="s">
        <v>3161</v>
      </c>
      <c r="AA1600" s="2"/>
      <c r="AB1600" s="3" t="s">
        <v>3161</v>
      </c>
      <c r="AC1600" s="3"/>
      <c r="AD1600" s="1" t="s">
        <v>2564</v>
      </c>
      <c r="BA1600" s="1">
        <f t="shared" si="48"/>
        <v>0</v>
      </c>
      <c r="BD1600" s="1" t="s">
        <v>729</v>
      </c>
      <c r="BE1600" s="1" t="s">
        <v>4712</v>
      </c>
      <c r="BF1600" s="1" t="s">
        <v>4712</v>
      </c>
      <c r="BK1600" s="1" t="s">
        <v>4712</v>
      </c>
      <c r="BM1600" s="1" t="s">
        <v>4712</v>
      </c>
    </row>
    <row r="1601" spans="1:85" s="1" customFormat="1" x14ac:dyDescent="0.25">
      <c r="A1601" s="6" t="s">
        <v>5343</v>
      </c>
      <c r="B1601" s="2"/>
      <c r="C1601" s="2" t="s">
        <v>5336</v>
      </c>
      <c r="D1601" s="6"/>
      <c r="G1601" s="1" t="s">
        <v>481</v>
      </c>
      <c r="H1601" s="1" t="s">
        <v>5344</v>
      </c>
      <c r="I1601" s="1" t="s">
        <v>2494</v>
      </c>
      <c r="K1601" s="18"/>
      <c r="AA1601" s="2"/>
      <c r="AB1601" s="3"/>
      <c r="AC1601" s="3"/>
      <c r="BA1601" s="1">
        <f t="shared" si="48"/>
        <v>0</v>
      </c>
    </row>
    <row r="1602" spans="1:85" s="1" customFormat="1" x14ac:dyDescent="0.25">
      <c r="A1602" s="6" t="s">
        <v>5340</v>
      </c>
      <c r="B1602" s="2"/>
      <c r="C1602" s="2"/>
      <c r="D1602" s="6"/>
      <c r="F1602" s="1" t="s">
        <v>3161</v>
      </c>
      <c r="G1602" s="1" t="s">
        <v>481</v>
      </c>
      <c r="H1602" s="1" t="s">
        <v>2614</v>
      </c>
      <c r="I1602" s="1" t="s">
        <v>4346</v>
      </c>
      <c r="J1602" s="1" t="s">
        <v>796</v>
      </c>
      <c r="K1602" s="18" t="s">
        <v>3695</v>
      </c>
      <c r="L1602" s="1" t="s">
        <v>1995</v>
      </c>
      <c r="M1602" s="1" t="s">
        <v>488</v>
      </c>
      <c r="N1602" s="1" t="s">
        <v>296</v>
      </c>
      <c r="O1602" s="1">
        <v>85209</v>
      </c>
      <c r="P1602" s="1" t="s">
        <v>4213</v>
      </c>
      <c r="X1602" s="1" t="s">
        <v>795</v>
      </c>
      <c r="Y1602" s="1" t="s">
        <v>3196</v>
      </c>
      <c r="Z1602" s="1" t="s">
        <v>3161</v>
      </c>
      <c r="AA1602" s="2"/>
      <c r="AB1602" s="3"/>
      <c r="AC1602" s="3"/>
      <c r="AD1602" s="1" t="s">
        <v>2388</v>
      </c>
      <c r="AJ1602" s="1" t="s">
        <v>3162</v>
      </c>
      <c r="AL1602" s="1" t="s">
        <v>3162</v>
      </c>
      <c r="AN1602" s="1" t="s">
        <v>3162</v>
      </c>
      <c r="AQ1602" s="1" t="s">
        <v>3162</v>
      </c>
      <c r="AU1602" s="1" t="s">
        <v>3162</v>
      </c>
      <c r="AV1602" s="1" t="s">
        <v>3162</v>
      </c>
      <c r="AY1602" s="1" t="s">
        <v>3162</v>
      </c>
      <c r="AZ1602" s="1" t="s">
        <v>3162</v>
      </c>
      <c r="BA1602" s="1">
        <f t="shared" si="48"/>
        <v>8</v>
      </c>
    </row>
    <row r="1603" spans="1:85" s="1" customFormat="1" x14ac:dyDescent="0.25">
      <c r="A1603" s="1" t="s">
        <v>4634</v>
      </c>
      <c r="B1603" s="2"/>
      <c r="C1603" s="2"/>
      <c r="D1603" s="2"/>
      <c r="G1603" s="1" t="s">
        <v>481</v>
      </c>
      <c r="H1603" s="1" t="s">
        <v>1060</v>
      </c>
      <c r="I1603" s="1" t="s">
        <v>4714</v>
      </c>
      <c r="J1603" s="1" t="s">
        <v>4298</v>
      </c>
      <c r="K1603" s="18" t="s">
        <v>838</v>
      </c>
      <c r="L1603" s="1" t="s">
        <v>4299</v>
      </c>
      <c r="M1603" s="1" t="s">
        <v>488</v>
      </c>
      <c r="N1603" s="1" t="s">
        <v>296</v>
      </c>
      <c r="O1603" s="1">
        <v>85205</v>
      </c>
      <c r="P1603" s="1" t="s">
        <v>4213</v>
      </c>
      <c r="AA1603" s="2"/>
      <c r="AB1603" s="3"/>
      <c r="AC1603" s="3"/>
      <c r="AD1603" s="1" t="s">
        <v>2392</v>
      </c>
      <c r="BA1603" s="1">
        <f>COUNTA(AE1603:AZ1603)</f>
        <v>0</v>
      </c>
    </row>
    <row r="1604" spans="1:85" s="1" customFormat="1" x14ac:dyDescent="0.25">
      <c r="A1604" s="1" t="s">
        <v>5212</v>
      </c>
      <c r="B1604" s="2"/>
      <c r="C1604" s="14">
        <v>43076</v>
      </c>
      <c r="D1604" s="6"/>
      <c r="G1604" s="1" t="s">
        <v>481</v>
      </c>
      <c r="H1604" s="1" t="s">
        <v>3231</v>
      </c>
      <c r="I1604" s="1" t="s">
        <v>3232</v>
      </c>
      <c r="J1604" s="1" t="s">
        <v>3233</v>
      </c>
      <c r="K1604" s="18" t="s">
        <v>2556</v>
      </c>
      <c r="L1604" s="1" t="s">
        <v>3235</v>
      </c>
      <c r="M1604" s="1" t="s">
        <v>3236</v>
      </c>
      <c r="N1604" s="1" t="s">
        <v>615</v>
      </c>
      <c r="O1604" s="1">
        <v>49548</v>
      </c>
      <c r="Y1604" s="2"/>
      <c r="Z1604" s="3"/>
      <c r="AI1604" s="1" t="s">
        <v>481</v>
      </c>
      <c r="AJ1604" s="1" t="s">
        <v>481</v>
      </c>
      <c r="AL1604" s="1" t="s">
        <v>481</v>
      </c>
      <c r="AM1604" s="1" t="s">
        <v>481</v>
      </c>
      <c r="AN1604" s="1" t="s">
        <v>481</v>
      </c>
      <c r="AO1604" s="1" t="s">
        <v>481</v>
      </c>
      <c r="AP1604" s="1" t="s">
        <v>481</v>
      </c>
      <c r="AQ1604" s="1" t="s">
        <v>481</v>
      </c>
      <c r="AR1604" s="1" t="s">
        <v>481</v>
      </c>
      <c r="AS1604" s="1" t="s">
        <v>481</v>
      </c>
      <c r="AT1604" s="1" t="s">
        <v>481</v>
      </c>
      <c r="AU1604" s="1" t="s">
        <v>481</v>
      </c>
      <c r="AV1604" s="1" t="s">
        <v>481</v>
      </c>
      <c r="AW1604" s="1" t="s">
        <v>481</v>
      </c>
      <c r="AX1604" s="1" t="s">
        <v>481</v>
      </c>
      <c r="AY1604" s="1" t="s">
        <v>481</v>
      </c>
      <c r="AZ1604" s="1" t="s">
        <v>481</v>
      </c>
      <c r="BA1604" s="1">
        <f t="shared" si="48"/>
        <v>17</v>
      </c>
    </row>
    <row r="1605" spans="1:85" s="1" customFormat="1" x14ac:dyDescent="0.25">
      <c r="A1605" s="1" t="s">
        <v>5211</v>
      </c>
      <c r="B1605" s="2"/>
      <c r="C1605" s="2"/>
      <c r="D1605" s="6"/>
      <c r="E1605" s="2"/>
      <c r="G1605" s="1" t="s">
        <v>3158</v>
      </c>
      <c r="H1605" s="1" t="s">
        <v>1242</v>
      </c>
      <c r="I1605" s="1" t="s">
        <v>1536</v>
      </c>
      <c r="J1605" s="1" t="s">
        <v>1243</v>
      </c>
      <c r="K1605" s="4" t="s">
        <v>2172</v>
      </c>
      <c r="L1605" s="1" t="s">
        <v>1244</v>
      </c>
      <c r="M1605" s="1" t="s">
        <v>488</v>
      </c>
      <c r="N1605" s="1" t="s">
        <v>296</v>
      </c>
      <c r="O1605" s="1">
        <v>85208</v>
      </c>
      <c r="AA1605" s="2"/>
      <c r="AB1605" s="3"/>
      <c r="AC1605" s="3"/>
      <c r="AE1605" s="1" t="s">
        <v>481</v>
      </c>
      <c r="AN1605" s="1" t="s">
        <v>481</v>
      </c>
      <c r="AO1605" s="1" t="s">
        <v>481</v>
      </c>
      <c r="AP1605" s="1" t="s">
        <v>481</v>
      </c>
      <c r="AQ1605" s="1" t="s">
        <v>481</v>
      </c>
      <c r="AR1605" s="1" t="s">
        <v>481</v>
      </c>
      <c r="AS1605" s="1" t="s">
        <v>481</v>
      </c>
      <c r="AT1605" s="1" t="s">
        <v>481</v>
      </c>
      <c r="AV1605" s="1" t="s">
        <v>481</v>
      </c>
      <c r="BA1605" s="1">
        <f t="shared" si="48"/>
        <v>9</v>
      </c>
    </row>
    <row r="1606" spans="1:85" s="1" customFormat="1" x14ac:dyDescent="0.25">
      <c r="A1606" s="1" t="s">
        <v>5356</v>
      </c>
      <c r="B1606" s="2"/>
      <c r="C1606" s="2"/>
      <c r="D1606" s="2"/>
      <c r="G1606" s="1" t="s">
        <v>481</v>
      </c>
      <c r="H1606" s="1" t="s">
        <v>4053</v>
      </c>
      <c r="I1606" s="1" t="s">
        <v>4714</v>
      </c>
      <c r="K1606" s="18" t="s">
        <v>4054</v>
      </c>
      <c r="Y1606" s="1" t="s">
        <v>3175</v>
      </c>
      <c r="Z1606" s="1" t="s">
        <v>5</v>
      </c>
      <c r="AA1606" s="2" t="s">
        <v>6</v>
      </c>
      <c r="AB1606" s="3"/>
      <c r="AC1606" s="3"/>
      <c r="BA1606" s="1">
        <f t="shared" si="48"/>
        <v>0</v>
      </c>
    </row>
    <row r="1607" spans="1:85" s="1" customFormat="1" x14ac:dyDescent="0.25">
      <c r="A1607" s="1" t="s">
        <v>5355</v>
      </c>
      <c r="B1607" s="2"/>
      <c r="C1607" s="2"/>
      <c r="D1607" s="6"/>
      <c r="G1607" s="1" t="s">
        <v>481</v>
      </c>
      <c r="H1607" s="1" t="s">
        <v>5354</v>
      </c>
      <c r="I1607" s="1" t="s">
        <v>711</v>
      </c>
      <c r="J1607" s="1" t="s">
        <v>3657</v>
      </c>
      <c r="K1607" s="18"/>
      <c r="L1607" s="1" t="s">
        <v>1906</v>
      </c>
      <c r="M1607" s="1" t="s">
        <v>488</v>
      </c>
      <c r="N1607" s="1" t="s">
        <v>296</v>
      </c>
      <c r="O1607" s="1">
        <v>85206</v>
      </c>
      <c r="Y1607" s="1" t="s">
        <v>3196</v>
      </c>
      <c r="Z1607" s="1" t="s">
        <v>5091</v>
      </c>
      <c r="AA1607" s="2" t="s">
        <v>4592</v>
      </c>
      <c r="AB1607" s="3"/>
      <c r="AC1607" s="3"/>
      <c r="BA1607" s="1">
        <f t="shared" si="48"/>
        <v>0</v>
      </c>
    </row>
    <row r="1608" spans="1:85" s="1" customFormat="1" x14ac:dyDescent="0.25">
      <c r="A1608" s="1" t="s">
        <v>5389</v>
      </c>
      <c r="B1608" s="2"/>
      <c r="C1608" s="2"/>
      <c r="D1608" s="2"/>
      <c r="F1608" s="1" t="s">
        <v>3162</v>
      </c>
      <c r="G1608" s="1" t="s">
        <v>481</v>
      </c>
      <c r="H1608" s="1" t="s">
        <v>2456</v>
      </c>
      <c r="I1608" s="1" t="s">
        <v>3035</v>
      </c>
      <c r="J1608" s="1" t="s">
        <v>3037</v>
      </c>
      <c r="K1608" s="18" t="s">
        <v>3036</v>
      </c>
      <c r="L1608" s="1" t="s">
        <v>3038</v>
      </c>
      <c r="M1608" s="1" t="s">
        <v>3039</v>
      </c>
      <c r="N1608" s="1" t="s">
        <v>296</v>
      </c>
      <c r="O1608" s="1">
        <v>85139</v>
      </c>
      <c r="P1608" s="1" t="s">
        <v>4712</v>
      </c>
      <c r="W1608" s="1" t="s">
        <v>297</v>
      </c>
      <c r="Y1608" s="1" t="s">
        <v>3160</v>
      </c>
      <c r="Z1608" s="1" t="s">
        <v>3161</v>
      </c>
      <c r="AA1608" s="2"/>
      <c r="AB1608" s="3" t="s">
        <v>3161</v>
      </c>
      <c r="AC1608" s="3"/>
      <c r="AD1608" s="1" t="s">
        <v>2568</v>
      </c>
      <c r="BA1608" s="1">
        <f t="shared" si="48"/>
        <v>0</v>
      </c>
      <c r="BD1608" s="1" t="s">
        <v>4712</v>
      </c>
    </row>
    <row r="1609" spans="1:85" s="1" customFormat="1" x14ac:dyDescent="0.25">
      <c r="A1609" s="1" t="s">
        <v>5369</v>
      </c>
      <c r="B1609" s="2"/>
      <c r="C1609" s="2"/>
      <c r="D1609" s="6"/>
      <c r="E1609" s="1" t="s">
        <v>297</v>
      </c>
      <c r="F1609" s="1" t="s">
        <v>3162</v>
      </c>
      <c r="G1609" s="1" t="s">
        <v>3158</v>
      </c>
      <c r="H1609" s="1" t="s">
        <v>3260</v>
      </c>
      <c r="I1609" s="1" t="s">
        <v>707</v>
      </c>
      <c r="J1609" s="1" t="s">
        <v>345</v>
      </c>
      <c r="K1609" s="18"/>
      <c r="L1609" s="1" t="s">
        <v>346</v>
      </c>
      <c r="M1609" s="1" t="s">
        <v>488</v>
      </c>
      <c r="N1609" s="1" t="s">
        <v>296</v>
      </c>
      <c r="O1609" s="1" t="s">
        <v>486</v>
      </c>
      <c r="Y1609" s="1" t="s">
        <v>3196</v>
      </c>
      <c r="Z1609" s="1" t="s">
        <v>3189</v>
      </c>
      <c r="AA1609" s="2" t="s">
        <v>540</v>
      </c>
      <c r="AB1609" s="3" t="s">
        <v>3161</v>
      </c>
      <c r="AC1609" s="3"/>
      <c r="AE1609" s="1" t="s">
        <v>3158</v>
      </c>
      <c r="AF1609" s="1" t="s">
        <v>3158</v>
      </c>
      <c r="AG1609" s="1" t="s">
        <v>3158</v>
      </c>
      <c r="AH1609" s="1" t="s">
        <v>3158</v>
      </c>
      <c r="AI1609" s="1" t="s">
        <v>3158</v>
      </c>
      <c r="AJ1609" s="1" t="s">
        <v>3158</v>
      </c>
      <c r="AK1609" s="1" t="s">
        <v>3158</v>
      </c>
      <c r="AL1609" s="1" t="s">
        <v>3158</v>
      </c>
      <c r="AM1609" s="1" t="s">
        <v>3158</v>
      </c>
      <c r="AN1609" s="1" t="s">
        <v>3158</v>
      </c>
      <c r="AO1609" s="1" t="s">
        <v>3158</v>
      </c>
      <c r="AP1609" s="1" t="s">
        <v>3158</v>
      </c>
      <c r="AQ1609" s="1" t="s">
        <v>3158</v>
      </c>
      <c r="AS1609" s="1" t="s">
        <v>3158</v>
      </c>
      <c r="AT1609" s="1" t="s">
        <v>3158</v>
      </c>
      <c r="AU1609" s="1" t="s">
        <v>3158</v>
      </c>
      <c r="AV1609" s="1" t="s">
        <v>3158</v>
      </c>
      <c r="AW1609" s="1" t="s">
        <v>3158</v>
      </c>
      <c r="AX1609" s="1" t="s">
        <v>3158</v>
      </c>
      <c r="AY1609" s="1" t="s">
        <v>3158</v>
      </c>
      <c r="AZ1609" s="1" t="s">
        <v>3158</v>
      </c>
      <c r="BA1609" s="1">
        <f t="shared" si="48"/>
        <v>21</v>
      </c>
    </row>
    <row r="1610" spans="1:85" s="1" customFormat="1" x14ac:dyDescent="0.25">
      <c r="A1610" s="1" t="s">
        <v>5373</v>
      </c>
      <c r="B1610" s="2"/>
      <c r="C1610" s="2"/>
      <c r="D1610" s="6"/>
      <c r="F1610" s="1" t="s">
        <v>3162</v>
      </c>
      <c r="G1610" s="1" t="s">
        <v>3158</v>
      </c>
      <c r="H1610" s="1" t="s">
        <v>5024</v>
      </c>
      <c r="I1610" s="1" t="s">
        <v>5025</v>
      </c>
      <c r="J1610" s="1" t="s">
        <v>3652</v>
      </c>
      <c r="K1610" s="18"/>
      <c r="L1610" s="1" t="s">
        <v>3022</v>
      </c>
      <c r="M1610" s="1" t="s">
        <v>488</v>
      </c>
      <c r="N1610" s="1" t="s">
        <v>296</v>
      </c>
      <c r="O1610" s="1">
        <v>85208</v>
      </c>
      <c r="T1610" s="1">
        <v>1</v>
      </c>
      <c r="Y1610" s="1" t="s">
        <v>3196</v>
      </c>
      <c r="Z1610" s="1" t="s">
        <v>3189</v>
      </c>
      <c r="AA1610" s="2"/>
      <c r="AB1610" s="3" t="s">
        <v>3161</v>
      </c>
      <c r="AC1610" s="3"/>
      <c r="BA1610" s="1">
        <f t="shared" si="48"/>
        <v>0</v>
      </c>
      <c r="BD1610" s="1" t="s">
        <v>5053</v>
      </c>
      <c r="BE1610" s="1" t="s">
        <v>5053</v>
      </c>
      <c r="BF1610" s="1" t="s">
        <v>4712</v>
      </c>
      <c r="BQ1610" s="1" t="s">
        <v>4712</v>
      </c>
      <c r="CG1610" s="1" t="s">
        <v>4712</v>
      </c>
    </row>
    <row r="1611" spans="1:85" s="1" customFormat="1" x14ac:dyDescent="0.25">
      <c r="A1611" s="1" t="s">
        <v>5371</v>
      </c>
      <c r="B1611" s="2"/>
      <c r="C1611" s="2"/>
      <c r="D1611" s="2"/>
      <c r="G1611" s="1" t="s">
        <v>3158</v>
      </c>
      <c r="H1611" s="1" t="s">
        <v>2456</v>
      </c>
      <c r="I1611" s="1" t="s">
        <v>954</v>
      </c>
      <c r="J1611" s="1" t="s">
        <v>3037</v>
      </c>
      <c r="K1611" s="18" t="s">
        <v>3036</v>
      </c>
      <c r="L1611" s="1" t="s">
        <v>3038</v>
      </c>
      <c r="M1611" s="1" t="s">
        <v>3039</v>
      </c>
      <c r="N1611" s="1" t="s">
        <v>296</v>
      </c>
      <c r="O1611" s="1">
        <v>85139</v>
      </c>
      <c r="P1611" s="1" t="s">
        <v>4213</v>
      </c>
      <c r="Y1611" s="1" t="s">
        <v>3189</v>
      </c>
      <c r="AA1611" s="2"/>
      <c r="AB1611" s="3" t="s">
        <v>3161</v>
      </c>
      <c r="AC1611" s="3"/>
      <c r="AD1611" s="1" t="s">
        <v>2564</v>
      </c>
      <c r="BA1611" s="1">
        <f t="shared" si="48"/>
        <v>0</v>
      </c>
    </row>
    <row r="1612" spans="1:85" s="1" customFormat="1" x14ac:dyDescent="0.25">
      <c r="A1612" s="1" t="s">
        <v>5370</v>
      </c>
      <c r="B1612" s="2"/>
      <c r="C1612" s="2"/>
      <c r="D1612" s="2"/>
      <c r="E1612" s="1" t="s">
        <v>297</v>
      </c>
      <c r="F1612" s="1" t="s">
        <v>3162</v>
      </c>
      <c r="G1612" s="1" t="s">
        <v>3158</v>
      </c>
      <c r="H1612" s="1" t="s">
        <v>3486</v>
      </c>
      <c r="I1612" s="1" t="s">
        <v>4297</v>
      </c>
      <c r="J1612" s="1" t="s">
        <v>3437</v>
      </c>
      <c r="K1612" s="5" t="s">
        <v>3418</v>
      </c>
      <c r="L1612" s="1" t="s">
        <v>4699</v>
      </c>
      <c r="M1612" s="1" t="s">
        <v>488</v>
      </c>
      <c r="N1612" s="1" t="s">
        <v>296</v>
      </c>
      <c r="O1612" s="1">
        <v>85201</v>
      </c>
      <c r="P1612" s="1" t="s">
        <v>4712</v>
      </c>
      <c r="Y1612" s="1" t="s">
        <v>3175</v>
      </c>
      <c r="Z1612" s="1" t="s">
        <v>3485</v>
      </c>
      <c r="AA1612" s="2" t="s">
        <v>3491</v>
      </c>
      <c r="AB1612" s="3"/>
      <c r="AC1612" s="3"/>
      <c r="AD1612" s="1" t="s">
        <v>2392</v>
      </c>
      <c r="BA1612" s="1">
        <f t="shared" si="48"/>
        <v>0</v>
      </c>
    </row>
    <row r="1613" spans="1:85" s="1" customFormat="1" x14ac:dyDescent="0.25">
      <c r="A1613" s="1" t="s">
        <v>5374</v>
      </c>
      <c r="B1613" s="2"/>
      <c r="C1613" s="2"/>
      <c r="D1613" s="6"/>
      <c r="E1613" s="1" t="s">
        <v>297</v>
      </c>
      <c r="G1613" s="1" t="s">
        <v>481</v>
      </c>
      <c r="H1613" s="1" t="s">
        <v>3856</v>
      </c>
      <c r="I1613" s="1" t="s">
        <v>868</v>
      </c>
      <c r="J1613" s="1" t="s">
        <v>4184</v>
      </c>
      <c r="K1613" s="18"/>
      <c r="L1613" s="1" t="s">
        <v>4420</v>
      </c>
      <c r="M1613" s="1" t="s">
        <v>488</v>
      </c>
      <c r="N1613" s="1" t="s">
        <v>296</v>
      </c>
      <c r="O1613" s="1">
        <v>85208</v>
      </c>
      <c r="Y1613" s="1" t="s">
        <v>3175</v>
      </c>
      <c r="Z1613" s="1" t="s">
        <v>3189</v>
      </c>
      <c r="AA1613" s="2" t="s">
        <v>2764</v>
      </c>
      <c r="AB1613" s="3" t="s">
        <v>3161</v>
      </c>
      <c r="AC1613" s="3"/>
      <c r="AG1613" s="1" t="s">
        <v>3158</v>
      </c>
      <c r="AH1613" s="1" t="s">
        <v>3158</v>
      </c>
      <c r="AI1613" s="1" t="s">
        <v>3158</v>
      </c>
      <c r="AJ1613" s="1" t="s">
        <v>3158</v>
      </c>
      <c r="AK1613" s="1" t="s">
        <v>3158</v>
      </c>
      <c r="AL1613" s="1" t="s">
        <v>3158</v>
      </c>
      <c r="AP1613" s="1" t="s">
        <v>3158</v>
      </c>
      <c r="AQ1613" s="1" t="s">
        <v>3158</v>
      </c>
      <c r="AR1613" s="1" t="s">
        <v>3158</v>
      </c>
      <c r="AS1613" s="1" t="s">
        <v>3158</v>
      </c>
      <c r="BA1613" s="1">
        <f>COUNTA(AE1613:AZ1613)</f>
        <v>10</v>
      </c>
    </row>
    <row r="1614" spans="1:85" s="1" customFormat="1" x14ac:dyDescent="0.25">
      <c r="A1614" s="1" t="s">
        <v>5375</v>
      </c>
      <c r="B1614" s="2"/>
      <c r="C1614" s="2"/>
      <c r="D1614" s="6"/>
      <c r="E1614" s="1" t="s">
        <v>297</v>
      </c>
      <c r="F1614" s="1" t="s">
        <v>3162</v>
      </c>
      <c r="G1614" s="1" t="s">
        <v>481</v>
      </c>
      <c r="H1614" s="1" t="s">
        <v>2452</v>
      </c>
      <c r="I1614" s="1" t="s">
        <v>3031</v>
      </c>
      <c r="J1614" s="1" t="s">
        <v>2454</v>
      </c>
      <c r="K1614" s="18"/>
      <c r="L1614" s="1" t="s">
        <v>2135</v>
      </c>
      <c r="M1614" s="1" t="s">
        <v>488</v>
      </c>
      <c r="N1614" s="1" t="s">
        <v>296</v>
      </c>
      <c r="O1614" s="1">
        <v>85206</v>
      </c>
      <c r="R1614" s="1">
        <v>1</v>
      </c>
      <c r="S1614" s="1" t="s">
        <v>3357</v>
      </c>
      <c r="T1614" s="1">
        <v>1</v>
      </c>
      <c r="U1614" s="1">
        <v>1</v>
      </c>
      <c r="Y1614" s="1" t="s">
        <v>3160</v>
      </c>
      <c r="Z1614" s="1" t="s">
        <v>498</v>
      </c>
      <c r="AA1614" s="2" t="s">
        <v>1937</v>
      </c>
      <c r="AB1614" s="3" t="s">
        <v>3161</v>
      </c>
      <c r="AC1614" s="3"/>
      <c r="AF1614" s="1" t="s">
        <v>3158</v>
      </c>
      <c r="AK1614" s="1" t="s">
        <v>3158</v>
      </c>
      <c r="AL1614" s="1" t="s">
        <v>3158</v>
      </c>
      <c r="AN1614" s="1" t="s">
        <v>3158</v>
      </c>
      <c r="AO1614" s="1" t="s">
        <v>3158</v>
      </c>
      <c r="AQ1614" s="1" t="s">
        <v>3158</v>
      </c>
      <c r="AR1614" s="1" t="s">
        <v>3158</v>
      </c>
      <c r="AW1614" s="1" t="s">
        <v>3158</v>
      </c>
      <c r="AY1614" s="1" t="s">
        <v>3158</v>
      </c>
      <c r="BA1614" s="1">
        <f t="shared" si="48"/>
        <v>9</v>
      </c>
    </row>
    <row r="1615" spans="1:85" s="1" customFormat="1" x14ac:dyDescent="0.25">
      <c r="A1615" s="1" t="s">
        <v>5376</v>
      </c>
      <c r="B1615" s="2"/>
      <c r="C1615" s="2"/>
      <c r="D1615" s="2"/>
      <c r="F1615" s="1" t="s">
        <v>3161</v>
      </c>
      <c r="G1615" s="1" t="s">
        <v>3158</v>
      </c>
      <c r="H1615" s="1" t="s">
        <v>4326</v>
      </c>
      <c r="I1615" s="1" t="s">
        <v>4327</v>
      </c>
      <c r="J1615" s="1" t="s">
        <v>4328</v>
      </c>
      <c r="K1615" s="18" t="s">
        <v>4330</v>
      </c>
      <c r="L1615" s="1" t="s">
        <v>4329</v>
      </c>
      <c r="M1615" s="1" t="s">
        <v>488</v>
      </c>
      <c r="N1615" s="1" t="s">
        <v>296</v>
      </c>
      <c r="O1615" s="1">
        <v>85206</v>
      </c>
      <c r="P1615" s="1" t="s">
        <v>4213</v>
      </c>
      <c r="X1615" s="1" t="s">
        <v>4331</v>
      </c>
      <c r="AA1615" s="2"/>
      <c r="AB1615" s="3" t="s">
        <v>3161</v>
      </c>
      <c r="AC1615" s="3"/>
      <c r="AD1615" s="1" t="s">
        <v>2564</v>
      </c>
      <c r="BA1615" s="1">
        <f t="shared" si="48"/>
        <v>0</v>
      </c>
    </row>
    <row r="1616" spans="1:85" s="1" customFormat="1" ht="16.8" x14ac:dyDescent="0.3">
      <c r="A1616" s="1" t="s">
        <v>5378</v>
      </c>
      <c r="B1616" s="2"/>
      <c r="C1616" s="2"/>
      <c r="D1616" s="2"/>
      <c r="G1616" s="1" t="s">
        <v>481</v>
      </c>
      <c r="H1616" s="39" t="s">
        <v>606</v>
      </c>
      <c r="I1616" s="1" t="s">
        <v>2144</v>
      </c>
      <c r="K1616" s="18"/>
      <c r="AA1616" s="2"/>
      <c r="AB1616" s="3"/>
      <c r="AC1616" s="3"/>
      <c r="BA1616" s="1">
        <f t="shared" si="48"/>
        <v>0</v>
      </c>
    </row>
    <row r="1617" spans="1:65" s="1" customFormat="1" x14ac:dyDescent="0.25">
      <c r="A1617" s="1" t="s">
        <v>4634</v>
      </c>
      <c r="B1617" s="2"/>
      <c r="C1617" s="2"/>
      <c r="D1617" s="2"/>
      <c r="F1617" s="1" t="s">
        <v>3162</v>
      </c>
      <c r="G1617" s="1" t="s">
        <v>481</v>
      </c>
      <c r="H1617" s="1" t="s">
        <v>3267</v>
      </c>
      <c r="I1617" s="1" t="s">
        <v>2728</v>
      </c>
      <c r="K1617" s="18" t="s">
        <v>853</v>
      </c>
      <c r="L1617" s="1" t="s">
        <v>4463</v>
      </c>
      <c r="M1617" s="1" t="s">
        <v>3195</v>
      </c>
      <c r="N1617" s="1" t="s">
        <v>296</v>
      </c>
      <c r="O1617" s="1">
        <v>85283</v>
      </c>
      <c r="P1617" s="1" t="s">
        <v>4213</v>
      </c>
      <c r="T1617" s="1">
        <v>1</v>
      </c>
      <c r="AA1617" s="1" t="s">
        <v>3753</v>
      </c>
      <c r="AB1617" s="3" t="s">
        <v>3161</v>
      </c>
      <c r="AC1617" s="3"/>
      <c r="BA1617" s="1">
        <f>COUNTA(AE1617:AZ1617)</f>
        <v>0</v>
      </c>
    </row>
    <row r="1618" spans="1:65" s="1" customFormat="1" x14ac:dyDescent="0.25">
      <c r="A1618" s="1" t="s">
        <v>4634</v>
      </c>
      <c r="B1618" s="2"/>
      <c r="C1618" s="2"/>
      <c r="D1618" s="2"/>
      <c r="E1618" s="1" t="s">
        <v>4712</v>
      </c>
      <c r="G1618" s="1" t="s">
        <v>3158</v>
      </c>
      <c r="H1618" s="1" t="s">
        <v>2833</v>
      </c>
      <c r="I1618" s="1" t="s">
        <v>4297</v>
      </c>
      <c r="J1618" s="1" t="s">
        <v>2834</v>
      </c>
      <c r="K1618" s="18" t="s">
        <v>2835</v>
      </c>
      <c r="L1618" s="1" t="s">
        <v>4313</v>
      </c>
      <c r="M1618" s="1" t="s">
        <v>488</v>
      </c>
      <c r="N1618" s="1" t="s">
        <v>296</v>
      </c>
      <c r="O1618" s="1">
        <v>85201</v>
      </c>
      <c r="P1618" s="1" t="s">
        <v>4213</v>
      </c>
      <c r="W1618" s="1" t="s">
        <v>3189</v>
      </c>
      <c r="Y1618" s="2"/>
      <c r="Z1618" s="3" t="s">
        <v>3161</v>
      </c>
      <c r="BA1618" s="1">
        <f>COUNTA(AE1618:AZ1618)</f>
        <v>0</v>
      </c>
    </row>
    <row r="1619" spans="1:65" s="1" customFormat="1" x14ac:dyDescent="0.25">
      <c r="A1619" s="1" t="s">
        <v>5377</v>
      </c>
      <c r="B1619" s="2"/>
      <c r="C1619" s="2"/>
      <c r="D1619" s="6"/>
      <c r="G1619" s="1" t="s">
        <v>481</v>
      </c>
      <c r="H1619" s="1" t="s">
        <v>3111</v>
      </c>
      <c r="I1619" s="1" t="s">
        <v>2494</v>
      </c>
      <c r="J1619" s="1" t="s">
        <v>584</v>
      </c>
      <c r="K1619" s="18"/>
      <c r="L1619" s="1" t="s">
        <v>3112</v>
      </c>
      <c r="M1619" s="1" t="s">
        <v>488</v>
      </c>
      <c r="N1619" s="1" t="s">
        <v>296</v>
      </c>
      <c r="O1619" s="1">
        <v>85209</v>
      </c>
      <c r="Z1619" s="1" t="s">
        <v>3189</v>
      </c>
      <c r="AA1619" s="2" t="s">
        <v>2367</v>
      </c>
      <c r="AB1619" s="3" t="s">
        <v>3161</v>
      </c>
      <c r="AC1619" s="3"/>
      <c r="AG1619" s="1" t="s">
        <v>481</v>
      </c>
      <c r="AI1619" s="1" t="s">
        <v>481</v>
      </c>
      <c r="AJ1619" s="1" t="s">
        <v>481</v>
      </c>
      <c r="AM1619" s="1" t="s">
        <v>481</v>
      </c>
      <c r="AS1619" s="1" t="s">
        <v>481</v>
      </c>
      <c r="AU1619" s="1" t="s">
        <v>481</v>
      </c>
      <c r="BA1619" s="1">
        <f t="shared" si="48"/>
        <v>6</v>
      </c>
      <c r="BD1619" s="1" t="s">
        <v>4712</v>
      </c>
      <c r="BE1619" s="1" t="s">
        <v>4712</v>
      </c>
      <c r="BF1619" s="1" t="s">
        <v>4712</v>
      </c>
      <c r="BH1619" s="1" t="s">
        <v>4712</v>
      </c>
      <c r="BM1619" s="1" t="s">
        <v>4712</v>
      </c>
    </row>
    <row r="1620" spans="1:65" s="1" customFormat="1" x14ac:dyDescent="0.25">
      <c r="A1620" s="1" t="s">
        <v>4634</v>
      </c>
      <c r="B1620" s="2"/>
      <c r="C1620" s="2"/>
      <c r="D1620" s="2"/>
      <c r="H1620" s="1" t="s">
        <v>1953</v>
      </c>
      <c r="I1620" s="1" t="s">
        <v>722</v>
      </c>
      <c r="K1620" s="18"/>
      <c r="L1620" s="19"/>
      <c r="Y1620" s="2"/>
      <c r="Z1620" s="3"/>
      <c r="BA1620" s="1">
        <f t="shared" si="48"/>
        <v>0</v>
      </c>
    </row>
    <row r="1621" spans="1:65" s="1" customFormat="1" x14ac:dyDescent="0.25">
      <c r="A1621" s="1" t="s">
        <v>4228</v>
      </c>
      <c r="B1621" s="2"/>
      <c r="C1621" s="2"/>
      <c r="D1621" s="2"/>
      <c r="G1621" s="1" t="s">
        <v>481</v>
      </c>
      <c r="H1621" s="1" t="s">
        <v>1557</v>
      </c>
      <c r="I1621" s="1" t="s">
        <v>5045</v>
      </c>
      <c r="K1621" s="18"/>
      <c r="AA1621" s="2"/>
      <c r="AB1621" s="3"/>
      <c r="AC1621" s="3"/>
      <c r="BA1621" s="1">
        <f t="shared" si="48"/>
        <v>0</v>
      </c>
    </row>
    <row r="1622" spans="1:65" s="1" customFormat="1" x14ac:dyDescent="0.25">
      <c r="A1622" s="1" t="s">
        <v>3264</v>
      </c>
      <c r="B1622" s="2"/>
      <c r="C1622" s="2"/>
      <c r="D1622" s="2"/>
      <c r="F1622" s="1" t="s">
        <v>3162</v>
      </c>
      <c r="G1622" s="1" t="s">
        <v>481</v>
      </c>
      <c r="H1622" s="1" t="s">
        <v>1122</v>
      </c>
      <c r="I1622" s="1" t="s">
        <v>4364</v>
      </c>
      <c r="J1622" s="1" t="s">
        <v>3218</v>
      </c>
      <c r="K1622" s="18" t="s">
        <v>1124</v>
      </c>
      <c r="L1622" s="1" t="s">
        <v>1123</v>
      </c>
      <c r="M1622" s="1" t="s">
        <v>488</v>
      </c>
      <c r="N1622" s="1" t="s">
        <v>296</v>
      </c>
      <c r="O1622" s="1">
        <v>85201</v>
      </c>
      <c r="P1622" s="1" t="s">
        <v>4213</v>
      </c>
      <c r="AA1622" s="2"/>
      <c r="AB1622" s="3"/>
      <c r="AC1622" s="3"/>
      <c r="AD1622" s="1" t="s">
        <v>2388</v>
      </c>
      <c r="BA1622" s="1">
        <f t="shared" si="48"/>
        <v>0</v>
      </c>
    </row>
    <row r="1623" spans="1:65" s="1" customFormat="1" x14ac:dyDescent="0.25">
      <c r="A1623" s="1" t="s">
        <v>2817</v>
      </c>
      <c r="B1623" s="2"/>
      <c r="C1623" s="2"/>
      <c r="D1623" s="6"/>
      <c r="E1623" s="1" t="s">
        <v>297</v>
      </c>
      <c r="G1623" s="1" t="s">
        <v>3158</v>
      </c>
      <c r="H1623" s="1" t="s">
        <v>2764</v>
      </c>
      <c r="I1623" s="1" t="s">
        <v>4023</v>
      </c>
      <c r="J1623" s="1" t="s">
        <v>2765</v>
      </c>
      <c r="K1623" s="18"/>
      <c r="L1623" s="1" t="s">
        <v>1928</v>
      </c>
      <c r="M1623" s="1" t="s">
        <v>488</v>
      </c>
      <c r="N1623" s="1" t="s">
        <v>296</v>
      </c>
      <c r="Y1623" s="1" t="s">
        <v>3160</v>
      </c>
      <c r="Z1623" s="1" t="s">
        <v>3189</v>
      </c>
      <c r="AA1623" s="2" t="s">
        <v>3856</v>
      </c>
      <c r="AB1623" s="3" t="s">
        <v>3161</v>
      </c>
      <c r="AC1623" s="3"/>
      <c r="AG1623" s="1" t="s">
        <v>3158</v>
      </c>
      <c r="AH1623" s="1" t="s">
        <v>3158</v>
      </c>
      <c r="AI1623" s="1" t="s">
        <v>3158</v>
      </c>
      <c r="AJ1623" s="1" t="s">
        <v>3158</v>
      </c>
      <c r="AK1623" s="1" t="s">
        <v>3158</v>
      </c>
      <c r="AL1623" s="1" t="s">
        <v>3158</v>
      </c>
      <c r="AP1623" s="1" t="s">
        <v>3158</v>
      </c>
      <c r="AQ1623" s="1" t="s">
        <v>3158</v>
      </c>
      <c r="AR1623" s="1" t="s">
        <v>3158</v>
      </c>
      <c r="AS1623" s="1" t="s">
        <v>3158</v>
      </c>
      <c r="BA1623" s="1">
        <f t="shared" si="48"/>
        <v>10</v>
      </c>
    </row>
    <row r="1624" spans="1:65" s="1" customFormat="1" x14ac:dyDescent="0.25">
      <c r="A1624" s="1" t="s">
        <v>2814</v>
      </c>
      <c r="B1624" s="2"/>
      <c r="C1624" s="2"/>
      <c r="D1624" s="6"/>
      <c r="G1624" s="1" t="s">
        <v>3158</v>
      </c>
      <c r="H1624" s="1" t="s">
        <v>3747</v>
      </c>
      <c r="I1624" s="1" t="s">
        <v>2451</v>
      </c>
      <c r="J1624" s="1" t="s">
        <v>3748</v>
      </c>
      <c r="K1624" s="18" t="s">
        <v>5173</v>
      </c>
      <c r="L1624" s="1" t="s">
        <v>982</v>
      </c>
      <c r="M1624" s="1" t="s">
        <v>5031</v>
      </c>
      <c r="N1624" s="1" t="s">
        <v>296</v>
      </c>
      <c r="O1624" s="1">
        <v>85120</v>
      </c>
      <c r="P1624" s="1" t="s">
        <v>4213</v>
      </c>
      <c r="AA1624" s="2" t="s">
        <v>2815</v>
      </c>
      <c r="AB1624" s="3"/>
      <c r="AC1624" s="3"/>
      <c r="AD1624" s="1" t="s">
        <v>2388</v>
      </c>
      <c r="AG1624" s="1" t="s">
        <v>481</v>
      </c>
      <c r="AI1624" s="1" t="s">
        <v>481</v>
      </c>
      <c r="AJ1624" s="1" t="s">
        <v>481</v>
      </c>
      <c r="AM1624" s="1" t="s">
        <v>481</v>
      </c>
      <c r="BA1624" s="1">
        <f t="shared" si="48"/>
        <v>4</v>
      </c>
    </row>
    <row r="1625" spans="1:65" s="1" customFormat="1" x14ac:dyDescent="0.25">
      <c r="A1625" s="1" t="s">
        <v>4572</v>
      </c>
      <c r="B1625" s="2"/>
      <c r="C1625" s="2"/>
      <c r="D1625" s="2"/>
      <c r="E1625" s="1" t="s">
        <v>4712</v>
      </c>
      <c r="F1625" s="1" t="s">
        <v>3161</v>
      </c>
      <c r="G1625" s="1" t="s">
        <v>481</v>
      </c>
      <c r="H1625" s="1" t="s">
        <v>964</v>
      </c>
      <c r="I1625" s="1" t="s">
        <v>967</v>
      </c>
      <c r="J1625" s="1" t="s">
        <v>2599</v>
      </c>
      <c r="K1625" s="18" t="s">
        <v>2601</v>
      </c>
      <c r="L1625" s="1" t="s">
        <v>2600</v>
      </c>
      <c r="M1625" s="1" t="s">
        <v>488</v>
      </c>
      <c r="N1625" s="1" t="s">
        <v>296</v>
      </c>
      <c r="O1625" s="1">
        <v>85208</v>
      </c>
      <c r="P1625" s="1" t="s">
        <v>4213</v>
      </c>
      <c r="AA1625" s="2" t="s">
        <v>4573</v>
      </c>
      <c r="AB1625" s="3"/>
      <c r="AC1625" s="3"/>
      <c r="AD1625" s="1" t="s">
        <v>2388</v>
      </c>
      <c r="BA1625" s="1">
        <f t="shared" si="48"/>
        <v>0</v>
      </c>
    </row>
    <row r="1626" spans="1:65" s="1" customFormat="1" x14ac:dyDescent="0.25">
      <c r="A1626" s="1" t="s">
        <v>1702</v>
      </c>
      <c r="B1626" s="2"/>
      <c r="C1626" s="2"/>
      <c r="D1626" s="6"/>
      <c r="G1626" s="1" t="s">
        <v>481</v>
      </c>
      <c r="H1626" s="1" t="s">
        <v>187</v>
      </c>
      <c r="I1626" s="1" t="s">
        <v>2144</v>
      </c>
      <c r="J1626" s="1" t="s">
        <v>1183</v>
      </c>
      <c r="K1626" s="18"/>
      <c r="L1626" s="1" t="s">
        <v>2146</v>
      </c>
      <c r="M1626" s="1" t="s">
        <v>5031</v>
      </c>
      <c r="N1626" s="1" t="s">
        <v>296</v>
      </c>
      <c r="O1626" s="1">
        <v>85220</v>
      </c>
      <c r="P1626" s="8"/>
      <c r="Q1626" s="8"/>
      <c r="Y1626" s="1" t="s">
        <v>3160</v>
      </c>
      <c r="Z1626" s="1" t="s">
        <v>2143</v>
      </c>
      <c r="AA1626" s="2" t="s">
        <v>3068</v>
      </c>
      <c r="AB1626" s="3" t="s">
        <v>3161</v>
      </c>
      <c r="AC1626" s="3"/>
      <c r="AE1626" s="1" t="s">
        <v>481</v>
      </c>
      <c r="AL1626" s="1" t="s">
        <v>481</v>
      </c>
      <c r="AM1626" s="1" t="s">
        <v>481</v>
      </c>
      <c r="AP1626" s="1" t="s">
        <v>481</v>
      </c>
      <c r="AQ1626" s="1" t="s">
        <v>481</v>
      </c>
      <c r="AT1626" s="1" t="s">
        <v>481</v>
      </c>
      <c r="AU1626" s="1" t="s">
        <v>3158</v>
      </c>
      <c r="AX1626" s="1" t="s">
        <v>481</v>
      </c>
      <c r="BA1626" s="1">
        <f t="shared" si="48"/>
        <v>8</v>
      </c>
    </row>
    <row r="1627" spans="1:65" s="1" customFormat="1" x14ac:dyDescent="0.25">
      <c r="A1627" s="1" t="s">
        <v>4629</v>
      </c>
      <c r="B1627" s="2"/>
      <c r="C1627" s="2"/>
      <c r="D1627" s="6"/>
      <c r="G1627" s="1" t="s">
        <v>3158</v>
      </c>
      <c r="H1627" s="1" t="s">
        <v>2938</v>
      </c>
      <c r="I1627" s="1" t="s">
        <v>1499</v>
      </c>
      <c r="J1627" s="1" t="s">
        <v>568</v>
      </c>
      <c r="K1627" s="18" t="s">
        <v>4019</v>
      </c>
      <c r="L1627" s="1" t="s">
        <v>572</v>
      </c>
      <c r="M1627" s="1" t="s">
        <v>3192</v>
      </c>
      <c r="N1627" s="1" t="s">
        <v>296</v>
      </c>
      <c r="O1627" s="1">
        <v>85118</v>
      </c>
      <c r="P1627" s="1" t="s">
        <v>4213</v>
      </c>
      <c r="AA1627" s="2"/>
      <c r="AB1627" s="3"/>
      <c r="AC1627" s="3"/>
      <c r="AL1627" s="1" t="s">
        <v>3162</v>
      </c>
      <c r="BA1627" s="1">
        <f t="shared" si="48"/>
        <v>1</v>
      </c>
    </row>
    <row r="1628" spans="1:65" s="1" customFormat="1" x14ac:dyDescent="0.25">
      <c r="A1628" s="1" t="s">
        <v>1234</v>
      </c>
      <c r="B1628" s="2"/>
      <c r="C1628" s="2"/>
      <c r="D1628" s="2"/>
      <c r="E1628" s="1" t="s">
        <v>4712</v>
      </c>
      <c r="F1628" s="1" t="s">
        <v>3162</v>
      </c>
      <c r="G1628" s="1" t="s">
        <v>481</v>
      </c>
      <c r="H1628" s="1" t="s">
        <v>2673</v>
      </c>
      <c r="I1628" s="1" t="s">
        <v>2674</v>
      </c>
      <c r="J1628" s="1" t="s">
        <v>2675</v>
      </c>
      <c r="K1628" s="18"/>
      <c r="L1628" s="1" t="s">
        <v>3687</v>
      </c>
      <c r="M1628" s="1" t="s">
        <v>488</v>
      </c>
      <c r="N1628" s="1" t="s">
        <v>296</v>
      </c>
      <c r="P1628" s="1" t="s">
        <v>496</v>
      </c>
      <c r="Y1628" s="1" t="s">
        <v>3175</v>
      </c>
      <c r="Z1628" s="1" t="s">
        <v>3189</v>
      </c>
      <c r="AA1628" s="1" t="s">
        <v>1430</v>
      </c>
      <c r="AB1628" s="3" t="s">
        <v>3161</v>
      </c>
      <c r="AC1628" s="3"/>
      <c r="BA1628" s="1">
        <f t="shared" si="48"/>
        <v>0</v>
      </c>
      <c r="BD1628" s="1" t="s">
        <v>4712</v>
      </c>
      <c r="BE1628" s="1" t="s">
        <v>4712</v>
      </c>
    </row>
    <row r="1629" spans="1:65" s="1" customFormat="1" x14ac:dyDescent="0.25">
      <c r="A1629" s="1" t="s">
        <v>1701</v>
      </c>
      <c r="B1629" s="2"/>
      <c r="C1629" s="2"/>
      <c r="D1629" s="6"/>
      <c r="F1629" s="1" t="s">
        <v>3162</v>
      </c>
      <c r="G1629" s="1" t="s">
        <v>3158</v>
      </c>
      <c r="H1629" s="1" t="s">
        <v>325</v>
      </c>
      <c r="I1629" s="1" t="s">
        <v>326</v>
      </c>
      <c r="J1629" s="1" t="s">
        <v>2735</v>
      </c>
      <c r="K1629" s="18" t="s">
        <v>327</v>
      </c>
      <c r="Z1629" s="1" t="s">
        <v>324</v>
      </c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1">
        <f t="shared" si="48"/>
        <v>0</v>
      </c>
    </row>
    <row r="1630" spans="1:65" s="1" customFormat="1" x14ac:dyDescent="0.25">
      <c r="A1630" s="1" t="s">
        <v>5372</v>
      </c>
      <c r="B1630" s="2"/>
      <c r="C1630" s="2"/>
      <c r="D1630" s="2"/>
      <c r="F1630" s="1" t="s">
        <v>3162</v>
      </c>
      <c r="G1630" s="1" t="s">
        <v>3158</v>
      </c>
      <c r="H1630" s="1" t="s">
        <v>1753</v>
      </c>
      <c r="I1630" s="1" t="s">
        <v>1754</v>
      </c>
      <c r="K1630" s="18" t="s">
        <v>3487</v>
      </c>
      <c r="L1630" s="1" t="s">
        <v>3489</v>
      </c>
      <c r="M1630" s="1" t="s">
        <v>3488</v>
      </c>
      <c r="N1630" s="1" t="s">
        <v>2449</v>
      </c>
      <c r="O1630" s="1">
        <v>91345</v>
      </c>
      <c r="P1630" s="1" t="s">
        <v>4213</v>
      </c>
      <c r="AA1630" s="2"/>
      <c r="AB1630" s="3"/>
      <c r="AC1630" s="3"/>
      <c r="AD1630" s="1" t="s">
        <v>2388</v>
      </c>
      <c r="BA1630" s="1">
        <f t="shared" si="48"/>
        <v>0</v>
      </c>
    </row>
    <row r="1631" spans="1:65" s="1" customFormat="1" x14ac:dyDescent="0.25">
      <c r="A1631" s="14" t="s">
        <v>511</v>
      </c>
      <c r="B1631" s="2"/>
      <c r="C1631" s="2"/>
      <c r="D1631" s="2"/>
      <c r="G1631" s="1" t="s">
        <v>481</v>
      </c>
      <c r="H1631" s="1" t="s">
        <v>578</v>
      </c>
      <c r="I1631" s="1" t="s">
        <v>187</v>
      </c>
      <c r="J1631" s="1" t="s">
        <v>2725</v>
      </c>
      <c r="K1631" s="18" t="s">
        <v>4611</v>
      </c>
      <c r="L1631" s="1" t="s">
        <v>580</v>
      </c>
      <c r="M1631" s="1" t="s">
        <v>488</v>
      </c>
      <c r="N1631" s="1" t="s">
        <v>296</v>
      </c>
      <c r="O1631" s="1">
        <v>85208</v>
      </c>
      <c r="P1631" s="1" t="s">
        <v>4213</v>
      </c>
      <c r="X1631" s="1" t="s">
        <v>579</v>
      </c>
      <c r="AA1631" s="2" t="s">
        <v>2271</v>
      </c>
      <c r="AB1631" s="3"/>
      <c r="AC1631" s="3"/>
      <c r="BA1631" s="1">
        <f t="shared" si="48"/>
        <v>0</v>
      </c>
    </row>
    <row r="1632" spans="1:65" s="1" customFormat="1" ht="14.25" customHeight="1" x14ac:dyDescent="0.25">
      <c r="A1632" s="1" t="s">
        <v>5593</v>
      </c>
      <c r="B1632" s="2"/>
      <c r="C1632" s="2"/>
      <c r="D1632" s="2"/>
      <c r="G1632" s="1" t="s">
        <v>481</v>
      </c>
      <c r="H1632" s="1" t="s">
        <v>1263</v>
      </c>
      <c r="I1632" s="1" t="s">
        <v>2836</v>
      </c>
      <c r="K1632" s="18"/>
      <c r="L1632" s="1" t="s">
        <v>1264</v>
      </c>
      <c r="P1632" s="1" t="s">
        <v>4213</v>
      </c>
      <c r="Y1632" s="1" t="s">
        <v>3189</v>
      </c>
      <c r="AA1632" s="2"/>
      <c r="AB1632" s="3" t="s">
        <v>3161</v>
      </c>
      <c r="AC1632" s="3"/>
      <c r="AD1632" s="1" t="s">
        <v>2564</v>
      </c>
      <c r="BA1632" s="1">
        <f t="shared" si="48"/>
        <v>0</v>
      </c>
    </row>
    <row r="1633" spans="1:62" s="1" customFormat="1" x14ac:dyDescent="0.25">
      <c r="A1633" s="1" t="s">
        <v>3254</v>
      </c>
      <c r="B1633" s="2"/>
      <c r="C1633" s="2"/>
      <c r="D1633" s="2"/>
      <c r="G1633" s="1" t="s">
        <v>481</v>
      </c>
      <c r="H1633" s="1" t="s">
        <v>4962</v>
      </c>
      <c r="I1633" s="1" t="s">
        <v>4963</v>
      </c>
      <c r="J1633" s="1" t="s">
        <v>4964</v>
      </c>
      <c r="K1633" s="18" t="s">
        <v>5195</v>
      </c>
      <c r="L1633" s="1" t="s">
        <v>5194</v>
      </c>
      <c r="M1633" s="1" t="s">
        <v>488</v>
      </c>
      <c r="N1633" s="1" t="s">
        <v>296</v>
      </c>
      <c r="O1633" s="1">
        <v>85209</v>
      </c>
      <c r="AA1633" s="2" t="s">
        <v>5196</v>
      </c>
      <c r="AB1633" s="3"/>
      <c r="AC1633" s="3"/>
      <c r="BA1633" s="1">
        <f t="shared" si="48"/>
        <v>0</v>
      </c>
    </row>
    <row r="1634" spans="1:62" s="1" customFormat="1" x14ac:dyDescent="0.25">
      <c r="A1634" s="1" t="s">
        <v>3597</v>
      </c>
      <c r="B1634" s="2"/>
      <c r="C1634" s="2"/>
      <c r="D1634" s="2"/>
      <c r="F1634" s="1" t="s">
        <v>3162</v>
      </c>
      <c r="G1634" s="1" t="s">
        <v>481</v>
      </c>
      <c r="H1634" s="1" t="s">
        <v>2748</v>
      </c>
      <c r="I1634" s="1" t="s">
        <v>2752</v>
      </c>
      <c r="J1634" s="1" t="s">
        <v>2754</v>
      </c>
      <c r="K1634" s="18" t="s">
        <v>2753</v>
      </c>
      <c r="L1634" s="1" t="s">
        <v>2755</v>
      </c>
      <c r="M1634" s="1" t="s">
        <v>3195</v>
      </c>
      <c r="N1634" s="1" t="s">
        <v>296</v>
      </c>
      <c r="O1634" s="1">
        <v>85282</v>
      </c>
      <c r="P1634" s="1" t="s">
        <v>4712</v>
      </c>
      <c r="Y1634" s="1" t="s">
        <v>3160</v>
      </c>
      <c r="Z1634" s="1" t="s">
        <v>2747</v>
      </c>
      <c r="AA1634" s="2"/>
      <c r="AB1634" s="3" t="s">
        <v>3161</v>
      </c>
      <c r="AC1634" s="3"/>
      <c r="AD1634" s="1" t="s">
        <v>2392</v>
      </c>
      <c r="BA1634" s="1">
        <f t="shared" si="48"/>
        <v>0</v>
      </c>
    </row>
    <row r="1635" spans="1:62" s="1" customFormat="1" x14ac:dyDescent="0.25">
      <c r="A1635" s="1" t="s">
        <v>3699</v>
      </c>
      <c r="B1635" s="2"/>
      <c r="C1635" s="2"/>
      <c r="D1635" s="2"/>
      <c r="G1635" s="1" t="s">
        <v>481</v>
      </c>
      <c r="H1635" s="1" t="s">
        <v>3697</v>
      </c>
      <c r="I1635" s="1" t="s">
        <v>3698</v>
      </c>
      <c r="K1635" s="18"/>
      <c r="L1635" s="19"/>
      <c r="Y1635" s="2"/>
      <c r="Z1635" s="3"/>
      <c r="BA1635" s="1">
        <f t="shared" si="48"/>
        <v>0</v>
      </c>
    </row>
    <row r="1636" spans="1:62" s="1" customFormat="1" x14ac:dyDescent="0.25">
      <c r="A1636" s="1" t="s">
        <v>454</v>
      </c>
      <c r="B1636" s="2"/>
      <c r="C1636" s="2"/>
      <c r="D1636" s="6"/>
      <c r="F1636" s="1" t="s">
        <v>3162</v>
      </c>
      <c r="G1636" s="1" t="s">
        <v>481</v>
      </c>
      <c r="H1636" s="1" t="s">
        <v>1293</v>
      </c>
      <c r="I1636" s="1" t="s">
        <v>3816</v>
      </c>
      <c r="J1636" s="1" t="s">
        <v>1813</v>
      </c>
      <c r="K1636" s="18" t="s">
        <v>1814</v>
      </c>
      <c r="L1636" s="1" t="s">
        <v>2707</v>
      </c>
      <c r="M1636" s="1" t="s">
        <v>488</v>
      </c>
      <c r="N1636" s="1" t="s">
        <v>296</v>
      </c>
      <c r="O1636" s="1">
        <v>85204</v>
      </c>
      <c r="P1636" s="1" t="s">
        <v>4213</v>
      </c>
      <c r="R1636" s="1">
        <v>1</v>
      </c>
      <c r="S1636" s="1" t="s">
        <v>3357</v>
      </c>
      <c r="U1636" s="1">
        <v>1</v>
      </c>
      <c r="AA1636" s="2"/>
      <c r="AB1636" s="3"/>
      <c r="AC1636" s="3"/>
      <c r="BA1636" s="1">
        <f t="shared" si="48"/>
        <v>0</v>
      </c>
    </row>
    <row r="1637" spans="1:62" s="1" customFormat="1" x14ac:dyDescent="0.25">
      <c r="A1637" s="1" t="s">
        <v>455</v>
      </c>
      <c r="B1637" s="2"/>
      <c r="C1637" s="2"/>
      <c r="D1637" s="2"/>
      <c r="G1637" s="1" t="s">
        <v>481</v>
      </c>
      <c r="H1637" s="1" t="s">
        <v>2746</v>
      </c>
      <c r="I1637" s="1" t="s">
        <v>2686</v>
      </c>
      <c r="J1637" s="1" t="s">
        <v>2687</v>
      </c>
      <c r="K1637" s="18" t="s">
        <v>2689</v>
      </c>
      <c r="L1637" s="1" t="s">
        <v>2688</v>
      </c>
      <c r="M1637" s="1" t="s">
        <v>3182</v>
      </c>
      <c r="N1637" s="1" t="s">
        <v>296</v>
      </c>
      <c r="O1637" s="1">
        <v>85234</v>
      </c>
      <c r="P1637" s="1" t="s">
        <v>5080</v>
      </c>
      <c r="Y1637" s="1" t="s">
        <v>3196</v>
      </c>
      <c r="Z1637" s="1" t="s">
        <v>3161</v>
      </c>
      <c r="AA1637" s="2"/>
      <c r="AB1637" s="3"/>
      <c r="AC1637" s="3"/>
      <c r="AD1637" s="1" t="s">
        <v>2568</v>
      </c>
      <c r="BA1637" s="1">
        <f t="shared" si="48"/>
        <v>0</v>
      </c>
    </row>
    <row r="1638" spans="1:62" s="1" customFormat="1" x14ac:dyDescent="0.25">
      <c r="A1638" s="1" t="s">
        <v>5531</v>
      </c>
      <c r="B1638" s="2"/>
      <c r="C1638" s="2"/>
      <c r="D1638" s="2"/>
      <c r="G1638" s="1" t="s">
        <v>3158</v>
      </c>
      <c r="H1638" s="1" t="s">
        <v>2592</v>
      </c>
      <c r="I1638" s="1" t="s">
        <v>2595</v>
      </c>
      <c r="J1638" s="13" t="s">
        <v>5096</v>
      </c>
      <c r="K1638" s="18" t="s">
        <v>2596</v>
      </c>
      <c r="M1638" s="1" t="s">
        <v>4607</v>
      </c>
      <c r="N1638" s="1" t="s">
        <v>2477</v>
      </c>
      <c r="P1638" s="1" t="s">
        <v>4213</v>
      </c>
      <c r="AA1638" s="2"/>
      <c r="AB1638" s="3"/>
      <c r="AC1638" s="3"/>
      <c r="AD1638" s="1" t="s">
        <v>2388</v>
      </c>
      <c r="BA1638" s="1">
        <f t="shared" ref="BA1638:BA1670" si="50">COUNTA(AE1638:AZ1638)</f>
        <v>0</v>
      </c>
    </row>
    <row r="1639" spans="1:62" s="1" customFormat="1" x14ac:dyDescent="0.25">
      <c r="A1639" s="1" t="s">
        <v>4606</v>
      </c>
      <c r="B1639" s="2"/>
      <c r="C1639" s="2"/>
      <c r="D1639" s="2"/>
      <c r="G1639" s="1" t="s">
        <v>481</v>
      </c>
      <c r="H1639" s="1" t="s">
        <v>1952</v>
      </c>
      <c r="I1639" s="1" t="s">
        <v>2728</v>
      </c>
      <c r="J1639" s="13"/>
      <c r="K1639" s="18" t="s">
        <v>1953</v>
      </c>
      <c r="AA1639" s="2"/>
      <c r="AB1639" s="3"/>
      <c r="AC1639" s="3"/>
      <c r="BA1639" s="1">
        <f t="shared" si="50"/>
        <v>0</v>
      </c>
    </row>
    <row r="1640" spans="1:62" s="1" customFormat="1" x14ac:dyDescent="0.25">
      <c r="A1640" s="1" t="s">
        <v>3244</v>
      </c>
      <c r="B1640" s="2"/>
      <c r="C1640" s="2"/>
      <c r="D1640" s="2"/>
      <c r="G1640" s="1" t="s">
        <v>3158</v>
      </c>
      <c r="H1640" s="1" t="s">
        <v>1640</v>
      </c>
      <c r="I1640" s="1" t="s">
        <v>1641</v>
      </c>
      <c r="J1640" s="1" t="s">
        <v>1642</v>
      </c>
      <c r="K1640" s="18" t="s">
        <v>1788</v>
      </c>
      <c r="L1640" s="1" t="s">
        <v>3859</v>
      </c>
      <c r="M1640" s="1" t="s">
        <v>3860</v>
      </c>
      <c r="N1640" s="1" t="s">
        <v>296</v>
      </c>
      <c r="O1640" s="1">
        <v>85739</v>
      </c>
      <c r="AA1640" s="2" t="s">
        <v>3245</v>
      </c>
      <c r="AB1640" s="3"/>
      <c r="AC1640" s="3"/>
      <c r="BA1640" s="1">
        <f t="shared" si="50"/>
        <v>0</v>
      </c>
    </row>
    <row r="1641" spans="1:62" s="1" customFormat="1" x14ac:dyDescent="0.25">
      <c r="A1641" s="1" t="s">
        <v>4367</v>
      </c>
      <c r="B1641" s="2"/>
      <c r="C1641" s="2"/>
      <c r="D1641" s="6"/>
      <c r="G1641" s="1" t="s">
        <v>481</v>
      </c>
      <c r="H1641" s="1" t="s">
        <v>2426</v>
      </c>
      <c r="I1641" s="1" t="s">
        <v>2427</v>
      </c>
      <c r="J1641" s="1" t="s">
        <v>3733</v>
      </c>
      <c r="K1641" s="18"/>
      <c r="L1641" s="1" t="s">
        <v>3732</v>
      </c>
      <c r="M1641" s="1" t="s">
        <v>5031</v>
      </c>
      <c r="N1641" s="1" t="s">
        <v>296</v>
      </c>
      <c r="O1641" s="1">
        <v>85210</v>
      </c>
      <c r="Y1641" s="1" t="s">
        <v>3189</v>
      </c>
      <c r="AA1641" s="2" t="s">
        <v>3739</v>
      </c>
      <c r="AB1641" s="3"/>
      <c r="AC1641" s="3"/>
      <c r="BA1641" s="1">
        <f t="shared" si="50"/>
        <v>0</v>
      </c>
    </row>
    <row r="1642" spans="1:62" s="1" customFormat="1" x14ac:dyDescent="0.25">
      <c r="A1642" s="1" t="s">
        <v>5027</v>
      </c>
      <c r="B1642" s="2"/>
      <c r="C1642" s="2"/>
      <c r="D1642" s="2"/>
      <c r="G1642" s="1" t="s">
        <v>3158</v>
      </c>
      <c r="H1642" s="1" t="s">
        <v>1163</v>
      </c>
      <c r="I1642" s="1" t="s">
        <v>1164</v>
      </c>
      <c r="J1642" s="1" t="s">
        <v>1165</v>
      </c>
      <c r="K1642" s="18"/>
      <c r="L1642" s="1" t="s">
        <v>1166</v>
      </c>
      <c r="M1642" s="1" t="s">
        <v>488</v>
      </c>
      <c r="N1642" s="1" t="s">
        <v>296</v>
      </c>
      <c r="O1642" s="1">
        <v>85215</v>
      </c>
      <c r="Y1642" s="2"/>
      <c r="Z1642" s="3"/>
      <c r="BA1642" s="1">
        <f t="shared" si="50"/>
        <v>0</v>
      </c>
    </row>
    <row r="1643" spans="1:62" s="1" customFormat="1" x14ac:dyDescent="0.25">
      <c r="A1643" s="1" t="s">
        <v>1017</v>
      </c>
      <c r="B1643" s="2"/>
      <c r="C1643" s="2"/>
      <c r="D1643" s="6"/>
      <c r="F1643" s="1" t="s">
        <v>3162</v>
      </c>
      <c r="G1643" s="1" t="s">
        <v>481</v>
      </c>
      <c r="H1643" s="1" t="s">
        <v>2442</v>
      </c>
      <c r="I1643" s="1" t="s">
        <v>2443</v>
      </c>
      <c r="J1643" s="1" t="s">
        <v>486</v>
      </c>
      <c r="K1643" s="18" t="s">
        <v>5119</v>
      </c>
      <c r="L1643" s="1" t="s">
        <v>2444</v>
      </c>
      <c r="M1643" s="1" t="s">
        <v>488</v>
      </c>
      <c r="N1643" s="1" t="s">
        <v>296</v>
      </c>
      <c r="O1643" s="1">
        <v>85205</v>
      </c>
      <c r="P1643" s="1" t="s">
        <v>4213</v>
      </c>
      <c r="R1643" s="1">
        <v>1</v>
      </c>
      <c r="S1643" s="1" t="s">
        <v>3357</v>
      </c>
      <c r="U1643" s="1">
        <v>1</v>
      </c>
      <c r="Y1643" s="1" t="s">
        <v>3196</v>
      </c>
      <c r="Z1643" s="1" t="s">
        <v>3161</v>
      </c>
      <c r="AA1643" s="2" t="s">
        <v>5032</v>
      </c>
      <c r="AB1643" s="3" t="s">
        <v>3161</v>
      </c>
      <c r="AC1643" s="3"/>
      <c r="AD1643" s="1" t="s">
        <v>2564</v>
      </c>
      <c r="BA1643" s="1">
        <f t="shared" si="50"/>
        <v>0</v>
      </c>
      <c r="BD1643" s="1" t="s">
        <v>4712</v>
      </c>
      <c r="BE1643" s="1" t="s">
        <v>4712</v>
      </c>
      <c r="BF1643" s="1" t="s">
        <v>4712</v>
      </c>
      <c r="BH1643" s="1" t="s">
        <v>4712</v>
      </c>
      <c r="BI1643" s="1" t="s">
        <v>4712</v>
      </c>
      <c r="BJ1643" s="1" t="s">
        <v>4712</v>
      </c>
    </row>
    <row r="1644" spans="1:62" s="1" customFormat="1" x14ac:dyDescent="0.25">
      <c r="A1644" s="1" t="s">
        <v>3403</v>
      </c>
      <c r="B1644" s="2"/>
      <c r="C1644" s="2"/>
      <c r="D1644" s="2"/>
      <c r="F1644" s="1" t="s">
        <v>3162</v>
      </c>
      <c r="G1644" s="1" t="s">
        <v>481</v>
      </c>
      <c r="H1644" s="1" t="s">
        <v>5043</v>
      </c>
      <c r="I1644" s="1" t="s">
        <v>5044</v>
      </c>
      <c r="J1644" s="1" t="s">
        <v>910</v>
      </c>
      <c r="K1644" s="18" t="s">
        <v>5046</v>
      </c>
      <c r="L1644" s="1" t="s">
        <v>2552</v>
      </c>
      <c r="M1644" s="1" t="s">
        <v>488</v>
      </c>
      <c r="N1644" s="1" t="s">
        <v>296</v>
      </c>
      <c r="O1644" s="1">
        <v>85205</v>
      </c>
      <c r="P1644" s="1" t="s">
        <v>4213</v>
      </c>
      <c r="Y1644" s="1" t="s">
        <v>3160</v>
      </c>
      <c r="Z1644" s="1" t="s">
        <v>3161</v>
      </c>
      <c r="AA1644" s="2" t="s">
        <v>3793</v>
      </c>
      <c r="AB1644" s="3" t="s">
        <v>3161</v>
      </c>
      <c r="AC1644" s="3"/>
      <c r="AD1644" s="1" t="s">
        <v>2388</v>
      </c>
      <c r="BA1644" s="1">
        <f t="shared" si="50"/>
        <v>0</v>
      </c>
    </row>
    <row r="1645" spans="1:62" s="1" customFormat="1" x14ac:dyDescent="0.25">
      <c r="A1645" s="1" t="s">
        <v>1314</v>
      </c>
      <c r="B1645" s="2"/>
      <c r="C1645" s="2"/>
      <c r="D1645" s="6"/>
      <c r="F1645" s="1" t="s">
        <v>3161</v>
      </c>
      <c r="G1645" s="1" t="s">
        <v>481</v>
      </c>
      <c r="H1645" s="1" t="s">
        <v>914</v>
      </c>
      <c r="I1645" s="1" t="s">
        <v>1690</v>
      </c>
      <c r="J1645" s="1" t="s">
        <v>2400</v>
      </c>
      <c r="K1645" s="18"/>
      <c r="L1645" s="1" t="s">
        <v>1807</v>
      </c>
      <c r="M1645" s="1" t="s">
        <v>488</v>
      </c>
      <c r="N1645" s="1" t="s">
        <v>296</v>
      </c>
      <c r="O1645" s="1">
        <v>85209</v>
      </c>
      <c r="W1645" s="1" t="s">
        <v>1621</v>
      </c>
      <c r="AA1645" s="2" t="s">
        <v>915</v>
      </c>
      <c r="AB1645" s="3"/>
      <c r="AC1645" s="3"/>
      <c r="BA1645" s="1">
        <f t="shared" si="50"/>
        <v>0</v>
      </c>
    </row>
    <row r="1646" spans="1:62" s="1" customFormat="1" x14ac:dyDescent="0.25">
      <c r="A1646" s="1" t="s">
        <v>453</v>
      </c>
      <c r="B1646" s="2"/>
      <c r="C1646" s="2"/>
      <c r="D1646" s="2"/>
      <c r="G1646" s="1" t="s">
        <v>481</v>
      </c>
      <c r="H1646" s="1" t="s">
        <v>2673</v>
      </c>
      <c r="I1646" s="1" t="s">
        <v>4427</v>
      </c>
      <c r="K1646" s="18"/>
      <c r="Y1646" s="2"/>
      <c r="Z1646" s="3"/>
      <c r="BA1646" s="1">
        <f t="shared" si="50"/>
        <v>0</v>
      </c>
    </row>
    <row r="1647" spans="1:62" s="1" customFormat="1" x14ac:dyDescent="0.25">
      <c r="A1647" s="1" t="s">
        <v>3666</v>
      </c>
      <c r="B1647" s="2"/>
      <c r="C1647" s="2"/>
      <c r="D1647" s="6"/>
      <c r="G1647" s="1" t="s">
        <v>481</v>
      </c>
      <c r="H1647" s="1" t="s">
        <v>1526</v>
      </c>
      <c r="I1647" s="1" t="s">
        <v>1527</v>
      </c>
      <c r="J1647" s="1" t="s">
        <v>1202</v>
      </c>
      <c r="K1647" s="18" t="s">
        <v>1528</v>
      </c>
      <c r="L1647" s="1" t="s">
        <v>1530</v>
      </c>
      <c r="M1647" s="1" t="s">
        <v>488</v>
      </c>
      <c r="N1647" s="1" t="s">
        <v>296</v>
      </c>
      <c r="O1647" s="1">
        <v>85205</v>
      </c>
      <c r="Y1647" s="1" t="s">
        <v>3196</v>
      </c>
      <c r="Z1647" s="1" t="s">
        <v>3161</v>
      </c>
      <c r="AA1647" s="1" t="s">
        <v>3501</v>
      </c>
      <c r="AB1647" s="3" t="s">
        <v>3161</v>
      </c>
      <c r="AC1647" s="3"/>
      <c r="AD1647" s="1" t="s">
        <v>2564</v>
      </c>
      <c r="BA1647" s="1">
        <f t="shared" si="50"/>
        <v>0</v>
      </c>
    </row>
    <row r="1648" spans="1:62" s="1" customFormat="1" x14ac:dyDescent="0.25">
      <c r="A1648" s="1" t="s">
        <v>452</v>
      </c>
      <c r="B1648" s="2"/>
      <c r="C1648" s="2"/>
      <c r="D1648" s="6"/>
      <c r="G1648" s="1" t="s">
        <v>481</v>
      </c>
      <c r="H1648" s="1" t="s">
        <v>4164</v>
      </c>
      <c r="I1648" s="1" t="s">
        <v>3624</v>
      </c>
      <c r="J1648" s="1" t="s">
        <v>3625</v>
      </c>
      <c r="K1648" s="18" t="s">
        <v>3683</v>
      </c>
      <c r="L1648" s="1" t="s">
        <v>983</v>
      </c>
      <c r="M1648" s="1" t="s">
        <v>3182</v>
      </c>
      <c r="N1648" s="1" t="s">
        <v>4426</v>
      </c>
      <c r="O1648" s="1">
        <v>85233</v>
      </c>
      <c r="AA1648" s="2" t="s">
        <v>4489</v>
      </c>
      <c r="AB1648" s="3"/>
      <c r="AC1648" s="3"/>
      <c r="AD1648" s="1" t="s">
        <v>2564</v>
      </c>
      <c r="BA1648" s="1">
        <f t="shared" si="50"/>
        <v>0</v>
      </c>
    </row>
    <row r="1649" spans="1:60" s="1" customFormat="1" x14ac:dyDescent="0.25">
      <c r="A1649" s="1" t="s">
        <v>2715</v>
      </c>
      <c r="B1649" s="2"/>
      <c r="C1649" s="2"/>
      <c r="D1649" s="2"/>
      <c r="G1649" s="1" t="s">
        <v>3158</v>
      </c>
      <c r="H1649" s="1" t="s">
        <v>4934</v>
      </c>
      <c r="I1649" s="1" t="s">
        <v>2124</v>
      </c>
      <c r="J1649" s="1" t="s">
        <v>5094</v>
      </c>
      <c r="K1649" s="18" t="s">
        <v>4935</v>
      </c>
      <c r="L1649" s="1" t="s">
        <v>5095</v>
      </c>
      <c r="M1649" s="1" t="s">
        <v>488</v>
      </c>
      <c r="N1649" s="1" t="s">
        <v>296</v>
      </c>
      <c r="O1649" s="1">
        <v>85206</v>
      </c>
      <c r="Y1649" s="1" t="s">
        <v>3189</v>
      </c>
      <c r="AA1649" s="2"/>
      <c r="AB1649" s="3"/>
      <c r="AC1649" s="3"/>
      <c r="BA1649" s="1">
        <f t="shared" si="50"/>
        <v>0</v>
      </c>
    </row>
    <row r="1650" spans="1:60" s="1" customFormat="1" x14ac:dyDescent="0.25">
      <c r="A1650" s="1" t="s">
        <v>1704</v>
      </c>
      <c r="B1650" s="2"/>
      <c r="C1650" s="2"/>
      <c r="D1650" s="2"/>
      <c r="G1650" s="1" t="s">
        <v>481</v>
      </c>
      <c r="H1650" s="1" t="s">
        <v>1705</v>
      </c>
      <c r="I1650" s="1" t="s">
        <v>4642</v>
      </c>
      <c r="J1650" s="1" t="s">
        <v>3702</v>
      </c>
      <c r="K1650" s="18"/>
      <c r="N1650" s="1" t="s">
        <v>296</v>
      </c>
      <c r="AA1650" s="2" t="s">
        <v>3701</v>
      </c>
      <c r="AB1650" s="3"/>
      <c r="AC1650" s="3"/>
      <c r="BA1650" s="1">
        <f t="shared" si="50"/>
        <v>0</v>
      </c>
    </row>
    <row r="1651" spans="1:60" s="1" customFormat="1" x14ac:dyDescent="0.25">
      <c r="A1651" s="1" t="s">
        <v>4567</v>
      </c>
      <c r="B1651" s="2"/>
      <c r="C1651" s="2"/>
      <c r="D1651" s="6"/>
      <c r="G1651" s="1" t="s">
        <v>3158</v>
      </c>
      <c r="H1651" s="1" t="s">
        <v>1585</v>
      </c>
      <c r="I1651" s="1" t="s">
        <v>1586</v>
      </c>
      <c r="K1651" s="18" t="s">
        <v>2378</v>
      </c>
      <c r="AA1651" s="2"/>
      <c r="AB1651" s="3"/>
      <c r="AC1651" s="3"/>
      <c r="AD1651" s="1" t="s">
        <v>2564</v>
      </c>
      <c r="BA1651" s="1">
        <f t="shared" si="50"/>
        <v>0</v>
      </c>
    </row>
    <row r="1652" spans="1:60" s="1" customFormat="1" x14ac:dyDescent="0.25">
      <c r="A1652" s="1" t="s">
        <v>3904</v>
      </c>
      <c r="B1652" s="2"/>
      <c r="C1652" s="2"/>
      <c r="D1652" s="2"/>
      <c r="F1652" s="1" t="s">
        <v>3162</v>
      </c>
      <c r="G1652" s="1" t="s">
        <v>481</v>
      </c>
      <c r="H1652" s="1" t="s">
        <v>325</v>
      </c>
      <c r="I1652" s="1" t="s">
        <v>4344</v>
      </c>
      <c r="J1652" s="1" t="s">
        <v>1179</v>
      </c>
      <c r="K1652" s="18" t="s">
        <v>327</v>
      </c>
      <c r="L1652" s="1" t="s">
        <v>329</v>
      </c>
      <c r="M1652" s="1" t="s">
        <v>5031</v>
      </c>
      <c r="N1652" s="1" t="s">
        <v>296</v>
      </c>
      <c r="O1652" s="1">
        <v>85278</v>
      </c>
      <c r="R1652" s="1">
        <v>1</v>
      </c>
      <c r="S1652" s="1" t="s">
        <v>3357</v>
      </c>
      <c r="V1652" s="1" t="s">
        <v>297</v>
      </c>
      <c r="Y1652" s="1" t="s">
        <v>3160</v>
      </c>
      <c r="Z1652" s="1" t="s">
        <v>3161</v>
      </c>
      <c r="AA1652" s="2"/>
      <c r="AB1652" s="3" t="s">
        <v>3161</v>
      </c>
      <c r="AC1652" s="3"/>
      <c r="AD1652" s="1" t="s">
        <v>1771</v>
      </c>
      <c r="BA1652" s="1">
        <f t="shared" si="50"/>
        <v>0</v>
      </c>
    </row>
    <row r="1653" spans="1:60" s="1" customFormat="1" x14ac:dyDescent="0.25">
      <c r="A1653" s="1" t="s">
        <v>5098</v>
      </c>
      <c r="B1653" s="2"/>
      <c r="C1653" s="2"/>
      <c r="D1653" s="2"/>
      <c r="F1653" s="1" t="s">
        <v>3162</v>
      </c>
      <c r="G1653" s="1" t="s">
        <v>481</v>
      </c>
      <c r="H1653" s="1" t="s">
        <v>1977</v>
      </c>
      <c r="I1653" s="1" t="s">
        <v>1978</v>
      </c>
      <c r="J1653" s="1" t="s">
        <v>1979</v>
      </c>
      <c r="K1653" s="18" t="s">
        <v>2379</v>
      </c>
      <c r="L1653" s="1" t="s">
        <v>1980</v>
      </c>
      <c r="M1653" s="1" t="s">
        <v>5031</v>
      </c>
      <c r="N1653" s="1" t="s">
        <v>4426</v>
      </c>
      <c r="O1653" s="1">
        <v>85219</v>
      </c>
      <c r="Y1653" s="1" t="s">
        <v>3175</v>
      </c>
      <c r="Z1653" s="1" t="s">
        <v>3161</v>
      </c>
      <c r="AA1653" s="2"/>
      <c r="AB1653" s="3" t="s">
        <v>3161</v>
      </c>
      <c r="AC1653" s="3"/>
      <c r="AD1653" s="1" t="s">
        <v>2564</v>
      </c>
      <c r="BA1653" s="1">
        <f t="shared" si="50"/>
        <v>0</v>
      </c>
    </row>
    <row r="1654" spans="1:60" s="1" customFormat="1" x14ac:dyDescent="0.25">
      <c r="A1654" s="1" t="s">
        <v>3905</v>
      </c>
      <c r="B1654" s="2"/>
      <c r="C1654" s="2"/>
      <c r="E1654" s="1" t="s">
        <v>297</v>
      </c>
      <c r="F1654" s="1" t="s">
        <v>3162</v>
      </c>
      <c r="G1654" s="1" t="s">
        <v>481</v>
      </c>
      <c r="H1654" s="1" t="s">
        <v>334</v>
      </c>
      <c r="I1654" s="1" t="s">
        <v>3081</v>
      </c>
      <c r="J1654" s="1" t="s">
        <v>336</v>
      </c>
      <c r="K1654" s="18" t="s">
        <v>335</v>
      </c>
      <c r="L1654" s="1" t="s">
        <v>337</v>
      </c>
      <c r="M1654" s="1" t="s">
        <v>488</v>
      </c>
      <c r="N1654" s="1" t="s">
        <v>296</v>
      </c>
      <c r="O1654" s="1">
        <v>85209</v>
      </c>
      <c r="Z1654" s="3" t="s">
        <v>3161</v>
      </c>
      <c r="AA1654" s="2" t="s">
        <v>538</v>
      </c>
      <c r="BA1654" s="1">
        <f t="shared" si="50"/>
        <v>0</v>
      </c>
    </row>
    <row r="1655" spans="1:60" s="1" customFormat="1" x14ac:dyDescent="0.25">
      <c r="A1655" s="1" t="s">
        <v>3908</v>
      </c>
      <c r="B1655" s="2"/>
      <c r="C1655" s="2"/>
      <c r="D1655" s="2"/>
      <c r="G1655" s="1" t="s">
        <v>481</v>
      </c>
      <c r="H1655" s="1" t="s">
        <v>2727</v>
      </c>
      <c r="I1655" s="1" t="s">
        <v>2728</v>
      </c>
      <c r="J1655" s="1" t="s">
        <v>2729</v>
      </c>
      <c r="K1655" s="18"/>
      <c r="O1655" s="4"/>
      <c r="R1655" s="4"/>
      <c r="S1655" s="4"/>
      <c r="T1655" s="4"/>
      <c r="U1655" s="4"/>
      <c r="V1655" s="4"/>
      <c r="W1655" s="4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1">
        <f t="shared" si="50"/>
        <v>0</v>
      </c>
      <c r="BB1655" s="3"/>
    </row>
    <row r="1656" spans="1:60" s="1" customFormat="1" x14ac:dyDescent="0.25">
      <c r="A1656" s="1" t="s">
        <v>640</v>
      </c>
      <c r="B1656" s="2"/>
      <c r="C1656" s="2"/>
      <c r="D1656" s="2"/>
      <c r="E1656" s="1" t="s">
        <v>297</v>
      </c>
      <c r="G1656" s="1" t="s">
        <v>481</v>
      </c>
      <c r="H1656" s="1" t="s">
        <v>2833</v>
      </c>
      <c r="I1656" s="1" t="s">
        <v>2836</v>
      </c>
      <c r="J1656" s="1" t="s">
        <v>2834</v>
      </c>
      <c r="K1656" s="18" t="s">
        <v>2837</v>
      </c>
      <c r="N1656" s="1" t="s">
        <v>296</v>
      </c>
      <c r="R1656" s="4"/>
      <c r="Y1656" s="1" t="s">
        <v>3189</v>
      </c>
      <c r="AA1656" s="2"/>
      <c r="AB1656" s="3" t="s">
        <v>3161</v>
      </c>
      <c r="AC1656" s="3"/>
      <c r="BA1656" s="1">
        <f t="shared" si="50"/>
        <v>0</v>
      </c>
    </row>
    <row r="1657" spans="1:60" s="1" customFormat="1" x14ac:dyDescent="0.25">
      <c r="A1657" s="1" t="s">
        <v>2136</v>
      </c>
      <c r="B1657" s="2"/>
      <c r="C1657" s="2"/>
      <c r="D1657" s="2"/>
      <c r="F1657" s="1" t="s">
        <v>3162</v>
      </c>
      <c r="G1657" s="1" t="s">
        <v>481</v>
      </c>
      <c r="H1657" s="1" t="s">
        <v>3843</v>
      </c>
      <c r="I1657" s="1" t="s">
        <v>706</v>
      </c>
      <c r="J1657" s="1" t="s">
        <v>4183</v>
      </c>
      <c r="K1657" s="18" t="s">
        <v>3845</v>
      </c>
      <c r="L1657" s="1" t="s">
        <v>3848</v>
      </c>
      <c r="M1657" s="1" t="s">
        <v>488</v>
      </c>
      <c r="N1657" s="1" t="s">
        <v>296</v>
      </c>
      <c r="O1657" s="1">
        <v>85206</v>
      </c>
      <c r="Q1657" s="14">
        <v>12128</v>
      </c>
      <c r="Y1657" s="1" t="s">
        <v>3196</v>
      </c>
      <c r="Z1657" s="1" t="s">
        <v>3161</v>
      </c>
      <c r="AA1657" s="2"/>
      <c r="AB1657" s="3"/>
      <c r="AC1657" s="3"/>
      <c r="AD1657" s="1" t="s">
        <v>2388</v>
      </c>
      <c r="BA1657" s="1">
        <f t="shared" si="50"/>
        <v>0</v>
      </c>
      <c r="BD1657" s="1" t="s">
        <v>4712</v>
      </c>
      <c r="BE1657" s="1" t="s">
        <v>4712</v>
      </c>
      <c r="BF1657" s="1" t="s">
        <v>4712</v>
      </c>
      <c r="BH1657" s="1" t="s">
        <v>4712</v>
      </c>
    </row>
    <row r="1658" spans="1:60" s="1" customFormat="1" x14ac:dyDescent="0.25">
      <c r="A1658" s="1" t="s">
        <v>3907</v>
      </c>
      <c r="B1658" s="2"/>
      <c r="C1658" s="2"/>
      <c r="G1658" s="1" t="s">
        <v>481</v>
      </c>
      <c r="H1658" s="1" t="s">
        <v>1550</v>
      </c>
      <c r="I1658" s="1" t="s">
        <v>951</v>
      </c>
      <c r="J1658" s="1" t="s">
        <v>1180</v>
      </c>
      <c r="K1658" s="18" t="s">
        <v>1551</v>
      </c>
      <c r="L1658" s="1" t="s">
        <v>1553</v>
      </c>
      <c r="M1658" s="1" t="s">
        <v>488</v>
      </c>
      <c r="N1658" s="1" t="s">
        <v>296</v>
      </c>
      <c r="O1658" s="1">
        <v>85206</v>
      </c>
      <c r="Y1658" s="1" t="s">
        <v>3196</v>
      </c>
      <c r="Z1658" s="1" t="s">
        <v>3161</v>
      </c>
      <c r="AA1658" s="2" t="s">
        <v>1541</v>
      </c>
      <c r="AB1658" s="3" t="s">
        <v>3161</v>
      </c>
      <c r="AC1658" s="3"/>
      <c r="AD1658" s="1" t="s">
        <v>1764</v>
      </c>
      <c r="BA1658" s="1">
        <f t="shared" si="50"/>
        <v>0</v>
      </c>
      <c r="BD1658" s="1" t="s">
        <v>4712</v>
      </c>
      <c r="BE1658" s="1" t="s">
        <v>4712</v>
      </c>
      <c r="BF1658" s="1" t="s">
        <v>4712</v>
      </c>
    </row>
    <row r="1659" spans="1:60" s="1" customFormat="1" x14ac:dyDescent="0.25">
      <c r="A1659" s="1" t="s">
        <v>4566</v>
      </c>
      <c r="B1659" s="2"/>
      <c r="C1659" s="2"/>
      <c r="D1659" s="2"/>
      <c r="F1659" s="1" t="s">
        <v>3162</v>
      </c>
      <c r="G1659" s="1" t="s">
        <v>3158</v>
      </c>
      <c r="H1659" s="1" t="s">
        <v>742</v>
      </c>
      <c r="I1659" s="1" t="s">
        <v>4531</v>
      </c>
      <c r="J1659" s="1" t="s">
        <v>743</v>
      </c>
      <c r="K1659" s="18"/>
      <c r="L1659" s="1" t="s">
        <v>744</v>
      </c>
      <c r="M1659" s="1" t="s">
        <v>488</v>
      </c>
      <c r="N1659" s="1" t="s">
        <v>296</v>
      </c>
      <c r="O1659" s="1">
        <v>85206</v>
      </c>
      <c r="Y1659" s="1" t="s">
        <v>3189</v>
      </c>
      <c r="AA1659" s="2"/>
      <c r="AB1659" s="3"/>
      <c r="AC1659" s="3"/>
      <c r="BA1659" s="1">
        <f t="shared" si="50"/>
        <v>0</v>
      </c>
    </row>
    <row r="1660" spans="1:60" s="1" customFormat="1" x14ac:dyDescent="0.25">
      <c r="A1660" s="1" t="s">
        <v>3427</v>
      </c>
      <c r="B1660" s="2"/>
      <c r="C1660" s="2"/>
      <c r="D1660" s="2"/>
      <c r="F1660" s="1" t="s">
        <v>3162</v>
      </c>
      <c r="G1660" s="1" t="s">
        <v>3158</v>
      </c>
      <c r="H1660" s="1" t="s">
        <v>3975</v>
      </c>
      <c r="I1660" s="1" t="s">
        <v>5075</v>
      </c>
      <c r="J1660" s="1" t="s">
        <v>1137</v>
      </c>
      <c r="K1660" s="18" t="s">
        <v>1139</v>
      </c>
      <c r="L1660" s="1" t="s">
        <v>1138</v>
      </c>
      <c r="M1660" s="1" t="s">
        <v>488</v>
      </c>
      <c r="N1660" s="1" t="s">
        <v>296</v>
      </c>
      <c r="O1660" s="1">
        <v>85206</v>
      </c>
      <c r="T1660" s="1" t="s">
        <v>297</v>
      </c>
      <c r="Y1660" s="1" t="s">
        <v>3196</v>
      </c>
      <c r="Z1660" s="1" t="s">
        <v>3161</v>
      </c>
      <c r="AA1660" s="2" t="s">
        <v>1140</v>
      </c>
      <c r="AB1660" s="3"/>
      <c r="AC1660" s="3"/>
      <c r="AD1660" s="1" t="s">
        <v>2564</v>
      </c>
      <c r="BA1660" s="1">
        <f t="shared" si="50"/>
        <v>0</v>
      </c>
    </row>
    <row r="1661" spans="1:60" s="1" customFormat="1" x14ac:dyDescent="0.25">
      <c r="A1661" s="1" t="s">
        <v>791</v>
      </c>
      <c r="B1661" s="2"/>
      <c r="C1661" s="2"/>
      <c r="D1661" s="2"/>
      <c r="E1661" s="1" t="s">
        <v>297</v>
      </c>
      <c r="G1661" s="1" t="s">
        <v>481</v>
      </c>
      <c r="H1661" s="1" t="s">
        <v>2354</v>
      </c>
      <c r="I1661" s="1" t="s">
        <v>669</v>
      </c>
      <c r="K1661" s="18" t="s">
        <v>2356</v>
      </c>
      <c r="L1661" s="1" t="s">
        <v>2355</v>
      </c>
      <c r="M1661" s="1" t="s">
        <v>488</v>
      </c>
      <c r="O1661" s="1">
        <v>85205</v>
      </c>
      <c r="AA1661" s="2"/>
      <c r="AB1661" s="3"/>
      <c r="AC1661" s="3"/>
      <c r="AD1661" s="1" t="s">
        <v>2564</v>
      </c>
      <c r="BA1661" s="1">
        <f t="shared" si="50"/>
        <v>0</v>
      </c>
    </row>
    <row r="1662" spans="1:60" s="1" customFormat="1" x14ac:dyDescent="0.25">
      <c r="A1662" s="6" t="s">
        <v>41</v>
      </c>
      <c r="B1662" s="2"/>
      <c r="C1662" s="2"/>
      <c r="D1662" s="2"/>
      <c r="G1662" s="1" t="s">
        <v>481</v>
      </c>
      <c r="H1662" s="1" t="s">
        <v>1277</v>
      </c>
      <c r="I1662" s="1" t="s">
        <v>4528</v>
      </c>
      <c r="K1662" s="18" t="s">
        <v>4529</v>
      </c>
      <c r="Q1662" s="6"/>
      <c r="Y1662" s="2"/>
      <c r="Z1662" s="3"/>
      <c r="BA1662" s="1">
        <f t="shared" si="50"/>
        <v>0</v>
      </c>
    </row>
    <row r="1663" spans="1:60" s="1" customFormat="1" x14ac:dyDescent="0.25">
      <c r="A1663" s="1" t="s">
        <v>4564</v>
      </c>
      <c r="B1663" s="2"/>
      <c r="C1663" s="2"/>
      <c r="D1663" s="2"/>
      <c r="G1663" s="1" t="s">
        <v>3158</v>
      </c>
      <c r="H1663" s="1" t="s">
        <v>4565</v>
      </c>
      <c r="I1663" s="1" t="s">
        <v>3906</v>
      </c>
      <c r="K1663" s="18"/>
      <c r="Z1663" s="2"/>
      <c r="AA1663" s="3"/>
      <c r="BA1663" s="1">
        <f t="shared" si="50"/>
        <v>0</v>
      </c>
    </row>
    <row r="1664" spans="1:60" s="1" customFormat="1" x14ac:dyDescent="0.25">
      <c r="A1664" s="2" t="s">
        <v>4905</v>
      </c>
      <c r="B1664" s="2"/>
      <c r="C1664" s="2"/>
      <c r="D1664" s="2"/>
      <c r="F1664" s="1" t="s">
        <v>3161</v>
      </c>
      <c r="G1664" s="1" t="s">
        <v>481</v>
      </c>
      <c r="H1664" s="1" t="s">
        <v>4859</v>
      </c>
      <c r="I1664" s="1" t="s">
        <v>1875</v>
      </c>
      <c r="J1664" s="1" t="s">
        <v>4860</v>
      </c>
      <c r="K1664" s="18" t="s">
        <v>4826</v>
      </c>
      <c r="L1664" s="1" t="s">
        <v>4867</v>
      </c>
      <c r="M1664" s="1" t="s">
        <v>488</v>
      </c>
      <c r="N1664" s="1" t="s">
        <v>296</v>
      </c>
      <c r="O1664" s="1">
        <v>85205</v>
      </c>
      <c r="Q1664" s="2"/>
      <c r="Y1664" s="2"/>
      <c r="Z1664" s="3"/>
      <c r="BA1664" s="1">
        <f t="shared" si="50"/>
        <v>0</v>
      </c>
      <c r="BB1664" s="1" t="s">
        <v>4712</v>
      </c>
    </row>
    <row r="1665" spans="1:126" s="1" customFormat="1" x14ac:dyDescent="0.25">
      <c r="A1665" s="1" t="s">
        <v>4810</v>
      </c>
      <c r="B1665" s="2"/>
      <c r="C1665" s="2"/>
      <c r="D1665" s="2"/>
      <c r="F1665" s="1" t="s">
        <v>3162</v>
      </c>
      <c r="G1665" s="1" t="s">
        <v>481</v>
      </c>
      <c r="H1665" s="1" t="s">
        <v>3190</v>
      </c>
      <c r="I1665" s="1" t="s">
        <v>3257</v>
      </c>
      <c r="J1665" s="1" t="s">
        <v>3258</v>
      </c>
      <c r="K1665" s="18"/>
      <c r="L1665" s="1" t="s">
        <v>3259</v>
      </c>
      <c r="M1665" s="1" t="s">
        <v>488</v>
      </c>
      <c r="N1665" s="1" t="s">
        <v>296</v>
      </c>
      <c r="O1665" s="1">
        <v>85205</v>
      </c>
      <c r="Y1665" s="1" t="s">
        <v>3160</v>
      </c>
      <c r="Z1665" s="1" t="s">
        <v>3189</v>
      </c>
      <c r="AA1665" s="2" t="s">
        <v>3191</v>
      </c>
      <c r="AB1665" s="3" t="s">
        <v>3161</v>
      </c>
      <c r="AC1665" s="3"/>
      <c r="BA1665" s="1">
        <f t="shared" si="50"/>
        <v>0</v>
      </c>
    </row>
    <row r="1666" spans="1:126" s="1" customFormat="1" x14ac:dyDescent="0.25">
      <c r="A1666" s="1" t="s">
        <v>2508</v>
      </c>
      <c r="B1666" s="2"/>
      <c r="C1666" s="2"/>
      <c r="D1666" s="2"/>
      <c r="F1666" s="1" t="s">
        <v>3161</v>
      </c>
      <c r="G1666" s="1" t="s">
        <v>3158</v>
      </c>
      <c r="H1666" s="1" t="s">
        <v>1899</v>
      </c>
      <c r="I1666" s="1" t="s">
        <v>5062</v>
      </c>
      <c r="J1666" s="1" t="s">
        <v>4300</v>
      </c>
      <c r="K1666" s="18" t="s">
        <v>628</v>
      </c>
      <c r="L1666" s="1" t="s">
        <v>4301</v>
      </c>
      <c r="M1666" s="1" t="s">
        <v>4304</v>
      </c>
      <c r="N1666" s="1" t="s">
        <v>647</v>
      </c>
      <c r="O1666" s="1" t="s">
        <v>4303</v>
      </c>
      <c r="AA1666" s="2"/>
      <c r="AB1666" s="3"/>
      <c r="AC1666" s="3"/>
      <c r="BA1666" s="1">
        <f t="shared" si="50"/>
        <v>0</v>
      </c>
    </row>
    <row r="1667" spans="1:126" s="1" customFormat="1" x14ac:dyDescent="0.25">
      <c r="A1667" s="1" t="s">
        <v>4811</v>
      </c>
      <c r="B1667" s="2"/>
      <c r="C1667" s="2"/>
      <c r="D1667" s="2"/>
      <c r="F1667" s="1" t="s">
        <v>3162</v>
      </c>
      <c r="G1667" s="1" t="s">
        <v>3158</v>
      </c>
      <c r="H1667" s="1" t="s">
        <v>3060</v>
      </c>
      <c r="I1667" s="1" t="s">
        <v>916</v>
      </c>
      <c r="J1667" s="1" t="s">
        <v>3062</v>
      </c>
      <c r="K1667" s="18" t="s">
        <v>3061</v>
      </c>
      <c r="L1667" s="1" t="s">
        <v>3063</v>
      </c>
      <c r="M1667" s="1" t="s">
        <v>488</v>
      </c>
      <c r="N1667" s="1" t="s">
        <v>296</v>
      </c>
      <c r="O1667" s="1">
        <v>85208</v>
      </c>
      <c r="X1667" s="1" t="s">
        <v>3062</v>
      </c>
      <c r="Y1667" s="1" t="s">
        <v>3196</v>
      </c>
      <c r="Z1667" s="1" t="s">
        <v>3161</v>
      </c>
      <c r="AA1667" s="2"/>
      <c r="AB1667" s="3" t="s">
        <v>3161</v>
      </c>
      <c r="AC1667" s="3"/>
      <c r="BA1667" s="1">
        <f t="shared" si="50"/>
        <v>0</v>
      </c>
    </row>
    <row r="1668" spans="1:126" s="1" customFormat="1" x14ac:dyDescent="0.25">
      <c r="A1668" s="1" t="s">
        <v>4908</v>
      </c>
      <c r="B1668" s="2"/>
      <c r="C1668" s="2"/>
      <c r="F1668" s="1" t="s">
        <v>3162</v>
      </c>
      <c r="G1668" s="1" t="s">
        <v>481</v>
      </c>
      <c r="H1668" s="1" t="s">
        <v>4909</v>
      </c>
      <c r="I1668" s="1" t="s">
        <v>1425</v>
      </c>
      <c r="J1668" s="1" t="s">
        <v>413</v>
      </c>
      <c r="K1668" s="18" t="s">
        <v>1426</v>
      </c>
      <c r="L1668" s="1" t="s">
        <v>1958</v>
      </c>
      <c r="M1668" s="1" t="s">
        <v>488</v>
      </c>
      <c r="N1668" s="1" t="s">
        <v>296</v>
      </c>
      <c r="O1668" s="1">
        <v>85209</v>
      </c>
      <c r="P1668" s="1" t="s">
        <v>4213</v>
      </c>
      <c r="Q1668" s="6">
        <v>14707</v>
      </c>
      <c r="Y1668" s="1" t="s">
        <v>3160</v>
      </c>
      <c r="Z1668" s="1" t="s">
        <v>1429</v>
      </c>
      <c r="AA1668" s="2"/>
      <c r="AB1668" s="3" t="s">
        <v>3161</v>
      </c>
      <c r="AC1668" s="3"/>
      <c r="AD1668" s="1" t="s">
        <v>2564</v>
      </c>
      <c r="BA1668" s="1">
        <f t="shared" si="50"/>
        <v>0</v>
      </c>
    </row>
    <row r="1669" spans="1:126" s="1" customFormat="1" x14ac:dyDescent="0.25">
      <c r="A1669" s="1" t="s">
        <v>374</v>
      </c>
      <c r="B1669" s="2"/>
      <c r="C1669" s="2"/>
      <c r="D1669" s="2"/>
      <c r="G1669" s="1" t="s">
        <v>3158</v>
      </c>
      <c r="H1669" s="1" t="s">
        <v>1954</v>
      </c>
      <c r="I1669" s="1" t="s">
        <v>373</v>
      </c>
      <c r="K1669" s="18"/>
      <c r="L1669" s="1" t="s">
        <v>375</v>
      </c>
      <c r="M1669" s="1" t="s">
        <v>488</v>
      </c>
      <c r="N1669" s="1" t="s">
        <v>296</v>
      </c>
      <c r="O1669" s="1">
        <v>85206</v>
      </c>
      <c r="AA1669" s="2" t="s">
        <v>1955</v>
      </c>
      <c r="AB1669" s="3"/>
      <c r="AC1669" s="3"/>
      <c r="BA1669" s="1">
        <f t="shared" si="50"/>
        <v>0</v>
      </c>
    </row>
    <row r="1670" spans="1:126" s="1" customFormat="1" ht="16.8" x14ac:dyDescent="0.4">
      <c r="A1670" s="1" t="s">
        <v>4375</v>
      </c>
      <c r="B1670" s="2"/>
      <c r="C1670" s="2"/>
      <c r="D1670" s="2"/>
      <c r="G1670" s="1" t="s">
        <v>3158</v>
      </c>
      <c r="H1670" s="1" t="s">
        <v>2867</v>
      </c>
      <c r="I1670" s="1" t="s">
        <v>2418</v>
      </c>
      <c r="J1670" s="1" t="s">
        <v>2868</v>
      </c>
      <c r="K1670" s="18" t="s">
        <v>1576</v>
      </c>
      <c r="L1670" s="20" t="s">
        <v>376</v>
      </c>
      <c r="M1670" s="20" t="s">
        <v>4373</v>
      </c>
      <c r="N1670" s="1" t="s">
        <v>4374</v>
      </c>
      <c r="O1670" s="1" t="s">
        <v>377</v>
      </c>
      <c r="AA1670" s="2"/>
      <c r="AB1670" s="3"/>
      <c r="AC1670" s="3"/>
      <c r="AD1670" s="1" t="s">
        <v>2564</v>
      </c>
      <c r="BA1670" s="1">
        <f t="shared" si="50"/>
        <v>0</v>
      </c>
    </row>
    <row r="1671" spans="1:126" s="1" customFormat="1" x14ac:dyDescent="0.25">
      <c r="A1671" s="1" t="s">
        <v>419</v>
      </c>
      <c r="B1671" s="2"/>
      <c r="C1671" s="2"/>
      <c r="D1671" s="6"/>
      <c r="K1671" s="18"/>
      <c r="AA1671" s="2"/>
      <c r="AB1671" s="3"/>
      <c r="AC1671" s="3"/>
      <c r="AE1671" s="1">
        <f t="shared" ref="AE1671:AZ1671" si="51">COUNTIF(AE64:AE1670,"=m")</f>
        <v>29</v>
      </c>
      <c r="AF1671" s="1">
        <f t="shared" si="51"/>
        <v>24</v>
      </c>
      <c r="AG1671" s="1">
        <f t="shared" si="51"/>
        <v>38</v>
      </c>
      <c r="AH1671" s="1">
        <f t="shared" si="51"/>
        <v>29</v>
      </c>
      <c r="AI1671" s="1">
        <f t="shared" si="51"/>
        <v>35</v>
      </c>
      <c r="AJ1671" s="1">
        <f t="shared" si="51"/>
        <v>31</v>
      </c>
      <c r="AK1671" s="1">
        <f t="shared" si="51"/>
        <v>21</v>
      </c>
      <c r="AL1671" s="1">
        <f t="shared" si="51"/>
        <v>28</v>
      </c>
      <c r="AM1671" s="1">
        <f t="shared" si="51"/>
        <v>29</v>
      </c>
      <c r="AN1671" s="1">
        <f t="shared" si="51"/>
        <v>45</v>
      </c>
      <c r="AO1671" s="1">
        <f t="shared" si="51"/>
        <v>35</v>
      </c>
      <c r="AP1671" s="1">
        <f t="shared" si="51"/>
        <v>33</v>
      </c>
      <c r="AQ1671" s="1">
        <f t="shared" si="51"/>
        <v>45</v>
      </c>
      <c r="AR1671" s="1">
        <f t="shared" si="51"/>
        <v>37</v>
      </c>
      <c r="AS1671" s="1">
        <f t="shared" si="51"/>
        <v>34</v>
      </c>
      <c r="AT1671" s="1">
        <f t="shared" si="51"/>
        <v>32</v>
      </c>
      <c r="AU1671" s="1">
        <f t="shared" si="51"/>
        <v>33</v>
      </c>
      <c r="AV1671" s="1">
        <f t="shared" si="51"/>
        <v>29</v>
      </c>
      <c r="AW1671" s="1">
        <f t="shared" si="51"/>
        <v>27</v>
      </c>
      <c r="AX1671" s="1">
        <f t="shared" si="51"/>
        <v>27</v>
      </c>
      <c r="AY1671" s="1">
        <f t="shared" si="51"/>
        <v>28</v>
      </c>
      <c r="AZ1671" s="1">
        <f t="shared" si="51"/>
        <v>23</v>
      </c>
      <c r="BA1671" s="1">
        <f>SUM(AE1671:AZ1671)</f>
        <v>692</v>
      </c>
      <c r="CY1671" s="1">
        <f>COUNTIF(CY2:CY1670,"=m")</f>
        <v>36</v>
      </c>
      <c r="CZ1671" s="1">
        <f>COUNTIF(CZ2:CZ1670,"=m")</f>
        <v>30</v>
      </c>
      <c r="DA1671" s="1">
        <f>COUNTIF(DA2:DA1670,"=m")+1</f>
        <v>39</v>
      </c>
      <c r="DB1671" s="1">
        <f t="shared" ref="DB1671:DU1671" si="52">COUNTIF(DB2:DB1670,"=m")</f>
        <v>36</v>
      </c>
      <c r="DC1671" s="1">
        <f t="shared" si="52"/>
        <v>41</v>
      </c>
      <c r="DD1671" s="1">
        <f t="shared" si="52"/>
        <v>28</v>
      </c>
      <c r="DE1671" s="1">
        <f t="shared" si="52"/>
        <v>37</v>
      </c>
      <c r="DF1671" s="1">
        <f t="shared" si="52"/>
        <v>43</v>
      </c>
      <c r="DG1671" s="1">
        <f t="shared" si="52"/>
        <v>32</v>
      </c>
      <c r="DH1671" s="1">
        <f t="shared" si="52"/>
        <v>29</v>
      </c>
      <c r="DI1671" s="1">
        <f t="shared" si="52"/>
        <v>42</v>
      </c>
      <c r="DJ1671" s="1">
        <f t="shared" si="52"/>
        <v>56</v>
      </c>
      <c r="DK1671" s="1">
        <f t="shared" si="52"/>
        <v>36</v>
      </c>
      <c r="DL1671" s="1">
        <f t="shared" si="52"/>
        <v>38</v>
      </c>
      <c r="DM1671" s="1">
        <f t="shared" si="52"/>
        <v>0</v>
      </c>
      <c r="DN1671" s="1">
        <f t="shared" si="52"/>
        <v>28</v>
      </c>
      <c r="DO1671" s="1">
        <f t="shared" si="52"/>
        <v>30</v>
      </c>
      <c r="DP1671" s="1">
        <f t="shared" si="52"/>
        <v>0</v>
      </c>
      <c r="DQ1671" s="1">
        <f t="shared" si="52"/>
        <v>0</v>
      </c>
      <c r="DR1671" s="1">
        <f t="shared" si="52"/>
        <v>0</v>
      </c>
      <c r="DS1671" s="1">
        <f t="shared" si="52"/>
        <v>0</v>
      </c>
      <c r="DT1671" s="1">
        <f t="shared" si="52"/>
        <v>0</v>
      </c>
      <c r="DU1671" s="1">
        <f t="shared" si="52"/>
        <v>0</v>
      </c>
      <c r="DV1671" s="1">
        <f>SUM(CY1671:DU1671)</f>
        <v>581</v>
      </c>
    </row>
    <row r="1672" spans="1:126" s="1" customFormat="1" x14ac:dyDescent="0.25">
      <c r="A1672" s="1" t="s">
        <v>420</v>
      </c>
      <c r="B1672" s="2"/>
      <c r="C1672" s="2"/>
      <c r="D1672" s="6"/>
      <c r="K1672" s="18"/>
      <c r="AA1672" s="2"/>
      <c r="AB1672" s="3"/>
      <c r="AC1672" s="3"/>
      <c r="AE1672" s="1">
        <f>COUNTIF(AE64:AE1670,"=n")</f>
        <v>16</v>
      </c>
      <c r="AF1672" s="1">
        <f>COUNTIF(AF64:AF1670,"=n")</f>
        <v>12</v>
      </c>
      <c r="AG1672" s="1">
        <f>COUNTIF(AG64:AG1670,"=n")</f>
        <v>12</v>
      </c>
      <c r="AH1672" s="1">
        <f>COUNTIF(AH64:AH1670,"=n")</f>
        <v>23</v>
      </c>
      <c r="AI1672" s="1">
        <f>COUNTIF(AI64:AI1670,"=n")</f>
        <v>31</v>
      </c>
      <c r="AJ1672" s="1">
        <f>COUNTIF(AJ64:AJ1670,"=n")+1</f>
        <v>28</v>
      </c>
      <c r="AK1672" s="1">
        <f t="shared" ref="AK1672:AZ1672" si="53">COUNTIF(AK64:AK1670,"=n")</f>
        <v>28</v>
      </c>
      <c r="AL1672" s="1">
        <f t="shared" si="53"/>
        <v>21</v>
      </c>
      <c r="AM1672" s="1">
        <f t="shared" si="53"/>
        <v>10</v>
      </c>
      <c r="AN1672" s="1">
        <f t="shared" si="53"/>
        <v>42</v>
      </c>
      <c r="AO1672" s="1">
        <f t="shared" si="53"/>
        <v>30</v>
      </c>
      <c r="AP1672" s="1">
        <f t="shared" si="53"/>
        <v>32</v>
      </c>
      <c r="AQ1672" s="1">
        <f t="shared" si="53"/>
        <v>23</v>
      </c>
      <c r="AR1672" s="1">
        <f t="shared" si="53"/>
        <v>44</v>
      </c>
      <c r="AS1672" s="1">
        <f t="shared" si="53"/>
        <v>34</v>
      </c>
      <c r="AT1672" s="1">
        <f t="shared" si="53"/>
        <v>25</v>
      </c>
      <c r="AU1672" s="1">
        <f t="shared" si="53"/>
        <v>62</v>
      </c>
      <c r="AV1672" s="1">
        <f t="shared" si="53"/>
        <v>28</v>
      </c>
      <c r="AW1672" s="1">
        <f t="shared" si="53"/>
        <v>33</v>
      </c>
      <c r="AX1672" s="1">
        <f t="shared" si="53"/>
        <v>24</v>
      </c>
      <c r="AY1672" s="1">
        <f t="shared" si="53"/>
        <v>17</v>
      </c>
      <c r="AZ1672" s="1">
        <f t="shared" si="53"/>
        <v>36</v>
      </c>
      <c r="BA1672" s="1">
        <f t="shared" ref="BA1672:BA1677" si="54">SUM(AE1672:AZ1672)</f>
        <v>611</v>
      </c>
      <c r="CY1672" s="1">
        <f t="shared" ref="CY1672:DU1672" si="55">COUNTIF(CY2:CY1670,"=n")</f>
        <v>11</v>
      </c>
      <c r="CZ1672" s="1">
        <f t="shared" si="55"/>
        <v>4</v>
      </c>
      <c r="DA1672" s="1">
        <f t="shared" si="55"/>
        <v>19</v>
      </c>
      <c r="DB1672" s="1">
        <f t="shared" si="55"/>
        <v>5</v>
      </c>
      <c r="DC1672" s="1">
        <f t="shared" si="55"/>
        <v>8</v>
      </c>
      <c r="DD1672" s="1">
        <f t="shared" si="55"/>
        <v>0</v>
      </c>
      <c r="DE1672" s="1">
        <f t="shared" si="55"/>
        <v>12</v>
      </c>
      <c r="DF1672" s="1">
        <f t="shared" si="55"/>
        <v>17</v>
      </c>
      <c r="DG1672" s="1">
        <f t="shared" si="55"/>
        <v>38</v>
      </c>
      <c r="DH1672" s="1">
        <f t="shared" si="55"/>
        <v>10</v>
      </c>
      <c r="DI1672" s="1">
        <f t="shared" si="55"/>
        <v>13</v>
      </c>
      <c r="DJ1672" s="1">
        <f t="shared" si="55"/>
        <v>15</v>
      </c>
      <c r="DK1672" s="1">
        <f t="shared" si="55"/>
        <v>14</v>
      </c>
      <c r="DL1672" s="1">
        <f t="shared" si="55"/>
        <v>1</v>
      </c>
      <c r="DM1672" s="1">
        <f t="shared" si="55"/>
        <v>0</v>
      </c>
      <c r="DN1672" s="1">
        <f t="shared" si="55"/>
        <v>5</v>
      </c>
      <c r="DO1672" s="1">
        <f t="shared" si="55"/>
        <v>5</v>
      </c>
      <c r="DP1672" s="1">
        <f t="shared" si="55"/>
        <v>0</v>
      </c>
      <c r="DQ1672" s="1">
        <f t="shared" si="55"/>
        <v>0</v>
      </c>
      <c r="DR1672" s="1">
        <f t="shared" si="55"/>
        <v>0</v>
      </c>
      <c r="DS1672" s="1">
        <f t="shared" si="55"/>
        <v>0</v>
      </c>
      <c r="DT1672" s="1">
        <f t="shared" si="55"/>
        <v>0</v>
      </c>
      <c r="DU1672" s="1">
        <f t="shared" si="55"/>
        <v>0</v>
      </c>
      <c r="DV1672" s="1">
        <f t="shared" ref="DV1672:DV1677" si="56">SUM(CY1672:DU1672)</f>
        <v>177</v>
      </c>
    </row>
    <row r="1673" spans="1:126" s="1" customFormat="1" x14ac:dyDescent="0.25">
      <c r="A1673" s="1" t="s">
        <v>1058</v>
      </c>
      <c r="B1673" s="2"/>
      <c r="C1673" s="2"/>
      <c r="D1673" s="6"/>
      <c r="K1673" s="18"/>
      <c r="AA1673" s="2"/>
      <c r="AB1673" s="3"/>
      <c r="AC1673" s="3"/>
      <c r="AE1673" s="1">
        <f t="shared" ref="AE1673:AZ1673" si="57">COUNTIF(AE64:AE1670,"=f")</f>
        <v>7</v>
      </c>
      <c r="AF1673" s="1">
        <f t="shared" si="57"/>
        <v>7</v>
      </c>
      <c r="AG1673" s="1">
        <f t="shared" si="57"/>
        <v>11</v>
      </c>
      <c r="AH1673" s="1">
        <f t="shared" si="57"/>
        <v>10</v>
      </c>
      <c r="AI1673" s="1">
        <f t="shared" si="57"/>
        <v>12</v>
      </c>
      <c r="AJ1673" s="1">
        <f t="shared" si="57"/>
        <v>11</v>
      </c>
      <c r="AK1673" s="1">
        <f t="shared" si="57"/>
        <v>9</v>
      </c>
      <c r="AL1673" s="1">
        <f t="shared" si="57"/>
        <v>12</v>
      </c>
      <c r="AM1673" s="1">
        <f t="shared" si="57"/>
        <v>11</v>
      </c>
      <c r="AN1673" s="1">
        <f t="shared" si="57"/>
        <v>14</v>
      </c>
      <c r="AO1673" s="1">
        <f t="shared" si="57"/>
        <v>12</v>
      </c>
      <c r="AP1673" s="1">
        <f t="shared" si="57"/>
        <v>10</v>
      </c>
      <c r="AQ1673" s="1">
        <f t="shared" si="57"/>
        <v>16</v>
      </c>
      <c r="AR1673" s="1">
        <f t="shared" si="57"/>
        <v>15</v>
      </c>
      <c r="AS1673" s="1">
        <f t="shared" si="57"/>
        <v>11</v>
      </c>
      <c r="AT1673" s="1">
        <f t="shared" si="57"/>
        <v>7</v>
      </c>
      <c r="AU1673" s="1">
        <f t="shared" si="57"/>
        <v>7</v>
      </c>
      <c r="AV1673" s="1">
        <f t="shared" si="57"/>
        <v>9</v>
      </c>
      <c r="AW1673" s="1">
        <f t="shared" si="57"/>
        <v>9</v>
      </c>
      <c r="AX1673" s="1">
        <f t="shared" si="57"/>
        <v>10</v>
      </c>
      <c r="AY1673" s="1">
        <f t="shared" si="57"/>
        <v>10</v>
      </c>
      <c r="AZ1673" s="1">
        <f t="shared" si="57"/>
        <v>8</v>
      </c>
      <c r="BA1673" s="1">
        <f t="shared" si="54"/>
        <v>228</v>
      </c>
      <c r="CY1673" s="1">
        <f t="shared" ref="CY1673:DU1673" si="58">COUNTIF(CY2:CY1670,"=f")</f>
        <v>5</v>
      </c>
      <c r="CZ1673" s="1">
        <f t="shared" si="58"/>
        <v>6</v>
      </c>
      <c r="DA1673" s="1">
        <f t="shared" si="58"/>
        <v>6</v>
      </c>
      <c r="DB1673" s="1">
        <f t="shared" si="58"/>
        <v>5</v>
      </c>
      <c r="DC1673" s="1">
        <f t="shared" si="58"/>
        <v>8</v>
      </c>
      <c r="DD1673" s="1">
        <f t="shared" si="58"/>
        <v>7</v>
      </c>
      <c r="DE1673" s="1">
        <f t="shared" si="58"/>
        <v>9</v>
      </c>
      <c r="DF1673" s="1">
        <f t="shared" si="58"/>
        <v>11</v>
      </c>
      <c r="DG1673" s="1">
        <f t="shared" si="58"/>
        <v>11</v>
      </c>
      <c r="DH1673" s="1">
        <f t="shared" si="58"/>
        <v>7</v>
      </c>
      <c r="DI1673" s="1">
        <f t="shared" si="58"/>
        <v>9</v>
      </c>
      <c r="DJ1673" s="1">
        <f t="shared" si="58"/>
        <v>1</v>
      </c>
      <c r="DK1673" s="1">
        <f t="shared" si="58"/>
        <v>10</v>
      </c>
      <c r="DL1673" s="1">
        <f t="shared" si="58"/>
        <v>6</v>
      </c>
      <c r="DM1673" s="1">
        <f t="shared" si="58"/>
        <v>0</v>
      </c>
      <c r="DN1673" s="1">
        <f t="shared" si="58"/>
        <v>12</v>
      </c>
      <c r="DO1673" s="1">
        <f t="shared" si="58"/>
        <v>7</v>
      </c>
      <c r="DP1673" s="1">
        <f t="shared" si="58"/>
        <v>0</v>
      </c>
      <c r="DQ1673" s="1">
        <f t="shared" si="58"/>
        <v>0</v>
      </c>
      <c r="DR1673" s="1">
        <f t="shared" si="58"/>
        <v>0</v>
      </c>
      <c r="DS1673" s="1">
        <f t="shared" si="58"/>
        <v>0</v>
      </c>
      <c r="DT1673" s="1">
        <f t="shared" si="58"/>
        <v>0</v>
      </c>
      <c r="DU1673" s="1">
        <f t="shared" si="58"/>
        <v>0</v>
      </c>
      <c r="DV1673" s="1">
        <f t="shared" si="56"/>
        <v>120</v>
      </c>
    </row>
    <row r="1674" spans="1:126" s="1" customFormat="1" x14ac:dyDescent="0.25">
      <c r="A1674" s="1" t="s">
        <v>1448</v>
      </c>
      <c r="B1674" s="2"/>
      <c r="C1674" s="2"/>
      <c r="D1674" s="6"/>
      <c r="K1674" s="18"/>
      <c r="AA1674" s="2"/>
      <c r="AB1674" s="3"/>
      <c r="AC1674" s="3"/>
      <c r="AE1674" s="1">
        <f t="shared" ref="AE1674:AZ1674" si="59">COUNTIF(AE64:AE1670,"=mu")</f>
        <v>0</v>
      </c>
      <c r="AF1674" s="1">
        <f t="shared" si="59"/>
        <v>0</v>
      </c>
      <c r="AG1674" s="1">
        <f t="shared" si="59"/>
        <v>0</v>
      </c>
      <c r="AH1674" s="1">
        <f t="shared" si="59"/>
        <v>0</v>
      </c>
      <c r="AI1674" s="1">
        <f t="shared" si="59"/>
        <v>0</v>
      </c>
      <c r="AJ1674" s="1">
        <f t="shared" si="59"/>
        <v>0</v>
      </c>
      <c r="AK1674" s="1">
        <f t="shared" si="59"/>
        <v>2</v>
      </c>
      <c r="AL1674" s="1">
        <f t="shared" si="59"/>
        <v>1</v>
      </c>
      <c r="AM1674" s="1">
        <f t="shared" si="59"/>
        <v>4</v>
      </c>
      <c r="AN1674" s="1">
        <f t="shared" si="59"/>
        <v>0</v>
      </c>
      <c r="AO1674" s="1">
        <f t="shared" si="59"/>
        <v>0</v>
      </c>
      <c r="AP1674" s="1">
        <f t="shared" si="59"/>
        <v>0</v>
      </c>
      <c r="AQ1674" s="1">
        <f t="shared" si="59"/>
        <v>2</v>
      </c>
      <c r="AR1674" s="1">
        <f t="shared" si="59"/>
        <v>0</v>
      </c>
      <c r="AS1674" s="1">
        <f t="shared" si="59"/>
        <v>0</v>
      </c>
      <c r="AT1674" s="1">
        <f t="shared" si="59"/>
        <v>0</v>
      </c>
      <c r="AU1674" s="1">
        <f t="shared" si="59"/>
        <v>0</v>
      </c>
      <c r="AV1674" s="1">
        <f t="shared" si="59"/>
        <v>0</v>
      </c>
      <c r="AW1674" s="1">
        <f t="shared" si="59"/>
        <v>2</v>
      </c>
      <c r="AX1674" s="1">
        <f t="shared" si="59"/>
        <v>0</v>
      </c>
      <c r="AY1674" s="1">
        <f t="shared" si="59"/>
        <v>1</v>
      </c>
      <c r="AZ1674" s="1">
        <f t="shared" si="59"/>
        <v>1</v>
      </c>
      <c r="BA1674" s="1">
        <f t="shared" si="54"/>
        <v>13</v>
      </c>
      <c r="CY1674" s="1">
        <f t="shared" ref="CY1674:DU1674" si="60">COUNTIF(CY2:CY1670,"=mu")</f>
        <v>0</v>
      </c>
      <c r="CZ1674" s="1">
        <f t="shared" si="60"/>
        <v>0</v>
      </c>
      <c r="DA1674" s="1">
        <f t="shared" si="60"/>
        <v>0</v>
      </c>
      <c r="DB1674" s="1">
        <f t="shared" si="60"/>
        <v>0</v>
      </c>
      <c r="DC1674" s="1">
        <f t="shared" si="60"/>
        <v>0</v>
      </c>
      <c r="DD1674" s="1">
        <f t="shared" si="60"/>
        <v>0</v>
      </c>
      <c r="DE1674" s="1">
        <f t="shared" si="60"/>
        <v>0</v>
      </c>
      <c r="DF1674" s="1">
        <f t="shared" si="60"/>
        <v>0</v>
      </c>
      <c r="DG1674" s="1">
        <f t="shared" si="60"/>
        <v>0</v>
      </c>
      <c r="DH1674" s="1">
        <f t="shared" si="60"/>
        <v>0</v>
      </c>
      <c r="DI1674" s="1">
        <f t="shared" si="60"/>
        <v>0</v>
      </c>
      <c r="DJ1674" s="1">
        <f t="shared" si="60"/>
        <v>0</v>
      </c>
      <c r="DK1674" s="1">
        <f t="shared" si="60"/>
        <v>0</v>
      </c>
      <c r="DL1674" s="1">
        <f t="shared" si="60"/>
        <v>0</v>
      </c>
      <c r="DM1674" s="1">
        <f t="shared" si="60"/>
        <v>0</v>
      </c>
      <c r="DN1674" s="1">
        <f t="shared" si="60"/>
        <v>0</v>
      </c>
      <c r="DO1674" s="1">
        <f t="shared" si="60"/>
        <v>0</v>
      </c>
      <c r="DP1674" s="1">
        <f t="shared" si="60"/>
        <v>0</v>
      </c>
      <c r="DQ1674" s="1">
        <f t="shared" si="60"/>
        <v>0</v>
      </c>
      <c r="DR1674" s="1">
        <f t="shared" si="60"/>
        <v>0</v>
      </c>
      <c r="DS1674" s="1">
        <f t="shared" si="60"/>
        <v>0</v>
      </c>
      <c r="DT1674" s="1">
        <f t="shared" si="60"/>
        <v>0</v>
      </c>
      <c r="DU1674" s="1">
        <f t="shared" si="60"/>
        <v>0</v>
      </c>
      <c r="DV1674" s="1">
        <f t="shared" si="56"/>
        <v>0</v>
      </c>
    </row>
    <row r="1675" spans="1:126" s="1" customFormat="1" x14ac:dyDescent="0.25">
      <c r="A1675" s="1" t="s">
        <v>5697</v>
      </c>
      <c r="B1675" s="2"/>
      <c r="C1675" s="2"/>
      <c r="D1675" s="6"/>
      <c r="K1675" s="18"/>
      <c r="AA1675" s="2"/>
      <c r="AB1675" s="3"/>
      <c r="AC1675" s="3"/>
      <c r="AE1675" s="1">
        <f t="shared" ref="AE1675:AZ1675" si="61">COUNTIF(AE64:AE1670,"=nm")</f>
        <v>0</v>
      </c>
      <c r="AF1675" s="1">
        <f t="shared" si="61"/>
        <v>1</v>
      </c>
      <c r="AG1675" s="1">
        <f t="shared" si="61"/>
        <v>0</v>
      </c>
      <c r="AH1675" s="1">
        <f t="shared" si="61"/>
        <v>0</v>
      </c>
      <c r="AI1675" s="1">
        <f t="shared" si="61"/>
        <v>2</v>
      </c>
      <c r="AJ1675" s="1">
        <f t="shared" si="61"/>
        <v>0</v>
      </c>
      <c r="AK1675" s="1">
        <f t="shared" si="61"/>
        <v>0</v>
      </c>
      <c r="AL1675" s="1">
        <f t="shared" si="61"/>
        <v>1</v>
      </c>
      <c r="AM1675" s="1">
        <f t="shared" si="61"/>
        <v>0</v>
      </c>
      <c r="AN1675" s="1">
        <f t="shared" si="61"/>
        <v>1</v>
      </c>
      <c r="AO1675" s="1">
        <f t="shared" si="61"/>
        <v>1</v>
      </c>
      <c r="AP1675" s="1">
        <f t="shared" si="61"/>
        <v>7</v>
      </c>
      <c r="AQ1675" s="1">
        <f t="shared" si="61"/>
        <v>1</v>
      </c>
      <c r="AR1675" s="1">
        <f t="shared" si="61"/>
        <v>2</v>
      </c>
      <c r="AS1675" s="1">
        <f t="shared" si="61"/>
        <v>0</v>
      </c>
      <c r="AT1675" s="1">
        <f t="shared" si="61"/>
        <v>1</v>
      </c>
      <c r="AU1675" s="1">
        <f t="shared" si="61"/>
        <v>1</v>
      </c>
      <c r="AV1675" s="1">
        <f t="shared" si="61"/>
        <v>0</v>
      </c>
      <c r="AW1675" s="1">
        <f t="shared" si="61"/>
        <v>0</v>
      </c>
      <c r="AX1675" s="1">
        <f t="shared" si="61"/>
        <v>2</v>
      </c>
      <c r="AY1675" s="1">
        <f t="shared" si="61"/>
        <v>0</v>
      </c>
      <c r="AZ1675" s="1">
        <f t="shared" si="61"/>
        <v>4</v>
      </c>
      <c r="BA1675" s="1">
        <f t="shared" si="54"/>
        <v>24</v>
      </c>
      <c r="CY1675" s="1">
        <f t="shared" ref="CY1675:DU1675" si="62">COUNTIF(CY2:CY1670,"=nm")</f>
        <v>0</v>
      </c>
      <c r="CZ1675" s="1">
        <f t="shared" si="62"/>
        <v>0</v>
      </c>
      <c r="DA1675" s="1">
        <f t="shared" si="62"/>
        <v>0</v>
      </c>
      <c r="DB1675" s="1">
        <f t="shared" si="62"/>
        <v>0</v>
      </c>
      <c r="DC1675" s="1">
        <f t="shared" si="62"/>
        <v>0</v>
      </c>
      <c r="DD1675" s="1">
        <f t="shared" si="62"/>
        <v>0</v>
      </c>
      <c r="DE1675" s="1">
        <f t="shared" si="62"/>
        <v>0</v>
      </c>
      <c r="DF1675" s="1">
        <f t="shared" si="62"/>
        <v>1</v>
      </c>
      <c r="DG1675" s="1">
        <f t="shared" si="62"/>
        <v>0</v>
      </c>
      <c r="DH1675" s="1">
        <f t="shared" si="62"/>
        <v>1</v>
      </c>
      <c r="DI1675" s="1">
        <f t="shared" si="62"/>
        <v>1</v>
      </c>
      <c r="DJ1675" s="1">
        <f t="shared" si="62"/>
        <v>0</v>
      </c>
      <c r="DK1675" s="1">
        <f t="shared" si="62"/>
        <v>0</v>
      </c>
      <c r="DL1675" s="1">
        <f t="shared" si="62"/>
        <v>0</v>
      </c>
      <c r="DM1675" s="1">
        <f t="shared" si="62"/>
        <v>0</v>
      </c>
      <c r="DN1675" s="1">
        <f t="shared" si="62"/>
        <v>0</v>
      </c>
      <c r="DO1675" s="1">
        <f t="shared" si="62"/>
        <v>18</v>
      </c>
      <c r="DP1675" s="1">
        <f t="shared" si="62"/>
        <v>0</v>
      </c>
      <c r="DQ1675" s="1">
        <f t="shared" si="62"/>
        <v>0</v>
      </c>
      <c r="DR1675" s="1">
        <f t="shared" si="62"/>
        <v>0</v>
      </c>
      <c r="DS1675" s="1">
        <f t="shared" si="62"/>
        <v>0</v>
      </c>
      <c r="DT1675" s="1">
        <f t="shared" si="62"/>
        <v>0</v>
      </c>
      <c r="DU1675" s="1">
        <f t="shared" si="62"/>
        <v>0</v>
      </c>
      <c r="DV1675" s="1">
        <f t="shared" si="56"/>
        <v>21</v>
      </c>
    </row>
    <row r="1676" spans="1:126" s="1" customFormat="1" x14ac:dyDescent="0.25">
      <c r="B1676" s="2"/>
      <c r="C1676" s="2"/>
      <c r="D1676" s="6"/>
      <c r="K1676" s="18"/>
      <c r="AA1676" s="2"/>
      <c r="AB1676" s="3"/>
      <c r="AC1676" s="3"/>
      <c r="AE1676" s="1">
        <f t="shared" ref="AE1676:AZ1676" si="63">SUM(AE1671:AE1675)</f>
        <v>52</v>
      </c>
      <c r="AF1676" s="1">
        <f t="shared" si="63"/>
        <v>44</v>
      </c>
      <c r="AG1676" s="1">
        <f t="shared" si="63"/>
        <v>61</v>
      </c>
      <c r="AH1676" s="1">
        <f t="shared" si="63"/>
        <v>62</v>
      </c>
      <c r="AI1676" s="1">
        <f t="shared" si="63"/>
        <v>80</v>
      </c>
      <c r="AJ1676" s="1">
        <f t="shared" si="63"/>
        <v>70</v>
      </c>
      <c r="AK1676" s="1">
        <f t="shared" si="63"/>
        <v>60</v>
      </c>
      <c r="AL1676" s="1">
        <f t="shared" si="63"/>
        <v>63</v>
      </c>
      <c r="AM1676" s="1">
        <f t="shared" si="63"/>
        <v>54</v>
      </c>
      <c r="AN1676" s="1">
        <f t="shared" si="63"/>
        <v>102</v>
      </c>
      <c r="AO1676" s="1">
        <f t="shared" si="63"/>
        <v>78</v>
      </c>
      <c r="AP1676" s="1">
        <f t="shared" si="63"/>
        <v>82</v>
      </c>
      <c r="AQ1676" s="1">
        <f t="shared" si="63"/>
        <v>87</v>
      </c>
      <c r="AR1676" s="1">
        <f t="shared" si="63"/>
        <v>98</v>
      </c>
      <c r="AS1676" s="1">
        <f t="shared" si="63"/>
        <v>79</v>
      </c>
      <c r="AT1676" s="1">
        <f t="shared" si="63"/>
        <v>65</v>
      </c>
      <c r="AU1676" s="1">
        <f t="shared" si="63"/>
        <v>103</v>
      </c>
      <c r="AV1676" s="1">
        <f t="shared" si="63"/>
        <v>66</v>
      </c>
      <c r="AW1676" s="1">
        <f t="shared" si="63"/>
        <v>71</v>
      </c>
      <c r="AX1676" s="1">
        <f t="shared" si="63"/>
        <v>63</v>
      </c>
      <c r="AY1676" s="1">
        <f t="shared" si="63"/>
        <v>56</v>
      </c>
      <c r="AZ1676" s="1">
        <f t="shared" si="63"/>
        <v>72</v>
      </c>
      <c r="BA1676" s="1">
        <f t="shared" si="54"/>
        <v>1568</v>
      </c>
      <c r="CY1676" s="1">
        <f>SUM(CY1671:CY1675)</f>
        <v>52</v>
      </c>
      <c r="CZ1676" s="1">
        <f>SUM(CZ1671:CZ1675)</f>
        <v>40</v>
      </c>
      <c r="DA1676" s="1">
        <f>SUM(DA1671:DA1675)</f>
        <v>64</v>
      </c>
      <c r="DB1676" s="1">
        <f>SUM(DB1671:DB1675)</f>
        <v>46</v>
      </c>
      <c r="DC1676" s="1">
        <f>SUM(DC1671:DC1675)</f>
        <v>57</v>
      </c>
      <c r="DD1676" s="1">
        <f t="shared" ref="DD1676:DM1676" si="64">SUM(DD1671:DD1675)</f>
        <v>35</v>
      </c>
      <c r="DE1676" s="1">
        <f t="shared" si="64"/>
        <v>58</v>
      </c>
      <c r="DF1676" s="1">
        <f t="shared" si="64"/>
        <v>72</v>
      </c>
      <c r="DG1676" s="1">
        <f t="shared" si="64"/>
        <v>81</v>
      </c>
      <c r="DH1676" s="1">
        <f t="shared" si="64"/>
        <v>47</v>
      </c>
      <c r="DI1676" s="1">
        <f t="shared" si="64"/>
        <v>65</v>
      </c>
      <c r="DJ1676" s="1">
        <f t="shared" si="64"/>
        <v>72</v>
      </c>
      <c r="DK1676" s="1">
        <f t="shared" si="64"/>
        <v>60</v>
      </c>
      <c r="DL1676" s="1">
        <f t="shared" si="64"/>
        <v>45</v>
      </c>
      <c r="DM1676" s="1">
        <f t="shared" si="64"/>
        <v>0</v>
      </c>
      <c r="DN1676" s="1">
        <f t="shared" ref="DN1676:DU1676" si="65">SUM(DN1671:DN1675)</f>
        <v>45</v>
      </c>
      <c r="DO1676" s="1">
        <f t="shared" si="65"/>
        <v>60</v>
      </c>
      <c r="DP1676" s="1">
        <f t="shared" si="65"/>
        <v>0</v>
      </c>
      <c r="DQ1676" s="1">
        <f t="shared" si="65"/>
        <v>0</v>
      </c>
      <c r="DR1676" s="1">
        <f t="shared" si="65"/>
        <v>0</v>
      </c>
      <c r="DS1676" s="1">
        <f t="shared" si="65"/>
        <v>0</v>
      </c>
      <c r="DT1676" s="1">
        <f t="shared" si="65"/>
        <v>0</v>
      </c>
      <c r="DU1676" s="1">
        <f t="shared" si="65"/>
        <v>0</v>
      </c>
      <c r="DV1676" s="1">
        <f t="shared" si="56"/>
        <v>899</v>
      </c>
    </row>
    <row r="1677" spans="1:126" s="1" customFormat="1" x14ac:dyDescent="0.25">
      <c r="B1677" s="2"/>
      <c r="C1677" s="2"/>
      <c r="D1677" s="6"/>
      <c r="K1677" s="18"/>
      <c r="AB1677" s="3"/>
      <c r="AC1677" s="1">
        <f>COUNTA(AC2:AC1670)</f>
        <v>74</v>
      </c>
      <c r="AE1677" s="1">
        <f t="shared" ref="AE1677:AZ1677" si="66">COUNTA(AE64:AE1670)</f>
        <v>53</v>
      </c>
      <c r="AF1677" s="1">
        <f t="shared" si="66"/>
        <v>44</v>
      </c>
      <c r="AG1677" s="1">
        <f t="shared" si="66"/>
        <v>61</v>
      </c>
      <c r="AH1677" s="1">
        <f t="shared" si="66"/>
        <v>62</v>
      </c>
      <c r="AI1677" s="1">
        <f t="shared" si="66"/>
        <v>80</v>
      </c>
      <c r="AJ1677" s="1">
        <f t="shared" si="66"/>
        <v>69</v>
      </c>
      <c r="AK1677" s="1">
        <f t="shared" si="66"/>
        <v>60</v>
      </c>
      <c r="AL1677" s="1">
        <f t="shared" si="66"/>
        <v>63</v>
      </c>
      <c r="AM1677" s="1">
        <f t="shared" si="66"/>
        <v>54</v>
      </c>
      <c r="AN1677" s="1">
        <f t="shared" si="66"/>
        <v>102</v>
      </c>
      <c r="AO1677" s="1">
        <f t="shared" si="66"/>
        <v>78</v>
      </c>
      <c r="AP1677" s="1">
        <f t="shared" si="66"/>
        <v>82</v>
      </c>
      <c r="AQ1677" s="1">
        <f t="shared" si="66"/>
        <v>87</v>
      </c>
      <c r="AR1677" s="1">
        <f t="shared" si="66"/>
        <v>98</v>
      </c>
      <c r="AS1677" s="1">
        <f t="shared" si="66"/>
        <v>79</v>
      </c>
      <c r="AT1677" s="1">
        <f t="shared" si="66"/>
        <v>65</v>
      </c>
      <c r="AU1677" s="1">
        <f t="shared" si="66"/>
        <v>103</v>
      </c>
      <c r="AV1677" s="1">
        <f t="shared" si="66"/>
        <v>66</v>
      </c>
      <c r="AW1677" s="1">
        <f t="shared" si="66"/>
        <v>77</v>
      </c>
      <c r="AX1677" s="1">
        <f t="shared" si="66"/>
        <v>63</v>
      </c>
      <c r="AY1677" s="1">
        <f t="shared" si="66"/>
        <v>56</v>
      </c>
      <c r="AZ1677" s="1">
        <f t="shared" si="66"/>
        <v>72</v>
      </c>
      <c r="BA1677" s="1">
        <f t="shared" si="54"/>
        <v>1574</v>
      </c>
      <c r="CY1677" s="1">
        <f t="shared" ref="CY1677:DU1677" si="67">COUNTA(CY2:CY1670)</f>
        <v>52</v>
      </c>
      <c r="CZ1677" s="1">
        <f t="shared" si="67"/>
        <v>40</v>
      </c>
      <c r="DA1677" s="1">
        <f t="shared" si="67"/>
        <v>64</v>
      </c>
      <c r="DB1677" s="1">
        <f t="shared" si="67"/>
        <v>46</v>
      </c>
      <c r="DC1677" s="1">
        <f t="shared" si="67"/>
        <v>57</v>
      </c>
      <c r="DD1677" s="1">
        <f t="shared" si="67"/>
        <v>35</v>
      </c>
      <c r="DE1677" s="1">
        <f t="shared" si="67"/>
        <v>58</v>
      </c>
      <c r="DF1677" s="1">
        <f t="shared" si="67"/>
        <v>72</v>
      </c>
      <c r="DG1677" s="1">
        <f t="shared" si="67"/>
        <v>81</v>
      </c>
      <c r="DH1677" s="1">
        <f t="shared" si="67"/>
        <v>47</v>
      </c>
      <c r="DI1677" s="1">
        <f t="shared" si="67"/>
        <v>65</v>
      </c>
      <c r="DJ1677" s="1">
        <f t="shared" si="67"/>
        <v>72</v>
      </c>
      <c r="DK1677" s="1">
        <f t="shared" si="67"/>
        <v>60</v>
      </c>
      <c r="DL1677" s="1">
        <f t="shared" si="67"/>
        <v>45</v>
      </c>
      <c r="DM1677" s="1">
        <f t="shared" si="67"/>
        <v>0</v>
      </c>
      <c r="DN1677" s="1">
        <f t="shared" si="67"/>
        <v>45</v>
      </c>
      <c r="DO1677" s="1">
        <f t="shared" si="67"/>
        <v>60</v>
      </c>
      <c r="DP1677" s="1">
        <f t="shared" si="67"/>
        <v>0</v>
      </c>
      <c r="DQ1677" s="1">
        <f t="shared" si="67"/>
        <v>0</v>
      </c>
      <c r="DR1677" s="1">
        <f t="shared" si="67"/>
        <v>0</v>
      </c>
      <c r="DS1677" s="1">
        <f t="shared" si="67"/>
        <v>0</v>
      </c>
      <c r="DT1677" s="1">
        <f t="shared" si="67"/>
        <v>0</v>
      </c>
      <c r="DU1677" s="1">
        <f t="shared" si="67"/>
        <v>0</v>
      </c>
      <c r="DV1677" s="1">
        <f t="shared" si="56"/>
        <v>899</v>
      </c>
    </row>
    <row r="1678" spans="1:126" s="1" customFormat="1" x14ac:dyDescent="0.25">
      <c r="A1678" s="1" t="s">
        <v>419</v>
      </c>
      <c r="B1678" s="2"/>
      <c r="C1678" s="2"/>
      <c r="D1678" s="6"/>
      <c r="K1678" s="18"/>
      <c r="AA1678" s="2"/>
      <c r="AB1678" s="3"/>
      <c r="AC1678" s="3"/>
    </row>
    <row r="1679" spans="1:126" s="1" customFormat="1" x14ac:dyDescent="0.25">
      <c r="A1679" s="1" t="s">
        <v>420</v>
      </c>
      <c r="B1679" s="2"/>
      <c r="C1679" s="2"/>
      <c r="D1679" s="6"/>
      <c r="K1679" s="18"/>
      <c r="AA1679" s="2"/>
      <c r="AB1679" s="3"/>
      <c r="AC1679" s="3"/>
    </row>
    <row r="1680" spans="1:126" s="1" customFormat="1" x14ac:dyDescent="0.25">
      <c r="A1680" s="1" t="s">
        <v>1058</v>
      </c>
      <c r="B1680" s="2"/>
      <c r="C1680" s="2"/>
      <c r="D1680" s="6"/>
      <c r="K1680" s="18"/>
      <c r="AA1680" s="2"/>
      <c r="AB1680" s="3"/>
      <c r="AC1680" s="3"/>
    </row>
    <row r="1682" spans="1:1" x14ac:dyDescent="0.25">
      <c r="A1682" s="1" t="s">
        <v>542</v>
      </c>
    </row>
  </sheetData>
  <autoFilter ref="A1:CI366" xr:uid="{00000000-0009-0000-0000-000006000000}">
    <filterColumn colId="8">
      <colorFilter dxfId="0"/>
    </filterColumn>
  </autoFilter>
  <sortState xmlns:xlrd2="http://schemas.microsoft.com/office/spreadsheetml/2017/richdata2" ref="A92:DW174">
    <sortCondition ref="H92:H174"/>
    <sortCondition ref="I92:I174"/>
  </sortState>
  <hyperlinks>
    <hyperlink ref="K1173" r:id="rId1" xr:uid="{00000000-0004-0000-0600-000000000000}"/>
    <hyperlink ref="K444" r:id="rId2" xr:uid="{00000000-0004-0000-0600-000001000000}"/>
    <hyperlink ref="K386" r:id="rId3" xr:uid="{00000000-0004-0000-0600-000002000000}"/>
    <hyperlink ref="K45" r:id="rId4" xr:uid="{00000000-0004-0000-0600-000003000000}"/>
    <hyperlink ref="K398" r:id="rId5" xr:uid="{00000000-0004-0000-0600-000004000000}"/>
    <hyperlink ref="K222" r:id="rId6" xr:uid="{00000000-0004-0000-0600-000005000000}"/>
    <hyperlink ref="K223" r:id="rId7" xr:uid="{00000000-0004-0000-0600-000006000000}"/>
    <hyperlink ref="K588" r:id="rId8" xr:uid="{00000000-0004-0000-0600-000007000000}"/>
    <hyperlink ref="K524" r:id="rId9" xr:uid="{00000000-0004-0000-0600-000008000000}"/>
    <hyperlink ref="K523" r:id="rId10" xr:uid="{00000000-0004-0000-0600-000009000000}"/>
    <hyperlink ref="K1573" r:id="rId11" xr:uid="{00000000-0004-0000-0600-00000A000000}"/>
    <hyperlink ref="K13" r:id="rId12" xr:uid="{00000000-0004-0000-0600-00000B000000}"/>
    <hyperlink ref="K429" r:id="rId13" xr:uid="{00000000-0004-0000-0600-00000C000000}"/>
    <hyperlink ref="K7" r:id="rId14" xr:uid="{00000000-0004-0000-0600-00000D000000}"/>
    <hyperlink ref="K3" r:id="rId15" xr:uid="{00000000-0004-0000-0600-00000E000000}"/>
    <hyperlink ref="K217" r:id="rId16" xr:uid="{00000000-0004-0000-0600-00000F000000}"/>
    <hyperlink ref="K587" r:id="rId17" xr:uid="{00000000-0004-0000-0600-000010000000}"/>
    <hyperlink ref="K624" r:id="rId18" xr:uid="{00000000-0004-0000-0600-000011000000}"/>
    <hyperlink ref="K601" r:id="rId19" xr:uid="{00000000-0004-0000-0600-000012000000}"/>
    <hyperlink ref="K597" r:id="rId20" xr:uid="{00000000-0004-0000-0600-000013000000}"/>
    <hyperlink ref="K1585" r:id="rId21" display="mailto:bgizzi@cox.net" xr:uid="{00000000-0004-0000-0600-000014000000}"/>
    <hyperlink ref="K145" r:id="rId22" xr:uid="{00000000-0004-0000-0600-000015000000}"/>
    <hyperlink ref="K270" r:id="rId23" xr:uid="{00000000-0004-0000-0600-000016000000}"/>
    <hyperlink ref="K754" r:id="rId24" xr:uid="{00000000-0004-0000-0600-000017000000}"/>
    <hyperlink ref="K712" r:id="rId25" xr:uid="{00000000-0004-0000-0600-000018000000}"/>
    <hyperlink ref="K713" r:id="rId26" xr:uid="{00000000-0004-0000-0600-000019000000}"/>
    <hyperlink ref="K781" r:id="rId27" xr:uid="{00000000-0004-0000-0600-00001A000000}"/>
    <hyperlink ref="K680" r:id="rId28" xr:uid="{00000000-0004-0000-0600-00001B000000}"/>
    <hyperlink ref="K679" r:id="rId29" xr:uid="{00000000-0004-0000-0600-00001C000000}"/>
    <hyperlink ref="K756" r:id="rId30" xr:uid="{00000000-0004-0000-0600-00001D000000}"/>
    <hyperlink ref="K24" r:id="rId31" xr:uid="{00000000-0004-0000-0600-00001E000000}"/>
    <hyperlink ref="K23" r:id="rId32" xr:uid="{00000000-0004-0000-0600-00001F000000}"/>
    <hyperlink ref="K226" r:id="rId33" xr:uid="{00000000-0004-0000-0600-000020000000}"/>
    <hyperlink ref="K19" r:id="rId34" xr:uid="{00000000-0004-0000-0600-000021000000}"/>
    <hyperlink ref="K37" r:id="rId35" display="mailto:twnhuang88@gmail.com" xr:uid="{00000000-0004-0000-0600-000022000000}"/>
    <hyperlink ref="K1591" r:id="rId36" xr:uid="{00000000-0004-0000-0600-000023000000}"/>
    <hyperlink ref="K44" r:id="rId37" xr:uid="{00000000-0004-0000-0600-000024000000}"/>
    <hyperlink ref="K948" r:id="rId38" xr:uid="{00000000-0004-0000-0600-000025000000}"/>
    <hyperlink ref="K330" r:id="rId39" xr:uid="{00000000-0004-0000-0600-000026000000}"/>
    <hyperlink ref="K64" r:id="rId40" xr:uid="{00000000-0004-0000-0600-000027000000}"/>
    <hyperlink ref="K1080" r:id="rId41" xr:uid="{00000000-0004-0000-0600-000028000000}"/>
    <hyperlink ref="K1079" r:id="rId42" xr:uid="{00000000-0004-0000-0600-000029000000}"/>
    <hyperlink ref="K62" r:id="rId43" xr:uid="{00000000-0004-0000-0600-00002A000000}"/>
    <hyperlink ref="K61" r:id="rId44" xr:uid="{00000000-0004-0000-0600-00002B000000}"/>
    <hyperlink ref="K1042" r:id="rId45" xr:uid="{00000000-0004-0000-0600-00002C000000}"/>
    <hyperlink ref="K1578" r:id="rId46" xr:uid="{00000000-0004-0000-0600-00002D000000}"/>
    <hyperlink ref="K1568" r:id="rId47" xr:uid="{00000000-0004-0000-0600-00002E000000}"/>
    <hyperlink ref="K353" r:id="rId48" xr:uid="{00000000-0004-0000-0600-00002F000000}"/>
    <hyperlink ref="K352" r:id="rId49" xr:uid="{00000000-0004-0000-0600-000030000000}"/>
    <hyperlink ref="K331" r:id="rId50" xr:uid="{00000000-0004-0000-0600-000031000000}"/>
    <hyperlink ref="K271" r:id="rId51" xr:uid="{00000000-0004-0000-0600-000032000000}"/>
    <hyperlink ref="K89" r:id="rId52" xr:uid="{00000000-0004-0000-0600-000033000000}"/>
    <hyperlink ref="K80" r:id="rId53" xr:uid="{00000000-0004-0000-0600-000034000000}"/>
    <hyperlink ref="K78" r:id="rId54" xr:uid="{00000000-0004-0000-0600-000035000000}"/>
    <hyperlink ref="K1224" r:id="rId55" xr:uid="{00000000-0004-0000-0600-000036000000}"/>
    <hyperlink ref="K238" r:id="rId56" xr:uid="{00000000-0004-0000-0600-000037000000}"/>
    <hyperlink ref="K1287" r:id="rId57" xr:uid="{00000000-0004-0000-0600-000038000000}"/>
    <hyperlink ref="K1286" r:id="rId58" xr:uid="{00000000-0004-0000-0600-000039000000}"/>
    <hyperlink ref="K75" r:id="rId59" xr:uid="{00000000-0004-0000-0600-00003A000000}"/>
    <hyperlink ref="K375" r:id="rId60" xr:uid="{00000000-0004-0000-0600-00003B000000}"/>
    <hyperlink ref="K376" r:id="rId61" xr:uid="{00000000-0004-0000-0600-00003C000000}"/>
    <hyperlink ref="K91" r:id="rId62" xr:uid="{00000000-0004-0000-0600-00003D000000}"/>
    <hyperlink ref="K363" r:id="rId63" xr:uid="{00000000-0004-0000-0600-00003E000000}"/>
    <hyperlink ref="K596" r:id="rId64" xr:uid="{00000000-0004-0000-0600-00003F000000}"/>
    <hyperlink ref="K640" r:id="rId65" xr:uid="{00000000-0004-0000-0600-000040000000}"/>
    <hyperlink ref="K193" r:id="rId66" xr:uid="{00000000-0004-0000-0600-000041000000}"/>
    <hyperlink ref="K31" r:id="rId67" xr:uid="{00000000-0004-0000-0600-000042000000}"/>
    <hyperlink ref="K881" r:id="rId68" xr:uid="{00000000-0004-0000-0600-000043000000}"/>
    <hyperlink ref="K1014" r:id="rId69" xr:uid="{00000000-0004-0000-0600-000044000000}"/>
    <hyperlink ref="K1596" r:id="rId70" xr:uid="{00000000-0004-0000-0600-000045000000}"/>
    <hyperlink ref="K43" r:id="rId71" xr:uid="{00000000-0004-0000-0600-000046000000}"/>
    <hyperlink ref="K194" r:id="rId72" xr:uid="{00000000-0004-0000-0600-000047000000}"/>
    <hyperlink ref="K957" r:id="rId73" xr:uid="{00000000-0004-0000-0600-000048000000}"/>
    <hyperlink ref="K221" r:id="rId74" xr:uid="{00000000-0004-0000-0600-000049000000}"/>
    <hyperlink ref="K220" r:id="rId75" xr:uid="{00000000-0004-0000-0600-00004A000000}"/>
    <hyperlink ref="K633" r:id="rId76" xr:uid="{00000000-0004-0000-0600-00004B000000}"/>
    <hyperlink ref="K634" r:id="rId77" xr:uid="{00000000-0004-0000-0600-00004C000000}"/>
    <hyperlink ref="K50" r:id="rId78" xr:uid="{00000000-0004-0000-0600-00004D000000}"/>
    <hyperlink ref="K66" r:id="rId79" xr:uid="{00000000-0004-0000-0600-00004E000000}"/>
    <hyperlink ref="K67" r:id="rId80" xr:uid="{00000000-0004-0000-0600-00004F000000}"/>
    <hyperlink ref="K1604" r:id="rId81" display="billpullen@fastmail.com" xr:uid="{00000000-0004-0000-0600-000050000000}"/>
    <hyperlink ref="K1302" r:id="rId82" xr:uid="{00000000-0004-0000-0600-000051000000}"/>
    <hyperlink ref="K65" r:id="rId83" xr:uid="{00000000-0004-0000-0600-000052000000}"/>
    <hyperlink ref="K1595" r:id="rId84" xr:uid="{00000000-0004-0000-0600-000053000000}"/>
    <hyperlink ref="K32" r:id="rId85" xr:uid="{00000000-0004-0000-0600-000054000000}"/>
    <hyperlink ref="K33" r:id="rId86" xr:uid="{00000000-0004-0000-0600-000055000000}"/>
    <hyperlink ref="K639" r:id="rId87" xr:uid="{00000000-0004-0000-0600-000056000000}"/>
    <hyperlink ref="K972" r:id="rId88" xr:uid="{00000000-0004-0000-0600-000057000000}"/>
    <hyperlink ref="K973" r:id="rId89" xr:uid="{00000000-0004-0000-0600-000058000000}"/>
    <hyperlink ref="K1605" r:id="rId90" xr:uid="{00000000-0004-0000-0600-000059000000}"/>
    <hyperlink ref="K598" r:id="rId91" xr:uid="{00000000-0004-0000-0600-00005A000000}"/>
    <hyperlink ref="K1408" r:id="rId92" xr:uid="{00000000-0004-0000-0600-00005B000000}"/>
    <hyperlink ref="K48" r:id="rId93" xr:uid="{00000000-0004-0000-0600-00005C000000}"/>
    <hyperlink ref="K49" r:id="rId94" xr:uid="{00000000-0004-0000-0600-00005D000000}"/>
    <hyperlink ref="K2" r:id="rId95" xr:uid="{00000000-0004-0000-0600-00005E000000}"/>
    <hyperlink ref="K370" r:id="rId96" display="mailto:vcshaker@msn.com" xr:uid="{00000000-0004-0000-0600-00005F000000}"/>
    <hyperlink ref="K82" r:id="rId97" display="mailto:karenmsward@gmail.com" xr:uid="{00000000-0004-0000-0600-000060000000}"/>
    <hyperlink ref="K21" r:id="rId98" xr:uid="{00000000-0004-0000-0600-000061000000}"/>
    <hyperlink ref="K1422" r:id="rId99" xr:uid="{00000000-0004-0000-0600-000062000000}"/>
    <hyperlink ref="K1389" r:id="rId100" xr:uid="{00000000-0004-0000-0600-000063000000}"/>
    <hyperlink ref="K96" r:id="rId101" xr:uid="{00000000-0004-0000-0600-000064000000}"/>
    <hyperlink ref="K95" r:id="rId102" xr:uid="{00000000-0004-0000-0600-000065000000}"/>
    <hyperlink ref="K1473" r:id="rId103" xr:uid="{00000000-0004-0000-0600-000066000000}"/>
    <hyperlink ref="K1378" r:id="rId104" xr:uid="{00000000-0004-0000-0600-000067000000}"/>
    <hyperlink ref="K1584" r:id="rId105" xr:uid="{00000000-0004-0000-0600-000068000000}"/>
    <hyperlink ref="K1266" r:id="rId106" xr:uid="{00000000-0004-0000-0600-000069000000}"/>
    <hyperlink ref="K1216" r:id="rId107" xr:uid="{00000000-0004-0000-0600-00006A000000}"/>
    <hyperlink ref="K1191" r:id="rId108" xr:uid="{00000000-0004-0000-0600-00006B000000}"/>
    <hyperlink ref="K1379" r:id="rId109" xr:uid="{00000000-0004-0000-0600-00006C000000}"/>
    <hyperlink ref="K1602" r:id="rId110" display="mailto:mhmtr@juno.com" xr:uid="{00000000-0004-0000-0600-00006D000000}"/>
    <hyperlink ref="K1192" r:id="rId111" display="mailto:mhmtr@juno.com" xr:uid="{00000000-0004-0000-0600-00006E000000}"/>
    <hyperlink ref="K1082" r:id="rId112" xr:uid="{00000000-0004-0000-0600-00006F000000}"/>
    <hyperlink ref="K1067" r:id="rId113" xr:uid="{00000000-0004-0000-0600-000070000000}"/>
    <hyperlink ref="K1583" r:id="rId114" xr:uid="{00000000-0004-0000-0600-000071000000}"/>
    <hyperlink ref="K1168" r:id="rId115" xr:uid="{00000000-0004-0000-0600-000072000000}"/>
    <hyperlink ref="K51" r:id="rId116" xr:uid="{00000000-0004-0000-0600-000073000000}"/>
    <hyperlink ref="K1023" r:id="rId117" xr:uid="{00000000-0004-0000-0600-000074000000}"/>
    <hyperlink ref="K856" r:id="rId118" xr:uid="{00000000-0004-0000-0600-000075000000}"/>
    <hyperlink ref="K855" r:id="rId119" xr:uid="{00000000-0004-0000-0600-000076000000}"/>
    <hyperlink ref="K1004" r:id="rId120" xr:uid="{00000000-0004-0000-0600-000077000000}"/>
    <hyperlink ref="K56" r:id="rId121" xr:uid="{00000000-0004-0000-0600-000078000000}"/>
    <hyperlink ref="K758" r:id="rId122" xr:uid="{00000000-0004-0000-0600-000079000000}"/>
    <hyperlink ref="K759" r:id="rId123" xr:uid="{00000000-0004-0000-0600-00007A000000}"/>
    <hyperlink ref="K686" r:id="rId124" xr:uid="{00000000-0004-0000-0600-00007B000000}"/>
    <hyperlink ref="K1587" r:id="rId125" xr:uid="{00000000-0004-0000-0600-00007C000000}"/>
    <hyperlink ref="K27" r:id="rId126" xr:uid="{00000000-0004-0000-0600-00007D000000}"/>
    <hyperlink ref="K613" r:id="rId127" xr:uid="{00000000-0004-0000-0600-00007E000000}"/>
    <hyperlink ref="K574" r:id="rId128" xr:uid="{00000000-0004-0000-0600-00007F000000}"/>
    <hyperlink ref="K576" r:id="rId129" xr:uid="{00000000-0004-0000-0600-000080000000}"/>
    <hyperlink ref="K589" r:id="rId130" xr:uid="{00000000-0004-0000-0600-000081000000}"/>
    <hyperlink ref="K612" r:id="rId131" xr:uid="{00000000-0004-0000-0600-000082000000}"/>
    <hyperlink ref="K605" r:id="rId132" xr:uid="{00000000-0004-0000-0600-000083000000}"/>
    <hyperlink ref="K554" r:id="rId133" xr:uid="{00000000-0004-0000-0600-000084000000}"/>
    <hyperlink ref="K555" r:id="rId134" xr:uid="{00000000-0004-0000-0600-000085000000}"/>
    <hyperlink ref="K628" r:id="rId135" xr:uid="{00000000-0004-0000-0600-000086000000}"/>
    <hyperlink ref="K583" r:id="rId136" xr:uid="{00000000-0004-0000-0600-000087000000}"/>
    <hyperlink ref="K451" r:id="rId137" display="mailto:patberg41@aol.com" xr:uid="{00000000-0004-0000-0600-000088000000}"/>
    <hyperlink ref="K488" r:id="rId138" xr:uid="{00000000-0004-0000-0600-000089000000}"/>
    <hyperlink ref="K12" r:id="rId139" xr:uid="{00000000-0004-0000-0600-00008A000000}"/>
    <hyperlink ref="K667" r:id="rId140" xr:uid="{00000000-0004-0000-0600-00008B000000}"/>
    <hyperlink ref="K668" r:id="rId141" xr:uid="{00000000-0004-0000-0600-00008C000000}"/>
    <hyperlink ref="K1600" r:id="rId142" xr:uid="{00000000-0004-0000-0600-00008D000000}"/>
    <hyperlink ref="K914" r:id="rId143" xr:uid="{00000000-0004-0000-0600-00008E000000}"/>
    <hyperlink ref="K777" r:id="rId144" xr:uid="{00000000-0004-0000-0600-00008F000000}"/>
    <hyperlink ref="K1668" r:id="rId145" xr:uid="{00000000-0004-0000-0600-000090000000}"/>
    <hyperlink ref="K1670" r:id="rId146" xr:uid="{00000000-0004-0000-0600-000091000000}"/>
    <hyperlink ref="K1651" r:id="rId147" xr:uid="{00000000-0004-0000-0600-000092000000}"/>
    <hyperlink ref="K1647" r:id="rId148" xr:uid="{00000000-0004-0000-0600-000093000000}"/>
    <hyperlink ref="K1648" r:id="rId149" xr:uid="{00000000-0004-0000-0600-000094000000}"/>
    <hyperlink ref="K1636" r:id="rId150" xr:uid="{00000000-0004-0000-0600-000095000000}"/>
    <hyperlink ref="K1643" r:id="rId151" xr:uid="{00000000-0004-0000-0600-000096000000}"/>
    <hyperlink ref="K1638" r:id="rId152" xr:uid="{00000000-0004-0000-0600-000097000000}"/>
    <hyperlink ref="K1658" r:id="rId153" xr:uid="{00000000-0004-0000-0600-000098000000}"/>
    <hyperlink ref="K1660" r:id="rId154" xr:uid="{00000000-0004-0000-0600-000099000000}"/>
    <hyperlink ref="K1652" r:id="rId155" xr:uid="{00000000-0004-0000-0600-00009A000000}"/>
    <hyperlink ref="K1653" r:id="rId156" xr:uid="{00000000-0004-0000-0600-00009B000000}"/>
    <hyperlink ref="K1667" r:id="rId157" xr:uid="{00000000-0004-0000-0600-00009C000000}"/>
    <hyperlink ref="K1657" r:id="rId158" xr:uid="{00000000-0004-0000-0600-00009D000000}"/>
    <hyperlink ref="K1644" r:id="rId159" xr:uid="{00000000-0004-0000-0600-00009E000000}"/>
    <hyperlink ref="K1664" r:id="rId160" xr:uid="{00000000-0004-0000-0600-00009F000000}"/>
    <hyperlink ref="K1633" r:id="rId161" xr:uid="{00000000-0004-0000-0600-0000A0000000}"/>
    <hyperlink ref="K1640" r:id="rId162" display="frauoberst48@msn.com - BAD" xr:uid="{00000000-0004-0000-0600-0000A1000000}"/>
    <hyperlink ref="K1661" r:id="rId163" xr:uid="{00000000-0004-0000-0600-0000A2000000}"/>
    <hyperlink ref="K1656" r:id="rId164" xr:uid="{00000000-0004-0000-0600-0000A3000000}"/>
    <hyperlink ref="K1637" r:id="rId165" xr:uid="{00000000-0004-0000-0600-0000A4000000}"/>
    <hyperlink ref="K1654" r:id="rId166" xr:uid="{00000000-0004-0000-0600-0000A5000000}"/>
    <hyperlink ref="K1634" r:id="rId167" xr:uid="{00000000-0004-0000-0600-0000A6000000}"/>
    <hyperlink ref="K427" r:id="rId168" display="shpil2644@yahoo.com" xr:uid="{00000000-0004-0000-0600-0000A7000000}"/>
    <hyperlink ref="K432" r:id="rId169" xr:uid="{00000000-0004-0000-0600-0000A8000000}"/>
    <hyperlink ref="K783" r:id="rId170" xr:uid="{00000000-0004-0000-0600-0000A9000000}"/>
    <hyperlink ref="K371" r:id="rId171" xr:uid="{00000000-0004-0000-0600-0000AA000000}"/>
    <hyperlink ref="K411" r:id="rId172" xr:uid="{00000000-0004-0000-0600-0000AB000000}"/>
    <hyperlink ref="K1416" r:id="rId173" xr:uid="{00000000-0004-0000-0600-0000AC000000}"/>
    <hyperlink ref="K1417" r:id="rId174" xr:uid="{00000000-0004-0000-0600-0000AD000000}"/>
    <hyperlink ref="K1496" r:id="rId175" xr:uid="{00000000-0004-0000-0600-0000AE000000}"/>
    <hyperlink ref="K1100" r:id="rId176" xr:uid="{00000000-0004-0000-0600-0000AF000000}"/>
    <hyperlink ref="K1552" r:id="rId177" xr:uid="{00000000-0004-0000-0600-0000B0000000}"/>
    <hyperlink ref="K1553" r:id="rId178" xr:uid="{00000000-0004-0000-0600-0000B1000000}"/>
    <hyperlink ref="K1318" r:id="rId179" xr:uid="{00000000-0004-0000-0600-0000B2000000}"/>
    <hyperlink ref="K1555" r:id="rId180" xr:uid="{00000000-0004-0000-0600-0000B3000000}"/>
    <hyperlink ref="K1554" r:id="rId181" xr:uid="{00000000-0004-0000-0600-0000B4000000}"/>
    <hyperlink ref="K812" r:id="rId182" xr:uid="{00000000-0004-0000-0600-0000B5000000}"/>
    <hyperlink ref="K487" r:id="rId183" xr:uid="{00000000-0004-0000-0600-0000B6000000}"/>
    <hyperlink ref="K1479" r:id="rId184" xr:uid="{00000000-0004-0000-0600-0000B7000000}"/>
    <hyperlink ref="K1301" r:id="rId185" xr:uid="{00000000-0004-0000-0600-0000B8000000}"/>
    <hyperlink ref="K1322" r:id="rId186" xr:uid="{00000000-0004-0000-0600-0000B9000000}"/>
    <hyperlink ref="K1373" r:id="rId187" xr:uid="{00000000-0004-0000-0600-0000BA000000}"/>
    <hyperlink ref="K834" r:id="rId188" xr:uid="{00000000-0004-0000-0600-0000BB000000}"/>
    <hyperlink ref="K1160" r:id="rId189" xr:uid="{00000000-0004-0000-0600-0000BC000000}"/>
    <hyperlink ref="K1480" r:id="rId190" xr:uid="{00000000-0004-0000-0600-0000BD000000}"/>
    <hyperlink ref="K896" r:id="rId191" xr:uid="{00000000-0004-0000-0600-0000BE000000}"/>
    <hyperlink ref="K1486" r:id="rId192" xr:uid="{00000000-0004-0000-0600-0000BF000000}"/>
    <hyperlink ref="K1485" r:id="rId193" xr:uid="{00000000-0004-0000-0600-0000C0000000}"/>
    <hyperlink ref="K1483" r:id="rId194" xr:uid="{00000000-0004-0000-0600-0000C1000000}"/>
    <hyperlink ref="K1482" r:id="rId195" xr:uid="{00000000-0004-0000-0600-0000C2000000}"/>
    <hyperlink ref="K1617" r:id="rId196" xr:uid="{00000000-0004-0000-0600-0000C3000000}"/>
    <hyperlink ref="K839" r:id="rId197" xr:uid="{00000000-0004-0000-0600-0000C4000000}"/>
    <hyperlink ref="K838" r:id="rId198" xr:uid="{00000000-0004-0000-0600-0000C5000000}"/>
    <hyperlink ref="K471" r:id="rId199" display="al.bonora@azmoves.com - bad" xr:uid="{00000000-0004-0000-0600-0000C6000000}"/>
    <hyperlink ref="K906" r:id="rId200" display="dakotamade@aol.com - BAD" xr:uid="{00000000-0004-0000-0600-0000C7000000}"/>
    <hyperlink ref="K437" r:id="rId201" display="hbnoni@msn.com - BAD" xr:uid="{00000000-0004-0000-0600-0000C8000000}"/>
    <hyperlink ref="K1328" r:id="rId202" display="rchsts4@aol.com - bad" xr:uid="{00000000-0004-0000-0600-0000C9000000}"/>
    <hyperlink ref="K1481" r:id="rId203" xr:uid="{00000000-0004-0000-0600-0000CA000000}"/>
    <hyperlink ref="K926" r:id="rId204" xr:uid="{00000000-0004-0000-0600-0000CB000000}"/>
    <hyperlink ref="K1320" r:id="rId205" display="mailto:gailsouth41@yahoo.com" xr:uid="{00000000-0004-0000-0600-0000CC000000}"/>
    <hyperlink ref="K1223" r:id="rId206" xr:uid="{00000000-0004-0000-0600-0000CD000000}"/>
    <hyperlink ref="K1319" r:id="rId207" xr:uid="{00000000-0004-0000-0600-0000CE000000}"/>
    <hyperlink ref="K1261" r:id="rId208" xr:uid="{00000000-0004-0000-0600-0000CF000000}"/>
    <hyperlink ref="K970" r:id="rId209" xr:uid="{00000000-0004-0000-0600-0000D0000000}"/>
    <hyperlink ref="K445" r:id="rId210" xr:uid="{00000000-0004-0000-0600-0000D1000000}"/>
    <hyperlink ref="K1418" r:id="rId211" xr:uid="{00000000-0004-0000-0600-0000D2000000}"/>
    <hyperlink ref="J1418" r:id="rId212" display="kj7u@msn.com" xr:uid="{00000000-0004-0000-0600-0000D3000000}"/>
    <hyperlink ref="K1194" r:id="rId213" xr:uid="{00000000-0004-0000-0600-0000D4000000}"/>
    <hyperlink ref="K1120" r:id="rId214" xr:uid="{00000000-0004-0000-0600-0000D5000000}"/>
    <hyperlink ref="K1167" r:id="rId215" xr:uid="{00000000-0004-0000-0600-0000D6000000}"/>
    <hyperlink ref="K333" r:id="rId216" xr:uid="{00000000-0004-0000-0600-0000D7000000}"/>
    <hyperlink ref="K757" r:id="rId217" display="mailto:grat99zek@yahoo.com" xr:uid="{00000000-0004-0000-0600-0000D8000000}"/>
    <hyperlink ref="K1394" r:id="rId218" xr:uid="{00000000-0004-0000-0600-0000D9000000}"/>
    <hyperlink ref="K310" r:id="rId219" xr:uid="{00000000-0004-0000-0600-0000DA000000}"/>
    <hyperlink ref="K1248" r:id="rId220" xr:uid="{00000000-0004-0000-0600-0000DB000000}"/>
    <hyperlink ref="K336" r:id="rId221" xr:uid="{00000000-0004-0000-0600-0000DC000000}"/>
    <hyperlink ref="K571" r:id="rId222" display="cmdever@cox.net" xr:uid="{00000000-0004-0000-0600-0000DD000000}"/>
    <hyperlink ref="K1283" r:id="rId223" xr:uid="{00000000-0004-0000-0600-0000DE000000}"/>
    <hyperlink ref="K138" r:id="rId224" xr:uid="{00000000-0004-0000-0600-0000DF000000}"/>
    <hyperlink ref="K1162" r:id="rId225" xr:uid="{00000000-0004-0000-0600-0000E0000000}"/>
    <hyperlink ref="K54" r:id="rId226" xr:uid="{00000000-0004-0000-0600-0000E1000000}"/>
    <hyperlink ref="K42" r:id="rId227" xr:uid="{00000000-0004-0000-0600-0000E2000000}"/>
    <hyperlink ref="K137" r:id="rId228" xr:uid="{00000000-0004-0000-0600-0000E3000000}"/>
    <hyperlink ref="K681" r:id="rId229" xr:uid="{00000000-0004-0000-0600-0000E4000000}"/>
    <hyperlink ref="K716" r:id="rId230" xr:uid="{00000000-0004-0000-0600-0000E5000000}"/>
    <hyperlink ref="K822" r:id="rId231" xr:uid="{00000000-0004-0000-0600-0000E6000000}"/>
    <hyperlink ref="K1137" r:id="rId232" xr:uid="{00000000-0004-0000-0600-0000E7000000}"/>
    <hyperlink ref="K1407" r:id="rId233" xr:uid="{00000000-0004-0000-0600-0000E8000000}"/>
    <hyperlink ref="K1279" r:id="rId234" xr:uid="{00000000-0004-0000-0600-0000E9000000}"/>
    <hyperlink ref="K460" r:id="rId235" display="https://webmail.west.cox.net/do/mail/message/mailto?to=havingfundancing%40gmail.com" xr:uid="{00000000-0004-0000-0600-0000EA000000}"/>
    <hyperlink ref="K614" r:id="rId236" xr:uid="{00000000-0004-0000-0600-0000EB000000}"/>
    <hyperlink ref="K615" r:id="rId237" xr:uid="{00000000-0004-0000-0600-0000EC000000}"/>
    <hyperlink ref="K1119" r:id="rId238" xr:uid="{00000000-0004-0000-0600-0000ED000000}"/>
    <hyperlink ref="K343" r:id="rId239" display="cgouvenier@cox.net" xr:uid="{00000000-0004-0000-0600-0000EE000000}"/>
    <hyperlink ref="K229" r:id="rId240" xr:uid="{00000000-0004-0000-0600-0000EF000000}"/>
    <hyperlink ref="K227" r:id="rId241" xr:uid="{00000000-0004-0000-0600-0000F0000000}"/>
    <hyperlink ref="K776" r:id="rId242" xr:uid="{00000000-0004-0000-0600-0000F1000000}"/>
    <hyperlink ref="K651" r:id="rId243" xr:uid="{00000000-0004-0000-0600-0000F2000000}"/>
    <hyperlink ref="K652" r:id="rId244" xr:uid="{00000000-0004-0000-0600-0000F3000000}"/>
    <hyperlink ref="K569" r:id="rId245" xr:uid="{00000000-0004-0000-0600-0000F4000000}"/>
    <hyperlink ref="K296" r:id="rId246" xr:uid="{00000000-0004-0000-0600-0000F5000000}"/>
    <hyperlink ref="K674" r:id="rId247" xr:uid="{00000000-0004-0000-0600-0000F6000000}"/>
    <hyperlink ref="K1392" r:id="rId248" xr:uid="{00000000-0004-0000-0600-0000F7000000}"/>
    <hyperlink ref="K1393" r:id="rId249" xr:uid="{00000000-0004-0000-0600-0000F8000000}"/>
    <hyperlink ref="K761" r:id="rId250" xr:uid="{00000000-0004-0000-0600-0000F9000000}"/>
    <hyperlink ref="K966" r:id="rId251" xr:uid="{00000000-0004-0000-0600-0000FA000000}"/>
    <hyperlink ref="K967" r:id="rId252" xr:uid="{00000000-0004-0000-0600-0000FB000000}"/>
    <hyperlink ref="K1374" r:id="rId253" xr:uid="{00000000-0004-0000-0600-0000FC000000}"/>
    <hyperlink ref="K189" r:id="rId254" xr:uid="{00000000-0004-0000-0600-0000FD000000}"/>
    <hyperlink ref="K188" r:id="rId255" xr:uid="{00000000-0004-0000-0600-0000FE000000}"/>
    <hyperlink ref="K1094" r:id="rId256" xr:uid="{00000000-0004-0000-0600-0000FF000000}"/>
    <hyperlink ref="K1039" r:id="rId257" xr:uid="{00000000-0004-0000-0600-000000010000}"/>
    <hyperlink ref="K870" r:id="rId258" xr:uid="{00000000-0004-0000-0600-000001010000}"/>
    <hyperlink ref="K383" r:id="rId259" xr:uid="{00000000-0004-0000-0600-000002010000}"/>
    <hyperlink ref="K479" r:id="rId260" xr:uid="{00000000-0004-0000-0600-000003010000}"/>
    <hyperlink ref="K1152" r:id="rId261" display="osharon1@juno.com" xr:uid="{00000000-0004-0000-0600-000004010000}"/>
    <hyperlink ref="K509" r:id="rId262" xr:uid="{00000000-0004-0000-0600-000005010000}"/>
    <hyperlink ref="K1468" r:id="rId263" xr:uid="{00000000-0004-0000-0600-000006010000}"/>
    <hyperlink ref="K1025" r:id="rId264" xr:uid="{00000000-0004-0000-0600-000007010000}"/>
    <hyperlink ref="K1177" r:id="rId265" xr:uid="{00000000-0004-0000-0600-000008010000}"/>
    <hyperlink ref="K52" r:id="rId266" xr:uid="{00000000-0004-0000-0600-000009010000}"/>
    <hyperlink ref="K276" r:id="rId267" xr:uid="{00000000-0004-0000-0600-00000A010000}"/>
    <hyperlink ref="K277" r:id="rId268" xr:uid="{00000000-0004-0000-0600-00000B010000}"/>
    <hyperlink ref="K1139" r:id="rId269" xr:uid="{00000000-0004-0000-0600-00000C010000}"/>
    <hyperlink ref="K1138" r:id="rId270" xr:uid="{00000000-0004-0000-0600-00000D010000}"/>
    <hyperlink ref="K1464" r:id="rId271" xr:uid="{00000000-0004-0000-0600-00000E010000}"/>
    <hyperlink ref="K1337" r:id="rId272" xr:uid="{00000000-0004-0000-0600-00000F010000}"/>
    <hyperlink ref="K1558" r:id="rId273" xr:uid="{00000000-0004-0000-0600-000010010000}"/>
    <hyperlink ref="K1557" r:id="rId274" xr:uid="{00000000-0004-0000-0600-000011010000}"/>
    <hyperlink ref="K1372" r:id="rId275" xr:uid="{00000000-0004-0000-0600-000012010000}"/>
    <hyperlink ref="K1629" r:id="rId276" xr:uid="{00000000-0004-0000-0600-000013010000}"/>
    <hyperlink ref="K1048" r:id="rId277" xr:uid="{00000000-0004-0000-0600-000014010000}"/>
    <hyperlink ref="K357" r:id="rId278" display="mailto:howard.standage@hotmail.com" xr:uid="{00000000-0004-0000-0600-000015010000}"/>
    <hyperlink ref="K871" r:id="rId279" xr:uid="{00000000-0004-0000-0600-000016010000}"/>
    <hyperlink ref="K1484" r:id="rId280" xr:uid="{00000000-0004-0000-0600-000017010000}"/>
    <hyperlink ref="K348" r:id="rId281" xr:uid="{00000000-0004-0000-0600-000018010000}"/>
    <hyperlink ref="K1171" r:id="rId282" xr:uid="{00000000-0004-0000-0600-000019010000}"/>
    <hyperlink ref="K1084" r:id="rId283" xr:uid="{00000000-0004-0000-0600-00001A010000}"/>
    <hyperlink ref="K1081" r:id="rId284" xr:uid="{00000000-0004-0000-0600-00001B010000}"/>
    <hyperlink ref="K513" r:id="rId285" xr:uid="{00000000-0004-0000-0600-00001C010000}"/>
    <hyperlink ref="K512" r:id="rId286" xr:uid="{00000000-0004-0000-0600-00001D010000}"/>
    <hyperlink ref="K1341" r:id="rId287" display="mailto:67happycamper@gmail.com" xr:uid="{00000000-0004-0000-0600-00001E010000}"/>
    <hyperlink ref="K1551" r:id="rId288" xr:uid="{00000000-0004-0000-0600-00001F010000}"/>
    <hyperlink ref="K1342" r:id="rId289" xr:uid="{00000000-0004-0000-0600-000020010000}"/>
    <hyperlink ref="K410" r:id="rId290" xr:uid="{00000000-0004-0000-0600-000021010000}"/>
    <hyperlink ref="K811" r:id="rId291" xr:uid="{00000000-0004-0000-0600-000022010000}"/>
    <hyperlink ref="K803" r:id="rId292" xr:uid="{00000000-0004-0000-0600-000023010000}"/>
    <hyperlink ref="K1398" r:id="rId293" xr:uid="{00000000-0004-0000-0600-000024010000}"/>
    <hyperlink ref="K1597" r:id="rId294" xr:uid="{00000000-0004-0000-0600-000025010000}"/>
    <hyperlink ref="K1344" r:id="rId295" xr:uid="{00000000-0004-0000-0600-000026010000}"/>
    <hyperlink ref="K1511" r:id="rId296" xr:uid="{00000000-0004-0000-0600-000027010000}"/>
    <hyperlink ref="K1312" r:id="rId297" xr:uid="{00000000-0004-0000-0600-000028010000}"/>
    <hyperlink ref="K1311" r:id="rId298" xr:uid="{00000000-0004-0000-0600-000029010000}"/>
    <hyperlink ref="K1245" r:id="rId299" display="mailto:alices1128@msn.com" xr:uid="{00000000-0004-0000-0600-00002A010000}"/>
    <hyperlink ref="K964" r:id="rId300" display="mailto:doug.levasseur@gmail.com" xr:uid="{00000000-0004-0000-0600-00002B010000}"/>
    <hyperlink ref="K963" r:id="rId301" display="mailto:doug.levasseur@gmail.com" xr:uid="{00000000-0004-0000-0600-00002C010000}"/>
    <hyperlink ref="K837" r:id="rId302" xr:uid="{00000000-0004-0000-0600-00002D010000}"/>
    <hyperlink ref="K1176" r:id="rId303" xr:uid="{00000000-0004-0000-0600-00002E010000}"/>
    <hyperlink ref="K1499" r:id="rId304" xr:uid="{00000000-0004-0000-0600-00002F010000}"/>
    <hyperlink ref="K154" r:id="rId305" xr:uid="{00000000-0004-0000-0600-000030010000}"/>
    <hyperlink ref="K1492" r:id="rId306" xr:uid="{00000000-0004-0000-0600-000031010000}"/>
    <hyperlink ref="K1012" r:id="rId307" xr:uid="{00000000-0004-0000-0600-000032010000}"/>
    <hyperlink ref="K1133" r:id="rId308" xr:uid="{00000000-0004-0000-0600-000033010000}"/>
    <hyperlink ref="K1382" r:id="rId309" xr:uid="{00000000-0004-0000-0600-000034010000}"/>
    <hyperlink ref="K698" r:id="rId310" xr:uid="{00000000-0004-0000-0600-000035010000}"/>
    <hyperlink ref="K1489" r:id="rId311" xr:uid="{00000000-0004-0000-0600-000036010000}"/>
    <hyperlink ref="K1488" r:id="rId312" xr:uid="{00000000-0004-0000-0600-000037010000}"/>
    <hyperlink ref="K592" r:id="rId313" xr:uid="{00000000-0004-0000-0600-000038010000}"/>
    <hyperlink ref="K829" r:id="rId314" xr:uid="{00000000-0004-0000-0600-000039010000}"/>
    <hyperlink ref="K1330" r:id="rId315" xr:uid="{00000000-0004-0000-0600-00003A010000}"/>
    <hyperlink ref="K1221" r:id="rId316" xr:uid="{00000000-0004-0000-0600-00003B010000}"/>
    <hyperlink ref="K1222" r:id="rId317" xr:uid="{00000000-0004-0000-0600-00003C010000}"/>
    <hyperlink ref="K1300" r:id="rId318" xr:uid="{00000000-0004-0000-0600-00003D010000}"/>
    <hyperlink ref="K1299" r:id="rId319" xr:uid="{00000000-0004-0000-0600-00003E010000}"/>
    <hyperlink ref="K982" r:id="rId320" xr:uid="{00000000-0004-0000-0600-00003F010000}"/>
    <hyperlink ref="K1046" r:id="rId321" xr:uid="{00000000-0004-0000-0600-000040010000}"/>
    <hyperlink ref="K800" r:id="rId322" xr:uid="{00000000-0004-0000-0600-000041010000}"/>
    <hyperlink ref="K435" r:id="rId323" xr:uid="{00000000-0004-0000-0600-000042010000}"/>
    <hyperlink ref="K1512" r:id="rId324" xr:uid="{00000000-0004-0000-0600-000043010000}"/>
    <hyperlink ref="K1358" r:id="rId325" xr:uid="{00000000-0004-0000-0600-000044010000}"/>
    <hyperlink ref="K751" r:id="rId326" xr:uid="{00000000-0004-0000-0600-000045010000}"/>
    <hyperlink ref="K477" r:id="rId327" xr:uid="{00000000-0004-0000-0600-000046010000}"/>
    <hyperlink ref="K15" r:id="rId328" xr:uid="{00000000-0004-0000-0600-000047010000}"/>
    <hyperlink ref="K1165" r:id="rId329" xr:uid="{00000000-0004-0000-0600-000048010000}"/>
    <hyperlink ref="K1166" r:id="rId330" xr:uid="{00000000-0004-0000-0600-000049010000}"/>
    <hyperlink ref="K1517" r:id="rId331" xr:uid="{00000000-0004-0000-0600-00004A010000}"/>
    <hyperlink ref="K1456" r:id="rId332" xr:uid="{00000000-0004-0000-0600-00004B010000}"/>
    <hyperlink ref="K664" r:id="rId333" xr:uid="{00000000-0004-0000-0600-00004C010000}"/>
    <hyperlink ref="K641" r:id="rId334" xr:uid="{00000000-0004-0000-0600-00004D010000}"/>
    <hyperlink ref="K1280" r:id="rId335" xr:uid="{00000000-0004-0000-0600-00004E010000}"/>
    <hyperlink ref="K678" r:id="rId336" xr:uid="{00000000-0004-0000-0600-00004F010000}"/>
    <hyperlink ref="K632" r:id="rId337" xr:uid="{00000000-0004-0000-0600-000050010000}"/>
    <hyperlink ref="K843" r:id="rId338" xr:uid="{00000000-0004-0000-0600-000051010000}"/>
    <hyperlink ref="K1232" r:id="rId339" xr:uid="{00000000-0004-0000-0600-000052010000}"/>
    <hyperlink ref="K847" r:id="rId340" xr:uid="{00000000-0004-0000-0600-000053010000}"/>
    <hyperlink ref="K933" r:id="rId341" display="mailto:andremarianne@cogeco.ca" xr:uid="{00000000-0004-0000-0600-000054010000}"/>
    <hyperlink ref="K705" r:id="rId342" display="mailto:andremarianne@cogeco.ca" xr:uid="{00000000-0004-0000-0600-000055010000}"/>
    <hyperlink ref="K611" r:id="rId343" xr:uid="{00000000-0004-0000-0600-000056010000}"/>
    <hyperlink ref="K1630" r:id="rId344" xr:uid="{00000000-0004-0000-0600-000057010000}"/>
    <hyperlink ref="K482" r:id="rId345" xr:uid="{00000000-0004-0000-0600-000058010000}"/>
    <hyperlink ref="K706" r:id="rId346" xr:uid="{00000000-0004-0000-0600-000059010000}"/>
    <hyperlink ref="K1007" r:id="rId347" xr:uid="{00000000-0004-0000-0600-00005A010000}"/>
    <hyperlink ref="K1513" r:id="rId348" xr:uid="{00000000-0004-0000-0600-00005B010000}"/>
    <hyperlink ref="K921" r:id="rId349" xr:uid="{00000000-0004-0000-0600-00005C010000}"/>
    <hyperlink ref="K1502" r:id="rId350" xr:uid="{00000000-0004-0000-0600-00005D010000}"/>
    <hyperlink ref="K682" r:id="rId351" xr:uid="{00000000-0004-0000-0600-00005E010000}"/>
    <hyperlink ref="K1206" r:id="rId352" xr:uid="{00000000-0004-0000-0600-00005F010000}"/>
    <hyperlink ref="K1534" r:id="rId353" xr:uid="{00000000-0004-0000-0600-000060010000}"/>
    <hyperlink ref="K1252" r:id="rId354" xr:uid="{00000000-0004-0000-0600-000061010000}"/>
    <hyperlink ref="K1297" r:id="rId355" xr:uid="{00000000-0004-0000-0600-000062010000}"/>
    <hyperlink ref="K763" r:id="rId356" xr:uid="{00000000-0004-0000-0600-000063010000}"/>
    <hyperlink ref="K1500" r:id="rId357" xr:uid="{00000000-0004-0000-0600-000064010000}"/>
    <hyperlink ref="K225" r:id="rId358" xr:uid="{00000000-0004-0000-0600-000065010000}"/>
    <hyperlink ref="K580" r:id="rId359" xr:uid="{00000000-0004-0000-0600-000066010000}"/>
    <hyperlink ref="K1028" r:id="rId360" display="sharonmcgavick@comcast.net - BAD" xr:uid="{00000000-0004-0000-0600-000067010000}"/>
    <hyperlink ref="K886" r:id="rId361" xr:uid="{00000000-0004-0000-0600-000068010000}"/>
    <hyperlink ref="K285" r:id="rId362" display="mailto:murphjanl@cox.net" xr:uid="{00000000-0004-0000-0600-000069010000}"/>
    <hyperlink ref="K1622" r:id="rId363" xr:uid="{00000000-0004-0000-0600-00006A010000}"/>
    <hyperlink ref="K903" r:id="rId364" xr:uid="{00000000-0004-0000-0600-00006B010000}"/>
    <hyperlink ref="K1608" r:id="rId365" xr:uid="{00000000-0004-0000-0600-00006C010000}"/>
    <hyperlink ref="K939" r:id="rId366" xr:uid="{00000000-0004-0000-0600-00006D010000}"/>
    <hyperlink ref="K47" r:id="rId367" xr:uid="{00000000-0004-0000-0600-00006E010000}"/>
    <hyperlink ref="K389" r:id="rId368" xr:uid="{00000000-0004-0000-0600-00006F010000}"/>
    <hyperlink ref="K478" r:id="rId369" xr:uid="{00000000-0004-0000-0600-000070010000}"/>
    <hyperlink ref="K572" r:id="rId370" xr:uid="{00000000-0004-0000-0600-000071010000}"/>
    <hyperlink ref="K1329" r:id="rId371" display="rchsts4@aol.com - bad" xr:uid="{00000000-0004-0000-0600-000072010000}"/>
    <hyperlink ref="K1549" r:id="rId372" xr:uid="{00000000-0004-0000-0600-000073010000}"/>
    <hyperlink ref="K1027" r:id="rId373" xr:uid="{00000000-0004-0000-0600-000074010000}"/>
    <hyperlink ref="K1202" r:id="rId374" xr:uid="{00000000-0004-0000-0600-000075010000}"/>
    <hyperlink ref="K885" r:id="rId375" xr:uid="{00000000-0004-0000-0600-000076010000}"/>
    <hyperlink ref="K917" r:id="rId376" display="mailto:zonie1343@aol.com" xr:uid="{00000000-0004-0000-0600-000077010000}"/>
    <hyperlink ref="K981" r:id="rId377" xr:uid="{00000000-0004-0000-0600-000078010000}"/>
    <hyperlink ref="K734" r:id="rId378" xr:uid="{00000000-0004-0000-0600-000079010000}"/>
    <hyperlink ref="K395" r:id="rId379" display="colleen_A@hotmail.com - BAD" xr:uid="{00000000-0004-0000-0600-00007A010000}"/>
    <hyperlink ref="CM1323" r:id="rId380" xr:uid="{00000000-0004-0000-0600-00007B010000}"/>
    <hyperlink ref="K1560" r:id="rId381" xr:uid="{00000000-0004-0000-0600-00007C010000}"/>
    <hyperlink ref="J1560" r:id="rId382" display="kj7u@msn.com" xr:uid="{00000000-0004-0000-0600-00007D010000}"/>
    <hyperlink ref="K579" r:id="rId383" xr:uid="{00000000-0004-0000-0600-00007E010000}"/>
    <hyperlink ref="K793" r:id="rId384" display="deannaharmsen@yahoo.com - bad" xr:uid="{00000000-0004-0000-0600-00007F010000}"/>
    <hyperlink ref="K510" r:id="rId385" display="burnellen@yahoo.com - BAD" xr:uid="{00000000-0004-0000-0600-000080010000}"/>
    <hyperlink ref="K1544" r:id="rId386" xr:uid="{00000000-0004-0000-0600-000081010000}"/>
    <hyperlink ref="K1196" r:id="rId387" xr:uid="{00000000-0004-0000-0600-000082010000}"/>
    <hyperlink ref="K1231" r:id="rId388" xr:uid="{00000000-0004-0000-0600-000083010000}"/>
    <hyperlink ref="K1044" r:id="rId389" xr:uid="{00000000-0004-0000-0600-000084010000}"/>
    <hyperlink ref="K584" r:id="rId390" xr:uid="{00000000-0004-0000-0600-000085010000}"/>
    <hyperlink ref="K1533" r:id="rId391" xr:uid="{00000000-0004-0000-0600-000086010000}"/>
    <hyperlink ref="K1532" r:id="rId392" xr:uid="{00000000-0004-0000-0600-000087010000}"/>
    <hyperlink ref="K1269" r:id="rId393" xr:uid="{00000000-0004-0000-0600-000088010000}"/>
    <hyperlink ref="K703" r:id="rId394" xr:uid="{00000000-0004-0000-0600-000089010000}"/>
    <hyperlink ref="K563" r:id="rId395" xr:uid="{00000000-0004-0000-0600-00008A010000}"/>
    <hyperlink ref="K562" r:id="rId396" xr:uid="{00000000-0004-0000-0600-00008B010000}"/>
    <hyperlink ref="K553" r:id="rId397" xr:uid="{00000000-0004-0000-0600-00008C010000}"/>
    <hyperlink ref="K934" r:id="rId398" xr:uid="{00000000-0004-0000-0600-00008D010000}"/>
    <hyperlink ref="K935" r:id="rId399" xr:uid="{00000000-0004-0000-0600-00008E010000}"/>
    <hyperlink ref="K711" r:id="rId400" xr:uid="{00000000-0004-0000-0600-00008F010000}"/>
    <hyperlink ref="K1112" r:id="rId401" display="mailto:hugho22@yahoo.com" xr:uid="{00000000-0004-0000-0600-000090010000}"/>
    <hyperlink ref="K1111" r:id="rId402" display="mailto:hugho22@yahoo.com" xr:uid="{00000000-0004-0000-0600-000091010000}"/>
    <hyperlink ref="K1432" r:id="rId403" xr:uid="{00000000-0004-0000-0600-000092010000}"/>
    <hyperlink ref="K1251" r:id="rId404" xr:uid="{00000000-0004-0000-0600-000093010000}"/>
    <hyperlink ref="K1535" r:id="rId405" xr:uid="{00000000-0004-0000-0600-000094010000}"/>
    <hyperlink ref="K875" r:id="rId406" xr:uid="{00000000-0004-0000-0600-000095010000}"/>
    <hyperlink ref="K1403" r:id="rId407" xr:uid="{00000000-0004-0000-0600-000096010000}"/>
    <hyperlink ref="K1288" r:id="rId408" xr:uid="{00000000-0004-0000-0600-000097010000}"/>
    <hyperlink ref="K1516" r:id="rId409" xr:uid="{00000000-0004-0000-0600-000098010000}"/>
    <hyperlink ref="K692" r:id="rId410" xr:uid="{00000000-0004-0000-0600-000099010000}"/>
    <hyperlink ref="K1615" r:id="rId411" xr:uid="{00000000-0004-0000-0600-00009A010000}"/>
    <hyperlink ref="K862" r:id="rId412" xr:uid="{00000000-0004-0000-0600-00009B010000}"/>
    <hyperlink ref="K841" r:id="rId413" xr:uid="{00000000-0004-0000-0600-00009C010000}"/>
    <hyperlink ref="K1074" r:id="rId414" xr:uid="{00000000-0004-0000-0600-00009D010000}"/>
    <hyperlink ref="K1334" r:id="rId415" xr:uid="{00000000-0004-0000-0600-00009E010000}"/>
    <hyperlink ref="K391" r:id="rId416" xr:uid="{00000000-0004-0000-0600-00009F010000}"/>
    <hyperlink ref="K927" r:id="rId417" xr:uid="{00000000-0004-0000-0600-0000A0010000}"/>
    <hyperlink ref="K1199" r:id="rId418" xr:uid="{00000000-0004-0000-0600-0000A1010000}"/>
    <hyperlink ref="K894" r:id="rId419" xr:uid="{00000000-0004-0000-0600-0000A2010000}"/>
    <hyperlink ref="K750" r:id="rId420" xr:uid="{00000000-0004-0000-0600-0000A3010000}"/>
    <hyperlink ref="K997" r:id="rId421" xr:uid="{00000000-0004-0000-0600-0000A4010000}"/>
    <hyperlink ref="K998" r:id="rId422" xr:uid="{00000000-0004-0000-0600-0000A5010000}"/>
    <hyperlink ref="K836" r:id="rId423" xr:uid="{00000000-0004-0000-0600-0000A6010000}"/>
    <hyperlink ref="K17" r:id="rId424" xr:uid="{00000000-0004-0000-0600-0000A7010000}"/>
    <hyperlink ref="K1589" r:id="rId425" xr:uid="{00000000-0004-0000-0600-0000A8010000}"/>
    <hyperlink ref="K1530" r:id="rId426" xr:uid="{00000000-0004-0000-0600-0000A9010000}"/>
    <hyperlink ref="K740" r:id="rId427" display="sgeorg@cox.net" xr:uid="{00000000-0004-0000-0600-0000AA010000}"/>
    <hyperlink ref="K1149" r:id="rId428" display="kubat1234@yahoo.com - BAD" xr:uid="{00000000-0004-0000-0600-0000AB010000}"/>
    <hyperlink ref="K1060" r:id="rId429" xr:uid="{00000000-0004-0000-0600-0000AC010000}"/>
    <hyperlink ref="K1053" r:id="rId430" xr:uid="{00000000-0004-0000-0600-0000AD010000}"/>
    <hyperlink ref="K558" r:id="rId431" xr:uid="{00000000-0004-0000-0600-0000AE010000}"/>
    <hyperlink ref="K755" r:id="rId432" xr:uid="{00000000-0004-0000-0600-0000AF010000}"/>
    <hyperlink ref="K971" r:id="rId433" xr:uid="{00000000-0004-0000-0600-0000B0010000}"/>
    <hyperlink ref="K468" r:id="rId434" xr:uid="{00000000-0004-0000-0600-0000B1010000}"/>
    <hyperlink ref="K918" r:id="rId435" xr:uid="{00000000-0004-0000-0600-0000B2010000}"/>
    <hyperlink ref="K438" r:id="rId436" display="hbnoni@msn.com - BAD" xr:uid="{00000000-0004-0000-0600-0000B3010000}"/>
    <hyperlink ref="K1415" r:id="rId437" xr:uid="{00000000-0004-0000-0600-0000B4010000}"/>
    <hyperlink ref="K866" r:id="rId438" xr:uid="{00000000-0004-0000-0600-0000B5010000}"/>
    <hyperlink ref="K355" r:id="rId439" xr:uid="{00000000-0004-0000-0600-0000B6010000}"/>
    <hyperlink ref="K928" r:id="rId440" xr:uid="{00000000-0004-0000-0600-0000B7010000}"/>
    <hyperlink ref="K775" r:id="rId441" display="jjguzik100@yahoo.com - BAD" xr:uid="{00000000-0004-0000-0600-0000B8010000}"/>
    <hyperlink ref="K810" r:id="rId442" xr:uid="{00000000-0004-0000-0600-0000B9010000}"/>
    <hyperlink ref="K1036" r:id="rId443" display="mailto:d.mendez@cox.net" xr:uid="{00000000-0004-0000-0600-0000BA010000}"/>
    <hyperlink ref="K1148" r:id="rId444" display="kubat1234@yahoo.com - BAD" xr:uid="{00000000-0004-0000-0600-0000BB010000}"/>
    <hyperlink ref="K408" r:id="rId445" xr:uid="{00000000-0004-0000-0600-0000BC010000}"/>
    <hyperlink ref="K1503" r:id="rId446" xr:uid="{00000000-0004-0000-0600-0000BD010000}"/>
    <hyperlink ref="K443" r:id="rId447" xr:uid="{00000000-0004-0000-0600-0000BE010000}"/>
    <hyperlink ref="K774" r:id="rId448" display="jjguzik100@yahoo.com - BAD" xr:uid="{00000000-0004-0000-0600-0000BF010000}"/>
    <hyperlink ref="K577" r:id="rId449" display="jcook120@cox.net - BAD" xr:uid="{00000000-0004-0000-0600-0000C0010000}"/>
    <hyperlink ref="K496" r:id="rId450" display="jrjmbryant@earthlink.net - BAD" xr:uid="{00000000-0004-0000-0600-0000C1010000}"/>
    <hyperlink ref="K1579" r:id="rId451" xr:uid="{00000000-0004-0000-0600-0000C2010000}"/>
    <hyperlink ref="K1124" r:id="rId452" display="dellpatrick@cox.net - BAD" xr:uid="{00000000-0004-0000-0600-0000C3010000}"/>
    <hyperlink ref="K1455" r:id="rId453" display="carolewood1@cox.net - BAD" xr:uid="{00000000-0004-0000-0600-0000C4010000}"/>
    <hyperlink ref="K1424" r:id="rId454" display="https://webmail.west.cox.net/do/mail/message/mailto?to=ruwestaz%40cox" xr:uid="{00000000-0004-0000-0600-0000C5010000}"/>
    <hyperlink ref="K1547" r:id="rId455" xr:uid="{00000000-0004-0000-0600-0000C6010000}"/>
    <hyperlink ref="K1548" r:id="rId456" xr:uid="{00000000-0004-0000-0600-0000C7010000}"/>
    <hyperlink ref="K1412" r:id="rId457" display="marywsworld@hotmail.com - bad" xr:uid="{00000000-0004-0000-0600-0000C8010000}"/>
    <hyperlink ref="K1402" r:id="rId458" xr:uid="{00000000-0004-0000-0600-0000C9010000}"/>
    <hyperlink ref="K1390" r:id="rId459" xr:uid="{00000000-0004-0000-0600-0000CA010000}"/>
    <hyperlink ref="K1369" r:id="rId460" display="mailto:noskimo@aol.com" xr:uid="{00000000-0004-0000-0600-0000CB010000}"/>
    <hyperlink ref="K1362" r:id="rId461" xr:uid="{00000000-0004-0000-0600-0000CC010000}"/>
    <hyperlink ref="K1543" r:id="rId462" display="mailto:rchswens@aol.com" xr:uid="{00000000-0004-0000-0600-0000CD010000}"/>
    <hyperlink ref="K1348" r:id="rId463" display="mailto:rswalboski@hotmail.com" xr:uid="{00000000-0004-0000-0600-0000CE010000}"/>
    <hyperlink ref="K1542" r:id="rId464" display="mailto:gssudlow@gmail.com" xr:uid="{00000000-0004-0000-0600-0000CF010000}"/>
    <hyperlink ref="K1339" r:id="rId465" xr:uid="{00000000-0004-0000-0600-0000D0010000}"/>
    <hyperlink ref="K1323" r:id="rId466" display="mailto:wildbilldjdance@hotmail.com" xr:uid="{00000000-0004-0000-0600-0000D1010000}"/>
    <hyperlink ref="K1289" r:id="rId467" display="wilmashrift@aol.com - bad" xr:uid="{00000000-0004-0000-0600-0000D2010000}"/>
    <hyperlink ref="K1278" r:id="rId468" xr:uid="{00000000-0004-0000-0600-0000D3010000}"/>
    <hyperlink ref="K725" r:id="rId469" display="mailto:gaissert@bellsouth.net" xr:uid="{00000000-0004-0000-0600-0000D4010000}"/>
    <hyperlink ref="K1263" r:id="rId470" display="mailto:schrader1930@msn.com" xr:uid="{00000000-0004-0000-0600-0000D5010000}"/>
    <hyperlink ref="K1246" r:id="rId471" xr:uid="{00000000-0004-0000-0600-0000D6010000}"/>
    <hyperlink ref="K1247" r:id="rId472" xr:uid="{00000000-0004-0000-0600-0000D7010000}"/>
    <hyperlink ref="K1539" r:id="rId473" display="mailto:davcosw@yahoo.com" xr:uid="{00000000-0004-0000-0600-0000D8010000}"/>
    <hyperlink ref="K1538" r:id="rId474" display="mailto:ryman08@hotmail.com" xr:uid="{00000000-0004-0000-0600-0000D9010000}"/>
    <hyperlink ref="K1213" r:id="rId475" display="mailto:roalson6751@yahoo.com" xr:uid="{00000000-0004-0000-0600-0000DA010000}"/>
    <hyperlink ref="K1537" r:id="rId476" xr:uid="{00000000-0004-0000-0600-0000DB010000}"/>
    <hyperlink ref="K1179" r:id="rId477" display="mailto:drabjohn@cox.net" xr:uid="{00000000-0004-0000-0600-0000DC010000}"/>
    <hyperlink ref="K1141" r:id="rId478" display="mailto:nana52340@yahoo.com" xr:uid="{00000000-0004-0000-0600-0000DD010000}"/>
    <hyperlink ref="K1140" r:id="rId479" display="mailto:emerprof@yahoo.com" xr:uid="{00000000-0004-0000-0600-0000DE010000}"/>
    <hyperlink ref="K1098" r:id="rId480" display="mailto:latedaughter@gmail.com" xr:uid="{00000000-0004-0000-0600-0000DF010000}"/>
    <hyperlink ref="K1064" r:id="rId481" xr:uid="{00000000-0004-0000-0600-0000E0010000}"/>
    <hyperlink ref="K1063" r:id="rId482" xr:uid="{00000000-0004-0000-0600-0000E1010000}"/>
    <hyperlink ref="K995" r:id="rId483" xr:uid="{00000000-0004-0000-0600-0000E2010000}"/>
    <hyperlink ref="K930" r:id="rId484" display="mailto:suifonglai@yahoo.com" xr:uid="{00000000-0004-0000-0600-0000E3010000}"/>
    <hyperlink ref="K912" r:id="rId485" display="mailto:dougandcarol@cox.net" xr:uid="{00000000-0004-0000-0600-0000E4010000}"/>
    <hyperlink ref="K913" r:id="rId486" display="mailto:dougandcarol@cox.net" xr:uid="{00000000-0004-0000-0600-0000E5010000}"/>
    <hyperlink ref="K900" r:id="rId487" display="tennisboy007@hotmail.com -BAD" xr:uid="{00000000-0004-0000-0600-0000E6010000}"/>
    <hyperlink ref="K878" r:id="rId488" xr:uid="{00000000-0004-0000-0600-0000E7010000}"/>
    <hyperlink ref="K1518" r:id="rId489" display="mailto:hubbob@gmail.com" xr:uid="{00000000-0004-0000-0600-0000E8010000}"/>
    <hyperlink ref="K830" r:id="rId490" display="mailto:bobhouge@yahoo.com" xr:uid="{00000000-0004-0000-0600-0000E9010000}"/>
    <hyperlink ref="K809" r:id="rId491" xr:uid="{00000000-0004-0000-0600-0000EA010000}"/>
    <hyperlink ref="K806" r:id="rId492" xr:uid="{00000000-0004-0000-0600-0000EB010000}"/>
    <hyperlink ref="K801" r:id="rId493" display="mailto:shirleydances@yahoo.com" xr:uid="{00000000-0004-0000-0600-0000EC010000}"/>
    <hyperlink ref="K1515" r:id="rId494" display="mailto:bch75@gilanet.com" xr:uid="{00000000-0004-0000-0600-0000ED010000}"/>
    <hyperlink ref="K773" r:id="rId495" display="gustaf@cybertrails.com - BAD" xr:uid="{00000000-0004-0000-0600-0000EE010000}"/>
    <hyperlink ref="K749" r:id="rId496" display="mailto:lgonz@gobrainstorm.net" xr:uid="{00000000-0004-0000-0600-0000EF010000}"/>
    <hyperlink ref="K1277" r:id="rId497" display="mailto:gaissert@bellsouth.net" xr:uid="{00000000-0004-0000-0600-0000F0010000}"/>
    <hyperlink ref="K735" r:id="rId498" display="mailto:liliagayondato@yahoo.com" xr:uid="{00000000-0004-0000-0600-0000F1010000}"/>
    <hyperlink ref="K693" r:id="rId499" xr:uid="{00000000-0004-0000-0600-0000F2010000}"/>
    <hyperlink ref="K657" r:id="rId500" xr:uid="{00000000-0004-0000-0600-0000F3010000}"/>
    <hyperlink ref="K656" r:id="rId501" xr:uid="{00000000-0004-0000-0600-0000F4010000}"/>
    <hyperlink ref="K642" r:id="rId502" xr:uid="{00000000-0004-0000-0600-0000F5010000}"/>
    <hyperlink ref="K581" r:id="rId503" display="mailto:htcorson@aol.com" xr:uid="{00000000-0004-0000-0600-0000F6010000}"/>
    <hyperlink ref="K575" r:id="rId504" display="jcook120@cox.net - BAD" xr:uid="{00000000-0004-0000-0600-0000F7010000}"/>
    <hyperlink ref="K561" r:id="rId505" xr:uid="{00000000-0004-0000-0600-0000F8010000}"/>
    <hyperlink ref="K552" r:id="rId506" xr:uid="{00000000-0004-0000-0600-0000F9010000}"/>
    <hyperlink ref="K567" r:id="rId507" xr:uid="{00000000-0004-0000-0600-0000FA010000}"/>
    <hyperlink ref="K540" r:id="rId508" display="mailto:jocar432@hotmail.com" xr:uid="{00000000-0004-0000-0600-0000FB010000}"/>
    <hyperlink ref="K495" r:id="rId509" display="jrjmbryant@earthlink.net - BAD" xr:uid="{00000000-0004-0000-0600-0000FC010000}"/>
    <hyperlink ref="K483" r:id="rId510" xr:uid="{00000000-0004-0000-0600-0000FD010000}"/>
    <hyperlink ref="K446" r:id="rId511" xr:uid="{00000000-0004-0000-0600-0000FE010000}"/>
    <hyperlink ref="K458" r:id="rId512" display="lbiernier@yahoo.com- BAD" xr:uid="{00000000-0004-0000-0600-0000FF010000}"/>
    <hyperlink ref="K448" r:id="rId513" display="mailto:ron.bellamy@rogers.com" xr:uid="{00000000-0004-0000-0600-000000020000}"/>
    <hyperlink ref="K442" r:id="rId514" xr:uid="{00000000-0004-0000-0600-000001020000}"/>
    <hyperlink ref="K1504" r:id="rId515" xr:uid="{00000000-0004-0000-0600-000002020000}"/>
    <hyperlink ref="K406" r:id="rId516" display="drweaver45@yahoo.com - BAD" xr:uid="{00000000-0004-0000-0600-000003020000}"/>
    <hyperlink ref="K400" r:id="rId517" display="mailto:cw_arend@msn.com" xr:uid="{00000000-0004-0000-0600-000004020000}"/>
    <hyperlink ref="K397" r:id="rId518" xr:uid="{00000000-0004-0000-0600-000005020000}"/>
    <hyperlink ref="K1571" r:id="rId519" xr:uid="{00000000-0004-0000-0600-000006020000}"/>
    <hyperlink ref="K1180" r:id="rId520" xr:uid="{00000000-0004-0000-0600-000007020000}"/>
    <hyperlink ref="K1032" r:id="rId521" xr:uid="{00000000-0004-0000-0600-000008020000}"/>
    <hyperlink ref="K1033" r:id="rId522" xr:uid="{00000000-0004-0000-0600-000009020000}"/>
    <hyperlink ref="K944" r:id="rId523" xr:uid="{00000000-0004-0000-0600-00000A020000}"/>
    <hyperlink ref="K943" r:id="rId524" xr:uid="{00000000-0004-0000-0600-00000B020000}"/>
    <hyperlink ref="K497" r:id="rId525" xr:uid="{00000000-0004-0000-0600-00000C020000}"/>
    <hyperlink ref="K1611" r:id="rId526" xr:uid="{00000000-0004-0000-0600-00000D020000}"/>
    <hyperlink ref="K564" r:id="rId527" display="https://webmail.west.cox.net/do/mail/message/mailto?to=alezanderclark%40gmail.com" xr:uid="{00000000-0004-0000-0600-00000E020000}"/>
    <hyperlink ref="K1306" r:id="rId528" xr:uid="{00000000-0004-0000-0600-00000F020000}"/>
    <hyperlink ref="K1308" r:id="rId529" xr:uid="{00000000-0004-0000-0600-000010020000}"/>
    <hyperlink ref="K1505" r:id="rId530" xr:uid="{00000000-0004-0000-0600-000011020000}"/>
    <hyperlink ref="K909" r:id="rId531" xr:uid="{00000000-0004-0000-0600-000012020000}"/>
    <hyperlink ref="K289" r:id="rId532" display="jolsen3000@aol.com" xr:uid="{00000000-0004-0000-0600-000013020000}"/>
    <hyperlink ref="K1401" r:id="rId533" xr:uid="{00000000-0004-0000-0600-000014020000}"/>
    <hyperlink ref="K1400" r:id="rId534" xr:uid="{00000000-0004-0000-0600-000015020000}"/>
    <hyperlink ref="K929" r:id="rId535" xr:uid="{00000000-0004-0000-0600-000016020000}"/>
    <hyperlink ref="K328" r:id="rId536" xr:uid="{00000000-0004-0000-0600-000017020000}"/>
    <hyperlink ref="K627" r:id="rId537" xr:uid="{00000000-0004-0000-0600-000018020000}"/>
    <hyperlink ref="K329" r:id="rId538" xr:uid="{00000000-0004-0000-0600-000019020000}"/>
    <hyperlink ref="K538" r:id="rId539" xr:uid="{00000000-0004-0000-0600-00001A020000}"/>
    <hyperlink ref="K1452" r:id="rId540" xr:uid="{00000000-0004-0000-0600-00001B020000}"/>
    <hyperlink ref="K626" r:id="rId541" xr:uid="{00000000-0004-0000-0600-00001C020000}"/>
    <hyperlink ref="K1307" r:id="rId542" xr:uid="{00000000-0004-0000-0600-00001D020000}"/>
    <hyperlink ref="K1527" r:id="rId543" xr:uid="{00000000-0004-0000-0600-00001E020000}"/>
    <hyperlink ref="K1594" r:id="rId544" xr:uid="{00000000-0004-0000-0600-00001F020000}"/>
    <hyperlink ref="K840" r:id="rId545" xr:uid="{00000000-0004-0000-0600-000020020000}"/>
    <hyperlink ref="K1625" r:id="rId546" xr:uid="{00000000-0004-0000-0600-000021020000}"/>
    <hyperlink ref="K377" r:id="rId547" xr:uid="{00000000-0004-0000-0600-000022020000}"/>
    <hyperlink ref="K1155" r:id="rId548" xr:uid="{00000000-0004-0000-0600-000023020000}"/>
    <hyperlink ref="K817" r:id="rId549" xr:uid="{00000000-0004-0000-0600-000024020000}"/>
    <hyperlink ref="K1618" r:id="rId550" xr:uid="{00000000-0004-0000-0600-000025020000}"/>
    <hyperlink ref="K1070" r:id="rId551" xr:uid="{00000000-0004-0000-0600-000026020000}"/>
    <hyperlink ref="K1426" r:id="rId552" xr:uid="{00000000-0004-0000-0600-000027020000}"/>
    <hyperlink ref="K1241" r:id="rId553" xr:uid="{00000000-0004-0000-0600-000028020000}"/>
    <hyperlink ref="K882" r:id="rId554" xr:uid="{00000000-0004-0000-0600-000029020000}"/>
    <hyperlink ref="K1349" r:id="rId555" xr:uid="{00000000-0004-0000-0600-00002A020000}"/>
    <hyperlink ref="K341" r:id="rId556" xr:uid="{00000000-0004-0000-0600-00002B020000}"/>
    <hyperlink ref="K684" r:id="rId557" xr:uid="{00000000-0004-0000-0600-00002C020000}"/>
    <hyperlink ref="K1437" r:id="rId558" xr:uid="{00000000-0004-0000-0600-00002D020000}"/>
    <hyperlink ref="K771" r:id="rId559" display="pgroves@wilstu.edu - BAD" xr:uid="{00000000-0004-0000-0600-00002E020000}"/>
    <hyperlink ref="K1439" r:id="rId560" xr:uid="{00000000-0004-0000-0600-00002F020000}"/>
    <hyperlink ref="K1338" r:id="rId561" display="rdds1@cox.net - bad" xr:uid="{00000000-0004-0000-0600-000030020000}"/>
    <hyperlink ref="K1217" r:id="rId562" xr:uid="{00000000-0004-0000-0600-000031020000}"/>
    <hyperlink ref="K999" r:id="rId563" xr:uid="{00000000-0004-0000-0600-000032020000}"/>
    <hyperlink ref="K931" r:id="rId564" xr:uid="{00000000-0004-0000-0600-000033020000}"/>
    <hyperlink ref="K609" r:id="rId565" xr:uid="{00000000-0004-0000-0600-000034020000}"/>
    <hyperlink ref="K585" r:id="rId566" xr:uid="{00000000-0004-0000-0600-000035020000}"/>
    <hyperlink ref="K404" r:id="rId567" xr:uid="{00000000-0004-0000-0600-000036020000}"/>
    <hyperlink ref="K1250" r:id="rId568" display="mailto:travelermom04@aol.com" xr:uid="{00000000-0004-0000-0600-000037020000}"/>
    <hyperlink ref="K1024" r:id="rId569" display="karin@collinscollege.edu" xr:uid="{00000000-0004-0000-0600-000038020000}"/>
    <hyperlink ref="K915" r:id="rId570" xr:uid="{00000000-0004-0000-0600-000039020000}"/>
    <hyperlink ref="K854" r:id="rId571" xr:uid="{00000000-0004-0000-0600-00003A020000}"/>
    <hyperlink ref="K846" r:id="rId572" display="bobsjoy55@hotmail.com - BAD" xr:uid="{00000000-0004-0000-0600-00003B020000}"/>
    <hyperlink ref="K835" r:id="rId573" xr:uid="{00000000-0004-0000-0600-00003C020000}"/>
    <hyperlink ref="K606" r:id="rId574" xr:uid="{00000000-0004-0000-0600-00003D020000}"/>
    <hyperlink ref="K654" r:id="rId575" xr:uid="{00000000-0004-0000-0600-00003E020000}"/>
    <hyperlink ref="K653" r:id="rId576" xr:uid="{00000000-0004-0000-0600-00003F020000}"/>
    <hyperlink ref="K1526" r:id="rId577" xr:uid="{00000000-0004-0000-0600-000040020000}"/>
    <hyperlink ref="K481" r:id="rId578" xr:uid="{00000000-0004-0000-0600-000041020000}"/>
    <hyperlink ref="K361" r:id="rId579" xr:uid="{00000000-0004-0000-0600-000042020000}"/>
    <hyperlink ref="K1259" r:id="rId580" xr:uid="{00000000-0004-0000-0600-000043020000}"/>
    <hyperlink ref="K704" r:id="rId581" xr:uid="{00000000-0004-0000-0600-000044020000}"/>
    <hyperlink ref="K799" r:id="rId582" xr:uid="{00000000-0004-0000-0600-000045020000}"/>
    <hyperlink ref="K1073" r:id="rId583" xr:uid="{00000000-0004-0000-0600-000046020000}"/>
    <hyperlink ref="K1185" r:id="rId584" xr:uid="{00000000-0004-0000-0600-000047020000}"/>
    <hyperlink ref="K74" r:id="rId585" xr:uid="{00000000-0004-0000-0600-000048020000}"/>
    <hyperlink ref="K1559" r:id="rId586" xr:uid="{00000000-0004-0000-0600-000049020000}"/>
    <hyperlink ref="K696" r:id="rId587" xr:uid="{00000000-0004-0000-0600-00004A020000}"/>
    <hyperlink ref="K695" r:id="rId588" xr:uid="{00000000-0004-0000-0600-00004B020000}"/>
    <hyperlink ref="K1207" r:id="rId589" xr:uid="{00000000-0004-0000-0600-00004C020000}"/>
    <hyperlink ref="K938" r:id="rId590" xr:uid="{00000000-0004-0000-0600-00004D020000}"/>
    <hyperlink ref="K1181" r:id="rId591" xr:uid="{00000000-0004-0000-0600-00004E020000}"/>
    <hyperlink ref="K1420" r:id="rId592" xr:uid="{00000000-0004-0000-0600-00004F020000}"/>
    <hyperlink ref="K1419" r:id="rId593" xr:uid="{00000000-0004-0000-0600-000050020000}"/>
    <hyperlink ref="K700" r:id="rId594" xr:uid="{00000000-0004-0000-0600-000051020000}"/>
    <hyperlink ref="K701" r:id="rId595" xr:uid="{00000000-0004-0000-0600-000052020000}"/>
    <hyperlink ref="K464" r:id="rId596" xr:uid="{00000000-0004-0000-0600-000053020000}"/>
    <hyperlink ref="K1523" r:id="rId597" xr:uid="{00000000-0004-0000-0600-000054020000}"/>
    <hyperlink ref="K1522" r:id="rId598" xr:uid="{00000000-0004-0000-0600-000055020000}"/>
    <hyperlink ref="K1567" r:id="rId599" xr:uid="{00000000-0004-0000-0600-000056020000}"/>
    <hyperlink ref="K1161" r:id="rId600" xr:uid="{00000000-0004-0000-0600-000057020000}"/>
    <hyperlink ref="K765" r:id="rId601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600-000058020000}"/>
    <hyperlink ref="K764" r:id="rId602" tooltip="kengregersen@msn.com" display="http://mail.live.com/?rru=compose%3faction%3dcompose%26to%3dkengregersen%40msn.com&amp;ru=https%3a%2f%2fprofile.live.com%2fcid-762fb6aa494e8657%2fdetails%2f%3fContactId%3d6d7bba2f-b259-42c0-b48c-a1e539a883f0" xr:uid="{00000000-0004-0000-0600-000059020000}"/>
    <hyperlink ref="K1233" r:id="rId603" xr:uid="{00000000-0004-0000-0600-00005A020000}"/>
    <hyperlink ref="K1118" r:id="rId604" xr:uid="{00000000-0004-0000-0600-00005B020000}"/>
    <hyperlink ref="K818" r:id="rId605" xr:uid="{00000000-0004-0000-0600-00005C020000}"/>
    <hyperlink ref="K453" r:id="rId606" xr:uid="{00000000-0004-0000-0600-00005D020000}"/>
    <hyperlink ref="K369" r:id="rId607" xr:uid="{00000000-0004-0000-0600-00005E020000}"/>
    <hyperlink ref="K804" r:id="rId608" xr:uid="{00000000-0004-0000-0600-00005F020000}"/>
    <hyperlink ref="K92" r:id="rId609" xr:uid="{00000000-0004-0000-0600-000060020000}"/>
    <hyperlink ref="K373" r:id="rId610" xr:uid="{00000000-0004-0000-0600-000061020000}"/>
    <hyperlink ref="K374" r:id="rId611" xr:uid="{00000000-0004-0000-0600-000062020000}"/>
    <hyperlink ref="K8" r:id="rId612" xr:uid="{00000000-0004-0000-0600-000063020000}"/>
    <hyperlink ref="K219" r:id="rId613" xr:uid="{00000000-0004-0000-0600-000064020000}"/>
    <hyperlink ref="K218" r:id="rId614" xr:uid="{00000000-0004-0000-0600-000065020000}"/>
    <hyperlink ref="K14" r:id="rId615" xr:uid="{00000000-0004-0000-0600-000066020000}"/>
    <hyperlink ref="K20" r:id="rId616" xr:uid="{00000000-0004-0000-0600-000067020000}"/>
    <hyperlink ref="K25" r:id="rId617" xr:uid="{00000000-0004-0000-0600-000068020000}"/>
    <hyperlink ref="K26" r:id="rId618" xr:uid="{00000000-0004-0000-0600-000069020000}"/>
    <hyperlink ref="K228" r:id="rId619" xr:uid="{00000000-0004-0000-0600-00006A020000}"/>
    <hyperlink ref="K230" r:id="rId620" xr:uid="{00000000-0004-0000-0600-00006B020000}"/>
    <hyperlink ref="K231" r:id="rId621" xr:uid="{00000000-0004-0000-0600-00006C020000}"/>
    <hyperlink ref="K236" r:id="rId622" xr:uid="{00000000-0004-0000-0600-00006D020000}"/>
    <hyperlink ref="K235" r:id="rId623" xr:uid="{00000000-0004-0000-0600-00006E020000}"/>
    <hyperlink ref="K63" r:id="rId624" xr:uid="{00000000-0004-0000-0600-00006F020000}"/>
    <hyperlink ref="K58" r:id="rId625" xr:uid="{00000000-0004-0000-0600-000070020000}"/>
    <hyperlink ref="K93" r:id="rId626" xr:uid="{00000000-0004-0000-0600-000071020000}"/>
    <hyperlink ref="K94" r:id="rId627" xr:uid="{00000000-0004-0000-0600-000072020000}"/>
    <hyperlink ref="K1593" r:id="rId628" xr:uid="{00000000-0004-0000-0600-000073020000}"/>
    <hyperlink ref="K1599" r:id="rId629" xr:uid="{00000000-0004-0000-0600-000074020000}"/>
    <hyperlink ref="K6" r:id="rId630" xr:uid="{00000000-0004-0000-0600-000075020000}"/>
    <hyperlink ref="K85" r:id="rId631" xr:uid="{00000000-0004-0000-0600-000076020000}"/>
    <hyperlink ref="K86" r:id="rId632" xr:uid="{00000000-0004-0000-0600-000077020000}"/>
    <hyperlink ref="K16" r:id="rId633" xr:uid="{00000000-0004-0000-0600-000078020000}"/>
    <hyperlink ref="K9" r:id="rId634" xr:uid="{00000000-0004-0000-0600-000079020000}"/>
    <hyperlink ref="K81" r:id="rId635" xr:uid="{00000000-0004-0000-0600-00007A020000}"/>
    <hyperlink ref="K83" r:id="rId636" xr:uid="{00000000-0004-0000-0600-00007B020000}"/>
    <hyperlink ref="K18" r:id="rId637" xr:uid="{00000000-0004-0000-0600-00007C020000}"/>
    <hyperlink ref="K5" r:id="rId638" xr:uid="{00000000-0004-0000-0600-00007D020000}"/>
    <hyperlink ref="K4" r:id="rId639" xr:uid="{00000000-0004-0000-0600-00007E020000}"/>
    <hyperlink ref="K84" r:id="rId640" xr:uid="{00000000-0004-0000-0600-00007F020000}"/>
    <hyperlink ref="K290" r:id="rId641" display="jolsen3000@aol.com" xr:uid="{00000000-0004-0000-0600-000080020000}"/>
    <hyperlink ref="K1570" r:id="rId642" xr:uid="{00000000-0004-0000-0600-000081020000}"/>
    <hyperlink ref="K70" r:id="rId643" xr:uid="{00000000-0004-0000-0600-000082020000}"/>
    <hyperlink ref="K71" r:id="rId644" xr:uid="{00000000-0004-0000-0600-000083020000}"/>
    <hyperlink ref="K29" r:id="rId645" xr:uid="{00000000-0004-0000-0600-000084020000}"/>
    <hyperlink ref="K30" r:id="rId646" xr:uid="{00000000-0004-0000-0600-000085020000}"/>
    <hyperlink ref="K34" r:id="rId647" xr:uid="{00000000-0004-0000-0600-000086020000}"/>
    <hyperlink ref="K35" r:id="rId648" xr:uid="{00000000-0004-0000-0600-000087020000}"/>
    <hyperlink ref="K97" r:id="rId649" xr:uid="{00000000-0004-0000-0600-000088020000}"/>
    <hyperlink ref="K28" r:id="rId650" xr:uid="{00000000-0004-0000-0600-000089020000}"/>
    <hyperlink ref="K100" r:id="rId651" xr:uid="{00000000-0004-0000-0600-00008A020000}"/>
    <hyperlink ref="K103" r:id="rId652" xr:uid="{00000000-0004-0000-0600-00008B020000}"/>
  </hyperlinks>
  <printOptions gridLines="1"/>
  <pageMargins left="0.25" right="0.25" top="0.5" bottom="0.25" header="0.25" footer="0"/>
  <pageSetup orientation="landscape" horizontalDpi="300" verticalDpi="300" r:id="rId653"/>
  <headerFooter alignWithMargins="0">
    <oddHeader>&amp;L&amp;D&amp;CMembership 2022-23&amp;R&amp;P of &amp;N</oddHeader>
  </headerFooter>
  <legacyDrawing r:id="rId65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V187"/>
  <sheetViews>
    <sheetView topLeftCell="A93" workbookViewId="0">
      <selection activeCell="H94" sqref="H94"/>
    </sheetView>
  </sheetViews>
  <sheetFormatPr defaultRowHeight="13.2" x14ac:dyDescent="0.25"/>
  <cols>
    <col min="2" max="2" width="11.109375" customWidth="1"/>
    <col min="3" max="3" width="10.44140625" customWidth="1"/>
    <col min="4" max="4" width="5" customWidth="1"/>
    <col min="5" max="5" width="10.6640625" customWidth="1"/>
    <col min="6" max="6" width="2.6640625" customWidth="1"/>
    <col min="7" max="7" width="4" customWidth="1"/>
    <col min="8" max="8" width="20.88671875" bestFit="1" customWidth="1"/>
    <col min="9" max="9" width="12.33203125" customWidth="1"/>
    <col min="10" max="10" width="15" customWidth="1"/>
    <col min="11" max="11" width="25.5546875" customWidth="1"/>
    <col min="12" max="12" width="38.6640625" customWidth="1"/>
    <col min="13" max="13" width="4.88671875" customWidth="1"/>
    <col min="14" max="14" width="4.44140625" customWidth="1"/>
    <col min="15" max="15" width="10.33203125" bestFit="1" customWidth="1"/>
    <col min="16" max="16" width="10.109375" customWidth="1"/>
    <col min="19" max="19" width="10.109375" bestFit="1" customWidth="1"/>
    <col min="20" max="20" width="3.5546875" customWidth="1"/>
    <col min="21" max="21" width="4.109375" customWidth="1"/>
  </cols>
  <sheetData>
    <row r="1" spans="1:125" s="1" customFormat="1" ht="15" x14ac:dyDescent="0.25">
      <c r="A1" s="1" t="s">
        <v>4057</v>
      </c>
      <c r="B1" s="2" t="s">
        <v>5202</v>
      </c>
      <c r="C1" s="2" t="s">
        <v>5209</v>
      </c>
      <c r="D1" s="6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J1" s="1" t="s">
        <v>472</v>
      </c>
      <c r="K1" s="18" t="s">
        <v>471</v>
      </c>
      <c r="L1" s="1" t="s">
        <v>473</v>
      </c>
      <c r="M1" s="1" t="s">
        <v>474</v>
      </c>
      <c r="N1" s="1" t="s">
        <v>475</v>
      </c>
      <c r="O1" s="1" t="s">
        <v>476</v>
      </c>
      <c r="P1" s="1" t="s">
        <v>843</v>
      </c>
      <c r="Q1" s="1" t="s">
        <v>4910</v>
      </c>
      <c r="R1" s="1" t="s">
        <v>3356</v>
      </c>
      <c r="T1" s="1" t="s">
        <v>4486</v>
      </c>
      <c r="U1" s="1" t="s">
        <v>4487</v>
      </c>
      <c r="V1" s="1" t="s">
        <v>477</v>
      </c>
      <c r="W1" s="1" t="s">
        <v>478</v>
      </c>
      <c r="X1" s="1" t="s">
        <v>479</v>
      </c>
      <c r="Y1" s="1" t="s">
        <v>3643</v>
      </c>
      <c r="Z1" s="1" t="s">
        <v>5122</v>
      </c>
      <c r="AA1" s="2" t="s">
        <v>5245</v>
      </c>
      <c r="AB1" s="3" t="s">
        <v>4010</v>
      </c>
      <c r="AC1" s="1" t="s">
        <v>3987</v>
      </c>
      <c r="AD1" s="2">
        <v>43041</v>
      </c>
      <c r="AE1" s="2">
        <v>43048</v>
      </c>
      <c r="AF1" s="2">
        <v>43055</v>
      </c>
      <c r="AG1" s="2">
        <v>43069</v>
      </c>
      <c r="AH1" s="2">
        <v>43076</v>
      </c>
      <c r="AI1" s="2">
        <v>43083</v>
      </c>
      <c r="AJ1" s="2">
        <v>43090</v>
      </c>
      <c r="AK1" s="2">
        <v>43097</v>
      </c>
      <c r="AL1" s="2">
        <v>43104</v>
      </c>
      <c r="AM1" s="2">
        <v>43111</v>
      </c>
      <c r="AN1" s="2">
        <v>43118</v>
      </c>
      <c r="AO1" s="2">
        <v>43125</v>
      </c>
      <c r="AP1" s="2">
        <v>43132</v>
      </c>
      <c r="AQ1" s="2">
        <v>43139</v>
      </c>
      <c r="AR1" s="2">
        <v>43146</v>
      </c>
      <c r="AS1" s="2">
        <v>43153</v>
      </c>
      <c r="AT1" s="2">
        <v>43160</v>
      </c>
      <c r="AU1" s="2">
        <v>43167</v>
      </c>
      <c r="AV1" s="2">
        <v>43174</v>
      </c>
      <c r="AW1" s="2">
        <v>43181</v>
      </c>
      <c r="AX1" s="2">
        <v>43188</v>
      </c>
      <c r="AY1" s="2">
        <v>43195</v>
      </c>
      <c r="AZ1" s="1" t="s">
        <v>1442</v>
      </c>
      <c r="BA1" s="1" t="s">
        <v>5123</v>
      </c>
      <c r="BB1" s="1" t="s">
        <v>5124</v>
      </c>
      <c r="BC1" s="1" t="s">
        <v>5125</v>
      </c>
      <c r="BD1" s="1" t="s">
        <v>5126</v>
      </c>
      <c r="BE1" s="1" t="s">
        <v>5127</v>
      </c>
      <c r="BF1" s="1" t="s">
        <v>5128</v>
      </c>
      <c r="BG1" s="1" t="s">
        <v>5129</v>
      </c>
      <c r="BH1" s="1" t="s">
        <v>5130</v>
      </c>
      <c r="BI1" s="1" t="s">
        <v>728</v>
      </c>
      <c r="BJ1" s="1" t="s">
        <v>5131</v>
      </c>
      <c r="BK1" s="1" t="s">
        <v>5132</v>
      </c>
      <c r="BL1" s="1" t="s">
        <v>5133</v>
      </c>
      <c r="BM1" s="1" t="s">
        <v>5134</v>
      </c>
      <c r="BN1" s="1" t="s">
        <v>5135</v>
      </c>
      <c r="BO1" s="1" t="s">
        <v>5136</v>
      </c>
      <c r="BP1" s="1" t="s">
        <v>5137</v>
      </c>
      <c r="BQ1" s="1" t="s">
        <v>5138</v>
      </c>
      <c r="BR1" s="1" t="s">
        <v>5139</v>
      </c>
      <c r="BS1" s="1" t="s">
        <v>5140</v>
      </c>
      <c r="BT1" s="1" t="s">
        <v>5141</v>
      </c>
      <c r="BU1" s="1" t="s">
        <v>5142</v>
      </c>
      <c r="BV1" s="1" t="s">
        <v>5143</v>
      </c>
      <c r="BW1" s="1" t="s">
        <v>5144</v>
      </c>
      <c r="BX1" s="1" t="s">
        <v>5145</v>
      </c>
      <c r="BY1" s="1" t="s">
        <v>5146</v>
      </c>
      <c r="BZ1" s="1" t="s">
        <v>4703</v>
      </c>
      <c r="CA1" s="1" t="s">
        <v>4704</v>
      </c>
      <c r="CB1" s="1" t="s">
        <v>4705</v>
      </c>
      <c r="CC1" s="1" t="s">
        <v>4706</v>
      </c>
      <c r="CD1" s="1" t="s">
        <v>4707</v>
      </c>
      <c r="CE1" s="1" t="s">
        <v>4708</v>
      </c>
      <c r="CF1" s="1" t="s">
        <v>4709</v>
      </c>
      <c r="CG1" s="1" t="s">
        <v>4710</v>
      </c>
      <c r="CH1" s="1" t="s">
        <v>4711</v>
      </c>
      <c r="CW1" s="1" t="s">
        <v>5406</v>
      </c>
      <c r="CX1" s="2">
        <v>44861</v>
      </c>
      <c r="CY1" s="2">
        <v>44868</v>
      </c>
      <c r="CZ1" s="2">
        <v>44875</v>
      </c>
      <c r="DA1" s="2">
        <v>44882</v>
      </c>
      <c r="DB1" s="2">
        <v>44896</v>
      </c>
      <c r="DC1" s="2">
        <v>44903</v>
      </c>
      <c r="DD1" s="2">
        <v>44910</v>
      </c>
      <c r="DE1" s="2">
        <v>44917</v>
      </c>
      <c r="DF1" s="2">
        <v>44924</v>
      </c>
      <c r="DG1" s="2">
        <v>44931</v>
      </c>
      <c r="DH1" s="2">
        <v>44938</v>
      </c>
      <c r="DI1" s="2">
        <v>44945</v>
      </c>
      <c r="DJ1" s="2">
        <v>44952</v>
      </c>
      <c r="DK1" s="2">
        <v>44959</v>
      </c>
      <c r="DL1" s="2">
        <v>44966</v>
      </c>
      <c r="DM1" s="2">
        <v>44973</v>
      </c>
      <c r="DN1" s="2">
        <v>44980</v>
      </c>
      <c r="DO1" s="2">
        <v>44987</v>
      </c>
      <c r="DP1" s="2">
        <v>44994</v>
      </c>
      <c r="DQ1" s="2">
        <v>45001</v>
      </c>
      <c r="DR1" s="2">
        <v>45008</v>
      </c>
      <c r="DS1" s="2">
        <v>45015</v>
      </c>
      <c r="DT1" s="2">
        <v>45022</v>
      </c>
      <c r="DU1" s="1" t="s">
        <v>1442</v>
      </c>
    </row>
    <row r="2" spans="1:125" s="1" customFormat="1" ht="15" x14ac:dyDescent="0.25">
      <c r="B2" s="2">
        <v>44861</v>
      </c>
      <c r="C2" s="2"/>
      <c r="D2" s="6" t="s">
        <v>4712</v>
      </c>
      <c r="G2" s="1" t="s">
        <v>3158</v>
      </c>
      <c r="H2" s="1" t="s">
        <v>5454</v>
      </c>
      <c r="I2" s="2" t="s">
        <v>4000</v>
      </c>
      <c r="J2" s="1" t="s">
        <v>5455</v>
      </c>
      <c r="K2" s="4" t="s">
        <v>5456</v>
      </c>
      <c r="L2" s="1" t="s">
        <v>5457</v>
      </c>
      <c r="M2" s="1" t="s">
        <v>488</v>
      </c>
      <c r="N2" s="1" t="s">
        <v>296</v>
      </c>
      <c r="O2" s="1">
        <v>85205</v>
      </c>
      <c r="AA2" s="1" t="s">
        <v>1513</v>
      </c>
      <c r="AB2" s="3"/>
      <c r="AZ2" s="1">
        <f t="shared" ref="AZ2:AZ42" si="0">COUNTA(AD2:AY2)</f>
        <v>0</v>
      </c>
      <c r="CX2" s="1" t="s">
        <v>481</v>
      </c>
    </row>
    <row r="3" spans="1:125" s="1" customFormat="1" ht="15" x14ac:dyDescent="0.25">
      <c r="B3" s="2">
        <v>44861</v>
      </c>
      <c r="C3" s="2"/>
      <c r="D3" s="6" t="s">
        <v>4712</v>
      </c>
      <c r="G3" s="1" t="s">
        <v>481</v>
      </c>
      <c r="H3" s="1" t="s">
        <v>5454</v>
      </c>
      <c r="I3" s="1" t="s">
        <v>1513</v>
      </c>
      <c r="J3" s="1" t="s">
        <v>5455</v>
      </c>
      <c r="K3" s="4" t="s">
        <v>5456</v>
      </c>
      <c r="L3" s="1" t="s">
        <v>5457</v>
      </c>
      <c r="M3" s="1" t="s">
        <v>488</v>
      </c>
      <c r="N3" s="1" t="s">
        <v>296</v>
      </c>
      <c r="O3" s="1">
        <v>85205</v>
      </c>
      <c r="AA3" s="2" t="s">
        <v>4000</v>
      </c>
      <c r="AB3" s="3"/>
      <c r="AZ3" s="1">
        <f t="shared" si="0"/>
        <v>0</v>
      </c>
      <c r="CX3" s="1" t="s">
        <v>481</v>
      </c>
    </row>
    <row r="4" spans="1:125" s="1" customFormat="1" ht="15" x14ac:dyDescent="0.25">
      <c r="A4" s="6"/>
      <c r="B4" s="2">
        <v>44861</v>
      </c>
      <c r="C4" s="2"/>
      <c r="D4" s="6" t="s">
        <v>4712</v>
      </c>
      <c r="G4" s="1" t="s">
        <v>3158</v>
      </c>
      <c r="H4" s="1" t="s">
        <v>5438</v>
      </c>
      <c r="I4" s="1" t="s">
        <v>5439</v>
      </c>
      <c r="J4" s="1" t="s">
        <v>5443</v>
      </c>
      <c r="K4" s="4" t="s">
        <v>5444</v>
      </c>
      <c r="L4" s="1" t="s">
        <v>5445</v>
      </c>
      <c r="M4" s="1" t="s">
        <v>3182</v>
      </c>
      <c r="N4" s="1" t="s">
        <v>296</v>
      </c>
      <c r="O4" s="1">
        <v>85295</v>
      </c>
      <c r="AA4" s="1" t="s">
        <v>5283</v>
      </c>
      <c r="AB4" s="3"/>
      <c r="AZ4" s="1">
        <f t="shared" si="0"/>
        <v>0</v>
      </c>
      <c r="CX4" s="1" t="s">
        <v>481</v>
      </c>
    </row>
    <row r="5" spans="1:125" s="1" customFormat="1" ht="15" x14ac:dyDescent="0.25">
      <c r="A5" s="8"/>
      <c r="B5" s="2">
        <v>44861</v>
      </c>
      <c r="C5" s="2">
        <v>44511</v>
      </c>
      <c r="D5" s="6"/>
      <c r="G5" s="1" t="s">
        <v>481</v>
      </c>
      <c r="H5" s="1" t="s">
        <v>4824</v>
      </c>
      <c r="I5" s="1" t="s">
        <v>704</v>
      </c>
      <c r="J5" s="1" t="s">
        <v>4825</v>
      </c>
      <c r="K5" s="18" t="s">
        <v>4150</v>
      </c>
      <c r="L5" s="1" t="s">
        <v>700</v>
      </c>
      <c r="M5" s="1" t="s">
        <v>5031</v>
      </c>
      <c r="N5" s="1" t="s">
        <v>296</v>
      </c>
      <c r="O5" s="1">
        <v>85120</v>
      </c>
      <c r="Y5" s="1" t="s">
        <v>297</v>
      </c>
      <c r="AA5" s="1" t="s">
        <v>2813</v>
      </c>
      <c r="AC5" s="2"/>
      <c r="AD5" s="2"/>
      <c r="AE5" s="2"/>
      <c r="AF5" s="2" t="s">
        <v>481</v>
      </c>
      <c r="AG5" s="2"/>
      <c r="AH5" s="2" t="s">
        <v>481</v>
      </c>
      <c r="AI5" s="2" t="s">
        <v>481</v>
      </c>
      <c r="AJ5" s="2"/>
      <c r="AK5" s="2"/>
      <c r="AL5" s="2" t="s">
        <v>481</v>
      </c>
      <c r="AM5" s="2"/>
      <c r="AN5" s="2"/>
      <c r="AO5" s="2"/>
      <c r="AP5" s="2"/>
      <c r="AQ5" s="2"/>
      <c r="AS5" s="2"/>
      <c r="AT5" s="2"/>
      <c r="AU5" s="2"/>
      <c r="AV5" s="2"/>
      <c r="AW5" s="2"/>
      <c r="AX5" s="2"/>
      <c r="AY5" s="2"/>
      <c r="AZ5" s="1">
        <f t="shared" si="0"/>
        <v>4</v>
      </c>
      <c r="BA5" s="3"/>
      <c r="CX5" s="1" t="s">
        <v>4682</v>
      </c>
      <c r="CZ5" s="1" t="s">
        <v>4682</v>
      </c>
      <c r="DU5" s="1">
        <f t="shared" ref="DU5:DU11" si="1">COUNTA(CX5:DT5)</f>
        <v>2</v>
      </c>
    </row>
    <row r="6" spans="1:125" s="1" customFormat="1" ht="15" x14ac:dyDescent="0.25">
      <c r="A6" s="1" t="s">
        <v>1058</v>
      </c>
      <c r="B6" s="2">
        <v>44861</v>
      </c>
      <c r="C6" s="2">
        <v>44560</v>
      </c>
      <c r="D6" s="6"/>
      <c r="F6" s="1" t="s">
        <v>3162</v>
      </c>
      <c r="G6" s="1" t="s">
        <v>3158</v>
      </c>
      <c r="H6" s="1" t="s">
        <v>440</v>
      </c>
      <c r="I6" s="1" t="s">
        <v>705</v>
      </c>
      <c r="J6" s="1" t="s">
        <v>3726</v>
      </c>
      <c r="K6" s="18" t="s">
        <v>446</v>
      </c>
      <c r="L6" s="1" t="s">
        <v>1994</v>
      </c>
      <c r="M6" s="1" t="s">
        <v>488</v>
      </c>
      <c r="N6" s="1" t="s">
        <v>296</v>
      </c>
      <c r="O6" s="1">
        <v>85209</v>
      </c>
      <c r="P6" s="1" t="s">
        <v>4213</v>
      </c>
      <c r="R6" s="1">
        <v>1</v>
      </c>
      <c r="S6" s="1" t="s">
        <v>5192</v>
      </c>
      <c r="T6" s="1">
        <v>1</v>
      </c>
      <c r="V6" s="1" t="s">
        <v>297</v>
      </c>
      <c r="W6" s="1" t="s">
        <v>297</v>
      </c>
      <c r="Y6" s="1" t="s">
        <v>3160</v>
      </c>
      <c r="Z6" s="1" t="s">
        <v>3161</v>
      </c>
      <c r="AA6" s="2" t="s">
        <v>541</v>
      </c>
      <c r="AB6" s="3" t="s">
        <v>3161</v>
      </c>
      <c r="AC6" s="1" t="s">
        <v>2388</v>
      </c>
      <c r="AD6" s="1" t="s">
        <v>3158</v>
      </c>
      <c r="AE6" s="1" t="s">
        <v>3158</v>
      </c>
      <c r="AF6" s="1" t="s">
        <v>3158</v>
      </c>
      <c r="AG6" s="1" t="s">
        <v>3158</v>
      </c>
      <c r="AH6" s="1" t="s">
        <v>3158</v>
      </c>
      <c r="AI6" s="1" t="s">
        <v>3158</v>
      </c>
      <c r="AJ6" s="1" t="s">
        <v>3158</v>
      </c>
      <c r="AK6" s="1" t="s">
        <v>3158</v>
      </c>
      <c r="AL6" s="1" t="s">
        <v>3158</v>
      </c>
      <c r="AM6" s="1" t="s">
        <v>3158</v>
      </c>
      <c r="AN6" s="1" t="s">
        <v>3158</v>
      </c>
      <c r="AO6" s="1" t="s">
        <v>3158</v>
      </c>
      <c r="AQ6" s="1" t="s">
        <v>3158</v>
      </c>
      <c r="AR6" s="1" t="s">
        <v>3158</v>
      </c>
      <c r="AS6" s="1" t="s">
        <v>3158</v>
      </c>
      <c r="AT6" s="1" t="s">
        <v>3158</v>
      </c>
      <c r="AU6" s="1" t="s">
        <v>3158</v>
      </c>
      <c r="AV6" s="1" t="s">
        <v>3158</v>
      </c>
      <c r="AW6" s="1" t="s">
        <v>3158</v>
      </c>
      <c r="AX6" s="1" t="s">
        <v>3158</v>
      </c>
      <c r="AY6" s="1" t="s">
        <v>3158</v>
      </c>
      <c r="AZ6" s="1">
        <f t="shared" si="0"/>
        <v>21</v>
      </c>
      <c r="BC6" s="1" t="s">
        <v>5053</v>
      </c>
      <c r="BD6" s="1" t="s">
        <v>5053</v>
      </c>
      <c r="BE6" s="1" t="s">
        <v>5053</v>
      </c>
      <c r="BF6" s="1" t="s">
        <v>5053</v>
      </c>
      <c r="BG6" s="1" t="s">
        <v>4712</v>
      </c>
      <c r="BI6" s="1" t="s">
        <v>4712</v>
      </c>
      <c r="BJ6" s="1" t="s">
        <v>5053</v>
      </c>
      <c r="BL6" s="1" t="s">
        <v>4712</v>
      </c>
      <c r="CX6" s="1" t="s">
        <v>283</v>
      </c>
      <c r="CZ6" s="1" t="s">
        <v>283</v>
      </c>
      <c r="DU6" s="1">
        <f t="shared" si="1"/>
        <v>2</v>
      </c>
    </row>
    <row r="7" spans="1:125" s="1" customFormat="1" ht="15" x14ac:dyDescent="0.25">
      <c r="B7" s="2">
        <v>44861</v>
      </c>
      <c r="C7" s="2"/>
      <c r="D7" s="6" t="s">
        <v>4712</v>
      </c>
      <c r="G7" s="1" t="s">
        <v>3158</v>
      </c>
      <c r="H7" s="1" t="s">
        <v>2144</v>
      </c>
      <c r="I7" s="1" t="s">
        <v>5412</v>
      </c>
      <c r="J7" s="1" t="s">
        <v>5440</v>
      </c>
      <c r="K7" s="4" t="s">
        <v>5441</v>
      </c>
      <c r="L7" s="1" t="s">
        <v>5442</v>
      </c>
      <c r="M7" s="1" t="s">
        <v>924</v>
      </c>
      <c r="N7" s="1" t="s">
        <v>296</v>
      </c>
      <c r="O7" s="1">
        <v>85258</v>
      </c>
      <c r="P7" s="1" t="s">
        <v>4213</v>
      </c>
      <c r="R7" s="1">
        <v>1</v>
      </c>
      <c r="S7" s="1" t="s">
        <v>5193</v>
      </c>
      <c r="V7" s="1" t="s">
        <v>694</v>
      </c>
      <c r="AA7" s="2"/>
      <c r="AB7" s="3"/>
      <c r="AE7" s="2"/>
      <c r="AF7" s="2"/>
      <c r="AG7" s="2"/>
      <c r="AH7" s="2"/>
      <c r="AI7" s="2"/>
      <c r="AK7" s="2"/>
      <c r="AL7" s="2"/>
      <c r="AM7" s="2"/>
      <c r="AN7" s="2"/>
      <c r="AO7" s="2"/>
      <c r="AP7" s="2"/>
      <c r="AQ7" s="2"/>
      <c r="AS7" s="2"/>
      <c r="AT7" s="2"/>
      <c r="AU7" s="2"/>
      <c r="AV7" s="2"/>
      <c r="AW7" s="2"/>
      <c r="AX7" s="2"/>
      <c r="AY7" s="2"/>
      <c r="AZ7" s="1">
        <f t="shared" si="0"/>
        <v>0</v>
      </c>
      <c r="CX7" s="1" t="s">
        <v>481</v>
      </c>
      <c r="CY7" s="1" t="s">
        <v>481</v>
      </c>
      <c r="DU7" s="1">
        <f t="shared" si="1"/>
        <v>2</v>
      </c>
    </row>
    <row r="8" spans="1:125" s="1" customFormat="1" ht="15" x14ac:dyDescent="0.25">
      <c r="B8" s="2">
        <v>44861</v>
      </c>
      <c r="C8" s="2"/>
      <c r="D8" s="6" t="s">
        <v>4712</v>
      </c>
      <c r="G8" s="1" t="s">
        <v>481</v>
      </c>
      <c r="H8" s="1" t="s">
        <v>4962</v>
      </c>
      <c r="I8" s="1" t="s">
        <v>2738</v>
      </c>
      <c r="J8" s="1" t="s">
        <v>5451</v>
      </c>
      <c r="K8" s="4" t="s">
        <v>5452</v>
      </c>
      <c r="L8" s="1" t="s">
        <v>5453</v>
      </c>
      <c r="M8" s="1" t="s">
        <v>4583</v>
      </c>
      <c r="N8" s="1" t="s">
        <v>296</v>
      </c>
      <c r="O8" s="1">
        <v>85140</v>
      </c>
      <c r="AA8" s="1" t="s">
        <v>3297</v>
      </c>
      <c r="AB8" s="3"/>
      <c r="AG8" s="1" t="s">
        <v>3162</v>
      </c>
      <c r="AY8" s="1" t="s">
        <v>3162</v>
      </c>
      <c r="AZ8" s="1">
        <f t="shared" si="0"/>
        <v>2</v>
      </c>
      <c r="CX8" s="1" t="s">
        <v>481</v>
      </c>
      <c r="CZ8" s="1" t="s">
        <v>481</v>
      </c>
      <c r="DU8" s="1">
        <f t="shared" si="1"/>
        <v>2</v>
      </c>
    </row>
    <row r="9" spans="1:125" s="1" customFormat="1" ht="15" x14ac:dyDescent="0.25">
      <c r="A9" s="1" t="s">
        <v>1058</v>
      </c>
      <c r="B9" s="2">
        <v>44861</v>
      </c>
      <c r="C9" s="2">
        <v>44511</v>
      </c>
      <c r="D9" s="6"/>
      <c r="E9" s="2"/>
      <c r="F9" s="1" t="s">
        <v>3162</v>
      </c>
      <c r="G9" s="1" t="s">
        <v>3158</v>
      </c>
      <c r="H9" s="1" t="s">
        <v>1775</v>
      </c>
      <c r="I9" s="1" t="s">
        <v>371</v>
      </c>
      <c r="J9" s="1" t="s">
        <v>372</v>
      </c>
      <c r="K9" s="4" t="s">
        <v>1835</v>
      </c>
      <c r="L9" s="1" t="s">
        <v>3967</v>
      </c>
      <c r="M9" s="1" t="s">
        <v>488</v>
      </c>
      <c r="N9" s="1" t="s">
        <v>296</v>
      </c>
      <c r="O9" s="1">
        <v>85206</v>
      </c>
      <c r="P9" s="1" t="s">
        <v>4712</v>
      </c>
      <c r="Y9" s="1" t="s">
        <v>3196</v>
      </c>
      <c r="Z9" s="1" t="s">
        <v>368</v>
      </c>
      <c r="AA9" s="2" t="s">
        <v>369</v>
      </c>
      <c r="AB9" s="3"/>
      <c r="AD9" s="1" t="s">
        <v>3158</v>
      </c>
      <c r="AE9" s="1" t="s">
        <v>3158</v>
      </c>
      <c r="AF9" s="1" t="s">
        <v>3158</v>
      </c>
      <c r="AG9" s="1" t="s">
        <v>3158</v>
      </c>
      <c r="AH9" s="1" t="s">
        <v>3158</v>
      </c>
      <c r="AI9" s="1" t="s">
        <v>3158</v>
      </c>
      <c r="AJ9" s="1" t="s">
        <v>3158</v>
      </c>
      <c r="AK9" s="1" t="s">
        <v>3158</v>
      </c>
      <c r="AL9" s="1" t="s">
        <v>3158</v>
      </c>
      <c r="AM9" s="1" t="s">
        <v>3158</v>
      </c>
      <c r="AN9" s="1" t="s">
        <v>3158</v>
      </c>
      <c r="AO9" s="1" t="s">
        <v>3158</v>
      </c>
      <c r="AP9" s="1" t="s">
        <v>3158</v>
      </c>
      <c r="AQ9" s="1" t="s">
        <v>3158</v>
      </c>
      <c r="AR9" s="1" t="s">
        <v>3158</v>
      </c>
      <c r="AS9" s="1" t="s">
        <v>3158</v>
      </c>
      <c r="AT9" s="1" t="s">
        <v>3158</v>
      </c>
      <c r="AU9" s="1" t="s">
        <v>3158</v>
      </c>
      <c r="AV9" s="1" t="s">
        <v>3158</v>
      </c>
      <c r="AW9" s="1" t="s">
        <v>3158</v>
      </c>
      <c r="AX9" s="1" t="s">
        <v>3158</v>
      </c>
      <c r="AY9" s="1" t="s">
        <v>3158</v>
      </c>
      <c r="AZ9" s="1">
        <f t="shared" si="0"/>
        <v>22</v>
      </c>
      <c r="CX9" s="1" t="s">
        <v>283</v>
      </c>
      <c r="CY9" s="1" t="s">
        <v>283</v>
      </c>
      <c r="CZ9" s="1" t="s">
        <v>283</v>
      </c>
      <c r="DU9" s="1">
        <f t="shared" si="1"/>
        <v>3</v>
      </c>
    </row>
    <row r="10" spans="1:125" s="1" customFormat="1" ht="15" x14ac:dyDescent="0.25">
      <c r="A10" s="8"/>
      <c r="B10" s="2">
        <v>44861</v>
      </c>
      <c r="C10" s="2">
        <v>44518</v>
      </c>
      <c r="D10" s="6"/>
      <c r="E10" s="2"/>
      <c r="G10" s="1" t="s">
        <v>3158</v>
      </c>
      <c r="H10" s="1" t="s">
        <v>5257</v>
      </c>
      <c r="I10" s="1" t="s">
        <v>398</v>
      </c>
      <c r="J10" s="1" t="s">
        <v>5258</v>
      </c>
      <c r="K10" s="4" t="s">
        <v>5259</v>
      </c>
      <c r="L10" s="1" t="s">
        <v>5260</v>
      </c>
      <c r="M10" s="1" t="s">
        <v>488</v>
      </c>
      <c r="N10" s="1" t="s">
        <v>296</v>
      </c>
      <c r="O10" s="1">
        <v>85206</v>
      </c>
      <c r="AA10" s="2" t="s">
        <v>3227</v>
      </c>
      <c r="AB10" s="3"/>
      <c r="AZ10" s="1">
        <f t="shared" si="0"/>
        <v>0</v>
      </c>
      <c r="CX10" s="1" t="s">
        <v>4682</v>
      </c>
      <c r="DU10" s="1">
        <f t="shared" si="1"/>
        <v>1</v>
      </c>
    </row>
    <row r="11" spans="1:125" s="1" customFormat="1" ht="15" x14ac:dyDescent="0.25">
      <c r="A11" s="1" t="s">
        <v>1058</v>
      </c>
      <c r="B11" s="2">
        <v>44861</v>
      </c>
      <c r="C11" s="2">
        <v>44511</v>
      </c>
      <c r="D11" s="6"/>
      <c r="E11" s="2"/>
      <c r="F11" s="1" t="s">
        <v>3161</v>
      </c>
      <c r="G11" s="1" t="s">
        <v>481</v>
      </c>
      <c r="H11" s="1" t="s">
        <v>369</v>
      </c>
      <c r="I11" s="1" t="s">
        <v>299</v>
      </c>
      <c r="J11" s="1" t="s">
        <v>2805</v>
      </c>
      <c r="K11" s="18" t="s">
        <v>919</v>
      </c>
      <c r="L11" s="1" t="s">
        <v>3967</v>
      </c>
      <c r="M11" s="1" t="s">
        <v>488</v>
      </c>
      <c r="N11" s="1" t="s">
        <v>296</v>
      </c>
      <c r="O11" s="1">
        <v>85206</v>
      </c>
      <c r="P11" s="1" t="s">
        <v>4213</v>
      </c>
      <c r="R11" s="1">
        <v>0</v>
      </c>
      <c r="Y11" s="1" t="s">
        <v>3196</v>
      </c>
      <c r="Z11" s="1" t="s">
        <v>3161</v>
      </c>
      <c r="AA11" s="2" t="s">
        <v>370</v>
      </c>
      <c r="AB11" s="3"/>
      <c r="AC11" s="1" t="s">
        <v>2564</v>
      </c>
      <c r="AD11" s="1" t="s">
        <v>481</v>
      </c>
      <c r="AE11" s="1" t="s">
        <v>481</v>
      </c>
      <c r="AF11" s="1" t="s">
        <v>481</v>
      </c>
      <c r="AG11" s="1" t="s">
        <v>481</v>
      </c>
      <c r="AH11" s="1" t="s">
        <v>481</v>
      </c>
      <c r="AI11" s="1" t="s">
        <v>481</v>
      </c>
      <c r="AJ11" s="1" t="s">
        <v>481</v>
      </c>
      <c r="AL11" s="1" t="s">
        <v>481</v>
      </c>
      <c r="AN11" s="1" t="s">
        <v>481</v>
      </c>
      <c r="AO11" s="1" t="s">
        <v>481</v>
      </c>
      <c r="AP11" s="1" t="s">
        <v>481</v>
      </c>
      <c r="AQ11" s="1" t="s">
        <v>481</v>
      </c>
      <c r="AR11" s="1" t="s">
        <v>481</v>
      </c>
      <c r="AS11" s="1" t="s">
        <v>481</v>
      </c>
      <c r="AT11" s="1" t="s">
        <v>481</v>
      </c>
      <c r="AU11" s="1" t="s">
        <v>481</v>
      </c>
      <c r="AW11" s="1" t="s">
        <v>481</v>
      </c>
      <c r="AY11" s="1" t="s">
        <v>481</v>
      </c>
      <c r="AZ11" s="1">
        <f t="shared" si="0"/>
        <v>18</v>
      </c>
      <c r="CX11" s="1" t="s">
        <v>283</v>
      </c>
      <c r="CY11" s="1" t="s">
        <v>283</v>
      </c>
      <c r="CZ11" s="1" t="s">
        <v>283</v>
      </c>
      <c r="DU11" s="1">
        <f t="shared" si="1"/>
        <v>3</v>
      </c>
    </row>
    <row r="12" spans="1:125" s="1" customFormat="1" ht="15" x14ac:dyDescent="0.25">
      <c r="A12" s="6"/>
      <c r="B12" s="2">
        <v>44861</v>
      </c>
      <c r="C12" s="2"/>
      <c r="D12" s="6" t="s">
        <v>4712</v>
      </c>
      <c r="G12" s="1" t="s">
        <v>481</v>
      </c>
      <c r="H12" s="1" t="s">
        <v>4662</v>
      </c>
      <c r="I12" s="1" t="s">
        <v>299</v>
      </c>
      <c r="J12" s="1" t="s">
        <v>3926</v>
      </c>
      <c r="K12" s="18" t="s">
        <v>2292</v>
      </c>
      <c r="L12" s="1" t="s">
        <v>5167</v>
      </c>
      <c r="M12" s="1" t="s">
        <v>488</v>
      </c>
      <c r="N12" s="1" t="s">
        <v>296</v>
      </c>
      <c r="O12" s="1">
        <v>85209</v>
      </c>
      <c r="P12" s="1" t="s">
        <v>4213</v>
      </c>
      <c r="AA12" s="2" t="s">
        <v>2370</v>
      </c>
      <c r="AB12" s="3"/>
      <c r="AC12" s="1" t="s">
        <v>2564</v>
      </c>
      <c r="AZ12" s="1">
        <f t="shared" si="0"/>
        <v>0</v>
      </c>
      <c r="CX12" s="1" t="s">
        <v>481</v>
      </c>
    </row>
    <row r="13" spans="1:125" s="1" customFormat="1" ht="15" x14ac:dyDescent="0.25">
      <c r="B13" s="2">
        <v>44861</v>
      </c>
      <c r="C13" s="2">
        <v>44511</v>
      </c>
      <c r="D13" s="6"/>
      <c r="G13" s="1" t="s">
        <v>283</v>
      </c>
      <c r="H13" s="1" t="s">
        <v>83</v>
      </c>
      <c r="I13" s="1" t="s">
        <v>84</v>
      </c>
      <c r="J13" s="1" t="s">
        <v>85</v>
      </c>
      <c r="K13" s="4" t="s">
        <v>86</v>
      </c>
      <c r="L13" s="1" t="s">
        <v>2806</v>
      </c>
      <c r="M13" s="1" t="s">
        <v>488</v>
      </c>
      <c r="N13" s="1" t="s">
        <v>3193</v>
      </c>
      <c r="O13" s="1">
        <v>85202</v>
      </c>
      <c r="AA13" s="2"/>
      <c r="AB13" s="3"/>
      <c r="AE13" s="1" t="s">
        <v>3162</v>
      </c>
      <c r="AF13" s="1" t="s">
        <v>481</v>
      </c>
      <c r="AG13" s="1" t="s">
        <v>481</v>
      </c>
      <c r="AH13" s="1" t="s">
        <v>3158</v>
      </c>
      <c r="AI13" s="1" t="s">
        <v>3158</v>
      </c>
      <c r="AJ13" s="1" t="s">
        <v>3158</v>
      </c>
      <c r="AK13" s="1" t="s">
        <v>3158</v>
      </c>
      <c r="AL13" s="1" t="s">
        <v>3158</v>
      </c>
      <c r="AP13" s="1" t="s">
        <v>3158</v>
      </c>
      <c r="AQ13" s="1" t="s">
        <v>3158</v>
      </c>
      <c r="AR13" s="1" t="s">
        <v>3158</v>
      </c>
      <c r="AS13" s="1" t="s">
        <v>3158</v>
      </c>
      <c r="AT13" s="1" t="s">
        <v>3158</v>
      </c>
      <c r="AU13" s="1" t="s">
        <v>3158</v>
      </c>
      <c r="AW13" s="1" t="s">
        <v>3158</v>
      </c>
      <c r="AX13" s="1" t="s">
        <v>3158</v>
      </c>
      <c r="AY13" s="1" t="s">
        <v>3158</v>
      </c>
      <c r="AZ13" s="1">
        <f t="shared" si="0"/>
        <v>17</v>
      </c>
      <c r="CX13" s="1" t="s">
        <v>481</v>
      </c>
      <c r="DU13" s="1">
        <f t="shared" ref="DU13:DU42" si="2">COUNTA(CX13:DT13)</f>
        <v>1</v>
      </c>
    </row>
    <row r="14" spans="1:125" s="1" customFormat="1" ht="15" x14ac:dyDescent="0.25">
      <c r="A14" s="8"/>
      <c r="B14" s="2">
        <v>44861</v>
      </c>
      <c r="C14" s="2">
        <v>44511</v>
      </c>
      <c r="D14" s="6"/>
      <c r="G14" s="1" t="s">
        <v>3158</v>
      </c>
      <c r="H14" s="1" t="s">
        <v>3932</v>
      </c>
      <c r="I14" s="1" t="s">
        <v>326</v>
      </c>
      <c r="J14" s="1" t="s">
        <v>3933</v>
      </c>
      <c r="K14" s="18" t="s">
        <v>3934</v>
      </c>
      <c r="L14" s="1" t="s">
        <v>5215</v>
      </c>
      <c r="M14" s="1" t="s">
        <v>3542</v>
      </c>
      <c r="N14" s="1" t="s">
        <v>296</v>
      </c>
      <c r="O14" s="1">
        <v>85138</v>
      </c>
      <c r="AA14" s="1" t="s">
        <v>154</v>
      </c>
      <c r="AB14" s="3"/>
      <c r="AJ14" s="1" t="s">
        <v>481</v>
      </c>
      <c r="AK14" s="1" t="s">
        <v>481</v>
      </c>
      <c r="AT14" s="1" t="s">
        <v>481</v>
      </c>
      <c r="AZ14" s="1">
        <f t="shared" si="0"/>
        <v>3</v>
      </c>
      <c r="CX14" s="1" t="s">
        <v>4682</v>
      </c>
      <c r="CY14" s="1" t="s">
        <v>4682</v>
      </c>
      <c r="CZ14" s="1" t="s">
        <v>4682</v>
      </c>
      <c r="DU14" s="1">
        <f t="shared" si="2"/>
        <v>3</v>
      </c>
    </row>
    <row r="15" spans="1:125" s="1" customFormat="1" ht="15" x14ac:dyDescent="0.25">
      <c r="A15" s="8"/>
      <c r="B15" s="2">
        <v>44861</v>
      </c>
      <c r="C15" s="2">
        <v>44511</v>
      </c>
      <c r="D15" s="6"/>
      <c r="G15" s="1" t="s">
        <v>481</v>
      </c>
      <c r="H15" s="1" t="s">
        <v>3932</v>
      </c>
      <c r="I15" s="1" t="s">
        <v>154</v>
      </c>
      <c r="J15" s="1" t="s">
        <v>3933</v>
      </c>
      <c r="K15" s="18" t="s">
        <v>3934</v>
      </c>
      <c r="L15" s="1" t="s">
        <v>5215</v>
      </c>
      <c r="M15" s="1" t="s">
        <v>3542</v>
      </c>
      <c r="N15" s="1" t="s">
        <v>296</v>
      </c>
      <c r="O15" s="1">
        <v>85138</v>
      </c>
      <c r="AA15" s="1" t="s">
        <v>326</v>
      </c>
      <c r="AB15" s="3"/>
      <c r="AJ15" s="1" t="s">
        <v>481</v>
      </c>
      <c r="AK15" s="1" t="s">
        <v>481</v>
      </c>
      <c r="AT15" s="1" t="s">
        <v>481</v>
      </c>
      <c r="AZ15" s="1">
        <f t="shared" si="0"/>
        <v>3</v>
      </c>
      <c r="CX15" s="1" t="s">
        <v>4682</v>
      </c>
      <c r="CY15" s="1" t="s">
        <v>4682</v>
      </c>
      <c r="CZ15" s="1" t="s">
        <v>4682</v>
      </c>
      <c r="DU15" s="1">
        <f t="shared" si="2"/>
        <v>3</v>
      </c>
    </row>
    <row r="16" spans="1:125" s="1" customFormat="1" ht="15" x14ac:dyDescent="0.25">
      <c r="B16" s="2">
        <v>44861</v>
      </c>
      <c r="C16" s="2">
        <v>44539</v>
      </c>
      <c r="D16" s="6"/>
      <c r="E16" s="2"/>
      <c r="F16" s="1" t="s">
        <v>3161</v>
      </c>
      <c r="G16" s="1" t="s">
        <v>3158</v>
      </c>
      <c r="H16" s="1" t="s">
        <v>2795</v>
      </c>
      <c r="I16" s="1" t="s">
        <v>1748</v>
      </c>
      <c r="J16" s="1" t="s">
        <v>2797</v>
      </c>
      <c r="K16" s="18" t="s">
        <v>2798</v>
      </c>
      <c r="L16" s="1" t="s">
        <v>1347</v>
      </c>
      <c r="M16" s="1" t="s">
        <v>488</v>
      </c>
      <c r="N16" s="1" t="s">
        <v>296</v>
      </c>
      <c r="O16" s="1">
        <v>85206</v>
      </c>
      <c r="P16" s="1" t="s">
        <v>4213</v>
      </c>
      <c r="X16" s="1" t="s">
        <v>2261</v>
      </c>
      <c r="AA16" s="1" t="s">
        <v>1346</v>
      </c>
      <c r="AB16" s="3"/>
      <c r="AC16" s="1" t="s">
        <v>2388</v>
      </c>
      <c r="AZ16" s="1">
        <f t="shared" si="0"/>
        <v>0</v>
      </c>
      <c r="CX16" s="1" t="s">
        <v>4682</v>
      </c>
      <c r="CY16" s="1" t="s">
        <v>4682</v>
      </c>
      <c r="CZ16" s="1" t="s">
        <v>4682</v>
      </c>
      <c r="DU16" s="1">
        <f t="shared" si="2"/>
        <v>3</v>
      </c>
    </row>
    <row r="17" spans="1:125" s="1" customFormat="1" ht="15" x14ac:dyDescent="0.25">
      <c r="A17" s="8"/>
      <c r="B17" s="2">
        <v>44861</v>
      </c>
      <c r="C17" s="2">
        <v>44511</v>
      </c>
      <c r="D17" s="6"/>
      <c r="G17" s="1" t="s">
        <v>3158</v>
      </c>
      <c r="H17" s="1" t="s">
        <v>2283</v>
      </c>
      <c r="I17" s="1" t="s">
        <v>788</v>
      </c>
      <c r="J17" s="1" t="s">
        <v>3813</v>
      </c>
      <c r="K17" s="18" t="s">
        <v>761</v>
      </c>
      <c r="L17" s="1" t="s">
        <v>5330</v>
      </c>
      <c r="M17" s="1" t="s">
        <v>488</v>
      </c>
      <c r="N17" s="1" t="s">
        <v>296</v>
      </c>
      <c r="P17" s="1" t="s">
        <v>4401</v>
      </c>
      <c r="AA17" s="1" t="s">
        <v>669</v>
      </c>
      <c r="AB17" s="3"/>
      <c r="AD17" s="1" t="s">
        <v>481</v>
      </c>
      <c r="AE17" s="1" t="s">
        <v>481</v>
      </c>
      <c r="AG17" s="1" t="s">
        <v>481</v>
      </c>
      <c r="AH17" s="1" t="s">
        <v>481</v>
      </c>
      <c r="AI17" s="1" t="s">
        <v>481</v>
      </c>
      <c r="AZ17" s="1">
        <f t="shared" si="0"/>
        <v>5</v>
      </c>
      <c r="CX17" s="1" t="s">
        <v>4682</v>
      </c>
      <c r="CZ17" s="1" t="s">
        <v>694</v>
      </c>
      <c r="DU17" s="1">
        <f t="shared" si="2"/>
        <v>2</v>
      </c>
    </row>
    <row r="18" spans="1:125" s="1" customFormat="1" ht="15" x14ac:dyDescent="0.25">
      <c r="A18" s="8"/>
      <c r="B18" s="2">
        <v>44861</v>
      </c>
      <c r="C18" s="2">
        <v>44511</v>
      </c>
      <c r="D18" s="6"/>
      <c r="G18" s="1" t="s">
        <v>481</v>
      </c>
      <c r="H18" s="1" t="s">
        <v>2283</v>
      </c>
      <c r="I18" s="1" t="s">
        <v>669</v>
      </c>
      <c r="J18" s="1" t="s">
        <v>801</v>
      </c>
      <c r="K18" s="18" t="s">
        <v>800</v>
      </c>
      <c r="L18" s="1" t="s">
        <v>5330</v>
      </c>
      <c r="M18" s="1" t="s">
        <v>488</v>
      </c>
      <c r="N18" s="1" t="s">
        <v>296</v>
      </c>
      <c r="P18" s="1" t="s">
        <v>4402</v>
      </c>
      <c r="AA18" s="1" t="s">
        <v>788</v>
      </c>
      <c r="AB18" s="3"/>
      <c r="AD18" s="1" t="s">
        <v>481</v>
      </c>
      <c r="AE18" s="1" t="s">
        <v>481</v>
      </c>
      <c r="AG18" s="1" t="s">
        <v>481</v>
      </c>
      <c r="AH18" s="1" t="s">
        <v>481</v>
      </c>
      <c r="AI18" s="1" t="s">
        <v>3158</v>
      </c>
      <c r="AZ18" s="1">
        <f t="shared" si="0"/>
        <v>5</v>
      </c>
      <c r="CX18" s="1" t="s">
        <v>4682</v>
      </c>
      <c r="DU18" s="1">
        <f t="shared" si="2"/>
        <v>1</v>
      </c>
    </row>
    <row r="19" spans="1:125" s="1" customFormat="1" ht="15" x14ac:dyDescent="0.25">
      <c r="B19" s="2">
        <v>44861</v>
      </c>
      <c r="C19" s="2">
        <v>44532</v>
      </c>
      <c r="D19" s="2"/>
      <c r="F19" s="1" t="s">
        <v>3162</v>
      </c>
      <c r="G19" s="1" t="s">
        <v>481</v>
      </c>
      <c r="H19" s="1" t="s">
        <v>330</v>
      </c>
      <c r="I19" s="1" t="s">
        <v>904</v>
      </c>
      <c r="J19" s="1" t="s">
        <v>332</v>
      </c>
      <c r="K19" s="18" t="s">
        <v>5120</v>
      </c>
      <c r="L19" s="1" t="s">
        <v>333</v>
      </c>
      <c r="M19" s="1" t="s">
        <v>5031</v>
      </c>
      <c r="N19" s="1" t="s">
        <v>296</v>
      </c>
      <c r="O19" s="1">
        <v>85120</v>
      </c>
      <c r="P19" s="1" t="s">
        <v>4213</v>
      </c>
      <c r="R19" s="1">
        <v>1</v>
      </c>
      <c r="S19" s="1" t="s">
        <v>3357</v>
      </c>
      <c r="AA19" s="2" t="s">
        <v>826</v>
      </c>
      <c r="AB19" s="3" t="s">
        <v>3161</v>
      </c>
      <c r="AC19" s="1" t="s">
        <v>1771</v>
      </c>
      <c r="AZ19" s="1">
        <f t="shared" si="0"/>
        <v>0</v>
      </c>
      <c r="BC19" s="1" t="s">
        <v>4712</v>
      </c>
      <c r="BD19" s="1" t="s">
        <v>4712</v>
      </c>
      <c r="BF19" s="1" t="s">
        <v>4712</v>
      </c>
      <c r="BG19" s="1" t="s">
        <v>4712</v>
      </c>
      <c r="BH19" s="1" t="s">
        <v>4712</v>
      </c>
      <c r="BI19" s="1" t="s">
        <v>4712</v>
      </c>
      <c r="BJ19" s="1" t="s">
        <v>4712</v>
      </c>
      <c r="BL19" s="1" t="s">
        <v>4712</v>
      </c>
      <c r="BM19" s="1" t="s">
        <v>4712</v>
      </c>
      <c r="BO19" s="1" t="s">
        <v>4712</v>
      </c>
      <c r="CX19" s="1" t="s">
        <v>4682</v>
      </c>
      <c r="CZ19" s="1" t="s">
        <v>4682</v>
      </c>
      <c r="DU19" s="1">
        <f t="shared" si="2"/>
        <v>2</v>
      </c>
    </row>
    <row r="20" spans="1:125" s="1" customFormat="1" ht="15" x14ac:dyDescent="0.25">
      <c r="A20" s="8"/>
      <c r="B20" s="2">
        <v>44861</v>
      </c>
      <c r="C20" s="2"/>
      <c r="D20" s="6" t="s">
        <v>4712</v>
      </c>
      <c r="G20" s="1" t="s">
        <v>481</v>
      </c>
      <c r="H20" s="1" t="s">
        <v>3284</v>
      </c>
      <c r="I20" s="1" t="s">
        <v>1955</v>
      </c>
      <c r="J20" s="1" t="s">
        <v>5200</v>
      </c>
      <c r="K20" s="4" t="s">
        <v>3248</v>
      </c>
      <c r="L20" s="1" t="s">
        <v>5447</v>
      </c>
      <c r="M20" s="1" t="s">
        <v>488</v>
      </c>
      <c r="N20" s="1" t="s">
        <v>296</v>
      </c>
      <c r="O20" s="1">
        <v>85209</v>
      </c>
      <c r="AE20" s="1" t="s">
        <v>3162</v>
      </c>
      <c r="AG20" s="1" t="s">
        <v>3162</v>
      </c>
      <c r="AN20" s="1" t="s">
        <v>3158</v>
      </c>
      <c r="AR20" s="1" t="s">
        <v>3162</v>
      </c>
      <c r="AT20" s="1" t="s">
        <v>3162</v>
      </c>
      <c r="AV20" s="1" t="s">
        <v>3162</v>
      </c>
      <c r="AX20" s="1" t="s">
        <v>3162</v>
      </c>
      <c r="AZ20" s="1">
        <f t="shared" si="0"/>
        <v>7</v>
      </c>
      <c r="BA20" s="3"/>
      <c r="CX20" s="1" t="s">
        <v>4682</v>
      </c>
      <c r="CY20" s="1" t="s">
        <v>4682</v>
      </c>
      <c r="CZ20" s="1" t="s">
        <v>4682</v>
      </c>
      <c r="DU20" s="1">
        <f t="shared" si="2"/>
        <v>3</v>
      </c>
    </row>
    <row r="21" spans="1:125" s="1" customFormat="1" ht="15" x14ac:dyDescent="0.25">
      <c r="A21" s="8"/>
      <c r="B21" s="2">
        <v>44861</v>
      </c>
      <c r="C21" s="2"/>
      <c r="D21" s="6" t="s">
        <v>4712</v>
      </c>
      <c r="G21" s="1" t="s">
        <v>3158</v>
      </c>
      <c r="H21" s="1" t="s">
        <v>3284</v>
      </c>
      <c r="I21" s="1" t="s">
        <v>4748</v>
      </c>
      <c r="J21" s="1" t="s">
        <v>5200</v>
      </c>
      <c r="K21" s="4" t="s">
        <v>3248</v>
      </c>
      <c r="L21" s="1" t="s">
        <v>5447</v>
      </c>
      <c r="M21" s="1" t="s">
        <v>488</v>
      </c>
      <c r="N21" s="1" t="s">
        <v>296</v>
      </c>
      <c r="O21" s="1">
        <v>85209</v>
      </c>
      <c r="AE21" s="1" t="s">
        <v>3162</v>
      </c>
      <c r="AG21" s="1" t="s">
        <v>3162</v>
      </c>
      <c r="AN21" s="1" t="s">
        <v>3158</v>
      </c>
      <c r="AR21" s="1" t="s">
        <v>3162</v>
      </c>
      <c r="AT21" s="1" t="s">
        <v>3162</v>
      </c>
      <c r="AV21" s="1" t="s">
        <v>3162</v>
      </c>
      <c r="AX21" s="1" t="s">
        <v>3162</v>
      </c>
      <c r="AZ21" s="1">
        <f t="shared" si="0"/>
        <v>7</v>
      </c>
      <c r="BA21" s="3"/>
      <c r="CX21" s="1" t="s">
        <v>4682</v>
      </c>
      <c r="CY21" s="1" t="s">
        <v>4682</v>
      </c>
      <c r="CZ21" s="1" t="s">
        <v>4682</v>
      </c>
      <c r="DU21" s="1">
        <f t="shared" si="2"/>
        <v>3</v>
      </c>
    </row>
    <row r="22" spans="1:125" s="1" customFormat="1" ht="15" x14ac:dyDescent="0.25">
      <c r="A22" s="8"/>
      <c r="B22" s="2">
        <v>44861</v>
      </c>
      <c r="C22" s="2">
        <v>44532</v>
      </c>
      <c r="D22" s="6"/>
      <c r="G22" s="1" t="s">
        <v>3158</v>
      </c>
      <c r="H22" s="1" t="s">
        <v>188</v>
      </c>
      <c r="I22" s="1" t="s">
        <v>189</v>
      </c>
      <c r="J22" s="1" t="s">
        <v>5213</v>
      </c>
      <c r="K22" s="4" t="s">
        <v>190</v>
      </c>
      <c r="L22" s="1" t="s">
        <v>4498</v>
      </c>
      <c r="M22" s="1" t="s">
        <v>488</v>
      </c>
      <c r="N22" s="1" t="s">
        <v>296</v>
      </c>
      <c r="O22" s="1">
        <v>85208</v>
      </c>
      <c r="P22" s="1" t="s">
        <v>4213</v>
      </c>
      <c r="Y22" s="1" t="s">
        <v>297</v>
      </c>
      <c r="Z22" s="1" t="s">
        <v>3161</v>
      </c>
      <c r="AA22" s="2" t="s">
        <v>2374</v>
      </c>
      <c r="AB22" s="3" t="s">
        <v>3161</v>
      </c>
      <c r="AC22" s="1" t="s">
        <v>2388</v>
      </c>
      <c r="AG22" s="1" t="s">
        <v>3158</v>
      </c>
      <c r="AH22" s="1" t="s">
        <v>481</v>
      </c>
      <c r="AZ22" s="1">
        <f t="shared" si="0"/>
        <v>2</v>
      </c>
      <c r="CX22" s="1" t="s">
        <v>4682</v>
      </c>
      <c r="CY22" s="1" t="s">
        <v>481</v>
      </c>
      <c r="CZ22" s="1" t="s">
        <v>4682</v>
      </c>
      <c r="DU22" s="1">
        <f t="shared" si="2"/>
        <v>3</v>
      </c>
    </row>
    <row r="23" spans="1:125" s="1" customFormat="1" ht="15" x14ac:dyDescent="0.25">
      <c r="A23" s="6"/>
      <c r="B23" s="2">
        <v>44861</v>
      </c>
      <c r="C23" s="2">
        <v>44518</v>
      </c>
      <c r="D23" s="6"/>
      <c r="G23" s="1" t="s">
        <v>481</v>
      </c>
      <c r="H23" s="1" t="s">
        <v>3227</v>
      </c>
      <c r="I23" s="1" t="s">
        <v>4713</v>
      </c>
      <c r="J23" s="1" t="s">
        <v>3228</v>
      </c>
      <c r="K23" s="18" t="s">
        <v>3229</v>
      </c>
      <c r="L23" s="1" t="s">
        <v>5260</v>
      </c>
      <c r="M23" s="1" t="s">
        <v>488</v>
      </c>
      <c r="N23" s="1" t="s">
        <v>296</v>
      </c>
      <c r="O23" s="1">
        <v>85206</v>
      </c>
      <c r="Y23" s="2"/>
      <c r="Z23" s="3"/>
      <c r="AA23" s="1" t="s">
        <v>5257</v>
      </c>
      <c r="AZ23" s="1">
        <f t="shared" si="0"/>
        <v>0</v>
      </c>
      <c r="CX23" s="1" t="s">
        <v>4682</v>
      </c>
      <c r="DU23" s="1">
        <f t="shared" si="2"/>
        <v>1</v>
      </c>
    </row>
    <row r="24" spans="1:125" s="1" customFormat="1" ht="15" x14ac:dyDescent="0.25">
      <c r="B24" s="2">
        <v>44861</v>
      </c>
      <c r="C24" s="2">
        <v>44539</v>
      </c>
      <c r="E24" s="2"/>
      <c r="F24" s="1" t="s">
        <v>3161</v>
      </c>
      <c r="G24" s="1" t="s">
        <v>481</v>
      </c>
      <c r="H24" s="1" t="s">
        <v>1346</v>
      </c>
      <c r="I24" s="1" t="s">
        <v>3178</v>
      </c>
      <c r="J24" s="1" t="s">
        <v>2796</v>
      </c>
      <c r="K24" s="18" t="s">
        <v>4468</v>
      </c>
      <c r="L24" s="1" t="s">
        <v>1347</v>
      </c>
      <c r="M24" s="1" t="s">
        <v>488</v>
      </c>
      <c r="N24" s="1" t="s">
        <v>296</v>
      </c>
      <c r="O24" s="1">
        <v>85206</v>
      </c>
      <c r="P24" s="1" t="s">
        <v>3161</v>
      </c>
      <c r="X24" s="1" t="s">
        <v>2261</v>
      </c>
      <c r="AA24" s="1" t="s">
        <v>2795</v>
      </c>
      <c r="AB24" s="3"/>
      <c r="AC24" s="1" t="s">
        <v>2388</v>
      </c>
      <c r="AZ24" s="1">
        <f t="shared" si="0"/>
        <v>0</v>
      </c>
      <c r="CX24" s="1" t="s">
        <v>481</v>
      </c>
      <c r="CY24" s="1" t="s">
        <v>481</v>
      </c>
      <c r="CZ24" s="1" t="s">
        <v>481</v>
      </c>
      <c r="DU24" s="1">
        <f t="shared" si="2"/>
        <v>3</v>
      </c>
    </row>
    <row r="25" spans="1:125" s="1" customFormat="1" ht="15" x14ac:dyDescent="0.25">
      <c r="A25" s="8"/>
      <c r="B25" s="2">
        <v>44861</v>
      </c>
      <c r="C25" s="2">
        <v>44511</v>
      </c>
      <c r="D25" s="6"/>
      <c r="F25" s="1" t="s">
        <v>3161</v>
      </c>
      <c r="G25" s="1" t="s">
        <v>3158</v>
      </c>
      <c r="H25" s="1" t="s">
        <v>2676</v>
      </c>
      <c r="I25" s="1" t="s">
        <v>2677</v>
      </c>
      <c r="J25" s="1" t="s">
        <v>2679</v>
      </c>
      <c r="K25" s="31" t="s">
        <v>2663</v>
      </c>
      <c r="L25" s="1" t="s">
        <v>3591</v>
      </c>
      <c r="M25" s="1" t="s">
        <v>5031</v>
      </c>
      <c r="N25" s="1" t="s">
        <v>296</v>
      </c>
      <c r="O25" s="1">
        <v>85120</v>
      </c>
      <c r="P25" s="1" t="s">
        <v>4213</v>
      </c>
      <c r="T25" s="1">
        <v>1</v>
      </c>
      <c r="W25" s="1" t="s">
        <v>297</v>
      </c>
      <c r="Y25" s="1" t="s">
        <v>3160</v>
      </c>
      <c r="Z25" s="1" t="s">
        <v>3161</v>
      </c>
      <c r="AA25" s="2" t="s">
        <v>651</v>
      </c>
      <c r="AB25" s="3" t="s">
        <v>3161</v>
      </c>
      <c r="AC25" s="1" t="s">
        <v>2388</v>
      </c>
      <c r="AF25" s="1" t="s">
        <v>481</v>
      </c>
      <c r="AG25" s="1" t="s">
        <v>481</v>
      </c>
      <c r="AH25" s="1" t="s">
        <v>481</v>
      </c>
      <c r="AJ25" s="1" t="s">
        <v>481</v>
      </c>
      <c r="AL25" s="1" t="s">
        <v>481</v>
      </c>
      <c r="AN25" s="1" t="s">
        <v>481</v>
      </c>
      <c r="AO25" s="1" t="s">
        <v>481</v>
      </c>
      <c r="AR25" s="1" t="s">
        <v>481</v>
      </c>
      <c r="AS25" s="1" t="s">
        <v>481</v>
      </c>
      <c r="AT25" s="1" t="s">
        <v>481</v>
      </c>
      <c r="AU25" s="1" t="s">
        <v>481</v>
      </c>
      <c r="AV25" s="1" t="s">
        <v>481</v>
      </c>
      <c r="AW25" s="1" t="s">
        <v>481</v>
      </c>
      <c r="AZ25" s="1">
        <f t="shared" si="0"/>
        <v>13</v>
      </c>
      <c r="BB25" s="1" t="s">
        <v>3596</v>
      </c>
      <c r="BC25" s="1" t="s">
        <v>4712</v>
      </c>
      <c r="BD25" s="1" t="s">
        <v>4712</v>
      </c>
      <c r="BG25" s="1" t="s">
        <v>4712</v>
      </c>
      <c r="BL25" s="1" t="s">
        <v>4712</v>
      </c>
      <c r="BP25" s="1" t="s">
        <v>4712</v>
      </c>
      <c r="CC25" s="1" t="s">
        <v>4712</v>
      </c>
      <c r="CE25" s="1" t="s">
        <v>4712</v>
      </c>
      <c r="CX25" s="1" t="s">
        <v>4682</v>
      </c>
      <c r="DU25" s="1">
        <f t="shared" si="2"/>
        <v>1</v>
      </c>
    </row>
    <row r="26" spans="1:125" s="1" customFormat="1" ht="15" x14ac:dyDescent="0.25">
      <c r="A26" s="6"/>
      <c r="B26" s="2">
        <v>44861</v>
      </c>
      <c r="C26" s="2">
        <v>44560</v>
      </c>
      <c r="D26" s="6"/>
      <c r="E26" s="2"/>
      <c r="G26" s="1" t="s">
        <v>481</v>
      </c>
      <c r="H26" s="1" t="s">
        <v>5283</v>
      </c>
      <c r="I26" s="1" t="s">
        <v>5284</v>
      </c>
      <c r="J26" s="1" t="s">
        <v>5305</v>
      </c>
      <c r="K26" s="4" t="s">
        <v>5306</v>
      </c>
      <c r="L26" s="1" t="s">
        <v>5307</v>
      </c>
      <c r="M26" s="1" t="s">
        <v>2398</v>
      </c>
      <c r="N26" s="1" t="s">
        <v>296</v>
      </c>
      <c r="O26" s="1">
        <v>85034</v>
      </c>
      <c r="AA26" s="1" t="s">
        <v>5285</v>
      </c>
      <c r="AB26" s="3"/>
      <c r="AZ26" s="1">
        <f t="shared" si="0"/>
        <v>0</v>
      </c>
      <c r="CX26" s="1" t="s">
        <v>481</v>
      </c>
      <c r="DU26" s="1">
        <f t="shared" si="2"/>
        <v>1</v>
      </c>
    </row>
    <row r="27" spans="1:125" s="1" customFormat="1" ht="15" x14ac:dyDescent="0.25">
      <c r="A27" s="8"/>
      <c r="B27" s="2">
        <v>44861</v>
      </c>
      <c r="C27" s="2">
        <v>44532</v>
      </c>
      <c r="D27" s="6"/>
      <c r="G27" s="1" t="s">
        <v>481</v>
      </c>
      <c r="H27" s="1" t="s">
        <v>2771</v>
      </c>
      <c r="I27" s="1" t="s">
        <v>3313</v>
      </c>
      <c r="J27" s="1" t="s">
        <v>4502</v>
      </c>
      <c r="K27" s="18" t="s">
        <v>190</v>
      </c>
      <c r="L27" s="1" t="s">
        <v>4498</v>
      </c>
      <c r="M27" s="1" t="s">
        <v>488</v>
      </c>
      <c r="N27" s="1" t="s">
        <v>296</v>
      </c>
      <c r="O27" s="1">
        <v>85208</v>
      </c>
      <c r="Y27" s="1" t="s">
        <v>297</v>
      </c>
      <c r="Z27" s="1" t="s">
        <v>2770</v>
      </c>
      <c r="AA27" s="2" t="s">
        <v>188</v>
      </c>
      <c r="AB27" s="3" t="s">
        <v>3161</v>
      </c>
      <c r="AG27" s="1" t="s">
        <v>481</v>
      </c>
      <c r="AH27" s="1" t="s">
        <v>481</v>
      </c>
      <c r="AZ27" s="1">
        <f t="shared" si="0"/>
        <v>2</v>
      </c>
      <c r="CX27" s="1" t="s">
        <v>4682</v>
      </c>
      <c r="CY27" s="1" t="s">
        <v>481</v>
      </c>
      <c r="CZ27" s="1" t="s">
        <v>4682</v>
      </c>
      <c r="DU27" s="1">
        <f t="shared" si="2"/>
        <v>3</v>
      </c>
    </row>
    <row r="28" spans="1:125" s="1" customFormat="1" ht="15" x14ac:dyDescent="0.25">
      <c r="A28" s="8"/>
      <c r="B28" s="2">
        <v>44861</v>
      </c>
      <c r="C28" s="2">
        <v>44511</v>
      </c>
      <c r="D28" s="6"/>
      <c r="G28" s="1" t="s">
        <v>3158</v>
      </c>
      <c r="H28" s="1" t="s">
        <v>2772</v>
      </c>
      <c r="I28" s="1" t="s">
        <v>4345</v>
      </c>
      <c r="J28" s="1" t="s">
        <v>1201</v>
      </c>
      <c r="K28" s="18" t="s">
        <v>2774</v>
      </c>
      <c r="L28" s="1" t="s">
        <v>1519</v>
      </c>
      <c r="M28" s="1" t="s">
        <v>488</v>
      </c>
      <c r="N28" s="1" t="s">
        <v>296</v>
      </c>
      <c r="O28" s="1">
        <v>85212</v>
      </c>
      <c r="P28" s="1" t="s">
        <v>4712</v>
      </c>
      <c r="Y28" s="1" t="s">
        <v>3196</v>
      </c>
      <c r="Z28" s="1" t="s">
        <v>1520</v>
      </c>
      <c r="AA28" s="2" t="s">
        <v>2773</v>
      </c>
      <c r="AB28" s="3"/>
      <c r="AC28" s="1" t="s">
        <v>2568</v>
      </c>
      <c r="AG28" s="1" t="s">
        <v>481</v>
      </c>
      <c r="AH28" s="1" t="s">
        <v>481</v>
      </c>
      <c r="AZ28" s="1">
        <f t="shared" si="0"/>
        <v>2</v>
      </c>
      <c r="CX28" s="1" t="s">
        <v>4682</v>
      </c>
      <c r="CY28" s="1" t="s">
        <v>4682</v>
      </c>
      <c r="CZ28" s="1" t="s">
        <v>4682</v>
      </c>
      <c r="DU28" s="1">
        <f t="shared" si="2"/>
        <v>3</v>
      </c>
    </row>
    <row r="29" spans="1:125" s="1" customFormat="1" ht="15" x14ac:dyDescent="0.25">
      <c r="A29" s="8"/>
      <c r="B29" s="2">
        <v>44861</v>
      </c>
      <c r="C29" s="2">
        <v>44511</v>
      </c>
      <c r="D29" s="6"/>
      <c r="G29" s="1" t="s">
        <v>481</v>
      </c>
      <c r="H29" s="1" t="s">
        <v>2772</v>
      </c>
      <c r="I29" s="1" t="s">
        <v>2773</v>
      </c>
      <c r="J29" s="1" t="s">
        <v>1201</v>
      </c>
      <c r="K29" s="18" t="s">
        <v>2774</v>
      </c>
      <c r="L29" s="1" t="s">
        <v>1519</v>
      </c>
      <c r="M29" s="1" t="s">
        <v>488</v>
      </c>
      <c r="N29" s="1" t="s">
        <v>296</v>
      </c>
      <c r="O29" s="1">
        <v>85212</v>
      </c>
      <c r="P29" s="1" t="s">
        <v>4213</v>
      </c>
      <c r="Y29" s="1" t="s">
        <v>3196</v>
      </c>
      <c r="Z29" s="1" t="s">
        <v>3161</v>
      </c>
      <c r="AA29" s="2"/>
      <c r="AB29" s="3"/>
      <c r="AC29" s="1" t="s">
        <v>2564</v>
      </c>
      <c r="AG29" s="1" t="s">
        <v>481</v>
      </c>
      <c r="AH29" s="1" t="s">
        <v>481</v>
      </c>
      <c r="AZ29" s="1">
        <f t="shared" si="0"/>
        <v>2</v>
      </c>
      <c r="CX29" s="1" t="s">
        <v>4682</v>
      </c>
      <c r="CY29" s="1" t="s">
        <v>4682</v>
      </c>
      <c r="CZ29" s="1" t="s">
        <v>4682</v>
      </c>
      <c r="DU29" s="1">
        <f t="shared" si="2"/>
        <v>3</v>
      </c>
    </row>
    <row r="30" spans="1:125" s="1" customFormat="1" ht="15" x14ac:dyDescent="0.25">
      <c r="A30" s="6"/>
      <c r="B30" s="2">
        <v>44861</v>
      </c>
      <c r="C30" s="2">
        <v>44511</v>
      </c>
      <c r="D30" s="6"/>
      <c r="E30" s="2"/>
      <c r="F30" s="1" t="s">
        <v>3161</v>
      </c>
      <c r="G30" s="1" t="s">
        <v>481</v>
      </c>
      <c r="H30" s="1" t="s">
        <v>1521</v>
      </c>
      <c r="I30" s="1" t="s">
        <v>1522</v>
      </c>
      <c r="J30" s="1" t="s">
        <v>3602</v>
      </c>
      <c r="K30" s="18" t="s">
        <v>1523</v>
      </c>
      <c r="L30" s="1" t="s">
        <v>5427</v>
      </c>
      <c r="M30" s="1" t="s">
        <v>5426</v>
      </c>
      <c r="N30" s="1" t="s">
        <v>1525</v>
      </c>
      <c r="O30" s="1">
        <v>14001</v>
      </c>
      <c r="Y30" s="1" t="s">
        <v>3196</v>
      </c>
      <c r="Z30" s="1" t="s">
        <v>3161</v>
      </c>
      <c r="AA30" s="2" t="s">
        <v>3099</v>
      </c>
      <c r="AB30" s="3" t="s">
        <v>3161</v>
      </c>
      <c r="AC30" s="1" t="s">
        <v>2564</v>
      </c>
      <c r="AH30" s="1" t="s">
        <v>3162</v>
      </c>
      <c r="AK30" s="1" t="s">
        <v>3162</v>
      </c>
      <c r="AL30" s="1" t="s">
        <v>3162</v>
      </c>
      <c r="AM30" s="1" t="s">
        <v>3162</v>
      </c>
      <c r="AN30" s="1" t="s">
        <v>3162</v>
      </c>
      <c r="AR30" s="1" t="s">
        <v>3162</v>
      </c>
      <c r="AV30" s="1" t="s">
        <v>3162</v>
      </c>
      <c r="AX30" s="1" t="s">
        <v>3162</v>
      </c>
      <c r="AY30" s="1" t="s">
        <v>3162</v>
      </c>
      <c r="AZ30" s="1">
        <f t="shared" si="0"/>
        <v>9</v>
      </c>
      <c r="CX30" s="1" t="s">
        <v>4682</v>
      </c>
      <c r="CZ30" s="1" t="s">
        <v>4682</v>
      </c>
      <c r="DU30" s="1">
        <f t="shared" si="2"/>
        <v>2</v>
      </c>
    </row>
    <row r="31" spans="1:125" s="1" customFormat="1" ht="15" x14ac:dyDescent="0.25">
      <c r="B31" s="2">
        <v>44861</v>
      </c>
      <c r="C31" s="2">
        <v>44532</v>
      </c>
      <c r="D31" s="2"/>
      <c r="F31" s="1" t="s">
        <v>3162</v>
      </c>
      <c r="G31" s="1" t="s">
        <v>3158</v>
      </c>
      <c r="H31" s="1" t="s">
        <v>826</v>
      </c>
      <c r="I31" s="1" t="s">
        <v>908</v>
      </c>
      <c r="J31" s="1" t="s">
        <v>829</v>
      </c>
      <c r="K31" s="18" t="s">
        <v>701</v>
      </c>
      <c r="L31" s="1" t="s">
        <v>3690</v>
      </c>
      <c r="M31" s="1" t="s">
        <v>5031</v>
      </c>
      <c r="N31" s="1" t="s">
        <v>296</v>
      </c>
      <c r="O31" s="1">
        <v>85120</v>
      </c>
      <c r="P31" s="1" t="s">
        <v>4213</v>
      </c>
      <c r="Q31" s="1" t="s">
        <v>4712</v>
      </c>
      <c r="R31" s="1">
        <v>1</v>
      </c>
      <c r="S31" s="1" t="s">
        <v>3357</v>
      </c>
      <c r="Y31" s="1" t="s">
        <v>3196</v>
      </c>
      <c r="Z31" s="1" t="s">
        <v>3161</v>
      </c>
      <c r="AA31" s="2" t="s">
        <v>330</v>
      </c>
      <c r="AB31" s="3" t="s">
        <v>3161</v>
      </c>
      <c r="AC31" s="1" t="s">
        <v>1771</v>
      </c>
      <c r="AZ31" s="1">
        <f t="shared" si="0"/>
        <v>0</v>
      </c>
      <c r="BC31" s="1" t="s">
        <v>4712</v>
      </c>
      <c r="BD31" s="1" t="s">
        <v>4712</v>
      </c>
      <c r="BE31" s="1" t="s">
        <v>4712</v>
      </c>
      <c r="BI31" s="1" t="s">
        <v>4712</v>
      </c>
      <c r="BJ31" s="1" t="s">
        <v>4712</v>
      </c>
      <c r="BK31" s="1" t="s">
        <v>4712</v>
      </c>
      <c r="BL31" s="1" t="s">
        <v>4712</v>
      </c>
      <c r="BP31" s="1" t="s">
        <v>4712</v>
      </c>
      <c r="CC31" s="1" t="s">
        <v>4712</v>
      </c>
      <c r="CX31" s="1" t="s">
        <v>4682</v>
      </c>
      <c r="CZ31" s="1" t="s">
        <v>4682</v>
      </c>
      <c r="DU31" s="1">
        <f t="shared" si="2"/>
        <v>2</v>
      </c>
    </row>
    <row r="32" spans="1:125" s="1" customFormat="1" ht="15" x14ac:dyDescent="0.25">
      <c r="B32" s="2">
        <v>44861</v>
      </c>
      <c r="C32" s="2">
        <v>44546</v>
      </c>
      <c r="D32" s="6"/>
      <c r="F32" s="1" t="s">
        <v>3161</v>
      </c>
      <c r="G32" s="1" t="s">
        <v>481</v>
      </c>
      <c r="H32" s="1" t="s">
        <v>832</v>
      </c>
      <c r="I32" s="1" t="s">
        <v>3082</v>
      </c>
      <c r="J32" s="1" t="s">
        <v>2816</v>
      </c>
      <c r="K32" s="4" t="s">
        <v>3242</v>
      </c>
      <c r="L32" s="1" t="s">
        <v>836</v>
      </c>
      <c r="M32" s="1" t="s">
        <v>924</v>
      </c>
      <c r="N32" s="1" t="s">
        <v>4426</v>
      </c>
      <c r="O32" s="1">
        <v>85257</v>
      </c>
      <c r="P32" s="1" t="s">
        <v>4213</v>
      </c>
      <c r="Q32" s="14">
        <v>13954</v>
      </c>
      <c r="T32" s="1">
        <v>1</v>
      </c>
      <c r="W32" s="1" t="s">
        <v>297</v>
      </c>
      <c r="Y32" s="1" t="s">
        <v>3160</v>
      </c>
      <c r="Z32" s="1" t="s">
        <v>3161</v>
      </c>
      <c r="AA32" s="2" t="s">
        <v>1433</v>
      </c>
      <c r="AB32" s="3" t="s">
        <v>3161</v>
      </c>
      <c r="AC32" s="1" t="s">
        <v>2388</v>
      </c>
      <c r="AE32" s="1" t="s">
        <v>481</v>
      </c>
      <c r="AF32" s="1" t="s">
        <v>481</v>
      </c>
      <c r="AI32" s="1" t="s">
        <v>481</v>
      </c>
      <c r="AN32" s="1" t="s">
        <v>481</v>
      </c>
      <c r="AO32" s="1" t="s">
        <v>481</v>
      </c>
      <c r="AQ32" s="1" t="s">
        <v>481</v>
      </c>
      <c r="AR32" s="1" t="s">
        <v>481</v>
      </c>
      <c r="AS32" s="1" t="s">
        <v>481</v>
      </c>
      <c r="AT32" s="1" t="s">
        <v>481</v>
      </c>
      <c r="AV32" s="1" t="s">
        <v>481</v>
      </c>
      <c r="AW32" s="1" t="s">
        <v>481</v>
      </c>
      <c r="AX32" s="1" t="s">
        <v>481</v>
      </c>
      <c r="AY32" s="1" t="s">
        <v>481</v>
      </c>
      <c r="AZ32" s="1">
        <f t="shared" si="0"/>
        <v>13</v>
      </c>
      <c r="BC32" s="1" t="s">
        <v>4712</v>
      </c>
      <c r="BD32" s="1" t="s">
        <v>4712</v>
      </c>
      <c r="BE32" s="1" t="s">
        <v>4712</v>
      </c>
      <c r="BF32" s="1" t="s">
        <v>4712</v>
      </c>
      <c r="BG32" s="1" t="s">
        <v>4712</v>
      </c>
      <c r="BH32" s="1" t="s">
        <v>4712</v>
      </c>
      <c r="BI32" s="1" t="s">
        <v>4712</v>
      </c>
      <c r="BJ32" s="1" t="s">
        <v>4712</v>
      </c>
      <c r="BK32" s="1" t="s">
        <v>4712</v>
      </c>
      <c r="BL32" s="1" t="s">
        <v>4712</v>
      </c>
      <c r="BO32" s="1" t="s">
        <v>4712</v>
      </c>
      <c r="BP32" s="1" t="s">
        <v>4712</v>
      </c>
      <c r="CC32" s="1" t="s">
        <v>4712</v>
      </c>
      <c r="CE32" s="1" t="s">
        <v>4712</v>
      </c>
      <c r="CX32" s="1" t="s">
        <v>4682</v>
      </c>
      <c r="CZ32" s="1" t="s">
        <v>4682</v>
      </c>
      <c r="DU32" s="1">
        <f t="shared" si="2"/>
        <v>2</v>
      </c>
    </row>
    <row r="33" spans="1:126" s="1" customFormat="1" ht="15" x14ac:dyDescent="0.25">
      <c r="B33" s="2">
        <v>44861</v>
      </c>
      <c r="C33" s="2">
        <v>44518</v>
      </c>
      <c r="D33" s="6"/>
      <c r="G33" s="1" t="s">
        <v>481</v>
      </c>
      <c r="H33" s="1" t="s">
        <v>3379</v>
      </c>
      <c r="I33" s="1" t="s">
        <v>4309</v>
      </c>
      <c r="J33" s="1" t="s">
        <v>1008</v>
      </c>
      <c r="K33" s="18" t="s">
        <v>3505</v>
      </c>
      <c r="L33" s="1" t="s">
        <v>3999</v>
      </c>
      <c r="M33" s="1" t="s">
        <v>488</v>
      </c>
      <c r="N33" s="1" t="s">
        <v>296</v>
      </c>
      <c r="O33" s="1">
        <v>85205</v>
      </c>
      <c r="X33" s="1" t="s">
        <v>3998</v>
      </c>
      <c r="AA33" s="2" t="s">
        <v>1996</v>
      </c>
      <c r="AB33" s="3"/>
      <c r="AF33" s="1" t="s">
        <v>481</v>
      </c>
      <c r="AH33" s="1" t="s">
        <v>481</v>
      </c>
      <c r="AI33" s="1" t="s">
        <v>481</v>
      </c>
      <c r="AJ33" s="1" t="s">
        <v>481</v>
      </c>
      <c r="AK33" s="1" t="s">
        <v>481</v>
      </c>
      <c r="AL33" s="1" t="s">
        <v>481</v>
      </c>
      <c r="AM33" s="1" t="s">
        <v>481</v>
      </c>
      <c r="AN33" s="1" t="s">
        <v>481</v>
      </c>
      <c r="AP33" s="1" t="s">
        <v>481</v>
      </c>
      <c r="AZ33" s="1">
        <f t="shared" si="0"/>
        <v>9</v>
      </c>
      <c r="CX33" s="1" t="s">
        <v>4682</v>
      </c>
      <c r="CY33" s="1" t="s">
        <v>481</v>
      </c>
      <c r="DU33" s="1">
        <f t="shared" si="2"/>
        <v>2</v>
      </c>
    </row>
    <row r="34" spans="1:126" s="1" customFormat="1" ht="15" x14ac:dyDescent="0.25">
      <c r="B34" s="2">
        <v>44861</v>
      </c>
      <c r="C34" s="2"/>
      <c r="D34" s="2" t="s">
        <v>4712</v>
      </c>
      <c r="G34" s="1" t="s">
        <v>481</v>
      </c>
      <c r="H34" s="1" t="s">
        <v>4483</v>
      </c>
      <c r="I34" s="1" t="s">
        <v>3790</v>
      </c>
      <c r="J34" s="1" t="s">
        <v>4049</v>
      </c>
      <c r="K34" s="4" t="s">
        <v>5446</v>
      </c>
      <c r="L34" s="1" t="s">
        <v>4484</v>
      </c>
      <c r="M34" s="1" t="s">
        <v>488</v>
      </c>
      <c r="N34" s="1" t="s">
        <v>296</v>
      </c>
      <c r="O34" s="1">
        <v>85209</v>
      </c>
      <c r="T34" s="1">
        <v>1</v>
      </c>
      <c r="AA34" s="2" t="s">
        <v>1352</v>
      </c>
      <c r="AB34" s="3"/>
      <c r="AZ34" s="1">
        <f t="shared" si="0"/>
        <v>0</v>
      </c>
      <c r="CX34" s="1" t="s">
        <v>4682</v>
      </c>
      <c r="CY34" s="1" t="s">
        <v>4682</v>
      </c>
      <c r="CZ34" s="1" t="s">
        <v>4682</v>
      </c>
      <c r="DU34" s="1">
        <f t="shared" si="2"/>
        <v>3</v>
      </c>
    </row>
    <row r="35" spans="1:126" s="1" customFormat="1" ht="15" x14ac:dyDescent="0.25">
      <c r="B35" s="2">
        <v>44861</v>
      </c>
      <c r="C35" s="2"/>
      <c r="D35" s="2" t="s">
        <v>4712</v>
      </c>
      <c r="F35" s="1" t="s">
        <v>3162</v>
      </c>
      <c r="G35" s="1" t="s">
        <v>3158</v>
      </c>
      <c r="H35" s="1" t="s">
        <v>1354</v>
      </c>
      <c r="I35" s="1" t="s">
        <v>1049</v>
      </c>
      <c r="J35" s="1" t="s">
        <v>4049</v>
      </c>
      <c r="K35" s="4" t="s">
        <v>1351</v>
      </c>
      <c r="L35" s="1" t="s">
        <v>4484</v>
      </c>
      <c r="M35" s="1" t="s">
        <v>488</v>
      </c>
      <c r="N35" s="1" t="s">
        <v>296</v>
      </c>
      <c r="O35" s="1">
        <v>85209</v>
      </c>
      <c r="P35" s="1" t="s">
        <v>4213</v>
      </c>
      <c r="Q35" s="1" t="s">
        <v>2052</v>
      </c>
      <c r="R35" s="1">
        <v>1</v>
      </c>
      <c r="S35" s="1" t="s">
        <v>378</v>
      </c>
      <c r="AA35" s="2" t="s">
        <v>1353</v>
      </c>
      <c r="AB35" s="3"/>
      <c r="AC35" s="1" t="s">
        <v>1771</v>
      </c>
      <c r="AZ35" s="1">
        <f t="shared" si="0"/>
        <v>0</v>
      </c>
      <c r="BC35" s="1" t="s">
        <v>4712</v>
      </c>
      <c r="BD35" s="1" t="s">
        <v>4712</v>
      </c>
      <c r="BE35" s="1" t="s">
        <v>4712</v>
      </c>
      <c r="BF35" s="1" t="s">
        <v>4712</v>
      </c>
      <c r="BG35" s="1" t="s">
        <v>4712</v>
      </c>
      <c r="BH35" s="1" t="s">
        <v>4712</v>
      </c>
      <c r="BI35" s="1" t="s">
        <v>4712</v>
      </c>
      <c r="BJ35" s="1" t="s">
        <v>4712</v>
      </c>
      <c r="BK35" s="1" t="s">
        <v>4712</v>
      </c>
      <c r="BL35" s="1" t="s">
        <v>4712</v>
      </c>
      <c r="BM35" s="1" t="s">
        <v>4712</v>
      </c>
      <c r="BN35" s="1" t="s">
        <v>4712</v>
      </c>
      <c r="BP35" s="1" t="s">
        <v>4712</v>
      </c>
      <c r="CX35" s="1" t="s">
        <v>4682</v>
      </c>
      <c r="CY35" s="1" t="s">
        <v>4682</v>
      </c>
      <c r="CZ35" s="1" t="s">
        <v>4682</v>
      </c>
      <c r="DU35" s="1">
        <f t="shared" si="2"/>
        <v>3</v>
      </c>
    </row>
    <row r="36" spans="1:126" s="1" customFormat="1" ht="15" x14ac:dyDescent="0.25">
      <c r="B36" s="2">
        <v>44861</v>
      </c>
      <c r="C36" s="2"/>
      <c r="D36" s="2" t="s">
        <v>4712</v>
      </c>
      <c r="G36" s="1" t="s">
        <v>481</v>
      </c>
      <c r="H36" s="1" t="s">
        <v>5411</v>
      </c>
      <c r="I36" s="1" t="s">
        <v>2728</v>
      </c>
      <c r="J36" s="1" t="s">
        <v>5448</v>
      </c>
      <c r="K36" s="4" t="s">
        <v>5449</v>
      </c>
      <c r="L36" s="1" t="s">
        <v>5450</v>
      </c>
      <c r="M36" s="1" t="s">
        <v>488</v>
      </c>
      <c r="N36" s="1" t="s">
        <v>296</v>
      </c>
      <c r="O36" s="1">
        <v>85205</v>
      </c>
      <c r="AA36" s="2"/>
      <c r="AB36" s="3"/>
      <c r="AZ36" s="1">
        <f t="shared" si="0"/>
        <v>0</v>
      </c>
      <c r="CX36" s="1" t="s">
        <v>4682</v>
      </c>
      <c r="CY36" s="1" t="s">
        <v>4682</v>
      </c>
      <c r="CZ36" s="1" t="s">
        <v>4682</v>
      </c>
      <c r="DU36" s="1">
        <f t="shared" si="2"/>
        <v>3</v>
      </c>
    </row>
    <row r="37" spans="1:126" s="1" customFormat="1" ht="15" x14ac:dyDescent="0.25">
      <c r="B37" s="2">
        <v>44861</v>
      </c>
      <c r="C37" s="2"/>
      <c r="D37" s="2" t="s">
        <v>4712</v>
      </c>
      <c r="G37" s="1" t="s">
        <v>3158</v>
      </c>
      <c r="H37" s="1" t="s">
        <v>5411</v>
      </c>
      <c r="I37" s="1" t="s">
        <v>1871</v>
      </c>
      <c r="J37" s="1" t="s">
        <v>5448</v>
      </c>
      <c r="K37" s="4" t="s">
        <v>5449</v>
      </c>
      <c r="L37" s="1" t="s">
        <v>5450</v>
      </c>
      <c r="M37" s="1" t="s">
        <v>488</v>
      </c>
      <c r="N37" s="1" t="s">
        <v>296</v>
      </c>
      <c r="O37" s="1">
        <v>85205</v>
      </c>
      <c r="AA37" s="2"/>
      <c r="AB37" s="3"/>
      <c r="AZ37" s="1">
        <f t="shared" si="0"/>
        <v>0</v>
      </c>
      <c r="CX37" s="1" t="s">
        <v>4682</v>
      </c>
      <c r="CY37" s="1" t="s">
        <v>4682</v>
      </c>
      <c r="CZ37" s="1" t="s">
        <v>4682</v>
      </c>
      <c r="DU37" s="1">
        <f t="shared" si="2"/>
        <v>3</v>
      </c>
    </row>
    <row r="38" spans="1:126" s="1" customFormat="1" ht="15" x14ac:dyDescent="0.25">
      <c r="A38" s="1" t="s">
        <v>1058</v>
      </c>
      <c r="B38" s="2">
        <v>44861</v>
      </c>
      <c r="C38" s="2">
        <v>44511</v>
      </c>
      <c r="D38" s="6"/>
      <c r="G38" s="1" t="s">
        <v>3158</v>
      </c>
      <c r="H38" s="1" t="s">
        <v>2123</v>
      </c>
      <c r="I38" s="1" t="s">
        <v>2124</v>
      </c>
      <c r="J38" s="1" t="s">
        <v>5309</v>
      </c>
      <c r="K38" s="18" t="s">
        <v>2137</v>
      </c>
      <c r="L38" s="1" t="s">
        <v>2139</v>
      </c>
      <c r="M38" s="1" t="s">
        <v>3192</v>
      </c>
      <c r="N38" s="1" t="s">
        <v>296</v>
      </c>
      <c r="O38" s="1">
        <v>85118</v>
      </c>
      <c r="P38" s="1" t="s">
        <v>4213</v>
      </c>
      <c r="Y38" s="1" t="s">
        <v>3196</v>
      </c>
      <c r="Z38" s="1" t="s">
        <v>3161</v>
      </c>
      <c r="AA38" s="2" t="s">
        <v>1040</v>
      </c>
      <c r="AB38" s="3" t="s">
        <v>3161</v>
      </c>
      <c r="AC38" s="1" t="s">
        <v>2564</v>
      </c>
      <c r="AD38" s="1" t="s">
        <v>3158</v>
      </c>
      <c r="AE38" s="1" t="s">
        <v>481</v>
      </c>
      <c r="AF38" s="1" t="s">
        <v>481</v>
      </c>
      <c r="AG38" s="1" t="s">
        <v>481</v>
      </c>
      <c r="AH38" s="1" t="s">
        <v>3158</v>
      </c>
      <c r="AI38" s="1" t="s">
        <v>3158</v>
      </c>
      <c r="AL38" s="1" t="s">
        <v>3158</v>
      </c>
      <c r="AM38" s="1" t="s">
        <v>3158</v>
      </c>
      <c r="AN38" s="1" t="s">
        <v>3158</v>
      </c>
      <c r="AO38" s="1" t="s">
        <v>3158</v>
      </c>
      <c r="AP38" s="1" t="s">
        <v>3158</v>
      </c>
      <c r="AQ38" s="1" t="s">
        <v>3158</v>
      </c>
      <c r="AR38" s="1" t="s">
        <v>3158</v>
      </c>
      <c r="AS38" s="1" t="s">
        <v>3158</v>
      </c>
      <c r="AT38" s="1" t="s">
        <v>3158</v>
      </c>
      <c r="AU38" s="1" t="s">
        <v>3158</v>
      </c>
      <c r="AV38" s="1" t="s">
        <v>3158</v>
      </c>
      <c r="AW38" s="1" t="s">
        <v>3158</v>
      </c>
      <c r="AX38" s="1" t="s">
        <v>3158</v>
      </c>
      <c r="AY38" s="1" t="s">
        <v>3158</v>
      </c>
      <c r="AZ38" s="1">
        <f t="shared" si="0"/>
        <v>20</v>
      </c>
      <c r="BC38" s="1" t="s">
        <v>4712</v>
      </c>
      <c r="BD38" s="1" t="s">
        <v>5053</v>
      </c>
      <c r="BE38" s="1" t="s">
        <v>4712</v>
      </c>
      <c r="CX38" s="1" t="s">
        <v>283</v>
      </c>
      <c r="CZ38" s="1" t="s">
        <v>283</v>
      </c>
      <c r="DU38" s="1">
        <f t="shared" si="2"/>
        <v>2</v>
      </c>
    </row>
    <row r="39" spans="1:126" s="1" customFormat="1" ht="15" x14ac:dyDescent="0.25">
      <c r="A39" s="1" t="s">
        <v>1058</v>
      </c>
      <c r="B39" s="2">
        <v>44861</v>
      </c>
      <c r="C39" s="2">
        <v>44511</v>
      </c>
      <c r="D39" s="6"/>
      <c r="F39" s="1" t="s">
        <v>3161</v>
      </c>
      <c r="G39" s="1" t="s">
        <v>3158</v>
      </c>
      <c r="H39" s="1" t="s">
        <v>1433</v>
      </c>
      <c r="I39" s="1" t="s">
        <v>3794</v>
      </c>
      <c r="J39" s="1" t="s">
        <v>1436</v>
      </c>
      <c r="K39" s="4" t="s">
        <v>3243</v>
      </c>
      <c r="L39" s="1" t="s">
        <v>836</v>
      </c>
      <c r="M39" s="1" t="s">
        <v>924</v>
      </c>
      <c r="N39" s="1" t="s">
        <v>296</v>
      </c>
      <c r="O39" s="1">
        <v>85257</v>
      </c>
      <c r="P39" s="1" t="s">
        <v>4213</v>
      </c>
      <c r="T39" s="1">
        <v>1</v>
      </c>
      <c r="X39" s="1" t="s">
        <v>1436</v>
      </c>
      <c r="Y39" s="1" t="s">
        <v>3160</v>
      </c>
      <c r="AA39" s="2" t="s">
        <v>832</v>
      </c>
      <c r="AB39" s="3" t="s">
        <v>3161</v>
      </c>
      <c r="AC39" s="1" t="s">
        <v>2388</v>
      </c>
      <c r="AE39" s="1" t="s">
        <v>3158</v>
      </c>
      <c r="AF39" s="1" t="s">
        <v>3158</v>
      </c>
      <c r="AG39" s="1" t="s">
        <v>3158</v>
      </c>
      <c r="AH39" s="1" t="s">
        <v>3158</v>
      </c>
      <c r="AI39" s="1" t="s">
        <v>3158</v>
      </c>
      <c r="AL39" s="1" t="s">
        <v>3158</v>
      </c>
      <c r="AM39" s="1" t="s">
        <v>3158</v>
      </c>
      <c r="AN39" s="1" t="s">
        <v>3158</v>
      </c>
      <c r="AO39" s="1" t="s">
        <v>3158</v>
      </c>
      <c r="AP39" s="1" t="s">
        <v>3158</v>
      </c>
      <c r="AQ39" s="1" t="s">
        <v>3158</v>
      </c>
      <c r="AR39" s="1" t="s">
        <v>3158</v>
      </c>
      <c r="AS39" s="1" t="s">
        <v>3158</v>
      </c>
      <c r="AT39" s="1" t="s">
        <v>3158</v>
      </c>
      <c r="AU39" s="1" t="s">
        <v>3158</v>
      </c>
      <c r="AV39" s="1" t="s">
        <v>3158</v>
      </c>
      <c r="AW39" s="1" t="s">
        <v>3158</v>
      </c>
      <c r="AX39" s="1" t="s">
        <v>3158</v>
      </c>
      <c r="AY39" s="1" t="s">
        <v>3158</v>
      </c>
      <c r="AZ39" s="1">
        <f t="shared" si="0"/>
        <v>19</v>
      </c>
      <c r="BC39" s="1" t="s">
        <v>4712</v>
      </c>
      <c r="BD39" s="1" t="s">
        <v>4712</v>
      </c>
      <c r="BE39" s="1" t="s">
        <v>4712</v>
      </c>
      <c r="BF39" s="1" t="s">
        <v>4712</v>
      </c>
      <c r="BG39" s="1" t="s">
        <v>4712</v>
      </c>
      <c r="BH39" s="1" t="s">
        <v>4712</v>
      </c>
      <c r="BI39" s="1" t="s">
        <v>4712</v>
      </c>
      <c r="BJ39" s="1" t="s">
        <v>4712</v>
      </c>
      <c r="BK39" s="1" t="s">
        <v>4712</v>
      </c>
      <c r="BL39" s="1" t="s">
        <v>4712</v>
      </c>
      <c r="BO39" s="1" t="s">
        <v>4712</v>
      </c>
      <c r="BP39" s="1" t="s">
        <v>4712</v>
      </c>
      <c r="CC39" s="1" t="s">
        <v>4712</v>
      </c>
      <c r="CE39" s="1" t="s">
        <v>4712</v>
      </c>
      <c r="CX39" s="1" t="s">
        <v>283</v>
      </c>
      <c r="CZ39" s="1" t="s">
        <v>283</v>
      </c>
      <c r="DU39" s="1">
        <f t="shared" si="2"/>
        <v>2</v>
      </c>
    </row>
    <row r="40" spans="1:126" s="1" customFormat="1" ht="15" x14ac:dyDescent="0.25">
      <c r="B40" s="2">
        <v>44861</v>
      </c>
      <c r="C40" s="2">
        <v>44511</v>
      </c>
      <c r="D40" s="2"/>
      <c r="G40" s="1" t="s">
        <v>3158</v>
      </c>
      <c r="H40" s="1" t="s">
        <v>5314</v>
      </c>
      <c r="I40" s="1" t="s">
        <v>5315</v>
      </c>
      <c r="J40" s="1" t="s">
        <v>5316</v>
      </c>
      <c r="K40" s="4" t="s">
        <v>5317</v>
      </c>
      <c r="L40" s="1" t="s">
        <v>5318</v>
      </c>
      <c r="M40" s="1" t="s">
        <v>488</v>
      </c>
      <c r="N40" s="1" t="s">
        <v>296</v>
      </c>
      <c r="O40" s="1">
        <v>85205</v>
      </c>
      <c r="AA40" s="2"/>
      <c r="AB40" s="3"/>
      <c r="AZ40" s="1">
        <f t="shared" si="0"/>
        <v>0</v>
      </c>
      <c r="CX40" s="1" t="s">
        <v>4682</v>
      </c>
      <c r="CY40" s="1" t="s">
        <v>481</v>
      </c>
      <c r="CZ40" s="1" t="s">
        <v>4682</v>
      </c>
      <c r="DU40" s="1">
        <f t="shared" si="2"/>
        <v>3</v>
      </c>
    </row>
    <row r="41" spans="1:126" s="1" customFormat="1" ht="15" x14ac:dyDescent="0.25">
      <c r="B41" s="2">
        <v>44861</v>
      </c>
      <c r="C41" s="2">
        <v>44511</v>
      </c>
      <c r="D41" s="6"/>
      <c r="G41" s="1" t="s">
        <v>3158</v>
      </c>
      <c r="H41" s="1" t="s">
        <v>4478</v>
      </c>
      <c r="I41" s="1" t="s">
        <v>4479</v>
      </c>
      <c r="J41" s="1" t="s">
        <v>3237</v>
      </c>
      <c r="K41" s="18" t="s">
        <v>2789</v>
      </c>
      <c r="L41" s="1" t="s">
        <v>5319</v>
      </c>
      <c r="M41" s="1" t="s">
        <v>488</v>
      </c>
      <c r="N41" s="1" t="s">
        <v>296</v>
      </c>
      <c r="O41" s="1">
        <v>85209</v>
      </c>
      <c r="AC41" s="2"/>
      <c r="AD41" s="2"/>
      <c r="AE41" s="2"/>
      <c r="AF41" s="2"/>
      <c r="AG41" s="2" t="s">
        <v>3162</v>
      </c>
      <c r="AH41" s="2"/>
      <c r="AI41" s="2" t="s">
        <v>3162</v>
      </c>
      <c r="AJ41" s="2" t="s">
        <v>3162</v>
      </c>
      <c r="AK41" s="2" t="s">
        <v>3162</v>
      </c>
      <c r="AL41" s="2"/>
      <c r="AM41" s="2"/>
      <c r="AN41" s="2"/>
      <c r="AO41" s="2"/>
      <c r="AP41" s="2"/>
      <c r="AQ41" s="2" t="s">
        <v>3162</v>
      </c>
      <c r="AS41" s="2"/>
      <c r="AT41" s="2"/>
      <c r="AU41" s="2"/>
      <c r="AV41" s="2" t="s">
        <v>3162</v>
      </c>
      <c r="AW41" s="2"/>
      <c r="AX41" s="2"/>
      <c r="AY41" s="2" t="s">
        <v>3162</v>
      </c>
      <c r="AZ41" s="1">
        <f t="shared" si="0"/>
        <v>7</v>
      </c>
      <c r="BA41" s="3"/>
      <c r="CX41" s="1" t="s">
        <v>4682</v>
      </c>
      <c r="CY41" s="1" t="s">
        <v>4682</v>
      </c>
      <c r="CZ41" s="1" t="s">
        <v>481</v>
      </c>
      <c r="DU41" s="1">
        <f t="shared" si="2"/>
        <v>3</v>
      </c>
    </row>
    <row r="42" spans="1:126" s="1" customFormat="1" ht="15" x14ac:dyDescent="0.25">
      <c r="B42" s="2">
        <v>44861</v>
      </c>
      <c r="C42" s="2">
        <v>44511</v>
      </c>
      <c r="D42" s="6"/>
      <c r="G42" s="1" t="s">
        <v>481</v>
      </c>
      <c r="H42" s="1" t="s">
        <v>4478</v>
      </c>
      <c r="I42" s="1" t="s">
        <v>4480</v>
      </c>
      <c r="J42" s="1" t="s">
        <v>2790</v>
      </c>
      <c r="K42" s="18" t="s">
        <v>2789</v>
      </c>
      <c r="L42" s="1" t="s">
        <v>5319</v>
      </c>
      <c r="M42" s="1" t="s">
        <v>488</v>
      </c>
      <c r="N42" s="1" t="s">
        <v>296</v>
      </c>
      <c r="O42" s="1">
        <v>85209</v>
      </c>
      <c r="AC42" s="2"/>
      <c r="AD42" s="2"/>
      <c r="AE42" s="2"/>
      <c r="AF42" s="2"/>
      <c r="AG42" s="2" t="s">
        <v>3162</v>
      </c>
      <c r="AH42" s="2"/>
      <c r="AI42" s="2" t="s">
        <v>3158</v>
      </c>
      <c r="AJ42" s="2" t="s">
        <v>3162</v>
      </c>
      <c r="AK42" s="2" t="s">
        <v>3162</v>
      </c>
      <c r="AL42" s="2"/>
      <c r="AM42" s="2"/>
      <c r="AN42" s="2"/>
      <c r="AO42" s="2"/>
      <c r="AP42" s="2"/>
      <c r="AQ42" s="2" t="s">
        <v>3162</v>
      </c>
      <c r="AS42" s="2"/>
      <c r="AT42" s="2"/>
      <c r="AU42" s="2"/>
      <c r="AV42" s="2" t="s">
        <v>3162</v>
      </c>
      <c r="AW42" s="2"/>
      <c r="AX42" s="2"/>
      <c r="AY42" s="2" t="s">
        <v>3162</v>
      </c>
      <c r="AZ42" s="1">
        <f t="shared" si="0"/>
        <v>7</v>
      </c>
      <c r="BA42" s="3"/>
      <c r="CX42" s="1" t="s">
        <v>4682</v>
      </c>
      <c r="CY42" s="1" t="s">
        <v>4682</v>
      </c>
      <c r="CZ42" s="1" t="s">
        <v>481</v>
      </c>
      <c r="DU42" s="1">
        <f t="shared" si="2"/>
        <v>3</v>
      </c>
    </row>
    <row r="43" spans="1:126" s="1" customFormat="1" ht="15" x14ac:dyDescent="0.25">
      <c r="A43" s="3"/>
      <c r="B43" s="3">
        <f>COUNTA(B2:B42)</f>
        <v>41</v>
      </c>
      <c r="C43" s="3">
        <f>COUNTA(C2:C42)</f>
        <v>29</v>
      </c>
      <c r="D43" s="3">
        <f>COUNTA(D2:D42)</f>
        <v>12</v>
      </c>
      <c r="E43" s="3">
        <f>COUNTA(E2:E42)</f>
        <v>0</v>
      </c>
      <c r="F43" s="3"/>
      <c r="H43" s="6">
        <v>44861</v>
      </c>
      <c r="I43" s="1" t="s">
        <v>3432</v>
      </c>
      <c r="V43" s="2"/>
      <c r="W43" s="3"/>
      <c r="AA43" s="1" t="s">
        <v>4712</v>
      </c>
      <c r="AB43" s="1" t="s">
        <v>4712</v>
      </c>
    </row>
    <row r="44" spans="1:126" s="1" customFormat="1" ht="15.6" customHeight="1" x14ac:dyDescent="0.25">
      <c r="B44" s="3">
        <f>B43</f>
        <v>41</v>
      </c>
      <c r="C44" s="3">
        <f>C43</f>
        <v>29</v>
      </c>
      <c r="D44" s="3">
        <f>D43</f>
        <v>12</v>
      </c>
      <c r="E44" s="3">
        <f>E43</f>
        <v>0</v>
      </c>
      <c r="H44" s="11" t="s">
        <v>2670</v>
      </c>
      <c r="I44" s="1" t="s">
        <v>3432</v>
      </c>
      <c r="K44" s="4"/>
      <c r="U44" s="2"/>
      <c r="V44" s="3"/>
    </row>
    <row r="45" spans="1:126" s="1" customFormat="1" ht="15" x14ac:dyDescent="0.25">
      <c r="B45" s="2">
        <v>44868</v>
      </c>
      <c r="C45" s="2">
        <v>44560</v>
      </c>
      <c r="D45" s="6"/>
      <c r="F45" s="1" t="s">
        <v>3162</v>
      </c>
      <c r="G45" s="1" t="s">
        <v>481</v>
      </c>
      <c r="H45" s="1" t="s">
        <v>5204</v>
      </c>
      <c r="I45" s="1" t="s">
        <v>5205</v>
      </c>
      <c r="J45" s="1" t="s">
        <v>5206</v>
      </c>
      <c r="K45" s="4" t="s">
        <v>5621</v>
      </c>
      <c r="L45" s="1" t="s">
        <v>5208</v>
      </c>
      <c r="M45" s="1" t="s">
        <v>488</v>
      </c>
      <c r="N45" s="1" t="s">
        <v>296</v>
      </c>
      <c r="O45" s="1">
        <v>85209</v>
      </c>
      <c r="AA45" s="2" t="s">
        <v>1558</v>
      </c>
      <c r="AB45" s="3"/>
      <c r="AC45" s="3"/>
      <c r="BA45" s="1">
        <f>COUNTA(AE45:AZ45)</f>
        <v>0</v>
      </c>
      <c r="CZ45" s="1" t="s">
        <v>4682</v>
      </c>
      <c r="DV45" s="1">
        <f>COUNTA(CY45:DU45)</f>
        <v>1</v>
      </c>
    </row>
    <row r="46" spans="1:126" s="1" customFormat="1" ht="15" x14ac:dyDescent="0.25">
      <c r="B46" s="2">
        <v>44868</v>
      </c>
      <c r="C46" s="2"/>
      <c r="D46" s="6" t="s">
        <v>4712</v>
      </c>
      <c r="F46" s="1" t="s">
        <v>3162</v>
      </c>
      <c r="G46" s="1" t="s">
        <v>3158</v>
      </c>
      <c r="H46" s="1" t="s">
        <v>5410</v>
      </c>
      <c r="I46" s="1" t="s">
        <v>3351</v>
      </c>
      <c r="J46" s="1" t="s">
        <v>5415</v>
      </c>
      <c r="K46" s="4" t="s">
        <v>5416</v>
      </c>
      <c r="L46" s="1" t="s">
        <v>5417</v>
      </c>
      <c r="M46" s="1" t="s">
        <v>488</v>
      </c>
      <c r="N46" s="1" t="s">
        <v>296</v>
      </c>
      <c r="O46" s="1">
        <v>85205</v>
      </c>
      <c r="AA46" s="2"/>
      <c r="AB46" s="3"/>
      <c r="AZ46" s="1">
        <f t="shared" ref="AZ46:AZ58" si="3">COUNTA(AD46:AY46)</f>
        <v>0</v>
      </c>
      <c r="CY46" s="1" t="s">
        <v>481</v>
      </c>
      <c r="CZ46" s="1" t="s">
        <v>481</v>
      </c>
      <c r="DU46" s="1">
        <f t="shared" ref="DU46:DU58" si="4">COUNTA(CX46:DT46)</f>
        <v>2</v>
      </c>
    </row>
    <row r="47" spans="1:126" s="1" customFormat="1" ht="15" x14ac:dyDescent="0.25">
      <c r="A47" s="1" t="s">
        <v>1058</v>
      </c>
      <c r="B47" s="2">
        <v>44868</v>
      </c>
      <c r="C47" s="2">
        <v>44511</v>
      </c>
      <c r="D47" s="6"/>
      <c r="F47" s="1" t="s">
        <v>3161</v>
      </c>
      <c r="G47" s="1" t="s">
        <v>481</v>
      </c>
      <c r="H47" s="1" t="s">
        <v>651</v>
      </c>
      <c r="I47" s="1" t="s">
        <v>4151</v>
      </c>
      <c r="J47" s="1" t="s">
        <v>3931</v>
      </c>
      <c r="K47" s="18" t="s">
        <v>5028</v>
      </c>
      <c r="L47" s="1" t="s">
        <v>5299</v>
      </c>
      <c r="M47" s="1" t="s">
        <v>5031</v>
      </c>
      <c r="N47" s="1" t="s">
        <v>296</v>
      </c>
      <c r="O47" s="1">
        <v>85119</v>
      </c>
      <c r="P47" s="1" t="s">
        <v>4213</v>
      </c>
      <c r="R47" s="1">
        <v>1</v>
      </c>
      <c r="S47" s="1" t="s">
        <v>3358</v>
      </c>
      <c r="Y47" s="1" t="s">
        <v>3160</v>
      </c>
      <c r="Z47" s="1" t="s">
        <v>3161</v>
      </c>
      <c r="AA47" s="2" t="s">
        <v>5300</v>
      </c>
      <c r="AB47" s="3" t="s">
        <v>3161</v>
      </c>
      <c r="AC47" s="1" t="s">
        <v>2388</v>
      </c>
      <c r="AE47" s="1" t="s">
        <v>3158</v>
      </c>
      <c r="AF47" s="1" t="s">
        <v>3158</v>
      </c>
      <c r="AH47" s="1" t="s">
        <v>3158</v>
      </c>
      <c r="AI47" s="1" t="s">
        <v>3158</v>
      </c>
      <c r="AJ47" s="1" t="s">
        <v>3158</v>
      </c>
      <c r="AL47" s="1" t="s">
        <v>3158</v>
      </c>
      <c r="AM47" s="1" t="s">
        <v>3158</v>
      </c>
      <c r="AN47" s="1" t="s">
        <v>3158</v>
      </c>
      <c r="AO47" s="1" t="s">
        <v>3158</v>
      </c>
      <c r="AP47" s="1" t="s">
        <v>3158</v>
      </c>
      <c r="AQ47" s="1" t="s">
        <v>3158</v>
      </c>
      <c r="AR47" s="1" t="s">
        <v>3158</v>
      </c>
      <c r="AS47" s="1" t="s">
        <v>3158</v>
      </c>
      <c r="AT47" s="1" t="s">
        <v>3158</v>
      </c>
      <c r="AU47" s="1" t="s">
        <v>3158</v>
      </c>
      <c r="AV47" s="1" t="s">
        <v>3158</v>
      </c>
      <c r="AW47" s="1" t="s">
        <v>3158</v>
      </c>
      <c r="AX47" s="1" t="s">
        <v>3158</v>
      </c>
      <c r="AZ47" s="1">
        <f t="shared" si="3"/>
        <v>18</v>
      </c>
      <c r="CY47" s="1" t="s">
        <v>283</v>
      </c>
      <c r="CZ47" s="1" t="s">
        <v>3158</v>
      </c>
      <c r="DU47" s="1">
        <f t="shared" si="4"/>
        <v>2</v>
      </c>
    </row>
    <row r="48" spans="1:126" s="1" customFormat="1" ht="15" x14ac:dyDescent="0.25">
      <c r="A48" s="8"/>
      <c r="B48" s="2">
        <v>44868</v>
      </c>
      <c r="C48" s="2">
        <v>44518</v>
      </c>
      <c r="D48" s="6"/>
      <c r="E48" s="2"/>
      <c r="F48" s="1" t="s">
        <v>3162</v>
      </c>
      <c r="G48" s="1" t="s">
        <v>3158</v>
      </c>
      <c r="H48" s="1" t="s">
        <v>435</v>
      </c>
      <c r="I48" s="1" t="s">
        <v>436</v>
      </c>
      <c r="J48" s="1" t="s">
        <v>3724</v>
      </c>
      <c r="K48" s="4" t="s">
        <v>5413</v>
      </c>
      <c r="L48" s="1" t="s">
        <v>5414</v>
      </c>
      <c r="M48" s="1" t="s">
        <v>3182</v>
      </c>
      <c r="N48" s="1" t="s">
        <v>296</v>
      </c>
      <c r="O48" s="1">
        <v>85234</v>
      </c>
      <c r="P48" s="1" t="s">
        <v>4213</v>
      </c>
      <c r="R48" s="1">
        <v>1</v>
      </c>
      <c r="S48" s="1" t="s">
        <v>378</v>
      </c>
      <c r="T48" s="1">
        <v>1</v>
      </c>
      <c r="AA48" s="2" t="s">
        <v>4013</v>
      </c>
      <c r="AB48" s="3"/>
      <c r="AC48" s="1" t="s">
        <v>2564</v>
      </c>
      <c r="AZ48" s="1">
        <f t="shared" si="3"/>
        <v>0</v>
      </c>
      <c r="BC48" s="1" t="s">
        <v>4712</v>
      </c>
      <c r="BD48" s="1" t="s">
        <v>4712</v>
      </c>
      <c r="BE48" s="1" t="s">
        <v>4712</v>
      </c>
      <c r="BL48" s="1" t="s">
        <v>4712</v>
      </c>
      <c r="BM48" s="1" t="s">
        <v>4712</v>
      </c>
      <c r="CY48" s="1" t="s">
        <v>4682</v>
      </c>
      <c r="DU48" s="1">
        <f t="shared" si="4"/>
        <v>1</v>
      </c>
    </row>
    <row r="49" spans="1:125" s="1" customFormat="1" ht="15" x14ac:dyDescent="0.25">
      <c r="B49" s="2">
        <v>44868</v>
      </c>
      <c r="C49" s="2">
        <v>44511</v>
      </c>
      <c r="D49" s="2"/>
      <c r="F49" s="1" t="s">
        <v>3162</v>
      </c>
      <c r="G49" s="1" t="s">
        <v>481</v>
      </c>
      <c r="H49" s="1" t="s">
        <v>4535</v>
      </c>
      <c r="I49" s="1" t="s">
        <v>1031</v>
      </c>
      <c r="J49" s="1" t="s">
        <v>4532</v>
      </c>
      <c r="K49" s="18" t="s">
        <v>4534</v>
      </c>
      <c r="L49" s="1" t="s">
        <v>4533</v>
      </c>
      <c r="M49" s="1" t="s">
        <v>3182</v>
      </c>
      <c r="N49" s="1" t="s">
        <v>296</v>
      </c>
      <c r="O49" s="1">
        <v>85295</v>
      </c>
      <c r="P49" s="1" t="s">
        <v>4213</v>
      </c>
      <c r="AA49" s="2" t="s">
        <v>5280</v>
      </c>
      <c r="AB49" s="3"/>
      <c r="AC49" s="1" t="s">
        <v>2564</v>
      </c>
      <c r="AZ49" s="1">
        <f t="shared" si="3"/>
        <v>0</v>
      </c>
      <c r="CY49" s="1" t="s">
        <v>4682</v>
      </c>
      <c r="CZ49" s="1" t="s">
        <v>4682</v>
      </c>
      <c r="DU49" s="1">
        <f t="shared" si="4"/>
        <v>2</v>
      </c>
    </row>
    <row r="50" spans="1:125" s="1" customFormat="1" ht="15" x14ac:dyDescent="0.25">
      <c r="A50" s="8"/>
      <c r="B50" s="2">
        <v>44868</v>
      </c>
      <c r="C50" s="2"/>
      <c r="D50" s="6" t="s">
        <v>4712</v>
      </c>
      <c r="F50" s="1" t="s">
        <v>3162</v>
      </c>
      <c r="G50" s="1" t="s">
        <v>3158</v>
      </c>
      <c r="H50" s="1" t="s">
        <v>3053</v>
      </c>
      <c r="I50" s="1" t="s">
        <v>3056</v>
      </c>
      <c r="J50" s="1" t="s">
        <v>3662</v>
      </c>
      <c r="K50" s="18" t="s">
        <v>5107</v>
      </c>
      <c r="L50" s="1" t="s">
        <v>3059</v>
      </c>
      <c r="M50" s="1" t="s">
        <v>488</v>
      </c>
      <c r="N50" s="1" t="s">
        <v>296</v>
      </c>
      <c r="O50" s="1">
        <v>85206</v>
      </c>
      <c r="P50" s="1" t="s">
        <v>4213</v>
      </c>
      <c r="T50" s="1">
        <v>1</v>
      </c>
      <c r="Y50" s="1" t="s">
        <v>3196</v>
      </c>
      <c r="Z50" s="1" t="s">
        <v>3161</v>
      </c>
      <c r="AA50" s="2" t="s">
        <v>925</v>
      </c>
      <c r="AB50" s="3"/>
      <c r="AC50" s="1" t="s">
        <v>2388</v>
      </c>
      <c r="AD50" s="1" t="s">
        <v>481</v>
      </c>
      <c r="AG50" s="1" t="s">
        <v>481</v>
      </c>
      <c r="AK50" s="1" t="s">
        <v>3162</v>
      </c>
      <c r="AP50" s="1" t="s">
        <v>481</v>
      </c>
      <c r="AQ50" s="1" t="s">
        <v>481</v>
      </c>
      <c r="AU50" s="1" t="s">
        <v>481</v>
      </c>
      <c r="AX50" s="1" t="s">
        <v>481</v>
      </c>
      <c r="AY50" s="1" t="s">
        <v>481</v>
      </c>
      <c r="AZ50" s="1">
        <f t="shared" si="3"/>
        <v>8</v>
      </c>
      <c r="CY50" s="1" t="s">
        <v>481</v>
      </c>
      <c r="DU50" s="1">
        <f t="shared" si="4"/>
        <v>1</v>
      </c>
    </row>
    <row r="51" spans="1:125" s="1" customFormat="1" ht="15" x14ac:dyDescent="0.25">
      <c r="A51" s="1" t="s">
        <v>1058</v>
      </c>
      <c r="B51" s="2">
        <v>44868</v>
      </c>
      <c r="C51" s="2">
        <v>44644</v>
      </c>
      <c r="D51" s="6"/>
      <c r="E51" s="1" t="s">
        <v>4712</v>
      </c>
      <c r="F51" s="1" t="s">
        <v>3162</v>
      </c>
      <c r="G51" s="1" t="s">
        <v>481</v>
      </c>
      <c r="H51" s="1" t="s">
        <v>3073</v>
      </c>
      <c r="I51" s="1" t="s">
        <v>3074</v>
      </c>
      <c r="J51" s="1" t="s">
        <v>2300</v>
      </c>
      <c r="K51" s="18"/>
      <c r="L51" s="1" t="s">
        <v>3075</v>
      </c>
      <c r="M51" s="1" t="s">
        <v>488</v>
      </c>
      <c r="N51" s="1" t="s">
        <v>296</v>
      </c>
      <c r="O51" s="1">
        <v>85206</v>
      </c>
      <c r="P51" s="8"/>
      <c r="Q51" s="8"/>
      <c r="Y51" s="1" t="s">
        <v>3196</v>
      </c>
      <c r="Z51" s="1" t="s">
        <v>3189</v>
      </c>
      <c r="AA51" s="2" t="s">
        <v>2155</v>
      </c>
      <c r="AB51" s="3"/>
      <c r="AF51" s="1" t="s">
        <v>481</v>
      </c>
      <c r="AI51" s="1" t="s">
        <v>481</v>
      </c>
      <c r="AN51" s="1" t="s">
        <v>481</v>
      </c>
      <c r="AO51" s="1" t="s">
        <v>481</v>
      </c>
      <c r="AP51" s="1" t="s">
        <v>481</v>
      </c>
      <c r="AR51" s="1" t="s">
        <v>481</v>
      </c>
      <c r="AU51" s="1" t="s">
        <v>481</v>
      </c>
      <c r="AV51" s="1" t="s">
        <v>481</v>
      </c>
      <c r="AW51" s="1" t="s">
        <v>481</v>
      </c>
      <c r="AY51" s="1" t="s">
        <v>481</v>
      </c>
      <c r="AZ51" s="1">
        <f t="shared" si="3"/>
        <v>10</v>
      </c>
      <c r="CY51" s="1" t="s">
        <v>283</v>
      </c>
      <c r="DU51" s="1">
        <f t="shared" si="4"/>
        <v>1</v>
      </c>
    </row>
    <row r="52" spans="1:125" s="1" customFormat="1" ht="15" x14ac:dyDescent="0.25">
      <c r="A52" s="8"/>
      <c r="B52" s="2">
        <v>44868</v>
      </c>
      <c r="C52" s="2">
        <v>44511</v>
      </c>
      <c r="D52" s="6"/>
      <c r="F52" s="1" t="s">
        <v>3162</v>
      </c>
      <c r="G52" s="1" t="s">
        <v>3158</v>
      </c>
      <c r="H52" s="1" t="s">
        <v>1558</v>
      </c>
      <c r="I52" s="1" t="s">
        <v>2451</v>
      </c>
      <c r="J52" s="1" t="s">
        <v>594</v>
      </c>
      <c r="K52" s="18" t="s">
        <v>5185</v>
      </c>
      <c r="L52" s="1" t="s">
        <v>5276</v>
      </c>
      <c r="M52" s="1" t="s">
        <v>488</v>
      </c>
      <c r="N52" s="1" t="s">
        <v>296</v>
      </c>
      <c r="O52" s="1">
        <v>85209</v>
      </c>
      <c r="P52" s="1" t="s">
        <v>4213</v>
      </c>
      <c r="Y52" s="1" t="s">
        <v>3175</v>
      </c>
      <c r="Z52" s="1" t="s">
        <v>3161</v>
      </c>
      <c r="AA52" s="2" t="s">
        <v>5277</v>
      </c>
      <c r="AB52" s="3"/>
      <c r="AC52" s="1" t="s">
        <v>2388</v>
      </c>
      <c r="AZ52" s="1">
        <f t="shared" si="3"/>
        <v>0</v>
      </c>
      <c r="CY52" s="1" t="s">
        <v>4682</v>
      </c>
      <c r="DU52" s="1">
        <f t="shared" si="4"/>
        <v>1</v>
      </c>
    </row>
    <row r="53" spans="1:125" s="1" customFormat="1" ht="15" x14ac:dyDescent="0.25">
      <c r="A53" s="1" t="s">
        <v>1058</v>
      </c>
      <c r="B53" s="2">
        <v>44868</v>
      </c>
      <c r="C53" s="2">
        <v>44651</v>
      </c>
      <c r="D53" s="6"/>
      <c r="E53" s="1" t="s">
        <v>297</v>
      </c>
      <c r="F53" s="1" t="s">
        <v>3162</v>
      </c>
      <c r="G53" s="1" t="s">
        <v>3158</v>
      </c>
      <c r="H53" s="1" t="s">
        <v>2155</v>
      </c>
      <c r="I53" s="1" t="s">
        <v>2156</v>
      </c>
      <c r="J53" s="1" t="s">
        <v>5281</v>
      </c>
      <c r="K53" s="18"/>
      <c r="L53" s="1" t="s">
        <v>5418</v>
      </c>
      <c r="M53" s="1" t="s">
        <v>5419</v>
      </c>
      <c r="N53" s="1" t="s">
        <v>296</v>
      </c>
      <c r="O53" s="1">
        <v>86301</v>
      </c>
      <c r="P53" s="8"/>
      <c r="Q53" s="8"/>
      <c r="Y53" s="1" t="s">
        <v>3196</v>
      </c>
      <c r="Z53" s="1" t="s">
        <v>3189</v>
      </c>
      <c r="AA53" s="2" t="s">
        <v>3073</v>
      </c>
      <c r="AB53" s="3"/>
      <c r="AO53" s="1" t="s">
        <v>3158</v>
      </c>
      <c r="AZ53" s="1">
        <f t="shared" si="3"/>
        <v>1</v>
      </c>
      <c r="CY53" s="1" t="s">
        <v>3158</v>
      </c>
      <c r="DU53" s="1">
        <f t="shared" si="4"/>
        <v>1</v>
      </c>
    </row>
    <row r="54" spans="1:125" s="1" customFormat="1" ht="15" x14ac:dyDescent="0.25">
      <c r="A54" s="8"/>
      <c r="B54" s="2">
        <v>44868</v>
      </c>
      <c r="C54" s="2"/>
      <c r="D54" s="6" t="s">
        <v>4712</v>
      </c>
      <c r="F54" s="1" t="s">
        <v>3162</v>
      </c>
      <c r="G54" s="1" t="s">
        <v>481</v>
      </c>
      <c r="H54" s="1" t="s">
        <v>925</v>
      </c>
      <c r="I54" s="1" t="s">
        <v>905</v>
      </c>
      <c r="J54" s="1" t="s">
        <v>4365</v>
      </c>
      <c r="K54" s="18" t="s">
        <v>3241</v>
      </c>
      <c r="L54" s="1" t="s">
        <v>3059</v>
      </c>
      <c r="M54" s="1" t="s">
        <v>488</v>
      </c>
      <c r="N54" s="1" t="s">
        <v>296</v>
      </c>
      <c r="O54" s="1">
        <v>85206</v>
      </c>
      <c r="P54" s="1" t="s">
        <v>4213</v>
      </c>
      <c r="T54" s="1">
        <v>1</v>
      </c>
      <c r="Y54" s="1" t="s">
        <v>3196</v>
      </c>
      <c r="Z54" s="1" t="s">
        <v>3161</v>
      </c>
      <c r="AA54" s="2" t="s">
        <v>3053</v>
      </c>
      <c r="AB54" s="3"/>
      <c r="AC54" s="1" t="s">
        <v>2564</v>
      </c>
      <c r="AD54" s="1" t="s">
        <v>481</v>
      </c>
      <c r="AG54" s="1" t="s">
        <v>481</v>
      </c>
      <c r="AK54" s="1" t="s">
        <v>3162</v>
      </c>
      <c r="AP54" s="1" t="s">
        <v>481</v>
      </c>
      <c r="AQ54" s="1" t="s">
        <v>481</v>
      </c>
      <c r="AU54" s="1" t="s">
        <v>481</v>
      </c>
      <c r="AX54" s="1" t="s">
        <v>481</v>
      </c>
      <c r="AY54" s="1" t="s">
        <v>481</v>
      </c>
      <c r="AZ54" s="1">
        <f t="shared" si="3"/>
        <v>8</v>
      </c>
      <c r="CY54" s="1" t="s">
        <v>481</v>
      </c>
      <c r="DU54" s="1">
        <f t="shared" si="4"/>
        <v>1</v>
      </c>
    </row>
    <row r="55" spans="1:125" s="1" customFormat="1" ht="15" x14ac:dyDescent="0.25">
      <c r="A55" s="8"/>
      <c r="B55" s="2">
        <v>44868</v>
      </c>
      <c r="C55" s="2">
        <v>44511</v>
      </c>
      <c r="D55" s="6"/>
      <c r="E55" s="2"/>
      <c r="F55" s="1" t="s">
        <v>3162</v>
      </c>
      <c r="G55" s="1" t="s">
        <v>481</v>
      </c>
      <c r="H55" s="1" t="s">
        <v>4013</v>
      </c>
      <c r="I55" s="1" t="s">
        <v>4427</v>
      </c>
      <c r="J55" s="1" t="s">
        <v>3742</v>
      </c>
      <c r="K55" s="18" t="s">
        <v>3741</v>
      </c>
      <c r="L55" s="1" t="s">
        <v>5166</v>
      </c>
      <c r="M55" s="1" t="s">
        <v>5031</v>
      </c>
      <c r="N55" s="1" t="s">
        <v>296</v>
      </c>
      <c r="O55" s="1">
        <v>85119</v>
      </c>
      <c r="P55" s="1" t="s">
        <v>4213</v>
      </c>
      <c r="R55" s="1">
        <v>1</v>
      </c>
      <c r="S55" s="1" t="s">
        <v>378</v>
      </c>
      <c r="T55" s="1">
        <v>1</v>
      </c>
      <c r="AA55" s="1" t="s">
        <v>5409</v>
      </c>
      <c r="AB55" s="3"/>
      <c r="AC55" s="1" t="s">
        <v>2564</v>
      </c>
      <c r="AZ55" s="1">
        <f t="shared" si="3"/>
        <v>0</v>
      </c>
      <c r="BC55" s="1" t="s">
        <v>4712</v>
      </c>
      <c r="BD55" s="1" t="s">
        <v>4712</v>
      </c>
      <c r="CY55" s="1" t="s">
        <v>4682</v>
      </c>
      <c r="DU55" s="1">
        <f t="shared" si="4"/>
        <v>1</v>
      </c>
    </row>
    <row r="56" spans="1:125" s="1" customFormat="1" ht="15" x14ac:dyDescent="0.25">
      <c r="B56" s="2">
        <v>44868</v>
      </c>
      <c r="C56" s="2">
        <v>44518</v>
      </c>
      <c r="D56" s="6"/>
      <c r="F56" s="1" t="s">
        <v>3162</v>
      </c>
      <c r="G56" s="1" t="s">
        <v>3158</v>
      </c>
      <c r="H56" s="1" t="s">
        <v>1937</v>
      </c>
      <c r="I56" s="1" t="s">
        <v>1938</v>
      </c>
      <c r="J56" s="1" t="s">
        <v>1940</v>
      </c>
      <c r="K56" s="18" t="s">
        <v>1939</v>
      </c>
      <c r="L56" s="1" t="s">
        <v>2135</v>
      </c>
      <c r="M56" s="1" t="s">
        <v>488</v>
      </c>
      <c r="N56" s="1" t="s">
        <v>296</v>
      </c>
      <c r="O56" s="1">
        <v>85206</v>
      </c>
      <c r="P56" s="1" t="s">
        <v>4213</v>
      </c>
      <c r="R56" s="1">
        <v>1</v>
      </c>
      <c r="S56" s="1" t="s">
        <v>3357</v>
      </c>
      <c r="T56" s="1">
        <v>1</v>
      </c>
      <c r="U56" s="1">
        <v>1</v>
      </c>
      <c r="Y56" s="1" t="s">
        <v>3160</v>
      </c>
      <c r="Z56" s="1" t="s">
        <v>3161</v>
      </c>
      <c r="AA56" s="2" t="s">
        <v>2452</v>
      </c>
      <c r="AB56" s="3" t="s">
        <v>3161</v>
      </c>
      <c r="AC56" s="1" t="s">
        <v>2564</v>
      </c>
      <c r="AE56" s="1" t="s">
        <v>481</v>
      </c>
      <c r="AJ56" s="1" t="s">
        <v>481</v>
      </c>
      <c r="AK56" s="1" t="s">
        <v>481</v>
      </c>
      <c r="AM56" s="1" t="s">
        <v>481</v>
      </c>
      <c r="AN56" s="1" t="s">
        <v>481</v>
      </c>
      <c r="AP56" s="1" t="s">
        <v>481</v>
      </c>
      <c r="AQ56" s="1" t="s">
        <v>481</v>
      </c>
      <c r="AV56" s="1" t="s">
        <v>481</v>
      </c>
      <c r="AX56" s="1" t="s">
        <v>481</v>
      </c>
      <c r="AZ56" s="1">
        <f t="shared" si="3"/>
        <v>9</v>
      </c>
      <c r="CY56" s="1" t="s">
        <v>4682</v>
      </c>
      <c r="DU56" s="1">
        <f t="shared" si="4"/>
        <v>1</v>
      </c>
    </row>
    <row r="57" spans="1:125" s="1" customFormat="1" ht="15" x14ac:dyDescent="0.25">
      <c r="B57" s="2">
        <v>44868</v>
      </c>
      <c r="C57" s="2"/>
      <c r="D57" s="2" t="s">
        <v>4712</v>
      </c>
      <c r="F57" s="1" t="s">
        <v>3162</v>
      </c>
      <c r="G57" s="1" t="s">
        <v>481</v>
      </c>
      <c r="H57" s="1" t="s">
        <v>1861</v>
      </c>
      <c r="I57" s="1" t="s">
        <v>1862</v>
      </c>
      <c r="J57" s="1" t="s">
        <v>5420</v>
      </c>
      <c r="K57" s="4" t="s">
        <v>5421</v>
      </c>
      <c r="L57" s="1" t="s">
        <v>5423</v>
      </c>
      <c r="M57" s="1" t="s">
        <v>488</v>
      </c>
      <c r="N57" s="1" t="s">
        <v>296</v>
      </c>
      <c r="Y57" s="1" t="s">
        <v>3175</v>
      </c>
      <c r="Z57" s="1" t="s">
        <v>1863</v>
      </c>
      <c r="AA57" s="2" t="s">
        <v>5422</v>
      </c>
      <c r="AB57" s="3"/>
      <c r="AZ57" s="1">
        <f t="shared" si="3"/>
        <v>0</v>
      </c>
      <c r="CY57" s="1" t="s">
        <v>4682</v>
      </c>
      <c r="CZ57" s="1" t="s">
        <v>4682</v>
      </c>
      <c r="DU57" s="1">
        <f t="shared" si="4"/>
        <v>2</v>
      </c>
    </row>
    <row r="58" spans="1:125" s="1" customFormat="1" ht="15" x14ac:dyDescent="0.25">
      <c r="B58" s="2">
        <v>44868</v>
      </c>
      <c r="C58" s="2"/>
      <c r="D58" s="2" t="s">
        <v>4712</v>
      </c>
      <c r="F58" s="1" t="s">
        <v>3162</v>
      </c>
      <c r="G58" s="1" t="s">
        <v>3158</v>
      </c>
      <c r="H58" s="1" t="s">
        <v>1861</v>
      </c>
      <c r="I58" s="1" t="s">
        <v>3069</v>
      </c>
      <c r="J58" s="1" t="s">
        <v>5420</v>
      </c>
      <c r="K58" s="4" t="s">
        <v>5421</v>
      </c>
      <c r="L58" s="1" t="s">
        <v>5423</v>
      </c>
      <c r="M58" s="1" t="s">
        <v>488</v>
      </c>
      <c r="N58" s="1" t="s">
        <v>296</v>
      </c>
      <c r="AA58" s="1" t="s">
        <v>1862</v>
      </c>
      <c r="AB58" s="3"/>
      <c r="AZ58" s="1">
        <f t="shared" si="3"/>
        <v>0</v>
      </c>
      <c r="CY58" s="1" t="s">
        <v>4682</v>
      </c>
      <c r="CZ58" s="1" t="s">
        <v>4682</v>
      </c>
      <c r="DU58" s="1">
        <f t="shared" si="4"/>
        <v>2</v>
      </c>
    </row>
    <row r="59" spans="1:125" s="1" customFormat="1" ht="15" x14ac:dyDescent="0.25">
      <c r="A59" s="3"/>
      <c r="B59" s="3">
        <f>COUNTA(B45:B58)</f>
        <v>14</v>
      </c>
      <c r="C59" s="3">
        <f>COUNTA(C45:C58)</f>
        <v>9</v>
      </c>
      <c r="D59" s="3">
        <f>COUNTA(D45:D58)</f>
        <v>5</v>
      </c>
      <c r="E59" s="3">
        <f>COUNTA(E45:E58)</f>
        <v>2</v>
      </c>
      <c r="F59" s="3"/>
      <c r="H59" s="6">
        <v>44868</v>
      </c>
      <c r="I59" s="1" t="s">
        <v>3432</v>
      </c>
      <c r="V59" s="2"/>
      <c r="W59" s="3"/>
      <c r="AA59" s="1" t="s">
        <v>4712</v>
      </c>
      <c r="AB59" s="1" t="s">
        <v>4712</v>
      </c>
    </row>
    <row r="60" spans="1:125" s="1" customFormat="1" ht="15" x14ac:dyDescent="0.25">
      <c r="B60" s="2">
        <v>44875</v>
      </c>
      <c r="C60" s="2">
        <v>44518</v>
      </c>
      <c r="D60" s="6"/>
      <c r="F60" s="1" t="s">
        <v>3161</v>
      </c>
      <c r="G60" s="1" t="s">
        <v>481</v>
      </c>
      <c r="H60" s="1" t="s">
        <v>4024</v>
      </c>
      <c r="I60" s="1" t="s">
        <v>3881</v>
      </c>
      <c r="J60" s="1" t="s">
        <v>4025</v>
      </c>
      <c r="K60" s="4" t="s">
        <v>5247</v>
      </c>
      <c r="L60" s="1" t="s">
        <v>5248</v>
      </c>
      <c r="M60" s="1" t="s">
        <v>488</v>
      </c>
      <c r="N60" s="1" t="s">
        <v>296</v>
      </c>
      <c r="O60" s="1">
        <v>85205</v>
      </c>
      <c r="Y60" s="2"/>
      <c r="Z60" s="3"/>
      <c r="AA60" s="1" t="s">
        <v>5279</v>
      </c>
      <c r="AE60" s="1" t="s">
        <v>3162</v>
      </c>
      <c r="AF60" s="1" t="s">
        <v>3162</v>
      </c>
      <c r="AG60" s="1" t="s">
        <v>3162</v>
      </c>
      <c r="AH60" s="1" t="s">
        <v>3162</v>
      </c>
      <c r="AI60" s="1" t="s">
        <v>3162</v>
      </c>
      <c r="AJ60" s="1" t="s">
        <v>3162</v>
      </c>
      <c r="AK60" s="1" t="s">
        <v>3162</v>
      </c>
      <c r="AL60" s="1" t="s">
        <v>3162</v>
      </c>
      <c r="AO60" s="1" t="s">
        <v>3162</v>
      </c>
      <c r="AP60" s="1" t="s">
        <v>3162</v>
      </c>
      <c r="AQ60" s="1" t="s">
        <v>3162</v>
      </c>
      <c r="AR60" s="1" t="s">
        <v>3162</v>
      </c>
      <c r="AS60" s="1" t="s">
        <v>3162</v>
      </c>
      <c r="AT60" s="1" t="s">
        <v>3162</v>
      </c>
      <c r="AU60" s="1" t="s">
        <v>3162</v>
      </c>
      <c r="AV60" s="1" t="s">
        <v>3162</v>
      </c>
      <c r="AW60" s="1" t="s">
        <v>3162</v>
      </c>
      <c r="AX60" s="1" t="s">
        <v>3162</v>
      </c>
      <c r="AZ60" s="1">
        <f t="shared" ref="AZ60:AZ70" si="5">COUNTA(AD60:AY60)</f>
        <v>18</v>
      </c>
      <c r="CZ60" s="1" t="s">
        <v>4682</v>
      </c>
      <c r="DU60" s="1">
        <f t="shared" ref="DU60:DU70" si="6">COUNTA(CX60:DT60)</f>
        <v>1</v>
      </c>
    </row>
    <row r="61" spans="1:125" s="1" customFormat="1" ht="15" x14ac:dyDescent="0.25">
      <c r="A61" s="8"/>
      <c r="B61" s="2">
        <v>44875</v>
      </c>
      <c r="C61" s="2">
        <v>44518</v>
      </c>
      <c r="D61" s="6"/>
      <c r="E61" s="2"/>
      <c r="F61" s="1" t="s">
        <v>3162</v>
      </c>
      <c r="G61" s="1" t="s">
        <v>3158</v>
      </c>
      <c r="H61" s="1" t="s">
        <v>1393</v>
      </c>
      <c r="I61" s="1" t="s">
        <v>1510</v>
      </c>
      <c r="J61" s="1" t="s">
        <v>5255</v>
      </c>
      <c r="K61" s="4" t="s">
        <v>5254</v>
      </c>
      <c r="L61" s="1" t="s">
        <v>5248</v>
      </c>
      <c r="M61" s="1" t="s">
        <v>488</v>
      </c>
      <c r="N61" s="1" t="s">
        <v>296</v>
      </c>
      <c r="O61" s="1">
        <v>85205</v>
      </c>
      <c r="AA61" s="2" t="s">
        <v>4024</v>
      </c>
      <c r="AB61" s="3"/>
      <c r="AL61" s="1" t="s">
        <v>3162</v>
      </c>
      <c r="AS61" s="1" t="s">
        <v>3162</v>
      </c>
      <c r="AZ61" s="1">
        <f t="shared" si="5"/>
        <v>2</v>
      </c>
      <c r="CZ61" s="1" t="s">
        <v>4682</v>
      </c>
      <c r="DU61" s="1">
        <f t="shared" si="6"/>
        <v>1</v>
      </c>
    </row>
    <row r="62" spans="1:125" s="1" customFormat="1" ht="15" x14ac:dyDescent="0.25">
      <c r="A62" s="8"/>
      <c r="B62" s="2">
        <v>44875</v>
      </c>
      <c r="C62" s="2">
        <v>44511</v>
      </c>
      <c r="D62" s="6"/>
      <c r="F62" s="1" t="s">
        <v>3161</v>
      </c>
      <c r="G62" s="1" t="s">
        <v>3158</v>
      </c>
      <c r="H62" s="1" t="s">
        <v>1634</v>
      </c>
      <c r="I62" s="1" t="s">
        <v>1635</v>
      </c>
      <c r="J62" s="1" t="s">
        <v>799</v>
      </c>
      <c r="K62" s="18" t="s">
        <v>1638</v>
      </c>
      <c r="L62" s="1" t="s">
        <v>3226</v>
      </c>
      <c r="M62" s="1" t="s">
        <v>488</v>
      </c>
      <c r="N62" s="1" t="s">
        <v>296</v>
      </c>
      <c r="O62" s="1">
        <v>85205</v>
      </c>
      <c r="AA62" s="1" t="s">
        <v>299</v>
      </c>
      <c r="AB62" s="3"/>
      <c r="AP62" s="1" t="s">
        <v>3162</v>
      </c>
      <c r="AU62" s="1" t="s">
        <v>3162</v>
      </c>
      <c r="AX62" s="1" t="s">
        <v>3162</v>
      </c>
      <c r="AZ62" s="1">
        <f t="shared" si="5"/>
        <v>3</v>
      </c>
      <c r="CZ62" s="1" t="s">
        <v>4682</v>
      </c>
      <c r="DU62" s="1">
        <f t="shared" si="6"/>
        <v>1</v>
      </c>
    </row>
    <row r="63" spans="1:125" s="1" customFormat="1" ht="15" x14ac:dyDescent="0.25">
      <c r="A63" s="8"/>
      <c r="B63" s="2">
        <v>44875</v>
      </c>
      <c r="C63" s="2">
        <v>44511</v>
      </c>
      <c r="D63" s="6"/>
      <c r="F63" s="1" t="s">
        <v>3161</v>
      </c>
      <c r="G63" s="1" t="s">
        <v>481</v>
      </c>
      <c r="H63" s="1" t="s">
        <v>1634</v>
      </c>
      <c r="I63" s="1" t="s">
        <v>1639</v>
      </c>
      <c r="J63" s="1" t="s">
        <v>799</v>
      </c>
      <c r="K63" s="18" t="s">
        <v>1638</v>
      </c>
      <c r="L63" s="1" t="s">
        <v>3226</v>
      </c>
      <c r="M63" s="1" t="s">
        <v>488</v>
      </c>
      <c r="N63" s="1" t="s">
        <v>296</v>
      </c>
      <c r="O63" s="1">
        <v>85205</v>
      </c>
      <c r="AA63" s="1" t="s">
        <v>1635</v>
      </c>
      <c r="AB63" s="3"/>
      <c r="AP63" s="1" t="s">
        <v>3162</v>
      </c>
      <c r="AU63" s="1" t="s">
        <v>3162</v>
      </c>
      <c r="AX63" s="1" t="s">
        <v>3162</v>
      </c>
      <c r="AZ63" s="1">
        <f t="shared" si="5"/>
        <v>3</v>
      </c>
      <c r="CZ63" s="1" t="s">
        <v>4682</v>
      </c>
      <c r="DU63" s="1">
        <f t="shared" si="6"/>
        <v>1</v>
      </c>
    </row>
    <row r="64" spans="1:125" s="1" customFormat="1" ht="15" x14ac:dyDescent="0.25">
      <c r="A64" s="8"/>
      <c r="B64" s="2">
        <v>44875</v>
      </c>
      <c r="C64" s="2">
        <v>44532</v>
      </c>
      <c r="D64" s="6"/>
      <c r="G64" s="1" t="s">
        <v>3158</v>
      </c>
      <c r="H64" s="1" t="s">
        <v>5261</v>
      </c>
      <c r="I64" s="1" t="s">
        <v>1875</v>
      </c>
      <c r="J64" s="1" t="s">
        <v>5263</v>
      </c>
      <c r="K64" s="4" t="s">
        <v>5264</v>
      </c>
      <c r="L64" s="1" t="s">
        <v>5428</v>
      </c>
      <c r="M64" s="1" t="s">
        <v>488</v>
      </c>
      <c r="N64" s="1" t="s">
        <v>296</v>
      </c>
      <c r="AA64" s="1" t="s">
        <v>5262</v>
      </c>
      <c r="AZ64" s="1">
        <f t="shared" si="5"/>
        <v>0</v>
      </c>
      <c r="BA64" s="3"/>
      <c r="CZ64" s="1" t="s">
        <v>4682</v>
      </c>
      <c r="DU64" s="1">
        <f t="shared" si="6"/>
        <v>1</v>
      </c>
    </row>
    <row r="65" spans="1:125" s="1" customFormat="1" ht="15" x14ac:dyDescent="0.25">
      <c r="A65" s="8"/>
      <c r="B65" s="2">
        <v>44875</v>
      </c>
      <c r="C65" s="2">
        <v>44532</v>
      </c>
      <c r="D65" s="6"/>
      <c r="G65" s="1" t="s">
        <v>3158</v>
      </c>
      <c r="H65" s="1" t="s">
        <v>5261</v>
      </c>
      <c r="I65" s="1" t="s">
        <v>5262</v>
      </c>
      <c r="J65" s="1" t="s">
        <v>5263</v>
      </c>
      <c r="K65" s="4" t="s">
        <v>5264</v>
      </c>
      <c r="L65" s="1" t="s">
        <v>5428</v>
      </c>
      <c r="M65" s="1" t="s">
        <v>488</v>
      </c>
      <c r="N65" s="1" t="s">
        <v>296</v>
      </c>
      <c r="AA65" s="1" t="s">
        <v>1875</v>
      </c>
      <c r="AZ65" s="1">
        <f t="shared" si="5"/>
        <v>0</v>
      </c>
      <c r="BA65" s="3"/>
      <c r="CZ65" s="1" t="s">
        <v>4682</v>
      </c>
      <c r="DU65" s="1">
        <f t="shared" si="6"/>
        <v>1</v>
      </c>
    </row>
    <row r="66" spans="1:125" s="1" customFormat="1" ht="15" x14ac:dyDescent="0.25">
      <c r="A66" s="8"/>
      <c r="B66" s="2">
        <v>44875</v>
      </c>
      <c r="C66" s="2">
        <v>44518</v>
      </c>
      <c r="D66" s="6"/>
      <c r="F66" s="1" t="s">
        <v>3161</v>
      </c>
      <c r="G66" s="1" t="s">
        <v>481</v>
      </c>
      <c r="H66" s="1" t="s">
        <v>1912</v>
      </c>
      <c r="I66" s="1" t="s">
        <v>1913</v>
      </c>
      <c r="J66" s="1" t="s">
        <v>72</v>
      </c>
      <c r="K66" s="18" t="s">
        <v>1915</v>
      </c>
      <c r="L66" s="1" t="s">
        <v>5214</v>
      </c>
      <c r="M66" s="1" t="s">
        <v>488</v>
      </c>
      <c r="N66" s="1" t="s">
        <v>296</v>
      </c>
      <c r="P66" s="1" t="s">
        <v>4213</v>
      </c>
      <c r="X66" s="1" t="s">
        <v>1914</v>
      </c>
      <c r="AA66" s="1" t="s">
        <v>1917</v>
      </c>
      <c r="AB66" s="3"/>
      <c r="AC66" s="1" t="s">
        <v>2564</v>
      </c>
      <c r="AD66" s="1" t="s">
        <v>481</v>
      </c>
      <c r="AE66" s="1" t="s">
        <v>481</v>
      </c>
      <c r="AG66" s="1" t="s">
        <v>481</v>
      </c>
      <c r="AH66" s="1" t="s">
        <v>481</v>
      </c>
      <c r="AI66" s="1" t="s">
        <v>481</v>
      </c>
      <c r="AK66" s="1" t="s">
        <v>481</v>
      </c>
      <c r="AM66" s="1" t="s">
        <v>481</v>
      </c>
      <c r="AP66" s="1" t="s">
        <v>481</v>
      </c>
      <c r="AT66" s="1" t="s">
        <v>481</v>
      </c>
      <c r="AU66" s="1" t="s">
        <v>481</v>
      </c>
      <c r="AZ66" s="1">
        <f>COUNTA(AD66:AY66)</f>
        <v>10</v>
      </c>
      <c r="CZ66" s="1" t="s">
        <v>4682</v>
      </c>
      <c r="DU66" s="1">
        <f>COUNTA(CX66:DT66)</f>
        <v>1</v>
      </c>
    </row>
    <row r="67" spans="1:125" s="1" customFormat="1" ht="15" x14ac:dyDescent="0.25">
      <c r="A67" s="8"/>
      <c r="B67" s="2">
        <v>44875</v>
      </c>
      <c r="C67" s="2">
        <v>44518</v>
      </c>
      <c r="D67" s="6"/>
      <c r="F67" s="1" t="s">
        <v>3161</v>
      </c>
      <c r="G67" s="1" t="s">
        <v>3158</v>
      </c>
      <c r="H67" s="1" t="s">
        <v>1912</v>
      </c>
      <c r="I67" s="1" t="s">
        <v>1917</v>
      </c>
      <c r="J67" s="1" t="s">
        <v>72</v>
      </c>
      <c r="K67" s="18" t="s">
        <v>806</v>
      </c>
      <c r="L67" s="1" t="s">
        <v>5214</v>
      </c>
      <c r="M67" s="1" t="s">
        <v>488</v>
      </c>
      <c r="N67" s="1" t="s">
        <v>296</v>
      </c>
      <c r="P67" s="1" t="s">
        <v>4213</v>
      </c>
      <c r="X67" s="1" t="s">
        <v>1914</v>
      </c>
      <c r="AA67" s="1" t="s">
        <v>1913</v>
      </c>
      <c r="AB67" s="3"/>
      <c r="AC67" s="1" t="s">
        <v>2568</v>
      </c>
      <c r="AD67" s="1" t="s">
        <v>481</v>
      </c>
      <c r="AE67" s="1" t="s">
        <v>481</v>
      </c>
      <c r="AG67" s="1" t="s">
        <v>481</v>
      </c>
      <c r="AH67" s="1" t="s">
        <v>481</v>
      </c>
      <c r="AI67" s="1" t="s">
        <v>481</v>
      </c>
      <c r="AK67" s="1" t="s">
        <v>481</v>
      </c>
      <c r="AM67" s="1" t="s">
        <v>481</v>
      </c>
      <c r="AP67" s="1" t="s">
        <v>481</v>
      </c>
      <c r="AT67" s="1" t="s">
        <v>481</v>
      </c>
      <c r="AU67" s="1" t="s">
        <v>481</v>
      </c>
      <c r="AZ67" s="1">
        <f>COUNTA(AD67:AY67)</f>
        <v>10</v>
      </c>
      <c r="CZ67" s="1" t="s">
        <v>4682</v>
      </c>
      <c r="DU67" s="1">
        <f>COUNTA(CX67:DT67)</f>
        <v>1</v>
      </c>
    </row>
    <row r="68" spans="1:125" s="1" customFormat="1" ht="15" x14ac:dyDescent="0.25">
      <c r="B68" s="2">
        <v>44875</v>
      </c>
      <c r="C68" s="2">
        <v>44518</v>
      </c>
      <c r="D68" s="6"/>
      <c r="F68" s="1" t="s">
        <v>3162</v>
      </c>
      <c r="G68" s="1" t="s">
        <v>481</v>
      </c>
      <c r="H68" s="1" t="s">
        <v>3549</v>
      </c>
      <c r="I68" s="1" t="s">
        <v>4510</v>
      </c>
      <c r="J68" s="1" t="s">
        <v>5308</v>
      </c>
      <c r="K68" s="18" t="s">
        <v>3551</v>
      </c>
      <c r="L68" s="1" t="s">
        <v>3550</v>
      </c>
      <c r="M68" s="1" t="s">
        <v>488</v>
      </c>
      <c r="N68" s="1" t="s">
        <v>296</v>
      </c>
      <c r="O68" s="1">
        <v>85206</v>
      </c>
      <c r="P68" s="1" t="s">
        <v>4213</v>
      </c>
      <c r="R68" s="1">
        <v>1</v>
      </c>
      <c r="S68" s="1" t="s">
        <v>3357</v>
      </c>
      <c r="T68" s="1">
        <v>1</v>
      </c>
      <c r="U68" s="1">
        <v>1</v>
      </c>
      <c r="AA68" s="1" t="s">
        <v>1692</v>
      </c>
      <c r="AB68" s="3"/>
      <c r="AC68" s="1" t="s">
        <v>2388</v>
      </c>
      <c r="AD68" s="1" t="s">
        <v>481</v>
      </c>
      <c r="AF68" s="1" t="s">
        <v>3158</v>
      </c>
      <c r="AG68" s="1" t="s">
        <v>3158</v>
      </c>
      <c r="AH68" s="1" t="s">
        <v>481</v>
      </c>
      <c r="AN68" s="1" t="s">
        <v>481</v>
      </c>
      <c r="AP68" s="1" t="s">
        <v>481</v>
      </c>
      <c r="AQ68" s="1" t="s">
        <v>481</v>
      </c>
      <c r="AR68" s="1" t="s">
        <v>481</v>
      </c>
      <c r="AW68" s="1" t="s">
        <v>481</v>
      </c>
      <c r="AX68" s="1" t="s">
        <v>481</v>
      </c>
      <c r="AZ68" s="1">
        <f t="shared" si="5"/>
        <v>10</v>
      </c>
      <c r="CZ68" s="1" t="s">
        <v>4682</v>
      </c>
      <c r="DU68" s="1">
        <f t="shared" si="6"/>
        <v>1</v>
      </c>
    </row>
    <row r="69" spans="1:125" s="1" customFormat="1" ht="15" x14ac:dyDescent="0.25">
      <c r="B69" s="2">
        <v>44875</v>
      </c>
      <c r="C69" s="2"/>
      <c r="D69" s="6" t="s">
        <v>4712</v>
      </c>
      <c r="F69" s="1" t="s">
        <v>3162</v>
      </c>
      <c r="G69" s="1" t="s">
        <v>481</v>
      </c>
      <c r="H69" s="1" t="s">
        <v>1627</v>
      </c>
      <c r="I69" s="1" t="s">
        <v>1978</v>
      </c>
      <c r="J69" s="1" t="s">
        <v>5424</v>
      </c>
      <c r="K69" s="18"/>
      <c r="L69" s="1" t="s">
        <v>5425</v>
      </c>
      <c r="M69" s="1" t="s">
        <v>488</v>
      </c>
      <c r="N69" s="1" t="s">
        <v>296</v>
      </c>
      <c r="O69" s="1">
        <v>85207</v>
      </c>
      <c r="AB69" s="3"/>
      <c r="AZ69" s="1">
        <f t="shared" si="5"/>
        <v>0</v>
      </c>
      <c r="CZ69" s="1" t="s">
        <v>481</v>
      </c>
      <c r="DU69" s="1">
        <f t="shared" si="6"/>
        <v>1</v>
      </c>
    </row>
    <row r="70" spans="1:125" s="1" customFormat="1" ht="15" x14ac:dyDescent="0.25">
      <c r="B70" s="2">
        <v>44875</v>
      </c>
      <c r="C70" s="2">
        <v>44532</v>
      </c>
      <c r="D70" s="2"/>
      <c r="F70" s="1" t="s">
        <v>3161</v>
      </c>
      <c r="G70" s="1" t="s">
        <v>3158</v>
      </c>
      <c r="H70" s="1" t="s">
        <v>3425</v>
      </c>
      <c r="I70" s="1" t="s">
        <v>4295</v>
      </c>
      <c r="J70" s="1" t="s">
        <v>3428</v>
      </c>
      <c r="K70" s="18" t="s">
        <v>3429</v>
      </c>
      <c r="L70" s="1" t="s">
        <v>5219</v>
      </c>
      <c r="M70" s="1" t="s">
        <v>488</v>
      </c>
      <c r="N70" s="1" t="s">
        <v>296</v>
      </c>
      <c r="O70" s="1">
        <v>85212</v>
      </c>
      <c r="P70" s="1" t="s">
        <v>4213</v>
      </c>
      <c r="R70" s="1">
        <v>1</v>
      </c>
      <c r="S70" s="1" t="s">
        <v>2937</v>
      </c>
      <c r="T70" s="1">
        <v>1</v>
      </c>
      <c r="U70" s="1">
        <v>1</v>
      </c>
      <c r="AA70" s="2"/>
      <c r="AB70" s="3"/>
      <c r="AC70" s="1" t="s">
        <v>2564</v>
      </c>
      <c r="AF70" s="1" t="s">
        <v>481</v>
      </c>
      <c r="AH70" s="1" t="s">
        <v>481</v>
      </c>
      <c r="AI70" s="1" t="s">
        <v>481</v>
      </c>
      <c r="AJ70" s="1" t="s">
        <v>481</v>
      </c>
      <c r="AK70" s="1" t="s">
        <v>481</v>
      </c>
      <c r="AL70" s="1" t="s">
        <v>3158</v>
      </c>
      <c r="AM70" s="1" t="s">
        <v>481</v>
      </c>
      <c r="AN70" s="1" t="s">
        <v>481</v>
      </c>
      <c r="AP70" s="1" t="s">
        <v>481</v>
      </c>
      <c r="AS70" s="1" t="s">
        <v>481</v>
      </c>
      <c r="AT70" s="1" t="s">
        <v>481</v>
      </c>
      <c r="AU70" s="1" t="s">
        <v>481</v>
      </c>
      <c r="AV70" s="1" t="s">
        <v>481</v>
      </c>
      <c r="AW70" s="1" t="s">
        <v>481</v>
      </c>
      <c r="AY70" s="1" t="s">
        <v>481</v>
      </c>
      <c r="AZ70" s="1">
        <f t="shared" si="5"/>
        <v>15</v>
      </c>
      <c r="CZ70" s="1" t="s">
        <v>4682</v>
      </c>
      <c r="DU70" s="1">
        <f t="shared" si="6"/>
        <v>1</v>
      </c>
    </row>
    <row r="71" spans="1:125" s="1" customFormat="1" ht="15" x14ac:dyDescent="0.25">
      <c r="A71" s="3"/>
      <c r="B71" s="3">
        <f>COUNTA(B60:B70)</f>
        <v>11</v>
      </c>
      <c r="C71" s="3">
        <f>COUNTA(C60:C70)</f>
        <v>10</v>
      </c>
      <c r="D71" s="3">
        <f>COUNTA(D60:D70)</f>
        <v>1</v>
      </c>
      <c r="E71" s="3">
        <f>COUNTA(E60:E70)</f>
        <v>0</v>
      </c>
      <c r="F71" s="3"/>
      <c r="H71" s="6">
        <v>44875</v>
      </c>
      <c r="I71" s="1" t="s">
        <v>3432</v>
      </c>
      <c r="V71" s="2"/>
      <c r="W71" s="3"/>
      <c r="AA71" s="1" t="s">
        <v>4712</v>
      </c>
      <c r="AB71" s="1" t="s">
        <v>4712</v>
      </c>
    </row>
    <row r="72" spans="1:125" s="1" customFormat="1" ht="15" x14ac:dyDescent="0.25">
      <c r="B72" s="2">
        <v>44882</v>
      </c>
      <c r="C72" s="2"/>
      <c r="D72" s="2" t="s">
        <v>4712</v>
      </c>
      <c r="G72" s="1" t="s">
        <v>3158</v>
      </c>
      <c r="H72" s="1" t="s">
        <v>1581</v>
      </c>
      <c r="I72" s="1" t="s">
        <v>788</v>
      </c>
      <c r="J72" s="1" t="s">
        <v>5529</v>
      </c>
      <c r="K72" s="18" t="s">
        <v>1582</v>
      </c>
      <c r="L72" s="1" t="s">
        <v>5530</v>
      </c>
      <c r="M72" s="1" t="s">
        <v>650</v>
      </c>
      <c r="N72" s="1" t="s">
        <v>296</v>
      </c>
      <c r="O72" s="1">
        <v>85224</v>
      </c>
      <c r="P72" s="1" t="s">
        <v>4213</v>
      </c>
      <c r="AA72" s="2"/>
      <c r="AB72" s="3"/>
      <c r="AC72" s="1" t="s">
        <v>2564</v>
      </c>
      <c r="AZ72" s="1">
        <f>COUNTA(AD72:AY72)</f>
        <v>0</v>
      </c>
      <c r="DA72" s="1" t="s">
        <v>481</v>
      </c>
      <c r="DU72" s="1">
        <f>COUNTA(CX72:DT72)</f>
        <v>1</v>
      </c>
    </row>
    <row r="73" spans="1:125" s="1" customFormat="1" ht="15" x14ac:dyDescent="0.25">
      <c r="A73" s="8"/>
      <c r="B73" s="2">
        <v>44882</v>
      </c>
      <c r="C73" s="2">
        <v>44511</v>
      </c>
      <c r="D73" s="6"/>
      <c r="G73" s="1" t="s">
        <v>481</v>
      </c>
      <c r="H73" s="1" t="s">
        <v>3980</v>
      </c>
      <c r="I73" s="1" t="s">
        <v>5269</v>
      </c>
      <c r="J73" s="1" t="s">
        <v>5271</v>
      </c>
      <c r="K73" s="18"/>
      <c r="L73" s="1" t="s">
        <v>5272</v>
      </c>
      <c r="M73" s="1" t="s">
        <v>488</v>
      </c>
      <c r="N73" s="1" t="s">
        <v>296</v>
      </c>
      <c r="O73" s="1">
        <v>85209</v>
      </c>
      <c r="AA73" s="1" t="s">
        <v>4600</v>
      </c>
      <c r="AB73" s="3"/>
      <c r="AV73" s="1" t="s">
        <v>3162</v>
      </c>
      <c r="AX73" s="1" t="s">
        <v>3162</v>
      </c>
      <c r="AZ73" s="1">
        <f>COUNTA(AD73:AY73)</f>
        <v>2</v>
      </c>
      <c r="DU73" s="1">
        <f>COUNTA(CX73:DT73)</f>
        <v>0</v>
      </c>
    </row>
    <row r="74" spans="1:125" s="1" customFormat="1" ht="15" x14ac:dyDescent="0.25">
      <c r="A74" s="8"/>
      <c r="B74" s="2">
        <v>44882</v>
      </c>
      <c r="C74" s="2">
        <v>44511</v>
      </c>
      <c r="D74" s="6"/>
      <c r="G74" s="1" t="s">
        <v>3158</v>
      </c>
      <c r="H74" s="1" t="s">
        <v>3980</v>
      </c>
      <c r="I74" s="1" t="s">
        <v>4600</v>
      </c>
      <c r="J74" s="1" t="s">
        <v>5271</v>
      </c>
      <c r="K74" s="18"/>
      <c r="L74" s="1" t="s">
        <v>5272</v>
      </c>
      <c r="M74" s="1" t="s">
        <v>488</v>
      </c>
      <c r="N74" s="1" t="s">
        <v>296</v>
      </c>
      <c r="O74" s="1">
        <v>85209</v>
      </c>
      <c r="AA74" s="1" t="s">
        <v>5269</v>
      </c>
      <c r="AB74" s="3"/>
      <c r="AV74" s="1" t="s">
        <v>3162</v>
      </c>
      <c r="AX74" s="1" t="s">
        <v>3162</v>
      </c>
      <c r="AZ74" s="1">
        <f>COUNTA(AD74:AY74)</f>
        <v>2</v>
      </c>
      <c r="DU74" s="1">
        <f>COUNTA(CX74:DT74)</f>
        <v>0</v>
      </c>
    </row>
    <row r="75" spans="1:125" s="1" customFormat="1" ht="15" x14ac:dyDescent="0.25">
      <c r="B75" s="2">
        <v>44882</v>
      </c>
      <c r="C75" s="2">
        <v>44518</v>
      </c>
      <c r="D75" s="6"/>
      <c r="F75" s="1" t="s">
        <v>3162</v>
      </c>
      <c r="G75" s="1" t="s">
        <v>3158</v>
      </c>
      <c r="H75" s="1" t="s">
        <v>3549</v>
      </c>
      <c r="I75" s="1" t="s">
        <v>1692</v>
      </c>
      <c r="J75" s="1" t="s">
        <v>5308</v>
      </c>
      <c r="K75" s="18" t="s">
        <v>1044</v>
      </c>
      <c r="L75" s="1" t="s">
        <v>3550</v>
      </c>
      <c r="M75" s="1" t="s">
        <v>488</v>
      </c>
      <c r="N75" s="1" t="s">
        <v>296</v>
      </c>
      <c r="O75" s="1">
        <v>85206</v>
      </c>
      <c r="P75" s="1" t="s">
        <v>4213</v>
      </c>
      <c r="R75" s="1">
        <v>1</v>
      </c>
      <c r="S75" s="1" t="s">
        <v>3357</v>
      </c>
      <c r="T75" s="1">
        <v>1</v>
      </c>
      <c r="U75" s="1">
        <v>1</v>
      </c>
      <c r="AA75" s="1" t="s">
        <v>4510</v>
      </c>
      <c r="AB75" s="3"/>
      <c r="AC75" s="1" t="s">
        <v>2388</v>
      </c>
      <c r="AD75" s="1" t="s">
        <v>481</v>
      </c>
      <c r="AF75" s="1" t="s">
        <v>481</v>
      </c>
      <c r="AG75" s="1" t="s">
        <v>481</v>
      </c>
      <c r="AH75" s="1" t="s">
        <v>481</v>
      </c>
      <c r="AN75" s="1" t="s">
        <v>481</v>
      </c>
      <c r="AP75" s="1" t="s">
        <v>481</v>
      </c>
      <c r="AQ75" s="1" t="s">
        <v>481</v>
      </c>
      <c r="AR75" s="1" t="s">
        <v>481</v>
      </c>
      <c r="AW75" s="1" t="s">
        <v>481</v>
      </c>
      <c r="AX75" s="1" t="s">
        <v>481</v>
      </c>
      <c r="AZ75" s="1">
        <f>COUNTA(AD75:AY75)</f>
        <v>10</v>
      </c>
      <c r="DU75" s="1">
        <f>COUNTA(CX75:DT75)</f>
        <v>0</v>
      </c>
    </row>
    <row r="76" spans="1:125" s="1" customFormat="1" ht="15" x14ac:dyDescent="0.25">
      <c r="A76" s="3"/>
      <c r="B76" s="3">
        <f>COUNTA(B72:B75)</f>
        <v>4</v>
      </c>
      <c r="C76" s="3">
        <f>COUNTA(C72:C75)</f>
        <v>3</v>
      </c>
      <c r="D76" s="3">
        <f>COUNTA(D72:D75)</f>
        <v>1</v>
      </c>
      <c r="E76" s="3">
        <f>COUNTA(E72:E75)</f>
        <v>0</v>
      </c>
      <c r="F76" s="3"/>
      <c r="H76" s="6">
        <v>44882</v>
      </c>
      <c r="I76" s="1" t="s">
        <v>3432</v>
      </c>
      <c r="V76" s="2"/>
      <c r="W76" s="3"/>
      <c r="AA76" s="1" t="s">
        <v>4712</v>
      </c>
      <c r="AB76" s="1" t="s">
        <v>4712</v>
      </c>
    </row>
    <row r="77" spans="1:125" ht="15" x14ac:dyDescent="0.25">
      <c r="A77" s="3"/>
      <c r="B77" s="3">
        <f>B76+B71+B59</f>
        <v>29</v>
      </c>
      <c r="C77" s="3">
        <f>C76+C71+C59</f>
        <v>22</v>
      </c>
      <c r="D77" s="3">
        <f>D76+D71+D59</f>
        <v>7</v>
      </c>
      <c r="E77" s="3">
        <f>E76+E71+E59</f>
        <v>2</v>
      </c>
      <c r="H77" s="11" t="s">
        <v>2671</v>
      </c>
      <c r="I77" s="1" t="s">
        <v>3432</v>
      </c>
      <c r="M77" s="5"/>
    </row>
    <row r="78" spans="1:125" ht="15" x14ac:dyDescent="0.25">
      <c r="A78" s="3"/>
      <c r="B78" s="3">
        <f>B77+B44</f>
        <v>70</v>
      </c>
      <c r="C78" s="3">
        <f>C77+C44</f>
        <v>51</v>
      </c>
      <c r="D78" s="3">
        <f>D77+D44</f>
        <v>19</v>
      </c>
      <c r="E78" s="3">
        <f>E77+E44</f>
        <v>2</v>
      </c>
      <c r="H78" s="11" t="s">
        <v>2672</v>
      </c>
      <c r="I78" s="1" t="s">
        <v>3432</v>
      </c>
      <c r="M78" s="5"/>
    </row>
    <row r="79" spans="1:125" s="1" customFormat="1" ht="15" x14ac:dyDescent="0.25">
      <c r="A79" s="8"/>
      <c r="B79" s="2">
        <v>44896</v>
      </c>
      <c r="C79" s="2"/>
      <c r="D79" s="6" t="s">
        <v>4712</v>
      </c>
      <c r="F79" s="1" t="s">
        <v>3161</v>
      </c>
      <c r="G79" s="1" t="s">
        <v>481</v>
      </c>
      <c r="H79" s="1" t="s">
        <v>1907</v>
      </c>
      <c r="I79" s="1" t="s">
        <v>1908</v>
      </c>
      <c r="J79" s="1" t="s">
        <v>1909</v>
      </c>
      <c r="K79" s="18" t="s">
        <v>2126</v>
      </c>
      <c r="L79" s="1" t="s">
        <v>5568</v>
      </c>
      <c r="M79" s="1" t="s">
        <v>488</v>
      </c>
      <c r="N79" s="1" t="s">
        <v>296</v>
      </c>
      <c r="O79" s="1">
        <v>85209</v>
      </c>
      <c r="AA79" s="2" t="s">
        <v>431</v>
      </c>
      <c r="AB79" s="3"/>
      <c r="AC79" s="3"/>
      <c r="AD79" s="1" t="s">
        <v>2564</v>
      </c>
      <c r="AF79" s="1" t="s">
        <v>481</v>
      </c>
      <c r="AJ79" s="1" t="s">
        <v>481</v>
      </c>
      <c r="AL79" s="1" t="s">
        <v>481</v>
      </c>
      <c r="AN79" s="1" t="s">
        <v>3158</v>
      </c>
      <c r="AS79" s="1" t="s">
        <v>481</v>
      </c>
      <c r="AX79" s="1" t="s">
        <v>481</v>
      </c>
      <c r="BA79" s="1">
        <f>COUNTA(AE79:AZ79)</f>
        <v>6</v>
      </c>
      <c r="DC79" s="1" t="s">
        <v>481</v>
      </c>
    </row>
    <row r="80" spans="1:125" s="1" customFormat="1" ht="15" x14ac:dyDescent="0.25">
      <c r="A80" s="8"/>
      <c r="B80" s="2">
        <v>44896</v>
      </c>
      <c r="C80" s="2"/>
      <c r="D80" s="6" t="s">
        <v>4712</v>
      </c>
      <c r="F80" s="1" t="s">
        <v>3162</v>
      </c>
      <c r="G80" s="1" t="s">
        <v>3158</v>
      </c>
      <c r="H80" s="1" t="s">
        <v>431</v>
      </c>
      <c r="I80" s="1" t="s">
        <v>3159</v>
      </c>
      <c r="J80" s="1" t="s">
        <v>433</v>
      </c>
      <c r="K80" s="18" t="s">
        <v>432</v>
      </c>
      <c r="L80" s="1" t="s">
        <v>5568</v>
      </c>
      <c r="M80" s="1" t="s">
        <v>488</v>
      </c>
      <c r="N80" s="1" t="s">
        <v>296</v>
      </c>
      <c r="O80" s="1">
        <v>85209</v>
      </c>
      <c r="Y80" s="1" t="s">
        <v>3196</v>
      </c>
      <c r="Z80" s="1" t="s">
        <v>3161</v>
      </c>
      <c r="AA80" s="2" t="s">
        <v>1816</v>
      </c>
      <c r="AB80" s="3" t="s">
        <v>3161</v>
      </c>
      <c r="AC80" s="3"/>
      <c r="AD80" s="1" t="s">
        <v>2564</v>
      </c>
      <c r="AF80" s="1" t="s">
        <v>481</v>
      </c>
      <c r="AJ80" s="1" t="s">
        <v>481</v>
      </c>
      <c r="AL80" s="1" t="s">
        <v>481</v>
      </c>
      <c r="AN80" s="1" t="s">
        <v>481</v>
      </c>
      <c r="AS80" s="1" t="s">
        <v>481</v>
      </c>
      <c r="AX80" s="1" t="s">
        <v>481</v>
      </c>
      <c r="BA80" s="1">
        <f>COUNTA(AE80:AZ80)</f>
        <v>6</v>
      </c>
      <c r="BD80" s="1" t="s">
        <v>4712</v>
      </c>
      <c r="BE80" s="1" t="s">
        <v>4712</v>
      </c>
      <c r="BF80" s="1" t="s">
        <v>4712</v>
      </c>
      <c r="BK80" s="1" t="s">
        <v>4712</v>
      </c>
      <c r="BL80" s="1" t="s">
        <v>4712</v>
      </c>
      <c r="BM80" s="1" t="s">
        <v>4712</v>
      </c>
      <c r="BP80" s="1" t="s">
        <v>4712</v>
      </c>
      <c r="DC80" s="1" t="s">
        <v>481</v>
      </c>
    </row>
    <row r="81" spans="1:126" s="1" customFormat="1" ht="15" x14ac:dyDescent="0.25">
      <c r="A81" s="8"/>
      <c r="B81" s="2">
        <v>44896</v>
      </c>
      <c r="C81" s="2">
        <v>44518</v>
      </c>
      <c r="D81" s="6"/>
      <c r="F81" s="1" t="s">
        <v>3161</v>
      </c>
      <c r="G81" s="1" t="s">
        <v>481</v>
      </c>
      <c r="H81" s="1" t="s">
        <v>2445</v>
      </c>
      <c r="I81" s="1" t="s">
        <v>3048</v>
      </c>
      <c r="J81" s="1" t="s">
        <v>3049</v>
      </c>
      <c r="K81" s="18"/>
      <c r="L81" s="1" t="s">
        <v>3050</v>
      </c>
      <c r="M81" s="1" t="s">
        <v>3051</v>
      </c>
      <c r="N81" s="1" t="s">
        <v>3052</v>
      </c>
      <c r="O81" s="1">
        <v>99507</v>
      </c>
      <c r="W81" s="1" t="s">
        <v>297</v>
      </c>
      <c r="AA81" s="2"/>
      <c r="AB81" s="3" t="s">
        <v>3161</v>
      </c>
      <c r="AC81" s="3" t="s">
        <v>4712</v>
      </c>
      <c r="AF81" s="1" t="s">
        <v>481</v>
      </c>
      <c r="AH81" s="1" t="s">
        <v>481</v>
      </c>
      <c r="AI81" s="1" t="s">
        <v>481</v>
      </c>
      <c r="AK81" s="1" t="s">
        <v>481</v>
      </c>
      <c r="AL81" s="1" t="s">
        <v>481</v>
      </c>
      <c r="AM81" s="1" t="s">
        <v>481</v>
      </c>
      <c r="AN81" s="1" t="s">
        <v>481</v>
      </c>
      <c r="AO81" s="1" t="s">
        <v>481</v>
      </c>
      <c r="AS81" s="1" t="s">
        <v>481</v>
      </c>
      <c r="AU81" s="1" t="s">
        <v>481</v>
      </c>
      <c r="AV81" s="1" t="s">
        <v>481</v>
      </c>
      <c r="BA81" s="1">
        <f>COUNTA(AE81:AZ81)</f>
        <v>11</v>
      </c>
      <c r="DC81" s="1" t="s">
        <v>481</v>
      </c>
      <c r="DV81" s="1">
        <f>COUNTA(CY81:DU81)</f>
        <v>1</v>
      </c>
    </row>
    <row r="82" spans="1:126" ht="15" x14ac:dyDescent="0.25">
      <c r="B82" s="3">
        <f>COUNTA(B79:B81)</f>
        <v>3</v>
      </c>
      <c r="C82" s="3">
        <f>COUNTA(C79:C81)</f>
        <v>1</v>
      </c>
      <c r="D82" s="3">
        <f>COUNTA(D79:D81)</f>
        <v>2</v>
      </c>
      <c r="E82" s="3">
        <f>COUNTA(E79:E81)</f>
        <v>0</v>
      </c>
      <c r="H82" s="6">
        <v>44896</v>
      </c>
      <c r="I82" s="1" t="s">
        <v>3432</v>
      </c>
    </row>
    <row r="83" spans="1:126" s="1" customFormat="1" ht="15" x14ac:dyDescent="0.25">
      <c r="A83" s="8"/>
      <c r="B83" s="2">
        <v>44903</v>
      </c>
      <c r="C83" s="2"/>
      <c r="D83" s="6" t="s">
        <v>4712</v>
      </c>
      <c r="G83" s="1" t="s">
        <v>3158</v>
      </c>
      <c r="H83" s="1" t="s">
        <v>5326</v>
      </c>
      <c r="I83" s="1" t="s">
        <v>3876</v>
      </c>
      <c r="K83" s="18"/>
      <c r="Y83" s="2"/>
      <c r="Z83" s="3"/>
      <c r="AA83" s="1" t="s">
        <v>669</v>
      </c>
      <c r="BA83" s="1">
        <f>COUNTA(AE83:AZ83)</f>
        <v>0</v>
      </c>
      <c r="DV83" s="1">
        <f>COUNTA(CY83:DU83)</f>
        <v>0</v>
      </c>
    </row>
    <row r="84" spans="1:126" s="1" customFormat="1" ht="15" x14ac:dyDescent="0.25">
      <c r="B84" s="2">
        <v>44903</v>
      </c>
      <c r="C84" s="2"/>
      <c r="D84" s="6" t="s">
        <v>4712</v>
      </c>
      <c r="G84" s="1" t="s">
        <v>481</v>
      </c>
      <c r="H84" s="1" t="s">
        <v>5326</v>
      </c>
      <c r="I84" s="1" t="s">
        <v>669</v>
      </c>
      <c r="K84" s="18"/>
      <c r="Y84" s="2"/>
      <c r="Z84" s="3"/>
      <c r="AA84" s="1" t="s">
        <v>3876</v>
      </c>
      <c r="BA84" s="1">
        <f>COUNTA(AE84:AZ84)</f>
        <v>0</v>
      </c>
      <c r="DV84" s="1">
        <f>COUNTA(CY84:DU84)</f>
        <v>0</v>
      </c>
    </row>
    <row r="85" spans="1:126" ht="15" x14ac:dyDescent="0.25">
      <c r="B85" s="3">
        <f>COUNTA(B83:B84)</f>
        <v>2</v>
      </c>
      <c r="C85" s="3">
        <f>COUNTA(C83:C84)</f>
        <v>0</v>
      </c>
      <c r="D85" s="3">
        <f>COUNTA(D83:D84)</f>
        <v>2</v>
      </c>
      <c r="E85" s="3">
        <f>COUNTA(E83:E84)</f>
        <v>0</v>
      </c>
      <c r="H85" s="6">
        <v>44903</v>
      </c>
      <c r="I85" s="1" t="s">
        <v>3432</v>
      </c>
    </row>
    <row r="86" spans="1:126" s="1" customFormat="1" ht="15" x14ac:dyDescent="0.25">
      <c r="A86" s="8"/>
      <c r="B86" s="6">
        <v>44910</v>
      </c>
      <c r="C86" s="2" t="s">
        <v>5472</v>
      </c>
      <c r="D86" s="6" t="s">
        <v>4712</v>
      </c>
      <c r="G86" s="1" t="s">
        <v>3158</v>
      </c>
      <c r="H86" s="1" t="s">
        <v>5466</v>
      </c>
      <c r="I86" s="1" t="s">
        <v>3471</v>
      </c>
      <c r="J86" s="1" t="s">
        <v>5603</v>
      </c>
      <c r="K86" s="4" t="s">
        <v>5604</v>
      </c>
      <c r="L86" s="1" t="s">
        <v>5605</v>
      </c>
      <c r="M86" s="1" t="s">
        <v>488</v>
      </c>
      <c r="N86" s="1" t="s">
        <v>296</v>
      </c>
      <c r="O86" s="1">
        <v>85205</v>
      </c>
      <c r="AA86" s="1" t="s">
        <v>5467</v>
      </c>
      <c r="AB86" s="3"/>
      <c r="AC86" s="3"/>
      <c r="BA86" s="1">
        <f>COUNTA(AE86:AZ86)</f>
        <v>0</v>
      </c>
      <c r="DV86" s="1">
        <f>COUNTA(CY86:DU86)</f>
        <v>0</v>
      </c>
    </row>
    <row r="87" spans="1:126" s="1" customFormat="1" ht="15" x14ac:dyDescent="0.25">
      <c r="A87" s="8"/>
      <c r="B87" s="6">
        <v>44910</v>
      </c>
      <c r="C87" s="2" t="s">
        <v>5472</v>
      </c>
      <c r="D87" s="6" t="s">
        <v>4712</v>
      </c>
      <c r="G87" s="1" t="s">
        <v>481</v>
      </c>
      <c r="H87" s="1" t="s">
        <v>5466</v>
      </c>
      <c r="I87" s="1" t="s">
        <v>5467</v>
      </c>
      <c r="J87" s="1" t="s">
        <v>5603</v>
      </c>
      <c r="K87" s="4" t="s">
        <v>5604</v>
      </c>
      <c r="L87" s="1" t="s">
        <v>5605</v>
      </c>
      <c r="M87" s="1" t="s">
        <v>488</v>
      </c>
      <c r="N87" s="1" t="s">
        <v>296</v>
      </c>
      <c r="O87" s="1">
        <v>85205</v>
      </c>
      <c r="AA87" s="1" t="s">
        <v>3471</v>
      </c>
      <c r="AB87" s="3"/>
      <c r="AC87" s="3"/>
      <c r="BA87" s="1">
        <f>COUNTA(AE87:AZ87)</f>
        <v>0</v>
      </c>
      <c r="DV87" s="1">
        <f>COUNTA(CY87:DU87)</f>
        <v>0</v>
      </c>
    </row>
    <row r="88" spans="1:126" s="1" customFormat="1" ht="15" x14ac:dyDescent="0.25">
      <c r="A88" s="8"/>
      <c r="B88" s="6">
        <v>44910</v>
      </c>
      <c r="C88" s="2">
        <v>44539</v>
      </c>
      <c r="D88" s="6"/>
      <c r="G88" s="1" t="s">
        <v>3158</v>
      </c>
      <c r="H88" s="1" t="s">
        <v>3323</v>
      </c>
      <c r="I88" s="1" t="s">
        <v>1506</v>
      </c>
      <c r="J88" s="1" t="s">
        <v>5296</v>
      </c>
      <c r="K88" s="4" t="s">
        <v>5297</v>
      </c>
      <c r="L88" s="1" t="s">
        <v>5298</v>
      </c>
      <c r="M88" s="1" t="s">
        <v>488</v>
      </c>
      <c r="N88" s="1" t="s">
        <v>296</v>
      </c>
      <c r="O88" s="1">
        <v>85207</v>
      </c>
      <c r="AA88" s="2" t="s">
        <v>651</v>
      </c>
      <c r="AB88" s="3"/>
      <c r="AC88" s="3" t="s">
        <v>4712</v>
      </c>
      <c r="AM88" s="1" t="s">
        <v>3162</v>
      </c>
      <c r="AN88" s="1" t="s">
        <v>3162</v>
      </c>
      <c r="AO88" s="1" t="s">
        <v>3162</v>
      </c>
      <c r="AP88" s="1" t="s">
        <v>3162</v>
      </c>
      <c r="AR88" s="1" t="s">
        <v>3162</v>
      </c>
      <c r="AS88" s="1" t="s">
        <v>3162</v>
      </c>
      <c r="AU88" s="1" t="s">
        <v>3162</v>
      </c>
      <c r="AV88" s="1" t="s">
        <v>3162</v>
      </c>
      <c r="AW88" s="1" t="s">
        <v>3162</v>
      </c>
      <c r="AX88" s="1" t="s">
        <v>3162</v>
      </c>
      <c r="AZ88" s="1" t="s">
        <v>3162</v>
      </c>
      <c r="BA88" s="1">
        <f>COUNTA(AE88:AZ88)</f>
        <v>11</v>
      </c>
      <c r="DV88" s="1">
        <f>COUNTA(CY88:DU88)</f>
        <v>0</v>
      </c>
    </row>
    <row r="89" spans="1:126" s="1" customFormat="1" ht="15" x14ac:dyDescent="0.25">
      <c r="B89" s="6">
        <v>44910</v>
      </c>
      <c r="C89" s="2">
        <v>44553</v>
      </c>
      <c r="D89" s="6"/>
      <c r="E89" s="2"/>
      <c r="G89" s="1" t="s">
        <v>3158</v>
      </c>
      <c r="H89" s="1" t="s">
        <v>5301</v>
      </c>
      <c r="I89" s="1" t="s">
        <v>5302</v>
      </c>
      <c r="J89" s="1" t="s">
        <v>5303</v>
      </c>
      <c r="K89" s="18"/>
      <c r="M89" s="1" t="s">
        <v>488</v>
      </c>
      <c r="N89" s="1" t="s">
        <v>296</v>
      </c>
      <c r="O89" s="1">
        <v>85207</v>
      </c>
      <c r="AA89" s="2"/>
      <c r="AB89" s="3"/>
      <c r="AC89" s="3"/>
      <c r="BA89" s="1">
        <f>COUNTA(AE89:AZ89)</f>
        <v>0</v>
      </c>
      <c r="DV89" s="1">
        <f>COUNTA(CY89:DU89)</f>
        <v>0</v>
      </c>
    </row>
    <row r="90" spans="1:126" s="1" customFormat="1" ht="15" x14ac:dyDescent="0.25">
      <c r="B90" s="6">
        <v>44910</v>
      </c>
      <c r="C90" s="2"/>
      <c r="D90" s="6" t="s">
        <v>4712</v>
      </c>
      <c r="E90" s="2"/>
      <c r="G90" s="1" t="s">
        <v>481</v>
      </c>
      <c r="H90" s="1" t="s">
        <v>5600</v>
      </c>
      <c r="I90" s="1" t="s">
        <v>5598</v>
      </c>
      <c r="J90" s="1" t="s">
        <v>5601</v>
      </c>
      <c r="K90" s="4" t="s">
        <v>5602</v>
      </c>
      <c r="AA90" s="2"/>
      <c r="AB90" s="3"/>
      <c r="AC90" s="3"/>
    </row>
    <row r="91" spans="1:126" s="1" customFormat="1" ht="15" x14ac:dyDescent="0.25">
      <c r="B91" s="6">
        <v>44910</v>
      </c>
      <c r="C91" s="2"/>
      <c r="D91" s="6" t="s">
        <v>4712</v>
      </c>
      <c r="E91" s="2"/>
      <c r="G91" s="1" t="s">
        <v>3158</v>
      </c>
      <c r="H91" s="1" t="s">
        <v>5600</v>
      </c>
      <c r="I91" s="1" t="s">
        <v>436</v>
      </c>
      <c r="J91" s="1" t="s">
        <v>5601</v>
      </c>
      <c r="K91" s="4" t="s">
        <v>5602</v>
      </c>
      <c r="AA91" s="2"/>
      <c r="AB91" s="3"/>
      <c r="AC91" s="3"/>
    </row>
    <row r="92" spans="1:126" s="1" customFormat="1" ht="15" x14ac:dyDescent="0.25">
      <c r="B92" s="6">
        <v>44910</v>
      </c>
      <c r="C92" s="2"/>
      <c r="D92" s="6" t="s">
        <v>4712</v>
      </c>
      <c r="E92" s="2"/>
      <c r="G92" s="1" t="s">
        <v>3158</v>
      </c>
      <c r="H92" s="1" t="s">
        <v>5594</v>
      </c>
      <c r="I92" s="1" t="s">
        <v>5595</v>
      </c>
      <c r="J92" s="1" t="s">
        <v>5596</v>
      </c>
      <c r="K92" s="18"/>
      <c r="L92" s="1" t="s">
        <v>5597</v>
      </c>
      <c r="M92" s="1" t="s">
        <v>5598</v>
      </c>
      <c r="N92" s="1" t="s">
        <v>5599</v>
      </c>
      <c r="AA92" s="2"/>
      <c r="AB92" s="3"/>
      <c r="AC92" s="3"/>
    </row>
    <row r="93" spans="1:126" ht="15" x14ac:dyDescent="0.25">
      <c r="B93" s="3">
        <f>COUNTA(B86:B92)</f>
        <v>7</v>
      </c>
      <c r="C93" s="3">
        <f>COUNTA(C86:C92)</f>
        <v>4</v>
      </c>
      <c r="D93" s="3">
        <f>COUNTA(D86:D92)</f>
        <v>5</v>
      </c>
      <c r="E93" s="3">
        <f>COUNTA(E86:E92)</f>
        <v>0</v>
      </c>
      <c r="H93" s="6">
        <v>44910</v>
      </c>
      <c r="I93" s="1" t="s">
        <v>3432</v>
      </c>
    </row>
    <row r="94" spans="1:126" s="1" customFormat="1" ht="15" x14ac:dyDescent="0.25">
      <c r="A94" s="8"/>
      <c r="B94" s="2">
        <v>44917</v>
      </c>
      <c r="C94" s="2">
        <v>44511</v>
      </c>
      <c r="D94" s="6"/>
      <c r="F94" s="1" t="s">
        <v>3161</v>
      </c>
      <c r="G94" s="1" t="s">
        <v>3158</v>
      </c>
      <c r="H94" s="1" t="s">
        <v>4457</v>
      </c>
      <c r="I94" s="1" t="s">
        <v>3722</v>
      </c>
      <c r="J94" s="1" t="s">
        <v>4458</v>
      </c>
      <c r="K94" s="18" t="s">
        <v>3145</v>
      </c>
      <c r="L94" s="1" t="s">
        <v>3912</v>
      </c>
      <c r="M94" s="1" t="s">
        <v>488</v>
      </c>
      <c r="N94" s="1" t="s">
        <v>296</v>
      </c>
      <c r="O94" s="1">
        <v>85206</v>
      </c>
      <c r="P94" s="1" t="s">
        <v>4213</v>
      </c>
      <c r="AA94" s="1" t="s">
        <v>721</v>
      </c>
      <c r="AC94" s="1" t="s">
        <v>4712</v>
      </c>
      <c r="AN94" s="1" t="s">
        <v>3162</v>
      </c>
      <c r="AO94" s="1" t="s">
        <v>3162</v>
      </c>
      <c r="AU94" s="1" t="s">
        <v>3162</v>
      </c>
      <c r="BA94" s="1">
        <f>COUNTA(AE94:AZ94)</f>
        <v>3</v>
      </c>
      <c r="BB94" s="3"/>
      <c r="DF94" s="1" t="s">
        <v>481</v>
      </c>
      <c r="DV94" s="1">
        <f>COUNTA(CY94:DU94)</f>
        <v>1</v>
      </c>
    </row>
    <row r="95" spans="1:126" s="1" customFormat="1" ht="15" x14ac:dyDescent="0.25">
      <c r="A95" s="8"/>
      <c r="B95" s="2">
        <v>44917</v>
      </c>
      <c r="C95" s="2">
        <v>44546</v>
      </c>
      <c r="D95" s="6"/>
      <c r="E95" s="1" t="s">
        <v>297</v>
      </c>
      <c r="G95" s="1" t="s">
        <v>481</v>
      </c>
      <c r="H95" s="1" t="s">
        <v>3323</v>
      </c>
      <c r="I95" s="1" t="s">
        <v>1145</v>
      </c>
      <c r="J95" s="1" t="s">
        <v>2134</v>
      </c>
      <c r="K95" s="18" t="s">
        <v>4014</v>
      </c>
      <c r="L95" s="1" t="s">
        <v>3325</v>
      </c>
      <c r="M95" s="1" t="s">
        <v>488</v>
      </c>
      <c r="N95" s="1" t="s">
        <v>296</v>
      </c>
      <c r="O95" s="1">
        <v>85209</v>
      </c>
      <c r="P95" s="1" t="s">
        <v>4712</v>
      </c>
      <c r="Y95" s="1" t="s">
        <v>3196</v>
      </c>
      <c r="Z95" s="1" t="s">
        <v>3189</v>
      </c>
      <c r="AA95" s="1" t="s">
        <v>3326</v>
      </c>
      <c r="AB95" s="3"/>
      <c r="AC95" s="3" t="s">
        <v>4712</v>
      </c>
      <c r="AE95" s="1" t="s">
        <v>3158</v>
      </c>
      <c r="AF95" s="1" t="s">
        <v>3158</v>
      </c>
      <c r="AG95" s="1" t="s">
        <v>3158</v>
      </c>
      <c r="AH95" s="1" t="s">
        <v>3158</v>
      </c>
      <c r="AI95" s="1" t="s">
        <v>3158</v>
      </c>
      <c r="AK95" s="1" t="s">
        <v>3158</v>
      </c>
      <c r="AL95" s="1" t="s">
        <v>3158</v>
      </c>
      <c r="AM95" s="1" t="s">
        <v>3158</v>
      </c>
      <c r="AN95" s="1" t="s">
        <v>3158</v>
      </c>
      <c r="AO95" s="1" t="s">
        <v>3158</v>
      </c>
      <c r="AP95" s="1" t="s">
        <v>3158</v>
      </c>
      <c r="AQ95" s="1" t="s">
        <v>3158</v>
      </c>
      <c r="AR95" s="1" t="s">
        <v>3158</v>
      </c>
      <c r="AS95" s="1" t="s">
        <v>3158</v>
      </c>
      <c r="AT95" s="1" t="s">
        <v>3158</v>
      </c>
      <c r="AU95" s="1" t="s">
        <v>3158</v>
      </c>
      <c r="AV95" s="1" t="s">
        <v>3158</v>
      </c>
      <c r="AW95" s="1" t="s">
        <v>3158</v>
      </c>
      <c r="AX95" s="1" t="s">
        <v>3158</v>
      </c>
      <c r="AY95" s="1" t="s">
        <v>3158</v>
      </c>
      <c r="AZ95" s="1" t="s">
        <v>3158</v>
      </c>
      <c r="BA95" s="1">
        <f>COUNTA(AE95:AZ95)</f>
        <v>21</v>
      </c>
      <c r="DF95" s="1" t="s">
        <v>3158</v>
      </c>
      <c r="DV95" s="1">
        <f>COUNTA(CY95:DU95)</f>
        <v>1</v>
      </c>
    </row>
    <row r="96" spans="1:126" s="1" customFormat="1" ht="15" x14ac:dyDescent="0.25">
      <c r="A96" s="8"/>
      <c r="B96" s="2">
        <v>44917</v>
      </c>
      <c r="C96" s="2">
        <v>44546</v>
      </c>
      <c r="D96" s="6"/>
      <c r="E96" s="1" t="s">
        <v>4712</v>
      </c>
      <c r="G96" s="1" t="s">
        <v>3158</v>
      </c>
      <c r="H96" s="1" t="s">
        <v>3323</v>
      </c>
      <c r="I96" s="1" t="s">
        <v>3326</v>
      </c>
      <c r="J96" s="1" t="s">
        <v>2134</v>
      </c>
      <c r="K96" s="18" t="s">
        <v>4014</v>
      </c>
      <c r="L96" s="1" t="s">
        <v>3325</v>
      </c>
      <c r="M96" s="1" t="s">
        <v>488</v>
      </c>
      <c r="N96" s="1" t="s">
        <v>296</v>
      </c>
      <c r="O96" s="1">
        <v>85209</v>
      </c>
      <c r="P96" s="1" t="s">
        <v>4213</v>
      </c>
      <c r="Y96" s="1" t="s">
        <v>3196</v>
      </c>
      <c r="Z96" s="1" t="s">
        <v>3189</v>
      </c>
      <c r="AA96" s="1" t="s">
        <v>1145</v>
      </c>
      <c r="AB96" s="3"/>
      <c r="AC96" s="3" t="s">
        <v>4712</v>
      </c>
      <c r="AE96" s="1" t="s">
        <v>481</v>
      </c>
      <c r="AF96" s="1" t="s">
        <v>481</v>
      </c>
      <c r="AG96" s="1" t="s">
        <v>3158</v>
      </c>
      <c r="AH96" s="1" t="s">
        <v>481</v>
      </c>
      <c r="AI96" s="1" t="s">
        <v>481</v>
      </c>
      <c r="AK96" s="1" t="s">
        <v>481</v>
      </c>
      <c r="AL96" s="1" t="s">
        <v>481</v>
      </c>
      <c r="AM96" s="1" t="s">
        <v>481</v>
      </c>
      <c r="AN96" s="1" t="s">
        <v>481</v>
      </c>
      <c r="AO96" s="1" t="s">
        <v>481</v>
      </c>
      <c r="AP96" s="1" t="s">
        <v>481</v>
      </c>
      <c r="AQ96" s="1" t="s">
        <v>481</v>
      </c>
      <c r="AR96" s="1" t="s">
        <v>481</v>
      </c>
      <c r="AS96" s="1" t="s">
        <v>481</v>
      </c>
      <c r="AT96" s="1" t="s">
        <v>481</v>
      </c>
      <c r="AU96" s="1" t="s">
        <v>481</v>
      </c>
      <c r="AV96" s="1" t="s">
        <v>481</v>
      </c>
      <c r="AW96" s="1" t="s">
        <v>3158</v>
      </c>
      <c r="AX96" s="1" t="s">
        <v>481</v>
      </c>
      <c r="AY96" s="1" t="s">
        <v>481</v>
      </c>
      <c r="AZ96" s="1" t="s">
        <v>3158</v>
      </c>
      <c r="BA96" s="1">
        <f>COUNTA(AE96:AZ96)</f>
        <v>21</v>
      </c>
      <c r="DF96" s="1" t="s">
        <v>3158</v>
      </c>
      <c r="DV96" s="1">
        <f>COUNTA(CY96:DU96)</f>
        <v>1</v>
      </c>
    </row>
    <row r="97" spans="1:126" s="1" customFormat="1" ht="15" x14ac:dyDescent="0.25">
      <c r="B97" s="2">
        <v>44917</v>
      </c>
      <c r="C97" s="2"/>
      <c r="D97" s="2" t="s">
        <v>4712</v>
      </c>
      <c r="F97" s="1" t="s">
        <v>3161</v>
      </c>
      <c r="G97" s="1" t="s">
        <v>3158</v>
      </c>
      <c r="H97" s="1" t="s">
        <v>5021</v>
      </c>
      <c r="I97" s="1" t="s">
        <v>3665</v>
      </c>
      <c r="J97" s="1" t="s">
        <v>5616</v>
      </c>
      <c r="K97" s="18" t="s">
        <v>147</v>
      </c>
      <c r="L97" s="1" t="s">
        <v>5615</v>
      </c>
      <c r="M97" s="1" t="s">
        <v>3920</v>
      </c>
      <c r="N97" s="1" t="s">
        <v>296</v>
      </c>
      <c r="O97" s="1">
        <v>85268</v>
      </c>
      <c r="P97" s="1" t="s">
        <v>4213</v>
      </c>
      <c r="R97" s="1">
        <v>0</v>
      </c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>
        <f>COUNTA(AE97:AZ97)</f>
        <v>0</v>
      </c>
      <c r="BB97" s="3"/>
      <c r="DF97" s="1" t="s">
        <v>481</v>
      </c>
    </row>
    <row r="98" spans="1:126" s="1" customFormat="1" ht="15" x14ac:dyDescent="0.25">
      <c r="B98" s="2">
        <v>44917</v>
      </c>
      <c r="C98" s="2"/>
      <c r="D98" s="2" t="s">
        <v>4712</v>
      </c>
      <c r="F98" s="1" t="s">
        <v>3161</v>
      </c>
      <c r="G98" s="1" t="s">
        <v>481</v>
      </c>
      <c r="H98" s="1" t="s">
        <v>5021</v>
      </c>
      <c r="I98" s="1" t="s">
        <v>5022</v>
      </c>
      <c r="J98" s="1" t="s">
        <v>5616</v>
      </c>
      <c r="K98" s="18" t="s">
        <v>147</v>
      </c>
      <c r="L98" s="1" t="s">
        <v>5615</v>
      </c>
      <c r="M98" s="1" t="s">
        <v>3920</v>
      </c>
      <c r="N98" s="1" t="s">
        <v>296</v>
      </c>
      <c r="O98" s="1">
        <v>85268</v>
      </c>
      <c r="P98" s="1" t="s">
        <v>4712</v>
      </c>
      <c r="R98" s="1">
        <v>0</v>
      </c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>
        <f>COUNTA(AE98:AZ98)</f>
        <v>0</v>
      </c>
      <c r="BB98" s="3"/>
      <c r="DF98" s="1" t="s">
        <v>481</v>
      </c>
    </row>
    <row r="99" spans="1:126" ht="15" x14ac:dyDescent="0.25">
      <c r="B99" s="3">
        <f>COUNTA(B94:B98)</f>
        <v>5</v>
      </c>
      <c r="C99" s="3">
        <f>COUNTA(C94:C98)</f>
        <v>3</v>
      </c>
      <c r="D99" s="3">
        <f>COUNTA(D94:D98)</f>
        <v>2</v>
      </c>
      <c r="E99" s="3">
        <f>COUNTA(E94:E98)</f>
        <v>2</v>
      </c>
      <c r="H99" s="6">
        <v>44917</v>
      </c>
      <c r="I99" s="1" t="s">
        <v>3432</v>
      </c>
    </row>
    <row r="100" spans="1:126" s="1" customFormat="1" ht="15" x14ac:dyDescent="0.25">
      <c r="A100" s="8"/>
      <c r="B100" s="2">
        <v>44924</v>
      </c>
      <c r="C100" s="2"/>
      <c r="D100" s="6" t="s">
        <v>4712</v>
      </c>
      <c r="G100" s="1" t="s">
        <v>3158</v>
      </c>
      <c r="H100" s="1" t="s">
        <v>1509</v>
      </c>
      <c r="I100" s="1" t="s">
        <v>3471</v>
      </c>
      <c r="J100" s="1" t="s">
        <v>5646</v>
      </c>
      <c r="K100" s="4" t="s">
        <v>5647</v>
      </c>
      <c r="L100" s="1" t="s">
        <v>5649</v>
      </c>
      <c r="M100" s="1" t="s">
        <v>488</v>
      </c>
      <c r="N100" s="1" t="s">
        <v>296</v>
      </c>
      <c r="O100" s="1">
        <v>85209</v>
      </c>
      <c r="AA100" s="2"/>
      <c r="AB100" s="3"/>
      <c r="AC100" s="3"/>
      <c r="AM100" s="1" t="s">
        <v>3162</v>
      </c>
      <c r="AX100" s="1" t="s">
        <v>3162</v>
      </c>
      <c r="BA100" s="1">
        <f>COUNTA(AE100:AZ100)</f>
        <v>2</v>
      </c>
      <c r="CY100" s="1" t="s">
        <v>3162</v>
      </c>
      <c r="CZ100" s="1" t="s">
        <v>5408</v>
      </c>
      <c r="DA100" s="1" t="s">
        <v>3162</v>
      </c>
      <c r="DE100" s="1" t="s">
        <v>3162</v>
      </c>
      <c r="DG100" s="1" t="s">
        <v>481</v>
      </c>
      <c r="DV100" s="1">
        <f>COUNTA(CY100:DU100)</f>
        <v>5</v>
      </c>
    </row>
    <row r="101" spans="1:126" s="1" customFormat="1" ht="15" x14ac:dyDescent="0.25">
      <c r="A101" s="8"/>
      <c r="B101" s="2">
        <v>44924</v>
      </c>
      <c r="C101" s="2"/>
      <c r="D101" s="6" t="s">
        <v>4712</v>
      </c>
      <c r="G101" s="1" t="s">
        <v>481</v>
      </c>
      <c r="H101" s="1" t="s">
        <v>1509</v>
      </c>
      <c r="I101" s="1" t="s">
        <v>3624</v>
      </c>
      <c r="J101" s="1" t="s">
        <v>5646</v>
      </c>
      <c r="K101" s="4" t="s">
        <v>5647</v>
      </c>
      <c r="L101" s="1" t="s">
        <v>5649</v>
      </c>
      <c r="M101" s="1" t="s">
        <v>488</v>
      </c>
      <c r="N101" s="1" t="s">
        <v>296</v>
      </c>
      <c r="O101" s="1">
        <v>85209</v>
      </c>
      <c r="AA101" s="2"/>
      <c r="AB101" s="3"/>
      <c r="AC101" s="3"/>
      <c r="AM101" s="1" t="s">
        <v>3162</v>
      </c>
      <c r="AX101" s="1" t="s">
        <v>3162</v>
      </c>
      <c r="BA101" s="1">
        <f>COUNTA(AE101:AZ101)</f>
        <v>2</v>
      </c>
      <c r="CY101" s="1" t="s">
        <v>3162</v>
      </c>
      <c r="CZ101" s="1" t="s">
        <v>5408</v>
      </c>
      <c r="DA101" s="1" t="s">
        <v>3162</v>
      </c>
      <c r="DE101" s="1" t="s">
        <v>3162</v>
      </c>
      <c r="DG101" s="1" t="s">
        <v>481</v>
      </c>
      <c r="DV101" s="1">
        <f>COUNTA(CY101:DU101)</f>
        <v>5</v>
      </c>
    </row>
    <row r="102" spans="1:126" ht="15" x14ac:dyDescent="0.25">
      <c r="B102" s="3">
        <f>COUNTA(B100:B101)</f>
        <v>2</v>
      </c>
      <c r="C102" s="3">
        <f>COUNTA(C100:C101)</f>
        <v>0</v>
      </c>
      <c r="D102" s="3">
        <f>COUNTA(D100:D101)</f>
        <v>2</v>
      </c>
      <c r="E102" s="3">
        <f>COUNTA(E100:E101)</f>
        <v>0</v>
      </c>
      <c r="H102" s="6">
        <v>44924</v>
      </c>
      <c r="I102" s="1" t="s">
        <v>3432</v>
      </c>
    </row>
    <row r="103" spans="1:126" ht="15" x14ac:dyDescent="0.25">
      <c r="A103" s="3"/>
      <c r="B103" s="3">
        <f>B93+B85+B82+B99+B102</f>
        <v>19</v>
      </c>
      <c r="C103" s="3">
        <f>C93+C85+C82+C99+C102</f>
        <v>8</v>
      </c>
      <c r="D103" s="3">
        <f>D93+D85+D82+D99+D102</f>
        <v>13</v>
      </c>
      <c r="E103" s="3">
        <f>E93+E85+E82+E99+E102</f>
        <v>2</v>
      </c>
      <c r="H103" s="11" t="s">
        <v>2767</v>
      </c>
      <c r="I103" s="1" t="s">
        <v>3432</v>
      </c>
      <c r="M103" s="5"/>
    </row>
    <row r="104" spans="1:126" ht="15" x14ac:dyDescent="0.25">
      <c r="A104" s="3"/>
      <c r="B104" s="3">
        <f>B103+B78</f>
        <v>89</v>
      </c>
      <c r="C104" s="3">
        <f>C103+C78</f>
        <v>59</v>
      </c>
      <c r="D104" s="3">
        <f>D103+D78</f>
        <v>32</v>
      </c>
      <c r="E104" s="3">
        <f>E103+E78</f>
        <v>4</v>
      </c>
      <c r="H104" s="11" t="s">
        <v>2672</v>
      </c>
      <c r="I104" s="1" t="s">
        <v>3432</v>
      </c>
      <c r="M104" s="5"/>
    </row>
    <row r="105" spans="1:126" s="1" customFormat="1" ht="15" x14ac:dyDescent="0.25">
      <c r="A105" s="9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</row>
    <row r="106" spans="1:126" ht="15" x14ac:dyDescent="0.25">
      <c r="B106" s="3">
        <f>COUNTA(B105:B105)</f>
        <v>0</v>
      </c>
      <c r="C106" s="3">
        <f>COUNTA(C105:C105)</f>
        <v>0</v>
      </c>
      <c r="D106" s="3">
        <f>COUNTA(D105:D105)</f>
        <v>0</v>
      </c>
      <c r="E106" s="3">
        <f>COUNTA(E105:E105)</f>
        <v>0</v>
      </c>
      <c r="H106" s="6">
        <v>44931</v>
      </c>
      <c r="I106" s="1" t="s">
        <v>3432</v>
      </c>
    </row>
    <row r="107" spans="1:126" s="1" customFormat="1" ht="15" x14ac:dyDescent="0.25">
      <c r="A107" s="8"/>
      <c r="B107" s="2">
        <v>44938</v>
      </c>
      <c r="C107" s="2"/>
      <c r="D107" s="6" t="s">
        <v>4712</v>
      </c>
      <c r="F107" s="1" t="s">
        <v>3161</v>
      </c>
      <c r="G107" s="1" t="s">
        <v>481</v>
      </c>
      <c r="H107" s="1" t="s">
        <v>641</v>
      </c>
      <c r="I107" s="1" t="s">
        <v>299</v>
      </c>
      <c r="J107" s="1" t="s">
        <v>642</v>
      </c>
      <c r="K107" s="18" t="s">
        <v>643</v>
      </c>
      <c r="L107" s="1" t="s">
        <v>5659</v>
      </c>
      <c r="M107" s="1" t="s">
        <v>4966</v>
      </c>
      <c r="N107" s="1" t="s">
        <v>615</v>
      </c>
      <c r="O107" s="1">
        <v>49423</v>
      </c>
      <c r="P107" s="1" t="s">
        <v>4213</v>
      </c>
      <c r="AA107" s="1" t="s">
        <v>4578</v>
      </c>
      <c r="AB107" s="3"/>
      <c r="AC107" s="3"/>
      <c r="AM107" s="1" t="s">
        <v>481</v>
      </c>
      <c r="AN107" s="1" t="s">
        <v>481</v>
      </c>
      <c r="AO107" s="1" t="s">
        <v>481</v>
      </c>
      <c r="AP107" s="1" t="s">
        <v>481</v>
      </c>
      <c r="AR107" s="1" t="s">
        <v>481</v>
      </c>
      <c r="AS107" s="1" t="s">
        <v>481</v>
      </c>
      <c r="AT107" s="1" t="s">
        <v>481</v>
      </c>
      <c r="AU107" s="1" t="s">
        <v>481</v>
      </c>
      <c r="AX107" s="1" t="s">
        <v>481</v>
      </c>
      <c r="AY107" s="1" t="s">
        <v>481</v>
      </c>
      <c r="BA107" s="1">
        <f>COUNTA(AE107:AZ107)</f>
        <v>10</v>
      </c>
      <c r="DH107" s="1" t="s">
        <v>3162</v>
      </c>
      <c r="DV107" s="1">
        <f>COUNTA(CY107:DU107)</f>
        <v>1</v>
      </c>
    </row>
    <row r="108" spans="1:126" s="1" customFormat="1" ht="15" x14ac:dyDescent="0.25">
      <c r="A108" s="8"/>
      <c r="B108" s="2">
        <v>44938</v>
      </c>
      <c r="C108" s="2"/>
      <c r="D108" s="6" t="s">
        <v>4712</v>
      </c>
      <c r="F108" s="1" t="s">
        <v>3161</v>
      </c>
      <c r="G108" s="1" t="s">
        <v>3158</v>
      </c>
      <c r="H108" s="1" t="s">
        <v>641</v>
      </c>
      <c r="I108" s="1" t="s">
        <v>4578</v>
      </c>
      <c r="J108" s="1" t="s">
        <v>642</v>
      </c>
      <c r="K108" s="18" t="s">
        <v>643</v>
      </c>
      <c r="L108" s="1" t="s">
        <v>5659</v>
      </c>
      <c r="M108" s="1" t="s">
        <v>4966</v>
      </c>
      <c r="N108" s="1" t="s">
        <v>615</v>
      </c>
      <c r="O108" s="1">
        <v>49423</v>
      </c>
      <c r="P108" s="1" t="s">
        <v>4712</v>
      </c>
      <c r="AA108" s="1" t="s">
        <v>299</v>
      </c>
      <c r="AB108" s="3"/>
      <c r="AC108" s="3"/>
      <c r="AM108" s="1" t="s">
        <v>481</v>
      </c>
      <c r="AN108" s="1" t="s">
        <v>481</v>
      </c>
      <c r="AO108" s="1" t="s">
        <v>481</v>
      </c>
      <c r="AP108" s="1" t="s">
        <v>481</v>
      </c>
      <c r="AR108" s="1" t="s">
        <v>481</v>
      </c>
      <c r="AS108" s="1" t="s">
        <v>481</v>
      </c>
      <c r="AT108" s="1" t="s">
        <v>3158</v>
      </c>
      <c r="AU108" s="1" t="s">
        <v>481</v>
      </c>
      <c r="AX108" s="1" t="s">
        <v>481</v>
      </c>
      <c r="AY108" s="1" t="s">
        <v>481</v>
      </c>
      <c r="BA108" s="1">
        <f>COUNTA(AE108:AZ108)</f>
        <v>10</v>
      </c>
      <c r="DH108" s="1" t="s">
        <v>3162</v>
      </c>
      <c r="DV108" s="1">
        <f>COUNTA(CY108:DU108)</f>
        <v>1</v>
      </c>
    </row>
    <row r="109" spans="1:126" s="1" customFormat="1" ht="15" x14ac:dyDescent="0.25">
      <c r="B109" s="2">
        <v>44938</v>
      </c>
      <c r="C109" s="2">
        <v>44511</v>
      </c>
      <c r="D109" s="6"/>
      <c r="F109" s="1" t="s">
        <v>3161</v>
      </c>
      <c r="G109" s="1" t="s">
        <v>3158</v>
      </c>
      <c r="H109" s="1" t="s">
        <v>4489</v>
      </c>
      <c r="I109" s="1" t="s">
        <v>4490</v>
      </c>
      <c r="J109" s="1" t="s">
        <v>4163</v>
      </c>
      <c r="K109" s="18" t="s">
        <v>4162</v>
      </c>
      <c r="L109" s="1" t="s">
        <v>4917</v>
      </c>
      <c r="M109" s="1" t="s">
        <v>3192</v>
      </c>
      <c r="N109" s="1" t="s">
        <v>296</v>
      </c>
      <c r="O109" s="1">
        <v>85218</v>
      </c>
      <c r="P109" s="1" t="s">
        <v>4213</v>
      </c>
      <c r="R109" s="1">
        <v>1</v>
      </c>
      <c r="S109" s="1" t="s">
        <v>5193</v>
      </c>
      <c r="V109" s="1" t="s">
        <v>694</v>
      </c>
      <c r="AA109" s="2" t="s">
        <v>2886</v>
      </c>
      <c r="AB109" s="3"/>
      <c r="AC109" s="3" t="s">
        <v>4712</v>
      </c>
      <c r="AD109" s="1" t="s">
        <v>2564</v>
      </c>
      <c r="AF109" s="1" t="s">
        <v>481</v>
      </c>
      <c r="AH109" s="1" t="s">
        <v>481</v>
      </c>
      <c r="AI109" s="1" t="s">
        <v>481</v>
      </c>
      <c r="AJ109" s="1" t="s">
        <v>481</v>
      </c>
      <c r="AM109" s="1" t="s">
        <v>481</v>
      </c>
      <c r="AN109" s="1" t="s">
        <v>481</v>
      </c>
      <c r="AO109" s="1" t="s">
        <v>481</v>
      </c>
      <c r="AR109" s="1" t="s">
        <v>481</v>
      </c>
      <c r="AS109" s="1" t="s">
        <v>481</v>
      </c>
      <c r="AT109" s="1" t="s">
        <v>481</v>
      </c>
      <c r="AU109" s="1" t="s">
        <v>481</v>
      </c>
      <c r="AV109" s="1" t="s">
        <v>481</v>
      </c>
      <c r="AW109" s="1" t="s">
        <v>481</v>
      </c>
      <c r="AX109" s="1" t="s">
        <v>481</v>
      </c>
      <c r="AY109" s="1" t="s">
        <v>3158</v>
      </c>
      <c r="AZ109" s="1" t="s">
        <v>481</v>
      </c>
      <c r="BA109" s="1">
        <f>COUNTA(AE109:AZ109)</f>
        <v>16</v>
      </c>
      <c r="DV109" s="1">
        <f>COUNTA(CY109:DU109)</f>
        <v>0</v>
      </c>
    </row>
    <row r="110" spans="1:126" ht="15" x14ac:dyDescent="0.25">
      <c r="B110" s="3">
        <f>COUNTA(B107:B109)</f>
        <v>3</v>
      </c>
      <c r="C110" s="3">
        <f>COUNTA(C107:C109)</f>
        <v>1</v>
      </c>
      <c r="D110" s="3">
        <f>COUNTA(D107:D109)</f>
        <v>2</v>
      </c>
      <c r="E110" s="3">
        <f>COUNTA(E107:E109)</f>
        <v>0</v>
      </c>
      <c r="H110" s="6">
        <v>44938</v>
      </c>
      <c r="I110" s="1" t="s">
        <v>3432</v>
      </c>
    </row>
    <row r="111" spans="1:126" s="1" customFormat="1" ht="15" x14ac:dyDescent="0.25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126" ht="15" x14ac:dyDescent="0.25">
      <c r="B112" s="3">
        <f>COUNTA(B111:B111)</f>
        <v>0</v>
      </c>
      <c r="C112" s="3">
        <f>COUNTA(C111:C111)</f>
        <v>0</v>
      </c>
      <c r="D112" s="3">
        <f>COUNTA(D111:D111)</f>
        <v>0</v>
      </c>
      <c r="E112" s="3">
        <f>COUNTA(E111:E111)</f>
        <v>0</v>
      </c>
      <c r="H112" s="6">
        <v>44945</v>
      </c>
      <c r="I112" s="1" t="s">
        <v>3432</v>
      </c>
    </row>
    <row r="113" spans="1:118" s="1" customFormat="1" ht="15" x14ac:dyDescent="0.25">
      <c r="B113" s="2">
        <v>44952</v>
      </c>
      <c r="C113" s="2"/>
      <c r="D113" s="2" t="s">
        <v>4712</v>
      </c>
      <c r="G113" s="1" t="s">
        <v>481</v>
      </c>
      <c r="H113" s="1" t="s">
        <v>631</v>
      </c>
      <c r="I113" s="1" t="s">
        <v>4642</v>
      </c>
      <c r="J113" s="1" t="s">
        <v>5676</v>
      </c>
      <c r="K113" s="4" t="s">
        <v>5674</v>
      </c>
      <c r="L113" s="1" t="s">
        <v>5675</v>
      </c>
      <c r="M113" s="1" t="s">
        <v>488</v>
      </c>
      <c r="N113" s="1" t="s">
        <v>296</v>
      </c>
      <c r="Y113" s="1" t="s">
        <v>297</v>
      </c>
      <c r="AA113" s="2" t="s">
        <v>2357</v>
      </c>
      <c r="AB113" s="3"/>
      <c r="AC113" s="3"/>
      <c r="BA113" s="1">
        <f>COUNTA(AE113:AZ113)</f>
        <v>0</v>
      </c>
      <c r="DK113" s="1" t="s">
        <v>481</v>
      </c>
    </row>
    <row r="114" spans="1:118" ht="15" x14ac:dyDescent="0.25">
      <c r="B114" s="3">
        <f>COUNTA(B113:B113)</f>
        <v>1</v>
      </c>
      <c r="C114" s="3">
        <f>COUNTA(C113:C113)</f>
        <v>0</v>
      </c>
      <c r="D114" s="3">
        <f>COUNTA(D113:D113)</f>
        <v>1</v>
      </c>
      <c r="E114" s="3">
        <f>COUNTA(E113:E113)</f>
        <v>0</v>
      </c>
      <c r="H114" s="6">
        <v>44952</v>
      </c>
      <c r="I114" s="1" t="s">
        <v>3432</v>
      </c>
    </row>
    <row r="115" spans="1:118" ht="15" x14ac:dyDescent="0.25">
      <c r="A115" s="3"/>
      <c r="B115" s="3">
        <f>B106+B110+B112+B114</f>
        <v>4</v>
      </c>
      <c r="C115" s="3">
        <f>C106+C110+C112+C114</f>
        <v>1</v>
      </c>
      <c r="D115" s="3">
        <f>D106+D110+D112+D114</f>
        <v>3</v>
      </c>
      <c r="E115" s="3">
        <f>E106+E110+E112+E114</f>
        <v>0</v>
      </c>
      <c r="H115" s="11" t="s">
        <v>1425</v>
      </c>
      <c r="I115" s="1" t="s">
        <v>3432</v>
      </c>
      <c r="M115" s="5"/>
    </row>
    <row r="116" spans="1:118" ht="15" x14ac:dyDescent="0.25">
      <c r="A116" s="3"/>
      <c r="B116" s="3">
        <f>B115+B104</f>
        <v>93</v>
      </c>
      <c r="C116" s="3">
        <f>C115+C104</f>
        <v>60</v>
      </c>
      <c r="D116" s="3">
        <f>D115+D104</f>
        <v>35</v>
      </c>
      <c r="E116" s="3">
        <f>E115+E104</f>
        <v>4</v>
      </c>
      <c r="H116" s="11" t="s">
        <v>2512</v>
      </c>
      <c r="I116" s="1" t="s">
        <v>3432</v>
      </c>
      <c r="M116" s="5"/>
    </row>
    <row r="117" spans="1:118" s="1" customFormat="1" ht="15" x14ac:dyDescent="0.25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118" s="1" customFormat="1" ht="15" x14ac:dyDescent="0.25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118" s="1" customFormat="1" ht="15" x14ac:dyDescent="0.25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118" s="1" customFormat="1" ht="15" x14ac:dyDescent="0.25">
      <c r="A120" s="9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1:118" ht="15" x14ac:dyDescent="0.25">
      <c r="B121" s="3">
        <f>COUNTA(B117:B120)</f>
        <v>0</v>
      </c>
      <c r="C121" s="3">
        <f>COUNTA(C117:C120)</f>
        <v>0</v>
      </c>
      <c r="D121" s="3">
        <f>COUNTA(D117:D120)</f>
        <v>0</v>
      </c>
      <c r="E121" s="3">
        <f>COUNTA(E117:E120)</f>
        <v>0</v>
      </c>
      <c r="H121" s="6">
        <v>44959</v>
      </c>
      <c r="I121" s="1" t="s">
        <v>3432</v>
      </c>
    </row>
    <row r="122" spans="1:118" s="1" customFormat="1" ht="15" x14ac:dyDescent="0.25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118" s="1" customFormat="1" ht="15" x14ac:dyDescent="0.25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118" s="1" customFormat="1" ht="15" x14ac:dyDescent="0.25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118" s="1" customFormat="1" ht="15" x14ac:dyDescent="0.25">
      <c r="A125" s="9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</row>
    <row r="126" spans="1:118" ht="15" x14ac:dyDescent="0.25">
      <c r="B126" s="3">
        <f>COUNTA(B122:B125)</f>
        <v>0</v>
      </c>
      <c r="C126" s="3">
        <f>COUNTA(C122:C125)</f>
        <v>0</v>
      </c>
      <c r="D126" s="3">
        <f>COUNTA(D122:D125)</f>
        <v>0</v>
      </c>
      <c r="E126" s="3">
        <f>COUNTA(E122:E125)</f>
        <v>0</v>
      </c>
      <c r="H126" s="6">
        <v>44966</v>
      </c>
      <c r="I126" s="1" t="s">
        <v>3432</v>
      </c>
    </row>
    <row r="127" spans="1:118" s="1" customFormat="1" ht="15" x14ac:dyDescent="0.25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118" s="1" customFormat="1" ht="15" x14ac:dyDescent="0.25">
      <c r="B128" s="2">
        <v>44973</v>
      </c>
      <c r="C128" s="2"/>
      <c r="D128" s="2" t="s">
        <v>4712</v>
      </c>
      <c r="G128" s="1" t="s">
        <v>3158</v>
      </c>
      <c r="H128" s="1" t="s">
        <v>1718</v>
      </c>
      <c r="I128" s="1" t="s">
        <v>436</v>
      </c>
      <c r="J128" s="1" t="s">
        <v>5694</v>
      </c>
      <c r="K128" s="18"/>
      <c r="L128" s="1" t="s">
        <v>5695</v>
      </c>
      <c r="M128" s="1" t="s">
        <v>488</v>
      </c>
      <c r="N128" s="1" t="s">
        <v>296</v>
      </c>
      <c r="O128" s="1">
        <v>85205</v>
      </c>
      <c r="AA128" s="2"/>
      <c r="AB128" s="3"/>
      <c r="AC128" s="3"/>
      <c r="AM128" s="1" t="s">
        <v>3162</v>
      </c>
      <c r="BA128" s="1">
        <f>COUNTA(AE128:AZ128)</f>
        <v>1</v>
      </c>
      <c r="DN128" s="1" t="s">
        <v>481</v>
      </c>
    </row>
    <row r="129" spans="1:47" s="1" customFormat="1" ht="15" x14ac:dyDescent="0.25"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47" s="1" customFormat="1" ht="15" x14ac:dyDescent="0.25">
      <c r="A130" s="9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</row>
    <row r="131" spans="1:47" ht="15" x14ac:dyDescent="0.25">
      <c r="B131" s="3">
        <f>COUNTA(B127:B130)</f>
        <v>1</v>
      </c>
      <c r="C131" s="3">
        <f>COUNTA(C127:C130)</f>
        <v>0</v>
      </c>
      <c r="D131" s="3">
        <f>COUNTA(D127:D130)</f>
        <v>1</v>
      </c>
      <c r="E131" s="3">
        <f>COUNTA(E127:E130)</f>
        <v>0</v>
      </c>
      <c r="H131" s="6">
        <v>44973</v>
      </c>
      <c r="I131" s="1" t="s">
        <v>3432</v>
      </c>
    </row>
    <row r="132" spans="1:47" s="1" customFormat="1" ht="15" x14ac:dyDescent="0.25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s="1" customFormat="1" ht="15" x14ac:dyDescent="0.25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s="1" customFormat="1" ht="15" x14ac:dyDescent="0.25"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1:47" s="1" customFormat="1" ht="15" x14ac:dyDescent="0.25">
      <c r="A135" s="9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</row>
    <row r="136" spans="1:47" ht="15" x14ac:dyDescent="0.25">
      <c r="B136" s="3">
        <f>COUNTA(B132:B135)</f>
        <v>0</v>
      </c>
      <c r="C136" s="3">
        <f>COUNTA(C132:C135)</f>
        <v>0</v>
      </c>
      <c r="D136" s="3">
        <f>COUNTA(D132:D135)</f>
        <v>0</v>
      </c>
      <c r="E136" s="3">
        <f>COUNTA(E132:E135)</f>
        <v>0</v>
      </c>
      <c r="H136" s="6">
        <v>44980</v>
      </c>
      <c r="I136" s="1" t="s">
        <v>3432</v>
      </c>
    </row>
    <row r="137" spans="1:47" ht="15" x14ac:dyDescent="0.25">
      <c r="A137" s="3"/>
      <c r="B137" s="3">
        <f>B121+B126+B131+B136</f>
        <v>1</v>
      </c>
      <c r="C137" s="3">
        <f>C121+C126+C131+C136</f>
        <v>0</v>
      </c>
      <c r="D137" s="3">
        <f>D121+D126+D131+D136</f>
        <v>1</v>
      </c>
      <c r="E137" s="3">
        <f>E121+E126+E131+E136</f>
        <v>0</v>
      </c>
      <c r="H137" s="11" t="s">
        <v>1762</v>
      </c>
      <c r="I137" s="1" t="s">
        <v>3432</v>
      </c>
      <c r="M137" s="5"/>
    </row>
    <row r="138" spans="1:47" ht="15" x14ac:dyDescent="0.25">
      <c r="A138" s="3"/>
      <c r="B138" s="3">
        <f>B137+B116</f>
        <v>94</v>
      </c>
      <c r="C138" s="3">
        <f>C137+C116</f>
        <v>60</v>
      </c>
      <c r="D138" s="3">
        <f>D137+D116</f>
        <v>36</v>
      </c>
      <c r="E138" s="3">
        <f>E137+E116</f>
        <v>4</v>
      </c>
      <c r="H138" s="11" t="s">
        <v>2512</v>
      </c>
      <c r="I138" s="1" t="s">
        <v>3432</v>
      </c>
      <c r="M138" s="5"/>
    </row>
    <row r="139" spans="1:47" s="1" customFormat="1" ht="15" x14ac:dyDescent="0.25"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s="1" customFormat="1" ht="15" x14ac:dyDescent="0.25">
      <c r="A140" s="8"/>
      <c r="B140" s="2">
        <v>44987</v>
      </c>
      <c r="C140" s="2">
        <v>44511</v>
      </c>
      <c r="D140" s="6"/>
      <c r="F140" s="1" t="s">
        <v>3162</v>
      </c>
      <c r="G140" s="1" t="s">
        <v>481</v>
      </c>
      <c r="H140" s="1" t="s">
        <v>3010</v>
      </c>
      <c r="I140" s="1" t="s">
        <v>3011</v>
      </c>
      <c r="J140" s="1" t="s">
        <v>690</v>
      </c>
      <c r="K140" s="18" t="s">
        <v>153</v>
      </c>
      <c r="L140" s="1" t="s">
        <v>3014</v>
      </c>
      <c r="M140" s="1" t="s">
        <v>488</v>
      </c>
      <c r="N140" s="1" t="s">
        <v>296</v>
      </c>
      <c r="O140" s="1">
        <v>85208</v>
      </c>
      <c r="Q140" s="1">
        <v>0</v>
      </c>
    </row>
    <row r="141" spans="1:47" s="1" customFormat="1" ht="15" x14ac:dyDescent="0.25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1:47" s="1" customFormat="1" ht="15" x14ac:dyDescent="0.25">
      <c r="A142" s="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</row>
    <row r="143" spans="1:47" ht="15" x14ac:dyDescent="0.25">
      <c r="B143" s="3">
        <f>COUNTA(B139:B142)</f>
        <v>1</v>
      </c>
      <c r="C143" s="3">
        <f>COUNTA(C139:C142)</f>
        <v>1</v>
      </c>
      <c r="D143" s="3">
        <f>COUNTA(D139:D142)</f>
        <v>0</v>
      </c>
      <c r="E143" s="3">
        <f>COUNTA(E139:E142)</f>
        <v>0</v>
      </c>
      <c r="H143" s="6">
        <v>44987</v>
      </c>
      <c r="I143" s="1" t="s">
        <v>3432</v>
      </c>
    </row>
    <row r="144" spans="1:47" s="1" customFormat="1" ht="15" x14ac:dyDescent="0.25"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1:47" s="1" customFormat="1" ht="15" x14ac:dyDescent="0.25"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</row>
    <row r="146" spans="1:47" s="1" customFormat="1" ht="15" x14ac:dyDescent="0.25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1:47" s="1" customFormat="1" ht="15" x14ac:dyDescent="0.25">
      <c r="A147" s="9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</row>
    <row r="148" spans="1:47" ht="15" x14ac:dyDescent="0.25">
      <c r="B148" s="3">
        <f>COUNTA(B144:B147)</f>
        <v>0</v>
      </c>
      <c r="C148" s="3">
        <f>COUNTA(C144:C147)</f>
        <v>0</v>
      </c>
      <c r="D148" s="3">
        <f>COUNTA(D144:D147)</f>
        <v>0</v>
      </c>
      <c r="E148" s="3">
        <f>COUNTA(E144:E147)</f>
        <v>0</v>
      </c>
      <c r="H148" s="6">
        <v>44994</v>
      </c>
      <c r="I148" s="1" t="s">
        <v>3432</v>
      </c>
    </row>
    <row r="149" spans="1:47" s="1" customFormat="1" ht="15" x14ac:dyDescent="0.25"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1:47" s="1" customFormat="1" ht="15" x14ac:dyDescent="0.25"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</row>
    <row r="151" spans="1:47" s="1" customFormat="1" ht="15" x14ac:dyDescent="0.25"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</row>
    <row r="152" spans="1:47" s="1" customFormat="1" ht="15" x14ac:dyDescent="0.25">
      <c r="A152" s="9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</row>
    <row r="153" spans="1:47" ht="15" x14ac:dyDescent="0.25">
      <c r="B153" s="3">
        <f>COUNTA(B149:B152)</f>
        <v>0</v>
      </c>
      <c r="C153" s="3">
        <f>COUNTA(C149:C152)</f>
        <v>0</v>
      </c>
      <c r="D153" s="3">
        <f>COUNTA(D149:D152)</f>
        <v>0</v>
      </c>
      <c r="E153" s="3">
        <f>COUNTA(E149:E152)</f>
        <v>0</v>
      </c>
      <c r="H153" s="6">
        <v>45001</v>
      </c>
      <c r="I153" s="1" t="s">
        <v>3432</v>
      </c>
    </row>
    <row r="154" spans="1:47" s="1" customFormat="1" ht="15" x14ac:dyDescent="0.25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</row>
    <row r="155" spans="1:47" s="1" customFormat="1" ht="15" x14ac:dyDescent="0.25"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</row>
    <row r="156" spans="1:47" s="1" customFormat="1" ht="15" x14ac:dyDescent="0.25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</row>
    <row r="157" spans="1:47" s="1" customFormat="1" ht="15" x14ac:dyDescent="0.25">
      <c r="A157" s="9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</row>
    <row r="158" spans="1:47" ht="15" x14ac:dyDescent="0.25">
      <c r="B158" s="3">
        <f>COUNTA(B154:B157)</f>
        <v>0</v>
      </c>
      <c r="C158" s="3">
        <f>COUNTA(C154:C157)</f>
        <v>0</v>
      </c>
      <c r="D158" s="3">
        <f>COUNTA(D154:D157)</f>
        <v>0</v>
      </c>
      <c r="E158" s="3">
        <f>COUNTA(E154:E157)</f>
        <v>0</v>
      </c>
      <c r="H158" s="6">
        <v>45008</v>
      </c>
      <c r="I158" s="1" t="s">
        <v>3432</v>
      </c>
    </row>
    <row r="159" spans="1:47" s="1" customFormat="1" ht="15" x14ac:dyDescent="0.25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</row>
    <row r="160" spans="1:47" s="1" customFormat="1" ht="15" x14ac:dyDescent="0.25"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</row>
    <row r="161" spans="1:47" s="1" customFormat="1" ht="15" x14ac:dyDescent="0.25"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1:47" s="1" customFormat="1" ht="15" x14ac:dyDescent="0.25">
      <c r="A162" s="9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</row>
    <row r="163" spans="1:47" ht="15" x14ac:dyDescent="0.25">
      <c r="B163" s="3">
        <f>COUNTA(B159:B162)</f>
        <v>0</v>
      </c>
      <c r="C163" s="3">
        <f>COUNTA(C159:C162)</f>
        <v>0</v>
      </c>
      <c r="D163" s="3">
        <f>COUNTA(D159:D162)</f>
        <v>0</v>
      </c>
      <c r="E163" s="3">
        <f>COUNTA(E159:E162)</f>
        <v>0</v>
      </c>
      <c r="H163" s="6">
        <v>45015</v>
      </c>
      <c r="I163" s="1" t="s">
        <v>3432</v>
      </c>
    </row>
    <row r="164" spans="1:47" ht="15" x14ac:dyDescent="0.25">
      <c r="A164" s="3"/>
      <c r="B164" s="3">
        <f>B143+B148+B153+B158+B163</f>
        <v>1</v>
      </c>
      <c r="C164" s="3">
        <f>C143+C148+C153+C158+C163</f>
        <v>1</v>
      </c>
      <c r="D164" s="3">
        <f>D143+D148+D153+D158+D163</f>
        <v>0</v>
      </c>
      <c r="E164" s="3">
        <f>E143+E148+E153+E158+E163</f>
        <v>0</v>
      </c>
      <c r="H164" s="11" t="s">
        <v>320</v>
      </c>
      <c r="I164" s="1" t="s">
        <v>3432</v>
      </c>
      <c r="M164" s="5"/>
    </row>
    <row r="165" spans="1:47" ht="15" x14ac:dyDescent="0.25">
      <c r="A165" s="3"/>
      <c r="B165" s="3">
        <f>B164+B138</f>
        <v>95</v>
      </c>
      <c r="C165" s="3">
        <f>C164+C138</f>
        <v>61</v>
      </c>
      <c r="D165" s="3">
        <f>D164+D138</f>
        <v>36</v>
      </c>
      <c r="E165" s="3">
        <f>E164+E138</f>
        <v>4</v>
      </c>
      <c r="H165" s="11" t="s">
        <v>2512</v>
      </c>
      <c r="I165" s="1" t="s">
        <v>3432</v>
      </c>
      <c r="M165" s="5"/>
    </row>
    <row r="166" spans="1:47" s="1" customFormat="1" ht="15" x14ac:dyDescent="0.25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</row>
    <row r="167" spans="1:47" s="1" customFormat="1" ht="15" x14ac:dyDescent="0.25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</row>
    <row r="168" spans="1:47" s="1" customFormat="1" ht="15" x14ac:dyDescent="0.25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</row>
    <row r="169" spans="1:47" s="1" customFormat="1" ht="15" x14ac:dyDescent="0.25">
      <c r="A169" s="9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</row>
    <row r="170" spans="1:47" ht="15" x14ac:dyDescent="0.25">
      <c r="B170" s="3">
        <f>COUNTA(B166:B169)</f>
        <v>0</v>
      </c>
      <c r="C170" s="3">
        <f>COUNTA(C166:C169)</f>
        <v>0</v>
      </c>
      <c r="D170" s="3">
        <f>COUNTA(D166:D169)</f>
        <v>0</v>
      </c>
      <c r="E170" s="3">
        <f>COUNTA(E166:E169)</f>
        <v>0</v>
      </c>
      <c r="H170" s="6">
        <v>45022</v>
      </c>
      <c r="I170" s="1" t="s">
        <v>3432</v>
      </c>
    </row>
    <row r="171" spans="1:47" s="1" customFormat="1" ht="15" x14ac:dyDescent="0.25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</row>
    <row r="172" spans="1:47" s="1" customFormat="1" ht="15" x14ac:dyDescent="0.25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</row>
    <row r="173" spans="1:47" s="1" customFormat="1" ht="15" x14ac:dyDescent="0.25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</row>
    <row r="174" spans="1:47" s="1" customFormat="1" ht="15" x14ac:dyDescent="0.25">
      <c r="A174" s="9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</row>
    <row r="175" spans="1:47" ht="15" x14ac:dyDescent="0.25">
      <c r="B175" s="3">
        <f>COUNTA(B171:B174)</f>
        <v>0</v>
      </c>
      <c r="C175" s="3">
        <f>COUNTA(C171:C174)</f>
        <v>0</v>
      </c>
      <c r="D175" s="3">
        <f>COUNTA(D171:D174)</f>
        <v>0</v>
      </c>
      <c r="E175" s="3">
        <f>COUNTA(E171:E174)</f>
        <v>0</v>
      </c>
      <c r="H175" s="6">
        <v>45029</v>
      </c>
      <c r="I175" s="1" t="s">
        <v>3432</v>
      </c>
    </row>
    <row r="176" spans="1:47" s="1" customFormat="1" ht="15" x14ac:dyDescent="0.25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</row>
    <row r="177" spans="1:47" s="1" customFormat="1" ht="15" x14ac:dyDescent="0.25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</row>
    <row r="178" spans="1:47" s="1" customFormat="1" ht="15" x14ac:dyDescent="0.25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</row>
    <row r="179" spans="1:47" s="1" customFormat="1" ht="15" x14ac:dyDescent="0.25">
      <c r="A179" s="9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</row>
    <row r="180" spans="1:47" ht="15" x14ac:dyDescent="0.25">
      <c r="B180" s="3">
        <f>COUNTA(B176:B179)</f>
        <v>0</v>
      </c>
      <c r="C180" s="3">
        <f>COUNTA(C176:C179)</f>
        <v>0</v>
      </c>
      <c r="D180" s="3">
        <f>COUNTA(D176:D179)</f>
        <v>0</v>
      </c>
      <c r="E180" s="3">
        <f>COUNTA(E176:E179)</f>
        <v>0</v>
      </c>
      <c r="H180" s="6">
        <v>45036</v>
      </c>
      <c r="I180" s="1" t="s">
        <v>3432</v>
      </c>
    </row>
    <row r="181" spans="1:47" s="1" customFormat="1" ht="15" x14ac:dyDescent="0.25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</row>
    <row r="182" spans="1:47" s="1" customFormat="1" ht="15" x14ac:dyDescent="0.25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</row>
    <row r="183" spans="1:47" s="1" customFormat="1" ht="15" x14ac:dyDescent="0.25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</row>
    <row r="184" spans="1:47" s="1" customFormat="1" ht="15" x14ac:dyDescent="0.25">
      <c r="A184" s="9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</row>
    <row r="185" spans="1:47" ht="15" x14ac:dyDescent="0.25">
      <c r="B185" s="3">
        <f>COUNTA(B181:B184)</f>
        <v>0</v>
      </c>
      <c r="C185" s="3">
        <f>COUNTA(C181:C184)</f>
        <v>0</v>
      </c>
      <c r="D185" s="3">
        <f>COUNTA(D181:D184)</f>
        <v>0</v>
      </c>
      <c r="E185" s="3">
        <f>COUNTA(E181:E184)</f>
        <v>0</v>
      </c>
      <c r="H185" s="6">
        <v>45043</v>
      </c>
      <c r="I185" s="1" t="s">
        <v>3432</v>
      </c>
    </row>
    <row r="186" spans="1:47" ht="15" x14ac:dyDescent="0.25">
      <c r="A186" s="3"/>
      <c r="B186" s="3">
        <f>B170+B175+B180+B185</f>
        <v>0</v>
      </c>
      <c r="C186" s="3">
        <f>C170+C175+C180+C185</f>
        <v>0</v>
      </c>
      <c r="D186" s="3">
        <f>D170+D175+D180+D185</f>
        <v>0</v>
      </c>
      <c r="E186" s="3">
        <f>E170+E175+E180+E185</f>
        <v>0</v>
      </c>
      <c r="H186" s="11" t="s">
        <v>322</v>
      </c>
      <c r="I186" s="1" t="s">
        <v>3432</v>
      </c>
      <c r="M186" s="5"/>
    </row>
    <row r="187" spans="1:47" ht="15" x14ac:dyDescent="0.25">
      <c r="A187" s="3"/>
      <c r="B187" s="3">
        <f>B186+B165</f>
        <v>95</v>
      </c>
      <c r="C187" s="3">
        <f>C186+C165</f>
        <v>61</v>
      </c>
      <c r="D187" s="3">
        <f>D186+D165</f>
        <v>36</v>
      </c>
      <c r="E187" s="3">
        <f>E186+E165</f>
        <v>4</v>
      </c>
      <c r="H187" s="11" t="s">
        <v>2512</v>
      </c>
      <c r="I187" s="1" t="s">
        <v>3432</v>
      </c>
      <c r="M187" s="5"/>
    </row>
  </sheetData>
  <sortState xmlns:xlrd2="http://schemas.microsoft.com/office/spreadsheetml/2017/richdata2" ref="A86:DW92">
    <sortCondition ref="H86:H92"/>
    <sortCondition ref="I86:I92"/>
  </sortState>
  <hyperlinks>
    <hyperlink ref="K6" r:id="rId1" xr:uid="{00000000-0004-0000-0700-000000000000}"/>
    <hyperlink ref="K9" r:id="rId2" xr:uid="{00000000-0004-0000-0700-000001000000}"/>
    <hyperlink ref="K18" r:id="rId3" xr:uid="{00000000-0004-0000-0700-000002000000}"/>
    <hyperlink ref="K38" r:id="rId4" xr:uid="{00000000-0004-0000-0700-000003000000}"/>
    <hyperlink ref="K33" r:id="rId5" xr:uid="{00000000-0004-0000-0700-000004000000}"/>
    <hyperlink ref="K32" r:id="rId6" xr:uid="{00000000-0004-0000-0700-000005000000}"/>
    <hyperlink ref="K39" r:id="rId7" xr:uid="{00000000-0004-0000-0700-000006000000}"/>
    <hyperlink ref="K13" r:id="rId8" xr:uid="{00000000-0004-0000-0700-000007000000}"/>
    <hyperlink ref="K17" r:id="rId9" xr:uid="{00000000-0004-0000-0700-000008000000}"/>
    <hyperlink ref="K22" r:id="rId10" xr:uid="{00000000-0004-0000-0700-000009000000}"/>
    <hyperlink ref="K28" r:id="rId11" xr:uid="{00000000-0004-0000-0700-00000A000000}"/>
    <hyperlink ref="K29" r:id="rId12" xr:uid="{00000000-0004-0000-0700-00000B000000}"/>
    <hyperlink ref="K27" r:id="rId13" xr:uid="{00000000-0004-0000-0700-00000C000000}"/>
    <hyperlink ref="K14" r:id="rId14" xr:uid="{00000000-0004-0000-0700-00000D000000}"/>
    <hyperlink ref="K15" r:id="rId15" xr:uid="{00000000-0004-0000-0700-00000E000000}"/>
    <hyperlink ref="K20" r:id="rId16" xr:uid="{00000000-0004-0000-0700-00000F000000}"/>
    <hyperlink ref="K21" r:id="rId17" xr:uid="{00000000-0004-0000-0700-000010000000}"/>
    <hyperlink ref="K35" r:id="rId18" display="mailto:karenmsward@gmail.com" xr:uid="{00000000-0004-0000-0700-000011000000}"/>
    <hyperlink ref="K42" r:id="rId19" xr:uid="{00000000-0004-0000-0700-000012000000}"/>
    <hyperlink ref="K41" r:id="rId20" xr:uid="{00000000-0004-0000-0700-000013000000}"/>
    <hyperlink ref="K23" r:id="rId21" xr:uid="{00000000-0004-0000-0700-000014000000}"/>
    <hyperlink ref="K12" r:id="rId22" xr:uid="{00000000-0004-0000-0700-000015000000}"/>
    <hyperlink ref="K24" r:id="rId23" xr:uid="{00000000-0004-0000-0700-000016000000}"/>
    <hyperlink ref="K16" r:id="rId24" xr:uid="{00000000-0004-0000-0700-000017000000}"/>
    <hyperlink ref="K19" r:id="rId25" xr:uid="{00000000-0004-0000-0700-000018000000}"/>
    <hyperlink ref="K31" r:id="rId26" xr:uid="{00000000-0004-0000-0700-000019000000}"/>
    <hyperlink ref="K10" r:id="rId27" xr:uid="{00000000-0004-0000-0700-00001A000000}"/>
    <hyperlink ref="K26" r:id="rId28" xr:uid="{00000000-0004-0000-0700-00001B000000}"/>
    <hyperlink ref="K40" r:id="rId29" xr:uid="{00000000-0004-0000-0700-00001C000000}"/>
    <hyperlink ref="K7" r:id="rId30" xr:uid="{00000000-0004-0000-0700-00001D000000}"/>
    <hyperlink ref="K4" r:id="rId31" xr:uid="{00000000-0004-0000-0700-00001E000000}"/>
    <hyperlink ref="K34" r:id="rId32" xr:uid="{00000000-0004-0000-0700-00001F000000}"/>
    <hyperlink ref="K36" r:id="rId33" xr:uid="{00000000-0004-0000-0700-000020000000}"/>
    <hyperlink ref="K8" r:id="rId34" xr:uid="{00000000-0004-0000-0700-000021000000}"/>
    <hyperlink ref="K3" r:id="rId35" xr:uid="{00000000-0004-0000-0700-000022000000}"/>
    <hyperlink ref="K2" r:id="rId36" xr:uid="{00000000-0004-0000-0700-000023000000}"/>
    <hyperlink ref="K37" r:id="rId37" xr:uid="{00000000-0004-0000-0700-000024000000}"/>
    <hyperlink ref="K47" r:id="rId38" xr:uid="{00000000-0004-0000-0700-000025000000}"/>
    <hyperlink ref="K50" r:id="rId39" display="mailto:twnhuang88@gmail.com" xr:uid="{00000000-0004-0000-0700-000026000000}"/>
    <hyperlink ref="K55" r:id="rId40" xr:uid="{00000000-0004-0000-0700-000027000000}"/>
    <hyperlink ref="K48" r:id="rId41" xr:uid="{00000000-0004-0000-0700-000028000000}"/>
    <hyperlink ref="K52" r:id="rId42" xr:uid="{00000000-0004-0000-0700-000029000000}"/>
    <hyperlink ref="K49" r:id="rId43" xr:uid="{00000000-0004-0000-0700-00002A000000}"/>
    <hyperlink ref="K46" r:id="rId44" xr:uid="{00000000-0004-0000-0700-00002B000000}"/>
    <hyperlink ref="K57" r:id="rId45" xr:uid="{00000000-0004-0000-0700-00002C000000}"/>
    <hyperlink ref="K58" r:id="rId46" xr:uid="{00000000-0004-0000-0700-00002D000000}"/>
    <hyperlink ref="K63" r:id="rId47" xr:uid="{00000000-0004-0000-0700-00002E000000}"/>
    <hyperlink ref="K62" r:id="rId48" xr:uid="{00000000-0004-0000-0700-00002F000000}"/>
    <hyperlink ref="K70" r:id="rId49" xr:uid="{00000000-0004-0000-0700-000030000000}"/>
    <hyperlink ref="K60" r:id="rId50" xr:uid="{00000000-0004-0000-0700-000031000000}"/>
    <hyperlink ref="K61" r:id="rId51" xr:uid="{00000000-0004-0000-0700-000032000000}"/>
    <hyperlink ref="K64" r:id="rId52" xr:uid="{00000000-0004-0000-0700-000033000000}"/>
    <hyperlink ref="K65" r:id="rId53" xr:uid="{00000000-0004-0000-0700-000034000000}"/>
    <hyperlink ref="K66" r:id="rId54" xr:uid="{00000000-0004-0000-0700-000035000000}"/>
    <hyperlink ref="K75" r:id="rId55" xr:uid="{00000000-0004-0000-0700-000036000000}"/>
    <hyperlink ref="K72" r:id="rId56" xr:uid="{00000000-0004-0000-0700-000037000000}"/>
    <hyperlink ref="K79" r:id="rId57" xr:uid="{00000000-0004-0000-0700-000038000000}"/>
    <hyperlink ref="K88" r:id="rId58" xr:uid="{00000000-0004-0000-0700-000039000000}"/>
    <hyperlink ref="K90" r:id="rId59" xr:uid="{00000000-0004-0000-0700-00003A000000}"/>
    <hyperlink ref="K91" r:id="rId60" xr:uid="{00000000-0004-0000-0700-00003B000000}"/>
    <hyperlink ref="K86" r:id="rId61" xr:uid="{00000000-0004-0000-0700-00003C000000}"/>
    <hyperlink ref="K87" r:id="rId62" xr:uid="{00000000-0004-0000-0700-00003D000000}"/>
    <hyperlink ref="K96" r:id="rId63" xr:uid="{00000000-0004-0000-0700-00003E000000}"/>
    <hyperlink ref="K95" r:id="rId64" xr:uid="{00000000-0004-0000-0700-00003F000000}"/>
    <hyperlink ref="K94" r:id="rId65" xr:uid="{00000000-0004-0000-0700-000040000000}"/>
    <hyperlink ref="K45" r:id="rId66" xr:uid="{00000000-0004-0000-0700-000041000000}"/>
    <hyperlink ref="K100" r:id="rId67" xr:uid="{00000000-0004-0000-0700-000042000000}"/>
    <hyperlink ref="K101" r:id="rId68" xr:uid="{00000000-0004-0000-0700-000043000000}"/>
    <hyperlink ref="K109" r:id="rId69" xr:uid="{00000000-0004-0000-0700-000044000000}"/>
    <hyperlink ref="K108" r:id="rId70" xr:uid="{00000000-0004-0000-0700-000045000000}"/>
    <hyperlink ref="K107" r:id="rId71" xr:uid="{00000000-0004-0000-0700-000046000000}"/>
    <hyperlink ref="K113" r:id="rId72" xr:uid="{00000000-0004-0000-0700-000047000000}"/>
    <hyperlink ref="K140" r:id="rId73" xr:uid="{00000000-0004-0000-0700-000048000000}"/>
  </hyperlinks>
  <pageMargins left="0.75" right="0.75" top="1" bottom="1" header="0.5" footer="0.5"/>
  <pageSetup orientation="portrait" horizontalDpi="300" verticalDpi="300" r:id="rId74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I177"/>
  <sheetViews>
    <sheetView workbookViewId="0"/>
  </sheetViews>
  <sheetFormatPr defaultRowHeight="13.2" x14ac:dyDescent="0.25"/>
  <cols>
    <col min="2" max="2" width="11.109375" hidden="1" customWidth="1"/>
    <col min="3" max="3" width="10.44140625" customWidth="1"/>
    <col min="4" max="4" width="10.6640625" customWidth="1"/>
    <col min="5" max="5" width="2.6640625" customWidth="1"/>
    <col min="6" max="6" width="4" customWidth="1"/>
    <col min="7" max="7" width="20.88671875" bestFit="1" customWidth="1"/>
    <col min="8" max="8" width="12.33203125" customWidth="1"/>
    <col min="9" max="9" width="15" customWidth="1"/>
    <col min="10" max="10" width="25.5546875" customWidth="1"/>
    <col min="11" max="11" width="38.6640625" customWidth="1"/>
    <col min="12" max="12" width="4.88671875" customWidth="1"/>
    <col min="13" max="13" width="4.44140625" customWidth="1"/>
    <col min="14" max="14" width="10.33203125" bestFit="1" customWidth="1"/>
    <col min="15" max="15" width="10.109375" customWidth="1"/>
    <col min="18" max="18" width="10.109375" bestFit="1" customWidth="1"/>
    <col min="19" max="19" width="3.5546875" customWidth="1"/>
    <col min="20" max="20" width="4.109375" customWidth="1"/>
  </cols>
  <sheetData>
    <row r="1" spans="1:87" s="1" customFormat="1" ht="41.4" customHeight="1" x14ac:dyDescent="0.25">
      <c r="A1" s="1" t="s">
        <v>4057</v>
      </c>
      <c r="B1" s="2"/>
      <c r="C1" s="2" t="s">
        <v>5209</v>
      </c>
      <c r="D1" s="1" t="s">
        <v>5203</v>
      </c>
      <c r="E1" s="1" t="s">
        <v>3627</v>
      </c>
      <c r="F1" s="1" t="s">
        <v>3645</v>
      </c>
      <c r="G1" s="1" t="s">
        <v>3692</v>
      </c>
      <c r="H1" s="1" t="s">
        <v>3869</v>
      </c>
      <c r="I1" s="1" t="s">
        <v>470</v>
      </c>
      <c r="K1" s="1" t="s">
        <v>472</v>
      </c>
      <c r="L1" s="18" t="s">
        <v>471</v>
      </c>
      <c r="M1" s="1" t="s">
        <v>473</v>
      </c>
      <c r="N1" s="1" t="s">
        <v>474</v>
      </c>
      <c r="O1" s="1" t="s">
        <v>475</v>
      </c>
      <c r="P1" s="1" t="s">
        <v>476</v>
      </c>
      <c r="Q1" s="1" t="s">
        <v>843</v>
      </c>
      <c r="R1" s="1" t="s">
        <v>4910</v>
      </c>
      <c r="S1" s="1" t="s">
        <v>3356</v>
      </c>
      <c r="U1" s="1" t="s">
        <v>4486</v>
      </c>
      <c r="V1" s="1" t="s">
        <v>4487</v>
      </c>
      <c r="W1" s="1" t="s">
        <v>477</v>
      </c>
      <c r="X1" s="1" t="s">
        <v>478</v>
      </c>
      <c r="Y1" s="1" t="s">
        <v>479</v>
      </c>
      <c r="Z1" s="1" t="s">
        <v>3643</v>
      </c>
      <c r="AA1" s="1" t="s">
        <v>5122</v>
      </c>
      <c r="AB1" s="2" t="s">
        <v>5245</v>
      </c>
      <c r="AC1" s="3" t="s">
        <v>4010</v>
      </c>
      <c r="AD1" s="1" t="s">
        <v>3987</v>
      </c>
      <c r="AE1" s="25">
        <v>43041</v>
      </c>
      <c r="AF1" s="25">
        <v>43048</v>
      </c>
      <c r="AG1" s="25">
        <v>43055</v>
      </c>
      <c r="AH1" s="25">
        <v>43069</v>
      </c>
      <c r="AI1" s="25">
        <v>43076</v>
      </c>
      <c r="AJ1" s="25">
        <v>43083</v>
      </c>
      <c r="AK1" s="25">
        <v>43090</v>
      </c>
      <c r="AL1" s="25">
        <v>43097</v>
      </c>
      <c r="AM1" s="25">
        <v>43104</v>
      </c>
      <c r="AN1" s="25">
        <v>43111</v>
      </c>
      <c r="AO1" s="25">
        <v>43118</v>
      </c>
      <c r="AP1" s="25">
        <v>43125</v>
      </c>
      <c r="AQ1" s="25">
        <v>43132</v>
      </c>
      <c r="AR1" s="25">
        <v>43139</v>
      </c>
      <c r="AS1" s="25">
        <v>43146</v>
      </c>
      <c r="AT1" s="25">
        <v>43153</v>
      </c>
      <c r="AU1" s="25">
        <v>43160</v>
      </c>
      <c r="AV1" s="25">
        <v>43167</v>
      </c>
      <c r="AW1" s="25">
        <v>43174</v>
      </c>
      <c r="AX1" s="25">
        <v>43181</v>
      </c>
      <c r="AY1" s="25">
        <v>43188</v>
      </c>
      <c r="AZ1" s="25">
        <v>43195</v>
      </c>
      <c r="BA1" s="1" t="s">
        <v>1442</v>
      </c>
      <c r="BB1" s="1" t="s">
        <v>5123</v>
      </c>
      <c r="BC1" s="1" t="s">
        <v>5124</v>
      </c>
      <c r="BD1" s="1" t="s">
        <v>5125</v>
      </c>
      <c r="BE1" s="1" t="s">
        <v>5126</v>
      </c>
      <c r="BF1" s="1" t="s">
        <v>5127</v>
      </c>
      <c r="BG1" s="1" t="s">
        <v>5128</v>
      </c>
      <c r="BH1" s="1" t="s">
        <v>5129</v>
      </c>
      <c r="BI1" s="1" t="s">
        <v>5130</v>
      </c>
      <c r="BJ1" s="1" t="s">
        <v>728</v>
      </c>
      <c r="BK1" s="1" t="s">
        <v>5131</v>
      </c>
      <c r="BL1" s="1" t="s">
        <v>5132</v>
      </c>
      <c r="BM1" s="1" t="s">
        <v>5133</v>
      </c>
      <c r="BN1" s="1" t="s">
        <v>5134</v>
      </c>
      <c r="BO1" s="1" t="s">
        <v>5135</v>
      </c>
      <c r="BP1" s="1" t="s">
        <v>5136</v>
      </c>
      <c r="BQ1" s="1" t="s">
        <v>5137</v>
      </c>
      <c r="BR1" s="1" t="s">
        <v>5138</v>
      </c>
      <c r="BS1" s="1" t="s">
        <v>5139</v>
      </c>
      <c r="BT1" s="1" t="s">
        <v>5140</v>
      </c>
      <c r="BU1" s="1" t="s">
        <v>5141</v>
      </c>
      <c r="BV1" s="1" t="s">
        <v>5142</v>
      </c>
      <c r="BW1" s="1" t="s">
        <v>5143</v>
      </c>
      <c r="BX1" s="1" t="s">
        <v>5144</v>
      </c>
      <c r="BY1" s="1" t="s">
        <v>5145</v>
      </c>
      <c r="BZ1" s="1" t="s">
        <v>5146</v>
      </c>
      <c r="CA1" s="1" t="s">
        <v>4703</v>
      </c>
      <c r="CB1" s="1" t="s">
        <v>4704</v>
      </c>
      <c r="CC1" s="1" t="s">
        <v>4705</v>
      </c>
      <c r="CD1" s="1" t="s">
        <v>4706</v>
      </c>
      <c r="CE1" s="1" t="s">
        <v>4707</v>
      </c>
      <c r="CF1" s="1" t="s">
        <v>4708</v>
      </c>
      <c r="CG1" s="1" t="s">
        <v>4709</v>
      </c>
      <c r="CH1" s="1" t="s">
        <v>4710</v>
      </c>
      <c r="CI1" s="1" t="s">
        <v>4711</v>
      </c>
    </row>
    <row r="2" spans="1:87" s="1" customFormat="1" ht="15" x14ac:dyDescent="0.25">
      <c r="C2" s="6"/>
      <c r="D2" s="2"/>
      <c r="J2" s="38"/>
      <c r="T2" s="2"/>
      <c r="U2" s="3"/>
    </row>
    <row r="3" spans="1:87" s="1" customFormat="1" ht="15" x14ac:dyDescent="0.25">
      <c r="A3" s="1" t="s">
        <v>1058</v>
      </c>
      <c r="B3" s="2"/>
      <c r="C3" s="2">
        <v>44511</v>
      </c>
      <c r="D3" s="6"/>
      <c r="F3" s="1" t="s">
        <v>3161</v>
      </c>
      <c r="G3" s="1" t="s">
        <v>481</v>
      </c>
      <c r="H3" s="1" t="s">
        <v>651</v>
      </c>
      <c r="I3" s="1" t="s">
        <v>4151</v>
      </c>
      <c r="J3" s="38">
        <v>1</v>
      </c>
      <c r="K3" s="1" t="s">
        <v>3931</v>
      </c>
      <c r="L3" s="18" t="s">
        <v>5028</v>
      </c>
      <c r="M3" s="1" t="s">
        <v>5299</v>
      </c>
      <c r="N3" s="1" t="s">
        <v>5031</v>
      </c>
      <c r="O3" s="1" t="s">
        <v>296</v>
      </c>
      <c r="P3" s="1">
        <v>85119</v>
      </c>
      <c r="Q3" s="1" t="s">
        <v>4213</v>
      </c>
      <c r="S3" s="1">
        <v>1</v>
      </c>
      <c r="T3" s="1" t="s">
        <v>3358</v>
      </c>
      <c r="Z3" s="1" t="s">
        <v>3160</v>
      </c>
      <c r="AA3" s="1" t="s">
        <v>3161</v>
      </c>
      <c r="AB3" s="2" t="s">
        <v>5300</v>
      </c>
      <c r="AC3" s="3" t="s">
        <v>3161</v>
      </c>
      <c r="AD3" s="1" t="s">
        <v>2388</v>
      </c>
      <c r="AF3" s="1" t="s">
        <v>3158</v>
      </c>
      <c r="AG3" s="1" t="s">
        <v>3158</v>
      </c>
      <c r="AI3" s="1" t="s">
        <v>3158</v>
      </c>
      <c r="AJ3" s="1" t="s">
        <v>3158</v>
      </c>
      <c r="AK3" s="1" t="s">
        <v>3158</v>
      </c>
      <c r="AM3" s="1" t="s">
        <v>3158</v>
      </c>
      <c r="AN3" s="1" t="s">
        <v>3158</v>
      </c>
      <c r="AO3" s="1" t="s">
        <v>3158</v>
      </c>
      <c r="AP3" s="1" t="s">
        <v>3158</v>
      </c>
      <c r="AQ3" s="1" t="s">
        <v>3158</v>
      </c>
      <c r="AR3" s="1" t="s">
        <v>3158</v>
      </c>
      <c r="AS3" s="1" t="s">
        <v>3158</v>
      </c>
      <c r="AT3" s="1" t="s">
        <v>3158</v>
      </c>
      <c r="AU3" s="1" t="s">
        <v>3158</v>
      </c>
      <c r="AV3" s="1" t="s">
        <v>3158</v>
      </c>
      <c r="AW3" s="1" t="s">
        <v>3158</v>
      </c>
      <c r="AX3" s="1" t="s">
        <v>3158</v>
      </c>
      <c r="AY3" s="1" t="s">
        <v>3158</v>
      </c>
      <c r="BA3" s="1">
        <f>COUNTA(AE3:AZ3)</f>
        <v>18</v>
      </c>
    </row>
    <row r="4" spans="1:87" s="1" customFormat="1" ht="15" x14ac:dyDescent="0.25">
      <c r="B4" s="2"/>
      <c r="C4" s="2">
        <v>44511</v>
      </c>
      <c r="D4" s="6" t="s">
        <v>4712</v>
      </c>
      <c r="F4" s="1" t="s">
        <v>3161</v>
      </c>
      <c r="G4" s="1" t="s">
        <v>3158</v>
      </c>
      <c r="H4" s="1" t="s">
        <v>5246</v>
      </c>
      <c r="I4" s="1" t="s">
        <v>4578</v>
      </c>
      <c r="J4" s="38">
        <v>1</v>
      </c>
      <c r="L4" s="18"/>
      <c r="AB4" s="2" t="s">
        <v>5278</v>
      </c>
      <c r="AC4" s="3"/>
    </row>
    <row r="5" spans="1:87" s="1" customFormat="1" ht="15" x14ac:dyDescent="0.25">
      <c r="A5" s="8"/>
      <c r="B5" s="2"/>
      <c r="C5" s="2">
        <v>44511</v>
      </c>
      <c r="D5" s="6"/>
      <c r="G5" s="1" t="s">
        <v>481</v>
      </c>
      <c r="H5" s="1" t="s">
        <v>4824</v>
      </c>
      <c r="I5" s="1" t="s">
        <v>704</v>
      </c>
      <c r="J5" s="38">
        <v>1</v>
      </c>
      <c r="K5" s="1" t="s">
        <v>4825</v>
      </c>
      <c r="L5" s="18" t="s">
        <v>4150</v>
      </c>
      <c r="M5" s="1" t="s">
        <v>700</v>
      </c>
      <c r="N5" s="1" t="s">
        <v>5031</v>
      </c>
      <c r="O5" s="1" t="s">
        <v>296</v>
      </c>
      <c r="P5" s="1">
        <v>85120</v>
      </c>
      <c r="Z5" s="1" t="s">
        <v>297</v>
      </c>
      <c r="AB5" s="1" t="s">
        <v>2813</v>
      </c>
      <c r="AD5" s="2"/>
      <c r="AE5" s="2"/>
      <c r="AF5" s="2"/>
      <c r="AG5" s="2" t="s">
        <v>481</v>
      </c>
      <c r="AH5" s="2"/>
      <c r="AI5" s="2" t="s">
        <v>481</v>
      </c>
      <c r="AJ5" s="2" t="s">
        <v>481</v>
      </c>
      <c r="AK5" s="2"/>
      <c r="AL5" s="2"/>
      <c r="AM5" s="2" t="s">
        <v>481</v>
      </c>
      <c r="AN5" s="2"/>
      <c r="AO5" s="2"/>
      <c r="AP5" s="2"/>
      <c r="AQ5" s="2"/>
      <c r="AR5" s="2"/>
      <c r="AT5" s="2"/>
      <c r="AU5" s="2"/>
      <c r="AV5" s="2"/>
      <c r="AW5" s="2"/>
      <c r="AX5" s="2"/>
      <c r="AY5" s="2"/>
      <c r="AZ5" s="2"/>
      <c r="BA5" s="1">
        <f>COUNTA(AE5:AZ5)</f>
        <v>4</v>
      </c>
      <c r="BB5" s="3"/>
    </row>
    <row r="6" spans="1:87" s="1" customFormat="1" ht="15" x14ac:dyDescent="0.25">
      <c r="A6" s="8"/>
      <c r="B6" s="2"/>
      <c r="C6" s="2">
        <v>44511</v>
      </c>
      <c r="D6" s="6"/>
      <c r="G6" s="1" t="s">
        <v>481</v>
      </c>
      <c r="H6" s="1" t="s">
        <v>3781</v>
      </c>
      <c r="I6" s="1" t="s">
        <v>4714</v>
      </c>
      <c r="J6" s="38">
        <v>1</v>
      </c>
      <c r="K6" s="1" t="s">
        <v>3782</v>
      </c>
      <c r="L6" s="18" t="s">
        <v>3783</v>
      </c>
      <c r="M6" s="1" t="s">
        <v>3784</v>
      </c>
      <c r="N6" s="1" t="s">
        <v>4425</v>
      </c>
      <c r="O6" s="1" t="s">
        <v>296</v>
      </c>
      <c r="P6" s="1">
        <v>85142</v>
      </c>
      <c r="Z6" s="2"/>
      <c r="AA6" s="3"/>
      <c r="AB6" s="1" t="s">
        <v>3909</v>
      </c>
      <c r="AE6" s="1" t="s">
        <v>3162</v>
      </c>
      <c r="AF6" s="1" t="s">
        <v>481</v>
      </c>
      <c r="AG6" s="1" t="s">
        <v>481</v>
      </c>
      <c r="AT6" s="1" t="s">
        <v>481</v>
      </c>
      <c r="AU6" s="1" t="s">
        <v>481</v>
      </c>
      <c r="AV6" s="1" t="s">
        <v>481</v>
      </c>
      <c r="AW6" s="1" t="s">
        <v>481</v>
      </c>
      <c r="AX6" s="1" t="s">
        <v>481</v>
      </c>
      <c r="AY6" s="1" t="s">
        <v>481</v>
      </c>
      <c r="AZ6" s="1" t="s">
        <v>481</v>
      </c>
      <c r="BA6" s="1">
        <f>COUNTA(AE6:AZ6)</f>
        <v>10</v>
      </c>
    </row>
    <row r="7" spans="1:87" s="1" customFormat="1" ht="15" x14ac:dyDescent="0.25">
      <c r="B7" s="2"/>
      <c r="C7" s="2">
        <v>44511</v>
      </c>
      <c r="D7" s="2" t="s">
        <v>4712</v>
      </c>
      <c r="G7" s="1" t="s">
        <v>481</v>
      </c>
      <c r="H7" s="1" t="s">
        <v>4535</v>
      </c>
      <c r="I7" s="1" t="s">
        <v>1031</v>
      </c>
      <c r="J7" s="38">
        <v>1</v>
      </c>
      <c r="K7" s="1" t="s">
        <v>4532</v>
      </c>
      <c r="L7" s="18" t="s">
        <v>4534</v>
      </c>
      <c r="M7" s="1" t="s">
        <v>4533</v>
      </c>
      <c r="N7" s="1" t="s">
        <v>3182</v>
      </c>
      <c r="O7" s="1" t="s">
        <v>296</v>
      </c>
      <c r="P7" s="1">
        <v>85295</v>
      </c>
      <c r="Q7" s="1" t="s">
        <v>4213</v>
      </c>
      <c r="AB7" s="2" t="s">
        <v>5280</v>
      </c>
      <c r="AC7" s="3"/>
      <c r="AD7" s="1" t="s">
        <v>2564</v>
      </c>
      <c r="BA7" s="1">
        <f t="shared" ref="BA7:BA31" si="0">COUNTA(AE7:AZ7)</f>
        <v>0</v>
      </c>
    </row>
    <row r="8" spans="1:87" s="1" customFormat="1" ht="15" x14ac:dyDescent="0.25">
      <c r="A8" s="8"/>
      <c r="B8" s="2"/>
      <c r="C8" s="2">
        <v>44511</v>
      </c>
      <c r="D8" s="6"/>
      <c r="E8" s="2"/>
      <c r="F8" s="1" t="s">
        <v>3162</v>
      </c>
      <c r="G8" s="1" t="s">
        <v>3158</v>
      </c>
      <c r="H8" s="1" t="s">
        <v>1775</v>
      </c>
      <c r="I8" s="1" t="s">
        <v>371</v>
      </c>
      <c r="J8" s="38">
        <v>1</v>
      </c>
      <c r="K8" s="1" t="s">
        <v>372</v>
      </c>
      <c r="L8" s="4" t="s">
        <v>1835</v>
      </c>
      <c r="M8" s="1" t="s">
        <v>3967</v>
      </c>
      <c r="N8" s="1" t="s">
        <v>488</v>
      </c>
      <c r="O8" s="1" t="s">
        <v>296</v>
      </c>
      <c r="P8" s="1">
        <v>85206</v>
      </c>
      <c r="Q8" s="1" t="s">
        <v>4712</v>
      </c>
      <c r="Z8" s="1" t="s">
        <v>3196</v>
      </c>
      <c r="AA8" s="1" t="s">
        <v>368</v>
      </c>
      <c r="AB8" s="2" t="s">
        <v>369</v>
      </c>
      <c r="AC8" s="3"/>
      <c r="AE8" s="1" t="s">
        <v>3158</v>
      </c>
      <c r="AF8" s="1" t="s">
        <v>3158</v>
      </c>
      <c r="AG8" s="1" t="s">
        <v>3158</v>
      </c>
      <c r="AH8" s="1" t="s">
        <v>3158</v>
      </c>
      <c r="AI8" s="1" t="s">
        <v>3158</v>
      </c>
      <c r="AJ8" s="1" t="s">
        <v>3158</v>
      </c>
      <c r="AK8" s="1" t="s">
        <v>3158</v>
      </c>
      <c r="AL8" s="1" t="s">
        <v>3158</v>
      </c>
      <c r="AM8" s="1" t="s">
        <v>3158</v>
      </c>
      <c r="AN8" s="1" t="s">
        <v>3158</v>
      </c>
      <c r="AO8" s="1" t="s">
        <v>3158</v>
      </c>
      <c r="AP8" s="1" t="s">
        <v>3158</v>
      </c>
      <c r="AQ8" s="1" t="s">
        <v>3158</v>
      </c>
      <c r="AR8" s="1" t="s">
        <v>3158</v>
      </c>
      <c r="AS8" s="1" t="s">
        <v>3158</v>
      </c>
      <c r="AT8" s="1" t="s">
        <v>3158</v>
      </c>
      <c r="AU8" s="1" t="s">
        <v>3158</v>
      </c>
      <c r="AV8" s="1" t="s">
        <v>3158</v>
      </c>
      <c r="AW8" s="1" t="s">
        <v>3158</v>
      </c>
      <c r="AX8" s="1" t="s">
        <v>3158</v>
      </c>
      <c r="AY8" s="1" t="s">
        <v>3158</v>
      </c>
      <c r="AZ8" s="1" t="s">
        <v>3158</v>
      </c>
      <c r="BA8" s="1">
        <f t="shared" si="0"/>
        <v>22</v>
      </c>
    </row>
    <row r="9" spans="1:87" s="1" customFormat="1" ht="15" x14ac:dyDescent="0.25">
      <c r="A9" s="8"/>
      <c r="B9" s="2"/>
      <c r="C9" s="2">
        <v>44511</v>
      </c>
      <c r="D9" s="6" t="s">
        <v>4712</v>
      </c>
      <c r="F9" s="1" t="s">
        <v>3161</v>
      </c>
      <c r="G9" s="1" t="s">
        <v>3158</v>
      </c>
      <c r="H9" s="1" t="s">
        <v>4457</v>
      </c>
      <c r="I9" s="1" t="s">
        <v>3722</v>
      </c>
      <c r="J9" s="38">
        <v>1</v>
      </c>
      <c r="K9" s="1" t="s">
        <v>4458</v>
      </c>
      <c r="L9" s="18" t="s">
        <v>3145</v>
      </c>
      <c r="M9" s="1" t="s">
        <v>3912</v>
      </c>
      <c r="N9" s="1" t="s">
        <v>488</v>
      </c>
      <c r="O9" s="1" t="s">
        <v>296</v>
      </c>
      <c r="P9" s="1">
        <v>85206</v>
      </c>
      <c r="Q9" s="1" t="s">
        <v>4213</v>
      </c>
      <c r="AB9" s="1" t="s">
        <v>721</v>
      </c>
      <c r="AN9" s="1" t="s">
        <v>3162</v>
      </c>
      <c r="AO9" s="1" t="s">
        <v>3162</v>
      </c>
      <c r="AU9" s="1" t="s">
        <v>3162</v>
      </c>
      <c r="BA9" s="1">
        <f t="shared" si="0"/>
        <v>3</v>
      </c>
      <c r="BB9" s="3"/>
    </row>
    <row r="10" spans="1:87" s="1" customFormat="1" ht="15" x14ac:dyDescent="0.25">
      <c r="A10" s="8"/>
      <c r="B10" s="2"/>
      <c r="C10" s="2">
        <v>44511</v>
      </c>
      <c r="D10" s="6"/>
      <c r="E10" s="2"/>
      <c r="F10" s="1" t="s">
        <v>3161</v>
      </c>
      <c r="G10" s="1" t="s">
        <v>481</v>
      </c>
      <c r="H10" s="1" t="s">
        <v>369</v>
      </c>
      <c r="I10" s="1" t="s">
        <v>299</v>
      </c>
      <c r="J10" s="38">
        <v>1</v>
      </c>
      <c r="K10" s="1" t="s">
        <v>2805</v>
      </c>
      <c r="L10" s="18" t="s">
        <v>919</v>
      </c>
      <c r="M10" s="1" t="s">
        <v>3967</v>
      </c>
      <c r="N10" s="1" t="s">
        <v>488</v>
      </c>
      <c r="O10" s="1" t="s">
        <v>296</v>
      </c>
      <c r="P10" s="1">
        <v>85206</v>
      </c>
      <c r="Q10" s="1" t="s">
        <v>4213</v>
      </c>
      <c r="S10" s="1">
        <v>0</v>
      </c>
      <c r="Z10" s="1" t="s">
        <v>3196</v>
      </c>
      <c r="AA10" s="1" t="s">
        <v>3161</v>
      </c>
      <c r="AB10" s="2" t="s">
        <v>370</v>
      </c>
      <c r="AC10" s="3"/>
      <c r="AD10" s="1" t="s">
        <v>2564</v>
      </c>
      <c r="AE10" s="1" t="s">
        <v>481</v>
      </c>
      <c r="AF10" s="1" t="s">
        <v>481</v>
      </c>
      <c r="AG10" s="1" t="s">
        <v>481</v>
      </c>
      <c r="AH10" s="1" t="s">
        <v>481</v>
      </c>
      <c r="AI10" s="1" t="s">
        <v>481</v>
      </c>
      <c r="AJ10" s="1" t="s">
        <v>481</v>
      </c>
      <c r="AK10" s="1" t="s">
        <v>481</v>
      </c>
      <c r="AM10" s="1" t="s">
        <v>481</v>
      </c>
      <c r="AO10" s="1" t="s">
        <v>481</v>
      </c>
      <c r="AP10" s="1" t="s">
        <v>481</v>
      </c>
      <c r="AQ10" s="1" t="s">
        <v>481</v>
      </c>
      <c r="AR10" s="1" t="s">
        <v>481</v>
      </c>
      <c r="AS10" s="1" t="s">
        <v>481</v>
      </c>
      <c r="AT10" s="1" t="s">
        <v>481</v>
      </c>
      <c r="AU10" s="1" t="s">
        <v>481</v>
      </c>
      <c r="AV10" s="1" t="s">
        <v>481</v>
      </c>
      <c r="AX10" s="1" t="s">
        <v>481</v>
      </c>
      <c r="AZ10" s="1" t="s">
        <v>481</v>
      </c>
      <c r="BA10" s="1">
        <f t="shared" si="0"/>
        <v>18</v>
      </c>
    </row>
    <row r="11" spans="1:87" s="1" customFormat="1" ht="15" x14ac:dyDescent="0.25">
      <c r="A11" s="8"/>
      <c r="B11" s="2"/>
      <c r="C11" s="2">
        <v>44511</v>
      </c>
      <c r="D11" s="6"/>
      <c r="E11" s="2"/>
      <c r="G11" s="1" t="s">
        <v>3158</v>
      </c>
      <c r="H11" s="1" t="s">
        <v>2200</v>
      </c>
      <c r="I11" s="1" t="s">
        <v>2161</v>
      </c>
      <c r="J11" s="38">
        <v>1</v>
      </c>
      <c r="K11" s="1" t="s">
        <v>2201</v>
      </c>
      <c r="L11" s="18" t="s">
        <v>2202</v>
      </c>
      <c r="M11" s="1" t="s">
        <v>2203</v>
      </c>
      <c r="N11" s="1" t="s">
        <v>488</v>
      </c>
      <c r="O11" s="1" t="s">
        <v>296</v>
      </c>
      <c r="P11" s="1">
        <v>85206</v>
      </c>
      <c r="Q11" s="1" t="s">
        <v>4213</v>
      </c>
      <c r="AB11" s="2" t="s">
        <v>786</v>
      </c>
      <c r="AC11" s="3"/>
      <c r="AD11" s="1" t="s">
        <v>2388</v>
      </c>
      <c r="AE11" s="1" t="s">
        <v>481</v>
      </c>
      <c r="AF11" s="1" t="s">
        <v>481</v>
      </c>
      <c r="AG11" s="1" t="s">
        <v>481</v>
      </c>
      <c r="AH11" s="1" t="s">
        <v>481</v>
      </c>
      <c r="AI11" s="1" t="s">
        <v>481</v>
      </c>
      <c r="AJ11" s="1" t="s">
        <v>481</v>
      </c>
      <c r="AK11" s="1" t="s">
        <v>481</v>
      </c>
      <c r="AM11" s="1" t="s">
        <v>481</v>
      </c>
      <c r="AN11" s="1" t="s">
        <v>481</v>
      </c>
      <c r="AR11" s="1" t="s">
        <v>481</v>
      </c>
      <c r="AT11" s="1" t="s">
        <v>481</v>
      </c>
      <c r="AV11" s="1" t="s">
        <v>481</v>
      </c>
      <c r="AW11" s="1" t="s">
        <v>481</v>
      </c>
      <c r="AX11" s="1" t="s">
        <v>481</v>
      </c>
      <c r="AY11" s="1" t="s">
        <v>481</v>
      </c>
      <c r="AZ11" s="1" t="s">
        <v>481</v>
      </c>
      <c r="BA11" s="1">
        <f t="shared" si="0"/>
        <v>16</v>
      </c>
    </row>
    <row r="12" spans="1:87" s="1" customFormat="1" ht="15" x14ac:dyDescent="0.25">
      <c r="A12" s="8"/>
      <c r="B12" s="2"/>
      <c r="C12" s="2">
        <v>44511</v>
      </c>
      <c r="D12" s="6"/>
      <c r="F12" s="1" t="s">
        <v>3161</v>
      </c>
      <c r="G12" s="1" t="s">
        <v>3158</v>
      </c>
      <c r="H12" s="1" t="s">
        <v>1634</v>
      </c>
      <c r="I12" s="1" t="s">
        <v>1635</v>
      </c>
      <c r="J12" s="38">
        <v>1</v>
      </c>
      <c r="K12" s="1" t="s">
        <v>799</v>
      </c>
      <c r="L12" s="18" t="s">
        <v>1638</v>
      </c>
      <c r="M12" s="1" t="s">
        <v>3226</v>
      </c>
      <c r="N12" s="1" t="s">
        <v>488</v>
      </c>
      <c r="O12" s="1" t="s">
        <v>296</v>
      </c>
      <c r="P12" s="1">
        <v>85205</v>
      </c>
      <c r="AB12" s="1" t="s">
        <v>299</v>
      </c>
      <c r="AC12" s="3"/>
      <c r="AQ12" s="1" t="s">
        <v>3162</v>
      </c>
      <c r="AV12" s="1" t="s">
        <v>3162</v>
      </c>
      <c r="AY12" s="1" t="s">
        <v>3162</v>
      </c>
      <c r="BA12" s="1">
        <f t="shared" si="0"/>
        <v>3</v>
      </c>
    </row>
    <row r="13" spans="1:87" s="1" customFormat="1" ht="15" x14ac:dyDescent="0.25">
      <c r="A13" s="8"/>
      <c r="B13" s="2"/>
      <c r="C13" s="2">
        <v>44511</v>
      </c>
      <c r="D13" s="6"/>
      <c r="F13" s="1" t="s">
        <v>3161</v>
      </c>
      <c r="G13" s="1" t="s">
        <v>481</v>
      </c>
      <c r="H13" s="1" t="s">
        <v>1634</v>
      </c>
      <c r="I13" s="1" t="s">
        <v>1639</v>
      </c>
      <c r="J13" s="38">
        <v>1</v>
      </c>
      <c r="K13" s="1" t="s">
        <v>799</v>
      </c>
      <c r="L13" s="18" t="s">
        <v>1638</v>
      </c>
      <c r="M13" s="1" t="s">
        <v>3226</v>
      </c>
      <c r="N13" s="1" t="s">
        <v>488</v>
      </c>
      <c r="O13" s="1" t="s">
        <v>296</v>
      </c>
      <c r="P13" s="1">
        <v>85205</v>
      </c>
      <c r="AB13" s="1" t="s">
        <v>1635</v>
      </c>
      <c r="AC13" s="3"/>
      <c r="AQ13" s="1" t="s">
        <v>3162</v>
      </c>
      <c r="AV13" s="1" t="s">
        <v>3162</v>
      </c>
      <c r="AY13" s="1" t="s">
        <v>3162</v>
      </c>
      <c r="BA13" s="1">
        <f t="shared" si="0"/>
        <v>3</v>
      </c>
    </row>
    <row r="14" spans="1:87" s="1" customFormat="1" ht="15" x14ac:dyDescent="0.25">
      <c r="A14" s="8"/>
      <c r="B14" s="2"/>
      <c r="C14" s="2">
        <v>44511</v>
      </c>
      <c r="D14" s="6"/>
      <c r="G14" s="1" t="s">
        <v>3158</v>
      </c>
      <c r="H14" s="1" t="s">
        <v>3909</v>
      </c>
      <c r="I14" s="1" t="s">
        <v>4000</v>
      </c>
      <c r="J14" s="38">
        <v>1</v>
      </c>
      <c r="K14" s="1" t="s">
        <v>3910</v>
      </c>
      <c r="L14" s="18" t="s">
        <v>3347</v>
      </c>
      <c r="M14" s="1" t="s">
        <v>3784</v>
      </c>
      <c r="N14" s="1" t="s">
        <v>4425</v>
      </c>
      <c r="O14" s="1" t="s">
        <v>296</v>
      </c>
      <c r="P14" s="1">
        <v>85142</v>
      </c>
      <c r="AB14" s="1" t="s">
        <v>3781</v>
      </c>
      <c r="AF14" s="1" t="s">
        <v>481</v>
      </c>
      <c r="AG14" s="1" t="s">
        <v>481</v>
      </c>
      <c r="AR14" s="1" t="s">
        <v>481</v>
      </c>
      <c r="AT14" s="1" t="s">
        <v>481</v>
      </c>
      <c r="AU14" s="1" t="s">
        <v>481</v>
      </c>
      <c r="AV14" s="1" t="s">
        <v>481</v>
      </c>
      <c r="AW14" s="1" t="s">
        <v>481</v>
      </c>
      <c r="AX14" s="1" t="s">
        <v>481</v>
      </c>
      <c r="AY14" s="1" t="s">
        <v>481</v>
      </c>
      <c r="AZ14" s="1" t="s">
        <v>481</v>
      </c>
      <c r="BA14" s="1">
        <f t="shared" si="0"/>
        <v>10</v>
      </c>
      <c r="BB14" s="3"/>
    </row>
    <row r="15" spans="1:87" s="1" customFormat="1" ht="15" x14ac:dyDescent="0.25">
      <c r="A15" s="8"/>
      <c r="B15" s="2"/>
      <c r="C15" s="2">
        <v>44511</v>
      </c>
      <c r="D15" s="6" t="s">
        <v>4712</v>
      </c>
      <c r="F15" s="1" t="s">
        <v>3162</v>
      </c>
      <c r="G15" s="1" t="s">
        <v>481</v>
      </c>
      <c r="H15" s="1" t="s">
        <v>3010</v>
      </c>
      <c r="I15" s="1" t="s">
        <v>3011</v>
      </c>
      <c r="J15" s="38">
        <v>1</v>
      </c>
      <c r="K15" s="1" t="s">
        <v>690</v>
      </c>
      <c r="L15" s="18" t="s">
        <v>153</v>
      </c>
      <c r="M15" s="1" t="s">
        <v>3014</v>
      </c>
      <c r="N15" s="1" t="s">
        <v>488</v>
      </c>
      <c r="O15" s="1" t="s">
        <v>296</v>
      </c>
      <c r="P15" s="1">
        <v>85208</v>
      </c>
      <c r="Q15" s="1" t="s">
        <v>4213</v>
      </c>
      <c r="Z15" s="1" t="s">
        <v>3175</v>
      </c>
      <c r="AA15" s="1" t="s">
        <v>3161</v>
      </c>
      <c r="AB15" s="2" t="s">
        <v>2371</v>
      </c>
      <c r="AC15" s="3" t="s">
        <v>3161</v>
      </c>
      <c r="AD15" s="1" t="s">
        <v>2564</v>
      </c>
      <c r="BA15" s="1">
        <f t="shared" si="0"/>
        <v>0</v>
      </c>
    </row>
    <row r="16" spans="1:87" s="1" customFormat="1" ht="15" x14ac:dyDescent="0.25">
      <c r="A16" s="8"/>
      <c r="B16" s="2"/>
      <c r="C16" s="2">
        <v>44511</v>
      </c>
      <c r="D16" s="6" t="s">
        <v>4712</v>
      </c>
      <c r="E16" s="2"/>
      <c r="G16" s="1" t="s">
        <v>481</v>
      </c>
      <c r="H16" s="1" t="s">
        <v>1755</v>
      </c>
      <c r="I16" s="1" t="s">
        <v>2008</v>
      </c>
      <c r="J16" s="38">
        <v>1</v>
      </c>
      <c r="K16" s="1" t="s">
        <v>5267</v>
      </c>
      <c r="L16" s="4" t="s">
        <v>5266</v>
      </c>
      <c r="M16" s="1" t="s">
        <v>5268</v>
      </c>
      <c r="N16" s="1" t="s">
        <v>488</v>
      </c>
      <c r="O16" s="1" t="s">
        <v>296</v>
      </c>
      <c r="P16" s="1">
        <v>85206</v>
      </c>
      <c r="AB16" s="1" t="s">
        <v>563</v>
      </c>
      <c r="AC16" s="3"/>
      <c r="AN16" s="1" t="s">
        <v>3162</v>
      </c>
      <c r="AO16" s="1" t="s">
        <v>3162</v>
      </c>
      <c r="BA16" s="1">
        <f t="shared" si="0"/>
        <v>2</v>
      </c>
    </row>
    <row r="17" spans="1:84" s="1" customFormat="1" ht="15" x14ac:dyDescent="0.25">
      <c r="B17" s="2"/>
      <c r="C17" s="2">
        <v>44511</v>
      </c>
      <c r="D17" s="6" t="s">
        <v>4712</v>
      </c>
      <c r="E17" s="2"/>
      <c r="G17" s="1" t="s">
        <v>3158</v>
      </c>
      <c r="H17" s="1" t="s">
        <v>1755</v>
      </c>
      <c r="I17" s="1" t="s">
        <v>563</v>
      </c>
      <c r="J17" s="38">
        <v>1</v>
      </c>
      <c r="K17" s="1" t="s">
        <v>5267</v>
      </c>
      <c r="L17" s="4" t="s">
        <v>5266</v>
      </c>
      <c r="M17" s="1" t="s">
        <v>5268</v>
      </c>
      <c r="N17" s="1" t="s">
        <v>488</v>
      </c>
      <c r="O17" s="1" t="s">
        <v>296</v>
      </c>
      <c r="P17" s="1">
        <v>85206</v>
      </c>
      <c r="AB17" s="1" t="s">
        <v>2008</v>
      </c>
      <c r="AC17" s="3"/>
      <c r="BA17" s="1">
        <f t="shared" si="0"/>
        <v>0</v>
      </c>
    </row>
    <row r="18" spans="1:84" s="1" customFormat="1" ht="15" x14ac:dyDescent="0.25">
      <c r="B18" s="2"/>
      <c r="C18" s="2">
        <v>44511</v>
      </c>
      <c r="D18" s="6"/>
      <c r="G18" s="1" t="s">
        <v>283</v>
      </c>
      <c r="H18" s="1" t="s">
        <v>83</v>
      </c>
      <c r="I18" s="1" t="s">
        <v>84</v>
      </c>
      <c r="J18" s="38">
        <v>1</v>
      </c>
      <c r="K18" s="1" t="s">
        <v>85</v>
      </c>
      <c r="L18" s="4" t="s">
        <v>86</v>
      </c>
      <c r="M18" s="1" t="s">
        <v>2806</v>
      </c>
      <c r="N18" s="1" t="s">
        <v>488</v>
      </c>
      <c r="O18" s="1" t="s">
        <v>3193</v>
      </c>
      <c r="P18" s="1">
        <v>85202</v>
      </c>
      <c r="AB18" s="2"/>
      <c r="AC18" s="3"/>
      <c r="AF18" s="1" t="s">
        <v>3162</v>
      </c>
      <c r="AG18" s="1" t="s">
        <v>481</v>
      </c>
      <c r="AH18" s="1" t="s">
        <v>481</v>
      </c>
      <c r="AI18" s="1" t="s">
        <v>3158</v>
      </c>
      <c r="AJ18" s="1" t="s">
        <v>3158</v>
      </c>
      <c r="AK18" s="1" t="s">
        <v>3158</v>
      </c>
      <c r="AL18" s="1" t="s">
        <v>3158</v>
      </c>
      <c r="AM18" s="1" t="s">
        <v>3158</v>
      </c>
      <c r="AQ18" s="1" t="s">
        <v>3158</v>
      </c>
      <c r="AR18" s="1" t="s">
        <v>3158</v>
      </c>
      <c r="AS18" s="1" t="s">
        <v>3158</v>
      </c>
      <c r="AT18" s="1" t="s">
        <v>3158</v>
      </c>
      <c r="AU18" s="1" t="s">
        <v>3158</v>
      </c>
      <c r="AV18" s="1" t="s">
        <v>3158</v>
      </c>
      <c r="AX18" s="1" t="s">
        <v>3158</v>
      </c>
      <c r="AY18" s="1" t="s">
        <v>3158</v>
      </c>
      <c r="AZ18" s="1" t="s">
        <v>3158</v>
      </c>
      <c r="BA18" s="1">
        <f t="shared" si="0"/>
        <v>17</v>
      </c>
    </row>
    <row r="19" spans="1:84" s="1" customFormat="1" ht="15" x14ac:dyDescent="0.25">
      <c r="A19" s="8"/>
      <c r="B19" s="2"/>
      <c r="C19" s="2">
        <v>44511</v>
      </c>
      <c r="D19" s="6"/>
      <c r="G19" s="1" t="s">
        <v>3158</v>
      </c>
      <c r="H19" s="1" t="s">
        <v>3932</v>
      </c>
      <c r="I19" s="1" t="s">
        <v>326</v>
      </c>
      <c r="J19" s="38">
        <v>1</v>
      </c>
      <c r="K19" s="1" t="s">
        <v>3933</v>
      </c>
      <c r="L19" s="18" t="s">
        <v>3934</v>
      </c>
      <c r="M19" s="1" t="s">
        <v>5215</v>
      </c>
      <c r="N19" s="1" t="s">
        <v>3542</v>
      </c>
      <c r="O19" s="1" t="s">
        <v>296</v>
      </c>
      <c r="P19" s="1">
        <v>85138</v>
      </c>
      <c r="AB19" s="1" t="s">
        <v>154</v>
      </c>
      <c r="AC19" s="3"/>
      <c r="AK19" s="1" t="s">
        <v>481</v>
      </c>
      <c r="AL19" s="1" t="s">
        <v>481</v>
      </c>
      <c r="AU19" s="1" t="s">
        <v>481</v>
      </c>
      <c r="BA19" s="1">
        <f t="shared" si="0"/>
        <v>3</v>
      </c>
    </row>
    <row r="20" spans="1:84" s="1" customFormat="1" ht="15" x14ac:dyDescent="0.25">
      <c r="A20" s="8"/>
      <c r="B20" s="2"/>
      <c r="C20" s="2">
        <v>44511</v>
      </c>
      <c r="D20" s="6"/>
      <c r="G20" s="1" t="s">
        <v>481</v>
      </c>
      <c r="H20" s="1" t="s">
        <v>3932</v>
      </c>
      <c r="I20" s="1" t="s">
        <v>154</v>
      </c>
      <c r="J20" s="38">
        <v>1</v>
      </c>
      <c r="K20" s="1" t="s">
        <v>3933</v>
      </c>
      <c r="L20" s="18" t="s">
        <v>3934</v>
      </c>
      <c r="M20" s="1" t="s">
        <v>5215</v>
      </c>
      <c r="N20" s="1" t="s">
        <v>3542</v>
      </c>
      <c r="O20" s="1" t="s">
        <v>296</v>
      </c>
      <c r="P20" s="1">
        <v>85138</v>
      </c>
      <c r="AB20" s="1" t="s">
        <v>326</v>
      </c>
      <c r="AC20" s="3"/>
      <c r="AK20" s="1" t="s">
        <v>481</v>
      </c>
      <c r="AL20" s="1" t="s">
        <v>481</v>
      </c>
      <c r="AU20" s="1" t="s">
        <v>481</v>
      </c>
      <c r="BA20" s="1">
        <f t="shared" si="0"/>
        <v>3</v>
      </c>
    </row>
    <row r="21" spans="1:84" s="1" customFormat="1" ht="15" x14ac:dyDescent="0.25">
      <c r="A21" s="8"/>
      <c r="B21" s="2"/>
      <c r="C21" s="2">
        <v>44511</v>
      </c>
      <c r="D21" s="6" t="s">
        <v>4712</v>
      </c>
      <c r="G21" s="1" t="s">
        <v>481</v>
      </c>
      <c r="H21" s="1" t="s">
        <v>3980</v>
      </c>
      <c r="I21" s="1" t="s">
        <v>5269</v>
      </c>
      <c r="J21" s="38">
        <v>1</v>
      </c>
      <c r="K21" s="1" t="s">
        <v>5271</v>
      </c>
      <c r="L21" s="18"/>
      <c r="M21" s="1" t="s">
        <v>5272</v>
      </c>
      <c r="N21" s="1" t="s">
        <v>488</v>
      </c>
      <c r="O21" s="1" t="s">
        <v>296</v>
      </c>
      <c r="P21" s="1">
        <v>85209</v>
      </c>
      <c r="AB21" s="1" t="s">
        <v>4600</v>
      </c>
      <c r="AC21" s="3"/>
      <c r="AW21" s="1" t="s">
        <v>3162</v>
      </c>
      <c r="AY21" s="1" t="s">
        <v>3162</v>
      </c>
      <c r="BA21" s="1">
        <f t="shared" si="0"/>
        <v>2</v>
      </c>
    </row>
    <row r="22" spans="1:84" s="1" customFormat="1" ht="15" x14ac:dyDescent="0.25">
      <c r="A22" s="8"/>
      <c r="B22" s="2"/>
      <c r="C22" s="2">
        <v>44511</v>
      </c>
      <c r="D22" s="6" t="s">
        <v>4712</v>
      </c>
      <c r="G22" s="1" t="s">
        <v>3158</v>
      </c>
      <c r="H22" s="1" t="s">
        <v>3980</v>
      </c>
      <c r="I22" s="1" t="s">
        <v>4600</v>
      </c>
      <c r="J22" s="38">
        <v>1</v>
      </c>
      <c r="K22" s="1" t="s">
        <v>5271</v>
      </c>
      <c r="L22" s="18"/>
      <c r="M22" s="1" t="s">
        <v>5272</v>
      </c>
      <c r="N22" s="1" t="s">
        <v>488</v>
      </c>
      <c r="O22" s="1" t="s">
        <v>296</v>
      </c>
      <c r="P22" s="1">
        <v>85209</v>
      </c>
      <c r="AB22" s="1" t="s">
        <v>5269</v>
      </c>
      <c r="AC22" s="3"/>
      <c r="AW22" s="1" t="s">
        <v>3162</v>
      </c>
      <c r="AY22" s="1" t="s">
        <v>3162</v>
      </c>
      <c r="BA22" s="1">
        <f t="shared" si="0"/>
        <v>2</v>
      </c>
    </row>
    <row r="23" spans="1:84" s="1" customFormat="1" ht="15" x14ac:dyDescent="0.25">
      <c r="A23" s="8"/>
      <c r="B23" s="2"/>
      <c r="C23" s="2">
        <v>44511</v>
      </c>
      <c r="D23" s="6"/>
      <c r="G23" s="1" t="s">
        <v>3158</v>
      </c>
      <c r="H23" s="1" t="s">
        <v>2283</v>
      </c>
      <c r="I23" s="1" t="s">
        <v>788</v>
      </c>
      <c r="J23" s="38">
        <v>1</v>
      </c>
      <c r="K23" s="1" t="s">
        <v>3813</v>
      </c>
      <c r="L23" s="18" t="s">
        <v>761</v>
      </c>
      <c r="Q23" s="1" t="s">
        <v>4401</v>
      </c>
      <c r="AB23" s="1" t="s">
        <v>669</v>
      </c>
      <c r="AC23" s="3"/>
      <c r="AE23" s="1" t="s">
        <v>481</v>
      </c>
      <c r="AF23" s="1" t="s">
        <v>481</v>
      </c>
      <c r="AH23" s="1" t="s">
        <v>481</v>
      </c>
      <c r="AI23" s="1" t="s">
        <v>481</v>
      </c>
      <c r="AJ23" s="1" t="s">
        <v>481</v>
      </c>
      <c r="BA23" s="1">
        <f t="shared" si="0"/>
        <v>5</v>
      </c>
    </row>
    <row r="24" spans="1:84" s="1" customFormat="1" ht="15" x14ac:dyDescent="0.25">
      <c r="A24" s="8"/>
      <c r="B24" s="2"/>
      <c r="C24" s="2">
        <v>44511</v>
      </c>
      <c r="D24" s="6"/>
      <c r="G24" s="1" t="s">
        <v>481</v>
      </c>
      <c r="H24" s="1" t="s">
        <v>2283</v>
      </c>
      <c r="I24" s="1" t="s">
        <v>669</v>
      </c>
      <c r="J24" s="38">
        <v>1</v>
      </c>
      <c r="K24" s="1" t="s">
        <v>801</v>
      </c>
      <c r="L24" s="18" t="s">
        <v>800</v>
      </c>
      <c r="Q24" s="1" t="s">
        <v>4402</v>
      </c>
      <c r="AB24" s="1" t="s">
        <v>788</v>
      </c>
      <c r="AC24" s="3"/>
      <c r="AE24" s="1" t="s">
        <v>481</v>
      </c>
      <c r="AF24" s="1" t="s">
        <v>481</v>
      </c>
      <c r="AH24" s="1" t="s">
        <v>481</v>
      </c>
      <c r="AI24" s="1" t="s">
        <v>481</v>
      </c>
      <c r="AJ24" s="1" t="s">
        <v>3158</v>
      </c>
      <c r="BA24" s="1">
        <f t="shared" si="0"/>
        <v>5</v>
      </c>
    </row>
    <row r="25" spans="1:84" s="1" customFormat="1" ht="15" x14ac:dyDescent="0.25">
      <c r="A25" s="8"/>
      <c r="B25" s="2"/>
      <c r="C25" s="2">
        <v>44511</v>
      </c>
      <c r="D25" s="6" t="s">
        <v>4712</v>
      </c>
      <c r="F25" s="1" t="s">
        <v>3162</v>
      </c>
      <c r="G25" s="1" t="s">
        <v>3158</v>
      </c>
      <c r="H25" s="1" t="s">
        <v>1558</v>
      </c>
      <c r="I25" s="1" t="s">
        <v>2451</v>
      </c>
      <c r="J25" s="38">
        <v>1</v>
      </c>
      <c r="K25" s="1" t="s">
        <v>594</v>
      </c>
      <c r="L25" s="18" t="s">
        <v>5185</v>
      </c>
      <c r="M25" s="1" t="s">
        <v>5276</v>
      </c>
      <c r="N25" s="1" t="s">
        <v>488</v>
      </c>
      <c r="O25" s="1" t="s">
        <v>296</v>
      </c>
      <c r="P25" s="1">
        <v>85209</v>
      </c>
      <c r="Q25" s="1" t="s">
        <v>4213</v>
      </c>
      <c r="Z25" s="1" t="s">
        <v>3175</v>
      </c>
      <c r="AA25" s="1" t="s">
        <v>3161</v>
      </c>
      <c r="AB25" s="2" t="s">
        <v>5277</v>
      </c>
      <c r="AC25" s="3"/>
      <c r="AD25" s="1" t="s">
        <v>2388</v>
      </c>
      <c r="BA25" s="1">
        <f t="shared" si="0"/>
        <v>0</v>
      </c>
    </row>
    <row r="26" spans="1:84" s="1" customFormat="1" ht="15" x14ac:dyDescent="0.25">
      <c r="A26" s="8"/>
      <c r="B26" s="2"/>
      <c r="C26" s="2">
        <v>44511</v>
      </c>
      <c r="D26" s="6" t="s">
        <v>4712</v>
      </c>
      <c r="E26" s="2"/>
      <c r="F26" s="1" t="s">
        <v>3162</v>
      </c>
      <c r="G26" s="1" t="s">
        <v>481</v>
      </c>
      <c r="H26" s="1" t="s">
        <v>4013</v>
      </c>
      <c r="I26" s="1" t="s">
        <v>4427</v>
      </c>
      <c r="J26" s="38">
        <v>1</v>
      </c>
      <c r="K26" s="1" t="s">
        <v>3742</v>
      </c>
      <c r="L26" s="18" t="s">
        <v>3741</v>
      </c>
      <c r="M26" s="1" t="s">
        <v>5166</v>
      </c>
      <c r="N26" s="1" t="s">
        <v>5031</v>
      </c>
      <c r="O26" s="1" t="s">
        <v>296</v>
      </c>
      <c r="P26" s="1">
        <v>85119</v>
      </c>
      <c r="Q26" s="1" t="s">
        <v>4213</v>
      </c>
      <c r="S26" s="1">
        <v>1</v>
      </c>
      <c r="T26" s="1" t="s">
        <v>378</v>
      </c>
      <c r="U26" s="1">
        <v>1</v>
      </c>
      <c r="AB26" s="1" t="s">
        <v>5282</v>
      </c>
      <c r="AC26" s="3"/>
      <c r="AD26" s="1" t="s">
        <v>2564</v>
      </c>
      <c r="BA26" s="1">
        <f t="shared" si="0"/>
        <v>0</v>
      </c>
      <c r="BD26" s="1" t="s">
        <v>4712</v>
      </c>
      <c r="BE26" s="1" t="s">
        <v>4712</v>
      </c>
    </row>
    <row r="27" spans="1:84" s="1" customFormat="1" ht="15" x14ac:dyDescent="0.25">
      <c r="A27" s="8"/>
      <c r="B27" s="2"/>
      <c r="C27" s="2">
        <v>44511</v>
      </c>
      <c r="D27" s="6" t="s">
        <v>4712</v>
      </c>
      <c r="F27" s="1" t="s">
        <v>3161</v>
      </c>
      <c r="G27" s="1" t="s">
        <v>3158</v>
      </c>
      <c r="H27" s="1" t="s">
        <v>2676</v>
      </c>
      <c r="I27" s="1" t="s">
        <v>2677</v>
      </c>
      <c r="J27" s="38">
        <v>1</v>
      </c>
      <c r="K27" s="1" t="s">
        <v>2679</v>
      </c>
      <c r="L27" s="31" t="s">
        <v>2663</v>
      </c>
      <c r="M27" s="1" t="s">
        <v>3591</v>
      </c>
      <c r="N27" s="1" t="s">
        <v>5031</v>
      </c>
      <c r="O27" s="1" t="s">
        <v>296</v>
      </c>
      <c r="P27" s="1">
        <v>85120</v>
      </c>
      <c r="Q27" s="1" t="s">
        <v>4213</v>
      </c>
      <c r="U27" s="1">
        <v>1</v>
      </c>
      <c r="X27" s="1" t="s">
        <v>297</v>
      </c>
      <c r="Z27" s="1" t="s">
        <v>3160</v>
      </c>
      <c r="AA27" s="1" t="s">
        <v>3161</v>
      </c>
      <c r="AB27" s="2" t="s">
        <v>651</v>
      </c>
      <c r="AC27" s="3" t="s">
        <v>3161</v>
      </c>
      <c r="AD27" s="1" t="s">
        <v>2388</v>
      </c>
      <c r="AG27" s="1" t="s">
        <v>481</v>
      </c>
      <c r="AH27" s="1" t="s">
        <v>481</v>
      </c>
      <c r="AI27" s="1" t="s">
        <v>481</v>
      </c>
      <c r="AK27" s="1" t="s">
        <v>481</v>
      </c>
      <c r="AM27" s="1" t="s">
        <v>481</v>
      </c>
      <c r="AO27" s="1" t="s">
        <v>481</v>
      </c>
      <c r="AP27" s="1" t="s">
        <v>481</v>
      </c>
      <c r="AS27" s="1" t="s">
        <v>481</v>
      </c>
      <c r="AT27" s="1" t="s">
        <v>481</v>
      </c>
      <c r="AU27" s="1" t="s">
        <v>481</v>
      </c>
      <c r="AV27" s="1" t="s">
        <v>481</v>
      </c>
      <c r="AW27" s="1" t="s">
        <v>481</v>
      </c>
      <c r="AX27" s="1" t="s">
        <v>481</v>
      </c>
      <c r="BA27" s="1">
        <f t="shared" si="0"/>
        <v>13</v>
      </c>
      <c r="BC27" s="1" t="s">
        <v>3596</v>
      </c>
      <c r="BD27" s="1" t="s">
        <v>4712</v>
      </c>
      <c r="BE27" s="1" t="s">
        <v>4712</v>
      </c>
      <c r="BH27" s="1" t="s">
        <v>4712</v>
      </c>
      <c r="BM27" s="1" t="s">
        <v>4712</v>
      </c>
      <c r="BQ27" s="1" t="s">
        <v>4712</v>
      </c>
      <c r="CD27" s="1" t="s">
        <v>4712</v>
      </c>
      <c r="CF27" s="1" t="s">
        <v>4712</v>
      </c>
    </row>
    <row r="28" spans="1:84" s="1" customFormat="1" ht="15" x14ac:dyDescent="0.25">
      <c r="A28" s="8"/>
      <c r="B28" s="2"/>
      <c r="C28" s="2">
        <v>44511</v>
      </c>
      <c r="D28" s="6"/>
      <c r="G28" s="1" t="s">
        <v>3158</v>
      </c>
      <c r="H28" s="1" t="s">
        <v>2772</v>
      </c>
      <c r="I28" s="1" t="s">
        <v>4345</v>
      </c>
      <c r="J28" s="38">
        <v>1</v>
      </c>
      <c r="K28" s="1" t="s">
        <v>1201</v>
      </c>
      <c r="L28" s="18" t="s">
        <v>2774</v>
      </c>
      <c r="M28" s="1" t="s">
        <v>1519</v>
      </c>
      <c r="N28" s="1" t="s">
        <v>488</v>
      </c>
      <c r="O28" s="1" t="s">
        <v>296</v>
      </c>
      <c r="P28" s="1">
        <v>85212</v>
      </c>
      <c r="Q28" s="1" t="s">
        <v>4712</v>
      </c>
      <c r="Z28" s="1" t="s">
        <v>3196</v>
      </c>
      <c r="AA28" s="1" t="s">
        <v>1520</v>
      </c>
      <c r="AB28" s="2" t="s">
        <v>2773</v>
      </c>
      <c r="AC28" s="3"/>
      <c r="AD28" s="1" t="s">
        <v>2568</v>
      </c>
      <c r="AH28" s="1" t="s">
        <v>481</v>
      </c>
      <c r="AI28" s="1" t="s">
        <v>481</v>
      </c>
      <c r="BA28" s="1">
        <f t="shared" si="0"/>
        <v>2</v>
      </c>
    </row>
    <row r="29" spans="1:84" s="1" customFormat="1" ht="15" x14ac:dyDescent="0.25">
      <c r="A29" s="8"/>
      <c r="B29" s="2"/>
      <c r="C29" s="2">
        <v>44511</v>
      </c>
      <c r="D29" s="6"/>
      <c r="G29" s="1" t="s">
        <v>481</v>
      </c>
      <c r="H29" s="1" t="s">
        <v>2772</v>
      </c>
      <c r="I29" s="1" t="s">
        <v>2773</v>
      </c>
      <c r="J29" s="38">
        <v>1</v>
      </c>
      <c r="K29" s="1" t="s">
        <v>1201</v>
      </c>
      <c r="L29" s="18" t="s">
        <v>2774</v>
      </c>
      <c r="M29" s="1" t="s">
        <v>1519</v>
      </c>
      <c r="N29" s="1" t="s">
        <v>488</v>
      </c>
      <c r="O29" s="1" t="s">
        <v>296</v>
      </c>
      <c r="P29" s="1">
        <v>85212</v>
      </c>
      <c r="Q29" s="1" t="s">
        <v>4213</v>
      </c>
      <c r="Z29" s="1" t="s">
        <v>3196</v>
      </c>
      <c r="AA29" s="1" t="s">
        <v>3161</v>
      </c>
      <c r="AB29" s="2"/>
      <c r="AC29" s="3"/>
      <c r="AD29" s="1" t="s">
        <v>2564</v>
      </c>
      <c r="AH29" s="1" t="s">
        <v>481</v>
      </c>
      <c r="AI29" s="1" t="s">
        <v>481</v>
      </c>
      <c r="BA29" s="1">
        <f t="shared" si="0"/>
        <v>2</v>
      </c>
    </row>
    <row r="30" spans="1:84" s="1" customFormat="1" ht="15" x14ac:dyDescent="0.25">
      <c r="A30" s="6"/>
      <c r="B30" s="2"/>
      <c r="C30" s="2">
        <v>44511</v>
      </c>
      <c r="D30" s="6"/>
      <c r="E30" s="2"/>
      <c r="F30" s="1" t="s">
        <v>3161</v>
      </c>
      <c r="G30" s="1" t="s">
        <v>481</v>
      </c>
      <c r="H30" s="1" t="s">
        <v>1521</v>
      </c>
      <c r="I30" s="1" t="s">
        <v>1522</v>
      </c>
      <c r="J30" s="38">
        <v>1</v>
      </c>
      <c r="K30" s="1" t="s">
        <v>3602</v>
      </c>
      <c r="L30" s="18" t="s">
        <v>1523</v>
      </c>
      <c r="N30" s="1" t="s">
        <v>1524</v>
      </c>
      <c r="O30" s="1" t="s">
        <v>1525</v>
      </c>
      <c r="Z30" s="1" t="s">
        <v>3196</v>
      </c>
      <c r="AA30" s="1" t="s">
        <v>3161</v>
      </c>
      <c r="AB30" s="2" t="s">
        <v>3099</v>
      </c>
      <c r="AC30" s="3" t="s">
        <v>3161</v>
      </c>
      <c r="AD30" s="1" t="s">
        <v>2564</v>
      </c>
      <c r="AI30" s="1" t="s">
        <v>3162</v>
      </c>
      <c r="AL30" s="1" t="s">
        <v>3162</v>
      </c>
      <c r="AM30" s="1" t="s">
        <v>3162</v>
      </c>
      <c r="AN30" s="1" t="s">
        <v>3162</v>
      </c>
      <c r="AO30" s="1" t="s">
        <v>3162</v>
      </c>
      <c r="AS30" s="1" t="s">
        <v>3162</v>
      </c>
      <c r="AW30" s="1" t="s">
        <v>3162</v>
      </c>
      <c r="AY30" s="1" t="s">
        <v>3162</v>
      </c>
      <c r="AZ30" s="1" t="s">
        <v>3162</v>
      </c>
      <c r="BA30" s="1">
        <f t="shared" si="0"/>
        <v>9</v>
      </c>
    </row>
    <row r="31" spans="1:84" s="1" customFormat="1" ht="15" x14ac:dyDescent="0.25">
      <c r="A31" s="1" t="s">
        <v>1058</v>
      </c>
      <c r="B31" s="2"/>
      <c r="C31" s="2">
        <v>44511</v>
      </c>
      <c r="D31" s="6"/>
      <c r="G31" s="1" t="s">
        <v>3158</v>
      </c>
      <c r="H31" s="1" t="s">
        <v>2123</v>
      </c>
      <c r="I31" s="1" t="s">
        <v>2124</v>
      </c>
      <c r="J31" s="38">
        <v>1</v>
      </c>
      <c r="K31" s="1" t="s">
        <v>5309</v>
      </c>
      <c r="L31" s="18" t="s">
        <v>2137</v>
      </c>
      <c r="M31" s="1" t="s">
        <v>2139</v>
      </c>
      <c r="N31" s="1" t="s">
        <v>3192</v>
      </c>
      <c r="O31" s="1" t="s">
        <v>296</v>
      </c>
      <c r="P31" s="1">
        <v>85118</v>
      </c>
      <c r="Q31" s="1" t="s">
        <v>4213</v>
      </c>
      <c r="Z31" s="1" t="s">
        <v>3196</v>
      </c>
      <c r="AA31" s="1" t="s">
        <v>3161</v>
      </c>
      <c r="AB31" s="2" t="s">
        <v>1040</v>
      </c>
      <c r="AC31" s="3" t="s">
        <v>3161</v>
      </c>
      <c r="AD31" s="1" t="s">
        <v>2564</v>
      </c>
      <c r="AE31" s="1" t="s">
        <v>3158</v>
      </c>
      <c r="AF31" s="1" t="s">
        <v>481</v>
      </c>
      <c r="AG31" s="1" t="s">
        <v>481</v>
      </c>
      <c r="AH31" s="1" t="s">
        <v>481</v>
      </c>
      <c r="AI31" s="1" t="s">
        <v>3158</v>
      </c>
      <c r="AJ31" s="1" t="s">
        <v>3158</v>
      </c>
      <c r="AM31" s="1" t="s">
        <v>3158</v>
      </c>
      <c r="AN31" s="1" t="s">
        <v>3158</v>
      </c>
      <c r="AO31" s="1" t="s">
        <v>3158</v>
      </c>
      <c r="AP31" s="1" t="s">
        <v>3158</v>
      </c>
      <c r="AQ31" s="1" t="s">
        <v>3158</v>
      </c>
      <c r="AR31" s="1" t="s">
        <v>3158</v>
      </c>
      <c r="AS31" s="1" t="s">
        <v>3158</v>
      </c>
      <c r="AT31" s="1" t="s">
        <v>3158</v>
      </c>
      <c r="AU31" s="1" t="s">
        <v>3158</v>
      </c>
      <c r="AV31" s="1" t="s">
        <v>3158</v>
      </c>
      <c r="AW31" s="1" t="s">
        <v>3158</v>
      </c>
      <c r="AX31" s="1" t="s">
        <v>3158</v>
      </c>
      <c r="AY31" s="1" t="s">
        <v>3158</v>
      </c>
      <c r="AZ31" s="1" t="s">
        <v>3158</v>
      </c>
      <c r="BA31" s="1">
        <f t="shared" si="0"/>
        <v>20</v>
      </c>
      <c r="BD31" s="1" t="s">
        <v>4712</v>
      </c>
      <c r="BE31" s="1" t="s">
        <v>5053</v>
      </c>
      <c r="BF31" s="1" t="s">
        <v>4712</v>
      </c>
    </row>
    <row r="32" spans="1:84" s="1" customFormat="1" ht="15" x14ac:dyDescent="0.25">
      <c r="B32" s="2"/>
      <c r="C32" s="2">
        <v>44511</v>
      </c>
      <c r="D32" s="6" t="s">
        <v>4712</v>
      </c>
      <c r="G32" s="1" t="s">
        <v>481</v>
      </c>
      <c r="H32" s="1" t="s">
        <v>5310</v>
      </c>
      <c r="I32" s="1" t="s">
        <v>5311</v>
      </c>
      <c r="J32" s="38">
        <v>1</v>
      </c>
      <c r="K32" s="1" t="s">
        <v>5312</v>
      </c>
      <c r="L32" s="18"/>
      <c r="M32" s="1" t="s">
        <v>5313</v>
      </c>
      <c r="N32" s="1" t="s">
        <v>488</v>
      </c>
      <c r="O32" s="1" t="s">
        <v>296</v>
      </c>
      <c r="P32" s="1">
        <v>85209</v>
      </c>
      <c r="AB32" s="2"/>
      <c r="AC32" s="3"/>
    </row>
    <row r="33" spans="1:84" s="1" customFormat="1" ht="15" x14ac:dyDescent="0.25">
      <c r="B33" s="2"/>
      <c r="C33" s="2">
        <v>44511</v>
      </c>
      <c r="D33" s="6" t="s">
        <v>4712</v>
      </c>
      <c r="G33" s="1" t="s">
        <v>481</v>
      </c>
      <c r="H33" s="1" t="s">
        <v>5310</v>
      </c>
      <c r="I33" s="1" t="s">
        <v>4600</v>
      </c>
      <c r="J33" s="38">
        <v>1</v>
      </c>
      <c r="K33" s="1" t="s">
        <v>5312</v>
      </c>
      <c r="L33" s="18"/>
      <c r="M33" s="1" t="s">
        <v>5313</v>
      </c>
      <c r="N33" s="1" t="s">
        <v>488</v>
      </c>
      <c r="O33" s="1" t="s">
        <v>296</v>
      </c>
      <c r="P33" s="1">
        <v>85209</v>
      </c>
      <c r="AB33" s="2"/>
      <c r="AC33" s="3"/>
    </row>
    <row r="34" spans="1:84" s="1" customFormat="1" ht="15" x14ac:dyDescent="0.25">
      <c r="A34" s="1" t="s">
        <v>1058</v>
      </c>
      <c r="B34" s="2"/>
      <c r="C34" s="2">
        <v>44511</v>
      </c>
      <c r="D34" s="6"/>
      <c r="F34" s="1" t="s">
        <v>3161</v>
      </c>
      <c r="G34" s="1" t="s">
        <v>3158</v>
      </c>
      <c r="H34" s="1" t="s">
        <v>1433</v>
      </c>
      <c r="I34" s="1" t="s">
        <v>3794</v>
      </c>
      <c r="J34" s="38">
        <v>1</v>
      </c>
      <c r="K34" s="1" t="s">
        <v>1436</v>
      </c>
      <c r="L34" s="4" t="s">
        <v>3243</v>
      </c>
      <c r="M34" s="1" t="s">
        <v>836</v>
      </c>
      <c r="N34" s="1" t="s">
        <v>924</v>
      </c>
      <c r="O34" s="1" t="s">
        <v>296</v>
      </c>
      <c r="P34" s="1">
        <v>85257</v>
      </c>
      <c r="Q34" s="1" t="s">
        <v>4213</v>
      </c>
      <c r="U34" s="1">
        <v>1</v>
      </c>
      <c r="Y34" s="1" t="s">
        <v>1436</v>
      </c>
      <c r="Z34" s="1" t="s">
        <v>3160</v>
      </c>
      <c r="AB34" s="2" t="s">
        <v>832</v>
      </c>
      <c r="AC34" s="3" t="s">
        <v>3161</v>
      </c>
      <c r="AD34" s="1" t="s">
        <v>2388</v>
      </c>
      <c r="AF34" s="1" t="s">
        <v>3158</v>
      </c>
      <c r="AG34" s="1" t="s">
        <v>3158</v>
      </c>
      <c r="AH34" s="1" t="s">
        <v>3158</v>
      </c>
      <c r="AI34" s="1" t="s">
        <v>3158</v>
      </c>
      <c r="AJ34" s="1" t="s">
        <v>3158</v>
      </c>
      <c r="AM34" s="1" t="s">
        <v>3158</v>
      </c>
      <c r="AN34" s="1" t="s">
        <v>3158</v>
      </c>
      <c r="AO34" s="1" t="s">
        <v>3158</v>
      </c>
      <c r="AP34" s="1" t="s">
        <v>3158</v>
      </c>
      <c r="AQ34" s="1" t="s">
        <v>3158</v>
      </c>
      <c r="AR34" s="1" t="s">
        <v>3158</v>
      </c>
      <c r="AS34" s="1" t="s">
        <v>3158</v>
      </c>
      <c r="AT34" s="1" t="s">
        <v>3158</v>
      </c>
      <c r="AU34" s="1" t="s">
        <v>3158</v>
      </c>
      <c r="AV34" s="1" t="s">
        <v>3158</v>
      </c>
      <c r="AW34" s="1" t="s">
        <v>3158</v>
      </c>
      <c r="AX34" s="1" t="s">
        <v>3158</v>
      </c>
      <c r="AY34" s="1" t="s">
        <v>3158</v>
      </c>
      <c r="AZ34" s="1" t="s">
        <v>3158</v>
      </c>
      <c r="BA34" s="1">
        <f>COUNTA(AE34:AZ34)</f>
        <v>19</v>
      </c>
      <c r="BD34" s="1" t="s">
        <v>4712</v>
      </c>
      <c r="BE34" s="1" t="s">
        <v>4712</v>
      </c>
      <c r="BF34" s="1" t="s">
        <v>4712</v>
      </c>
      <c r="BG34" s="1" t="s">
        <v>4712</v>
      </c>
      <c r="BH34" s="1" t="s">
        <v>4712</v>
      </c>
      <c r="BI34" s="1" t="s">
        <v>4712</v>
      </c>
      <c r="BJ34" s="1" t="s">
        <v>4712</v>
      </c>
      <c r="BK34" s="1" t="s">
        <v>4712</v>
      </c>
      <c r="BL34" s="1" t="s">
        <v>4712</v>
      </c>
      <c r="BM34" s="1" t="s">
        <v>4712</v>
      </c>
      <c r="BP34" s="1" t="s">
        <v>4712</v>
      </c>
      <c r="BQ34" s="1" t="s">
        <v>4712</v>
      </c>
      <c r="CD34" s="1" t="s">
        <v>4712</v>
      </c>
      <c r="CF34" s="1" t="s">
        <v>4712</v>
      </c>
    </row>
    <row r="35" spans="1:84" s="1" customFormat="1" ht="15" x14ac:dyDescent="0.25">
      <c r="C35" s="2">
        <v>44511</v>
      </c>
      <c r="D35" s="2" t="s">
        <v>4712</v>
      </c>
      <c r="G35" s="1" t="s">
        <v>3158</v>
      </c>
      <c r="H35" s="1" t="s">
        <v>5314</v>
      </c>
      <c r="I35" s="1" t="s">
        <v>5315</v>
      </c>
      <c r="J35" s="38">
        <v>1</v>
      </c>
      <c r="K35" s="1" t="s">
        <v>5316</v>
      </c>
      <c r="L35" s="4" t="s">
        <v>5317</v>
      </c>
      <c r="M35" s="1" t="s">
        <v>5318</v>
      </c>
      <c r="N35" s="1" t="s">
        <v>488</v>
      </c>
      <c r="O35" s="1" t="s">
        <v>296</v>
      </c>
      <c r="P35" s="1">
        <v>85205</v>
      </c>
      <c r="AB35" s="2"/>
      <c r="AC35" s="3"/>
    </row>
    <row r="36" spans="1:84" s="1" customFormat="1" ht="15" x14ac:dyDescent="0.25">
      <c r="B36" s="2"/>
      <c r="C36" s="2">
        <v>44511</v>
      </c>
      <c r="D36" s="6"/>
      <c r="F36" s="1" t="s">
        <v>3161</v>
      </c>
      <c r="G36" s="1" t="s">
        <v>3158</v>
      </c>
      <c r="H36" s="1" t="s">
        <v>4489</v>
      </c>
      <c r="I36" s="1" t="s">
        <v>4490</v>
      </c>
      <c r="J36" s="38">
        <v>1</v>
      </c>
      <c r="K36" s="1" t="s">
        <v>4163</v>
      </c>
      <c r="L36" s="18" t="s">
        <v>4162</v>
      </c>
      <c r="M36" s="1" t="s">
        <v>4917</v>
      </c>
      <c r="N36" s="1" t="s">
        <v>3192</v>
      </c>
      <c r="O36" s="1" t="s">
        <v>296</v>
      </c>
      <c r="P36" s="1">
        <v>85218</v>
      </c>
      <c r="Q36" s="1" t="s">
        <v>4213</v>
      </c>
      <c r="S36" s="1">
        <v>1</v>
      </c>
      <c r="T36" s="1" t="s">
        <v>5193</v>
      </c>
      <c r="W36" s="1" t="s">
        <v>694</v>
      </c>
      <c r="AB36" s="2" t="s">
        <v>2886</v>
      </c>
      <c r="AC36" s="3"/>
      <c r="AD36" s="1" t="s">
        <v>2564</v>
      </c>
      <c r="AF36" s="1" t="s">
        <v>481</v>
      </c>
      <c r="AH36" s="1" t="s">
        <v>481</v>
      </c>
      <c r="AI36" s="1" t="s">
        <v>481</v>
      </c>
      <c r="AJ36" s="1" t="s">
        <v>481</v>
      </c>
      <c r="AM36" s="1" t="s">
        <v>481</v>
      </c>
      <c r="AN36" s="1" t="s">
        <v>481</v>
      </c>
      <c r="AO36" s="1" t="s">
        <v>481</v>
      </c>
      <c r="AR36" s="1" t="s">
        <v>481</v>
      </c>
      <c r="AS36" s="1" t="s">
        <v>481</v>
      </c>
      <c r="AT36" s="1" t="s">
        <v>481</v>
      </c>
      <c r="AU36" s="1" t="s">
        <v>481</v>
      </c>
      <c r="AV36" s="1" t="s">
        <v>481</v>
      </c>
      <c r="AW36" s="1" t="s">
        <v>481</v>
      </c>
      <c r="AX36" s="1" t="s">
        <v>481</v>
      </c>
      <c r="AY36" s="1" t="s">
        <v>3158</v>
      </c>
      <c r="AZ36" s="1" t="s">
        <v>481</v>
      </c>
      <c r="BA36" s="1">
        <f>COUNTA(AE36:AZ36)</f>
        <v>16</v>
      </c>
    </row>
    <row r="37" spans="1:84" s="1" customFormat="1" ht="15" x14ac:dyDescent="0.25">
      <c r="B37" s="2"/>
      <c r="C37" s="2">
        <v>44511</v>
      </c>
      <c r="D37" s="6"/>
      <c r="G37" s="1" t="s">
        <v>3158</v>
      </c>
      <c r="H37" s="1" t="s">
        <v>4478</v>
      </c>
      <c r="I37" s="1" t="s">
        <v>4479</v>
      </c>
      <c r="J37" s="38">
        <v>1</v>
      </c>
      <c r="K37" s="1" t="s">
        <v>3237</v>
      </c>
      <c r="L37" s="18" t="s">
        <v>2789</v>
      </c>
      <c r="M37" s="1" t="s">
        <v>5319</v>
      </c>
      <c r="N37" s="1" t="s">
        <v>488</v>
      </c>
      <c r="O37" s="1" t="s">
        <v>296</v>
      </c>
      <c r="P37" s="1">
        <v>85209</v>
      </c>
      <c r="AD37" s="2"/>
      <c r="AE37" s="2"/>
      <c r="AF37" s="2"/>
      <c r="AG37" s="2"/>
      <c r="AH37" s="2" t="s">
        <v>3162</v>
      </c>
      <c r="AI37" s="2"/>
      <c r="AJ37" s="2" t="s">
        <v>3162</v>
      </c>
      <c r="AK37" s="2" t="s">
        <v>3162</v>
      </c>
      <c r="AL37" s="2" t="s">
        <v>3162</v>
      </c>
      <c r="AM37" s="2"/>
      <c r="AN37" s="2"/>
      <c r="AO37" s="2"/>
      <c r="AP37" s="2"/>
      <c r="AQ37" s="2"/>
      <c r="AR37" s="2" t="s">
        <v>3162</v>
      </c>
      <c r="AT37" s="2"/>
      <c r="AU37" s="2"/>
      <c r="AV37" s="2"/>
      <c r="AW37" s="2" t="s">
        <v>3162</v>
      </c>
      <c r="AX37" s="2"/>
      <c r="AY37" s="2"/>
      <c r="AZ37" s="2" t="s">
        <v>3162</v>
      </c>
      <c r="BA37" s="1">
        <f>COUNTA(AE37:AZ37)</f>
        <v>7</v>
      </c>
      <c r="BB37" s="3"/>
    </row>
    <row r="38" spans="1:84" s="1" customFormat="1" ht="15" x14ac:dyDescent="0.25">
      <c r="B38" s="2"/>
      <c r="C38" s="2">
        <v>44511</v>
      </c>
      <c r="D38" s="6"/>
      <c r="G38" s="1" t="s">
        <v>481</v>
      </c>
      <c r="H38" s="1" t="s">
        <v>4478</v>
      </c>
      <c r="I38" s="1" t="s">
        <v>4480</v>
      </c>
      <c r="J38" s="38">
        <v>1</v>
      </c>
      <c r="K38" s="1" t="s">
        <v>2790</v>
      </c>
      <c r="L38" s="18" t="s">
        <v>2789</v>
      </c>
      <c r="M38" s="1" t="s">
        <v>5319</v>
      </c>
      <c r="N38" s="1" t="s">
        <v>488</v>
      </c>
      <c r="O38" s="1" t="s">
        <v>296</v>
      </c>
      <c r="P38" s="1">
        <v>85209</v>
      </c>
      <c r="AD38" s="2"/>
      <c r="AE38" s="2"/>
      <c r="AF38" s="2"/>
      <c r="AG38" s="2"/>
      <c r="AH38" s="2" t="s">
        <v>3162</v>
      </c>
      <c r="AI38" s="2"/>
      <c r="AJ38" s="2" t="s">
        <v>3158</v>
      </c>
      <c r="AK38" s="2" t="s">
        <v>3162</v>
      </c>
      <c r="AL38" s="2" t="s">
        <v>3162</v>
      </c>
      <c r="AM38" s="2"/>
      <c r="AN38" s="2"/>
      <c r="AO38" s="2"/>
      <c r="AP38" s="2"/>
      <c r="AQ38" s="2"/>
      <c r="AR38" s="2" t="s">
        <v>3162</v>
      </c>
      <c r="AT38" s="2"/>
      <c r="AU38" s="2"/>
      <c r="AV38" s="2"/>
      <c r="AW38" s="2" t="s">
        <v>3162</v>
      </c>
      <c r="AX38" s="2"/>
      <c r="AY38" s="2"/>
      <c r="AZ38" s="2" t="s">
        <v>3162</v>
      </c>
      <c r="BA38" s="1">
        <f>COUNTA(AE38:AZ38)</f>
        <v>7</v>
      </c>
      <c r="BB38" s="3"/>
    </row>
    <row r="39" spans="1:84" s="1" customFormat="1" ht="15" x14ac:dyDescent="0.25">
      <c r="A39" s="2" t="s">
        <v>5256</v>
      </c>
      <c r="C39" s="2">
        <v>44511</v>
      </c>
      <c r="D39" s="2" t="s">
        <v>4712</v>
      </c>
      <c r="E39" s="1" t="s">
        <v>3161</v>
      </c>
      <c r="G39" s="1" t="s">
        <v>3158</v>
      </c>
      <c r="H39" s="1" t="s">
        <v>4530</v>
      </c>
      <c r="I39" s="1" t="s">
        <v>4531</v>
      </c>
      <c r="J39" s="38">
        <v>1</v>
      </c>
      <c r="K39" s="1" t="s">
        <v>4532</v>
      </c>
      <c r="L39" s="18" t="s">
        <v>4534</v>
      </c>
      <c r="M39" s="1" t="s">
        <v>4533</v>
      </c>
      <c r="N39" s="1" t="s">
        <v>3182</v>
      </c>
      <c r="O39" s="1" t="s">
        <v>296</v>
      </c>
      <c r="P39" s="1">
        <v>85295</v>
      </c>
      <c r="Q39" s="1" t="s">
        <v>4712</v>
      </c>
      <c r="AB39" s="2" t="s">
        <v>4535</v>
      </c>
      <c r="AC39" s="3"/>
      <c r="AD39" s="1" t="s">
        <v>2564</v>
      </c>
      <c r="BA39" s="1">
        <f>COUNTA(AE39:AZ39)</f>
        <v>0</v>
      </c>
    </row>
    <row r="40" spans="1:84" s="1" customFormat="1" ht="15" x14ac:dyDescent="0.25">
      <c r="A40" s="6" t="s">
        <v>5216</v>
      </c>
      <c r="B40" s="2"/>
      <c r="C40" s="2">
        <v>44511</v>
      </c>
      <c r="D40" s="6"/>
      <c r="F40" s="1" t="s">
        <v>3162</v>
      </c>
      <c r="G40" s="1" t="s">
        <v>481</v>
      </c>
      <c r="H40" s="1" t="s">
        <v>3002</v>
      </c>
      <c r="I40" s="1" t="s">
        <v>3003</v>
      </c>
      <c r="J40" s="38">
        <v>1</v>
      </c>
      <c r="K40" s="1" t="s">
        <v>3004</v>
      </c>
      <c r="L40" s="18" t="s">
        <v>3006</v>
      </c>
      <c r="M40" s="1" t="s">
        <v>3005</v>
      </c>
      <c r="N40" s="1" t="s">
        <v>650</v>
      </c>
      <c r="O40" s="1" t="s">
        <v>296</v>
      </c>
      <c r="P40" s="1">
        <v>85225</v>
      </c>
      <c r="Q40" s="1" t="s">
        <v>4213</v>
      </c>
      <c r="AB40" s="2"/>
      <c r="AC40" s="3"/>
      <c r="AD40" s="1" t="s">
        <v>2388</v>
      </c>
      <c r="AW40" s="1" t="s">
        <v>3162</v>
      </c>
      <c r="AX40" s="1" t="s">
        <v>3162</v>
      </c>
      <c r="AY40" s="1" t="s">
        <v>3162</v>
      </c>
      <c r="AZ40" s="1" t="s">
        <v>3162</v>
      </c>
      <c r="BA40" s="1">
        <f>COUNTA(AE40:AZ40)</f>
        <v>4</v>
      </c>
      <c r="BD40" s="1" t="s">
        <v>4712</v>
      </c>
      <c r="BE40" s="1" t="s">
        <v>4712</v>
      </c>
      <c r="BF40" s="1" t="s">
        <v>4712</v>
      </c>
      <c r="BG40" s="1" t="s">
        <v>4712</v>
      </c>
      <c r="BJ40" s="1" t="s">
        <v>4712</v>
      </c>
      <c r="BK40" s="1" t="s">
        <v>4712</v>
      </c>
      <c r="BL40" s="1" t="s">
        <v>4712</v>
      </c>
      <c r="BM40" s="1" t="s">
        <v>4712</v>
      </c>
      <c r="BN40" s="1" t="s">
        <v>4712</v>
      </c>
      <c r="BO40" s="1" t="s">
        <v>4712</v>
      </c>
      <c r="BQ40" s="1" t="s">
        <v>4712</v>
      </c>
    </row>
    <row r="41" spans="1:84" s="1" customFormat="1" ht="15" x14ac:dyDescent="0.25">
      <c r="C41" s="6"/>
      <c r="D41" s="2"/>
      <c r="J41" s="38"/>
      <c r="T41" s="2"/>
      <c r="U41" s="3"/>
    </row>
    <row r="42" spans="1:84" s="1" customFormat="1" ht="15" x14ac:dyDescent="0.25">
      <c r="A42" s="3"/>
      <c r="B42" s="3">
        <f>COUNTA(B2:B41)</f>
        <v>0</v>
      </c>
      <c r="C42" s="3">
        <f>COUNTA(C2:C41)</f>
        <v>38</v>
      </c>
      <c r="D42" s="3">
        <f>COUNTA(D2:D41)</f>
        <v>15</v>
      </c>
      <c r="E42" s="3">
        <f>COUNTA(E2:E41)</f>
        <v>1</v>
      </c>
      <c r="G42" s="6">
        <v>44511</v>
      </c>
      <c r="H42" s="1" t="s">
        <v>3432</v>
      </c>
      <c r="U42" s="2"/>
      <c r="V42" s="3"/>
      <c r="Z42" s="1" t="s">
        <v>4712</v>
      </c>
      <c r="AA42" s="1" t="s">
        <v>4712</v>
      </c>
    </row>
    <row r="43" spans="1:84" s="1" customFormat="1" ht="15" x14ac:dyDescent="0.25">
      <c r="C43" s="6"/>
      <c r="D43" s="2"/>
      <c r="J43" s="38"/>
      <c r="T43" s="2"/>
      <c r="U43" s="3"/>
    </row>
    <row r="44" spans="1:84" s="1" customFormat="1" ht="15" x14ac:dyDescent="0.25">
      <c r="B44" s="2"/>
      <c r="C44" s="2">
        <v>44518</v>
      </c>
      <c r="D44" s="6" t="s">
        <v>4712</v>
      </c>
      <c r="F44" s="1" t="s">
        <v>3161</v>
      </c>
      <c r="G44" s="1" t="s">
        <v>481</v>
      </c>
      <c r="H44" s="1" t="s">
        <v>4024</v>
      </c>
      <c r="I44" s="1" t="s">
        <v>3881</v>
      </c>
      <c r="J44" s="1">
        <v>1</v>
      </c>
      <c r="K44" s="1" t="s">
        <v>4025</v>
      </c>
      <c r="L44" s="4" t="s">
        <v>5247</v>
      </c>
      <c r="M44" s="1" t="s">
        <v>5248</v>
      </c>
      <c r="N44" s="1" t="s">
        <v>488</v>
      </c>
      <c r="O44" s="1" t="s">
        <v>296</v>
      </c>
      <c r="P44" s="1">
        <v>85205</v>
      </c>
      <c r="Z44" s="2"/>
      <c r="AA44" s="3"/>
      <c r="AB44" s="1" t="s">
        <v>5279</v>
      </c>
      <c r="AF44" s="1" t="s">
        <v>3162</v>
      </c>
      <c r="AG44" s="1" t="s">
        <v>3162</v>
      </c>
      <c r="AH44" s="1" t="s">
        <v>3162</v>
      </c>
      <c r="AI44" s="1" t="s">
        <v>3162</v>
      </c>
      <c r="AJ44" s="1" t="s">
        <v>3162</v>
      </c>
      <c r="AK44" s="1" t="s">
        <v>3162</v>
      </c>
      <c r="AL44" s="1" t="s">
        <v>3162</v>
      </c>
      <c r="AM44" s="1" t="s">
        <v>3162</v>
      </c>
      <c r="AP44" s="1" t="s">
        <v>3162</v>
      </c>
      <c r="AQ44" s="1" t="s">
        <v>3162</v>
      </c>
      <c r="AR44" s="1" t="s">
        <v>3162</v>
      </c>
      <c r="AS44" s="1" t="s">
        <v>3162</v>
      </c>
      <c r="AT44" s="1" t="s">
        <v>3162</v>
      </c>
      <c r="AU44" s="1" t="s">
        <v>3162</v>
      </c>
      <c r="AV44" s="1" t="s">
        <v>3162</v>
      </c>
      <c r="AW44" s="1" t="s">
        <v>3162</v>
      </c>
      <c r="AX44" s="1" t="s">
        <v>3162</v>
      </c>
      <c r="AY44" s="1" t="s">
        <v>3162</v>
      </c>
      <c r="BA44" s="1">
        <f>COUNTA(AF44:AZ44)</f>
        <v>18</v>
      </c>
    </row>
    <row r="45" spans="1:84" s="1" customFormat="1" ht="15" x14ac:dyDescent="0.25">
      <c r="A45" s="8"/>
      <c r="B45" s="2"/>
      <c r="C45" s="2">
        <v>44518</v>
      </c>
      <c r="D45" s="6" t="s">
        <v>4712</v>
      </c>
      <c r="E45" s="2"/>
      <c r="F45" s="1" t="s">
        <v>3162</v>
      </c>
      <c r="G45" s="1" t="s">
        <v>3158</v>
      </c>
      <c r="H45" s="1" t="s">
        <v>435</v>
      </c>
      <c r="I45" s="1" t="s">
        <v>436</v>
      </c>
      <c r="J45" s="1">
        <v>1</v>
      </c>
      <c r="K45" s="1" t="s">
        <v>3724</v>
      </c>
      <c r="L45" s="18" t="s">
        <v>437</v>
      </c>
      <c r="M45" s="1" t="s">
        <v>439</v>
      </c>
      <c r="N45" s="1" t="s">
        <v>488</v>
      </c>
      <c r="O45" s="1" t="s">
        <v>296</v>
      </c>
      <c r="P45" s="1">
        <v>85208</v>
      </c>
      <c r="Q45" s="1" t="s">
        <v>4213</v>
      </c>
      <c r="S45" s="1">
        <v>1</v>
      </c>
      <c r="T45" s="1" t="s">
        <v>378</v>
      </c>
      <c r="U45" s="1">
        <v>1</v>
      </c>
      <c r="AB45" s="2" t="s">
        <v>4013</v>
      </c>
      <c r="AC45" s="3"/>
      <c r="AD45" s="1" t="s">
        <v>2564</v>
      </c>
      <c r="BD45" s="1" t="s">
        <v>4712</v>
      </c>
      <c r="BE45" s="1" t="s">
        <v>4712</v>
      </c>
      <c r="BF45" s="1" t="s">
        <v>4712</v>
      </c>
      <c r="BM45" s="1" t="s">
        <v>4712</v>
      </c>
      <c r="BN45" s="1" t="s">
        <v>4712</v>
      </c>
    </row>
    <row r="46" spans="1:84" s="1" customFormat="1" ht="15" x14ac:dyDescent="0.25">
      <c r="A46" s="8"/>
      <c r="B46" s="2"/>
      <c r="C46" s="2">
        <v>44518</v>
      </c>
      <c r="D46" s="6" t="s">
        <v>4712</v>
      </c>
      <c r="E46" s="2"/>
      <c r="G46" s="1" t="s">
        <v>3158</v>
      </c>
      <c r="H46" s="1" t="s">
        <v>1393</v>
      </c>
      <c r="I46" s="1" t="s">
        <v>1510</v>
      </c>
      <c r="J46" s="1">
        <v>1</v>
      </c>
      <c r="K46" s="1" t="s">
        <v>5255</v>
      </c>
      <c r="L46" s="4" t="s">
        <v>5254</v>
      </c>
      <c r="M46" s="1" t="s">
        <v>5248</v>
      </c>
      <c r="N46" s="1" t="s">
        <v>488</v>
      </c>
      <c r="O46" s="1" t="s">
        <v>296</v>
      </c>
      <c r="P46" s="1">
        <v>85205</v>
      </c>
      <c r="AB46" s="2" t="s">
        <v>4024</v>
      </c>
      <c r="AC46" s="3"/>
      <c r="AM46" s="1" t="s">
        <v>3162</v>
      </c>
      <c r="AT46" s="1" t="s">
        <v>3162</v>
      </c>
      <c r="BA46" s="1">
        <f>COUNTA(AE46:AZ46)</f>
        <v>2</v>
      </c>
    </row>
    <row r="47" spans="1:84" s="1" customFormat="1" ht="15" x14ac:dyDescent="0.25">
      <c r="B47" s="2"/>
      <c r="C47" s="2">
        <v>44518</v>
      </c>
      <c r="D47" s="2" t="s">
        <v>4712</v>
      </c>
      <c r="G47" s="1" t="s">
        <v>481</v>
      </c>
      <c r="H47" s="1" t="s">
        <v>4862</v>
      </c>
      <c r="I47" s="1" t="s">
        <v>4863</v>
      </c>
      <c r="J47" s="1">
        <v>1</v>
      </c>
      <c r="K47" s="1" t="s">
        <v>4864</v>
      </c>
      <c r="L47" s="18" t="s">
        <v>4865</v>
      </c>
      <c r="M47" s="1" t="s">
        <v>5253</v>
      </c>
      <c r="O47" s="1" t="s">
        <v>296</v>
      </c>
      <c r="P47" s="1">
        <v>85248</v>
      </c>
      <c r="Q47" s="1" t="s">
        <v>4213</v>
      </c>
      <c r="AC47" s="3"/>
      <c r="AD47" s="1" t="s">
        <v>2564</v>
      </c>
      <c r="BA47" s="1">
        <f>COUNTA(AE47:AZ47)</f>
        <v>0</v>
      </c>
    </row>
    <row r="48" spans="1:84" s="1" customFormat="1" ht="15" x14ac:dyDescent="0.25">
      <c r="A48" s="8"/>
      <c r="B48" s="2"/>
      <c r="C48" s="2">
        <v>44518</v>
      </c>
      <c r="D48" s="6" t="s">
        <v>4712</v>
      </c>
      <c r="E48" s="2"/>
      <c r="G48" s="1" t="s">
        <v>3158</v>
      </c>
      <c r="H48" s="1" t="s">
        <v>5257</v>
      </c>
      <c r="I48" s="1" t="s">
        <v>398</v>
      </c>
      <c r="J48" s="1">
        <v>1</v>
      </c>
      <c r="K48" s="1" t="s">
        <v>5258</v>
      </c>
      <c r="L48" s="4" t="s">
        <v>5259</v>
      </c>
      <c r="M48" s="1" t="s">
        <v>5260</v>
      </c>
      <c r="N48" s="1" t="s">
        <v>488</v>
      </c>
      <c r="O48" s="1" t="s">
        <v>296</v>
      </c>
      <c r="P48" s="1">
        <v>85206</v>
      </c>
      <c r="AB48" s="2" t="s">
        <v>3227</v>
      </c>
      <c r="AC48" s="3"/>
    </row>
    <row r="49" spans="1:65" s="1" customFormat="1" ht="15" x14ac:dyDescent="0.25">
      <c r="A49" s="8"/>
      <c r="B49" s="2"/>
      <c r="C49" s="2">
        <v>44518</v>
      </c>
      <c r="D49" s="6"/>
      <c r="F49" s="1" t="s">
        <v>3161</v>
      </c>
      <c r="G49" s="1" t="s">
        <v>481</v>
      </c>
      <c r="H49" s="1" t="s">
        <v>2445</v>
      </c>
      <c r="I49" s="1" t="s">
        <v>3048</v>
      </c>
      <c r="J49" s="1">
        <v>1</v>
      </c>
      <c r="K49" s="1" t="s">
        <v>3049</v>
      </c>
      <c r="L49" s="18"/>
      <c r="M49" s="1" t="s">
        <v>3050</v>
      </c>
      <c r="N49" s="1" t="s">
        <v>3051</v>
      </c>
      <c r="O49" s="1" t="s">
        <v>3052</v>
      </c>
      <c r="P49" s="1">
        <v>99507</v>
      </c>
      <c r="X49" s="1" t="s">
        <v>297</v>
      </c>
      <c r="AB49" s="2"/>
      <c r="AC49" s="3" t="s">
        <v>3161</v>
      </c>
      <c r="AF49" s="1" t="s">
        <v>481</v>
      </c>
      <c r="AH49" s="1" t="s">
        <v>481</v>
      </c>
      <c r="AI49" s="1" t="s">
        <v>481</v>
      </c>
      <c r="AK49" s="1" t="s">
        <v>481</v>
      </c>
      <c r="AL49" s="1" t="s">
        <v>481</v>
      </c>
      <c r="AM49" s="1" t="s">
        <v>481</v>
      </c>
      <c r="AN49" s="1" t="s">
        <v>481</v>
      </c>
      <c r="AO49" s="1" t="s">
        <v>481</v>
      </c>
      <c r="AS49" s="1" t="s">
        <v>481</v>
      </c>
      <c r="AU49" s="1" t="s">
        <v>481</v>
      </c>
      <c r="AV49" s="1" t="s">
        <v>481</v>
      </c>
      <c r="BA49" s="1">
        <f>COUNTA(AE49:AZ49)</f>
        <v>11</v>
      </c>
    </row>
    <row r="50" spans="1:65" s="1" customFormat="1" ht="15" x14ac:dyDescent="0.25">
      <c r="A50" s="8"/>
      <c r="B50" s="2"/>
      <c r="C50" s="2">
        <v>44518</v>
      </c>
      <c r="D50" s="6" t="s">
        <v>4712</v>
      </c>
      <c r="G50" s="1" t="s">
        <v>3158</v>
      </c>
      <c r="H50" s="1" t="s">
        <v>5270</v>
      </c>
      <c r="I50" s="1" t="s">
        <v>4544</v>
      </c>
      <c r="J50" s="1">
        <v>1</v>
      </c>
      <c r="K50" s="1" t="s">
        <v>5273</v>
      </c>
      <c r="L50" s="4" t="s">
        <v>5274</v>
      </c>
      <c r="M50" s="1" t="s">
        <v>5275</v>
      </c>
      <c r="N50" s="1" t="s">
        <v>650</v>
      </c>
      <c r="O50" s="1" t="s">
        <v>296</v>
      </c>
      <c r="P50" s="1">
        <v>85224</v>
      </c>
      <c r="AB50" s="2"/>
      <c r="AC50" s="3"/>
    </row>
    <row r="51" spans="1:65" s="1" customFormat="1" ht="15" x14ac:dyDescent="0.25">
      <c r="A51" s="8"/>
      <c r="B51" s="2"/>
      <c r="C51" s="2">
        <v>44518</v>
      </c>
      <c r="D51" s="6" t="s">
        <v>4712</v>
      </c>
      <c r="F51" s="1" t="s">
        <v>3161</v>
      </c>
      <c r="G51" s="1" t="s">
        <v>481</v>
      </c>
      <c r="H51" s="1" t="s">
        <v>1912</v>
      </c>
      <c r="I51" s="1" t="s">
        <v>1913</v>
      </c>
      <c r="J51" s="1">
        <v>1</v>
      </c>
      <c r="K51" s="1" t="s">
        <v>72</v>
      </c>
      <c r="L51" s="18" t="s">
        <v>1915</v>
      </c>
      <c r="M51" s="1" t="s">
        <v>5214</v>
      </c>
      <c r="N51" s="1" t="s">
        <v>488</v>
      </c>
      <c r="O51" s="1" t="s">
        <v>296</v>
      </c>
      <c r="Q51" s="1" t="s">
        <v>4213</v>
      </c>
      <c r="Y51" s="1" t="s">
        <v>1914</v>
      </c>
      <c r="AB51" s="1" t="s">
        <v>1917</v>
      </c>
      <c r="AC51" s="3"/>
      <c r="AD51" s="1" t="s">
        <v>2564</v>
      </c>
      <c r="AE51" s="1" t="s">
        <v>481</v>
      </c>
      <c r="AF51" s="1" t="s">
        <v>481</v>
      </c>
      <c r="AH51" s="1" t="s">
        <v>481</v>
      </c>
      <c r="AI51" s="1" t="s">
        <v>481</v>
      </c>
      <c r="AJ51" s="1" t="s">
        <v>481</v>
      </c>
      <c r="AL51" s="1" t="s">
        <v>481</v>
      </c>
      <c r="AN51" s="1" t="s">
        <v>481</v>
      </c>
      <c r="AQ51" s="1" t="s">
        <v>481</v>
      </c>
      <c r="AU51" s="1" t="s">
        <v>481</v>
      </c>
      <c r="AV51" s="1" t="s">
        <v>481</v>
      </c>
      <c r="BA51" s="1">
        <f t="shared" ref="BA51:BA58" si="1">COUNTA(AE51:AZ51)</f>
        <v>10</v>
      </c>
    </row>
    <row r="52" spans="1:65" s="1" customFormat="1" ht="15" x14ac:dyDescent="0.25">
      <c r="A52" s="8"/>
      <c r="B52" s="2"/>
      <c r="C52" s="2">
        <v>44518</v>
      </c>
      <c r="D52" s="6" t="s">
        <v>4712</v>
      </c>
      <c r="F52" s="1" t="s">
        <v>3161</v>
      </c>
      <c r="G52" s="1" t="s">
        <v>3158</v>
      </c>
      <c r="H52" s="1" t="s">
        <v>1912</v>
      </c>
      <c r="I52" s="1" t="s">
        <v>1917</v>
      </c>
      <c r="J52" s="1">
        <v>1</v>
      </c>
      <c r="K52" s="1" t="s">
        <v>72</v>
      </c>
      <c r="L52" s="18" t="s">
        <v>806</v>
      </c>
      <c r="M52" s="1" t="s">
        <v>5214</v>
      </c>
      <c r="N52" s="1" t="s">
        <v>488</v>
      </c>
      <c r="O52" s="1" t="s">
        <v>296</v>
      </c>
      <c r="Q52" s="1" t="s">
        <v>4213</v>
      </c>
      <c r="Y52" s="1" t="s">
        <v>1914</v>
      </c>
      <c r="AB52" s="1" t="s">
        <v>1913</v>
      </c>
      <c r="AC52" s="3"/>
      <c r="AD52" s="1" t="s">
        <v>2568</v>
      </c>
      <c r="AE52" s="1" t="s">
        <v>481</v>
      </c>
      <c r="AF52" s="1" t="s">
        <v>481</v>
      </c>
      <c r="AH52" s="1" t="s">
        <v>481</v>
      </c>
      <c r="AI52" s="1" t="s">
        <v>481</v>
      </c>
      <c r="AJ52" s="1" t="s">
        <v>481</v>
      </c>
      <c r="AL52" s="1" t="s">
        <v>481</v>
      </c>
      <c r="AN52" s="1" t="s">
        <v>481</v>
      </c>
      <c r="AQ52" s="1" t="s">
        <v>481</v>
      </c>
      <c r="AU52" s="1" t="s">
        <v>481</v>
      </c>
      <c r="AV52" s="1" t="s">
        <v>481</v>
      </c>
      <c r="BA52" s="1">
        <f t="shared" si="1"/>
        <v>10</v>
      </c>
    </row>
    <row r="53" spans="1:65" s="1" customFormat="1" ht="15" x14ac:dyDescent="0.25">
      <c r="A53" s="6"/>
      <c r="B53" s="2"/>
      <c r="C53" s="2">
        <v>44518</v>
      </c>
      <c r="D53" s="6" t="s">
        <v>4712</v>
      </c>
      <c r="G53" s="1" t="s">
        <v>481</v>
      </c>
      <c r="H53" s="1" t="s">
        <v>3227</v>
      </c>
      <c r="I53" s="1" t="s">
        <v>4713</v>
      </c>
      <c r="J53" s="1">
        <v>1</v>
      </c>
      <c r="K53" s="1" t="s">
        <v>3228</v>
      </c>
      <c r="L53" s="18" t="s">
        <v>3229</v>
      </c>
      <c r="M53" s="1" t="s">
        <v>3230</v>
      </c>
      <c r="N53" s="1" t="s">
        <v>488</v>
      </c>
      <c r="O53" s="1" t="s">
        <v>296</v>
      </c>
      <c r="P53" s="1">
        <v>85205</v>
      </c>
      <c r="Z53" s="2"/>
      <c r="AA53" s="3"/>
      <c r="AB53" s="1" t="s">
        <v>5257</v>
      </c>
      <c r="BA53" s="1">
        <f t="shared" si="1"/>
        <v>0</v>
      </c>
    </row>
    <row r="54" spans="1:65" s="1" customFormat="1" ht="15" x14ac:dyDescent="0.25">
      <c r="B54" s="2"/>
      <c r="C54" s="2">
        <v>44518</v>
      </c>
      <c r="D54" s="6"/>
      <c r="F54" s="1" t="s">
        <v>3162</v>
      </c>
      <c r="G54" s="1" t="s">
        <v>3158</v>
      </c>
      <c r="H54" s="1" t="s">
        <v>1937</v>
      </c>
      <c r="I54" s="1" t="s">
        <v>1938</v>
      </c>
      <c r="J54" s="1">
        <v>1</v>
      </c>
      <c r="K54" s="1" t="s">
        <v>1940</v>
      </c>
      <c r="L54" s="18" t="s">
        <v>1939</v>
      </c>
      <c r="M54" s="1" t="s">
        <v>2135</v>
      </c>
      <c r="N54" s="1" t="s">
        <v>488</v>
      </c>
      <c r="O54" s="1" t="s">
        <v>296</v>
      </c>
      <c r="P54" s="1">
        <v>85206</v>
      </c>
      <c r="Q54" s="1" t="s">
        <v>4213</v>
      </c>
      <c r="S54" s="1">
        <v>1</v>
      </c>
      <c r="T54" s="1" t="s">
        <v>3357</v>
      </c>
      <c r="U54" s="1">
        <v>1</v>
      </c>
      <c r="V54" s="1">
        <v>1</v>
      </c>
      <c r="Z54" s="1" t="s">
        <v>3160</v>
      </c>
      <c r="AA54" s="1" t="s">
        <v>3161</v>
      </c>
      <c r="AB54" s="2" t="s">
        <v>2452</v>
      </c>
      <c r="AC54" s="3" t="s">
        <v>3161</v>
      </c>
      <c r="AD54" s="1" t="s">
        <v>2564</v>
      </c>
      <c r="AF54" s="1" t="s">
        <v>481</v>
      </c>
      <c r="AK54" s="1" t="s">
        <v>481</v>
      </c>
      <c r="AL54" s="1" t="s">
        <v>481</v>
      </c>
      <c r="AN54" s="1" t="s">
        <v>481</v>
      </c>
      <c r="AO54" s="1" t="s">
        <v>481</v>
      </c>
      <c r="AQ54" s="1" t="s">
        <v>481</v>
      </c>
      <c r="AR54" s="1" t="s">
        <v>481</v>
      </c>
      <c r="AW54" s="1" t="s">
        <v>481</v>
      </c>
      <c r="AY54" s="1" t="s">
        <v>481</v>
      </c>
      <c r="BA54" s="1">
        <f t="shared" si="1"/>
        <v>9</v>
      </c>
    </row>
    <row r="55" spans="1:65" s="1" customFormat="1" ht="15" x14ac:dyDescent="0.25">
      <c r="B55" s="2"/>
      <c r="C55" s="2">
        <v>44518</v>
      </c>
      <c r="D55" s="6"/>
      <c r="F55" s="1" t="s">
        <v>3162</v>
      </c>
      <c r="G55" s="1" t="s">
        <v>481</v>
      </c>
      <c r="H55" s="1" t="s">
        <v>3549</v>
      </c>
      <c r="I55" s="1" t="s">
        <v>4510</v>
      </c>
      <c r="J55" s="1">
        <v>1</v>
      </c>
      <c r="K55" s="1" t="s">
        <v>5308</v>
      </c>
      <c r="L55" s="18" t="s">
        <v>3551</v>
      </c>
      <c r="M55" s="1" t="s">
        <v>3550</v>
      </c>
      <c r="N55" s="1" t="s">
        <v>488</v>
      </c>
      <c r="O55" s="1" t="s">
        <v>296</v>
      </c>
      <c r="P55" s="1">
        <v>85206</v>
      </c>
      <c r="Q55" s="1" t="s">
        <v>4213</v>
      </c>
      <c r="S55" s="1">
        <v>1</v>
      </c>
      <c r="T55" s="1" t="s">
        <v>3357</v>
      </c>
      <c r="U55" s="1">
        <v>1</v>
      </c>
      <c r="V55" s="1">
        <v>1</v>
      </c>
      <c r="AB55" s="1" t="s">
        <v>1692</v>
      </c>
      <c r="AC55" s="3"/>
      <c r="AD55" s="1" t="s">
        <v>2388</v>
      </c>
      <c r="AE55" s="1" t="s">
        <v>481</v>
      </c>
      <c r="AG55" s="1" t="s">
        <v>3158</v>
      </c>
      <c r="AH55" s="1" t="s">
        <v>3158</v>
      </c>
      <c r="AI55" s="1" t="s">
        <v>481</v>
      </c>
      <c r="AO55" s="1" t="s">
        <v>481</v>
      </c>
      <c r="AQ55" s="1" t="s">
        <v>481</v>
      </c>
      <c r="AR55" s="1" t="s">
        <v>481</v>
      </c>
      <c r="AS55" s="1" t="s">
        <v>481</v>
      </c>
      <c r="AX55" s="1" t="s">
        <v>481</v>
      </c>
      <c r="AY55" s="1" t="s">
        <v>481</v>
      </c>
      <c r="BA55" s="1">
        <f t="shared" si="1"/>
        <v>10</v>
      </c>
    </row>
    <row r="56" spans="1:65" s="1" customFormat="1" ht="15" x14ac:dyDescent="0.25">
      <c r="B56" s="2"/>
      <c r="C56" s="2">
        <v>44518</v>
      </c>
      <c r="D56" s="6"/>
      <c r="F56" s="1" t="s">
        <v>3162</v>
      </c>
      <c r="G56" s="1" t="s">
        <v>3158</v>
      </c>
      <c r="H56" s="1" t="s">
        <v>3549</v>
      </c>
      <c r="I56" s="1" t="s">
        <v>1692</v>
      </c>
      <c r="J56" s="1">
        <v>1</v>
      </c>
      <c r="K56" s="1" t="s">
        <v>5308</v>
      </c>
      <c r="L56" s="18" t="s">
        <v>1044</v>
      </c>
      <c r="M56" s="1" t="s">
        <v>3550</v>
      </c>
      <c r="N56" s="1" t="s">
        <v>488</v>
      </c>
      <c r="O56" s="1" t="s">
        <v>296</v>
      </c>
      <c r="P56" s="1">
        <v>85206</v>
      </c>
      <c r="Q56" s="1" t="s">
        <v>4213</v>
      </c>
      <c r="S56" s="1">
        <v>1</v>
      </c>
      <c r="T56" s="1" t="s">
        <v>3357</v>
      </c>
      <c r="U56" s="1">
        <v>1</v>
      </c>
      <c r="V56" s="1">
        <v>1</v>
      </c>
      <c r="AB56" s="1" t="s">
        <v>4510</v>
      </c>
      <c r="AC56" s="3"/>
      <c r="AD56" s="1" t="s">
        <v>2388</v>
      </c>
      <c r="AE56" s="1" t="s">
        <v>481</v>
      </c>
      <c r="AG56" s="1" t="s">
        <v>481</v>
      </c>
      <c r="AH56" s="1" t="s">
        <v>481</v>
      </c>
      <c r="AI56" s="1" t="s">
        <v>481</v>
      </c>
      <c r="AO56" s="1" t="s">
        <v>481</v>
      </c>
      <c r="AQ56" s="1" t="s">
        <v>481</v>
      </c>
      <c r="AR56" s="1" t="s">
        <v>481</v>
      </c>
      <c r="AS56" s="1" t="s">
        <v>481</v>
      </c>
      <c r="AX56" s="1" t="s">
        <v>481</v>
      </c>
      <c r="AY56" s="1" t="s">
        <v>481</v>
      </c>
      <c r="BA56" s="1">
        <f t="shared" si="1"/>
        <v>10</v>
      </c>
    </row>
    <row r="57" spans="1:65" s="1" customFormat="1" ht="15" x14ac:dyDescent="0.25">
      <c r="B57" s="2"/>
      <c r="C57" s="2">
        <v>44518</v>
      </c>
      <c r="D57" s="6"/>
      <c r="G57" s="1" t="s">
        <v>481</v>
      </c>
      <c r="H57" s="1" t="s">
        <v>3379</v>
      </c>
      <c r="I57" s="1" t="s">
        <v>4309</v>
      </c>
      <c r="J57" s="1">
        <v>1</v>
      </c>
      <c r="K57" s="1" t="s">
        <v>1008</v>
      </c>
      <c r="L57" s="18" t="s">
        <v>3505</v>
      </c>
      <c r="M57" s="1" t="s">
        <v>3999</v>
      </c>
      <c r="N57" s="1" t="s">
        <v>488</v>
      </c>
      <c r="O57" s="1" t="s">
        <v>296</v>
      </c>
      <c r="P57" s="1">
        <v>85205</v>
      </c>
      <c r="Y57" s="1" t="s">
        <v>3998</v>
      </c>
      <c r="AB57" s="2" t="s">
        <v>1996</v>
      </c>
      <c r="AC57" s="3"/>
      <c r="AG57" s="1" t="s">
        <v>481</v>
      </c>
      <c r="AI57" s="1" t="s">
        <v>481</v>
      </c>
      <c r="AJ57" s="1" t="s">
        <v>481</v>
      </c>
      <c r="AK57" s="1" t="s">
        <v>481</v>
      </c>
      <c r="AL57" s="1" t="s">
        <v>481</v>
      </c>
      <c r="AM57" s="1" t="s">
        <v>481</v>
      </c>
      <c r="AN57" s="1" t="s">
        <v>481</v>
      </c>
      <c r="AO57" s="1" t="s">
        <v>481</v>
      </c>
      <c r="AQ57" s="1" t="s">
        <v>481</v>
      </c>
      <c r="BA57" s="1">
        <f t="shared" si="1"/>
        <v>9</v>
      </c>
    </row>
    <row r="58" spans="1:65" s="1" customFormat="1" ht="15" x14ac:dyDescent="0.25">
      <c r="B58" s="2"/>
      <c r="C58" s="2">
        <v>44518</v>
      </c>
      <c r="D58" s="6"/>
      <c r="F58" s="1" t="s">
        <v>3162</v>
      </c>
      <c r="G58" s="1" t="s">
        <v>481</v>
      </c>
      <c r="H58" s="1" t="s">
        <v>1416</v>
      </c>
      <c r="I58" s="1" t="s">
        <v>299</v>
      </c>
      <c r="J58" s="1">
        <v>1</v>
      </c>
      <c r="K58" s="1" t="s">
        <v>1189</v>
      </c>
      <c r="L58" s="18" t="s">
        <v>1417</v>
      </c>
      <c r="M58" s="1" t="s">
        <v>1419</v>
      </c>
      <c r="N58" s="1" t="s">
        <v>3023</v>
      </c>
      <c r="O58" s="1" t="s">
        <v>296</v>
      </c>
      <c r="P58" s="1">
        <v>85206</v>
      </c>
      <c r="Q58" s="1" t="s">
        <v>4213</v>
      </c>
      <c r="AB58" s="2"/>
      <c r="AC58" s="3"/>
      <c r="AD58" s="1" t="s">
        <v>2564</v>
      </c>
      <c r="AE58" s="1" t="s">
        <v>481</v>
      </c>
      <c r="AF58" s="1" t="s">
        <v>481</v>
      </c>
      <c r="AG58" s="1" t="s">
        <v>481</v>
      </c>
      <c r="AH58" s="1" t="s">
        <v>481</v>
      </c>
      <c r="AJ58" s="1" t="s">
        <v>481</v>
      </c>
      <c r="AP58" s="1" t="s">
        <v>481</v>
      </c>
      <c r="AQ58" s="1" t="s">
        <v>481</v>
      </c>
      <c r="AV58" s="1" t="s">
        <v>481</v>
      </c>
      <c r="AW58" s="1" t="s">
        <v>481</v>
      </c>
      <c r="AZ58" s="1" t="s">
        <v>481</v>
      </c>
      <c r="BA58" s="1">
        <f t="shared" si="1"/>
        <v>10</v>
      </c>
    </row>
    <row r="59" spans="1:65" s="1" customFormat="1" ht="15" x14ac:dyDescent="0.25">
      <c r="C59" s="6"/>
      <c r="D59" s="2"/>
      <c r="J59" s="38"/>
      <c r="T59" s="2"/>
      <c r="U59" s="3"/>
    </row>
    <row r="60" spans="1:65" s="1" customFormat="1" ht="15" x14ac:dyDescent="0.25">
      <c r="A60" s="3"/>
      <c r="B60" s="3">
        <f>COUNTA(B43:B59)</f>
        <v>0</v>
      </c>
      <c r="C60" s="3">
        <f>COUNTA(C43:C59)</f>
        <v>15</v>
      </c>
      <c r="D60" s="3">
        <f>COUNTA(D43:D59)</f>
        <v>9</v>
      </c>
      <c r="E60" s="3">
        <f>COUNTA(E43:E59)</f>
        <v>0</v>
      </c>
      <c r="F60" s="3"/>
      <c r="G60" s="6">
        <v>44518</v>
      </c>
      <c r="H60" s="1" t="s">
        <v>3432</v>
      </c>
      <c r="U60" s="2"/>
      <c r="V60" s="3"/>
      <c r="Z60" s="1" t="s">
        <v>4712</v>
      </c>
      <c r="AA60" s="1" t="s">
        <v>4712</v>
      </c>
    </row>
    <row r="61" spans="1:65" ht="15" x14ac:dyDescent="0.25">
      <c r="A61" s="3"/>
      <c r="B61" s="3" t="e">
        <f>#REF!+B60+B42</f>
        <v>#REF!</v>
      </c>
      <c r="C61" s="3">
        <f>C60+C42</f>
        <v>53</v>
      </c>
      <c r="D61" s="3">
        <f>D60+D42</f>
        <v>24</v>
      </c>
      <c r="E61" s="3">
        <f>E60+E42</f>
        <v>1</v>
      </c>
      <c r="G61" s="11" t="s">
        <v>2671</v>
      </c>
      <c r="H61" s="1" t="s">
        <v>3432</v>
      </c>
      <c r="L61" s="5"/>
    </row>
    <row r="62" spans="1:65" ht="15" x14ac:dyDescent="0.25">
      <c r="A62" s="3"/>
      <c r="B62" s="3" t="e">
        <f>B61</f>
        <v>#REF!</v>
      </c>
      <c r="C62" s="3">
        <f>C61</f>
        <v>53</v>
      </c>
      <c r="D62" s="3">
        <f>D61</f>
        <v>24</v>
      </c>
      <c r="E62" s="3">
        <f>E61</f>
        <v>1</v>
      </c>
      <c r="G62" s="11" t="s">
        <v>2672</v>
      </c>
      <c r="H62" s="1" t="s">
        <v>3432</v>
      </c>
      <c r="L62" s="5"/>
    </row>
    <row r="63" spans="1:65" s="1" customFormat="1" ht="15" x14ac:dyDescent="0.25">
      <c r="C63" s="6"/>
      <c r="D63" s="2"/>
      <c r="J63" s="38"/>
      <c r="T63" s="2"/>
      <c r="U63" s="3"/>
    </row>
    <row r="64" spans="1:65" s="1" customFormat="1" ht="15" x14ac:dyDescent="0.25">
      <c r="A64" s="1" t="s">
        <v>5244</v>
      </c>
      <c r="B64" s="2"/>
      <c r="C64" s="2">
        <v>44532</v>
      </c>
      <c r="D64" s="6"/>
      <c r="F64" s="1" t="s">
        <v>3162</v>
      </c>
      <c r="G64" s="1" t="s">
        <v>481</v>
      </c>
      <c r="H64" s="1" t="s">
        <v>1605</v>
      </c>
      <c r="I64" s="1" t="s">
        <v>709</v>
      </c>
      <c r="K64" s="1" t="s">
        <v>4181</v>
      </c>
      <c r="L64" s="18" t="s">
        <v>1607</v>
      </c>
      <c r="M64" s="1" t="s">
        <v>4575</v>
      </c>
      <c r="N64" s="1" t="s">
        <v>488</v>
      </c>
      <c r="O64" s="1" t="s">
        <v>296</v>
      </c>
      <c r="P64" s="1">
        <v>85209</v>
      </c>
      <c r="Q64" s="1" t="s">
        <v>4213</v>
      </c>
      <c r="S64" s="1">
        <v>1</v>
      </c>
      <c r="T64" s="1" t="s">
        <v>5192</v>
      </c>
      <c r="U64" s="1">
        <v>1</v>
      </c>
      <c r="V64" s="1">
        <v>1</v>
      </c>
      <c r="Y64" s="1" t="s">
        <v>4576</v>
      </c>
      <c r="Z64" s="1" t="s">
        <v>3196</v>
      </c>
      <c r="AA64" s="1" t="s">
        <v>3161</v>
      </c>
      <c r="AB64" s="1" t="s">
        <v>3362</v>
      </c>
      <c r="AC64" s="3" t="s">
        <v>3161</v>
      </c>
      <c r="AD64" s="1" t="s">
        <v>2388</v>
      </c>
      <c r="AF64" s="1" t="s">
        <v>481</v>
      </c>
      <c r="AG64" s="1" t="s">
        <v>481</v>
      </c>
      <c r="AI64" s="1" t="s">
        <v>481</v>
      </c>
      <c r="AJ64" s="1" t="s">
        <v>481</v>
      </c>
      <c r="AK64" s="1" t="s">
        <v>481</v>
      </c>
      <c r="AL64" s="1" t="s">
        <v>481</v>
      </c>
      <c r="AM64" s="1" t="s">
        <v>481</v>
      </c>
      <c r="AN64" s="1" t="s">
        <v>481</v>
      </c>
      <c r="AO64" s="1" t="s">
        <v>481</v>
      </c>
      <c r="AP64" s="1" t="s">
        <v>481</v>
      </c>
      <c r="AQ64" s="1" t="s">
        <v>481</v>
      </c>
      <c r="AR64" s="1" t="s">
        <v>481</v>
      </c>
      <c r="AT64" s="1" t="s">
        <v>481</v>
      </c>
      <c r="AU64" s="1" t="s">
        <v>481</v>
      </c>
      <c r="AV64" s="1" t="s">
        <v>481</v>
      </c>
      <c r="AW64" s="1" t="s">
        <v>481</v>
      </c>
      <c r="AX64" s="1" t="s">
        <v>481</v>
      </c>
      <c r="AZ64" s="1" t="s">
        <v>481</v>
      </c>
      <c r="BA64" s="1">
        <f>COUNTA(AE64:AZ64)</f>
        <v>18</v>
      </c>
      <c r="BD64" s="1" t="s">
        <v>4712</v>
      </c>
      <c r="BE64" s="1" t="s">
        <v>4712</v>
      </c>
      <c r="BF64" s="1" t="s">
        <v>4712</v>
      </c>
      <c r="BK64" s="1" t="s">
        <v>4712</v>
      </c>
      <c r="BL64" s="1" t="s">
        <v>4712</v>
      </c>
      <c r="BM64" s="1" t="s">
        <v>4712</v>
      </c>
    </row>
    <row r="65" spans="1:82" s="1" customFormat="1" ht="15" x14ac:dyDescent="0.25">
      <c r="A65" s="8"/>
      <c r="B65" s="2"/>
      <c r="C65" s="2">
        <v>44532</v>
      </c>
      <c r="D65" s="6"/>
      <c r="G65" s="1" t="s">
        <v>3158</v>
      </c>
      <c r="H65" s="1" t="s">
        <v>5261</v>
      </c>
      <c r="I65" s="1" t="s">
        <v>1875</v>
      </c>
      <c r="K65" s="1" t="s">
        <v>5263</v>
      </c>
      <c r="L65" s="4" t="s">
        <v>5264</v>
      </c>
      <c r="M65" s="1" t="s">
        <v>5265</v>
      </c>
      <c r="N65" s="1" t="s">
        <v>4583</v>
      </c>
      <c r="O65" s="1" t="s">
        <v>296</v>
      </c>
      <c r="AB65" s="1" t="s">
        <v>5262</v>
      </c>
      <c r="BB65" s="3"/>
    </row>
    <row r="66" spans="1:82" s="1" customFormat="1" ht="15" x14ac:dyDescent="0.25">
      <c r="A66" s="8"/>
      <c r="B66" s="2"/>
      <c r="C66" s="2">
        <v>44532</v>
      </c>
      <c r="D66" s="6"/>
      <c r="G66" s="1" t="s">
        <v>3158</v>
      </c>
      <c r="H66" s="1" t="s">
        <v>5261</v>
      </c>
      <c r="I66" s="1" t="s">
        <v>5262</v>
      </c>
      <c r="K66" s="1" t="s">
        <v>5263</v>
      </c>
      <c r="L66" s="4" t="s">
        <v>5264</v>
      </c>
      <c r="M66" s="1" t="s">
        <v>5265</v>
      </c>
      <c r="N66" s="1" t="s">
        <v>4583</v>
      </c>
      <c r="O66" s="1" t="s">
        <v>296</v>
      </c>
      <c r="AB66" s="1" t="s">
        <v>1875</v>
      </c>
      <c r="BB66" s="3"/>
    </row>
    <row r="67" spans="1:82" s="1" customFormat="1" ht="15" x14ac:dyDescent="0.25">
      <c r="B67" s="2"/>
      <c r="C67" s="2">
        <v>44532</v>
      </c>
      <c r="D67" s="2" t="s">
        <v>4712</v>
      </c>
      <c r="F67" s="1" t="s">
        <v>3162</v>
      </c>
      <c r="G67" s="1" t="s">
        <v>481</v>
      </c>
      <c r="H67" s="1" t="s">
        <v>330</v>
      </c>
      <c r="I67" s="1" t="s">
        <v>904</v>
      </c>
      <c r="K67" s="1" t="s">
        <v>332</v>
      </c>
      <c r="L67" s="18" t="s">
        <v>5120</v>
      </c>
      <c r="M67" s="1" t="s">
        <v>333</v>
      </c>
      <c r="N67" s="1" t="s">
        <v>5031</v>
      </c>
      <c r="O67" s="1" t="s">
        <v>296</v>
      </c>
      <c r="P67" s="1">
        <v>85120</v>
      </c>
      <c r="Q67" s="1" t="s">
        <v>4213</v>
      </c>
      <c r="S67" s="1">
        <v>1</v>
      </c>
      <c r="T67" s="1" t="s">
        <v>3357</v>
      </c>
      <c r="AB67" s="2" t="s">
        <v>826</v>
      </c>
      <c r="AC67" s="3" t="s">
        <v>3161</v>
      </c>
      <c r="AD67" s="1" t="s">
        <v>1771</v>
      </c>
      <c r="BA67" s="1">
        <f>COUNTA(AE67:AZ67)</f>
        <v>0</v>
      </c>
      <c r="BD67" s="1" t="s">
        <v>4712</v>
      </c>
      <c r="BE67" s="1" t="s">
        <v>4712</v>
      </c>
      <c r="BG67" s="1" t="s">
        <v>4712</v>
      </c>
      <c r="BH67" s="1" t="s">
        <v>4712</v>
      </c>
      <c r="BI67" s="1" t="s">
        <v>4712</v>
      </c>
      <c r="BJ67" s="1" t="s">
        <v>4712</v>
      </c>
      <c r="BK67" s="1" t="s">
        <v>4712</v>
      </c>
      <c r="BM67" s="1" t="s">
        <v>4712</v>
      </c>
      <c r="BN67" s="1" t="s">
        <v>4712</v>
      </c>
      <c r="BP67" s="1" t="s">
        <v>4712</v>
      </c>
    </row>
    <row r="68" spans="1:82" s="1" customFormat="1" ht="15" x14ac:dyDescent="0.25">
      <c r="A68" s="8"/>
      <c r="B68" s="2"/>
      <c r="C68" s="2">
        <v>44532</v>
      </c>
      <c r="D68" s="6" t="s">
        <v>4712</v>
      </c>
      <c r="G68" s="1" t="s">
        <v>3158</v>
      </c>
      <c r="H68" s="1" t="s">
        <v>188</v>
      </c>
      <c r="I68" s="1" t="s">
        <v>189</v>
      </c>
      <c r="J68" s="38"/>
      <c r="K68" s="1" t="s">
        <v>5213</v>
      </c>
      <c r="L68" s="4" t="s">
        <v>190</v>
      </c>
      <c r="M68" s="1" t="s">
        <v>4498</v>
      </c>
      <c r="N68" s="1" t="s">
        <v>488</v>
      </c>
      <c r="O68" s="1" t="s">
        <v>296</v>
      </c>
      <c r="P68" s="1">
        <v>85208</v>
      </c>
      <c r="Q68" s="1" t="s">
        <v>4213</v>
      </c>
      <c r="Z68" s="1" t="s">
        <v>297</v>
      </c>
      <c r="AA68" s="1" t="s">
        <v>3161</v>
      </c>
      <c r="AB68" s="2" t="s">
        <v>2374</v>
      </c>
      <c r="AC68" s="3" t="s">
        <v>3161</v>
      </c>
      <c r="AD68" s="1" t="s">
        <v>2388</v>
      </c>
      <c r="AH68" s="1" t="s">
        <v>3158</v>
      </c>
      <c r="AI68" s="1" t="s">
        <v>481</v>
      </c>
      <c r="BA68" s="1">
        <f>COUNTA(AE68:AZ68)</f>
        <v>2</v>
      </c>
    </row>
    <row r="69" spans="1:82" s="1" customFormat="1" ht="15" x14ac:dyDescent="0.25">
      <c r="A69" s="8"/>
      <c r="B69" s="2"/>
      <c r="C69" s="2">
        <v>44532</v>
      </c>
      <c r="D69" s="6" t="s">
        <v>4712</v>
      </c>
      <c r="G69" s="1" t="s">
        <v>481</v>
      </c>
      <c r="H69" s="1" t="s">
        <v>2771</v>
      </c>
      <c r="I69" s="1" t="s">
        <v>3313</v>
      </c>
      <c r="J69" s="1">
        <v>1</v>
      </c>
      <c r="K69" s="1" t="s">
        <v>4502</v>
      </c>
      <c r="L69" s="18" t="s">
        <v>190</v>
      </c>
      <c r="M69" s="1" t="s">
        <v>4498</v>
      </c>
      <c r="N69" s="1" t="s">
        <v>488</v>
      </c>
      <c r="O69" s="1" t="s">
        <v>296</v>
      </c>
      <c r="P69" s="1">
        <v>85208</v>
      </c>
      <c r="Z69" s="1" t="s">
        <v>297</v>
      </c>
      <c r="AA69" s="1" t="s">
        <v>2770</v>
      </c>
      <c r="AB69" s="2" t="s">
        <v>188</v>
      </c>
      <c r="AC69" s="3" t="s">
        <v>3161</v>
      </c>
      <c r="AH69" s="1" t="s">
        <v>481</v>
      </c>
      <c r="AI69" s="1" t="s">
        <v>481</v>
      </c>
      <c r="BA69" s="1">
        <f>COUNTA(AE69:AZ69)</f>
        <v>2</v>
      </c>
    </row>
    <row r="70" spans="1:82" s="1" customFormat="1" ht="15" x14ac:dyDescent="0.25">
      <c r="B70" s="2"/>
      <c r="C70" s="2">
        <v>44532</v>
      </c>
      <c r="D70" s="2" t="s">
        <v>4712</v>
      </c>
      <c r="F70" s="1" t="s">
        <v>3162</v>
      </c>
      <c r="G70" s="1" t="s">
        <v>3158</v>
      </c>
      <c r="H70" s="1" t="s">
        <v>826</v>
      </c>
      <c r="I70" s="1" t="s">
        <v>908</v>
      </c>
      <c r="K70" s="1" t="s">
        <v>829</v>
      </c>
      <c r="L70" s="18" t="s">
        <v>701</v>
      </c>
      <c r="M70" s="1" t="s">
        <v>3690</v>
      </c>
      <c r="N70" s="1" t="s">
        <v>5031</v>
      </c>
      <c r="O70" s="1" t="s">
        <v>296</v>
      </c>
      <c r="P70" s="1">
        <v>85120</v>
      </c>
      <c r="Q70" s="1" t="s">
        <v>4213</v>
      </c>
      <c r="R70" s="1" t="s">
        <v>4712</v>
      </c>
      <c r="S70" s="1">
        <v>1</v>
      </c>
      <c r="T70" s="1" t="s">
        <v>3357</v>
      </c>
      <c r="Z70" s="1" t="s">
        <v>3196</v>
      </c>
      <c r="AA70" s="1" t="s">
        <v>3161</v>
      </c>
      <c r="AB70" s="2" t="s">
        <v>330</v>
      </c>
      <c r="AC70" s="3" t="s">
        <v>3161</v>
      </c>
      <c r="AD70" s="1" t="s">
        <v>1771</v>
      </c>
      <c r="BA70" s="1">
        <f>COUNTA(AE70:AZ70)</f>
        <v>0</v>
      </c>
      <c r="BD70" s="1" t="s">
        <v>4712</v>
      </c>
      <c r="BE70" s="1" t="s">
        <v>4712</v>
      </c>
      <c r="BF70" s="1" t="s">
        <v>4712</v>
      </c>
      <c r="BJ70" s="1" t="s">
        <v>4712</v>
      </c>
      <c r="BK70" s="1" t="s">
        <v>4712</v>
      </c>
      <c r="BL70" s="1" t="s">
        <v>4712</v>
      </c>
      <c r="BM70" s="1" t="s">
        <v>4712</v>
      </c>
      <c r="BQ70" s="1" t="s">
        <v>4712</v>
      </c>
      <c r="CD70" s="1" t="s">
        <v>4712</v>
      </c>
    </row>
    <row r="71" spans="1:82" s="1" customFormat="1" ht="15" x14ac:dyDescent="0.25">
      <c r="C71" s="2">
        <v>44532</v>
      </c>
      <c r="D71" s="2"/>
      <c r="F71" s="1" t="s">
        <v>3161</v>
      </c>
      <c r="G71" s="1" t="s">
        <v>3158</v>
      </c>
      <c r="H71" s="1" t="s">
        <v>3425</v>
      </c>
      <c r="I71" s="1" t="s">
        <v>4295</v>
      </c>
      <c r="J71" s="1">
        <v>1</v>
      </c>
      <c r="K71" s="1" t="s">
        <v>3428</v>
      </c>
      <c r="L71" s="18" t="s">
        <v>3429</v>
      </c>
      <c r="M71" s="1" t="s">
        <v>5219</v>
      </c>
      <c r="N71" s="1" t="s">
        <v>488</v>
      </c>
      <c r="O71" s="1" t="s">
        <v>296</v>
      </c>
      <c r="P71" s="1">
        <v>85212</v>
      </c>
      <c r="Q71" s="1" t="s">
        <v>4213</v>
      </c>
      <c r="S71" s="1">
        <v>1</v>
      </c>
      <c r="T71" s="1" t="s">
        <v>2937</v>
      </c>
      <c r="U71" s="1">
        <v>1</v>
      </c>
      <c r="V71" s="1">
        <v>1</v>
      </c>
      <c r="AB71" s="2"/>
      <c r="AC71" s="3"/>
      <c r="AD71" s="1" t="s">
        <v>2564</v>
      </c>
      <c r="AG71" s="1" t="s">
        <v>481</v>
      </c>
      <c r="AI71" s="1" t="s">
        <v>481</v>
      </c>
      <c r="AJ71" s="1" t="s">
        <v>481</v>
      </c>
      <c r="AK71" s="1" t="s">
        <v>481</v>
      </c>
      <c r="AL71" s="1" t="s">
        <v>481</v>
      </c>
      <c r="AM71" s="1" t="s">
        <v>3158</v>
      </c>
      <c r="AN71" s="1" t="s">
        <v>481</v>
      </c>
      <c r="AO71" s="1" t="s">
        <v>481</v>
      </c>
      <c r="AQ71" s="1" t="s">
        <v>481</v>
      </c>
      <c r="AT71" s="1" t="s">
        <v>481</v>
      </c>
      <c r="AU71" s="1" t="s">
        <v>481</v>
      </c>
      <c r="AV71" s="1" t="s">
        <v>481</v>
      </c>
      <c r="AW71" s="1" t="s">
        <v>481</v>
      </c>
      <c r="AX71" s="1" t="s">
        <v>481</v>
      </c>
      <c r="AZ71" s="1" t="s">
        <v>481</v>
      </c>
      <c r="BA71" s="1">
        <f>COUNTA(AE71:AZ71)</f>
        <v>15</v>
      </c>
    </row>
    <row r="72" spans="1:82" s="1" customFormat="1" ht="15" x14ac:dyDescent="0.25">
      <c r="C72" s="6"/>
      <c r="D72" s="2"/>
      <c r="J72" s="38"/>
      <c r="T72" s="2"/>
      <c r="U72" s="3"/>
    </row>
    <row r="73" spans="1:82" ht="15" x14ac:dyDescent="0.25">
      <c r="B73" s="3">
        <f>COUNTA(B63:B72)</f>
        <v>0</v>
      </c>
      <c r="C73" s="3">
        <f>COUNTA(C63:C72)</f>
        <v>8</v>
      </c>
      <c r="D73" s="3">
        <f>COUNTA(D63:D72)</f>
        <v>4</v>
      </c>
      <c r="E73" s="3">
        <f>COUNTA(E63:E72)</f>
        <v>0</v>
      </c>
      <c r="G73" s="6">
        <v>44532</v>
      </c>
      <c r="H73" s="1" t="s">
        <v>3432</v>
      </c>
    </row>
    <row r="74" spans="1:82" s="1" customFormat="1" ht="15" x14ac:dyDescent="0.25">
      <c r="C74" s="6"/>
      <c r="D74" s="2"/>
      <c r="J74" s="38"/>
      <c r="T74" s="2"/>
      <c r="U74" s="3"/>
    </row>
    <row r="75" spans="1:82" s="1" customFormat="1" ht="15" x14ac:dyDescent="0.25">
      <c r="B75" s="2"/>
      <c r="C75" s="2">
        <v>44539</v>
      </c>
      <c r="D75" s="2"/>
      <c r="G75" s="1" t="s">
        <v>3158</v>
      </c>
      <c r="H75" s="1" t="s">
        <v>2318</v>
      </c>
      <c r="I75" s="1" t="s">
        <v>4297</v>
      </c>
      <c r="K75" s="1" t="s">
        <v>5249</v>
      </c>
      <c r="L75" s="4" t="s">
        <v>5250</v>
      </c>
      <c r="M75" s="1" t="s">
        <v>5251</v>
      </c>
      <c r="N75" s="1" t="s">
        <v>488</v>
      </c>
      <c r="O75" s="1" t="s">
        <v>296</v>
      </c>
      <c r="P75" s="1">
        <v>85209</v>
      </c>
      <c r="Q75" s="1" t="s">
        <v>4213</v>
      </c>
      <c r="AB75" s="2" t="s">
        <v>2008</v>
      </c>
      <c r="AC75" s="3"/>
      <c r="AD75" s="1" t="s">
        <v>2564</v>
      </c>
      <c r="BA75" s="1">
        <f t="shared" ref="BA75:BA81" si="2">COUNTA(AE75:AZ75)</f>
        <v>0</v>
      </c>
    </row>
    <row r="76" spans="1:82" s="1" customFormat="1" ht="15" x14ac:dyDescent="0.25">
      <c r="B76" s="2"/>
      <c r="C76" s="2">
        <v>44539</v>
      </c>
      <c r="D76" s="2"/>
      <c r="G76" s="1" t="s">
        <v>481</v>
      </c>
      <c r="H76" s="1" t="s">
        <v>2318</v>
      </c>
      <c r="I76" s="1" t="s">
        <v>2008</v>
      </c>
      <c r="K76" s="1" t="s">
        <v>5249</v>
      </c>
      <c r="L76" s="4" t="s">
        <v>5250</v>
      </c>
      <c r="M76" s="1" t="s">
        <v>5251</v>
      </c>
      <c r="N76" s="1" t="s">
        <v>488</v>
      </c>
      <c r="O76" s="1" t="s">
        <v>296</v>
      </c>
      <c r="P76" s="1">
        <v>85209</v>
      </c>
      <c r="Q76" s="1" t="s">
        <v>4213</v>
      </c>
      <c r="AB76" s="1" t="s">
        <v>4297</v>
      </c>
      <c r="AC76" s="3"/>
      <c r="AD76" s="1" t="s">
        <v>2564</v>
      </c>
      <c r="BA76" s="1">
        <f t="shared" si="2"/>
        <v>0</v>
      </c>
    </row>
    <row r="77" spans="1:82" s="1" customFormat="1" ht="15" x14ac:dyDescent="0.25">
      <c r="A77" s="8"/>
      <c r="B77" s="2"/>
      <c r="C77" s="2">
        <v>44539</v>
      </c>
      <c r="D77" s="6"/>
      <c r="G77" s="1" t="s">
        <v>3158</v>
      </c>
      <c r="H77" s="1" t="s">
        <v>2263</v>
      </c>
      <c r="I77" s="1" t="s">
        <v>916</v>
      </c>
      <c r="K77" s="1" t="s">
        <v>2722</v>
      </c>
      <c r="L77" s="18" t="s">
        <v>2723</v>
      </c>
      <c r="M77" s="1" t="s">
        <v>5252</v>
      </c>
      <c r="N77" s="1" t="s">
        <v>488</v>
      </c>
      <c r="O77" s="1" t="s">
        <v>296</v>
      </c>
      <c r="P77" s="1">
        <v>85209</v>
      </c>
      <c r="Z77" s="2"/>
      <c r="AA77" s="3"/>
      <c r="AB77" s="1" t="s">
        <v>2752</v>
      </c>
      <c r="AF77" s="1" t="s">
        <v>3162</v>
      </c>
      <c r="AH77" s="1" t="s">
        <v>481</v>
      </c>
      <c r="AJ77" s="1" t="s">
        <v>481</v>
      </c>
      <c r="AL77" s="1" t="s">
        <v>481</v>
      </c>
      <c r="AV77" s="1" t="s">
        <v>481</v>
      </c>
      <c r="AW77" s="1" t="s">
        <v>481</v>
      </c>
      <c r="BA77" s="1">
        <f t="shared" si="2"/>
        <v>6</v>
      </c>
    </row>
    <row r="78" spans="1:82" s="1" customFormat="1" ht="15" x14ac:dyDescent="0.25">
      <c r="A78" s="8"/>
      <c r="B78" s="2"/>
      <c r="C78" s="2">
        <v>44539</v>
      </c>
      <c r="D78" s="6"/>
      <c r="G78" s="1" t="s">
        <v>481</v>
      </c>
      <c r="H78" s="1" t="s">
        <v>2263</v>
      </c>
      <c r="I78" s="1" t="s">
        <v>2752</v>
      </c>
      <c r="K78" s="1" t="s">
        <v>2719</v>
      </c>
      <c r="L78" s="18" t="s">
        <v>2720</v>
      </c>
      <c r="M78" s="1" t="s">
        <v>5252</v>
      </c>
      <c r="N78" s="1" t="s">
        <v>488</v>
      </c>
      <c r="O78" s="1" t="s">
        <v>296</v>
      </c>
      <c r="P78" s="1">
        <v>85209</v>
      </c>
      <c r="Z78" s="2"/>
      <c r="AA78" s="3"/>
      <c r="AB78" s="1" t="s">
        <v>916</v>
      </c>
      <c r="AF78" s="1" t="s">
        <v>3162</v>
      </c>
      <c r="AH78" s="1" t="s">
        <v>481</v>
      </c>
      <c r="AJ78" s="1" t="s">
        <v>481</v>
      </c>
      <c r="AL78" s="1" t="s">
        <v>481</v>
      </c>
      <c r="AV78" s="1" t="s">
        <v>481</v>
      </c>
      <c r="AW78" s="1" t="s">
        <v>481</v>
      </c>
      <c r="BA78" s="1">
        <f t="shared" si="2"/>
        <v>6</v>
      </c>
    </row>
    <row r="79" spans="1:82" s="1" customFormat="1" ht="15" x14ac:dyDescent="0.25">
      <c r="B79" s="2"/>
      <c r="C79" s="2">
        <v>44539</v>
      </c>
      <c r="D79" s="6" t="s">
        <v>4712</v>
      </c>
      <c r="E79" s="2"/>
      <c r="F79" s="1" t="s">
        <v>3161</v>
      </c>
      <c r="G79" s="1" t="s">
        <v>3158</v>
      </c>
      <c r="H79" s="1" t="s">
        <v>2795</v>
      </c>
      <c r="I79" s="1" t="s">
        <v>1748</v>
      </c>
      <c r="K79" s="1" t="s">
        <v>2797</v>
      </c>
      <c r="L79" s="18" t="s">
        <v>2798</v>
      </c>
      <c r="M79" s="1" t="s">
        <v>1347</v>
      </c>
      <c r="N79" s="1" t="s">
        <v>488</v>
      </c>
      <c r="O79" s="1" t="s">
        <v>296</v>
      </c>
      <c r="P79" s="1">
        <v>85206</v>
      </c>
      <c r="Q79" s="1" t="s">
        <v>4213</v>
      </c>
      <c r="Y79" s="1" t="s">
        <v>2261</v>
      </c>
      <c r="AB79" s="1" t="s">
        <v>1346</v>
      </c>
      <c r="AC79" s="3"/>
      <c r="AD79" s="1" t="s">
        <v>2388</v>
      </c>
      <c r="BA79" s="1">
        <f t="shared" si="2"/>
        <v>0</v>
      </c>
    </row>
    <row r="80" spans="1:82" s="1" customFormat="1" ht="15" x14ac:dyDescent="0.25">
      <c r="B80" s="2"/>
      <c r="C80" s="2">
        <v>44539</v>
      </c>
      <c r="D80" s="1" t="s">
        <v>4712</v>
      </c>
      <c r="E80" s="2"/>
      <c r="F80" s="1" t="s">
        <v>3161</v>
      </c>
      <c r="G80" s="1" t="s">
        <v>481</v>
      </c>
      <c r="H80" s="1" t="s">
        <v>1346</v>
      </c>
      <c r="I80" s="1" t="s">
        <v>3178</v>
      </c>
      <c r="K80" s="1" t="s">
        <v>2796</v>
      </c>
      <c r="L80" s="18" t="s">
        <v>4468</v>
      </c>
      <c r="M80" s="1" t="s">
        <v>1347</v>
      </c>
      <c r="N80" s="1" t="s">
        <v>488</v>
      </c>
      <c r="O80" s="1" t="s">
        <v>296</v>
      </c>
      <c r="P80" s="1">
        <v>85206</v>
      </c>
      <c r="Q80" s="1" t="s">
        <v>3161</v>
      </c>
      <c r="Y80" s="1" t="s">
        <v>2261</v>
      </c>
      <c r="AB80" s="1" t="s">
        <v>2795</v>
      </c>
      <c r="AC80" s="3"/>
      <c r="AD80" s="1" t="s">
        <v>2388</v>
      </c>
      <c r="BA80" s="1">
        <f t="shared" si="2"/>
        <v>0</v>
      </c>
    </row>
    <row r="81" spans="1:84" s="1" customFormat="1" ht="15" x14ac:dyDescent="0.25">
      <c r="A81" s="8"/>
      <c r="B81" s="2"/>
      <c r="C81" s="2">
        <v>44539</v>
      </c>
      <c r="D81" s="6"/>
      <c r="G81" s="1" t="s">
        <v>3158</v>
      </c>
      <c r="H81" s="1" t="s">
        <v>3323</v>
      </c>
      <c r="I81" s="1" t="s">
        <v>1506</v>
      </c>
      <c r="K81" s="1" t="s">
        <v>5296</v>
      </c>
      <c r="L81" s="4" t="s">
        <v>5297</v>
      </c>
      <c r="M81" s="1" t="s">
        <v>5298</v>
      </c>
      <c r="N81" s="1" t="s">
        <v>488</v>
      </c>
      <c r="O81" s="1" t="s">
        <v>296</v>
      </c>
      <c r="P81" s="1">
        <v>85207</v>
      </c>
      <c r="AB81" s="2" t="s">
        <v>651</v>
      </c>
      <c r="AC81" s="3"/>
      <c r="AM81" s="1" t="s">
        <v>3162</v>
      </c>
      <c r="AN81" s="1" t="s">
        <v>3162</v>
      </c>
      <c r="AO81" s="1" t="s">
        <v>3162</v>
      </c>
      <c r="AP81" s="1" t="s">
        <v>3162</v>
      </c>
      <c r="AR81" s="1" t="s">
        <v>3162</v>
      </c>
      <c r="AS81" s="1" t="s">
        <v>3162</v>
      </c>
      <c r="AU81" s="1" t="s">
        <v>3162</v>
      </c>
      <c r="AV81" s="1" t="s">
        <v>3162</v>
      </c>
      <c r="AW81" s="1" t="s">
        <v>3162</v>
      </c>
      <c r="AX81" s="1" t="s">
        <v>3162</v>
      </c>
      <c r="AZ81" s="1" t="s">
        <v>3162</v>
      </c>
      <c r="BA81" s="1">
        <f t="shared" si="2"/>
        <v>11</v>
      </c>
    </row>
    <row r="82" spans="1:84" s="1" customFormat="1" ht="15" x14ac:dyDescent="0.25">
      <c r="C82" s="6"/>
      <c r="D82" s="2"/>
      <c r="J82" s="38"/>
      <c r="T82" s="2"/>
      <c r="U82" s="3"/>
    </row>
    <row r="83" spans="1:84" ht="15" x14ac:dyDescent="0.25">
      <c r="B83" s="3">
        <f>COUNTA(B74:B82)</f>
        <v>0</v>
      </c>
      <c r="C83" s="3">
        <f>COUNTA(C74:C82)</f>
        <v>7</v>
      </c>
      <c r="D83" s="3">
        <f>COUNTA(D74:D82)</f>
        <v>2</v>
      </c>
      <c r="E83" s="3">
        <f>COUNTA(E74:E82)</f>
        <v>0</v>
      </c>
      <c r="G83" s="6">
        <v>44539</v>
      </c>
      <c r="H83" s="1" t="s">
        <v>3432</v>
      </c>
    </row>
    <row r="84" spans="1:84" s="1" customFormat="1" ht="15" x14ac:dyDescent="0.25">
      <c r="C84" s="6"/>
      <c r="D84" s="2"/>
      <c r="J84" s="38"/>
      <c r="T84" s="2"/>
      <c r="U84" s="3"/>
    </row>
    <row r="85" spans="1:84" s="1" customFormat="1" ht="15" x14ac:dyDescent="0.25">
      <c r="B85" s="2"/>
      <c r="C85" s="2">
        <v>44546</v>
      </c>
      <c r="D85" s="6" t="s">
        <v>5461</v>
      </c>
      <c r="G85" s="1" t="s">
        <v>481</v>
      </c>
      <c r="H85" s="1" t="s">
        <v>5204</v>
      </c>
      <c r="I85" s="1" t="s">
        <v>5205</v>
      </c>
      <c r="K85" s="1" t="s">
        <v>5206</v>
      </c>
      <c r="L85" s="18" t="s">
        <v>5207</v>
      </c>
      <c r="M85" s="1" t="s">
        <v>5208</v>
      </c>
      <c r="N85" s="1" t="s">
        <v>488</v>
      </c>
      <c r="O85" s="1" t="s">
        <v>296</v>
      </c>
      <c r="P85" s="1">
        <v>85209</v>
      </c>
      <c r="AB85" s="2" t="s">
        <v>1558</v>
      </c>
      <c r="AC85" s="3"/>
    </row>
    <row r="86" spans="1:84" s="1" customFormat="1" ht="15" x14ac:dyDescent="0.25">
      <c r="A86" s="1" t="s">
        <v>1058</v>
      </c>
      <c r="B86" s="2"/>
      <c r="C86" s="2">
        <v>44546</v>
      </c>
      <c r="D86" s="6"/>
      <c r="F86" s="1" t="s">
        <v>3162</v>
      </c>
      <c r="G86" s="1" t="s">
        <v>3158</v>
      </c>
      <c r="H86" s="1" t="s">
        <v>440</v>
      </c>
      <c r="I86" s="1" t="s">
        <v>705</v>
      </c>
      <c r="J86" s="1">
        <v>1</v>
      </c>
      <c r="K86" s="1" t="s">
        <v>3726</v>
      </c>
      <c r="L86" s="18" t="s">
        <v>446</v>
      </c>
      <c r="M86" s="1" t="s">
        <v>1994</v>
      </c>
      <c r="N86" s="1" t="s">
        <v>488</v>
      </c>
      <c r="O86" s="1" t="s">
        <v>296</v>
      </c>
      <c r="P86" s="1">
        <v>85209</v>
      </c>
      <c r="Q86" s="1" t="s">
        <v>4213</v>
      </c>
      <c r="S86" s="1">
        <v>1</v>
      </c>
      <c r="T86" s="1" t="s">
        <v>5192</v>
      </c>
      <c r="U86" s="1">
        <v>1</v>
      </c>
      <c r="W86" s="1" t="s">
        <v>297</v>
      </c>
      <c r="X86" s="1" t="s">
        <v>297</v>
      </c>
      <c r="Z86" s="1" t="s">
        <v>3160</v>
      </c>
      <c r="AA86" s="1" t="s">
        <v>3161</v>
      </c>
      <c r="AB86" s="2" t="s">
        <v>541</v>
      </c>
      <c r="AC86" s="3" t="s">
        <v>3161</v>
      </c>
      <c r="AD86" s="1" t="s">
        <v>2388</v>
      </c>
      <c r="AE86" s="1" t="s">
        <v>3158</v>
      </c>
      <c r="AF86" s="1" t="s">
        <v>3158</v>
      </c>
      <c r="AG86" s="1" t="s">
        <v>3158</v>
      </c>
      <c r="AH86" s="1" t="s">
        <v>3158</v>
      </c>
      <c r="AI86" s="1" t="s">
        <v>3158</v>
      </c>
      <c r="AJ86" s="1" t="s">
        <v>3158</v>
      </c>
      <c r="AK86" s="1" t="s">
        <v>3158</v>
      </c>
      <c r="AL86" s="1" t="s">
        <v>3158</v>
      </c>
      <c r="AM86" s="1" t="s">
        <v>3158</v>
      </c>
      <c r="AN86" s="1" t="s">
        <v>3158</v>
      </c>
      <c r="AO86" s="1" t="s">
        <v>3158</v>
      </c>
      <c r="AP86" s="1" t="s">
        <v>3158</v>
      </c>
      <c r="AR86" s="1" t="s">
        <v>3158</v>
      </c>
      <c r="AS86" s="1" t="s">
        <v>3158</v>
      </c>
      <c r="AT86" s="1" t="s">
        <v>3158</v>
      </c>
      <c r="AU86" s="1" t="s">
        <v>3158</v>
      </c>
      <c r="AV86" s="1" t="s">
        <v>3158</v>
      </c>
      <c r="AW86" s="1" t="s">
        <v>3158</v>
      </c>
      <c r="AX86" s="1" t="s">
        <v>3158</v>
      </c>
      <c r="AY86" s="1" t="s">
        <v>3158</v>
      </c>
      <c r="AZ86" s="1" t="s">
        <v>3158</v>
      </c>
      <c r="BA86" s="1">
        <f>COUNTA(AE86:AZ86)</f>
        <v>21</v>
      </c>
      <c r="BD86" s="1" t="s">
        <v>5053</v>
      </c>
      <c r="BE86" s="1" t="s">
        <v>5053</v>
      </c>
      <c r="BF86" s="1" t="s">
        <v>5053</v>
      </c>
      <c r="BG86" s="1" t="s">
        <v>5053</v>
      </c>
      <c r="BH86" s="1" t="s">
        <v>4712</v>
      </c>
      <c r="BJ86" s="1" t="s">
        <v>4712</v>
      </c>
      <c r="BK86" s="1" t="s">
        <v>5053</v>
      </c>
      <c r="BM86" s="1" t="s">
        <v>4712</v>
      </c>
    </row>
    <row r="87" spans="1:84" s="1" customFormat="1" ht="15.6" customHeight="1" x14ac:dyDescent="0.25">
      <c r="B87" s="2"/>
      <c r="C87" s="2">
        <v>44546</v>
      </c>
      <c r="D87" s="6" t="s">
        <v>4712</v>
      </c>
      <c r="G87" s="1" t="s">
        <v>481</v>
      </c>
      <c r="H87" s="1" t="s">
        <v>5324</v>
      </c>
      <c r="I87" s="1" t="s">
        <v>1126</v>
      </c>
      <c r="J87" s="38">
        <v>1</v>
      </c>
      <c r="K87" s="1" t="s">
        <v>5320</v>
      </c>
      <c r="L87" s="18" t="s">
        <v>5321</v>
      </c>
      <c r="M87" s="1" t="s">
        <v>5322</v>
      </c>
      <c r="N87" s="1" t="s">
        <v>5323</v>
      </c>
      <c r="O87" s="1" t="s">
        <v>4919</v>
      </c>
      <c r="P87" s="1">
        <v>87120</v>
      </c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T87" s="2"/>
      <c r="AU87" s="2"/>
      <c r="AV87" s="2"/>
      <c r="AW87" s="2"/>
      <c r="AX87" s="2"/>
      <c r="AY87" s="2"/>
      <c r="AZ87" s="2"/>
      <c r="BB87" s="3"/>
    </row>
    <row r="88" spans="1:84" s="1" customFormat="1" ht="15" x14ac:dyDescent="0.25">
      <c r="B88" s="2"/>
      <c r="C88" s="2">
        <v>44546</v>
      </c>
      <c r="D88" s="6" t="s">
        <v>4712</v>
      </c>
      <c r="F88" s="1" t="s">
        <v>3161</v>
      </c>
      <c r="G88" s="1" t="s">
        <v>481</v>
      </c>
      <c r="H88" s="1" t="s">
        <v>1755</v>
      </c>
      <c r="I88" s="1" t="s">
        <v>987</v>
      </c>
      <c r="J88" s="1">
        <v>1</v>
      </c>
      <c r="K88" s="1" t="s">
        <v>2546</v>
      </c>
      <c r="L88" s="18" t="s">
        <v>2544</v>
      </c>
      <c r="M88" s="1" t="s">
        <v>2947</v>
      </c>
      <c r="N88" s="1" t="s">
        <v>488</v>
      </c>
      <c r="O88" s="1" t="s">
        <v>296</v>
      </c>
      <c r="P88" s="1">
        <v>85209</v>
      </c>
      <c r="Q88" s="1" t="s">
        <v>4213</v>
      </c>
      <c r="AB88" s="1" t="s">
        <v>954</v>
      </c>
      <c r="AC88" s="3"/>
      <c r="AD88" s="1" t="s">
        <v>2388</v>
      </c>
      <c r="BA88" s="1">
        <f>COUNTA(AE88:AZ88)</f>
        <v>0</v>
      </c>
    </row>
    <row r="89" spans="1:84" s="1" customFormat="1" ht="15" x14ac:dyDescent="0.25">
      <c r="B89" s="2"/>
      <c r="C89" s="2">
        <v>44546</v>
      </c>
      <c r="D89" s="6" t="s">
        <v>4712</v>
      </c>
      <c r="F89" s="1" t="s">
        <v>3161</v>
      </c>
      <c r="G89" s="1" t="s">
        <v>3158</v>
      </c>
      <c r="H89" s="1" t="s">
        <v>1755</v>
      </c>
      <c r="I89" s="1" t="s">
        <v>954</v>
      </c>
      <c r="J89" s="1">
        <v>1</v>
      </c>
      <c r="K89" s="1" t="s">
        <v>2546</v>
      </c>
      <c r="L89" s="18" t="s">
        <v>2547</v>
      </c>
      <c r="M89" s="1" t="s">
        <v>2947</v>
      </c>
      <c r="N89" s="1" t="s">
        <v>488</v>
      </c>
      <c r="O89" s="1" t="s">
        <v>296</v>
      </c>
      <c r="P89" s="1">
        <v>85209</v>
      </c>
      <c r="Q89" s="1" t="s">
        <v>4213</v>
      </c>
      <c r="AB89" s="1" t="s">
        <v>987</v>
      </c>
      <c r="AC89" s="3"/>
      <c r="AD89" s="1" t="s">
        <v>2388</v>
      </c>
      <c r="BA89" s="1">
        <f>COUNTA(AE89:AZ89)</f>
        <v>0</v>
      </c>
    </row>
    <row r="90" spans="1:84" s="1" customFormat="1" ht="15" x14ac:dyDescent="0.25">
      <c r="A90" s="8"/>
      <c r="B90" s="2"/>
      <c r="C90" s="2">
        <v>44546</v>
      </c>
      <c r="D90" s="6"/>
      <c r="E90" s="1" t="s">
        <v>297</v>
      </c>
      <c r="G90" s="1" t="s">
        <v>481</v>
      </c>
      <c r="H90" s="1" t="s">
        <v>3323</v>
      </c>
      <c r="I90" s="1" t="s">
        <v>1145</v>
      </c>
      <c r="J90" s="1">
        <v>1</v>
      </c>
      <c r="K90" s="1" t="s">
        <v>2134</v>
      </c>
      <c r="L90" s="18" t="s">
        <v>4014</v>
      </c>
      <c r="M90" s="1" t="s">
        <v>3325</v>
      </c>
      <c r="N90" s="1" t="s">
        <v>488</v>
      </c>
      <c r="O90" s="1" t="s">
        <v>296</v>
      </c>
      <c r="P90" s="1">
        <v>85209</v>
      </c>
      <c r="Q90" s="1" t="s">
        <v>4712</v>
      </c>
      <c r="Z90" s="1" t="s">
        <v>3196</v>
      </c>
      <c r="AA90" s="1" t="s">
        <v>3189</v>
      </c>
      <c r="AB90" s="1" t="s">
        <v>3326</v>
      </c>
      <c r="AC90" s="3"/>
      <c r="AE90" s="1" t="s">
        <v>3158</v>
      </c>
      <c r="AF90" s="1" t="s">
        <v>3158</v>
      </c>
      <c r="AG90" s="1" t="s">
        <v>3158</v>
      </c>
      <c r="AH90" s="1" t="s">
        <v>3158</v>
      </c>
      <c r="AI90" s="1" t="s">
        <v>3158</v>
      </c>
      <c r="AK90" s="1" t="s">
        <v>3158</v>
      </c>
      <c r="AL90" s="1" t="s">
        <v>3158</v>
      </c>
      <c r="AM90" s="1" t="s">
        <v>3158</v>
      </c>
      <c r="AN90" s="1" t="s">
        <v>3158</v>
      </c>
      <c r="AO90" s="1" t="s">
        <v>3158</v>
      </c>
      <c r="AP90" s="1" t="s">
        <v>3158</v>
      </c>
      <c r="AQ90" s="1" t="s">
        <v>3158</v>
      </c>
      <c r="AR90" s="1" t="s">
        <v>3158</v>
      </c>
      <c r="AS90" s="1" t="s">
        <v>3158</v>
      </c>
      <c r="AT90" s="1" t="s">
        <v>3158</v>
      </c>
      <c r="AU90" s="1" t="s">
        <v>3158</v>
      </c>
      <c r="AV90" s="1" t="s">
        <v>3158</v>
      </c>
      <c r="AW90" s="1" t="s">
        <v>3158</v>
      </c>
      <c r="AX90" s="1" t="s">
        <v>3158</v>
      </c>
      <c r="AY90" s="1" t="s">
        <v>3158</v>
      </c>
      <c r="AZ90" s="1" t="s">
        <v>3158</v>
      </c>
      <c r="BA90" s="1">
        <f>COUNTA(AE90:AZ90)</f>
        <v>21</v>
      </c>
    </row>
    <row r="91" spans="1:84" s="1" customFormat="1" ht="15" x14ac:dyDescent="0.25">
      <c r="A91" s="8"/>
      <c r="B91" s="2"/>
      <c r="C91" s="2">
        <v>44546</v>
      </c>
      <c r="D91" s="6"/>
      <c r="E91" s="1" t="s">
        <v>4712</v>
      </c>
      <c r="G91" s="1" t="s">
        <v>3158</v>
      </c>
      <c r="H91" s="1" t="s">
        <v>3323</v>
      </c>
      <c r="I91" s="1" t="s">
        <v>3326</v>
      </c>
      <c r="J91" s="1">
        <v>1</v>
      </c>
      <c r="K91" s="1" t="s">
        <v>2134</v>
      </c>
      <c r="L91" s="18" t="s">
        <v>4014</v>
      </c>
      <c r="M91" s="1" t="s">
        <v>3325</v>
      </c>
      <c r="N91" s="1" t="s">
        <v>488</v>
      </c>
      <c r="O91" s="1" t="s">
        <v>296</v>
      </c>
      <c r="P91" s="1">
        <v>85209</v>
      </c>
      <c r="Q91" s="1" t="s">
        <v>4213</v>
      </c>
      <c r="Z91" s="1" t="s">
        <v>3196</v>
      </c>
      <c r="AA91" s="1" t="s">
        <v>3189</v>
      </c>
      <c r="AB91" s="1" t="s">
        <v>1145</v>
      </c>
      <c r="AC91" s="3"/>
      <c r="AE91" s="1" t="s">
        <v>481</v>
      </c>
      <c r="AF91" s="1" t="s">
        <v>481</v>
      </c>
      <c r="AG91" s="1" t="s">
        <v>3158</v>
      </c>
      <c r="AH91" s="1" t="s">
        <v>481</v>
      </c>
      <c r="AI91" s="1" t="s">
        <v>481</v>
      </c>
      <c r="AK91" s="1" t="s">
        <v>481</v>
      </c>
      <c r="AL91" s="1" t="s">
        <v>481</v>
      </c>
      <c r="AM91" s="1" t="s">
        <v>481</v>
      </c>
      <c r="AN91" s="1" t="s">
        <v>481</v>
      </c>
      <c r="AO91" s="1" t="s">
        <v>481</v>
      </c>
      <c r="AP91" s="1" t="s">
        <v>481</v>
      </c>
      <c r="AQ91" s="1" t="s">
        <v>481</v>
      </c>
      <c r="AR91" s="1" t="s">
        <v>481</v>
      </c>
      <c r="AS91" s="1" t="s">
        <v>481</v>
      </c>
      <c r="AT91" s="1" t="s">
        <v>481</v>
      </c>
      <c r="AU91" s="1" t="s">
        <v>481</v>
      </c>
      <c r="AV91" s="1" t="s">
        <v>481</v>
      </c>
      <c r="AW91" s="1" t="s">
        <v>3158</v>
      </c>
      <c r="AX91" s="1" t="s">
        <v>481</v>
      </c>
      <c r="AY91" s="1" t="s">
        <v>481</v>
      </c>
      <c r="AZ91" s="1" t="s">
        <v>3158</v>
      </c>
      <c r="BA91" s="1">
        <f>COUNTA(AE91:AZ91)</f>
        <v>21</v>
      </c>
    </row>
    <row r="92" spans="1:84" s="1" customFormat="1" ht="15" x14ac:dyDescent="0.25">
      <c r="B92" s="2"/>
      <c r="C92" s="2">
        <v>44546</v>
      </c>
      <c r="D92" s="6"/>
      <c r="F92" s="1" t="s">
        <v>3161</v>
      </c>
      <c r="G92" s="1" t="s">
        <v>481</v>
      </c>
      <c r="H92" s="1" t="s">
        <v>832</v>
      </c>
      <c r="I92" s="1" t="s">
        <v>3082</v>
      </c>
      <c r="J92" s="1">
        <v>1</v>
      </c>
      <c r="K92" s="1" t="s">
        <v>2816</v>
      </c>
      <c r="L92" s="4" t="s">
        <v>3242</v>
      </c>
      <c r="M92" s="1" t="s">
        <v>836</v>
      </c>
      <c r="N92" s="1" t="s">
        <v>924</v>
      </c>
      <c r="O92" s="1" t="s">
        <v>4426</v>
      </c>
      <c r="P92" s="1">
        <v>85257</v>
      </c>
      <c r="Q92" s="1" t="s">
        <v>4213</v>
      </c>
      <c r="R92" s="14">
        <v>13954</v>
      </c>
      <c r="U92" s="1">
        <v>1</v>
      </c>
      <c r="X92" s="1" t="s">
        <v>297</v>
      </c>
      <c r="Z92" s="1" t="s">
        <v>3160</v>
      </c>
      <c r="AA92" s="1" t="s">
        <v>3161</v>
      </c>
      <c r="AB92" s="2" t="s">
        <v>1433</v>
      </c>
      <c r="AC92" s="3" t="s">
        <v>3161</v>
      </c>
      <c r="AD92" s="1" t="s">
        <v>2388</v>
      </c>
      <c r="AF92" s="1" t="s">
        <v>481</v>
      </c>
      <c r="AG92" s="1" t="s">
        <v>481</v>
      </c>
      <c r="AJ92" s="1" t="s">
        <v>481</v>
      </c>
      <c r="AO92" s="1" t="s">
        <v>481</v>
      </c>
      <c r="AP92" s="1" t="s">
        <v>481</v>
      </c>
      <c r="AR92" s="1" t="s">
        <v>481</v>
      </c>
      <c r="AS92" s="1" t="s">
        <v>481</v>
      </c>
      <c r="AT92" s="1" t="s">
        <v>481</v>
      </c>
      <c r="AU92" s="1" t="s">
        <v>481</v>
      </c>
      <c r="AW92" s="1" t="s">
        <v>481</v>
      </c>
      <c r="AX92" s="1" t="s">
        <v>481</v>
      </c>
      <c r="AY92" s="1" t="s">
        <v>481</v>
      </c>
      <c r="AZ92" s="1" t="s">
        <v>481</v>
      </c>
      <c r="BA92" s="1">
        <f>COUNTA(AE92:AZ92)</f>
        <v>13</v>
      </c>
      <c r="BD92" s="1" t="s">
        <v>4712</v>
      </c>
      <c r="BE92" s="1" t="s">
        <v>4712</v>
      </c>
      <c r="BF92" s="1" t="s">
        <v>4712</v>
      </c>
      <c r="BG92" s="1" t="s">
        <v>4712</v>
      </c>
      <c r="BH92" s="1" t="s">
        <v>4712</v>
      </c>
      <c r="BI92" s="1" t="s">
        <v>4712</v>
      </c>
      <c r="BJ92" s="1" t="s">
        <v>4712</v>
      </c>
      <c r="BK92" s="1" t="s">
        <v>4712</v>
      </c>
      <c r="BL92" s="1" t="s">
        <v>4712</v>
      </c>
      <c r="BM92" s="1" t="s">
        <v>4712</v>
      </c>
      <c r="BP92" s="1" t="s">
        <v>4712</v>
      </c>
      <c r="BQ92" s="1" t="s">
        <v>4712</v>
      </c>
      <c r="CD92" s="1" t="s">
        <v>4712</v>
      </c>
      <c r="CF92" s="1" t="s">
        <v>4712</v>
      </c>
    </row>
    <row r="93" spans="1:84" s="1" customFormat="1" ht="15" x14ac:dyDescent="0.25">
      <c r="B93" s="2"/>
      <c r="C93" s="2">
        <v>44546</v>
      </c>
      <c r="D93" s="6" t="s">
        <v>4712</v>
      </c>
      <c r="G93" s="1" t="s">
        <v>481</v>
      </c>
      <c r="H93" s="1" t="s">
        <v>867</v>
      </c>
      <c r="I93" s="1" t="s">
        <v>4970</v>
      </c>
      <c r="J93" s="1">
        <v>1</v>
      </c>
      <c r="K93" s="1" t="s">
        <v>5320</v>
      </c>
      <c r="L93" s="18" t="s">
        <v>5321</v>
      </c>
      <c r="M93" s="1" t="s">
        <v>5322</v>
      </c>
      <c r="N93" s="1" t="s">
        <v>5323</v>
      </c>
      <c r="O93" s="1" t="s">
        <v>4919</v>
      </c>
      <c r="P93" s="1">
        <v>87120</v>
      </c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T93" s="2"/>
      <c r="AU93" s="2"/>
      <c r="AV93" s="2"/>
      <c r="AW93" s="2"/>
      <c r="AX93" s="2"/>
      <c r="AY93" s="2"/>
      <c r="AZ93" s="2"/>
      <c r="BB93" s="3"/>
    </row>
    <row r="94" spans="1:84" s="1" customFormat="1" ht="15" x14ac:dyDescent="0.25">
      <c r="C94" s="6"/>
      <c r="D94" s="2"/>
      <c r="J94" s="38"/>
      <c r="T94" s="2"/>
      <c r="U94" s="3"/>
    </row>
    <row r="95" spans="1:84" ht="15" x14ac:dyDescent="0.25">
      <c r="B95" s="3">
        <f>COUNTA(B84:B94)</f>
        <v>0</v>
      </c>
      <c r="C95" s="3">
        <f>COUNTA(C84:C94)</f>
        <v>9</v>
      </c>
      <c r="D95" s="3">
        <f>COUNTA(D84:D94)</f>
        <v>5</v>
      </c>
      <c r="E95" s="3">
        <f>COUNTA(E84:E94)</f>
        <v>2</v>
      </c>
      <c r="G95" s="6">
        <v>44546</v>
      </c>
      <c r="H95" s="1" t="s">
        <v>3432</v>
      </c>
    </row>
    <row r="96" spans="1:84" ht="15" x14ac:dyDescent="0.25">
      <c r="B96" s="3"/>
      <c r="C96" s="3"/>
      <c r="D96" s="3"/>
      <c r="G96" s="6"/>
      <c r="H96" s="1"/>
    </row>
    <row r="97" spans="1:53" s="1" customFormat="1" ht="15" x14ac:dyDescent="0.25">
      <c r="A97" s="6"/>
      <c r="B97" s="2"/>
      <c r="C97" s="2">
        <v>44553</v>
      </c>
      <c r="D97" s="6" t="s">
        <v>4712</v>
      </c>
      <c r="E97" s="2"/>
      <c r="G97" s="1" t="s">
        <v>3158</v>
      </c>
      <c r="H97" s="1" t="s">
        <v>5301</v>
      </c>
      <c r="I97" s="1" t="s">
        <v>5302</v>
      </c>
      <c r="K97" s="1" t="s">
        <v>5303</v>
      </c>
      <c r="L97" s="18"/>
      <c r="M97" s="1" t="s">
        <v>5304</v>
      </c>
      <c r="N97" s="1" t="s">
        <v>488</v>
      </c>
      <c r="O97" s="1" t="s">
        <v>296</v>
      </c>
      <c r="P97" s="1">
        <v>85207</v>
      </c>
      <c r="AB97" s="2"/>
      <c r="AC97" s="3"/>
    </row>
    <row r="98" spans="1:53" s="1" customFormat="1" ht="15" x14ac:dyDescent="0.25">
      <c r="C98" s="6"/>
      <c r="D98" s="2"/>
      <c r="J98" s="38"/>
      <c r="T98" s="2"/>
      <c r="U98" s="3"/>
    </row>
    <row r="99" spans="1:53" ht="15" x14ac:dyDescent="0.25">
      <c r="B99" s="3">
        <f>COUNTA(B83:B98)</f>
        <v>2</v>
      </c>
      <c r="C99" s="3">
        <f>COUNTA(C96:C98)</f>
        <v>1</v>
      </c>
      <c r="D99" s="3">
        <f>COUNTA(D96:D98)</f>
        <v>1</v>
      </c>
      <c r="E99" s="3">
        <f>COUNTA(E96:E98)</f>
        <v>0</v>
      </c>
      <c r="G99" s="6">
        <v>44553</v>
      </c>
      <c r="H99" s="1" t="s">
        <v>3432</v>
      </c>
    </row>
    <row r="100" spans="1:53" ht="15" x14ac:dyDescent="0.25">
      <c r="B100" s="3"/>
      <c r="C100" s="3"/>
      <c r="D100" s="3"/>
      <c r="G100" s="6"/>
      <c r="H100" s="1"/>
    </row>
    <row r="101" spans="1:53" s="1" customFormat="1" ht="15" x14ac:dyDescent="0.25">
      <c r="A101" s="6"/>
      <c r="B101" s="2"/>
      <c r="C101" s="2">
        <v>44560</v>
      </c>
      <c r="D101" s="6" t="s">
        <v>5461</v>
      </c>
      <c r="E101" s="2"/>
      <c r="G101" s="1" t="s">
        <v>481</v>
      </c>
      <c r="H101" s="1" t="s">
        <v>5283</v>
      </c>
      <c r="I101" s="1" t="s">
        <v>5284</v>
      </c>
      <c r="K101" s="1" t="s">
        <v>5305</v>
      </c>
      <c r="L101" s="4" t="s">
        <v>5306</v>
      </c>
      <c r="M101" s="1" t="s">
        <v>5307</v>
      </c>
      <c r="N101" s="1" t="s">
        <v>2398</v>
      </c>
      <c r="O101" s="1" t="s">
        <v>296</v>
      </c>
      <c r="P101" s="1">
        <v>85034</v>
      </c>
      <c r="AB101" s="1" t="s">
        <v>5285</v>
      </c>
      <c r="AC101" s="3"/>
    </row>
    <row r="102" spans="1:53" s="1" customFormat="1" ht="15" x14ac:dyDescent="0.25">
      <c r="A102" s="6"/>
      <c r="B102" s="2"/>
      <c r="C102" s="2">
        <v>44560</v>
      </c>
      <c r="D102" s="6" t="s">
        <v>5461</v>
      </c>
      <c r="E102" s="2"/>
      <c r="G102" s="1" t="s">
        <v>3158</v>
      </c>
      <c r="H102" s="1" t="s">
        <v>5285</v>
      </c>
      <c r="I102" s="1" t="s">
        <v>5286</v>
      </c>
      <c r="K102" s="1" t="s">
        <v>5287</v>
      </c>
      <c r="L102" s="4" t="s">
        <v>5288</v>
      </c>
      <c r="M102" s="1" t="s">
        <v>5289</v>
      </c>
      <c r="N102" s="1" t="s">
        <v>488</v>
      </c>
      <c r="O102" s="1" t="s">
        <v>296</v>
      </c>
      <c r="P102" s="1">
        <v>85202</v>
      </c>
      <c r="AB102" s="1" t="s">
        <v>5283</v>
      </c>
      <c r="AC102" s="3"/>
    </row>
    <row r="103" spans="1:53" s="1" customFormat="1" ht="15" x14ac:dyDescent="0.25">
      <c r="A103" s="6"/>
      <c r="B103" s="2"/>
      <c r="C103" s="2">
        <v>44560</v>
      </c>
      <c r="D103" s="6" t="s">
        <v>5461</v>
      </c>
      <c r="E103" s="2"/>
      <c r="G103" s="1" t="s">
        <v>3158</v>
      </c>
      <c r="H103" s="1" t="s">
        <v>5290</v>
      </c>
      <c r="I103" s="1" t="s">
        <v>5295</v>
      </c>
      <c r="K103" s="1" t="s">
        <v>5291</v>
      </c>
      <c r="L103" s="4" t="s">
        <v>5292</v>
      </c>
      <c r="M103" s="1" t="s">
        <v>5293</v>
      </c>
      <c r="N103" s="1" t="s">
        <v>5294</v>
      </c>
      <c r="O103" s="1" t="s">
        <v>2477</v>
      </c>
      <c r="P103" s="1">
        <v>97225</v>
      </c>
      <c r="AB103" s="1" t="s">
        <v>4364</v>
      </c>
      <c r="AC103" s="3"/>
    </row>
    <row r="104" spans="1:53" s="1" customFormat="1" ht="15" x14ac:dyDescent="0.25">
      <c r="A104" s="6"/>
      <c r="B104" s="2"/>
      <c r="C104" s="2">
        <v>44560</v>
      </c>
      <c r="D104" s="6" t="s">
        <v>5461</v>
      </c>
      <c r="E104" s="2"/>
      <c r="G104" s="1" t="s">
        <v>481</v>
      </c>
      <c r="H104" s="1" t="s">
        <v>5290</v>
      </c>
      <c r="I104" s="1" t="s">
        <v>4364</v>
      </c>
      <c r="K104" s="1" t="s">
        <v>5291</v>
      </c>
      <c r="L104" s="4" t="s">
        <v>5292</v>
      </c>
      <c r="M104" s="1" t="s">
        <v>5293</v>
      </c>
      <c r="N104" s="1" t="s">
        <v>5294</v>
      </c>
      <c r="O104" s="1" t="s">
        <v>2477</v>
      </c>
      <c r="P104" s="1">
        <v>97225</v>
      </c>
      <c r="AB104" s="1" t="s">
        <v>5295</v>
      </c>
      <c r="AC104" s="3"/>
    </row>
    <row r="105" spans="1:53" s="1" customFormat="1" ht="15" x14ac:dyDescent="0.25">
      <c r="C105" s="6"/>
      <c r="D105" s="2"/>
      <c r="J105" s="38"/>
      <c r="T105" s="2"/>
      <c r="U105" s="3"/>
    </row>
    <row r="106" spans="1:53" ht="15" x14ac:dyDescent="0.25">
      <c r="B106" s="3">
        <f>COUNTA(B96:B105)</f>
        <v>1</v>
      </c>
      <c r="C106" s="3">
        <f>COUNTA(C101:C105)</f>
        <v>4</v>
      </c>
      <c r="D106" s="3">
        <f>COUNTA(D101:D105)</f>
        <v>4</v>
      </c>
      <c r="E106" s="3">
        <f>COUNTA(E101:E105)</f>
        <v>0</v>
      </c>
      <c r="G106" s="6">
        <v>44561</v>
      </c>
      <c r="H106" s="1" t="s">
        <v>3432</v>
      </c>
    </row>
    <row r="107" spans="1:53" ht="15" x14ac:dyDescent="0.25">
      <c r="A107" s="3"/>
      <c r="B107" s="3">
        <f>B95+B83+B73+B106</f>
        <v>1</v>
      </c>
      <c r="C107" s="3">
        <f>C95+C83+C73+C106+C99</f>
        <v>29</v>
      </c>
      <c r="D107" s="3">
        <f>D95+D83+D73+D106+D99</f>
        <v>16</v>
      </c>
      <c r="E107" s="3">
        <f>E95+E83+E73+E106+E99</f>
        <v>2</v>
      </c>
      <c r="G107" s="11" t="s">
        <v>2767</v>
      </c>
      <c r="H107" s="1" t="s">
        <v>3432</v>
      </c>
      <c r="L107" s="5"/>
    </row>
    <row r="108" spans="1:53" ht="15" x14ac:dyDescent="0.25">
      <c r="A108" s="3"/>
      <c r="B108" s="3" t="e">
        <f>B107+B62</f>
        <v>#REF!</v>
      </c>
      <c r="C108" s="3">
        <f>C107+C62</f>
        <v>82</v>
      </c>
      <c r="D108" s="3">
        <f>D107+D62</f>
        <v>40</v>
      </c>
      <c r="E108" s="3">
        <f>E107+E62</f>
        <v>3</v>
      </c>
      <c r="G108" s="11" t="s">
        <v>2672</v>
      </c>
      <c r="H108" s="1" t="s">
        <v>3432</v>
      </c>
      <c r="L108" s="5"/>
    </row>
    <row r="109" spans="1:53" s="1" customFormat="1" ht="15" x14ac:dyDescent="0.25">
      <c r="B109" s="6"/>
      <c r="C109" s="6"/>
      <c r="D109" s="6"/>
      <c r="E109" s="6"/>
      <c r="F109" s="6"/>
      <c r="G109" s="6"/>
      <c r="H109" s="6"/>
      <c r="I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spans="1:53" s="1" customFormat="1" ht="15" x14ac:dyDescent="0.25">
      <c r="B110" s="2"/>
      <c r="C110" s="2">
        <v>44567</v>
      </c>
      <c r="D110" s="2" t="s">
        <v>4712</v>
      </c>
      <c r="E110" s="2"/>
      <c r="F110" s="1" t="s">
        <v>3162</v>
      </c>
      <c r="G110" s="1" t="s">
        <v>3158</v>
      </c>
      <c r="H110" s="1" t="s">
        <v>3083</v>
      </c>
      <c r="I110" s="1" t="s">
        <v>3084</v>
      </c>
      <c r="K110" s="1" t="s">
        <v>3086</v>
      </c>
      <c r="L110" s="18" t="s">
        <v>3085</v>
      </c>
      <c r="M110" s="1" t="s">
        <v>1903</v>
      </c>
      <c r="N110" s="1" t="s">
        <v>488</v>
      </c>
      <c r="O110" s="1" t="s">
        <v>296</v>
      </c>
      <c r="P110" s="1">
        <v>85213</v>
      </c>
      <c r="Q110" s="1" t="s">
        <v>4712</v>
      </c>
      <c r="AB110" s="2"/>
      <c r="AC110" s="3"/>
      <c r="AD110" s="1" t="s">
        <v>2568</v>
      </c>
      <c r="BA110" s="1">
        <f>COUNTA(AE110:AZ110)</f>
        <v>0</v>
      </c>
    </row>
    <row r="111" spans="1:53" s="1" customFormat="1" ht="15" x14ac:dyDescent="0.25">
      <c r="B111" s="2"/>
      <c r="C111" s="2">
        <v>44567</v>
      </c>
      <c r="D111" s="2" t="s">
        <v>4712</v>
      </c>
      <c r="E111" s="2"/>
      <c r="F111" s="1" t="s">
        <v>3162</v>
      </c>
      <c r="G111" s="1" t="s">
        <v>481</v>
      </c>
      <c r="H111" s="1" t="s">
        <v>3083</v>
      </c>
      <c r="I111" s="1" t="s">
        <v>3087</v>
      </c>
      <c r="K111" s="1" t="s">
        <v>3086</v>
      </c>
      <c r="L111" s="18" t="s">
        <v>3085</v>
      </c>
      <c r="M111" s="1" t="s">
        <v>1903</v>
      </c>
      <c r="N111" s="1" t="s">
        <v>488</v>
      </c>
      <c r="O111" s="1" t="s">
        <v>296</v>
      </c>
      <c r="P111" s="1">
        <v>85213</v>
      </c>
      <c r="Q111" s="1" t="s">
        <v>4213</v>
      </c>
      <c r="AB111" s="2"/>
      <c r="AC111" s="3"/>
      <c r="AD111" s="1" t="s">
        <v>2564</v>
      </c>
      <c r="BA111" s="1">
        <f>COUNTA(AE111:AZ111)</f>
        <v>0</v>
      </c>
    </row>
    <row r="112" spans="1:53" s="1" customFormat="1" ht="15" x14ac:dyDescent="0.25">
      <c r="A112" s="9"/>
      <c r="B112" s="6"/>
      <c r="C112" s="6"/>
      <c r="D112" s="6"/>
      <c r="E112" s="6"/>
      <c r="F112" s="6"/>
      <c r="G112" s="6"/>
      <c r="H112" s="6"/>
      <c r="I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spans="1:53" ht="15" x14ac:dyDescent="0.25">
      <c r="B113" s="3">
        <f>COUNTA(B109:B112)</f>
        <v>0</v>
      </c>
      <c r="C113" s="3">
        <f>COUNTA(C109:C112)</f>
        <v>2</v>
      </c>
      <c r="D113" s="3">
        <f>COUNTA(D109:D112)</f>
        <v>2</v>
      </c>
      <c r="E113" s="3">
        <f>COUNTA(E109:E112)</f>
        <v>0</v>
      </c>
      <c r="G113" s="6">
        <v>44567</v>
      </c>
      <c r="H113" s="1" t="s">
        <v>3432</v>
      </c>
    </row>
    <row r="114" spans="1:53" s="1" customFormat="1" ht="15" x14ac:dyDescent="0.25">
      <c r="B114" s="6"/>
      <c r="C114" s="6"/>
      <c r="D114" s="6"/>
      <c r="E114" s="6"/>
      <c r="F114" s="6"/>
      <c r="G114" s="6"/>
      <c r="H114" s="6"/>
      <c r="I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spans="1:53" s="1" customFormat="1" ht="15" x14ac:dyDescent="0.25">
      <c r="B115" s="2"/>
      <c r="C115" s="2">
        <v>44574</v>
      </c>
      <c r="D115" s="6"/>
      <c r="G115" s="1" t="s">
        <v>4682</v>
      </c>
      <c r="H115" s="1" t="s">
        <v>2771</v>
      </c>
      <c r="I115" s="1" t="s">
        <v>4364</v>
      </c>
      <c r="K115" s="1" t="s">
        <v>2239</v>
      </c>
      <c r="L115" s="18"/>
      <c r="M115" s="1" t="s">
        <v>2247</v>
      </c>
      <c r="N115" s="1" t="s">
        <v>488</v>
      </c>
      <c r="O115" s="1" t="s">
        <v>296</v>
      </c>
      <c r="P115" s="1">
        <v>85209</v>
      </c>
      <c r="AB115" s="2" t="s">
        <v>2240</v>
      </c>
      <c r="AC115" s="3"/>
      <c r="AG115" s="1" t="s">
        <v>481</v>
      </c>
      <c r="AH115" s="1" t="s">
        <v>481</v>
      </c>
      <c r="BA115" s="1">
        <f>COUNTA(AE115:AZ115)</f>
        <v>2</v>
      </c>
    </row>
    <row r="116" spans="1:53" s="1" customFormat="1" ht="15" x14ac:dyDescent="0.25">
      <c r="B116" s="2"/>
      <c r="C116" s="2">
        <v>44574</v>
      </c>
      <c r="D116" s="6"/>
      <c r="E116" s="1" t="s">
        <v>4712</v>
      </c>
      <c r="G116" s="1" t="s">
        <v>283</v>
      </c>
      <c r="H116" s="1" t="s">
        <v>2240</v>
      </c>
      <c r="I116" s="1" t="s">
        <v>2595</v>
      </c>
      <c r="K116" s="1" t="s">
        <v>2241</v>
      </c>
      <c r="L116" s="18"/>
      <c r="M116" s="1" t="s">
        <v>2248</v>
      </c>
      <c r="N116" s="1" t="s">
        <v>488</v>
      </c>
      <c r="O116" s="1" t="s">
        <v>296</v>
      </c>
      <c r="P116" s="1">
        <v>85209</v>
      </c>
      <c r="AB116" s="2" t="s">
        <v>759</v>
      </c>
      <c r="AC116" s="3"/>
      <c r="AG116" s="1" t="s">
        <v>481</v>
      </c>
      <c r="AH116" s="1" t="s">
        <v>481</v>
      </c>
      <c r="AT116" s="1" t="s">
        <v>481</v>
      </c>
      <c r="BA116" s="1">
        <f>COUNTA(AE116:AZ116)</f>
        <v>3</v>
      </c>
    </row>
    <row r="117" spans="1:53" s="1" customFormat="1" ht="15" x14ac:dyDescent="0.25">
      <c r="A117" s="9"/>
      <c r="B117" s="6"/>
      <c r="C117" s="6"/>
      <c r="D117" s="6"/>
      <c r="E117" s="6"/>
      <c r="F117" s="6"/>
      <c r="G117" s="6"/>
      <c r="H117" s="6"/>
      <c r="I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spans="1:53" ht="15" x14ac:dyDescent="0.25">
      <c r="B118" s="3">
        <f>COUNTA(B114:B117)</f>
        <v>0</v>
      </c>
      <c r="C118" s="3">
        <f>COUNTA(C114:C117)</f>
        <v>2</v>
      </c>
      <c r="D118" s="3">
        <f>COUNTA(D114:D117)</f>
        <v>0</v>
      </c>
      <c r="E118" s="3">
        <f>COUNTA(E114:E117)</f>
        <v>1</v>
      </c>
      <c r="G118" s="6">
        <v>44574</v>
      </c>
      <c r="H118" s="1" t="s">
        <v>3432</v>
      </c>
    </row>
    <row r="119" spans="1:53" s="1" customFormat="1" ht="15" x14ac:dyDescent="0.25">
      <c r="B119" s="6"/>
      <c r="C119" s="6"/>
      <c r="D119" s="6"/>
      <c r="E119" s="6"/>
      <c r="F119" s="6"/>
      <c r="G119" s="6"/>
      <c r="H119" s="6"/>
      <c r="I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spans="1:53" s="1" customFormat="1" ht="15" x14ac:dyDescent="0.25">
      <c r="A120" s="9"/>
      <c r="B120" s="6"/>
      <c r="C120" s="6"/>
      <c r="D120" s="6"/>
      <c r="E120" s="6"/>
      <c r="F120" s="6"/>
      <c r="G120" s="6"/>
      <c r="H120" s="6"/>
      <c r="I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spans="1:53" ht="15" x14ac:dyDescent="0.25">
      <c r="B121" s="3">
        <f>COUNTA(B119:B120)</f>
        <v>0</v>
      </c>
      <c r="C121" s="3">
        <f>COUNTA(C119:C120)</f>
        <v>0</v>
      </c>
      <c r="D121" s="3">
        <f>COUNTA(D119:D120)</f>
        <v>0</v>
      </c>
      <c r="E121" s="3">
        <f>COUNTA(E119:E120)</f>
        <v>0</v>
      </c>
      <c r="G121" s="6">
        <v>44581</v>
      </c>
      <c r="H121" s="1" t="s">
        <v>3432</v>
      </c>
    </row>
    <row r="122" spans="1:53" s="1" customFormat="1" ht="15" x14ac:dyDescent="0.25">
      <c r="B122" s="6"/>
      <c r="C122" s="6"/>
      <c r="D122" s="6"/>
      <c r="E122" s="6"/>
      <c r="F122" s="6"/>
      <c r="G122" s="6"/>
      <c r="H122" s="6"/>
      <c r="I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spans="1:53" s="1" customFormat="1" ht="15" x14ac:dyDescent="0.25">
      <c r="A123" s="9"/>
      <c r="B123" s="6"/>
      <c r="C123" s="6"/>
      <c r="D123" s="6"/>
      <c r="E123" s="6"/>
      <c r="F123" s="6"/>
      <c r="G123" s="6"/>
      <c r="H123" s="6"/>
      <c r="I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spans="1:53" ht="15" x14ac:dyDescent="0.25">
      <c r="B124" s="3">
        <f>COUNTA(B122:B123)</f>
        <v>0</v>
      </c>
      <c r="C124" s="3">
        <f>COUNTA(C122:C123)</f>
        <v>0</v>
      </c>
      <c r="D124" s="3">
        <f>COUNTA(D122:D123)</f>
        <v>0</v>
      </c>
      <c r="E124" s="3">
        <f>COUNTA(E122:E123)</f>
        <v>0</v>
      </c>
      <c r="G124" s="6">
        <v>44588</v>
      </c>
      <c r="H124" s="1" t="s">
        <v>3432</v>
      </c>
    </row>
    <row r="125" spans="1:53" ht="15" x14ac:dyDescent="0.25">
      <c r="A125" s="3"/>
      <c r="B125" s="3" t="e">
        <f>#REF!+B113+B118+B121+B124</f>
        <v>#REF!</v>
      </c>
      <c r="C125" s="3">
        <f>C113+C118+C121+C124</f>
        <v>4</v>
      </c>
      <c r="D125" s="3">
        <f>+D113+D118+D121+D124</f>
        <v>2</v>
      </c>
      <c r="E125" s="3">
        <f>+E113+E118+E121+E124</f>
        <v>1</v>
      </c>
      <c r="G125" s="11" t="s">
        <v>1425</v>
      </c>
      <c r="H125" s="1" t="s">
        <v>3432</v>
      </c>
      <c r="L125" s="5"/>
    </row>
    <row r="126" spans="1:53" ht="15" x14ac:dyDescent="0.25">
      <c r="A126" s="3"/>
      <c r="B126" s="3" t="e">
        <f>B125+B108</f>
        <v>#REF!</v>
      </c>
      <c r="C126" s="3">
        <f>C125+C108</f>
        <v>86</v>
      </c>
      <c r="D126" s="3">
        <f>D125+D108</f>
        <v>42</v>
      </c>
      <c r="E126" s="3">
        <f>E125+E108</f>
        <v>4</v>
      </c>
      <c r="G126" s="11" t="s">
        <v>2512</v>
      </c>
      <c r="H126" s="1" t="s">
        <v>3432</v>
      </c>
      <c r="L126" s="5"/>
    </row>
    <row r="127" spans="1:53" s="1" customFormat="1" ht="15" x14ac:dyDescent="0.25">
      <c r="A127" s="8"/>
      <c r="B127" s="2"/>
      <c r="C127" s="6">
        <v>44595</v>
      </c>
      <c r="D127" s="6" t="s">
        <v>4712</v>
      </c>
      <c r="F127" s="1" t="s">
        <v>3161</v>
      </c>
      <c r="G127" s="1" t="s">
        <v>3158</v>
      </c>
      <c r="H127" s="1" t="s">
        <v>1810</v>
      </c>
      <c r="I127" s="1" t="s">
        <v>2986</v>
      </c>
      <c r="K127" s="1" t="s">
        <v>3200</v>
      </c>
      <c r="L127" s="18" t="s">
        <v>5184</v>
      </c>
      <c r="M127" s="1" t="s">
        <v>2941</v>
      </c>
      <c r="N127" s="1" t="s">
        <v>3201</v>
      </c>
      <c r="O127" s="1" t="s">
        <v>615</v>
      </c>
      <c r="P127" s="1">
        <v>48134</v>
      </c>
      <c r="Q127" s="1" t="s">
        <v>4712</v>
      </c>
      <c r="AB127" s="2"/>
      <c r="AC127" s="3"/>
      <c r="AD127" s="1" t="s">
        <v>2568</v>
      </c>
      <c r="AN127" s="1" t="s">
        <v>481</v>
      </c>
      <c r="AO127" s="1" t="s">
        <v>481</v>
      </c>
      <c r="AR127" s="1" t="s">
        <v>481</v>
      </c>
      <c r="AS127" s="1" t="s">
        <v>481</v>
      </c>
      <c r="AX127" s="1" t="s">
        <v>481</v>
      </c>
      <c r="BA127" s="1">
        <f>COUNTA(AE127:AZ127)</f>
        <v>5</v>
      </c>
    </row>
    <row r="128" spans="1:53" s="1" customFormat="1" ht="15" x14ac:dyDescent="0.25">
      <c r="A128" s="8"/>
      <c r="B128" s="2"/>
      <c r="C128" s="6">
        <v>44595</v>
      </c>
      <c r="D128" s="6" t="s">
        <v>4712</v>
      </c>
      <c r="F128" s="1" t="s">
        <v>3161</v>
      </c>
      <c r="G128" s="1" t="s">
        <v>481</v>
      </c>
      <c r="H128" s="1" t="s">
        <v>5181</v>
      </c>
      <c r="I128" s="1" t="s">
        <v>3030</v>
      </c>
      <c r="K128" s="1" t="s">
        <v>1815</v>
      </c>
      <c r="L128" s="18" t="s">
        <v>5184</v>
      </c>
      <c r="M128" s="1" t="s">
        <v>2941</v>
      </c>
      <c r="N128" s="1" t="s">
        <v>3201</v>
      </c>
      <c r="O128" s="1" t="s">
        <v>615</v>
      </c>
      <c r="P128" s="1">
        <v>48134</v>
      </c>
      <c r="Q128" s="1" t="s">
        <v>4213</v>
      </c>
      <c r="AB128" s="2"/>
      <c r="AC128" s="3"/>
      <c r="AD128" s="1" t="s">
        <v>2564</v>
      </c>
      <c r="AN128" s="1" t="s">
        <v>481</v>
      </c>
      <c r="AO128" s="1" t="s">
        <v>481</v>
      </c>
      <c r="AR128" s="1" t="s">
        <v>481</v>
      </c>
      <c r="AS128" s="1" t="s">
        <v>481</v>
      </c>
      <c r="AX128" s="1" t="s">
        <v>481</v>
      </c>
      <c r="BA128" s="1">
        <f>COUNTA(AE128:AZ128)</f>
        <v>5</v>
      </c>
    </row>
    <row r="129" spans="1:53" s="1" customFormat="1" ht="15" x14ac:dyDescent="0.25">
      <c r="B129" s="6"/>
      <c r="C129" s="6">
        <v>44595</v>
      </c>
      <c r="D129" s="6" t="s">
        <v>4712</v>
      </c>
      <c r="E129" s="6"/>
      <c r="F129" s="6"/>
      <c r="G129" s="6"/>
      <c r="H129" s="6"/>
      <c r="I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spans="1:53" s="1" customFormat="1" ht="15" x14ac:dyDescent="0.25">
      <c r="A130" s="9"/>
      <c r="B130" s="6"/>
      <c r="C130" s="6">
        <v>44595</v>
      </c>
      <c r="D130" s="6"/>
      <c r="E130" s="6"/>
      <c r="F130" s="6"/>
      <c r="G130" s="6"/>
      <c r="H130" s="6"/>
      <c r="I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spans="1:53" ht="15" x14ac:dyDescent="0.25">
      <c r="B131" s="3">
        <f>COUNTA(B127:B130)</f>
        <v>0</v>
      </c>
      <c r="C131" s="3">
        <f>COUNTA(C127:C130)</f>
        <v>4</v>
      </c>
      <c r="D131" s="3">
        <f>COUNTA(D127:D130)</f>
        <v>3</v>
      </c>
      <c r="E131" s="3">
        <f>COUNTA(E127:E130)</f>
        <v>0</v>
      </c>
      <c r="G131" s="6">
        <v>44595</v>
      </c>
      <c r="H131" s="1" t="s">
        <v>3432</v>
      </c>
    </row>
    <row r="132" spans="1:53" s="1" customFormat="1" ht="15" x14ac:dyDescent="0.25">
      <c r="B132" s="6"/>
      <c r="C132" s="6">
        <v>44602</v>
      </c>
      <c r="D132" s="6"/>
      <c r="G132" s="1" t="s">
        <v>481</v>
      </c>
      <c r="H132" s="1" t="s">
        <v>1394</v>
      </c>
      <c r="I132" s="1" t="s">
        <v>4642</v>
      </c>
      <c r="L132" s="18"/>
      <c r="AB132" s="1" t="s">
        <v>1395</v>
      </c>
      <c r="AC132" s="3"/>
      <c r="AS132" s="1" t="s">
        <v>3162</v>
      </c>
      <c r="AV132" s="1" t="s">
        <v>3162</v>
      </c>
      <c r="BA132" s="1">
        <f>COUNTA(AF132:AZ132)</f>
        <v>2</v>
      </c>
    </row>
    <row r="133" spans="1:53" s="1" customFormat="1" ht="15" x14ac:dyDescent="0.25">
      <c r="B133" s="6"/>
      <c r="C133" s="6">
        <v>44602</v>
      </c>
      <c r="D133" s="6"/>
      <c r="G133" s="1" t="s">
        <v>3158</v>
      </c>
      <c r="H133" s="1" t="s">
        <v>1394</v>
      </c>
      <c r="I133" s="1" t="s">
        <v>1395</v>
      </c>
      <c r="L133" s="18"/>
      <c r="AB133" s="1" t="s">
        <v>4642</v>
      </c>
      <c r="AC133" s="3"/>
      <c r="AS133" s="1" t="s">
        <v>3162</v>
      </c>
      <c r="AV133" s="1" t="s">
        <v>3162</v>
      </c>
      <c r="BA133" s="1">
        <f>COUNTA(AE133:AZ133)</f>
        <v>2</v>
      </c>
    </row>
    <row r="134" spans="1:53" s="1" customFormat="1" ht="15" x14ac:dyDescent="0.25">
      <c r="B134" s="6"/>
      <c r="C134" s="6"/>
      <c r="D134" s="6"/>
      <c r="E134" s="6"/>
      <c r="F134" s="6"/>
      <c r="G134" s="6"/>
      <c r="H134" s="6"/>
      <c r="I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spans="1:53" s="1" customFormat="1" ht="15" x14ac:dyDescent="0.25">
      <c r="A135" s="9"/>
      <c r="B135" s="6"/>
      <c r="C135" s="6"/>
      <c r="D135" s="6"/>
      <c r="E135" s="6"/>
      <c r="F135" s="6"/>
      <c r="G135" s="6"/>
      <c r="H135" s="6"/>
      <c r="I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spans="1:53" ht="15" x14ac:dyDescent="0.25">
      <c r="B136" s="3">
        <f>COUNTA(B132:B135)</f>
        <v>0</v>
      </c>
      <c r="C136" s="3">
        <f>COUNTA(C132:C135)</f>
        <v>2</v>
      </c>
      <c r="D136" s="3">
        <f>COUNTA(D132:D135)</f>
        <v>0</v>
      </c>
      <c r="E136" s="3">
        <f>COUNTA(E132:E135)</f>
        <v>0</v>
      </c>
      <c r="G136" s="6">
        <v>44602</v>
      </c>
      <c r="H136" s="1" t="s">
        <v>3432</v>
      </c>
    </row>
    <row r="137" spans="1:53" s="1" customFormat="1" ht="15" x14ac:dyDescent="0.25">
      <c r="B137" s="6"/>
      <c r="C137" s="6"/>
      <c r="D137" s="6"/>
      <c r="E137" s="6"/>
      <c r="F137" s="6"/>
      <c r="G137" s="6"/>
      <c r="H137" s="6"/>
      <c r="I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spans="1:53" s="1" customFormat="1" ht="15" x14ac:dyDescent="0.25">
      <c r="B138" s="6"/>
      <c r="C138" s="6"/>
      <c r="D138" s="6"/>
      <c r="E138" s="6"/>
      <c r="F138" s="6"/>
      <c r="G138" s="6"/>
      <c r="H138" s="6"/>
      <c r="I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spans="1:53" s="1" customFormat="1" ht="15" x14ac:dyDescent="0.25">
      <c r="B139" s="6"/>
      <c r="C139" s="6"/>
      <c r="D139" s="6"/>
      <c r="E139" s="6"/>
      <c r="F139" s="6"/>
      <c r="G139" s="6"/>
      <c r="H139" s="6"/>
      <c r="I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spans="1:53" s="1" customFormat="1" ht="15" x14ac:dyDescent="0.25">
      <c r="A140" s="9"/>
      <c r="B140" s="6"/>
      <c r="C140" s="6"/>
      <c r="D140" s="6"/>
      <c r="E140" s="6"/>
      <c r="F140" s="6"/>
      <c r="G140" s="6"/>
      <c r="H140" s="6"/>
      <c r="I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spans="1:53" ht="15" x14ac:dyDescent="0.25">
      <c r="B141" s="3">
        <f>COUNTA(B137:B140)</f>
        <v>0</v>
      </c>
      <c r="C141" s="3">
        <f>COUNTA(C137:C140)</f>
        <v>0</v>
      </c>
      <c r="D141" s="3">
        <f>COUNTA(D137:D140)</f>
        <v>0</v>
      </c>
      <c r="E141" s="3">
        <f>COUNTA(E137:E140)</f>
        <v>0</v>
      </c>
      <c r="G141" s="6">
        <v>43881</v>
      </c>
      <c r="H141" s="1" t="s">
        <v>3432</v>
      </c>
    </row>
    <row r="142" spans="1:53" s="1" customFormat="1" ht="15" x14ac:dyDescent="0.25">
      <c r="B142" s="6"/>
      <c r="C142" s="6"/>
      <c r="D142" s="6"/>
      <c r="E142" s="6"/>
      <c r="F142" s="6"/>
      <c r="G142" s="6"/>
      <c r="H142" s="6"/>
      <c r="I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spans="1:53" s="1" customFormat="1" ht="15" x14ac:dyDescent="0.25">
      <c r="B143" s="6"/>
      <c r="C143" s="6"/>
      <c r="D143" s="6"/>
      <c r="E143" s="6"/>
      <c r="F143" s="6"/>
      <c r="G143" s="6"/>
      <c r="H143" s="6"/>
      <c r="I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spans="1:53" s="1" customFormat="1" ht="15" x14ac:dyDescent="0.25">
      <c r="B144" s="6"/>
      <c r="C144" s="6"/>
      <c r="D144" s="6"/>
      <c r="E144" s="6"/>
      <c r="F144" s="6"/>
      <c r="G144" s="6"/>
      <c r="H144" s="6"/>
      <c r="I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spans="1:53" s="1" customFormat="1" ht="15" x14ac:dyDescent="0.25">
      <c r="A145" s="9"/>
      <c r="B145" s="6"/>
      <c r="C145" s="6"/>
      <c r="D145" s="6"/>
      <c r="E145" s="6"/>
      <c r="F145" s="6"/>
      <c r="G145" s="6"/>
      <c r="H145" s="6"/>
      <c r="I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spans="1:53" ht="15" x14ac:dyDescent="0.25">
      <c r="B146" s="3">
        <f>COUNTA(B142:B145)</f>
        <v>0</v>
      </c>
      <c r="C146" s="3">
        <f>COUNTA(C142:C145)</f>
        <v>0</v>
      </c>
      <c r="D146" s="3">
        <f>COUNTA(D142:D145)</f>
        <v>0</v>
      </c>
      <c r="E146" s="3">
        <f>COUNTA(E142:E145)</f>
        <v>0</v>
      </c>
      <c r="G146" s="6">
        <v>43888</v>
      </c>
      <c r="H146" s="1" t="s">
        <v>3432</v>
      </c>
    </row>
    <row r="147" spans="1:53" ht="15" x14ac:dyDescent="0.25">
      <c r="A147" s="3"/>
      <c r="B147" s="3">
        <f>B131+B136+B141+B146</f>
        <v>0</v>
      </c>
      <c r="C147" s="3">
        <f>C131+C136+C141+C146</f>
        <v>6</v>
      </c>
      <c r="D147" s="3">
        <f>D131+D136+D141+D146</f>
        <v>3</v>
      </c>
      <c r="E147" s="3">
        <f>E131+E136+E141+E146</f>
        <v>0</v>
      </c>
      <c r="G147" s="11" t="s">
        <v>1762</v>
      </c>
      <c r="H147" s="1" t="s">
        <v>3432</v>
      </c>
      <c r="L147" s="5"/>
    </row>
    <row r="148" spans="1:53" ht="15" x14ac:dyDescent="0.25">
      <c r="A148" s="3"/>
      <c r="B148" s="3" t="e">
        <f>B147+B126</f>
        <v>#REF!</v>
      </c>
      <c r="C148" s="3">
        <f>C147+C126</f>
        <v>92</v>
      </c>
      <c r="D148" s="3">
        <f>D147+D126</f>
        <v>45</v>
      </c>
      <c r="E148" s="3">
        <f>E147+E126</f>
        <v>4</v>
      </c>
      <c r="G148" s="11" t="s">
        <v>2512</v>
      </c>
      <c r="H148" s="1" t="s">
        <v>3432</v>
      </c>
      <c r="L148" s="5"/>
    </row>
    <row r="149" spans="1:53" s="1" customFormat="1" ht="15" x14ac:dyDescent="0.25">
      <c r="B149" s="6"/>
      <c r="C149" s="6"/>
      <c r="D149" s="6"/>
      <c r="E149" s="6"/>
      <c r="F149" s="6"/>
      <c r="G149" s="6"/>
      <c r="H149" s="6"/>
      <c r="I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spans="1:53" s="1" customFormat="1" ht="15" x14ac:dyDescent="0.25">
      <c r="B150" s="6"/>
      <c r="C150" s="6"/>
      <c r="D150" s="6"/>
      <c r="E150" s="6"/>
      <c r="F150" s="6"/>
      <c r="G150" s="6"/>
      <c r="H150" s="6"/>
      <c r="I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spans="1:53" s="1" customFormat="1" ht="15" x14ac:dyDescent="0.25">
      <c r="B151" s="6"/>
      <c r="C151" s="6"/>
      <c r="D151" s="6"/>
      <c r="E151" s="6"/>
      <c r="F151" s="6"/>
      <c r="G151" s="6"/>
      <c r="H151" s="6"/>
      <c r="I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spans="1:53" s="1" customFormat="1" ht="15" x14ac:dyDescent="0.25">
      <c r="A152" s="9"/>
      <c r="B152" s="6"/>
      <c r="C152" s="6"/>
      <c r="D152" s="6"/>
      <c r="E152" s="6"/>
      <c r="F152" s="6"/>
      <c r="G152" s="6"/>
      <c r="H152" s="6"/>
      <c r="I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spans="1:53" ht="15" x14ac:dyDescent="0.25">
      <c r="B153" s="3">
        <f>COUNTA(B149:B152)</f>
        <v>0</v>
      </c>
      <c r="C153" s="3">
        <f>COUNTA(C149:C152)</f>
        <v>0</v>
      </c>
      <c r="D153" s="3">
        <f>COUNTA(D149:D152)</f>
        <v>0</v>
      </c>
      <c r="E153" s="3">
        <f>COUNTA(E149:E152)</f>
        <v>0</v>
      </c>
      <c r="G153" s="6">
        <v>44623</v>
      </c>
      <c r="H153" s="1" t="s">
        <v>3432</v>
      </c>
    </row>
    <row r="154" spans="1:53" s="1" customFormat="1" ht="15" x14ac:dyDescent="0.25">
      <c r="B154" s="6"/>
      <c r="C154" s="6"/>
      <c r="D154" s="6"/>
      <c r="E154" s="6"/>
      <c r="F154" s="6"/>
      <c r="G154" s="6"/>
      <c r="H154" s="6"/>
      <c r="I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spans="1:53" s="1" customFormat="1" ht="15" x14ac:dyDescent="0.25">
      <c r="A155" s="8"/>
      <c r="B155" s="2"/>
      <c r="C155" s="6">
        <v>44630</v>
      </c>
      <c r="D155" s="6"/>
      <c r="E155" s="1" t="s">
        <v>4712</v>
      </c>
      <c r="F155" s="1" t="s">
        <v>3162</v>
      </c>
      <c r="G155" s="1" t="s">
        <v>481</v>
      </c>
      <c r="H155" s="1" t="s">
        <v>3073</v>
      </c>
      <c r="I155" s="1" t="s">
        <v>3074</v>
      </c>
      <c r="K155" s="1" t="s">
        <v>2300</v>
      </c>
      <c r="L155" s="18"/>
      <c r="M155" s="1" t="s">
        <v>3075</v>
      </c>
      <c r="N155" s="1" t="s">
        <v>488</v>
      </c>
      <c r="O155" s="1" t="s">
        <v>296</v>
      </c>
      <c r="P155" s="1">
        <v>85206</v>
      </c>
      <c r="Q155" s="8"/>
      <c r="R155" s="8"/>
      <c r="Z155" s="1" t="s">
        <v>3196</v>
      </c>
      <c r="AA155" s="1" t="s">
        <v>3189</v>
      </c>
      <c r="AB155" s="2" t="s">
        <v>2155</v>
      </c>
      <c r="AC155" s="3"/>
      <c r="AG155" s="1" t="s">
        <v>481</v>
      </c>
      <c r="AJ155" s="1" t="s">
        <v>481</v>
      </c>
      <c r="AO155" s="1" t="s">
        <v>481</v>
      </c>
      <c r="AP155" s="1" t="s">
        <v>481</v>
      </c>
      <c r="AQ155" s="1" t="s">
        <v>481</v>
      </c>
      <c r="AS155" s="1" t="s">
        <v>481</v>
      </c>
      <c r="AV155" s="1" t="s">
        <v>481</v>
      </c>
      <c r="AW155" s="1" t="s">
        <v>481</v>
      </c>
      <c r="AX155" s="1" t="s">
        <v>481</v>
      </c>
      <c r="AZ155" s="1" t="s">
        <v>481</v>
      </c>
      <c r="BA155" s="1">
        <f>COUNTA(AE155:AZ155)</f>
        <v>10</v>
      </c>
    </row>
    <row r="156" spans="1:53" s="1" customFormat="1" ht="15" x14ac:dyDescent="0.25">
      <c r="B156" s="6"/>
      <c r="C156" s="6"/>
      <c r="D156" s="6"/>
      <c r="E156" s="6"/>
      <c r="F156" s="6"/>
      <c r="G156" s="6"/>
      <c r="H156" s="6"/>
      <c r="I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spans="1:53" s="1" customFormat="1" ht="15" x14ac:dyDescent="0.25">
      <c r="A157" s="9"/>
      <c r="B157" s="6"/>
      <c r="C157" s="6"/>
      <c r="D157" s="6"/>
      <c r="E157" s="6"/>
      <c r="F157" s="6"/>
      <c r="G157" s="6"/>
      <c r="H157" s="6"/>
      <c r="I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spans="1:53" ht="15" x14ac:dyDescent="0.25">
      <c r="B158" s="3">
        <f>COUNTA(B154:B157)</f>
        <v>0</v>
      </c>
      <c r="C158" s="3">
        <f>COUNTA(C154:C157)</f>
        <v>1</v>
      </c>
      <c r="D158" s="3">
        <f>COUNTA(D154:D157)</f>
        <v>0</v>
      </c>
      <c r="E158" s="3">
        <f>COUNTA(E154:E157)</f>
        <v>1</v>
      </c>
      <c r="G158" s="6">
        <v>44630</v>
      </c>
      <c r="H158" s="1" t="s">
        <v>3432</v>
      </c>
    </row>
    <row r="159" spans="1:53" s="1" customFormat="1" ht="15" x14ac:dyDescent="0.25">
      <c r="B159" s="6"/>
      <c r="C159" s="6"/>
      <c r="D159" s="6"/>
      <c r="E159" s="6"/>
      <c r="F159" s="6"/>
      <c r="G159" s="6"/>
      <c r="H159" s="6"/>
      <c r="I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1" spans="1:53" s="1" customFormat="1" ht="15" x14ac:dyDescent="0.25">
      <c r="B161" s="6"/>
      <c r="C161" s="6"/>
      <c r="D161" s="6"/>
      <c r="E161" s="6"/>
      <c r="F161" s="6"/>
      <c r="G161" s="6"/>
      <c r="H161" s="6"/>
      <c r="I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spans="1:53" s="1" customFormat="1" ht="15" x14ac:dyDescent="0.25">
      <c r="A162" s="9"/>
      <c r="B162" s="6"/>
      <c r="C162" s="6"/>
      <c r="D162" s="6"/>
      <c r="E162" s="6"/>
      <c r="F162" s="6"/>
      <c r="G162" s="6"/>
      <c r="H162" s="6"/>
      <c r="I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spans="1:53" ht="15" x14ac:dyDescent="0.25">
      <c r="B163" s="3">
        <f>COUNTA(B159:B162)</f>
        <v>0</v>
      </c>
      <c r="C163" s="3">
        <f>COUNTA(C159:C162)</f>
        <v>0</v>
      </c>
      <c r="D163" s="3">
        <f>COUNTA(D159:D162)</f>
        <v>0</v>
      </c>
      <c r="E163" s="3">
        <f>COUNTA(E159:E162)</f>
        <v>0</v>
      </c>
      <c r="G163" s="6">
        <v>44644</v>
      </c>
      <c r="H163" s="1" t="s">
        <v>3432</v>
      </c>
    </row>
    <row r="164" spans="1:53" s="1" customFormat="1" ht="15" x14ac:dyDescent="0.25">
      <c r="B164" s="6"/>
      <c r="C164" s="6"/>
      <c r="D164" s="6"/>
      <c r="E164" s="6"/>
      <c r="F164" s="6"/>
      <c r="G164" s="6"/>
      <c r="H164" s="6"/>
      <c r="I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spans="1:53" s="1" customFormat="1" ht="15" x14ac:dyDescent="0.25">
      <c r="A165" s="8"/>
      <c r="B165" s="2"/>
      <c r="C165" s="2">
        <v>44651</v>
      </c>
      <c r="D165" s="6" t="s">
        <v>4712</v>
      </c>
      <c r="E165" s="1" t="s">
        <v>297</v>
      </c>
      <c r="F165" s="1" t="s">
        <v>3162</v>
      </c>
      <c r="G165" s="1" t="s">
        <v>3158</v>
      </c>
      <c r="H165" s="1" t="s">
        <v>2155</v>
      </c>
      <c r="I165" s="1" t="s">
        <v>2156</v>
      </c>
      <c r="K165" s="1" t="s">
        <v>5281</v>
      </c>
      <c r="L165" s="18"/>
      <c r="M165" s="1" t="s">
        <v>2158</v>
      </c>
      <c r="N165" s="1" t="s">
        <v>2398</v>
      </c>
      <c r="O165" s="1" t="s">
        <v>296</v>
      </c>
      <c r="P165" s="1">
        <v>85023</v>
      </c>
      <c r="Q165" s="8"/>
      <c r="R165" s="8"/>
      <c r="Z165" s="1" t="s">
        <v>3196</v>
      </c>
      <c r="AA165" s="1" t="s">
        <v>3189</v>
      </c>
      <c r="AB165" s="2" t="s">
        <v>3073</v>
      </c>
      <c r="AC165" s="3"/>
      <c r="AP165" s="1" t="s">
        <v>3158</v>
      </c>
      <c r="BA165" s="1">
        <f>COUNTA(AE165:AZ165)</f>
        <v>1</v>
      </c>
    </row>
    <row r="166" spans="1:53" s="1" customFormat="1" ht="15" x14ac:dyDescent="0.25">
      <c r="B166" s="6"/>
      <c r="C166" s="6"/>
      <c r="D166" s="6"/>
      <c r="E166" s="6"/>
      <c r="F166" s="6"/>
      <c r="G166" s="6"/>
      <c r="H166" s="6"/>
      <c r="I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spans="1:53" s="1" customFormat="1" ht="15" x14ac:dyDescent="0.25">
      <c r="A167" s="9"/>
      <c r="B167" s="6"/>
      <c r="C167" s="6"/>
      <c r="D167" s="6"/>
      <c r="E167" s="6"/>
      <c r="F167" s="6"/>
      <c r="G167" s="6"/>
      <c r="H167" s="6"/>
      <c r="I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spans="1:53" ht="15" x14ac:dyDescent="0.25">
      <c r="B168" s="3">
        <f>COUNTA(B164:B167)</f>
        <v>0</v>
      </c>
      <c r="C168" s="3">
        <f>COUNTA(C164:C167)</f>
        <v>1</v>
      </c>
      <c r="D168" s="3">
        <f>COUNTA(D164:D167)</f>
        <v>1</v>
      </c>
      <c r="E168" s="3">
        <f>COUNTA(E164:E167)</f>
        <v>1</v>
      </c>
      <c r="G168" s="6">
        <v>44651</v>
      </c>
      <c r="H168" s="1" t="s">
        <v>3432</v>
      </c>
    </row>
    <row r="169" spans="1:53" ht="15" x14ac:dyDescent="0.25">
      <c r="A169" s="3"/>
      <c r="B169" s="3">
        <f>B153+B158+B163+B168</f>
        <v>0</v>
      </c>
      <c r="C169" s="3">
        <f>C153+C158+C163+C168</f>
        <v>2</v>
      </c>
      <c r="D169" s="3">
        <f>D153+D158+D163+D168</f>
        <v>1</v>
      </c>
      <c r="E169" s="3">
        <f>E153+E158+E163+E168</f>
        <v>2</v>
      </c>
      <c r="G169" s="11" t="s">
        <v>320</v>
      </c>
      <c r="H169" s="1" t="s">
        <v>3432</v>
      </c>
      <c r="L169" s="5"/>
    </row>
    <row r="170" spans="1:53" ht="15" x14ac:dyDescent="0.25">
      <c r="A170" s="3"/>
      <c r="B170" s="3" t="e">
        <f>B169+B148</f>
        <v>#REF!</v>
      </c>
      <c r="C170" s="3">
        <f>C169+C148</f>
        <v>94</v>
      </c>
      <c r="D170" s="3">
        <f>D169+D148</f>
        <v>46</v>
      </c>
      <c r="E170" s="3">
        <f>E169+E148</f>
        <v>6</v>
      </c>
      <c r="G170" s="11" t="s">
        <v>2512</v>
      </c>
      <c r="H170" s="1" t="s">
        <v>3432</v>
      </c>
      <c r="L170" s="5"/>
    </row>
    <row r="171" spans="1:53" s="1" customFormat="1" ht="15" x14ac:dyDescent="0.25">
      <c r="B171" s="6"/>
      <c r="C171" s="6"/>
      <c r="D171" s="6"/>
      <c r="E171" s="6"/>
      <c r="F171" s="6"/>
      <c r="G171" s="6"/>
      <c r="H171" s="6"/>
      <c r="I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spans="1:53" s="1" customFormat="1" ht="15" x14ac:dyDescent="0.25">
      <c r="B172" s="6"/>
      <c r="C172" s="6"/>
      <c r="D172" s="6"/>
      <c r="E172" s="6"/>
      <c r="F172" s="6"/>
      <c r="G172" s="6"/>
      <c r="H172" s="6"/>
      <c r="I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spans="1:53" s="1" customFormat="1" ht="15" x14ac:dyDescent="0.25">
      <c r="B173" s="6"/>
      <c r="C173" s="6"/>
      <c r="D173" s="6"/>
      <c r="E173" s="6"/>
      <c r="F173" s="6"/>
      <c r="G173" s="6"/>
      <c r="H173" s="6"/>
      <c r="I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spans="1:53" s="1" customFormat="1" ht="15" x14ac:dyDescent="0.25">
      <c r="A174" s="9"/>
      <c r="B174" s="6"/>
      <c r="C174" s="6"/>
      <c r="D174" s="6"/>
      <c r="E174" s="6"/>
      <c r="F174" s="6"/>
      <c r="G174" s="6"/>
      <c r="H174" s="6"/>
      <c r="I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spans="1:53" ht="15" x14ac:dyDescent="0.25">
      <c r="B175" s="3">
        <f>COUNTA(B171:B174)</f>
        <v>0</v>
      </c>
      <c r="C175" s="3">
        <f>COUNTA(C171:C174)</f>
        <v>0</v>
      </c>
      <c r="D175" s="3">
        <f>COUNTA(D171:D174)</f>
        <v>0</v>
      </c>
      <c r="E175" s="3">
        <f>COUNTA(E171:E174)</f>
        <v>0</v>
      </c>
      <c r="G175" s="6">
        <v>44658</v>
      </c>
      <c r="H175" s="1" t="s">
        <v>3432</v>
      </c>
    </row>
    <row r="176" spans="1:53" ht="15" x14ac:dyDescent="0.25">
      <c r="A176" s="3"/>
      <c r="B176" s="3" t="e">
        <f>B175+#REF!+#REF!+#REF!+#REF!</f>
        <v>#REF!</v>
      </c>
      <c r="C176" s="3">
        <f>C175</f>
        <v>0</v>
      </c>
      <c r="D176" s="3">
        <f>E175</f>
        <v>0</v>
      </c>
      <c r="E176" s="3">
        <f>F175</f>
        <v>0</v>
      </c>
      <c r="G176" s="11" t="s">
        <v>322</v>
      </c>
      <c r="H176" s="1" t="s">
        <v>3432</v>
      </c>
      <c r="L176" s="5"/>
    </row>
    <row r="177" spans="1:12" ht="15" x14ac:dyDescent="0.25">
      <c r="A177" s="3"/>
      <c r="B177" s="3" t="e">
        <f>B176+B170</f>
        <v>#REF!</v>
      </c>
      <c r="C177" s="3">
        <f>C176+C170</f>
        <v>94</v>
      </c>
      <c r="D177" s="3">
        <f>D176+D170</f>
        <v>46</v>
      </c>
      <c r="E177" s="3">
        <f>E176+E170</f>
        <v>6</v>
      </c>
      <c r="G177" s="11" t="s">
        <v>2512</v>
      </c>
      <c r="H177" s="1" t="s">
        <v>3432</v>
      </c>
      <c r="L177" s="5"/>
    </row>
  </sheetData>
  <hyperlinks>
    <hyperlink ref="L3" r:id="rId1" xr:uid="{00000000-0004-0000-0800-000000000000}"/>
    <hyperlink ref="L6" r:id="rId2" xr:uid="{00000000-0004-0000-0800-000001000000}"/>
    <hyperlink ref="L11" r:id="rId3" xr:uid="{00000000-0004-0000-0800-000002000000}"/>
    <hyperlink ref="L15" r:id="rId4" xr:uid="{00000000-0004-0000-0800-000003000000}"/>
    <hyperlink ref="L13" r:id="rId5" xr:uid="{00000000-0004-0000-0800-000004000000}"/>
    <hyperlink ref="L12" r:id="rId6" xr:uid="{00000000-0004-0000-0800-000005000000}"/>
    <hyperlink ref="L14" r:id="rId7" xr:uid="{00000000-0004-0000-0800-000006000000}"/>
    <hyperlink ref="L8" r:id="rId8" xr:uid="{00000000-0004-0000-0800-000007000000}"/>
    <hyperlink ref="L24" r:id="rId9" xr:uid="{00000000-0004-0000-0800-000008000000}"/>
    <hyperlink ref="L31" r:id="rId10" xr:uid="{00000000-0004-0000-0800-000009000000}"/>
    <hyperlink ref="L34" r:id="rId11" xr:uid="{00000000-0004-0000-0800-00000A000000}"/>
    <hyperlink ref="L18" r:id="rId12" xr:uid="{00000000-0004-0000-0800-00000B000000}"/>
    <hyperlink ref="L23" r:id="rId13" xr:uid="{00000000-0004-0000-0800-00000C000000}"/>
    <hyperlink ref="L68" r:id="rId14" xr:uid="{00000000-0004-0000-0800-00000D000000}"/>
    <hyperlink ref="L28" r:id="rId15" xr:uid="{00000000-0004-0000-0800-00000E000000}"/>
    <hyperlink ref="L29" r:id="rId16" xr:uid="{00000000-0004-0000-0800-00000F000000}"/>
    <hyperlink ref="L19" r:id="rId17" xr:uid="{00000000-0004-0000-0800-000010000000}"/>
    <hyperlink ref="L20" r:id="rId18" xr:uid="{00000000-0004-0000-0800-000011000000}"/>
    <hyperlink ref="L9" r:id="rId19" xr:uid="{00000000-0004-0000-0800-000012000000}"/>
    <hyperlink ref="L38" r:id="rId20" xr:uid="{00000000-0004-0000-0800-000013000000}"/>
    <hyperlink ref="L37" r:id="rId21" xr:uid="{00000000-0004-0000-0800-000014000000}"/>
    <hyperlink ref="L26" r:id="rId22" xr:uid="{00000000-0004-0000-0800-000015000000}"/>
    <hyperlink ref="L25" r:id="rId23" xr:uid="{00000000-0004-0000-0800-000016000000}"/>
    <hyperlink ref="L7" r:id="rId24" xr:uid="{00000000-0004-0000-0800-000017000000}"/>
    <hyperlink ref="L16" r:id="rId25" xr:uid="{00000000-0004-0000-0800-000018000000}"/>
    <hyperlink ref="L17" r:id="rId26" xr:uid="{00000000-0004-0000-0800-000019000000}"/>
    <hyperlink ref="L35" r:id="rId27" xr:uid="{00000000-0004-0000-0800-00001A000000}"/>
    <hyperlink ref="L36" r:id="rId28" xr:uid="{00000000-0004-0000-0800-00001B000000}"/>
    <hyperlink ref="L64" r:id="rId29" xr:uid="{00000000-0004-0000-0800-00001C000000}"/>
    <hyperlink ref="L40" r:id="rId30" xr:uid="{00000000-0004-0000-0800-00001D000000}"/>
    <hyperlink ref="L39" r:id="rId31" xr:uid="{00000000-0004-0000-0800-00001E000000}"/>
    <hyperlink ref="L51" r:id="rId32" xr:uid="{00000000-0004-0000-0800-00001F000000}"/>
    <hyperlink ref="L57" r:id="rId33" xr:uid="{00000000-0004-0000-0800-000020000000}"/>
    <hyperlink ref="L56" r:id="rId34" xr:uid="{00000000-0004-0000-0800-000021000000}"/>
    <hyperlink ref="L58" r:id="rId35" xr:uid="{00000000-0004-0000-0800-000022000000}"/>
    <hyperlink ref="L53" r:id="rId36" xr:uid="{00000000-0004-0000-0800-000023000000}"/>
    <hyperlink ref="L45" r:id="rId37" xr:uid="{00000000-0004-0000-0800-000024000000}"/>
    <hyperlink ref="L47" r:id="rId38" xr:uid="{00000000-0004-0000-0800-000025000000}"/>
    <hyperlink ref="L44" r:id="rId39" xr:uid="{00000000-0004-0000-0800-000026000000}"/>
    <hyperlink ref="L46" r:id="rId40" xr:uid="{00000000-0004-0000-0800-000027000000}"/>
    <hyperlink ref="L48" r:id="rId41" xr:uid="{00000000-0004-0000-0800-000028000000}"/>
    <hyperlink ref="L50" r:id="rId42" xr:uid="{00000000-0004-0000-0800-000029000000}"/>
    <hyperlink ref="L69" r:id="rId43" xr:uid="{00000000-0004-0000-0800-00002A000000}"/>
    <hyperlink ref="L67" r:id="rId44" xr:uid="{00000000-0004-0000-0800-00002B000000}"/>
    <hyperlink ref="L70" r:id="rId45" xr:uid="{00000000-0004-0000-0800-00002C000000}"/>
    <hyperlink ref="L71" r:id="rId46" xr:uid="{00000000-0004-0000-0800-00002D000000}"/>
    <hyperlink ref="L65" r:id="rId47" xr:uid="{00000000-0004-0000-0800-00002E000000}"/>
    <hyperlink ref="L66" r:id="rId48" xr:uid="{00000000-0004-0000-0800-00002F000000}"/>
    <hyperlink ref="L78" r:id="rId49" xr:uid="{00000000-0004-0000-0800-000030000000}"/>
    <hyperlink ref="L77" r:id="rId50" xr:uid="{00000000-0004-0000-0800-000031000000}"/>
    <hyperlink ref="L80" r:id="rId51" xr:uid="{00000000-0004-0000-0800-000032000000}"/>
    <hyperlink ref="L79" r:id="rId52" xr:uid="{00000000-0004-0000-0800-000033000000}"/>
    <hyperlink ref="L76" r:id="rId53" xr:uid="{00000000-0004-0000-0800-000034000000}"/>
    <hyperlink ref="L75" r:id="rId54" xr:uid="{00000000-0004-0000-0800-000035000000}"/>
    <hyperlink ref="L81" r:id="rId55" xr:uid="{00000000-0004-0000-0800-000036000000}"/>
    <hyperlink ref="L91" r:id="rId56" xr:uid="{00000000-0004-0000-0800-000037000000}"/>
    <hyperlink ref="L90" r:id="rId57" xr:uid="{00000000-0004-0000-0800-000038000000}"/>
    <hyperlink ref="L92" r:id="rId58" xr:uid="{00000000-0004-0000-0800-000039000000}"/>
    <hyperlink ref="L89" r:id="rId59" xr:uid="{00000000-0004-0000-0800-00003A000000}"/>
    <hyperlink ref="L88" r:id="rId60" xr:uid="{00000000-0004-0000-0800-00003B000000}"/>
    <hyperlink ref="L86" r:id="rId61" xr:uid="{00000000-0004-0000-0800-00003C000000}"/>
    <hyperlink ref="L85" r:id="rId62" xr:uid="{00000000-0004-0000-0800-00003D000000}"/>
    <hyperlink ref="L102" r:id="rId63" xr:uid="{00000000-0004-0000-0800-00003E000000}"/>
    <hyperlink ref="L104" r:id="rId64" xr:uid="{00000000-0004-0000-0800-00003F000000}"/>
    <hyperlink ref="L103" r:id="rId65" xr:uid="{00000000-0004-0000-0800-000040000000}"/>
    <hyperlink ref="L101" r:id="rId66" xr:uid="{00000000-0004-0000-0800-000041000000}"/>
    <hyperlink ref="L127" r:id="rId67" xr:uid="{00000000-0004-0000-0800-000042000000}"/>
    <hyperlink ref="L128" r:id="rId68" xr:uid="{00000000-0004-0000-0800-000043000000}"/>
  </hyperlinks>
  <pageMargins left="0.75" right="0.75" top="1" bottom="1" header="0.5" footer="0.5"/>
  <pageSetup orientation="portrait" horizontalDpi="4294967293" r:id="rId69"/>
  <headerFooter alignWithMargins="0"/>
  <legacyDrawing r:id="rId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21</vt:i4>
      </vt:variant>
    </vt:vector>
  </HeadingPairs>
  <TitlesOfParts>
    <vt:vector size="50" baseType="lpstr">
      <vt:lpstr>mm 25-26 members</vt:lpstr>
      <vt:lpstr>mm 24-25 members</vt:lpstr>
      <vt:lpstr>All 24-25</vt:lpstr>
      <vt:lpstr>All 23-24</vt:lpstr>
      <vt:lpstr>emails</vt:lpstr>
      <vt:lpstr>mm 23-24 members</vt:lpstr>
      <vt:lpstr>All 22-23</vt:lpstr>
      <vt:lpstr>mm 22-23 members</vt:lpstr>
      <vt:lpstr>mm 21-22 members</vt:lpstr>
      <vt:lpstr>mm 19-20 members</vt:lpstr>
      <vt:lpstr>mm 18-19 members</vt:lpstr>
      <vt:lpstr>All 18-19</vt:lpstr>
      <vt:lpstr>Meetup</vt:lpstr>
      <vt:lpstr>mm blank members</vt:lpstr>
      <vt:lpstr>mm 17-18 members</vt:lpstr>
      <vt:lpstr>mm 12-13 members</vt:lpstr>
      <vt:lpstr>mm 13-14 members</vt:lpstr>
      <vt:lpstr>mm 14-15 members</vt:lpstr>
      <vt:lpstr>mm 15-16 members</vt:lpstr>
      <vt:lpstr>mm 16-17 members</vt:lpstr>
      <vt:lpstr>2016 Glitter Ball by name</vt:lpstr>
      <vt:lpstr>2016 Glitter Ball by table</vt:lpstr>
      <vt:lpstr>2017 Glitter Ball by name</vt:lpstr>
      <vt:lpstr>2017 Glitter Ball by table</vt:lpstr>
      <vt:lpstr>new emails</vt:lpstr>
      <vt:lpstr>Deceased</vt:lpstr>
      <vt:lpstr>Lonny Lynn</vt:lpstr>
      <vt:lpstr>LeRoy </vt:lpstr>
      <vt:lpstr>Rowlan COL</vt:lpstr>
      <vt:lpstr>'2016 Glitter Ball by name'!Print_Area</vt:lpstr>
      <vt:lpstr>'2016 Glitter Ball by table'!Print_Area</vt:lpstr>
      <vt:lpstr>'2017 Glitter Ball by name'!Print_Area</vt:lpstr>
      <vt:lpstr>'2017 Glitter Ball by table'!Print_Area</vt:lpstr>
      <vt:lpstr>'All 18-19'!Print_Area</vt:lpstr>
      <vt:lpstr>'All 22-23'!Print_Area</vt:lpstr>
      <vt:lpstr>'All 23-24'!Print_Area</vt:lpstr>
      <vt:lpstr>'All 24-25'!Print_Area</vt:lpstr>
      <vt:lpstr>'LeRoy '!Print_Area</vt:lpstr>
      <vt:lpstr>'Lonny Lynn'!Print_Area</vt:lpstr>
      <vt:lpstr>'mm 12-13 members'!Print_Area</vt:lpstr>
      <vt:lpstr>'2016 Glitter Ball by name'!Print_Titles</vt:lpstr>
      <vt:lpstr>'2016 Glitter Ball by table'!Print_Titles</vt:lpstr>
      <vt:lpstr>'2017 Glitter Ball by name'!Print_Titles</vt:lpstr>
      <vt:lpstr>'2017 Glitter Ball by table'!Print_Titles</vt:lpstr>
      <vt:lpstr>'All 18-19'!Print_Titles</vt:lpstr>
      <vt:lpstr>'All 22-23'!Print_Titles</vt:lpstr>
      <vt:lpstr>'All 23-24'!Print_Titles</vt:lpstr>
      <vt:lpstr>'All 24-25'!Print_Titles</vt:lpstr>
      <vt:lpstr>'LeRoy '!Print_Titles</vt:lpstr>
      <vt:lpstr>'Lonny Lynn'!Print_Titles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Mary's Baby</dc:creator>
  <cp:lastModifiedBy>Mary Volberding</cp:lastModifiedBy>
  <cp:lastPrinted>2024-11-08T23:23:33Z</cp:lastPrinted>
  <dcterms:created xsi:type="dcterms:W3CDTF">2012-08-19T23:43:52Z</dcterms:created>
  <dcterms:modified xsi:type="dcterms:W3CDTF">2025-04-11T14:22:10Z</dcterms:modified>
</cp:coreProperties>
</file>